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8C4F1C90-05EB-6A55-5F09-09C24B55AC0B}"/>
  <workbookPr codeName="ThisWorkbook" defaultThemeVersion="124226"/>
  <mc:AlternateContent xmlns:mc="http://schemas.openxmlformats.org/markup-compatibility/2006">
    <mc:Choice Requires="x15">
      <x15ac:absPath xmlns:x15ac="http://schemas.microsoft.com/office/spreadsheetml/2010/11/ac" url="S:\WEBSITE\PUBLICATIONS\Boby\"/>
    </mc:Choice>
  </mc:AlternateContent>
  <bookViews>
    <workbookView xWindow="480" yWindow="96" windowWidth="18192" windowHeight="12072" tabRatio="645" activeTab="1"/>
  </bookViews>
  <sheets>
    <sheet name="Instructions" sheetId="10" r:id="rId1"/>
    <sheet name="HRQoL Prediction" sheetId="2" r:id="rId2"/>
    <sheet name="Annual Cost Prediction" sheetId="6" r:id="rId3"/>
    <sheet name="QoL regression results" sheetId="4" state="hidden" r:id="rId4"/>
    <sheet name="QoL bootstrapped coef (UK)" sheetId="3" state="hidden" r:id="rId5"/>
    <sheet name="QoL bootstrapped coef (US)" sheetId="5" state="hidden" r:id="rId6"/>
    <sheet name="Cost regression results" sheetId="7" state="hidden" r:id="rId7"/>
    <sheet name="cost part 1 bs coef" sheetId="8" state="hidden" r:id="rId8"/>
    <sheet name="cost part 2 bs coef" sheetId="9" state="hidden" r:id="rId9"/>
  </sheets>
  <definedNames>
    <definedName name="dis_hist">'HRQoL Prediction'!$L$17:$L$18</definedName>
    <definedName name="hist_3L">'HRQoL Prediction'!$K$17:$K$19</definedName>
    <definedName name="hist_4L">'HRQoL Prediction'!$J$17:$J$20</definedName>
  </definedNames>
  <calcPr calcId="152511"/>
</workbook>
</file>

<file path=xl/calcChain.xml><?xml version="1.0" encoding="utf-8"?>
<calcChain xmlns="http://schemas.openxmlformats.org/spreadsheetml/2006/main">
  <c r="D3" i="7" l="1"/>
  <c r="D24" i="6" l="1"/>
  <c r="C24" i="2"/>
  <c r="C27" i="2" l="1"/>
  <c r="C7" i="2"/>
  <c r="C6" i="2"/>
  <c r="C4" i="2"/>
  <c r="C3" i="2"/>
  <c r="D26" i="6" l="1"/>
  <c r="H28" i="7" s="1"/>
  <c r="D28" i="7" s="1"/>
  <c r="D25" i="6"/>
  <c r="H30" i="7" s="1"/>
  <c r="D30" i="7" s="1"/>
  <c r="H29" i="7"/>
  <c r="D29" i="7" s="1"/>
  <c r="D21" i="6"/>
  <c r="H26" i="7" s="1"/>
  <c r="D26" i="7" s="1"/>
  <c r="D20" i="6"/>
  <c r="H25" i="7" s="1"/>
  <c r="D25" i="7" s="1"/>
  <c r="D19" i="6"/>
  <c r="D18" i="6"/>
  <c r="H21" i="7" s="1"/>
  <c r="D21" i="7" s="1"/>
  <c r="D17" i="6"/>
  <c r="H20" i="7" s="1"/>
  <c r="D20" i="7" s="1"/>
  <c r="D15" i="6"/>
  <c r="D14" i="6"/>
  <c r="D13" i="6"/>
  <c r="D12" i="6"/>
  <c r="D11" i="6"/>
  <c r="D10" i="6"/>
  <c r="D9" i="6"/>
  <c r="D8" i="6"/>
  <c r="D7" i="6"/>
  <c r="D6" i="6"/>
  <c r="D5" i="6"/>
  <c r="D4" i="6"/>
  <c r="D2" i="6"/>
  <c r="C26" i="2"/>
  <c r="C25" i="2"/>
  <c r="C21" i="2"/>
  <c r="C20" i="2"/>
  <c r="C19" i="2"/>
  <c r="C18" i="2"/>
  <c r="C17" i="2"/>
  <c r="C16" i="2"/>
  <c r="C14" i="2"/>
  <c r="C13" i="2"/>
  <c r="C12" i="2"/>
  <c r="C11" i="2"/>
  <c r="C10" i="2"/>
  <c r="C9" i="2"/>
  <c r="C8" i="2"/>
  <c r="C5" i="2"/>
  <c r="C23" i="2"/>
  <c r="H27" i="7" l="1"/>
  <c r="D27" i="7" s="1"/>
  <c r="H8" i="7"/>
  <c r="D8" i="7" s="1"/>
  <c r="H9" i="7"/>
  <c r="D9" i="7" s="1"/>
  <c r="H11" i="7"/>
  <c r="D11" i="7" s="1"/>
  <c r="H12" i="7"/>
  <c r="D12" i="7" s="1"/>
  <c r="H13" i="7"/>
  <c r="D13" i="7" s="1"/>
  <c r="H14" i="7"/>
  <c r="D14" i="7" s="1"/>
  <c r="H15" i="7"/>
  <c r="D15" i="7" s="1"/>
  <c r="H16" i="7"/>
  <c r="D16" i="7" s="1"/>
  <c r="H17" i="7"/>
  <c r="D17" i="7" s="1"/>
  <c r="H18" i="7"/>
  <c r="D18" i="7" s="1"/>
  <c r="H19" i="7"/>
  <c r="D19" i="7" s="1"/>
  <c r="H7" i="7"/>
  <c r="H5" i="7"/>
  <c r="D5" i="7" s="1"/>
  <c r="D7" i="7" l="1"/>
  <c r="H10" i="7"/>
  <c r="D10" i="7" s="1"/>
  <c r="H4" i="7"/>
  <c r="D4" i="7" s="1"/>
  <c r="H22" i="7"/>
  <c r="H23" i="7"/>
  <c r="D23" i="7" s="1"/>
  <c r="H24" i="7"/>
  <c r="D24" i="7" s="1"/>
  <c r="H6" i="7"/>
  <c r="D6" i="7" s="1"/>
  <c r="K2" i="7" l="1"/>
  <c r="K8" i="7"/>
  <c r="D22" i="7"/>
  <c r="K7" i="7"/>
  <c r="M7" i="7" s="1"/>
  <c r="AE135" i="8" a="1"/>
  <c r="AE135" i="8" s="1"/>
  <c r="AE919" i="8" a="1"/>
  <c r="AE919" i="8" s="1"/>
  <c r="AE963" i="8" a="1"/>
  <c r="AE963" i="8" s="1"/>
  <c r="AE273" i="8" a="1"/>
  <c r="AE273" i="8" s="1"/>
  <c r="AE2" i="8" a="1"/>
  <c r="AE2" i="8" s="1"/>
  <c r="AE897" i="8" a="1"/>
  <c r="AE897" i="8" s="1"/>
  <c r="AE955" i="8" a="1"/>
  <c r="AE955" i="8" s="1"/>
  <c r="AE527" i="8" a="1"/>
  <c r="AE527" i="8" s="1"/>
  <c r="AE768" i="8" a="1"/>
  <c r="AE768" i="8" s="1"/>
  <c r="AE103" i="8" a="1"/>
  <c r="AE103" i="8" s="1"/>
  <c r="AE529" i="8" a="1"/>
  <c r="AE529" i="8" s="1"/>
  <c r="AE257" i="8" a="1"/>
  <c r="AE257" i="8" s="1"/>
  <c r="AE518" i="8" a="1"/>
  <c r="AE518" i="8" s="1"/>
  <c r="AE610" i="8" a="1"/>
  <c r="AE610" i="8" s="1"/>
  <c r="AE686" i="8" a="1"/>
  <c r="AE686" i="8" s="1"/>
  <c r="AE744" i="8" a="1"/>
  <c r="AE744" i="8" s="1"/>
  <c r="AE600" i="8" a="1"/>
  <c r="AE600" i="8" s="1"/>
  <c r="AE352" i="8" a="1"/>
  <c r="AE352" i="8" s="1"/>
  <c r="AE520" i="8" a="1"/>
  <c r="AE520" i="8" s="1"/>
  <c r="AE485" i="8" a="1"/>
  <c r="AE485" i="8" s="1"/>
  <c r="AE430" i="8" a="1"/>
  <c r="AE430" i="8" s="1"/>
  <c r="AE15" i="8" a="1"/>
  <c r="AE15" i="8" s="1"/>
  <c r="AE457" i="8" a="1"/>
  <c r="AE457" i="8" s="1"/>
  <c r="AE805" i="8" a="1"/>
  <c r="AE805" i="8" s="1"/>
  <c r="AE438" i="8" a="1"/>
  <c r="AE438" i="8" s="1"/>
  <c r="AE467" i="8" a="1"/>
  <c r="AE467" i="8" s="1"/>
  <c r="AE809" i="8" a="1"/>
  <c r="AE809" i="8" s="1"/>
  <c r="AE675" i="8" a="1"/>
  <c r="AE675" i="8" s="1"/>
  <c r="AE28" i="8" a="1"/>
  <c r="AE28" i="8" s="1"/>
  <c r="AE428" i="8" a="1"/>
  <c r="AE428" i="8" s="1"/>
  <c r="AE431" i="8" a="1"/>
  <c r="AE431" i="8" s="1"/>
  <c r="AE268" i="8" a="1"/>
  <c r="AE268" i="8" s="1"/>
  <c r="AE715" i="8" a="1"/>
  <c r="AE715" i="8" s="1"/>
  <c r="AE436" i="8" a="1"/>
  <c r="AE436" i="8" s="1"/>
  <c r="AE284" i="8" a="1"/>
  <c r="AE284" i="8" s="1"/>
  <c r="AE848" i="8" a="1"/>
  <c r="AE848" i="8" s="1"/>
  <c r="AE561" i="8" a="1"/>
  <c r="AE561" i="8" s="1"/>
  <c r="AE691" i="8" a="1"/>
  <c r="AE691" i="8" s="1"/>
  <c r="AE328" i="8" a="1"/>
  <c r="AE328" i="8" s="1"/>
  <c r="AE336" i="8" a="1"/>
  <c r="AE336" i="8" s="1"/>
  <c r="AE216" i="8" a="1"/>
  <c r="AE216" i="8" s="1"/>
  <c r="AE249" i="8" a="1"/>
  <c r="AE249" i="8" s="1"/>
  <c r="AE79" i="8" a="1"/>
  <c r="AE79" i="8" s="1"/>
  <c r="AE602" i="8" a="1"/>
  <c r="AE602" i="8" s="1"/>
  <c r="AE611" i="8" a="1"/>
  <c r="AE611" i="8" s="1"/>
  <c r="AE851" i="8" a="1"/>
  <c r="AE851" i="8" s="1"/>
  <c r="AE548" i="8" a="1"/>
  <c r="AE548" i="8" s="1"/>
  <c r="AE685" i="8" a="1"/>
  <c r="AE685" i="8" s="1"/>
  <c r="AE225" i="8" a="1"/>
  <c r="AE225" i="8" s="1"/>
  <c r="AE325" i="8" a="1"/>
  <c r="AE325" i="8" s="1"/>
  <c r="AE184" i="8" a="1"/>
  <c r="AE184" i="8" s="1"/>
  <c r="AE696" i="8" a="1"/>
  <c r="AE696" i="8" s="1"/>
  <c r="AE449" i="8" a="1"/>
  <c r="AE449" i="8" s="1"/>
  <c r="AE681" i="8" a="1"/>
  <c r="AE681" i="8" s="1"/>
  <c r="AE891" i="8" a="1"/>
  <c r="AE891" i="8" s="1"/>
  <c r="AE369" i="8" a="1"/>
  <c r="AE369" i="8" s="1"/>
  <c r="AE615" i="8" a="1"/>
  <c r="AE615" i="8" s="1"/>
  <c r="AE617" i="8" a="1"/>
  <c r="AE617" i="8" s="1"/>
  <c r="AE441" i="8" a="1"/>
  <c r="AE441" i="8" s="1"/>
  <c r="AE844" i="8" a="1"/>
  <c r="AE844" i="8" s="1"/>
  <c r="AE982" i="8" a="1"/>
  <c r="AE982" i="8" s="1"/>
  <c r="AE118" i="8" a="1"/>
  <c r="AE118" i="8" s="1"/>
  <c r="AE690" i="8" a="1"/>
  <c r="AE690" i="8" s="1"/>
  <c r="AE854" i="8" a="1"/>
  <c r="AE854" i="8" s="1"/>
  <c r="AE659" i="8" a="1"/>
  <c r="AE659" i="8" s="1"/>
  <c r="AE422" i="8" a="1"/>
  <c r="AE422" i="8" s="1"/>
  <c r="AE591" i="8" a="1"/>
  <c r="AE591" i="8" s="1"/>
  <c r="AE208" i="8" a="1"/>
  <c r="AE208" i="8" s="1"/>
  <c r="AE417" i="8" a="1"/>
  <c r="AE417" i="8" s="1"/>
  <c r="AE214" i="8" a="1"/>
  <c r="AE214" i="8" s="1"/>
  <c r="AE65" i="8" a="1"/>
  <c r="AE65" i="8" s="1"/>
  <c r="AE327" i="8" a="1"/>
  <c r="AE327" i="8" s="1"/>
  <c r="AE562" i="8" a="1"/>
  <c r="AE562" i="8" s="1"/>
  <c r="AE658" i="8" a="1"/>
  <c r="AE658" i="8" s="1"/>
  <c r="AE718" i="8" a="1"/>
  <c r="AE718" i="8" s="1"/>
  <c r="AE787" i="8" a="1"/>
  <c r="AE787" i="8" s="1"/>
  <c r="AE833" i="8" a="1"/>
  <c r="AE833" i="8" s="1"/>
  <c r="AE873" i="8" a="1"/>
  <c r="AE873" i="8" s="1"/>
  <c r="AE930" i="8" a="1"/>
  <c r="AE930" i="8" s="1"/>
  <c r="AE995" i="8" a="1"/>
  <c r="AE995" i="8" s="1"/>
  <c r="AE631" i="8" a="1"/>
  <c r="AE631" i="8" s="1"/>
  <c r="AE451" i="8" a="1"/>
  <c r="AE451" i="8" s="1"/>
  <c r="AE60" i="8" a="1"/>
  <c r="AE60" i="8" s="1"/>
  <c r="AE333" i="8" a="1"/>
  <c r="AE333" i="8" s="1"/>
  <c r="AE728" i="8" a="1"/>
  <c r="AE728" i="8" s="1"/>
  <c r="AE645" i="8" a="1"/>
  <c r="AE645" i="8" s="1"/>
  <c r="AE557" i="8" a="1"/>
  <c r="AE557" i="8" s="1"/>
  <c r="AE472" i="8" a="1"/>
  <c r="AE472" i="8" s="1"/>
  <c r="AE372" i="8" a="1"/>
  <c r="AE372" i="8" s="1"/>
  <c r="AE95" i="8" a="1"/>
  <c r="AE95" i="8" s="1"/>
  <c r="AE564" i="8" a="1"/>
  <c r="AE564" i="8" s="1"/>
  <c r="AE481" i="8" a="1"/>
  <c r="AE481" i="8" s="1"/>
  <c r="AE378" i="8" a="1"/>
  <c r="AE378" i="8" s="1"/>
  <c r="AE127" i="8" a="1"/>
  <c r="AE127" i="8" s="1"/>
  <c r="AE338" i="8" a="1"/>
  <c r="AE338" i="8" s="1"/>
  <c r="AE51" i="8" a="1"/>
  <c r="AE51" i="8" s="1"/>
  <c r="AE74" i="8" a="1"/>
  <c r="AE74" i="8" s="1"/>
  <c r="AE56" i="8" a="1"/>
  <c r="AE56" i="8" s="1"/>
  <c r="AE729" i="8" a="1"/>
  <c r="AE729" i="8" s="1"/>
  <c r="AE902" i="8" a="1"/>
  <c r="AE902" i="8" s="1"/>
  <c r="AE956" i="8" a="1"/>
  <c r="AE956" i="8" s="1"/>
  <c r="AE379" i="8" a="1"/>
  <c r="AE379" i="8" s="1"/>
  <c r="AE570" i="8" a="1"/>
  <c r="AE570" i="8" s="1"/>
  <c r="AE665" i="8" a="1"/>
  <c r="AE665" i="8" s="1"/>
  <c r="AE727" i="8" a="1"/>
  <c r="AE727" i="8" s="1"/>
  <c r="AE790" i="8" a="1"/>
  <c r="AE790" i="8" s="1"/>
  <c r="AE839" i="8" a="1"/>
  <c r="AE839" i="8" s="1"/>
  <c r="AE884" i="8" a="1"/>
  <c r="AE884" i="8" s="1"/>
  <c r="AE937" i="8" a="1"/>
  <c r="AE937" i="8" s="1"/>
  <c r="AE720" i="8" a="1"/>
  <c r="AE720" i="8" s="1"/>
  <c r="AE622" i="8" a="1"/>
  <c r="AE622" i="8" s="1"/>
  <c r="AE434" i="8" a="1"/>
  <c r="AE434" i="8" s="1"/>
  <c r="AE521" i="8" a="1"/>
  <c r="AE521" i="8" s="1"/>
  <c r="AE308" i="8" a="1"/>
  <c r="AE308" i="8" s="1"/>
  <c r="AE719" i="8" a="1"/>
  <c r="AE719" i="8" s="1"/>
  <c r="AE627" i="8" a="1"/>
  <c r="AE627" i="8" s="1"/>
  <c r="AE551" i="8" a="1"/>
  <c r="AE551" i="8" s="1"/>
  <c r="AE465" i="8" a="1"/>
  <c r="AE465" i="8" s="1"/>
  <c r="AE351" i="8" a="1"/>
  <c r="AE351" i="8" s="1"/>
  <c r="AE57" i="8" a="1"/>
  <c r="AE57" i="8" s="1"/>
  <c r="AE553" i="8" a="1"/>
  <c r="AE553" i="8" s="1"/>
  <c r="AE463" i="8" a="1"/>
  <c r="AE463" i="8" s="1"/>
  <c r="AE366" i="8" a="1"/>
  <c r="AE366" i="8" s="1"/>
  <c r="AE89" i="8" a="1"/>
  <c r="AE89" i="8" s="1"/>
  <c r="AE305" i="8" a="1"/>
  <c r="AE305" i="8" s="1"/>
  <c r="AE324" i="8" a="1"/>
  <c r="AE324" i="8" s="1"/>
  <c r="AE5" i="8" a="1"/>
  <c r="AE5" i="8" s="1"/>
  <c r="AE24" i="8" a="1"/>
  <c r="AE24" i="8" s="1"/>
  <c r="AE791" i="8" a="1"/>
  <c r="AE791" i="8" s="1"/>
  <c r="AE828" i="8" a="1"/>
  <c r="AE828" i="8" s="1"/>
  <c r="AE567" i="9" a="1"/>
  <c r="AE567" i="9" s="1"/>
  <c r="AF567" i="8" s="1"/>
  <c r="AE399" i="8" a="1"/>
  <c r="AE399" i="8" s="1"/>
  <c r="AE594" i="8" a="1"/>
  <c r="AE594" i="8" s="1"/>
  <c r="AE669" i="8" a="1"/>
  <c r="AE669" i="8" s="1"/>
  <c r="AE739" i="8" a="1"/>
  <c r="AE739" i="8" s="1"/>
  <c r="AE802" i="8" a="1"/>
  <c r="AE802" i="8" s="1"/>
  <c r="AE842" i="8" a="1"/>
  <c r="AE842" i="8" s="1"/>
  <c r="AE888" i="8" a="1"/>
  <c r="AE888" i="8" s="1"/>
  <c r="AE948" i="8" a="1"/>
  <c r="AE948" i="8" s="1"/>
  <c r="AE712" i="8" a="1"/>
  <c r="AE712" i="8" s="1"/>
  <c r="AE573" i="8" a="1"/>
  <c r="AE573" i="8" s="1"/>
  <c r="AE415" i="8" a="1"/>
  <c r="AE415" i="8" s="1"/>
  <c r="AE499" i="8" a="1"/>
  <c r="AE499" i="8" s="1"/>
  <c r="AE156" i="8" a="1"/>
  <c r="AE156" i="8" s="1"/>
  <c r="AE709" i="8" a="1"/>
  <c r="AE709" i="8" s="1"/>
  <c r="AE621" i="8" a="1"/>
  <c r="AE621" i="8" s="1"/>
  <c r="AE536" i="8" a="1"/>
  <c r="AE536" i="8" s="1"/>
  <c r="AE454" i="8" a="1"/>
  <c r="AE454" i="8" s="1"/>
  <c r="AE343" i="8" a="1"/>
  <c r="AE343" i="8" s="1"/>
  <c r="AE7" i="8" a="1"/>
  <c r="AE7" i="8" s="1"/>
  <c r="AE546" i="8" a="1"/>
  <c r="AE546" i="8" s="1"/>
  <c r="AE456" i="8" a="1"/>
  <c r="AE456" i="8" s="1"/>
  <c r="AE344" i="8" a="1"/>
  <c r="AE344" i="8" s="1"/>
  <c r="AE63" i="8" a="1"/>
  <c r="AE63" i="8" s="1"/>
  <c r="AE289" i="8" a="1"/>
  <c r="AE289" i="8" s="1"/>
  <c r="AE300" i="8" a="1"/>
  <c r="AE300" i="8" s="1"/>
  <c r="AE238" i="8" a="1"/>
  <c r="AE238" i="8" s="1"/>
  <c r="AE167" i="8" a="1"/>
  <c r="AE167" i="8" s="1"/>
  <c r="AE855" i="8" a="1"/>
  <c r="AE855" i="8" s="1"/>
  <c r="AE981" i="8" a="1"/>
  <c r="AE981" i="8" s="1"/>
  <c r="AE496" i="8" a="1"/>
  <c r="AE496" i="8" s="1"/>
  <c r="AE775" i="8" a="1"/>
  <c r="AE775" i="8" s="1"/>
  <c r="AE906" i="8" a="1"/>
  <c r="AE906" i="8" s="1"/>
  <c r="AE515" i="8" a="1"/>
  <c r="AE515" i="8" s="1"/>
  <c r="AE755" i="8" a="1"/>
  <c r="AE755" i="8" s="1"/>
  <c r="AE504" i="8" a="1"/>
  <c r="AE504" i="8" s="1"/>
  <c r="AE592" i="8" a="1"/>
  <c r="AE592" i="8" s="1"/>
  <c r="AE423" i="8" a="1"/>
  <c r="AE423" i="8" s="1"/>
  <c r="AE152" i="8" a="1"/>
  <c r="AE152" i="8" s="1"/>
  <c r="AE206" i="8" a="1"/>
  <c r="AE206" i="8" s="1"/>
  <c r="AE510" i="8" a="1"/>
  <c r="AE510" i="8" s="1"/>
  <c r="AE637" i="8" a="1"/>
  <c r="AE637" i="8" s="1"/>
  <c r="AE702" i="8" a="1"/>
  <c r="AE702" i="8" s="1"/>
  <c r="AE778" i="8" a="1"/>
  <c r="AE778" i="8" s="1"/>
  <c r="AE824" i="8" a="1"/>
  <c r="AE824" i="8" s="1"/>
  <c r="AE866" i="8" a="1"/>
  <c r="AE866" i="8" s="1"/>
  <c r="AE912" i="8" a="1"/>
  <c r="AE912" i="8" s="1"/>
  <c r="AE979" i="8" a="1"/>
  <c r="AE979" i="8" s="1"/>
  <c r="AE647" i="8" a="1"/>
  <c r="AE647" i="8" s="1"/>
  <c r="AE501" i="8" a="1"/>
  <c r="AE501" i="8" s="1"/>
  <c r="AE185" i="8" a="1"/>
  <c r="AE185" i="8" s="1"/>
  <c r="AE403" i="8" a="1"/>
  <c r="AE403" i="8" s="1"/>
  <c r="AE749" i="8" a="1"/>
  <c r="AE749" i="8" s="1"/>
  <c r="AE664" i="8" a="1"/>
  <c r="AE664" i="8" s="1"/>
  <c r="AE581" i="8" a="1"/>
  <c r="AE581" i="8" s="1"/>
  <c r="AE497" i="8" a="1"/>
  <c r="AE497" i="8" s="1"/>
  <c r="AE395" i="8" a="1"/>
  <c r="AE395" i="8" s="1"/>
  <c r="AE191" i="8" a="1"/>
  <c r="AE191" i="8" s="1"/>
  <c r="AE586" i="8" a="1"/>
  <c r="AE586" i="8" s="1"/>
  <c r="AE495" i="8" a="1"/>
  <c r="AE495" i="8" s="1"/>
  <c r="AE407" i="8" a="1"/>
  <c r="AE407" i="8" s="1"/>
  <c r="AE212" i="8" a="1"/>
  <c r="AE212" i="8" s="1"/>
  <c r="AE398" i="8" a="1"/>
  <c r="AE398" i="8" s="1"/>
  <c r="AE179" i="8" a="1"/>
  <c r="AE179" i="8" s="1"/>
  <c r="AE190" i="8" a="1"/>
  <c r="AE190" i="8" s="1"/>
  <c r="AE120" i="8" a="1"/>
  <c r="AE120" i="8" s="1"/>
  <c r="AE73" i="8" a="1"/>
  <c r="AE73" i="8" s="1"/>
  <c r="AE552" i="8" a="1"/>
  <c r="AE552" i="8" s="1"/>
  <c r="AE862" i="8" a="1"/>
  <c r="AE862" i="8" s="1"/>
  <c r="K3" i="7"/>
  <c r="AE632" i="8" a="1"/>
  <c r="AE632" i="8" s="1"/>
  <c r="AE820" i="8" a="1"/>
  <c r="AE820" i="8" s="1"/>
  <c r="AE971" i="8" a="1"/>
  <c r="AE971" i="8" s="1"/>
  <c r="AE323" i="8" a="1"/>
  <c r="AE323" i="8" s="1"/>
  <c r="AE679" i="8" a="1"/>
  <c r="AE679" i="8" s="1"/>
  <c r="AE418" i="8" a="1"/>
  <c r="AE418" i="8" s="1"/>
  <c r="AE513" i="8" a="1"/>
  <c r="AE513" i="8" s="1"/>
  <c r="AE239" i="8" a="1"/>
  <c r="AE239" i="8" s="1"/>
  <c r="AE235" i="8" a="1"/>
  <c r="AE235" i="8" s="1"/>
  <c r="AE538" i="8" a="1"/>
  <c r="AE538" i="8" s="1"/>
  <c r="AE648" i="8" a="1"/>
  <c r="AE648" i="8" s="1"/>
  <c r="AE707" i="8" a="1"/>
  <c r="AE707" i="8" s="1"/>
  <c r="AE784" i="8" a="1"/>
  <c r="AE784" i="8" s="1"/>
  <c r="AE827" i="8" a="1"/>
  <c r="AE827" i="8" s="1"/>
  <c r="AE869" i="8" a="1"/>
  <c r="AE869" i="8" s="1"/>
  <c r="AE918" i="8" a="1"/>
  <c r="AE918" i="8" s="1"/>
  <c r="AE987" i="8" a="1"/>
  <c r="AE987" i="8" s="1"/>
  <c r="AE639" i="8" a="1"/>
  <c r="AE639" i="8" s="1"/>
  <c r="AE487" i="8" a="1"/>
  <c r="AE487" i="8" s="1"/>
  <c r="AE111" i="8" a="1"/>
  <c r="AE111" i="8" s="1"/>
  <c r="AE350" i="8" a="1"/>
  <c r="AE350" i="8" s="1"/>
  <c r="AE743" i="8" a="1"/>
  <c r="AE743" i="8" s="1"/>
  <c r="AE655" i="8" a="1"/>
  <c r="AE655" i="8" s="1"/>
  <c r="AE563" i="8" a="1"/>
  <c r="AE563" i="8" s="1"/>
  <c r="AE486" i="8" a="1"/>
  <c r="AE486" i="8" s="1"/>
  <c r="AE381" i="8" a="1"/>
  <c r="AE381" i="8" s="1"/>
  <c r="AE121" i="8" a="1"/>
  <c r="AE121" i="8" s="1"/>
  <c r="AE577" i="8" a="1"/>
  <c r="AE577" i="8" s="1"/>
  <c r="AE488" i="8" a="1"/>
  <c r="AE488" i="8" s="1"/>
  <c r="AE388" i="8" a="1"/>
  <c r="AE388" i="8" s="1"/>
  <c r="AE195" i="8" a="1"/>
  <c r="AE195" i="8" s="1"/>
  <c r="AE370" i="8" a="1"/>
  <c r="AE370" i="8" s="1"/>
  <c r="AE115" i="8" a="1"/>
  <c r="AE115" i="8" s="1"/>
  <c r="AE138" i="8" a="1"/>
  <c r="AE138" i="8" s="1"/>
  <c r="AE88" i="8" a="1"/>
  <c r="AE88" i="8" s="1"/>
  <c r="AE580" i="8" a="1"/>
  <c r="AE580" i="8" s="1"/>
  <c r="AE774" i="8" a="1"/>
  <c r="AE774" i="8" s="1"/>
  <c r="AE533" i="8" a="1"/>
  <c r="AE533" i="8" s="1"/>
  <c r="AE927" i="8" a="1"/>
  <c r="AE927" i="8" s="1"/>
  <c r="AE799" i="8" a="1"/>
  <c r="AE799" i="8" s="1"/>
  <c r="AE641" i="8" a="1"/>
  <c r="AE641" i="8" s="1"/>
  <c r="AE998" i="8" a="1"/>
  <c r="AE998" i="8" s="1"/>
  <c r="AE931" i="8" a="1"/>
  <c r="AE931" i="8" s="1"/>
  <c r="AE867" i="8" a="1"/>
  <c r="AE867" i="8" s="1"/>
  <c r="AE803" i="8" a="1"/>
  <c r="AE803" i="8" s="1"/>
  <c r="AE745" i="8" a="1"/>
  <c r="AE745" i="8" s="1"/>
  <c r="AE620" i="8" a="1"/>
  <c r="AE620" i="8" s="1"/>
  <c r="AE365" i="8" a="1"/>
  <c r="AE365" i="8" s="1"/>
  <c r="AE49" i="8" a="1"/>
  <c r="AE49" i="8" s="1"/>
  <c r="AE97" i="8" a="1"/>
  <c r="AE97" i="8" s="1"/>
  <c r="AE129" i="8" a="1"/>
  <c r="AE129" i="8" s="1"/>
  <c r="AE161" i="8" a="1"/>
  <c r="AE161" i="8" s="1"/>
  <c r="AE17" i="8" a="1"/>
  <c r="AE17" i="8" s="1"/>
  <c r="AE50" i="8" a="1"/>
  <c r="AE50" i="8" s="1"/>
  <c r="AE82" i="8" a="1"/>
  <c r="AE82" i="8" s="1"/>
  <c r="AE114" i="8" a="1"/>
  <c r="AE114" i="8" s="1"/>
  <c r="AE146" i="8" a="1"/>
  <c r="AE146" i="8" s="1"/>
  <c r="AE178" i="8" a="1"/>
  <c r="AE178" i="8" s="1"/>
  <c r="AE210" i="8" a="1"/>
  <c r="AE210" i="8" s="1"/>
  <c r="AE234" i="8" a="1"/>
  <c r="AE234" i="8" s="1"/>
  <c r="AE250" i="8" a="1"/>
  <c r="AE250" i="8" s="1"/>
  <c r="AE61" i="8" a="1"/>
  <c r="AE61" i="8" s="1"/>
  <c r="AE125" i="8" a="1"/>
  <c r="AE125" i="8" s="1"/>
  <c r="AE182" i="8" a="1"/>
  <c r="AE182" i="8" s="1"/>
  <c r="AE233" i="8" a="1"/>
  <c r="AE233" i="8" s="1"/>
  <c r="AE264" i="8" a="1"/>
  <c r="AE264" i="8" s="1"/>
  <c r="AE280" i="8" a="1"/>
  <c r="AE280" i="8" s="1"/>
  <c r="AE296" i="8" a="1"/>
  <c r="AE296" i="8" s="1"/>
  <c r="AE318" i="8" a="1"/>
  <c r="AE318" i="8" s="1"/>
  <c r="AE32" i="8" a="1"/>
  <c r="AE32" i="8" s="1"/>
  <c r="AE96" i="8" a="1"/>
  <c r="AE96" i="8" s="1"/>
  <c r="AE160" i="8" a="1"/>
  <c r="AE160" i="8" s="1"/>
  <c r="AE205" i="8" a="1"/>
  <c r="AE205" i="8" s="1"/>
  <c r="AE253" i="8" a="1"/>
  <c r="AE253" i="8" s="1"/>
  <c r="AE269" i="8" a="1"/>
  <c r="AE269" i="8" s="1"/>
  <c r="AE285" i="8" a="1"/>
  <c r="AE285" i="8" s="1"/>
  <c r="AE301" i="8" a="1"/>
  <c r="AE301" i="8" s="1"/>
  <c r="AE329" i="8" a="1"/>
  <c r="AE329" i="8" s="1"/>
  <c r="AE361" i="8" a="1"/>
  <c r="AE361" i="8" s="1"/>
  <c r="AE391" i="8" a="1"/>
  <c r="AE391" i="8" s="1"/>
  <c r="AE978" i="8" a="1"/>
  <c r="AE978" i="8" s="1"/>
  <c r="AE872" i="8" a="1"/>
  <c r="AE872" i="8" s="1"/>
  <c r="AE742" i="8" a="1"/>
  <c r="AE742" i="8" s="1"/>
  <c r="AE227" i="8" a="1"/>
  <c r="AE227" i="8" s="1"/>
  <c r="AE966" i="8" a="1"/>
  <c r="AE966" i="8" s="1"/>
  <c r="AE904" i="8" a="1"/>
  <c r="AE904" i="8" s="1"/>
  <c r="AE840" i="8" a="1"/>
  <c r="AE840" i="8" s="1"/>
  <c r="AE776" i="8" a="1"/>
  <c r="AE776" i="8" s="1"/>
  <c r="AE698" i="8" a="1"/>
  <c r="AE698" i="8" s="1"/>
  <c r="AE512" i="8" a="1"/>
  <c r="AE512" i="8" s="1"/>
  <c r="AE14" i="8" a="1"/>
  <c r="AE14" i="8" s="1"/>
  <c r="AE81" i="8" a="1"/>
  <c r="AE81" i="8" s="1"/>
  <c r="AE113" i="8" a="1"/>
  <c r="AE113" i="8" s="1"/>
  <c r="AE145" i="8" a="1"/>
  <c r="AE145" i="8" s="1"/>
  <c r="AE177" i="8" a="1"/>
  <c r="AE177" i="8" s="1"/>
  <c r="AE34" i="8" a="1"/>
  <c r="AE34" i="8" s="1"/>
  <c r="AE66" i="8" a="1"/>
  <c r="AE66" i="8" s="1"/>
  <c r="AE98" i="8" a="1"/>
  <c r="AE98" i="8" s="1"/>
  <c r="AE130" i="8" a="1"/>
  <c r="AE130" i="8" s="1"/>
  <c r="AE162" i="8" a="1"/>
  <c r="AE162" i="8" s="1"/>
  <c r="AE194" i="8" a="1"/>
  <c r="AE194" i="8" s="1"/>
  <c r="AE226" i="8" a="1"/>
  <c r="AE226" i="8" s="1"/>
  <c r="AE242" i="8" a="1"/>
  <c r="AE242" i="8" s="1"/>
  <c r="AE29" i="8" a="1"/>
  <c r="AE29" i="8" s="1"/>
  <c r="AE93" i="8" a="1"/>
  <c r="AE93" i="8" s="1"/>
  <c r="AE157" i="8" a="1"/>
  <c r="AE157" i="8" s="1"/>
  <c r="AE211" i="8" a="1"/>
  <c r="AE211" i="8" s="1"/>
  <c r="AE256" i="8" a="1"/>
  <c r="AE256" i="8" s="1"/>
  <c r="AE272" i="8" a="1"/>
  <c r="AE272" i="8" s="1"/>
  <c r="AE288" i="8" a="1"/>
  <c r="AE288" i="8" s="1"/>
  <c r="AE304" i="8" a="1"/>
  <c r="AE304" i="8" s="1"/>
  <c r="AE8" i="8" a="1"/>
  <c r="AE8" i="8" s="1"/>
  <c r="AE64" i="8" a="1"/>
  <c r="AE64" i="8" s="1"/>
  <c r="AE128" i="8" a="1"/>
  <c r="AE128" i="8" s="1"/>
  <c r="AE188" i="8" a="1"/>
  <c r="AE188" i="8" s="1"/>
  <c r="AE222" i="8" a="1"/>
  <c r="AE222" i="8" s="1"/>
  <c r="AE261" i="8" a="1"/>
  <c r="AE261" i="8" s="1"/>
  <c r="AE277" i="8" a="1"/>
  <c r="AE277" i="8" s="1"/>
  <c r="AE293" i="8" a="1"/>
  <c r="AE293" i="8" s="1"/>
  <c r="AE313" i="8" a="1"/>
  <c r="AE313" i="8" s="1"/>
  <c r="AE345" i="8" a="1"/>
  <c r="AE345" i="8" s="1"/>
  <c r="AE377" i="8" a="1"/>
  <c r="AE377" i="8" s="1"/>
  <c r="AE409" i="8" a="1"/>
  <c r="AE409" i="8" s="1"/>
  <c r="AE949" i="8" a="1"/>
  <c r="AE949" i="8" s="1"/>
  <c r="AE885" i="8" a="1"/>
  <c r="AE885" i="8" s="1"/>
  <c r="AE821" i="8" a="1"/>
  <c r="AE821" i="8" s="1"/>
  <c r="AE761" i="8" a="1"/>
  <c r="AE761" i="8" s="1"/>
  <c r="AE671" i="8" a="1"/>
  <c r="AE671" i="8" s="1"/>
  <c r="AE439" i="8" a="1"/>
  <c r="AE439" i="8" s="1"/>
  <c r="AE33" i="8" a="1"/>
  <c r="AE33" i="8" s="1"/>
  <c r="AE87" i="8" a="1"/>
  <c r="AE87" i="8" s="1"/>
  <c r="AE119" i="8" a="1"/>
  <c r="AE119" i="8" s="1"/>
  <c r="AE151" i="8" a="1"/>
  <c r="AE151" i="8" s="1"/>
  <c r="AE9" i="8" a="1"/>
  <c r="AE9" i="8" s="1"/>
  <c r="AE40" i="8" a="1"/>
  <c r="AE40" i="8" s="1"/>
  <c r="AE72" i="8" a="1"/>
  <c r="AE72" i="8" s="1"/>
  <c r="AE104" i="8" a="1"/>
  <c r="AE104" i="8" s="1"/>
  <c r="AE136" i="8" a="1"/>
  <c r="AE136" i="8" s="1"/>
  <c r="AE168" i="8" a="1"/>
  <c r="AE168" i="8" s="1"/>
  <c r="AE200" i="8" a="1"/>
  <c r="AE200" i="8" s="1"/>
  <c r="AE230" i="8" a="1"/>
  <c r="AE230" i="8" s="1"/>
  <c r="AE246" i="8" a="1"/>
  <c r="AE246" i="8" s="1"/>
  <c r="AE42" i="8" a="1"/>
  <c r="AE42" i="8" s="1"/>
  <c r="AE106" i="8" a="1"/>
  <c r="AE106" i="8" s="1"/>
  <c r="AE170" i="8" a="1"/>
  <c r="AE170" i="8" s="1"/>
  <c r="AE220" i="8" a="1"/>
  <c r="AE220" i="8" s="1"/>
  <c r="AE260" i="8" a="1"/>
  <c r="AE260" i="8" s="1"/>
  <c r="AE276" i="8" a="1"/>
  <c r="AE276" i="8" s="1"/>
  <c r="AE292" i="8" a="1"/>
  <c r="AE292" i="8" s="1"/>
  <c r="AE309" i="8" a="1"/>
  <c r="AE309" i="8" s="1"/>
  <c r="AE19" i="8" a="1"/>
  <c r="AE19" i="8" s="1"/>
  <c r="AE83" i="8" a="1"/>
  <c r="AE83" i="8" s="1"/>
  <c r="AE147" i="8" a="1"/>
  <c r="AE147" i="8" s="1"/>
  <c r="AE196" i="8" a="1"/>
  <c r="AE196" i="8" s="1"/>
  <c r="AE237" i="8" a="1"/>
  <c r="AE237" i="8" s="1"/>
  <c r="AE265" i="8" a="1"/>
  <c r="AE265" i="8" s="1"/>
  <c r="AE281" i="8" a="1"/>
  <c r="AE281" i="8" s="1"/>
  <c r="AE297" i="8" a="1"/>
  <c r="AE297" i="8" s="1"/>
  <c r="AE322" i="8" a="1"/>
  <c r="AE322" i="8" s="1"/>
  <c r="AE354" i="8" a="1"/>
  <c r="AE354" i="8" s="1"/>
  <c r="AE384" i="8" a="1"/>
  <c r="AE384" i="8" s="1"/>
  <c r="AE416" i="8" a="1"/>
  <c r="AE416" i="8" s="1"/>
  <c r="AE25" i="8" a="1"/>
  <c r="AE25" i="8" s="1"/>
  <c r="AE153" i="8" a="1"/>
  <c r="AE153" i="8" s="1"/>
  <c r="AE312" i="8" a="1"/>
  <c r="AE312" i="8" s="1"/>
  <c r="AE353" i="8" a="1"/>
  <c r="AE353" i="8" s="1"/>
  <c r="AE397" i="8" a="1"/>
  <c r="AE397" i="8" s="1"/>
  <c r="AE440" i="8" a="1"/>
  <c r="AE440" i="8" s="1"/>
  <c r="AE470" i="8" a="1"/>
  <c r="AE470" i="8" s="1"/>
  <c r="AE502" i="8" a="1"/>
  <c r="AE502" i="8" s="1"/>
  <c r="AE534" i="8" a="1"/>
  <c r="AE534" i="8" s="1"/>
  <c r="AE571" i="8" a="1"/>
  <c r="AE571" i="8" s="1"/>
  <c r="AE598" i="8" a="1"/>
  <c r="AE598" i="8" s="1"/>
  <c r="AE31" i="8" a="1"/>
  <c r="AE31" i="8" s="1"/>
  <c r="AE159" i="8" a="1"/>
  <c r="AE159" i="8" s="1"/>
  <c r="AE247" i="8" a="1"/>
  <c r="AE247" i="8" s="1"/>
  <c r="AE363" i="8" a="1"/>
  <c r="AE363" i="8" s="1"/>
  <c r="AE404" i="8" a="1"/>
  <c r="AE404" i="8" s="1"/>
  <c r="AE447" i="8" a="1"/>
  <c r="AE447" i="8" s="1"/>
  <c r="AE479" i="8" a="1"/>
  <c r="AE479" i="8" s="1"/>
  <c r="AE511" i="8" a="1"/>
  <c r="AE511" i="8" s="1"/>
  <c r="AE542" i="8" a="1"/>
  <c r="AE542" i="8" s="1"/>
  <c r="AE572" i="8" a="1"/>
  <c r="AE572" i="8" s="1"/>
  <c r="AE606" i="8" a="1"/>
  <c r="AE606" i="8" s="1"/>
  <c r="AE636" i="8" a="1"/>
  <c r="AE636" i="8" s="1"/>
  <c r="AE670" i="8" a="1"/>
  <c r="AE670" i="8" s="1"/>
  <c r="AE700" i="8" a="1"/>
  <c r="AE700" i="8" s="1"/>
  <c r="AE734" i="8" a="1"/>
  <c r="AE734" i="8" s="1"/>
  <c r="AE764" i="8" a="1"/>
  <c r="AE764" i="8" s="1"/>
  <c r="AE198" i="8" a="1"/>
  <c r="AE198" i="8" s="1"/>
  <c r="AE367" i="8" a="1"/>
  <c r="AE367" i="8" s="1"/>
  <c r="AE471" i="8" a="1"/>
  <c r="AE471" i="8" s="1"/>
  <c r="AE535" i="8" a="1"/>
  <c r="AE535" i="8" s="1"/>
  <c r="AE243" i="8" a="1"/>
  <c r="AE243" i="8" s="1"/>
  <c r="AE396" i="8" a="1"/>
  <c r="AE396" i="8" s="1"/>
  <c r="AE473" i="8" a="1"/>
  <c r="AE473" i="8" s="1"/>
  <c r="AE537" i="8" a="1"/>
  <c r="AE537" i="8" s="1"/>
  <c r="AE597" i="8" a="1"/>
  <c r="AE597" i="8" s="1"/>
  <c r="AE356" i="8" a="1"/>
  <c r="AE356" i="8" s="1"/>
  <c r="AE695" i="8" a="1"/>
  <c r="AE695" i="8" s="1"/>
  <c r="AE823" i="8" a="1"/>
  <c r="AE823" i="8" s="1"/>
  <c r="AE951" i="8" a="1"/>
  <c r="AE951" i="8" s="1"/>
  <c r="AE678" i="8" a="1"/>
  <c r="AE678" i="8" s="1"/>
  <c r="AE427" i="8" a="1"/>
  <c r="AE427" i="8" s="1"/>
  <c r="AE988" i="8" a="1"/>
  <c r="AE988" i="8" s="1"/>
  <c r="AE677" i="8" a="1"/>
  <c r="AE677" i="8" s="1"/>
  <c r="AE975" i="8" a="1"/>
  <c r="AE975" i="8" s="1"/>
  <c r="AE683" i="8" a="1"/>
  <c r="AE683" i="8" s="1"/>
  <c r="AE763" i="8" a="1"/>
  <c r="AE763" i="8" s="1"/>
  <c r="AE337" i="8" a="1"/>
  <c r="AE337" i="8" s="1"/>
  <c r="AE813" i="8" a="1"/>
  <c r="AE813" i="8" s="1"/>
  <c r="AE754" i="8" a="1"/>
  <c r="AE754" i="8" s="1"/>
  <c r="AE877" i="8" a="1"/>
  <c r="AE877" i="8" s="1"/>
  <c r="AE550" i="8" a="1"/>
  <c r="AE550" i="8" s="1"/>
  <c r="AE792" i="8" a="1"/>
  <c r="AE792" i="8" s="1"/>
  <c r="AE634" i="8" a="1"/>
  <c r="AE634" i="8" s="1"/>
  <c r="AE941" i="8" a="1"/>
  <c r="AE941" i="8" s="1"/>
  <c r="AE576" i="8" a="1"/>
  <c r="AE576" i="8" s="1"/>
  <c r="AE887" i="8" a="1"/>
  <c r="AE887" i="8" s="1"/>
  <c r="AE531" i="8" a="1"/>
  <c r="AE531" i="8" s="1"/>
  <c r="AE628" i="8" a="1"/>
  <c r="AE628" i="8" s="1"/>
  <c r="AE920" i="8" a="1"/>
  <c r="AE920" i="8" s="1"/>
  <c r="AE462" i="8" a="1"/>
  <c r="AE462" i="8" s="1"/>
  <c r="AE788" i="8" a="1"/>
  <c r="AE788" i="8" s="1"/>
  <c r="AE916" i="8" a="1"/>
  <c r="AE916" i="8" s="1"/>
  <c r="AE668" i="8" a="1"/>
  <c r="AE668" i="8" s="1"/>
  <c r="AE970" i="8" a="1"/>
  <c r="AE970" i="8" s="1"/>
  <c r="AE903" i="8" a="1"/>
  <c r="AE903" i="8" s="1"/>
  <c r="AE990" i="8" a="1"/>
  <c r="AE990" i="8" s="1"/>
  <c r="AE974" i="8" a="1"/>
  <c r="AE974" i="8" s="1"/>
  <c r="AE958" i="8" a="1"/>
  <c r="AE958" i="8" s="1"/>
  <c r="AE940" i="8" a="1"/>
  <c r="AE940" i="8" s="1"/>
  <c r="AE925" i="8" a="1"/>
  <c r="AE925" i="8" s="1"/>
  <c r="AE910" i="8" a="1"/>
  <c r="AE910" i="8" s="1"/>
  <c r="AE895" i="8" a="1"/>
  <c r="AE895" i="8" s="1"/>
  <c r="AE876" i="8" a="1"/>
  <c r="AE876" i="8" s="1"/>
  <c r="AE861" i="8" a="1"/>
  <c r="AE861" i="8" s="1"/>
  <c r="AE846" i="8" a="1"/>
  <c r="AE846" i="8" s="1"/>
  <c r="AE831" i="8" a="1"/>
  <c r="AE831" i="8" s="1"/>
  <c r="AE812" i="8" a="1"/>
  <c r="AE812" i="8" s="1"/>
  <c r="AE797" i="8" a="1"/>
  <c r="AE797" i="8" s="1"/>
  <c r="AE782" i="8" a="1"/>
  <c r="AE782" i="8" s="1"/>
  <c r="AE769" i="8" a="1"/>
  <c r="AE769" i="8" s="1"/>
  <c r="AE753" i="8" a="1"/>
  <c r="AE753" i="8" s="1"/>
  <c r="AE736" i="8" a="1"/>
  <c r="AE736" i="8" s="1"/>
  <c r="AE708" i="8" a="1"/>
  <c r="AE708" i="8" s="1"/>
  <c r="AE687" i="8" a="1"/>
  <c r="AE687" i="8" s="1"/>
  <c r="AE638" i="8" a="1"/>
  <c r="AE638" i="8" s="1"/>
  <c r="AE605" i="8" a="1"/>
  <c r="AE605" i="8" s="1"/>
  <c r="AE547" i="8" a="1"/>
  <c r="AE547" i="8" s="1"/>
  <c r="AE469" i="8" a="1"/>
  <c r="AE469" i="8" s="1"/>
  <c r="AE401" i="8" a="1"/>
  <c r="AE401" i="8" s="1"/>
  <c r="AE175" i="8" a="1"/>
  <c r="AE175" i="8" s="1"/>
  <c r="AE6" i="8" a="1"/>
  <c r="AE6" i="8" s="1"/>
  <c r="AE23" i="8" a="1"/>
  <c r="AE23" i="8" s="1"/>
  <c r="AE39" i="8" a="1"/>
  <c r="AE39" i="8" s="1"/>
  <c r="AE55" i="8" a="1"/>
  <c r="AE55" i="8" s="1"/>
  <c r="AE71" i="8" a="1"/>
  <c r="AE71" i="8" s="1"/>
  <c r="AE838" i="8" a="1"/>
  <c r="AE838" i="8" s="1"/>
  <c r="AE41" i="8" a="1"/>
  <c r="AE41" i="8" s="1"/>
  <c r="AE92" i="8" a="1"/>
  <c r="AE92" i="8" s="1"/>
  <c r="AE847" i="8" a="1"/>
  <c r="AE847" i="8" s="1"/>
  <c r="AE721" i="8" a="1"/>
  <c r="AE721" i="8" s="1"/>
  <c r="AE892" i="8" a="1"/>
  <c r="AE892" i="8" s="1"/>
  <c r="AE410" i="8" a="1"/>
  <c r="AE410" i="8" s="1"/>
  <c r="AE893" i="8" a="1"/>
  <c r="AE893" i="8" s="1"/>
  <c r="AE757" i="8" a="1"/>
  <c r="AE757" i="8" s="1"/>
  <c r="AE317" i="8" a="1"/>
  <c r="AE317" i="8" s="1"/>
  <c r="AE448" i="8" a="1"/>
  <c r="AE448" i="8" s="1"/>
  <c r="AE601" i="8" a="1"/>
  <c r="AE601" i="8" s="1"/>
  <c r="AE662" i="8" a="1"/>
  <c r="AE662" i="8" s="1"/>
  <c r="AE726" i="8" a="1"/>
  <c r="AE726" i="8" s="1"/>
  <c r="AE759" i="8" a="1"/>
  <c r="AE759" i="8" s="1"/>
  <c r="AE786" i="8" a="1"/>
  <c r="AE786" i="8" s="1"/>
  <c r="AE811" i="8" a="1"/>
  <c r="AE811" i="8" s="1"/>
  <c r="AE835" i="8" a="1"/>
  <c r="AE835" i="8" s="1"/>
  <c r="AE890" i="8" a="1"/>
  <c r="AE890" i="8" s="1"/>
  <c r="AE914" i="8" a="1"/>
  <c r="AE914" i="8" s="1"/>
  <c r="AE939" i="8" a="1"/>
  <c r="AE939" i="8" s="1"/>
  <c r="AE962" i="8" a="1"/>
  <c r="AE962" i="8" s="1"/>
  <c r="AE994" i="8" a="1"/>
  <c r="AE994" i="8" s="1"/>
  <c r="AE339" i="8" a="1"/>
  <c r="AE339" i="8" s="1"/>
  <c r="AE625" i="8" a="1"/>
  <c r="AE625" i="8" s="1"/>
  <c r="AE730" i="8" a="1"/>
  <c r="AE730" i="8" s="1"/>
  <c r="AE814" i="8" a="1"/>
  <c r="AE814" i="8" s="1"/>
  <c r="AE863" i="8" a="1"/>
  <c r="AE863" i="8" s="1"/>
  <c r="AE942" i="8" a="1"/>
  <c r="AE942" i="8" s="1"/>
  <c r="AE582" i="8" a="1"/>
  <c r="AE582" i="8" s="1"/>
  <c r="AE489" i="8" a="1"/>
  <c r="AE489" i="8" s="1"/>
  <c r="AE558" i="8" a="1"/>
  <c r="AE558" i="8" s="1"/>
  <c r="AE474" i="8" a="1"/>
  <c r="AE474" i="8" s="1"/>
  <c r="AE389" i="8" a="1"/>
  <c r="AE389" i="8" s="1"/>
  <c r="AE189" i="8" a="1"/>
  <c r="AE189" i="8" s="1"/>
  <c r="AE544" i="8" a="1"/>
  <c r="AE544" i="8" s="1"/>
  <c r="AE672" i="8" a="1"/>
  <c r="AE672" i="8" s="1"/>
  <c r="AE750" i="8" a="1"/>
  <c r="AE750" i="8" s="1"/>
  <c r="AE822" i="8" a="1"/>
  <c r="AE822" i="8" s="1"/>
  <c r="AE871" i="8" a="1"/>
  <c r="AE871" i="8" s="1"/>
  <c r="AE950" i="8" a="1"/>
  <c r="AE950" i="8" s="1"/>
  <c r="AE590" i="8" a="1"/>
  <c r="AE590" i="8" s="1"/>
  <c r="AE656" i="8" a="1"/>
  <c r="AE656" i="8" s="1"/>
  <c r="AE699" i="8" a="1"/>
  <c r="AE699" i="8" s="1"/>
  <c r="AE777" i="8" a="1"/>
  <c r="AE777" i="8" s="1"/>
  <c r="AE801" i="8" a="1"/>
  <c r="AE801" i="8" s="1"/>
  <c r="AE837" i="8" a="1"/>
  <c r="AE837" i="8" s="1"/>
  <c r="AE880" i="8" a="1"/>
  <c r="AE880" i="8" s="1"/>
  <c r="AE905" i="8" a="1"/>
  <c r="AE905" i="8" s="1"/>
  <c r="AE929" i="8" a="1"/>
  <c r="AE929" i="8" s="1"/>
  <c r="AE959" i="8" a="1"/>
  <c r="AE959" i="8" s="1"/>
  <c r="AE991" i="8" a="1"/>
  <c r="AE991" i="8" s="1"/>
  <c r="AE608" i="8" a="1"/>
  <c r="AE608" i="8" s="1"/>
  <c r="AE722" i="8" a="1"/>
  <c r="AE722" i="8" s="1"/>
  <c r="AE808" i="8" a="1"/>
  <c r="AE808" i="8" s="1"/>
  <c r="AE868" i="8" a="1"/>
  <c r="AE868" i="8" s="1"/>
  <c r="AE936" i="8" a="1"/>
  <c r="AE936" i="8" s="1"/>
  <c r="AE193" i="8" a="1"/>
  <c r="AE193" i="8" s="1"/>
  <c r="AE640" i="8" a="1"/>
  <c r="AE640" i="8" s="1"/>
  <c r="AE725" i="8" a="1"/>
  <c r="AE725" i="8" s="1"/>
  <c r="AE798" i="8" a="1"/>
  <c r="AE798" i="8" s="1"/>
  <c r="AE852" i="8" a="1"/>
  <c r="AE852" i="8" s="1"/>
  <c r="AE926" i="8" a="1"/>
  <c r="AE926" i="8" s="1"/>
  <c r="AE983" i="8" a="1"/>
  <c r="AE983" i="8" s="1"/>
  <c r="AE915" i="8" a="1"/>
  <c r="AE915" i="8" s="1"/>
  <c r="AE933" i="8" a="1"/>
  <c r="AE933" i="8" s="1"/>
  <c r="AE952" i="8" a="1"/>
  <c r="AE952" i="8" s="1"/>
  <c r="AE968" i="8" a="1"/>
  <c r="AE968" i="8" s="1"/>
  <c r="AE984" i="8" a="1"/>
  <c r="AE984" i="8" s="1"/>
  <c r="AE1000" i="8" a="1"/>
  <c r="AE1000" i="8" s="1"/>
  <c r="AE704" i="8" a="1"/>
  <c r="AE704" i="8" s="1"/>
  <c r="AE663" i="8" a="1"/>
  <c r="AE663" i="8" s="1"/>
  <c r="AE643" i="8" a="1"/>
  <c r="AE643" i="8" s="1"/>
  <c r="AE626" i="8" a="1"/>
  <c r="AE626" i="8" s="1"/>
  <c r="AE579" i="8" a="1"/>
  <c r="AE579" i="8" s="1"/>
  <c r="AE555" i="8" a="1"/>
  <c r="AE555" i="8" s="1"/>
  <c r="AE522" i="8" a="1"/>
  <c r="AE522" i="8" s="1"/>
  <c r="AE494" i="8" a="1"/>
  <c r="AE494" i="8" s="1"/>
  <c r="AE458" i="8" a="1"/>
  <c r="AE458" i="8" s="1"/>
  <c r="AE425" i="8" a="1"/>
  <c r="AE425" i="8" s="1"/>
  <c r="AE386" i="8" a="1"/>
  <c r="AE386" i="8" s="1"/>
  <c r="AE335" i="8" a="1"/>
  <c r="AE335" i="8" s="1"/>
  <c r="AE202" i="8" a="1"/>
  <c r="AE202" i="8" s="1"/>
  <c r="AE86" i="8" a="1"/>
  <c r="AE86" i="8" s="1"/>
  <c r="AE528" i="8" a="1"/>
  <c r="AE528" i="8" s="1"/>
  <c r="AE492" i="8" a="1"/>
  <c r="AE492" i="8" s="1"/>
  <c r="AE464" i="8" a="1"/>
  <c r="AE464" i="8" s="1"/>
  <c r="AE413" i="8" a="1"/>
  <c r="AE413" i="8" s="1"/>
  <c r="AE359" i="8" a="1"/>
  <c r="AE359" i="8" s="1"/>
  <c r="AE320" i="8" a="1"/>
  <c r="AE320" i="8" s="1"/>
  <c r="AE180" i="8" a="1"/>
  <c r="AE180" i="8" s="1"/>
  <c r="AE54" i="8" a="1"/>
  <c r="AE54" i="8" s="1"/>
  <c r="AE758" i="8" a="1"/>
  <c r="AE758" i="8" s="1"/>
  <c r="AE746" i="8" a="1"/>
  <c r="AE746" i="8" s="1"/>
  <c r="AE731" i="8" a="1"/>
  <c r="AE731" i="8" s="1"/>
  <c r="AE713" i="8" a="1"/>
  <c r="AE713" i="8" s="1"/>
  <c r="AE694" i="8" a="1"/>
  <c r="AE694" i="8" s="1"/>
  <c r="AE682" i="8" a="1"/>
  <c r="AE682" i="8" s="1"/>
  <c r="AE667" i="8" a="1"/>
  <c r="AE667" i="8" s="1"/>
  <c r="AE649" i="8" a="1"/>
  <c r="AE649" i="8" s="1"/>
  <c r="AE630" i="8" a="1"/>
  <c r="AE630" i="8" s="1"/>
  <c r="AE618" i="8" a="1"/>
  <c r="AE618" i="8" s="1"/>
  <c r="AE603" i="8" a="1"/>
  <c r="AE603" i="8" s="1"/>
  <c r="AE585" i="8" a="1"/>
  <c r="AE585" i="8" s="1"/>
  <c r="AE566" i="8" a="1"/>
  <c r="AE566" i="8" s="1"/>
  <c r="AE554" i="8" a="1"/>
  <c r="AE554" i="8" s="1"/>
  <c r="AE539" i="8" a="1"/>
  <c r="AE539" i="8" s="1"/>
  <c r="AE525" i="8" a="1"/>
  <c r="AE525" i="8" s="1"/>
  <c r="AE507" i="8" a="1"/>
  <c r="AE507" i="8" s="1"/>
  <c r="AE493" i="8" a="1"/>
  <c r="AE493" i="8" s="1"/>
  <c r="AE475" i="8" a="1"/>
  <c r="AE475" i="8" s="1"/>
  <c r="AE461" i="8" a="1"/>
  <c r="AE461" i="8" s="1"/>
  <c r="AE442" i="8" a="1"/>
  <c r="AE442" i="8" s="1"/>
  <c r="AE424" i="8" a="1"/>
  <c r="AE424" i="8" s="1"/>
  <c r="AE400" i="8" a="1"/>
  <c r="AE400" i="8" s="1"/>
  <c r="AE376" i="8" a="1"/>
  <c r="AE376" i="8" s="1"/>
  <c r="AE355" i="8" a="1"/>
  <c r="AE355" i="8" s="1"/>
  <c r="AE334" i="8" a="1"/>
  <c r="AE334" i="8" s="1"/>
  <c r="AE231" i="8" a="1"/>
  <c r="AE231" i="8" s="1"/>
  <c r="AE199" i="8" a="1"/>
  <c r="AE199" i="8" s="1"/>
  <c r="AE134" i="8" a="1"/>
  <c r="AE134" i="8" s="1"/>
  <c r="AE70" i="8" a="1"/>
  <c r="AE70" i="8" s="1"/>
  <c r="AE18" i="8" a="1"/>
  <c r="AE18" i="8" s="1"/>
  <c r="AE613" i="8" a="1"/>
  <c r="AE613" i="8" s="1"/>
  <c r="AE595" i="8" a="1"/>
  <c r="AE595" i="8" s="1"/>
  <c r="AE583" i="8" a="1"/>
  <c r="AE583" i="8" s="1"/>
  <c r="AE568" i="8" a="1"/>
  <c r="AE568" i="8" s="1"/>
  <c r="AE549" i="8" a="1"/>
  <c r="AE549" i="8" s="1"/>
  <c r="AE530" i="8" a="1"/>
  <c r="AE530" i="8" s="1"/>
  <c r="AE516" i="8" a="1"/>
  <c r="AE516" i="8" s="1"/>
  <c r="AE498" i="8" a="1"/>
  <c r="AE498" i="8" s="1"/>
  <c r="AE484" i="8" a="1"/>
  <c r="AE484" i="8" s="1"/>
  <c r="AE466" i="8" a="1"/>
  <c r="AE466" i="8" s="1"/>
  <c r="AE452" i="8" a="1"/>
  <c r="AE452" i="8" s="1"/>
  <c r="AE435" i="8" a="1"/>
  <c r="AE435" i="8" s="1"/>
  <c r="AE411" i="8" a="1"/>
  <c r="AE411" i="8" s="1"/>
  <c r="AE393" i="8" a="1"/>
  <c r="AE393" i="8" s="1"/>
  <c r="AE375" i="8" a="1"/>
  <c r="AE375" i="8" s="1"/>
  <c r="AE349" i="8" a="1"/>
  <c r="AE349" i="8" s="1"/>
  <c r="AE331" i="8" a="1"/>
  <c r="AE331" i="8" s="1"/>
  <c r="AE307" i="8" a="1"/>
  <c r="AE307" i="8" s="1"/>
  <c r="AE204" i="8" a="1"/>
  <c r="AE204" i="8" s="1"/>
  <c r="AE140" i="8" a="1"/>
  <c r="AE140" i="8" s="1"/>
  <c r="AE76" i="8" a="1"/>
  <c r="AE76" i="8" s="1"/>
  <c r="AE444" i="8" a="1"/>
  <c r="AE444" i="8" s="1"/>
  <c r="AE426" i="8" a="1"/>
  <c r="AE426" i="8" s="1"/>
  <c r="AE412" i="8" a="1"/>
  <c r="AE412" i="8" s="1"/>
  <c r="AE394" i="8" a="1"/>
  <c r="AE394" i="8" s="1"/>
  <c r="AE380" i="8" a="1"/>
  <c r="AE380" i="8" s="1"/>
  <c r="AE364" i="8" a="1"/>
  <c r="AE364" i="8" s="1"/>
  <c r="AE348" i="8" a="1"/>
  <c r="AE348" i="8" s="1"/>
  <c r="AE332" i="8" a="1"/>
  <c r="AE332" i="8" s="1"/>
  <c r="AE316" i="8" a="1"/>
  <c r="AE316" i="8" s="1"/>
  <c r="AE303" i="8" a="1"/>
  <c r="AE303" i="8" s="1"/>
  <c r="AE295" i="8" a="1"/>
  <c r="AE295" i="8" s="1"/>
  <c r="AE287" i="8" a="1"/>
  <c r="AE287" i="8" s="1"/>
  <c r="AE279" i="8" a="1"/>
  <c r="AE279" i="8" s="1"/>
  <c r="AE271" i="8" a="1"/>
  <c r="AE271" i="8" s="1"/>
  <c r="AE263" i="8" a="1"/>
  <c r="AE263" i="8" s="1"/>
  <c r="AE255" i="8" a="1"/>
  <c r="AE255" i="8" s="1"/>
  <c r="AE229" i="8" a="1"/>
  <c r="AE229" i="8" s="1"/>
  <c r="AE209" i="8" a="1"/>
  <c r="AE209" i="8" s="1"/>
  <c r="AE192" i="8" a="1"/>
  <c r="AE192" i="8" s="1"/>
  <c r="AE173" i="8" a="1"/>
  <c r="AE173" i="8" s="1"/>
  <c r="AE141" i="8" a="1"/>
  <c r="AE141" i="8" s="1"/>
  <c r="AE109" i="8" a="1"/>
  <c r="AE109" i="8" s="1"/>
  <c r="AE77" i="8" a="1"/>
  <c r="AE77" i="8" s="1"/>
  <c r="AE45" i="8" a="1"/>
  <c r="AE45" i="8" s="1"/>
  <c r="AE13" i="8" a="1"/>
  <c r="AE13" i="8" s="1"/>
  <c r="AE321" i="8" a="1"/>
  <c r="AE321" i="8" s="1"/>
  <c r="AE306" i="8" a="1"/>
  <c r="AE306" i="8" s="1"/>
  <c r="AE298" i="8" a="1"/>
  <c r="AE298" i="8" s="1"/>
  <c r="AE290" i="8" a="1"/>
  <c r="AE290" i="8" s="1"/>
  <c r="AE282" i="8" a="1"/>
  <c r="AE282" i="8" s="1"/>
  <c r="AE274" i="8" a="1"/>
  <c r="AE274" i="8" s="1"/>
  <c r="AE266" i="8" a="1"/>
  <c r="AE266" i="8" s="1"/>
  <c r="AE258" i="8" a="1"/>
  <c r="AE258" i="8" s="1"/>
  <c r="AE241" i="8" a="1"/>
  <c r="AE241" i="8" s="1"/>
  <c r="AE215" i="8" a="1"/>
  <c r="AE215" i="8" s="1"/>
  <c r="AE186" i="8" a="1"/>
  <c r="AE186" i="8" s="1"/>
  <c r="AE163" i="8" a="1"/>
  <c r="AE163" i="8" s="1"/>
  <c r="AE131" i="8" a="1"/>
  <c r="AE131" i="8" s="1"/>
  <c r="AE99" i="8" a="1"/>
  <c r="AE99" i="8" s="1"/>
  <c r="AE67" i="8" a="1"/>
  <c r="AE67" i="8" s="1"/>
  <c r="AE35" i="8" a="1"/>
  <c r="AE35" i="8" s="1"/>
  <c r="AE252" i="8" a="1"/>
  <c r="AE252" i="8" s="1"/>
  <c r="AE244" i="8" a="1"/>
  <c r="AE244" i="8" s="1"/>
  <c r="AE236" i="8" a="1"/>
  <c r="AE236" i="8" s="1"/>
  <c r="AE228" i="8" a="1"/>
  <c r="AE228" i="8" s="1"/>
  <c r="AE213" i="8" a="1"/>
  <c r="AE213" i="8" s="1"/>
  <c r="AE197" i="8" a="1"/>
  <c r="AE197" i="8" s="1"/>
  <c r="AE181" i="8" a="1"/>
  <c r="AE181" i="8" s="1"/>
  <c r="AE165" i="8" a="1"/>
  <c r="AE165" i="8" s="1"/>
  <c r="AE149" i="8" a="1"/>
  <c r="AE149" i="8" s="1"/>
  <c r="AE133" i="8" a="1"/>
  <c r="AE133" i="8" s="1"/>
  <c r="AE117" i="8" a="1"/>
  <c r="AE117" i="8" s="1"/>
  <c r="AE101" i="8" a="1"/>
  <c r="AE101" i="8" s="1"/>
  <c r="AE85" i="8" a="1"/>
  <c r="AE85" i="8" s="1"/>
  <c r="AE69" i="8" a="1"/>
  <c r="AE69" i="8" s="1"/>
  <c r="AE53" i="8" a="1"/>
  <c r="AE53" i="8" s="1"/>
  <c r="AE37" i="8" a="1"/>
  <c r="AE37" i="8" s="1"/>
  <c r="AE21" i="8" a="1"/>
  <c r="AE21" i="8" s="1"/>
  <c r="AE4" i="8" a="1"/>
  <c r="AE4" i="8" s="1"/>
  <c r="AE164" i="8" a="1"/>
  <c r="AE164" i="8" s="1"/>
  <c r="AE148" i="8" a="1"/>
  <c r="AE148" i="8" s="1"/>
  <c r="AE132" i="8" a="1"/>
  <c r="AE132" i="8" s="1"/>
  <c r="AE116" i="8" a="1"/>
  <c r="AE116" i="8" s="1"/>
  <c r="AE100" i="8" a="1"/>
  <c r="AE100" i="8" s="1"/>
  <c r="AE84" i="8" a="1"/>
  <c r="AE84" i="8" s="1"/>
  <c r="AE68" i="8" a="1"/>
  <c r="AE68" i="8" s="1"/>
  <c r="AE52" i="8" a="1"/>
  <c r="AE52" i="8" s="1"/>
  <c r="AE36" i="8" a="1"/>
  <c r="AE36" i="8" s="1"/>
  <c r="AE20" i="8" a="1"/>
  <c r="AE20" i="8" s="1"/>
  <c r="AE3" i="8" a="1"/>
  <c r="AE3" i="8" s="1"/>
  <c r="AE347" i="8" a="1"/>
  <c r="AE347" i="8" s="1"/>
  <c r="AE420" i="8" a="1"/>
  <c r="AE420" i="8" s="1"/>
  <c r="AE483" i="8" a="1"/>
  <c r="AE483" i="8" s="1"/>
  <c r="AE556" i="8" a="1"/>
  <c r="AE556" i="8" s="1"/>
  <c r="AE612" i="8" a="1"/>
  <c r="AE612" i="8" s="1"/>
  <c r="AE654" i="8" a="1"/>
  <c r="AE654" i="8" s="1"/>
  <c r="AE692" i="8" a="1"/>
  <c r="AE692" i="8" s="1"/>
  <c r="AE714" i="8" a="1"/>
  <c r="AE714" i="8" s="1"/>
  <c r="AE740" i="8" a="1"/>
  <c r="AE740" i="8" s="1"/>
  <c r="AE756" i="8" a="1"/>
  <c r="AE756" i="8" s="1"/>
  <c r="AE772" i="8" a="1"/>
  <c r="AE772" i="8" s="1"/>
  <c r="AE785" i="8" a="1"/>
  <c r="AE785" i="8" s="1"/>
  <c r="AE800" i="8" a="1"/>
  <c r="AE800" i="8" s="1"/>
  <c r="AE818" i="8" a="1"/>
  <c r="AE818" i="8" s="1"/>
  <c r="AE836" i="8" a="1"/>
  <c r="AE836" i="8" s="1"/>
  <c r="AE849" i="8" a="1"/>
  <c r="AE849" i="8" s="1"/>
  <c r="AE864" i="8" a="1"/>
  <c r="AE864" i="8" s="1"/>
  <c r="AE882" i="8" a="1"/>
  <c r="AE882" i="8" s="1"/>
  <c r="AE900" i="8" a="1"/>
  <c r="AE900" i="8" s="1"/>
  <c r="AE913" i="8" a="1"/>
  <c r="AE913" i="8" s="1"/>
  <c r="AE928" i="8" a="1"/>
  <c r="AE928" i="8" s="1"/>
  <c r="AE946" i="8" a="1"/>
  <c r="AE946" i="8" s="1"/>
  <c r="AE961" i="8" a="1"/>
  <c r="AE961" i="8" s="1"/>
  <c r="AE977" i="8" a="1"/>
  <c r="AE977" i="8" s="1"/>
  <c r="AE993" i="8" a="1"/>
  <c r="AE993" i="8" s="1"/>
  <c r="AE47" i="8" a="1"/>
  <c r="AE47" i="8" s="1"/>
  <c r="AE505" i="8" a="1"/>
  <c r="AE505" i="8" s="1"/>
  <c r="AE629" i="8" a="1"/>
  <c r="AE629" i="8" s="1"/>
  <c r="AE684" i="8" a="1"/>
  <c r="AE684" i="8" s="1"/>
  <c r="AE735" i="8" a="1"/>
  <c r="AE735" i="8" s="1"/>
  <c r="AE767" i="8" a="1"/>
  <c r="AE767" i="8" s="1"/>
  <c r="AE793" i="8" a="1"/>
  <c r="AE793" i="8" s="1"/>
  <c r="AE817" i="8" a="1"/>
  <c r="AE817" i="8" s="1"/>
  <c r="AE853" i="8" a="1"/>
  <c r="AE853" i="8" s="1"/>
  <c r="AE896" i="8" a="1"/>
  <c r="AE896" i="8" s="1"/>
  <c r="AE921" i="8" a="1"/>
  <c r="AE921" i="8" s="1"/>
  <c r="AE945" i="8" a="1"/>
  <c r="AE945" i="8" s="1"/>
  <c r="AE973" i="8" a="1"/>
  <c r="AE973" i="8" s="1"/>
  <c r="AE22" i="8" a="1"/>
  <c r="AE22" i="8" s="1"/>
  <c r="AE476" i="8" a="1"/>
  <c r="AE476" i="8" s="1"/>
  <c r="AE657" i="8" a="1"/>
  <c r="AE657" i="8" s="1"/>
  <c r="AE747" i="8" a="1"/>
  <c r="AE747" i="8" s="1"/>
  <c r="AE826" i="8" a="1"/>
  <c r="AE826" i="8" s="1"/>
  <c r="AE875" i="8" a="1"/>
  <c r="AE875" i="8" s="1"/>
  <c r="AE954" i="8" a="1"/>
  <c r="AE954" i="8" s="1"/>
  <c r="AE565" i="8" a="1"/>
  <c r="AE565" i="8" s="1"/>
  <c r="AE460" i="8" a="1"/>
  <c r="AE460" i="8" s="1"/>
  <c r="AE541" i="8" a="1"/>
  <c r="AE541" i="8" s="1"/>
  <c r="AE446" i="8" a="1"/>
  <c r="AE446" i="8" s="1"/>
  <c r="AE371" i="8" a="1"/>
  <c r="AE371" i="8" s="1"/>
  <c r="AE143" i="8" a="1"/>
  <c r="AE143" i="8" s="1"/>
  <c r="AE599" i="8" a="1"/>
  <c r="AE599" i="8" s="1"/>
  <c r="AE693" i="8" a="1"/>
  <c r="AE693" i="8" s="1"/>
  <c r="AE766" i="8" a="1"/>
  <c r="AE766" i="8" s="1"/>
  <c r="AE834" i="8" a="1"/>
  <c r="AE834" i="8" s="1"/>
  <c r="AE883" i="8" a="1"/>
  <c r="AE883" i="8" s="1"/>
  <c r="AE972" i="8" a="1"/>
  <c r="AE972" i="8" s="1"/>
  <c r="AE392" i="8" a="1"/>
  <c r="AE392" i="8" s="1"/>
  <c r="AE607" i="8" a="1"/>
  <c r="AE607" i="8" s="1"/>
  <c r="AE666" i="8" a="1"/>
  <c r="AE666" i="8" s="1"/>
  <c r="AE710" i="8" a="1"/>
  <c r="AE710" i="8" s="1"/>
  <c r="AE783" i="8" a="1"/>
  <c r="AE783" i="8" s="1"/>
  <c r="AE807" i="8" a="1"/>
  <c r="AE807" i="8" s="1"/>
  <c r="AE856" i="8" a="1"/>
  <c r="AE856" i="8" s="1"/>
  <c r="AE886" i="8" a="1"/>
  <c r="AE886" i="8" s="1"/>
  <c r="AE911" i="8" a="1"/>
  <c r="AE911" i="8" s="1"/>
  <c r="AE935" i="8" a="1"/>
  <c r="AE935" i="8" s="1"/>
  <c r="AE964" i="8" a="1"/>
  <c r="AE964" i="8" s="1"/>
  <c r="AE996" i="8" a="1"/>
  <c r="AE996" i="8" s="1"/>
  <c r="AE646" i="8" a="1"/>
  <c r="AE646" i="8" s="1"/>
  <c r="AE738" i="8" a="1"/>
  <c r="AE738" i="8" s="1"/>
  <c r="AE832" i="8" a="1"/>
  <c r="AE832" i="8" s="1"/>
  <c r="AE881" i="8" a="1"/>
  <c r="AE881" i="8" s="1"/>
  <c r="AE965" i="8" a="1"/>
  <c r="AE965" i="8" s="1"/>
  <c r="AE490" i="8" a="1"/>
  <c r="AE490" i="8" s="1"/>
  <c r="AE661" i="8" a="1"/>
  <c r="AE661" i="8" s="1"/>
  <c r="AE741" i="8" a="1"/>
  <c r="AE741" i="8" s="1"/>
  <c r="AE816" i="8" a="1"/>
  <c r="AE816" i="8" s="1"/>
  <c r="AE865" i="8" a="1"/>
  <c r="AE865" i="8" s="1"/>
  <c r="AE944" i="8" a="1"/>
  <c r="AE944" i="8" s="1"/>
  <c r="AE999" i="8" a="1"/>
  <c r="AE999" i="8" s="1"/>
  <c r="AE169" i="8" a="1"/>
  <c r="AE169" i="8" s="1"/>
  <c r="AE362" i="8" a="1"/>
  <c r="AE362" i="8" s="1"/>
  <c r="AE453" i="8" a="1"/>
  <c r="AE453" i="8" s="1"/>
  <c r="AE524" i="8" a="1"/>
  <c r="AE524" i="8" s="1"/>
  <c r="AE587" i="8" a="1"/>
  <c r="AE587" i="8" s="1"/>
  <c r="AE619" i="8" a="1"/>
  <c r="AE619" i="8" s="1"/>
  <c r="AE653" i="8" a="1"/>
  <c r="AE653" i="8" s="1"/>
  <c r="AE674" i="8" a="1"/>
  <c r="AE674" i="8" s="1"/>
  <c r="AE697" i="8" a="1"/>
  <c r="AE697" i="8" s="1"/>
  <c r="AE723" i="8" a="1"/>
  <c r="AE723" i="8" s="1"/>
  <c r="AE760" i="8" a="1"/>
  <c r="AE760" i="8" s="1"/>
  <c r="AE781" i="8" a="1"/>
  <c r="AE781" i="8" s="1"/>
  <c r="AE796" i="8" a="1"/>
  <c r="AE796" i="8" s="1"/>
  <c r="AE815" i="8" a="1"/>
  <c r="AE815" i="8" s="1"/>
  <c r="AE830" i="8" a="1"/>
  <c r="AE830" i="8" s="1"/>
  <c r="AE845" i="8" a="1"/>
  <c r="AE845" i="8" s="1"/>
  <c r="AE860" i="8" a="1"/>
  <c r="AE860" i="8" s="1"/>
  <c r="AE879" i="8" a="1"/>
  <c r="AE879" i="8" s="1"/>
  <c r="AE894" i="8" a="1"/>
  <c r="AE894" i="8" s="1"/>
  <c r="AE909" i="8" a="1"/>
  <c r="AE909" i="8" s="1"/>
  <c r="AE924" i="8" a="1"/>
  <c r="AE924" i="8" s="1"/>
  <c r="AE943" i="8" a="1"/>
  <c r="AE943" i="8" s="1"/>
  <c r="AE960" i="8" a="1"/>
  <c r="AE960" i="8" s="1"/>
  <c r="AE976" i="8" a="1"/>
  <c r="AE976" i="8" s="1"/>
  <c r="AE992" i="8" a="1"/>
  <c r="AE992" i="8" s="1"/>
  <c r="AE716" i="8" a="1"/>
  <c r="AE716" i="8" s="1"/>
  <c r="AE680" i="8" a="1"/>
  <c r="AE680" i="8" s="1"/>
  <c r="AE651" i="8" a="1"/>
  <c r="AE651" i="8" s="1"/>
  <c r="AE635" i="8" a="1"/>
  <c r="AE635" i="8" s="1"/>
  <c r="AE616" i="8" a="1"/>
  <c r="AE616" i="8" s="1"/>
  <c r="AE567" i="8" a="1"/>
  <c r="AE567" i="8" s="1"/>
  <c r="AE543" i="8" a="1"/>
  <c r="AE543" i="8" s="1"/>
  <c r="AE508" i="8" a="1"/>
  <c r="AE508" i="8" s="1"/>
  <c r="AE480" i="8" a="1"/>
  <c r="AE480" i="8" s="1"/>
  <c r="AE443" i="8" a="1"/>
  <c r="AE443" i="8" s="1"/>
  <c r="AE406" i="8" a="1"/>
  <c r="AE406" i="8" s="1"/>
  <c r="AE360" i="8" a="1"/>
  <c r="AE360" i="8" s="1"/>
  <c r="AE311" i="8" a="1"/>
  <c r="AE311" i="8" s="1"/>
  <c r="AE137" i="8" a="1"/>
  <c r="AE137" i="8" s="1"/>
  <c r="AE10" i="8" a="1"/>
  <c r="AE10" i="8" s="1"/>
  <c r="AE506" i="8" a="1"/>
  <c r="AE506" i="8" s="1"/>
  <c r="AE478" i="8" a="1"/>
  <c r="AE478" i="8" s="1"/>
  <c r="AE432" i="8" a="1"/>
  <c r="AE432" i="8" s="1"/>
  <c r="AE385" i="8" a="1"/>
  <c r="AE385" i="8" s="1"/>
  <c r="AE341" i="8" a="1"/>
  <c r="AE341" i="8" s="1"/>
  <c r="AE251" i="8" a="1"/>
  <c r="AE251" i="8" s="1"/>
  <c r="AE105" i="8" a="1"/>
  <c r="AE105" i="8" s="1"/>
  <c r="AE770" i="8" a="1"/>
  <c r="AE770" i="8" s="1"/>
  <c r="AE752" i="8" a="1"/>
  <c r="AE752" i="8" s="1"/>
  <c r="AE737" i="8" a="1"/>
  <c r="AE737" i="8" s="1"/>
  <c r="AE724" i="8" a="1"/>
  <c r="AE724" i="8" s="1"/>
  <c r="AE706" i="8" a="1"/>
  <c r="AE706" i="8" s="1"/>
  <c r="AE688" i="8" a="1"/>
  <c r="AE688" i="8" s="1"/>
  <c r="AE673" i="8" a="1"/>
  <c r="AE673" i="8" s="1"/>
  <c r="AE660" i="8" a="1"/>
  <c r="AE660" i="8" s="1"/>
  <c r="AE642" i="8" a="1"/>
  <c r="AE642" i="8" s="1"/>
  <c r="AE624" i="8" a="1"/>
  <c r="AE624" i="8" s="1"/>
  <c r="AE609" i="8" a="1"/>
  <c r="AE609" i="8" s="1"/>
  <c r="AE596" i="8" a="1"/>
  <c r="AE596" i="8" s="1"/>
  <c r="AE578" i="8" a="1"/>
  <c r="AE578" i="8" s="1"/>
  <c r="AE560" i="8" a="1"/>
  <c r="AE560" i="8" s="1"/>
  <c r="AE545" i="8" a="1"/>
  <c r="AE545" i="8" s="1"/>
  <c r="AE532" i="8" a="1"/>
  <c r="AE532" i="8" s="1"/>
  <c r="AE514" i="8" a="1"/>
  <c r="AE514" i="8" s="1"/>
  <c r="AE500" i="8" a="1"/>
  <c r="AE500" i="8" s="1"/>
  <c r="AE482" i="8" a="1"/>
  <c r="AE482" i="8" s="1"/>
  <c r="AE468" i="8" a="1"/>
  <c r="AE468" i="8" s="1"/>
  <c r="AE450" i="8" a="1"/>
  <c r="AE450" i="8" s="1"/>
  <c r="AE433" i="8" a="1"/>
  <c r="AE433" i="8" s="1"/>
  <c r="AE414" i="8" a="1"/>
  <c r="AE414" i="8" s="1"/>
  <c r="AE390" i="8" a="1"/>
  <c r="AE390" i="8" s="1"/>
  <c r="AE368" i="8" a="1"/>
  <c r="AE368" i="8" s="1"/>
  <c r="AE346" i="8" a="1"/>
  <c r="AE346" i="8" s="1"/>
  <c r="AE315" i="8" a="1"/>
  <c r="AE315" i="8" s="1"/>
  <c r="AE217" i="8" a="1"/>
  <c r="AE217" i="8" s="1"/>
  <c r="AE172" i="8" a="1"/>
  <c r="AE172" i="8" s="1"/>
  <c r="AE108" i="8" a="1"/>
  <c r="AE108" i="8" s="1"/>
  <c r="AE44" i="8" a="1"/>
  <c r="AE44" i="8" s="1"/>
  <c r="AE623" i="8" a="1"/>
  <c r="AE623" i="8" s="1"/>
  <c r="AE604" i="8" a="1"/>
  <c r="AE604" i="8" s="1"/>
  <c r="AE589" i="8" a="1"/>
  <c r="AE589" i="8" s="1"/>
  <c r="AE574" i="8" a="1"/>
  <c r="AE574" i="8" s="1"/>
  <c r="AE559" i="8" a="1"/>
  <c r="AE559" i="8" s="1"/>
  <c r="AE540" i="8" a="1"/>
  <c r="AE540" i="8" s="1"/>
  <c r="AE523" i="8" a="1"/>
  <c r="AE523" i="8" s="1"/>
  <c r="AE509" i="8" a="1"/>
  <c r="AE509" i="8" s="1"/>
  <c r="AE491" i="8" a="1"/>
  <c r="AE491" i="8" s="1"/>
  <c r="AE477" i="8" a="1"/>
  <c r="AE477" i="8" s="1"/>
  <c r="AE459" i="8" a="1"/>
  <c r="AE459" i="8" s="1"/>
  <c r="AE445" i="8" a="1"/>
  <c r="AE445" i="8" s="1"/>
  <c r="AE421" i="8" a="1"/>
  <c r="AE421" i="8" s="1"/>
  <c r="AE402" i="8" a="1"/>
  <c r="AE402" i="8" s="1"/>
  <c r="AE383" i="8" a="1"/>
  <c r="AE383" i="8" s="1"/>
  <c r="AE357" i="8" a="1"/>
  <c r="AE357" i="8" s="1"/>
  <c r="AE340" i="8" a="1"/>
  <c r="AE340" i="8" s="1"/>
  <c r="AE319" i="8" a="1"/>
  <c r="AE319" i="8" s="1"/>
  <c r="AE221" i="8" a="1"/>
  <c r="AE221" i="8" s="1"/>
  <c r="AE166" i="8" a="1"/>
  <c r="AE166" i="8" s="1"/>
  <c r="AE102" i="8" a="1"/>
  <c r="AE102" i="8" s="1"/>
  <c r="AE38" i="8" a="1"/>
  <c r="AE38" i="8" s="1"/>
  <c r="AE437" i="8" a="1"/>
  <c r="AE437" i="8" s="1"/>
  <c r="AE419" i="8" a="1"/>
  <c r="AE419" i="8" s="1"/>
  <c r="AE405" i="8" a="1"/>
  <c r="AE405" i="8" s="1"/>
  <c r="AE387" i="8" a="1"/>
  <c r="AE387" i="8" s="1"/>
  <c r="AE374" i="8" a="1"/>
  <c r="AE374" i="8" s="1"/>
  <c r="AE358" i="8" a="1"/>
  <c r="AE358" i="8" s="1"/>
  <c r="AE342" i="8" a="1"/>
  <c r="AE342" i="8" s="1"/>
  <c r="AE326" i="8" a="1"/>
  <c r="AE326" i="8" s="1"/>
  <c r="AE310" i="8" a="1"/>
  <c r="AE310" i="8" s="1"/>
  <c r="AE299" i="8" a="1"/>
  <c r="AE299" i="8" s="1"/>
  <c r="AE291" i="8" a="1"/>
  <c r="AE291" i="8" s="1"/>
  <c r="AE283" i="8" a="1"/>
  <c r="AE283" i="8" s="1"/>
  <c r="AE275" i="8" a="1"/>
  <c r="AE275" i="8" s="1"/>
  <c r="AE267" i="8" a="1"/>
  <c r="AE267" i="8" s="1"/>
  <c r="AE259" i="8" a="1"/>
  <c r="AE259" i="8" s="1"/>
  <c r="AE245" i="8" a="1"/>
  <c r="AE245" i="8" s="1"/>
  <c r="AE218" i="8" a="1"/>
  <c r="AE218" i="8" s="1"/>
  <c r="AE201" i="8" a="1"/>
  <c r="AE201" i="8" s="1"/>
  <c r="AE183" i="8" a="1"/>
  <c r="AE183" i="8" s="1"/>
  <c r="AE154" i="8" a="1"/>
  <c r="AE154" i="8" s="1"/>
  <c r="AE122" i="8" a="1"/>
  <c r="AE122" i="8" s="1"/>
  <c r="AE90" i="8" a="1"/>
  <c r="AE90" i="8" s="1"/>
  <c r="AE58" i="8" a="1"/>
  <c r="AE58" i="8" s="1"/>
  <c r="AE26" i="8" a="1"/>
  <c r="AE26" i="8" s="1"/>
  <c r="AE330" i="8" a="1"/>
  <c r="AE330" i="8" s="1"/>
  <c r="AE314" i="8" a="1"/>
  <c r="AE314" i="8" s="1"/>
  <c r="AE302" i="8" a="1"/>
  <c r="AE302" i="8" s="1"/>
  <c r="AE294" i="8" a="1"/>
  <c r="AE294" i="8" s="1"/>
  <c r="AE286" i="8" a="1"/>
  <c r="AE286" i="8" s="1"/>
  <c r="AE278" i="8" a="1"/>
  <c r="AE278" i="8" s="1"/>
  <c r="AE270" i="8" a="1"/>
  <c r="AE270" i="8" s="1"/>
  <c r="AE262" i="8" a="1"/>
  <c r="AE262" i="8" s="1"/>
  <c r="AE254" i="8" a="1"/>
  <c r="AE254" i="8" s="1"/>
  <c r="AE224" i="8" a="1"/>
  <c r="AE224" i="8" s="1"/>
  <c r="AE207" i="8" a="1"/>
  <c r="AE207" i="8" s="1"/>
  <c r="AE176" i="8" a="1"/>
  <c r="AE176" i="8" s="1"/>
  <c r="AE144" i="8" a="1"/>
  <c r="AE144" i="8" s="1"/>
  <c r="AE112" i="8" a="1"/>
  <c r="AE112" i="8" s="1"/>
  <c r="AE80" i="8" a="1"/>
  <c r="AE80" i="8" s="1"/>
  <c r="AE48" i="8" a="1"/>
  <c r="AE48" i="8" s="1"/>
  <c r="AE16" i="8" a="1"/>
  <c r="AE16" i="8" s="1"/>
  <c r="AE248" i="8" a="1"/>
  <c r="AE248" i="8" s="1"/>
  <c r="AE240" i="8" a="1"/>
  <c r="AE240" i="8" s="1"/>
  <c r="AE232" i="8" a="1"/>
  <c r="AE232" i="8" s="1"/>
  <c r="AE219" i="8" a="1"/>
  <c r="AE219" i="8" s="1"/>
  <c r="AE203" i="8" a="1"/>
  <c r="AE203" i="8" s="1"/>
  <c r="AE187" i="8" a="1"/>
  <c r="AE187" i="8" s="1"/>
  <c r="AE171" i="8" a="1"/>
  <c r="AE171" i="8" s="1"/>
  <c r="AE155" i="8" a="1"/>
  <c r="AE155" i="8" s="1"/>
  <c r="AE139" i="8" a="1"/>
  <c r="AE139" i="8" s="1"/>
  <c r="AE123" i="8" a="1"/>
  <c r="AE123" i="8" s="1"/>
  <c r="AE107" i="8" a="1"/>
  <c r="AE107" i="8" s="1"/>
  <c r="AE91" i="8" a="1"/>
  <c r="AE91" i="8" s="1"/>
  <c r="AE75" i="8" a="1"/>
  <c r="AE75" i="8" s="1"/>
  <c r="AE59" i="8" a="1"/>
  <c r="AE59" i="8" s="1"/>
  <c r="AE43" i="8" a="1"/>
  <c r="AE43" i="8" s="1"/>
  <c r="AE27" i="8" a="1"/>
  <c r="AE27" i="8" s="1"/>
  <c r="AE12" i="8" a="1"/>
  <c r="AE12" i="8" s="1"/>
  <c r="AE174" i="8" a="1"/>
  <c r="AE174" i="8" s="1"/>
  <c r="AE158" i="8" a="1"/>
  <c r="AE158" i="8" s="1"/>
  <c r="AE142" i="8" a="1"/>
  <c r="AE142" i="8" s="1"/>
  <c r="AE126" i="8" a="1"/>
  <c r="AE126" i="8" s="1"/>
  <c r="AE110" i="8" a="1"/>
  <c r="AE110" i="8" s="1"/>
  <c r="AE94" i="8" a="1"/>
  <c r="AE94" i="8" s="1"/>
  <c r="AE78" i="8" a="1"/>
  <c r="AE78" i="8" s="1"/>
  <c r="AE62" i="8" a="1"/>
  <c r="AE62" i="8" s="1"/>
  <c r="AE46" i="8" a="1"/>
  <c r="AE46" i="8" s="1"/>
  <c r="AE30" i="8" a="1"/>
  <c r="AE30" i="8" s="1"/>
  <c r="AE11" i="8" a="1"/>
  <c r="AE11" i="8" s="1"/>
  <c r="AE124" i="8" a="1"/>
  <c r="AE124" i="8" s="1"/>
  <c r="AE382" i="8" a="1"/>
  <c r="AE382" i="8" s="1"/>
  <c r="AE455" i="8" a="1"/>
  <c r="AE455" i="8" s="1"/>
  <c r="AE526" i="8" a="1"/>
  <c r="AE526" i="8" s="1"/>
  <c r="AE588" i="8" a="1"/>
  <c r="AE588" i="8" s="1"/>
  <c r="AE633" i="8" a="1"/>
  <c r="AE633" i="8" s="1"/>
  <c r="AE676" i="8" a="1"/>
  <c r="AE676" i="8" s="1"/>
  <c r="AE703" i="8" a="1"/>
  <c r="AE703" i="8" s="1"/>
  <c r="AE732" i="8" a="1"/>
  <c r="AE732" i="8" s="1"/>
  <c r="AE748" i="8" a="1"/>
  <c r="AE748" i="8" s="1"/>
  <c r="AE765" i="8" a="1"/>
  <c r="AE765" i="8" s="1"/>
  <c r="AE779" i="8" a="1"/>
  <c r="AE779" i="8" s="1"/>
  <c r="AE794" i="8" a="1"/>
  <c r="AE794" i="8" s="1"/>
  <c r="AE806" i="8" a="1"/>
  <c r="AE806" i="8" s="1"/>
  <c r="AE825" i="8" a="1"/>
  <c r="AE825" i="8" s="1"/>
  <c r="AE843" i="8" a="1"/>
  <c r="AE843" i="8" s="1"/>
  <c r="AE858" i="8" a="1"/>
  <c r="AE858" i="8" s="1"/>
  <c r="AE870" i="8" a="1"/>
  <c r="AE870" i="8" s="1"/>
  <c r="AE889" i="8" a="1"/>
  <c r="AE889" i="8" s="1"/>
  <c r="AE907" i="8" a="1"/>
  <c r="AE907" i="8" s="1"/>
  <c r="AE922" i="8" a="1"/>
  <c r="AE922" i="8" s="1"/>
  <c r="AE934" i="8" a="1"/>
  <c r="AE934" i="8" s="1"/>
  <c r="AE953" i="8" a="1"/>
  <c r="AE953" i="8" s="1"/>
  <c r="AE969" i="8" a="1"/>
  <c r="AE969" i="8" s="1"/>
  <c r="AE985" i="8" a="1"/>
  <c r="AE985" i="8" s="1"/>
  <c r="AE1001" i="8" a="1"/>
  <c r="AE1001" i="8" s="1"/>
  <c r="AE373" i="8" a="1"/>
  <c r="AE373" i="8" s="1"/>
  <c r="AE584" i="8" a="1"/>
  <c r="AE584" i="8" s="1"/>
  <c r="AE652" i="8" a="1"/>
  <c r="AE652" i="8" s="1"/>
  <c r="AE717" i="8" a="1"/>
  <c r="AE717" i="8" s="1"/>
  <c r="AE751" i="8" a="1"/>
  <c r="AE751" i="8" s="1"/>
  <c r="AE780" i="8" a="1"/>
  <c r="AE780" i="8" s="1"/>
  <c r="AE804" i="8" a="1"/>
  <c r="AE804" i="8" s="1"/>
  <c r="AE829" i="8" a="1"/>
  <c r="AE829" i="8" s="1"/>
  <c r="AE878" i="8" a="1"/>
  <c r="AE878" i="8" s="1"/>
  <c r="AE908" i="8" a="1"/>
  <c r="AE908" i="8" s="1"/>
  <c r="AE932" i="8" a="1"/>
  <c r="AE932" i="8" s="1"/>
  <c r="AE957" i="8" a="1"/>
  <c r="AE957" i="8" s="1"/>
  <c r="AE989" i="8" a="1"/>
  <c r="AE989" i="8" s="1"/>
  <c r="AE150" i="8" a="1"/>
  <c r="AE150" i="8" s="1"/>
  <c r="AE593" i="8" a="1"/>
  <c r="AE593" i="8" s="1"/>
  <c r="AE711" i="8" a="1"/>
  <c r="AE711" i="8" s="1"/>
  <c r="AE789" i="8" a="1"/>
  <c r="AE789" i="8" s="1"/>
  <c r="AE850" i="8" a="1"/>
  <c r="AE850" i="8" s="1"/>
  <c r="AE899" i="8" a="1"/>
  <c r="AE899" i="8" s="1"/>
  <c r="AE997" i="8" a="1"/>
  <c r="AE997" i="8" s="1"/>
  <c r="AE517" i="8" a="1"/>
  <c r="AE517" i="8" s="1"/>
  <c r="AE575" i="8" a="1"/>
  <c r="AE575" i="8" s="1"/>
  <c r="AE503" i="8" a="1"/>
  <c r="AE503" i="8" s="1"/>
  <c r="AE408" i="8" a="1"/>
  <c r="AE408" i="8" s="1"/>
  <c r="AE223" i="8" a="1"/>
  <c r="AE223" i="8" s="1"/>
  <c r="AE429" i="8" a="1"/>
  <c r="AE429" i="8" s="1"/>
  <c r="AE650" i="8" a="1"/>
  <c r="AE650" i="8" s="1"/>
  <c r="AE733" i="8" a="1"/>
  <c r="AE733" i="8" s="1"/>
  <c r="AE810" i="8" a="1"/>
  <c r="AE810" i="8" s="1"/>
  <c r="AE859" i="8" a="1"/>
  <c r="AE859" i="8" s="1"/>
  <c r="AE938" i="8" a="1"/>
  <c r="AE938" i="8" s="1"/>
  <c r="AE519" i="8" a="1"/>
  <c r="AE519" i="8" s="1"/>
  <c r="AE644" i="8" a="1"/>
  <c r="AE644" i="8" s="1"/>
  <c r="AE689" i="8" a="1"/>
  <c r="AE689" i="8" s="1"/>
  <c r="AE762" i="8" a="1"/>
  <c r="AE762" i="8" s="1"/>
  <c r="AE795" i="8" a="1"/>
  <c r="AE795" i="8" s="1"/>
  <c r="AE819" i="8" a="1"/>
  <c r="AE819" i="8" s="1"/>
  <c r="AE874" i="8" a="1"/>
  <c r="AE874" i="8" s="1"/>
  <c r="AE898" i="8" a="1"/>
  <c r="AE898" i="8" s="1"/>
  <c r="AE923" i="8" a="1"/>
  <c r="AE923" i="8" s="1"/>
  <c r="AE947" i="8" a="1"/>
  <c r="AE947" i="8" s="1"/>
  <c r="AE980" i="8" a="1"/>
  <c r="AE980" i="8" s="1"/>
  <c r="AE569" i="8" a="1"/>
  <c r="AE569" i="8" s="1"/>
  <c r="AE701" i="8" a="1"/>
  <c r="AE701" i="8" s="1"/>
  <c r="AE771" i="8" a="1"/>
  <c r="AE771" i="8" s="1"/>
  <c r="AE857" i="8" a="1"/>
  <c r="AE857" i="8" s="1"/>
  <c r="AE917" i="8" a="1"/>
  <c r="AE917" i="8" s="1"/>
  <c r="AE986" i="8" a="1"/>
  <c r="AE986" i="8" s="1"/>
  <c r="AE614" i="8" a="1"/>
  <c r="AE614" i="8" s="1"/>
  <c r="AE705" i="8" a="1"/>
  <c r="AE705" i="8" s="1"/>
  <c r="AE773" i="8" a="1"/>
  <c r="AE773" i="8" s="1"/>
  <c r="AE841" i="8" a="1"/>
  <c r="AE841" i="8" s="1"/>
  <c r="AE901" i="8" a="1"/>
  <c r="AE901" i="8" s="1"/>
  <c r="AE967" i="8" a="1"/>
  <c r="AE967" i="8" s="1"/>
  <c r="AE9" i="9" a="1"/>
  <c r="AE9" i="9" s="1"/>
  <c r="AF9" i="8" s="1"/>
  <c r="AE32" i="9" a="1"/>
  <c r="AE32" i="9" s="1"/>
  <c r="AF32" i="8" s="1"/>
  <c r="AE40" i="9" a="1"/>
  <c r="AE40" i="9" s="1"/>
  <c r="AF40" i="8" s="1"/>
  <c r="AE55" i="9" a="1"/>
  <c r="AE55" i="9" s="1"/>
  <c r="AF55" i="8" s="1"/>
  <c r="AE80" i="9" a="1"/>
  <c r="AE80" i="9" s="1"/>
  <c r="AF80" i="8" s="1"/>
  <c r="AE96" i="9" a="1"/>
  <c r="AE96" i="9" s="1"/>
  <c r="AF96" i="8" s="1"/>
  <c r="AE104" i="9" a="1"/>
  <c r="AE104" i="9" s="1"/>
  <c r="AF104" i="8" s="1"/>
  <c r="AE115" i="9" a="1"/>
  <c r="AE115" i="9" s="1"/>
  <c r="AF115" i="8" s="1"/>
  <c r="AE121" i="9" a="1"/>
  <c r="AE121" i="9" s="1"/>
  <c r="AF121" i="8" s="1"/>
  <c r="AE160" i="9" a="1"/>
  <c r="AE160" i="9" s="1"/>
  <c r="AF160" i="8" s="1"/>
  <c r="AE130" i="9" a="1"/>
  <c r="AE130" i="9" s="1"/>
  <c r="AF130" i="8" s="1"/>
  <c r="AE171" i="9" a="1"/>
  <c r="AE171" i="9" s="1"/>
  <c r="AF171" i="8" s="1"/>
  <c r="AE183" i="9" a="1"/>
  <c r="AE183" i="9" s="1"/>
  <c r="AF183" i="8" s="1"/>
  <c r="AE208" i="9" a="1"/>
  <c r="AE208" i="9" s="1"/>
  <c r="AF208" i="8" s="1"/>
  <c r="AE210" i="9" a="1"/>
  <c r="AE210" i="9" s="1"/>
  <c r="AF210" i="8" s="1"/>
  <c r="AE226" i="9" a="1"/>
  <c r="AE226" i="9" s="1"/>
  <c r="AF226" i="8" s="1"/>
  <c r="AE242" i="9" a="1"/>
  <c r="AE242" i="9" s="1"/>
  <c r="AF242" i="8" s="1"/>
  <c r="AE201" i="9" a="1"/>
  <c r="AE201" i="9" s="1"/>
  <c r="AF201" i="8" s="1"/>
  <c r="AE297" i="9" a="1"/>
  <c r="AE297" i="9" s="1"/>
  <c r="AF297" i="8" s="1"/>
  <c r="AE301" i="9" a="1"/>
  <c r="AE301" i="9" s="1"/>
  <c r="AF301" i="8" s="1"/>
  <c r="AE317" i="9" a="1"/>
  <c r="AE317" i="9" s="1"/>
  <c r="AF317" i="8" s="1"/>
  <c r="AE321" i="9" a="1"/>
  <c r="AE321" i="9" s="1"/>
  <c r="AF321" i="8" s="1"/>
  <c r="AE325" i="9" a="1"/>
  <c r="AE325" i="9" s="1"/>
  <c r="AF325" i="8" s="1"/>
  <c r="AE249" i="9" a="1"/>
  <c r="AE249" i="9" s="1"/>
  <c r="AF249" i="8" s="1"/>
  <c r="AE265" i="9" a="1"/>
  <c r="AE265" i="9" s="1"/>
  <c r="AF265" i="8" s="1"/>
  <c r="AE288" i="9" a="1"/>
  <c r="AE288" i="9" s="1"/>
  <c r="AF288" i="8" s="1"/>
  <c r="AE313" i="9" a="1"/>
  <c r="AE313" i="9" s="1"/>
  <c r="AF313" i="8" s="1"/>
  <c r="AE346" i="9" a="1"/>
  <c r="AE346" i="9" s="1"/>
  <c r="AF346" i="8" s="1"/>
  <c r="AE354" i="9" a="1"/>
  <c r="AE354" i="9" s="1"/>
  <c r="AF354" i="8" s="1"/>
  <c r="AE362" i="9" a="1"/>
  <c r="AE362" i="9" s="1"/>
  <c r="AF362" i="8" s="1"/>
  <c r="AE369" i="9" a="1"/>
  <c r="AE369" i="9" s="1"/>
  <c r="AF369" i="8" s="1"/>
  <c r="AE336" i="9" a="1"/>
  <c r="AE336" i="9" s="1"/>
  <c r="AF336" i="8" s="1"/>
  <c r="AE352" i="9" a="1"/>
  <c r="AE352" i="9" s="1"/>
  <c r="AF352" i="8" s="1"/>
  <c r="AE410" i="9" a="1"/>
  <c r="AE410" i="9" s="1"/>
  <c r="AF410" i="8" s="1"/>
  <c r="AE377" i="9" a="1"/>
  <c r="AE377" i="9" s="1"/>
  <c r="AF377" i="8" s="1"/>
  <c r="AE393" i="9" a="1"/>
  <c r="AE393" i="9" s="1"/>
  <c r="AF393" i="8" s="1"/>
  <c r="AE427" i="9" a="1"/>
  <c r="AE427" i="9" s="1"/>
  <c r="AF427" i="8" s="1"/>
  <c r="AE443" i="9" a="1"/>
  <c r="AE443" i="9" s="1"/>
  <c r="AF443" i="8" s="1"/>
  <c r="AE457" i="9" a="1"/>
  <c r="AE457" i="9" s="1"/>
  <c r="AF457" i="8" s="1"/>
  <c r="AE416" i="9" a="1"/>
  <c r="AE416" i="9" s="1"/>
  <c r="AF416" i="8" s="1"/>
  <c r="AE568" i="9" a="1"/>
  <c r="AE568" i="9" s="1"/>
  <c r="AF568" i="8" s="1"/>
  <c r="AE464" i="9" a="1"/>
  <c r="AE464" i="9" s="1"/>
  <c r="AF464" i="8" s="1"/>
  <c r="AE520" i="9" a="1"/>
  <c r="AE520" i="9" s="1"/>
  <c r="AF520" i="8" s="1"/>
  <c r="AE536" i="9" a="1"/>
  <c r="AE536" i="9" s="1"/>
  <c r="AF536" i="8" s="1"/>
  <c r="AE441" i="9" a="1"/>
  <c r="AE441" i="9" s="1"/>
  <c r="AF441" i="8" s="1"/>
  <c r="AE600" i="9" a="1"/>
  <c r="AE600" i="9" s="1"/>
  <c r="AF600" i="8" s="1"/>
  <c r="AE609" i="9" a="1"/>
  <c r="AE609" i="9" s="1"/>
  <c r="AF609" i="8" s="1"/>
  <c r="AE625" i="9" a="1"/>
  <c r="AE625" i="9" s="1"/>
  <c r="AF625" i="8" s="1"/>
  <c r="AE641" i="9" a="1"/>
  <c r="AE641" i="9" s="1"/>
  <c r="AF641" i="8" s="1"/>
  <c r="AE648" i="9" a="1"/>
  <c r="AE648" i="9" s="1"/>
  <c r="AF648" i="8" s="1"/>
  <c r="AE657" i="9" a="1"/>
  <c r="AE657" i="9" s="1"/>
  <c r="AF657" i="8" s="1"/>
  <c r="AE664" i="9" a="1"/>
  <c r="AE664" i="9" s="1"/>
  <c r="AF664" i="8" s="1"/>
  <c r="AE672" i="9" a="1"/>
  <c r="AE672" i="9" s="1"/>
  <c r="AF672" i="8" s="1"/>
  <c r="AE792" i="9" a="1"/>
  <c r="AE792" i="9" s="1"/>
  <c r="AF792" i="8" s="1"/>
  <c r="AE800" i="9" a="1"/>
  <c r="AE800" i="9" s="1"/>
  <c r="AF800" i="8" s="1"/>
  <c r="AE826" i="9" a="1"/>
  <c r="AE826" i="9" s="1"/>
  <c r="AF826" i="8" s="1"/>
  <c r="AE834" i="9" a="1"/>
  <c r="AE834" i="9" s="1"/>
  <c r="AF834" i="8" s="1"/>
  <c r="AE840" i="9" a="1"/>
  <c r="AE840" i="9" s="1"/>
  <c r="AF840" i="8" s="1"/>
  <c r="AE842" i="9" a="1"/>
  <c r="AE842" i="9" s="1"/>
  <c r="AF842" i="8" s="1"/>
  <c r="AE856" i="9" a="1"/>
  <c r="AE856" i="9" s="1"/>
  <c r="AF856" i="8" s="1"/>
  <c r="AE904" i="9" a="1"/>
  <c r="AE904" i="9" s="1"/>
  <c r="AF904" i="8" s="1"/>
  <c r="AE920" i="9" a="1"/>
  <c r="AE920" i="9" s="1"/>
  <c r="AF920" i="8" s="1"/>
  <c r="AE16" i="9" a="1"/>
  <c r="AE16" i="9" s="1"/>
  <c r="AF16" i="8" s="1"/>
  <c r="AE57" i="9" a="1"/>
  <c r="AE57" i="9" s="1"/>
  <c r="AF57" i="8" s="1"/>
  <c r="AE73" i="9" a="1"/>
  <c r="AE73" i="9" s="1"/>
  <c r="AF73" i="8" s="1"/>
  <c r="AE329" i="9" a="1"/>
  <c r="AE329" i="9" s="1"/>
  <c r="AF329" i="8" s="1"/>
  <c r="AE776" i="9" a="1"/>
  <c r="AE776" i="9" s="1"/>
  <c r="AF776" i="8" s="1"/>
  <c r="AE566" i="9" a="1"/>
  <c r="AE566" i="9" s="1"/>
  <c r="AF566" i="8" s="1"/>
  <c r="AE144" i="9" a="1"/>
  <c r="AE144" i="9" s="1"/>
  <c r="AF144" i="8" s="1"/>
  <c r="AE137" i="9" a="1"/>
  <c r="AE137" i="9" s="1"/>
  <c r="AF137" i="8" s="1"/>
  <c r="AE185" i="9" a="1"/>
  <c r="AE185" i="9" s="1"/>
  <c r="AF185" i="8" s="1"/>
  <c r="AE224" i="9" a="1"/>
  <c r="AE224" i="9" s="1"/>
  <c r="AF224" i="8" s="1"/>
  <c r="AE272" i="9" a="1"/>
  <c r="AE272" i="9" s="1"/>
  <c r="AF272" i="8" s="1"/>
  <c r="AE400" i="9" a="1"/>
  <c r="AE400" i="9" s="1"/>
  <c r="AF400" i="8" s="1"/>
  <c r="AE584" i="9" a="1"/>
  <c r="AE584" i="9" s="1"/>
  <c r="AF584" i="8" s="1"/>
  <c r="AE712" i="9" a="1"/>
  <c r="AE712" i="9" s="1"/>
  <c r="AF712" i="8" s="1"/>
  <c r="AE728" i="9" a="1"/>
  <c r="AE728" i="9" s="1"/>
  <c r="AF728" i="8" s="1"/>
  <c r="AE11" i="9" a="1"/>
  <c r="AE11" i="9" s="1"/>
  <c r="AF11" i="8" s="1"/>
  <c r="AE15" i="9" a="1"/>
  <c r="AE15" i="9" s="1"/>
  <c r="AF15" i="8" s="1"/>
  <c r="AE45" i="9" a="1"/>
  <c r="AE45" i="9" s="1"/>
  <c r="AF45" i="8" s="1"/>
  <c r="AG45" i="8" s="1"/>
  <c r="AE58" i="9" a="1"/>
  <c r="AE58" i="9" s="1"/>
  <c r="AF58" i="8" s="1"/>
  <c r="AE59" i="9" a="1"/>
  <c r="AE59" i="9" s="1"/>
  <c r="AF59" i="8" s="1"/>
  <c r="AE88" i="9" a="1"/>
  <c r="AE88" i="9" s="1"/>
  <c r="AF88" i="8" s="1"/>
  <c r="AE105" i="9" a="1"/>
  <c r="AE105" i="9" s="1"/>
  <c r="AF105" i="8" s="1"/>
  <c r="AE98" i="9" a="1"/>
  <c r="AE98" i="9" s="1"/>
  <c r="AF98" i="8" s="1"/>
  <c r="AE83" i="9" a="1"/>
  <c r="AE83" i="9" s="1"/>
  <c r="AF83" i="8" s="1"/>
  <c r="AE79" i="9" a="1"/>
  <c r="AE79" i="9" s="1"/>
  <c r="AF79" i="8" s="1"/>
  <c r="AE131" i="9" a="1"/>
  <c r="AE131" i="9" s="1"/>
  <c r="AF131" i="8" s="1"/>
  <c r="AE116" i="9" a="1"/>
  <c r="AE116" i="9" s="1"/>
  <c r="AF116" i="8" s="1"/>
  <c r="AE140" i="9" a="1"/>
  <c r="AE140" i="9" s="1"/>
  <c r="AF140" i="8" s="1"/>
  <c r="AE109" i="9" a="1"/>
  <c r="AE109" i="9" s="1"/>
  <c r="AF109" i="8" s="1"/>
  <c r="AE138" i="9" a="1"/>
  <c r="AE138" i="9" s="1"/>
  <c r="AF138" i="8" s="1"/>
  <c r="AE172" i="9" a="1"/>
  <c r="AE172" i="9" s="1"/>
  <c r="AF172" i="8" s="1"/>
  <c r="AE180" i="9" a="1"/>
  <c r="AE180" i="9" s="1"/>
  <c r="AF180" i="8" s="1"/>
  <c r="AE169" i="9" a="1"/>
  <c r="AE169" i="9" s="1"/>
  <c r="AF169" i="8" s="1"/>
  <c r="AE193" i="9" a="1"/>
  <c r="AE193" i="9" s="1"/>
  <c r="AF193" i="8" s="1"/>
  <c r="AE203" i="9" a="1"/>
  <c r="AE203" i="9" s="1"/>
  <c r="AF203" i="8" s="1"/>
  <c r="AE219" i="9" a="1"/>
  <c r="AE219" i="9" s="1"/>
  <c r="AF219" i="8" s="1"/>
  <c r="AE235" i="9" a="1"/>
  <c r="AE235" i="9" s="1"/>
  <c r="AF235" i="8" s="1"/>
  <c r="AE251" i="9" a="1"/>
  <c r="AE251" i="9" s="1"/>
  <c r="AF251" i="8" s="1"/>
  <c r="AE154" i="9" a="1"/>
  <c r="AE154" i="9" s="1"/>
  <c r="AF154" i="8" s="1"/>
  <c r="AE64" i="9" a="1"/>
  <c r="AE64" i="9" s="1"/>
  <c r="AF64" i="8" s="1"/>
  <c r="AE250" i="9" a="1"/>
  <c r="AE250" i="9" s="1"/>
  <c r="AF250" i="8" s="1"/>
  <c r="AE225" i="9" a="1"/>
  <c r="AE225" i="9" s="1"/>
  <c r="AF225" i="8" s="1"/>
  <c r="AE266" i="9" a="1"/>
  <c r="AE266" i="9" s="1"/>
  <c r="AF266" i="8" s="1"/>
  <c r="AE320" i="9" a="1"/>
  <c r="AE320" i="9" s="1"/>
  <c r="AF320" i="8" s="1"/>
  <c r="AE221" i="9" a="1"/>
  <c r="AE221" i="9" s="1"/>
  <c r="AF221" i="8" s="1"/>
  <c r="AE257" i="9" a="1"/>
  <c r="AE257" i="9" s="1"/>
  <c r="AF257" i="8" s="1"/>
  <c r="AE337" i="9" a="1"/>
  <c r="AE337" i="9" s="1"/>
  <c r="AF337" i="8" s="1"/>
  <c r="AE353" i="9" a="1"/>
  <c r="AE353" i="9" s="1"/>
  <c r="AF353" i="8" s="1"/>
  <c r="AE361" i="9" a="1"/>
  <c r="AE361" i="9" s="1"/>
  <c r="AF361" i="8" s="1"/>
  <c r="AE344" i="9" a="1"/>
  <c r="AE344" i="9" s="1"/>
  <c r="AF344" i="8" s="1"/>
  <c r="AE370" i="9" a="1"/>
  <c r="AE370" i="9" s="1"/>
  <c r="AF370" i="8" s="1"/>
  <c r="AE389" i="9" a="1"/>
  <c r="AE389" i="9" s="1"/>
  <c r="AF389" i="8" s="1"/>
  <c r="AG389" i="8" s="1"/>
  <c r="AE402" i="9" a="1"/>
  <c r="AE402" i="9" s="1"/>
  <c r="AF402" i="8" s="1"/>
  <c r="AE395" i="9" a="1"/>
  <c r="AE395" i="9" s="1"/>
  <c r="AF395" i="8" s="1"/>
  <c r="AE376" i="9" a="1"/>
  <c r="AE376" i="9" s="1"/>
  <c r="AF376" i="8" s="1"/>
  <c r="AE489" i="9" a="1"/>
  <c r="AE489" i="9" s="1"/>
  <c r="AF489" i="8" s="1"/>
  <c r="AE508" i="9" a="1"/>
  <c r="AE508" i="9" s="1"/>
  <c r="AF508" i="8" s="1"/>
  <c r="AE529" i="9" a="1"/>
  <c r="AE529" i="9" s="1"/>
  <c r="AF529" i="8" s="1"/>
  <c r="AE409" i="9" a="1"/>
  <c r="AE409" i="9" s="1"/>
  <c r="AF409" i="8" s="1"/>
  <c r="AE426" i="9" a="1"/>
  <c r="AE426" i="9" s="1"/>
  <c r="AF426" i="8" s="1"/>
  <c r="AE442" i="9" a="1"/>
  <c r="AE442" i="9" s="1"/>
  <c r="AF442" i="8" s="1"/>
  <c r="AE454" i="9" a="1"/>
  <c r="AE454" i="9" s="1"/>
  <c r="AF454" i="8" s="1"/>
  <c r="AE462" i="9" a="1"/>
  <c r="AE462" i="9" s="1"/>
  <c r="AF462" i="8" s="1"/>
  <c r="AE502" i="9" a="1"/>
  <c r="AE502" i="9" s="1"/>
  <c r="AF502" i="8" s="1"/>
  <c r="AE518" i="9" a="1"/>
  <c r="AE518" i="9" s="1"/>
  <c r="AF518" i="8" s="1"/>
  <c r="AE550" i="9" a="1"/>
  <c r="AE550" i="9" s="1"/>
  <c r="AF550" i="8" s="1"/>
  <c r="AE420" i="9" a="1"/>
  <c r="AE420" i="9" s="1"/>
  <c r="AF420" i="8" s="1"/>
  <c r="AE436" i="9" a="1"/>
  <c r="AE436" i="9" s="1"/>
  <c r="AF436" i="8" s="1"/>
  <c r="AE452" i="9" a="1"/>
  <c r="AE452" i="9" s="1"/>
  <c r="AF452" i="8" s="1"/>
  <c r="AE466" i="9" a="1"/>
  <c r="AE466" i="9" s="1"/>
  <c r="AF466" i="8" s="1"/>
  <c r="AE554" i="9" a="1"/>
  <c r="AE554" i="9" s="1"/>
  <c r="AF554" i="8" s="1"/>
  <c r="AE425" i="9" a="1"/>
  <c r="AE425" i="9" s="1"/>
  <c r="AF425" i="8" s="1"/>
  <c r="AE560" i="9" a="1"/>
  <c r="AE560" i="9" s="1"/>
  <c r="AF560" i="8" s="1"/>
  <c r="AE449" i="9" a="1"/>
  <c r="AE449" i="9" s="1"/>
  <c r="AF449" i="8" s="1"/>
  <c r="AE417" i="9" a="1"/>
  <c r="AE417" i="9" s="1"/>
  <c r="AF417" i="8" s="1"/>
  <c r="AE456" i="9" a="1"/>
  <c r="AE456" i="9" s="1"/>
  <c r="AF456" i="8" s="1"/>
  <c r="AE553" i="9" a="1"/>
  <c r="AE553" i="9" s="1"/>
  <c r="AF553" i="8" s="1"/>
  <c r="AE501" i="9" a="1"/>
  <c r="AE501" i="9" s="1"/>
  <c r="AF501" i="8" s="1"/>
  <c r="AE569" i="9" a="1"/>
  <c r="AE569" i="9" s="1"/>
  <c r="AF569" i="8" s="1"/>
  <c r="AE585" i="9" a="1"/>
  <c r="AE585" i="9" s="1"/>
  <c r="AF585" i="8" s="1"/>
  <c r="AE632" i="9" a="1"/>
  <c r="AE632" i="9" s="1"/>
  <c r="AF632" i="8" s="1"/>
  <c r="AE713" i="9" a="1"/>
  <c r="AE713" i="9" s="1"/>
  <c r="AF713" i="8" s="1"/>
  <c r="AE744" i="9" a="1"/>
  <c r="AE744" i="9" s="1"/>
  <c r="AF744" i="8" s="1"/>
  <c r="AE760" i="9" a="1"/>
  <c r="AE760" i="9" s="1"/>
  <c r="AF760" i="8" s="1"/>
  <c r="AG760" i="8" s="1"/>
  <c r="AE784" i="9" a="1"/>
  <c r="AE784" i="9" s="1"/>
  <c r="AF784" i="8" s="1"/>
  <c r="AE716" i="9" a="1"/>
  <c r="AE716" i="9" s="1"/>
  <c r="AF716" i="8" s="1"/>
  <c r="AE720" i="9" a="1"/>
  <c r="AE720" i="9" s="1"/>
  <c r="AF720" i="8" s="1"/>
  <c r="AE850" i="9" a="1"/>
  <c r="AE850" i="9" s="1"/>
  <c r="AF850" i="8" s="1"/>
  <c r="AE857" i="9" a="1"/>
  <c r="AE857" i="9" s="1"/>
  <c r="AF857" i="8" s="1"/>
  <c r="AE861" i="9" a="1"/>
  <c r="AE861" i="9" s="1"/>
  <c r="AF861" i="8" s="1"/>
  <c r="AE866" i="9" a="1"/>
  <c r="AE866" i="9" s="1"/>
  <c r="AF866" i="8" s="1"/>
  <c r="AE873" i="9" a="1"/>
  <c r="AE873" i="9" s="1"/>
  <c r="AF873" i="8" s="1"/>
  <c r="AE877" i="9" a="1"/>
  <c r="AE877" i="9" s="1"/>
  <c r="AF877" i="8" s="1"/>
  <c r="AE885" i="9" a="1"/>
  <c r="AE885" i="9" s="1"/>
  <c r="AF885" i="8" s="1"/>
  <c r="AE890" i="9" a="1"/>
  <c r="AE890" i="9" s="1"/>
  <c r="AF890" i="8" s="1"/>
  <c r="AE897" i="9" a="1"/>
  <c r="AE897" i="9" s="1"/>
  <c r="AF897" i="8" s="1"/>
  <c r="AE905" i="9" a="1"/>
  <c r="AE905" i="9" s="1"/>
  <c r="AF905" i="8" s="1"/>
  <c r="AE913" i="9" a="1"/>
  <c r="AE913" i="9" s="1"/>
  <c r="AF913" i="8" s="1"/>
  <c r="AE921" i="9" a="1"/>
  <c r="AE921" i="9" s="1"/>
  <c r="AF921" i="8" s="1"/>
  <c r="AE929" i="9" a="1"/>
  <c r="AE929" i="9" s="1"/>
  <c r="AF929" i="8" s="1"/>
  <c r="AE937" i="9" a="1"/>
  <c r="AE937" i="9" s="1"/>
  <c r="AF937" i="8" s="1"/>
  <c r="AE946" i="9" a="1"/>
  <c r="AE946" i="9" s="1"/>
  <c r="AF946" i="8" s="1"/>
  <c r="AE953" i="9" a="1"/>
  <c r="AE953" i="9" s="1"/>
  <c r="AF953" i="8" s="1"/>
  <c r="AE957" i="9" a="1"/>
  <c r="AE957" i="9" s="1"/>
  <c r="AF957" i="8" s="1"/>
  <c r="AE965" i="9" a="1"/>
  <c r="AE965" i="9" s="1"/>
  <c r="AF965" i="8" s="1"/>
  <c r="AE970" i="9" a="1"/>
  <c r="AE970" i="9" s="1"/>
  <c r="AF970" i="8" s="1"/>
  <c r="AE977" i="9" a="1"/>
  <c r="AE977" i="9" s="1"/>
  <c r="AF977" i="8" s="1"/>
  <c r="AE985" i="9" a="1"/>
  <c r="AE985" i="9" s="1"/>
  <c r="AF985" i="8" s="1"/>
  <c r="AE989" i="9" a="1"/>
  <c r="AE989" i="9" s="1"/>
  <c r="AF989" i="8" s="1"/>
  <c r="AE997" i="9" a="1"/>
  <c r="AE997" i="9" s="1"/>
  <c r="AF997" i="8" s="1"/>
  <c r="AE2" i="9" a="1"/>
  <c r="AE2" i="9" s="1"/>
  <c r="AF2" i="8" s="1"/>
  <c r="AE759" i="9" a="1"/>
  <c r="AE759" i="9" s="1"/>
  <c r="AF759" i="8" s="1"/>
  <c r="AE775" i="9" a="1"/>
  <c r="AE775" i="9" s="1"/>
  <c r="AF775" i="8" s="1"/>
  <c r="AE791" i="9" a="1"/>
  <c r="AE791" i="9" s="1"/>
  <c r="AF791" i="8" s="1"/>
  <c r="AE803" i="9" a="1"/>
  <c r="AE803" i="9" s="1"/>
  <c r="AF803" i="8" s="1"/>
  <c r="AE817" i="9" a="1"/>
  <c r="AE817" i="9" s="1"/>
  <c r="AF817" i="8" s="1"/>
  <c r="AE694" i="9" a="1"/>
  <c r="AE694" i="9" s="1"/>
  <c r="AF694" i="8" s="1"/>
  <c r="AE710" i="9" a="1"/>
  <c r="AE710" i="9" s="1"/>
  <c r="AF710" i="8" s="1"/>
  <c r="AE936" i="9" a="1"/>
  <c r="AE936" i="9" s="1"/>
  <c r="AF936" i="8" s="1"/>
  <c r="AE41" i="9" a="1"/>
  <c r="AE41" i="9" s="1"/>
  <c r="AF41" i="8" s="1"/>
  <c r="AE48" i="9" a="1"/>
  <c r="AE48" i="9" s="1"/>
  <c r="AF48" i="8" s="1"/>
  <c r="AE110" i="9" a="1"/>
  <c r="AE110" i="9" s="1"/>
  <c r="AF110" i="8" s="1"/>
  <c r="AE27" i="9" a="1"/>
  <c r="AE27" i="9" s="1"/>
  <c r="AF27" i="8" s="1"/>
  <c r="AE156" i="9" a="1"/>
  <c r="AE156" i="9" s="1"/>
  <c r="AF156" i="8" s="1"/>
  <c r="AE117" i="9" a="1"/>
  <c r="AE117" i="9" s="1"/>
  <c r="AF117" i="8" s="1"/>
  <c r="AE326" i="9" a="1"/>
  <c r="AE326" i="9" s="1"/>
  <c r="AF326" i="8" s="1"/>
  <c r="AE276" i="9" a="1"/>
  <c r="AE276" i="9" s="1"/>
  <c r="AF276" i="8" s="1"/>
  <c r="AE314" i="9" a="1"/>
  <c r="AE314" i="9" s="1"/>
  <c r="AF314" i="8" s="1"/>
  <c r="AE467" i="9" a="1"/>
  <c r="AE467" i="9" s="1"/>
  <c r="AF467" i="8" s="1"/>
  <c r="AE836" i="9" a="1"/>
  <c r="AE836" i="9" s="1"/>
  <c r="AF836" i="8" s="1"/>
  <c r="AE53" i="9" a="1"/>
  <c r="AE53" i="9" s="1"/>
  <c r="AF53" i="8" s="1"/>
  <c r="AE299" i="9" a="1"/>
  <c r="AE299" i="9" s="1"/>
  <c r="AF299" i="8" s="1"/>
  <c r="AE587" i="9" a="1"/>
  <c r="AE587" i="9" s="1"/>
  <c r="AF587" i="8" s="1"/>
  <c r="AE256" i="9" a="1"/>
  <c r="AE256" i="9" s="1"/>
  <c r="AF256" i="8" s="1"/>
  <c r="AE312" i="9" a="1"/>
  <c r="AE312" i="9" s="1"/>
  <c r="AF312" i="8" s="1"/>
  <c r="AE583" i="9" a="1"/>
  <c r="AE583" i="9" s="1"/>
  <c r="AF583" i="8" s="1"/>
  <c r="AG583" i="8" s="1"/>
  <c r="AE603" i="9" a="1"/>
  <c r="AE603" i="9" s="1"/>
  <c r="AF603" i="8" s="1"/>
  <c r="AE614" i="9" a="1"/>
  <c r="AE614" i="9" s="1"/>
  <c r="AF614" i="8" s="1"/>
  <c r="AE634" i="9" a="1"/>
  <c r="AE634" i="9" s="1"/>
  <c r="AF634" i="8" s="1"/>
  <c r="AE640" i="9" a="1"/>
  <c r="AE640" i="9" s="1"/>
  <c r="AF640" i="8" s="1"/>
  <c r="AE647" i="9" a="1"/>
  <c r="AE647" i="9" s="1"/>
  <c r="AF647" i="8" s="1"/>
  <c r="AE667" i="9" a="1"/>
  <c r="AE667" i="9" s="1"/>
  <c r="AF667" i="8" s="1"/>
  <c r="AE823" i="9" a="1"/>
  <c r="AE823" i="9" s="1"/>
  <c r="AF823" i="8" s="1"/>
  <c r="AE860" i="9" a="1"/>
  <c r="AE860" i="9" s="1"/>
  <c r="AF860" i="8" s="1"/>
  <c r="AE590" i="9" a="1"/>
  <c r="AE590" i="9" s="1"/>
  <c r="AF590" i="8" s="1"/>
  <c r="AE907" i="9" a="1"/>
  <c r="AE907" i="9" s="1"/>
  <c r="AF907" i="8" s="1"/>
  <c r="AE923" i="9" a="1"/>
  <c r="AE923" i="9" s="1"/>
  <c r="AF923" i="8" s="1"/>
  <c r="AE654" i="9" a="1"/>
  <c r="AE654" i="9" s="1"/>
  <c r="AF654" i="8" s="1"/>
  <c r="AE4" i="9" a="1"/>
  <c r="AE4" i="9" s="1"/>
  <c r="AF4" i="8" s="1"/>
  <c r="AG4" i="8" s="1"/>
  <c r="AE20" i="9" a="1"/>
  <c r="AE20" i="9" s="1"/>
  <c r="AF20" i="8" s="1"/>
  <c r="AE68" i="9" a="1"/>
  <c r="AE68" i="9" s="1"/>
  <c r="AF68" i="8" s="1"/>
  <c r="AE103" i="9" a="1"/>
  <c r="AE103" i="9" s="1"/>
  <c r="AF103" i="8" s="1"/>
  <c r="AE142" i="9" a="1"/>
  <c r="AE142" i="9" s="1"/>
  <c r="AF142" i="8" s="1"/>
  <c r="AE230" i="9" a="1"/>
  <c r="AE230" i="9" s="1"/>
  <c r="AF230" i="8" s="1"/>
  <c r="AE279" i="9" a="1"/>
  <c r="AE279" i="9" s="1"/>
  <c r="AF279" i="8" s="1"/>
  <c r="AE52" i="9" a="1"/>
  <c r="AE52" i="9" s="1"/>
  <c r="AF52" i="8" s="1"/>
  <c r="AE252" i="9" a="1"/>
  <c r="AE252" i="9" s="1"/>
  <c r="AF252" i="8" s="1"/>
  <c r="AE263" i="9" a="1"/>
  <c r="AE263" i="9" s="1"/>
  <c r="AF263" i="8" s="1"/>
  <c r="AE592" i="9" a="1"/>
  <c r="AE592" i="9" s="1"/>
  <c r="AF592" i="8" s="1"/>
  <c r="AE607" i="9" a="1"/>
  <c r="AE607" i="9" s="1"/>
  <c r="AF607" i="8" s="1"/>
  <c r="AE639" i="9" a="1"/>
  <c r="AE639" i="9" s="1"/>
  <c r="AF639" i="8" s="1"/>
  <c r="AE751" i="9" a="1"/>
  <c r="AE751" i="9" s="1"/>
  <c r="AF751" i="8" s="1"/>
  <c r="AE835" i="9" a="1"/>
  <c r="AE835" i="9" s="1"/>
  <c r="AF835" i="8" s="1"/>
  <c r="AE878" i="9" a="1"/>
  <c r="AE878" i="9" s="1"/>
  <c r="AF878" i="8" s="1"/>
  <c r="AE586" i="9" a="1"/>
  <c r="AE586" i="9" s="1"/>
  <c r="AF586" i="8" s="1"/>
  <c r="AE816" i="9" a="1"/>
  <c r="AE816" i="9" s="1"/>
  <c r="AF816" i="8" s="1"/>
  <c r="AG816" i="8" s="1"/>
  <c r="AE993" i="9" a="1"/>
  <c r="AE993" i="9" s="1"/>
  <c r="AF993" i="8" s="1"/>
  <c r="AE300" i="9" a="1"/>
  <c r="AE300" i="9" s="1"/>
  <c r="AF300" i="8" s="1"/>
  <c r="AE622" i="9" a="1"/>
  <c r="AE622" i="9" s="1"/>
  <c r="AF622" i="8" s="1"/>
  <c r="AE841" i="9" a="1"/>
  <c r="AE841" i="9" s="1"/>
  <c r="AF841" i="8" s="1"/>
  <c r="AE906" i="9" a="1"/>
  <c r="AE906" i="9" s="1"/>
  <c r="AF906" i="8" s="1"/>
  <c r="AE922" i="9" a="1"/>
  <c r="AE922" i="9" s="1"/>
  <c r="AF922" i="8" s="1"/>
  <c r="AE644" i="9" a="1"/>
  <c r="AE644" i="9" s="1"/>
  <c r="AF644" i="8" s="1"/>
  <c r="AE870" i="9" a="1"/>
  <c r="AE870" i="9" s="1"/>
  <c r="AF870" i="8" s="1"/>
  <c r="AE6" i="9" a="1"/>
  <c r="AE6" i="9" s="1"/>
  <c r="AF6" i="8" s="1"/>
  <c r="AE12" i="9" a="1"/>
  <c r="AE12" i="9" s="1"/>
  <c r="AF12" i="8" s="1"/>
  <c r="AE22" i="9" a="1"/>
  <c r="AE22" i="9" s="1"/>
  <c r="AF22" i="8" s="1"/>
  <c r="AE37" i="9" a="1"/>
  <c r="AE37" i="9" s="1"/>
  <c r="AF37" i="8" s="1"/>
  <c r="AE46" i="9" a="1"/>
  <c r="AE46" i="9" s="1"/>
  <c r="AF46" i="8" s="1"/>
  <c r="AE63" i="9" a="1"/>
  <c r="AE63" i="9" s="1"/>
  <c r="AF63" i="8" s="1"/>
  <c r="AE60" i="9" a="1"/>
  <c r="AE60" i="9" s="1"/>
  <c r="AF60" i="8" s="1"/>
  <c r="AE76" i="9" a="1"/>
  <c r="AE76" i="9" s="1"/>
  <c r="AF76" i="8" s="1"/>
  <c r="AE86" i="9" a="1"/>
  <c r="AE86" i="9" s="1"/>
  <c r="AF86" i="8" s="1"/>
  <c r="AE102" i="9" a="1"/>
  <c r="AE102" i="9" s="1"/>
  <c r="AF102" i="8" s="1"/>
  <c r="AE87" i="9" a="1"/>
  <c r="AE87" i="9" s="1"/>
  <c r="AF87" i="8" s="1"/>
  <c r="AE118" i="9" a="1"/>
  <c r="AE118" i="9" s="1"/>
  <c r="AF118" i="8" s="1"/>
  <c r="AE125" i="9" a="1"/>
  <c r="AE125" i="9" s="1"/>
  <c r="AF125" i="8" s="1"/>
  <c r="AE150" i="9" a="1"/>
  <c r="AE150" i="9" s="1"/>
  <c r="AF150" i="8" s="1"/>
  <c r="AE197" i="9" a="1"/>
  <c r="AE197" i="9" s="1"/>
  <c r="AF197" i="8" s="1"/>
  <c r="AE173" i="9" a="1"/>
  <c r="AE173" i="9" s="1"/>
  <c r="AF173" i="8" s="1"/>
  <c r="AE181" i="9" a="1"/>
  <c r="AE181" i="9" s="1"/>
  <c r="AF181" i="8" s="1"/>
  <c r="AE189" i="9" a="1"/>
  <c r="AE189" i="9" s="1"/>
  <c r="AF189" i="8" s="1"/>
  <c r="AE206" i="9" a="1"/>
  <c r="AE206" i="9" s="1"/>
  <c r="AF206" i="8" s="1"/>
  <c r="AE222" i="9" a="1"/>
  <c r="AE222" i="9" s="1"/>
  <c r="AF222" i="8" s="1"/>
  <c r="AE238" i="9" a="1"/>
  <c r="AE238" i="9" s="1"/>
  <c r="AF238" i="8" s="1"/>
  <c r="AE271" i="9" a="1"/>
  <c r="AE271" i="9" s="1"/>
  <c r="AF271" i="8" s="1"/>
  <c r="AE260" i="9" a="1"/>
  <c r="AE260" i="9" s="1"/>
  <c r="AF260" i="8" s="1"/>
  <c r="AE293" i="9" a="1"/>
  <c r="AE293" i="9" s="1"/>
  <c r="AF293" i="8" s="1"/>
  <c r="AE284" i="9" a="1"/>
  <c r="AE284" i="9" s="1"/>
  <c r="AF284" i="8" s="1"/>
  <c r="AE254" i="9" a="1"/>
  <c r="AE254" i="9" s="1"/>
  <c r="AF254" i="8" s="1"/>
  <c r="AE390" i="9" a="1"/>
  <c r="AE390" i="9" s="1"/>
  <c r="AF390" i="8" s="1"/>
  <c r="AE335" i="9" a="1"/>
  <c r="AE335" i="9" s="1"/>
  <c r="AF335" i="8" s="1"/>
  <c r="AE343" i="9" a="1"/>
  <c r="AE343" i="9" s="1"/>
  <c r="AF343" i="8" s="1"/>
  <c r="AE351" i="9" a="1"/>
  <c r="AE351" i="9" s="1"/>
  <c r="AF351" i="8" s="1"/>
  <c r="AE359" i="9" a="1"/>
  <c r="AE359" i="9" s="1"/>
  <c r="AF359" i="8" s="1"/>
  <c r="AE367" i="9" a="1"/>
  <c r="AE367" i="9" s="1"/>
  <c r="AF367" i="8" s="1"/>
  <c r="AE396" i="9" a="1"/>
  <c r="AE396" i="9" s="1"/>
  <c r="AF396" i="8" s="1"/>
  <c r="AE332" i="9" a="1"/>
  <c r="AE332" i="9" s="1"/>
  <c r="AF332" i="8" s="1"/>
  <c r="AE340" i="9" a="1"/>
  <c r="AE340" i="9" s="1"/>
  <c r="AF340" i="8" s="1"/>
  <c r="AE348" i="9" a="1"/>
  <c r="AE348" i="9" s="1"/>
  <c r="AF348" i="8" s="1"/>
  <c r="AE356" i="9" a="1"/>
  <c r="AE356" i="9" s="1"/>
  <c r="AF356" i="8" s="1"/>
  <c r="AE364" i="9" a="1"/>
  <c r="AE364" i="9" s="1"/>
  <c r="AF364" i="8" s="1"/>
  <c r="AE372" i="9" a="1"/>
  <c r="AE372" i="9" s="1"/>
  <c r="AF372" i="8" s="1"/>
  <c r="AE375" i="9" a="1"/>
  <c r="AE375" i="9" s="1"/>
  <c r="AF375" i="8" s="1"/>
  <c r="AE398" i="9" a="1"/>
  <c r="AE398" i="9" s="1"/>
  <c r="AF398" i="8" s="1"/>
  <c r="AE406" i="9" a="1"/>
  <c r="AE406" i="9" s="1"/>
  <c r="AF406" i="8" s="1"/>
  <c r="AE484" i="9" a="1"/>
  <c r="AE484" i="9" s="1"/>
  <c r="AF484" i="8" s="1"/>
  <c r="AE516" i="9" a="1"/>
  <c r="AE516" i="9" s="1"/>
  <c r="AF516" i="8" s="1"/>
  <c r="AE548" i="9" a="1"/>
  <c r="AE548" i="9" s="1"/>
  <c r="AF548" i="8" s="1"/>
  <c r="AE422" i="9" a="1"/>
  <c r="AE422" i="9" s="1"/>
  <c r="AF422" i="8" s="1"/>
  <c r="AE430" i="9" a="1"/>
  <c r="AE430" i="9" s="1"/>
  <c r="AF430" i="8" s="1"/>
  <c r="AE438" i="9" a="1"/>
  <c r="AE438" i="9" s="1"/>
  <c r="AF438" i="8" s="1"/>
  <c r="AE446" i="9" a="1"/>
  <c r="AE446" i="9" s="1"/>
  <c r="AF446" i="8" s="1"/>
  <c r="AE470" i="9" a="1"/>
  <c r="AE470" i="9" s="1"/>
  <c r="AF470" i="8" s="1"/>
  <c r="AE542" i="9" a="1"/>
  <c r="AE542" i="9" s="1"/>
  <c r="AF542" i="8" s="1"/>
  <c r="AE471" i="9" a="1"/>
  <c r="AE471" i="9" s="1"/>
  <c r="AF471" i="8" s="1"/>
  <c r="AE564" i="9" a="1"/>
  <c r="AE564" i="9" s="1"/>
  <c r="AF564" i="8" s="1"/>
  <c r="AE549" i="9" a="1"/>
  <c r="AE549" i="9" s="1"/>
  <c r="AF549" i="8" s="1"/>
  <c r="AE509" i="9" a="1"/>
  <c r="AE509" i="9" s="1"/>
  <c r="AF509" i="8" s="1"/>
  <c r="AE493" i="9" a="1"/>
  <c r="AE493" i="9" s="1"/>
  <c r="AF493" i="8" s="1"/>
  <c r="AE525" i="9" a="1"/>
  <c r="AE525" i="9" s="1"/>
  <c r="AF525" i="8" s="1"/>
  <c r="AE573" i="9" a="1"/>
  <c r="AE573" i="9" s="1"/>
  <c r="AF573" i="8" s="1"/>
  <c r="AE597" i="9" a="1"/>
  <c r="AE597" i="9" s="1"/>
  <c r="AF597" i="8" s="1"/>
  <c r="AE605" i="9" a="1"/>
  <c r="AE605" i="9" s="1"/>
  <c r="AF605" i="8" s="1"/>
  <c r="AE613" i="9" a="1"/>
  <c r="AE613" i="9" s="1"/>
  <c r="AF613" i="8" s="1"/>
  <c r="AE621" i="9" a="1"/>
  <c r="AE621" i="9" s="1"/>
  <c r="AF621" i="8" s="1"/>
  <c r="AE629" i="9" a="1"/>
  <c r="AE629" i="9" s="1"/>
  <c r="AF629" i="8" s="1"/>
  <c r="AE637" i="9" a="1"/>
  <c r="AE637" i="9" s="1"/>
  <c r="AF637" i="8" s="1"/>
  <c r="AE645" i="9" a="1"/>
  <c r="AE645" i="9" s="1"/>
  <c r="AF645" i="8" s="1"/>
  <c r="AE653" i="9" a="1"/>
  <c r="AE653" i="9" s="1"/>
  <c r="AF653" i="8" s="1"/>
  <c r="AE661" i="9" a="1"/>
  <c r="AE661" i="9" s="1"/>
  <c r="AF661" i="8" s="1"/>
  <c r="AE669" i="9" a="1"/>
  <c r="AE669" i="9" s="1"/>
  <c r="AF669" i="8" s="1"/>
  <c r="AE685" i="9" a="1"/>
  <c r="AE685" i="9" s="1"/>
  <c r="AF685" i="8" s="1"/>
  <c r="AE693" i="9" a="1"/>
  <c r="AE693" i="9" s="1"/>
  <c r="AF693" i="8" s="1"/>
  <c r="AE701" i="9" a="1"/>
  <c r="AE701" i="9" s="1"/>
  <c r="AF701" i="8" s="1"/>
  <c r="AE709" i="9" a="1"/>
  <c r="AE709" i="9" s="1"/>
  <c r="AF709" i="8" s="1"/>
  <c r="AE725" i="9" a="1"/>
  <c r="AE725" i="9" s="1"/>
  <c r="AF725" i="8" s="1"/>
  <c r="AE750" i="9" a="1"/>
  <c r="AE750" i="9" s="1"/>
  <c r="AF750" i="8" s="1"/>
  <c r="AG750" i="8" s="1"/>
  <c r="AE815" i="9" a="1"/>
  <c r="AE815" i="9" s="1"/>
  <c r="AF815" i="8" s="1"/>
  <c r="AE724" i="9" a="1"/>
  <c r="AE724" i="9" s="1"/>
  <c r="AF724" i="8" s="1"/>
  <c r="AE812" i="9" a="1"/>
  <c r="AE812" i="9" s="1"/>
  <c r="AF812" i="8" s="1"/>
  <c r="AE830" i="9" a="1"/>
  <c r="AE830" i="9" s="1"/>
  <c r="AF830" i="8" s="1"/>
  <c r="AE838" i="9" a="1"/>
  <c r="AE838" i="9" s="1"/>
  <c r="AF838" i="8" s="1"/>
  <c r="AE846" i="9" a="1"/>
  <c r="AE846" i="9" s="1"/>
  <c r="AF846" i="8" s="1"/>
  <c r="AE902" i="9" a="1"/>
  <c r="AE902" i="9" s="1"/>
  <c r="AF902" i="8" s="1"/>
  <c r="AE934" i="9" a="1"/>
  <c r="AE934" i="9" s="1"/>
  <c r="AF934" i="8" s="1"/>
  <c r="AE942" i="9" a="1"/>
  <c r="AE942" i="9" s="1"/>
  <c r="AF942" i="8" s="1"/>
  <c r="AE958" i="9" a="1"/>
  <c r="AE958" i="9" s="1"/>
  <c r="AF958" i="8" s="1"/>
  <c r="AE966" i="9" a="1"/>
  <c r="AE966" i="9" s="1"/>
  <c r="AF966" i="8" s="1"/>
  <c r="AE974" i="9" a="1"/>
  <c r="AE974" i="9" s="1"/>
  <c r="AF974" i="8" s="1"/>
  <c r="AE982" i="9" a="1"/>
  <c r="AE982" i="9" s="1"/>
  <c r="AF982" i="8" s="1"/>
  <c r="AE990" i="9" a="1"/>
  <c r="AE990" i="9" s="1"/>
  <c r="AF990" i="8" s="1"/>
  <c r="AE998" i="9" a="1"/>
  <c r="AE998" i="9" s="1"/>
  <c r="AF998" i="8" s="1"/>
  <c r="AE687" i="9" a="1"/>
  <c r="AE687" i="9" s="1"/>
  <c r="AF687" i="8" s="1"/>
  <c r="AE695" i="9" a="1"/>
  <c r="AE695" i="9" s="1"/>
  <c r="AF695" i="8" s="1"/>
  <c r="AE703" i="9" a="1"/>
  <c r="AE703" i="9" s="1"/>
  <c r="AF703" i="8" s="1"/>
  <c r="AE711" i="9" a="1"/>
  <c r="AE711" i="9" s="1"/>
  <c r="AF711" i="8" s="1"/>
  <c r="AE719" i="9" a="1"/>
  <c r="AE719" i="9" s="1"/>
  <c r="AF719" i="8" s="1"/>
  <c r="AE727" i="9" a="1"/>
  <c r="AE727" i="9" s="1"/>
  <c r="AF727" i="8" s="1"/>
  <c r="AE735" i="9" a="1"/>
  <c r="AE735" i="9" s="1"/>
  <c r="AF735" i="8" s="1"/>
  <c r="AE757" i="9" a="1"/>
  <c r="AE757" i="9" s="1"/>
  <c r="AF757" i="8" s="1"/>
  <c r="AE718" i="9" a="1"/>
  <c r="AE718" i="9" s="1"/>
  <c r="AF718" i="8" s="1"/>
  <c r="AE726" i="9" a="1"/>
  <c r="AE726" i="9" s="1"/>
  <c r="AF726" i="8" s="1"/>
  <c r="AE14" i="9" a="1"/>
  <c r="AE14" i="9" s="1"/>
  <c r="AF14" i="8" s="1"/>
  <c r="AE21" i="9" a="1"/>
  <c r="AE21" i="9" s="1"/>
  <c r="AF21" i="8" s="1"/>
  <c r="AE84" i="9" a="1"/>
  <c r="AE84" i="9" s="1"/>
  <c r="AF84" i="8" s="1"/>
  <c r="AE108" i="9" a="1"/>
  <c r="AE108" i="9" s="1"/>
  <c r="AF108" i="8" s="1"/>
  <c r="AE124" i="9" a="1"/>
  <c r="AE124" i="9" s="1"/>
  <c r="AF124" i="8" s="1"/>
  <c r="AE132" i="9" a="1"/>
  <c r="AE132" i="9" s="1"/>
  <c r="AF132" i="8" s="1"/>
  <c r="AE141" i="9" a="1"/>
  <c r="AE141" i="9" s="1"/>
  <c r="AF141" i="8" s="1"/>
  <c r="AE23" i="9" a="1"/>
  <c r="AE23" i="9" s="1"/>
  <c r="AF23" i="8" s="1"/>
  <c r="AE54" i="9" a="1"/>
  <c r="AE54" i="9" s="1"/>
  <c r="AF54" i="8" s="1"/>
  <c r="AE127" i="9" a="1"/>
  <c r="AE127" i="9" s="1"/>
  <c r="AF127" i="8" s="1"/>
  <c r="AE204" i="9" a="1"/>
  <c r="AE204" i="9" s="1"/>
  <c r="AF204" i="8" s="1"/>
  <c r="AE215" i="9" a="1"/>
  <c r="AE215" i="9" s="1"/>
  <c r="AF215" i="8" s="1"/>
  <c r="AE220" i="9" a="1"/>
  <c r="AE220" i="9" s="1"/>
  <c r="AF220" i="8" s="1"/>
  <c r="AE310" i="9" a="1"/>
  <c r="AE310" i="9" s="1"/>
  <c r="AF310" i="8" s="1"/>
  <c r="AE198" i="9" a="1"/>
  <c r="AE198" i="9" s="1"/>
  <c r="AF198" i="8" s="1"/>
  <c r="AE677" i="9" a="1"/>
  <c r="AE677" i="9" s="1"/>
  <c r="AF677" i="8" s="1"/>
  <c r="AE788" i="9" a="1"/>
  <c r="AE788" i="9" s="1"/>
  <c r="AF788" i="8" s="1"/>
  <c r="AE884" i="9" a="1"/>
  <c r="AE884" i="9" s="1"/>
  <c r="AF884" i="8" s="1"/>
  <c r="AE619" i="9" a="1"/>
  <c r="AE619" i="9" s="1"/>
  <c r="AF619" i="8" s="1"/>
  <c r="AE631" i="9" a="1"/>
  <c r="AE631" i="9" s="1"/>
  <c r="AF631" i="8" s="1"/>
  <c r="AE656" i="9" a="1"/>
  <c r="AE656" i="9" s="1"/>
  <c r="AF656" i="8" s="1"/>
  <c r="AE749" i="9" a="1"/>
  <c r="AE749" i="9" s="1"/>
  <c r="AF749" i="8" s="1"/>
  <c r="AE847" i="9" a="1"/>
  <c r="AE847" i="9" s="1"/>
  <c r="AF847" i="8" s="1"/>
  <c r="AE868" i="9" a="1"/>
  <c r="AE868" i="9" s="1"/>
  <c r="AF868" i="8" s="1"/>
  <c r="AE962" i="9" a="1"/>
  <c r="AE962" i="9" s="1"/>
  <c r="AF962" i="8" s="1"/>
  <c r="AE1000" i="9" a="1"/>
  <c r="AE1000" i="9" s="1"/>
  <c r="AF1000" i="8" s="1"/>
  <c r="AE25" i="9" a="1"/>
  <c r="AE25" i="9" s="1"/>
  <c r="AF25" i="8" s="1"/>
  <c r="AE34" i="9" a="1"/>
  <c r="AE34" i="9" s="1"/>
  <c r="AF34" i="8" s="1"/>
  <c r="AE43" i="9" a="1"/>
  <c r="AE43" i="9" s="1"/>
  <c r="AF43" i="8" s="1"/>
  <c r="AE49" i="9" a="1"/>
  <c r="AE49" i="9" s="1"/>
  <c r="AF49" i="8" s="1"/>
  <c r="AE69" i="9" a="1"/>
  <c r="AE69" i="9" s="1"/>
  <c r="AF69" i="8" s="1"/>
  <c r="AE74" i="9" a="1"/>
  <c r="AE74" i="9" s="1"/>
  <c r="AF74" i="8" s="1"/>
  <c r="AE89" i="9" a="1"/>
  <c r="AE89" i="9" s="1"/>
  <c r="AF89" i="8" s="1"/>
  <c r="AE99" i="9" a="1"/>
  <c r="AE99" i="9" s="1"/>
  <c r="AF99" i="8" s="1"/>
  <c r="AE113" i="9" a="1"/>
  <c r="AE113" i="9" s="1"/>
  <c r="AF113" i="8" s="1"/>
  <c r="AE147" i="9" a="1"/>
  <c r="AE147" i="9" s="1"/>
  <c r="AF147" i="8" s="1"/>
  <c r="AE136" i="9" a="1"/>
  <c r="AE136" i="9" s="1"/>
  <c r="AF136" i="8" s="1"/>
  <c r="AE152" i="9" a="1"/>
  <c r="AE152" i="9" s="1"/>
  <c r="AF152" i="8" s="1"/>
  <c r="AE149" i="9" a="1"/>
  <c r="AE149" i="9" s="1"/>
  <c r="AF149" i="8" s="1"/>
  <c r="AE168" i="9" a="1"/>
  <c r="AE168" i="9" s="1"/>
  <c r="AF168" i="8" s="1"/>
  <c r="AE176" i="9" a="1"/>
  <c r="AE176" i="9" s="1"/>
  <c r="AF176" i="8" s="1"/>
  <c r="AE184" i="9" a="1"/>
  <c r="AE184" i="9" s="1"/>
  <c r="AF184" i="8" s="1"/>
  <c r="AE188" i="9" a="1"/>
  <c r="AE188" i="9" s="1"/>
  <c r="AF188" i="8" s="1"/>
  <c r="AE175" i="9" a="1"/>
  <c r="AE175" i="9" s="1"/>
  <c r="AF175" i="8" s="1"/>
  <c r="AE191" i="9" a="1"/>
  <c r="AE191" i="9" s="1"/>
  <c r="AF191" i="8" s="1"/>
  <c r="AE255" i="9" a="1"/>
  <c r="AE255" i="9" s="1"/>
  <c r="AF255" i="8" s="1"/>
  <c r="AE200" i="9" a="1"/>
  <c r="AE200" i="9" s="1"/>
  <c r="AF200" i="8" s="1"/>
  <c r="AE192" i="9" a="1"/>
  <c r="AE192" i="9" s="1"/>
  <c r="AF192" i="8" s="1"/>
  <c r="AE290" i="9" a="1"/>
  <c r="AE290" i="9" s="1"/>
  <c r="AF290" i="8" s="1"/>
  <c r="AE330" i="9" a="1"/>
  <c r="AE330" i="9" s="1"/>
  <c r="AF330" i="8" s="1"/>
  <c r="AE233" i="9" a="1"/>
  <c r="AE233" i="9" s="1"/>
  <c r="AF233" i="8" s="1"/>
  <c r="AE258" i="9" a="1"/>
  <c r="AE258" i="9" s="1"/>
  <c r="AF258" i="8" s="1"/>
  <c r="AE205" i="9" a="1"/>
  <c r="AE205" i="9" s="1"/>
  <c r="AF205" i="8" s="1"/>
  <c r="AE237" i="9" a="1"/>
  <c r="AE237" i="9" s="1"/>
  <c r="AF237" i="8" s="1"/>
  <c r="AE345" i="9" a="1"/>
  <c r="AE345" i="9" s="1"/>
  <c r="AF345" i="8" s="1"/>
  <c r="AE392" i="9" a="1"/>
  <c r="AE392" i="9" s="1"/>
  <c r="AF392" i="8" s="1"/>
  <c r="AE360" i="9" a="1"/>
  <c r="AE360" i="9" s="1"/>
  <c r="AF360" i="8" s="1"/>
  <c r="AE379" i="9" a="1"/>
  <c r="AE379" i="9" s="1"/>
  <c r="AF379" i="8" s="1"/>
  <c r="AE403" i="9" a="1"/>
  <c r="AE403" i="9" s="1"/>
  <c r="AF403" i="8" s="1"/>
  <c r="AE384" i="9" a="1"/>
  <c r="AE384" i="9" s="1"/>
  <c r="AF384" i="8" s="1"/>
  <c r="AE423" i="9" a="1"/>
  <c r="AE423" i="9" s="1"/>
  <c r="AF423" i="8" s="1"/>
  <c r="AE439" i="9" a="1"/>
  <c r="AE439" i="9" s="1"/>
  <c r="AF439" i="8" s="1"/>
  <c r="AE476" i="9" a="1"/>
  <c r="AE476" i="9" s="1"/>
  <c r="AF476" i="8" s="1"/>
  <c r="AE497" i="9" a="1"/>
  <c r="AE497" i="9" s="1"/>
  <c r="AF497" i="8" s="1"/>
  <c r="AE521" i="9" a="1"/>
  <c r="AE521" i="9" s="1"/>
  <c r="AF521" i="8" s="1"/>
  <c r="AE540" i="9" a="1"/>
  <c r="AE540" i="9" s="1"/>
  <c r="AF540" i="8" s="1"/>
  <c r="AE418" i="9" a="1"/>
  <c r="AE418" i="9" s="1"/>
  <c r="AF418" i="8" s="1"/>
  <c r="AE434" i="9" a="1"/>
  <c r="AE434" i="9" s="1"/>
  <c r="AF434" i="8" s="1"/>
  <c r="AE450" i="9" a="1"/>
  <c r="AE450" i="9" s="1"/>
  <c r="AF450" i="8" s="1"/>
  <c r="AE459" i="9" a="1"/>
  <c r="AE459" i="9" s="1"/>
  <c r="AF459" i="8" s="1"/>
  <c r="AE499" i="9" a="1"/>
  <c r="AE499" i="9" s="1"/>
  <c r="AF499" i="8" s="1"/>
  <c r="AE515" i="9" a="1"/>
  <c r="AE515" i="9" s="1"/>
  <c r="AF515" i="8" s="1"/>
  <c r="AE547" i="9" a="1"/>
  <c r="AE547" i="9" s="1"/>
  <c r="AF547" i="8" s="1"/>
  <c r="AG547" i="8" s="1"/>
  <c r="AE412" i="9" a="1"/>
  <c r="AE412" i="9" s="1"/>
  <c r="AF412" i="8" s="1"/>
  <c r="AE428" i="9" a="1"/>
  <c r="AE428" i="9" s="1"/>
  <c r="AF428" i="8" s="1"/>
  <c r="AE444" i="9" a="1"/>
  <c r="AE444" i="9" s="1"/>
  <c r="AF444" i="8" s="1"/>
  <c r="AE463" i="9" a="1"/>
  <c r="AE463" i="9" s="1"/>
  <c r="AF463" i="8" s="1"/>
  <c r="AE474" i="9" a="1"/>
  <c r="AE474" i="9" s="1"/>
  <c r="AF474" i="8" s="1"/>
  <c r="AE445" i="9" a="1"/>
  <c r="AE445" i="9" s="1"/>
  <c r="AF445" i="8" s="1"/>
  <c r="AE562" i="9" a="1"/>
  <c r="AE562" i="9" s="1"/>
  <c r="AF562" i="8" s="1"/>
  <c r="AE578" i="9" a="1"/>
  <c r="AE578" i="9" s="1"/>
  <c r="AF578" i="8" s="1"/>
  <c r="AE437" i="9" a="1"/>
  <c r="AE437" i="9" s="1"/>
  <c r="AF437" i="8" s="1"/>
  <c r="AE496" i="9" a="1"/>
  <c r="AE496" i="9" s="1"/>
  <c r="AF496" i="8" s="1"/>
  <c r="AE480" i="9" a="1"/>
  <c r="AE480" i="9" s="1"/>
  <c r="AF480" i="8" s="1"/>
  <c r="AE576" i="9" a="1"/>
  <c r="AE576" i="9" s="1"/>
  <c r="AF576" i="8" s="1"/>
  <c r="AE616" i="9" a="1"/>
  <c r="AE616" i="9" s="1"/>
  <c r="AF616" i="8" s="1"/>
  <c r="AE678" i="9" a="1"/>
  <c r="AE678" i="9" s="1"/>
  <c r="AF678" i="8" s="1"/>
  <c r="AE729" i="9" a="1"/>
  <c r="AE729" i="9" s="1"/>
  <c r="AF729" i="8" s="1"/>
  <c r="AE752" i="9" a="1"/>
  <c r="AE752" i="9" s="1"/>
  <c r="AF752" i="8" s="1"/>
  <c r="AG752" i="8" s="1"/>
  <c r="AE768" i="9" a="1"/>
  <c r="AE768" i="9" s="1"/>
  <c r="AF768" i="8" s="1"/>
  <c r="AE853" i="9" a="1"/>
  <c r="AE853" i="9" s="1"/>
  <c r="AF853" i="8" s="1"/>
  <c r="AE858" i="9" a="1"/>
  <c r="AE858" i="9" s="1"/>
  <c r="AF858" i="8" s="1"/>
  <c r="AE865" i="9" a="1"/>
  <c r="AE865" i="9" s="1"/>
  <c r="AF865" i="8" s="1"/>
  <c r="AE869" i="9" a="1"/>
  <c r="AE869" i="9" s="1"/>
  <c r="AF869" i="8" s="1"/>
  <c r="AE874" i="9" a="1"/>
  <c r="AE874" i="9" s="1"/>
  <c r="AF874" i="8" s="1"/>
  <c r="AE881" i="9" a="1"/>
  <c r="AE881" i="9" s="1"/>
  <c r="AF881" i="8" s="1"/>
  <c r="AE889" i="9" a="1"/>
  <c r="AE889" i="9" s="1"/>
  <c r="AF889" i="8" s="1"/>
  <c r="AE893" i="9" a="1"/>
  <c r="AE893" i="9" s="1"/>
  <c r="AF893" i="8" s="1"/>
  <c r="AE901" i="9" a="1"/>
  <c r="AE901" i="9" s="1"/>
  <c r="AF901" i="8" s="1"/>
  <c r="AE909" i="9" a="1"/>
  <c r="AE909" i="9" s="1"/>
  <c r="AF909" i="8" s="1"/>
  <c r="AE917" i="9" a="1"/>
  <c r="AE917" i="9" s="1"/>
  <c r="AF917" i="8" s="1"/>
  <c r="AE925" i="9" a="1"/>
  <c r="AE925" i="9" s="1"/>
  <c r="AF925" i="8" s="1"/>
  <c r="AE933" i="9" a="1"/>
  <c r="AE933" i="9" s="1"/>
  <c r="AF933" i="8" s="1"/>
  <c r="AE938" i="9" a="1"/>
  <c r="AE938" i="9" s="1"/>
  <c r="AF938" i="8" s="1"/>
  <c r="AE949" i="9" a="1"/>
  <c r="AE949" i="9" s="1"/>
  <c r="AF949" i="8" s="1"/>
  <c r="AE954" i="9" a="1"/>
  <c r="AE954" i="9" s="1"/>
  <c r="AF954" i="8" s="1"/>
  <c r="AE961" i="9" a="1"/>
  <c r="AE961" i="9" s="1"/>
  <c r="AF961" i="8" s="1"/>
  <c r="AE969" i="9" a="1"/>
  <c r="AE969" i="9" s="1"/>
  <c r="AF969" i="8" s="1"/>
  <c r="AE973" i="9" a="1"/>
  <c r="AE973" i="9" s="1"/>
  <c r="AF973" i="8" s="1"/>
  <c r="AE981" i="9" a="1"/>
  <c r="AE981" i="9" s="1"/>
  <c r="AF981" i="8" s="1"/>
  <c r="AE986" i="9" a="1"/>
  <c r="AE986" i="9" s="1"/>
  <c r="AF986" i="8" s="1"/>
  <c r="AE994" i="9" a="1"/>
  <c r="AE994" i="9" s="1"/>
  <c r="AF994" i="8" s="1"/>
  <c r="AE1001" i="9" a="1"/>
  <c r="AE1001" i="9" s="1"/>
  <c r="AF1001" i="8" s="1"/>
  <c r="AE739" i="9" a="1"/>
  <c r="AE739" i="9" s="1"/>
  <c r="AF739" i="8" s="1"/>
  <c r="AE767" i="9" a="1"/>
  <c r="AE767" i="9" s="1"/>
  <c r="AF767" i="8" s="1"/>
  <c r="AE783" i="9" a="1"/>
  <c r="AE783" i="9" s="1"/>
  <c r="AF783" i="8" s="1"/>
  <c r="AE799" i="9" a="1"/>
  <c r="AE799" i="9" s="1"/>
  <c r="AF799" i="8" s="1"/>
  <c r="AE930" i="9" a="1"/>
  <c r="AE930" i="9" s="1"/>
  <c r="AF930" i="8" s="1"/>
  <c r="AE686" i="9" a="1"/>
  <c r="AE686" i="9" s="1"/>
  <c r="AF686" i="8" s="1"/>
  <c r="AE702" i="9" a="1"/>
  <c r="AE702" i="9" s="1"/>
  <c r="AF702" i="8" s="1"/>
  <c r="AE734" i="9" a="1"/>
  <c r="AE734" i="9" s="1"/>
  <c r="AF734" i="8" s="1"/>
  <c r="AE18" i="9" a="1"/>
  <c r="AE18" i="9" s="1"/>
  <c r="AF18" i="8" s="1"/>
  <c r="AE17" i="9" a="1"/>
  <c r="AE17" i="9" s="1"/>
  <c r="AF17" i="8" s="1"/>
  <c r="AE47" i="9" a="1"/>
  <c r="AE47" i="9" s="1"/>
  <c r="AF47" i="8" s="1"/>
  <c r="AE153" i="9" a="1"/>
  <c r="AE153" i="9" s="1"/>
  <c r="AF153" i="8" s="1"/>
  <c r="AE62" i="9" a="1"/>
  <c r="AE62" i="9" s="1"/>
  <c r="AF62" i="8" s="1"/>
  <c r="AE75" i="9" a="1"/>
  <c r="AE75" i="9" s="1"/>
  <c r="AF75" i="8" s="1"/>
  <c r="AE194" i="9" a="1"/>
  <c r="AE194" i="9" s="1"/>
  <c r="AF194" i="8" s="1"/>
  <c r="AE243" i="9" a="1"/>
  <c r="AE243" i="9" s="1"/>
  <c r="AF243" i="8" s="1"/>
  <c r="AE277" i="9" a="1"/>
  <c r="AE277" i="9" s="1"/>
  <c r="AF277" i="8" s="1"/>
  <c r="AE394" i="9" a="1"/>
  <c r="AE394" i="9" s="1"/>
  <c r="AF394" i="8" s="1"/>
  <c r="AE832" i="9" a="1"/>
  <c r="AE832" i="9" s="1"/>
  <c r="AF832" i="8" s="1"/>
  <c r="AE848" i="9" a="1"/>
  <c r="AE848" i="9" s="1"/>
  <c r="AF848" i="8" s="1"/>
  <c r="AE92" i="9" a="1"/>
  <c r="AE92" i="9" s="1"/>
  <c r="AF92" i="8" s="1"/>
  <c r="AE565" i="9" a="1"/>
  <c r="AE565" i="9" s="1"/>
  <c r="AF565" i="8" s="1"/>
  <c r="AE240" i="9" a="1"/>
  <c r="AE240" i="9" s="1"/>
  <c r="AF240" i="8" s="1"/>
  <c r="AE291" i="9" a="1"/>
  <c r="AE291" i="9" s="1"/>
  <c r="AF291" i="8" s="1"/>
  <c r="AE316" i="9" a="1"/>
  <c r="AE316" i="9" s="1"/>
  <c r="AF316" i="8" s="1"/>
  <c r="AG316" i="8" s="1"/>
  <c r="AE602" i="9" a="1"/>
  <c r="AE602" i="9" s="1"/>
  <c r="AF602" i="8" s="1"/>
  <c r="AE608" i="9" a="1"/>
  <c r="AE608" i="9" s="1"/>
  <c r="AF608" i="8" s="1"/>
  <c r="AE615" i="9" a="1"/>
  <c r="AE615" i="9" s="1"/>
  <c r="AF615" i="8" s="1"/>
  <c r="AE635" i="9" a="1"/>
  <c r="AE635" i="9" s="1"/>
  <c r="AF635" i="8" s="1"/>
  <c r="AE646" i="9" a="1"/>
  <c r="AE646" i="9" s="1"/>
  <c r="AF646" i="8" s="1"/>
  <c r="AE666" i="9" a="1"/>
  <c r="AE666" i="9" s="1"/>
  <c r="AF666" i="8" s="1"/>
  <c r="AE740" i="9" a="1"/>
  <c r="AE740" i="9" s="1"/>
  <c r="AF740" i="8" s="1"/>
  <c r="AE837" i="9" a="1"/>
  <c r="AE837" i="9" s="1"/>
  <c r="AF837" i="8" s="1"/>
  <c r="AE892" i="9" a="1"/>
  <c r="AE892" i="9" s="1"/>
  <c r="AF892" i="8" s="1"/>
  <c r="AE679" i="9" a="1"/>
  <c r="AE679" i="9" s="1"/>
  <c r="AF679" i="8" s="1"/>
  <c r="AE911" i="9" a="1"/>
  <c r="AE911" i="9" s="1"/>
  <c r="AF911" i="8" s="1"/>
  <c r="AE927" i="9" a="1"/>
  <c r="AE927" i="9" s="1"/>
  <c r="AF927" i="8" s="1"/>
  <c r="AE247" i="9" a="1"/>
  <c r="AE247" i="9" s="1"/>
  <c r="AF247" i="8" s="1"/>
  <c r="AE918" i="9" a="1"/>
  <c r="AE918" i="9" s="1"/>
  <c r="AF918" i="8" s="1"/>
  <c r="AE5" i="9" a="1"/>
  <c r="AE5" i="9" s="1"/>
  <c r="AF5" i="8" s="1"/>
  <c r="AE29" i="9" a="1"/>
  <c r="AE29" i="9" s="1"/>
  <c r="AF29" i="8" s="1"/>
  <c r="AE71" i="9" a="1"/>
  <c r="AE71" i="9" s="1"/>
  <c r="AF71" i="8" s="1"/>
  <c r="AE94" i="9" a="1"/>
  <c r="AE94" i="9" s="1"/>
  <c r="AF94" i="8" s="1"/>
  <c r="AG94" i="8" s="1"/>
  <c r="AE158" i="9" a="1"/>
  <c r="AE158" i="9" s="1"/>
  <c r="AF158" i="8" s="1"/>
  <c r="AE214" i="9" a="1"/>
  <c r="AE214" i="9" s="1"/>
  <c r="AF214" i="8" s="1"/>
  <c r="AE246" i="9" a="1"/>
  <c r="AE246" i="9" s="1"/>
  <c r="AF246" i="8" s="1"/>
  <c r="AE134" i="9" a="1"/>
  <c r="AE134" i="9" s="1"/>
  <c r="AF134" i="8" s="1"/>
  <c r="AE236" i="9" a="1"/>
  <c r="AE236" i="9" s="1"/>
  <c r="AF236" i="8" s="1"/>
  <c r="AE253" i="9" a="1"/>
  <c r="AE253" i="9" s="1"/>
  <c r="AF253" i="8" s="1"/>
  <c r="AE305" i="9" a="1"/>
  <c r="AE305" i="9" s="1"/>
  <c r="AF305" i="8" s="1"/>
  <c r="AE606" i="9" a="1"/>
  <c r="AE606" i="9" s="1"/>
  <c r="AF606" i="8" s="1"/>
  <c r="AE638" i="9" a="1"/>
  <c r="AE638" i="9" s="1"/>
  <c r="AF638" i="8" s="1"/>
  <c r="AE670" i="9" a="1"/>
  <c r="AE670" i="9" s="1"/>
  <c r="AF670" i="8" s="1"/>
  <c r="AE765" i="9" a="1"/>
  <c r="AE765" i="9" s="1"/>
  <c r="AF765" i="8" s="1"/>
  <c r="AE862" i="9" a="1"/>
  <c r="AE862" i="9" s="1"/>
  <c r="AF862" i="8" s="1"/>
  <c r="AE886" i="9" a="1"/>
  <c r="AE886" i="9" s="1"/>
  <c r="AF886" i="8" s="1"/>
  <c r="AE401" i="9" a="1"/>
  <c r="AE401" i="9" s="1"/>
  <c r="AF401" i="8" s="1"/>
  <c r="AE811" i="9" a="1"/>
  <c r="AE811" i="9" s="1"/>
  <c r="AF811" i="8" s="1"/>
  <c r="AE945" i="9" a="1"/>
  <c r="AE945" i="9" s="1"/>
  <c r="AF945" i="8" s="1"/>
  <c r="AE267" i="9" a="1"/>
  <c r="AE267" i="9" s="1"/>
  <c r="AF267" i="8" s="1"/>
  <c r="AE610" i="9" a="1"/>
  <c r="AE610" i="9" s="1"/>
  <c r="AF610" i="8" s="1"/>
  <c r="AE825" i="9" a="1"/>
  <c r="AE825" i="9" s="1"/>
  <c r="AF825" i="8" s="1"/>
  <c r="AE854" i="9" a="1"/>
  <c r="AE854" i="9" s="1"/>
  <c r="AF854" i="8" s="1"/>
  <c r="AE941" i="9" a="1"/>
  <c r="AE941" i="9" s="1"/>
  <c r="AF941" i="8" s="1"/>
  <c r="AE852" i="9" a="1"/>
  <c r="AE852" i="9" s="1"/>
  <c r="AF852" i="8" s="1"/>
  <c r="AE899" i="9" a="1"/>
  <c r="AE899" i="9" s="1"/>
  <c r="AF899" i="8" s="1"/>
  <c r="AE3" i="9" a="1"/>
  <c r="AE3" i="9" s="1"/>
  <c r="AF3" i="8" s="1"/>
  <c r="AE7" i="9" a="1"/>
  <c r="AE7" i="9" s="1"/>
  <c r="AF7" i="8" s="1"/>
  <c r="AE8" i="9" a="1"/>
  <c r="AE8" i="9" s="1"/>
  <c r="AF8" i="8" s="1"/>
  <c r="AE10" i="9" a="1"/>
  <c r="AE10" i="9" s="1"/>
  <c r="AF10" i="8" s="1"/>
  <c r="AE19" i="9" a="1"/>
  <c r="AE19" i="9" s="1"/>
  <c r="AF19" i="8" s="1"/>
  <c r="AE26" i="9" a="1"/>
  <c r="AE26" i="9" s="1"/>
  <c r="AF26" i="8" s="1"/>
  <c r="AE24" i="9" a="1"/>
  <c r="AE24" i="9" s="1"/>
  <c r="AF24" i="8" s="1"/>
  <c r="AE42" i="9" a="1"/>
  <c r="AE42" i="9" s="1"/>
  <c r="AF42" i="8" s="1"/>
  <c r="AE39" i="9" a="1"/>
  <c r="AE39" i="9" s="1"/>
  <c r="AF39" i="8" s="1"/>
  <c r="AE31" i="9" a="1"/>
  <c r="AE31" i="9" s="1"/>
  <c r="AF31" i="8" s="1"/>
  <c r="AE35" i="9" a="1"/>
  <c r="AE35" i="9" s="1"/>
  <c r="AF35" i="8" s="1"/>
  <c r="AE50" i="9" a="1"/>
  <c r="AE50" i="9" s="1"/>
  <c r="AF50" i="8" s="1"/>
  <c r="AE61" i="9" a="1"/>
  <c r="AE61" i="9" s="1"/>
  <c r="AF61" i="8" s="1"/>
  <c r="AE56" i="9" a="1"/>
  <c r="AE56" i="9" s="1"/>
  <c r="AF56" i="8" s="1"/>
  <c r="AE66" i="9" a="1"/>
  <c r="AE66" i="9" s="1"/>
  <c r="AF66" i="8" s="1"/>
  <c r="AE81" i="9" a="1"/>
  <c r="AE81" i="9" s="1"/>
  <c r="AF81" i="8" s="1"/>
  <c r="AE97" i="9" a="1"/>
  <c r="AE97" i="9" s="1"/>
  <c r="AF97" i="8" s="1"/>
  <c r="AE90" i="9" a="1"/>
  <c r="AE90" i="9" s="1"/>
  <c r="AF90" i="8" s="1"/>
  <c r="AE114" i="9" a="1"/>
  <c r="AE114" i="9" s="1"/>
  <c r="AF114" i="8" s="1"/>
  <c r="AE72" i="9" a="1"/>
  <c r="AE72" i="9" s="1"/>
  <c r="AF72" i="8" s="1"/>
  <c r="AE91" i="9" a="1"/>
  <c r="AE91" i="9" s="1"/>
  <c r="AF91" i="8" s="1"/>
  <c r="AE107" i="9" a="1"/>
  <c r="AE107" i="9" s="1"/>
  <c r="AF107" i="8" s="1"/>
  <c r="AE95" i="9" a="1"/>
  <c r="AE95" i="9" s="1"/>
  <c r="AF95" i="8" s="1"/>
  <c r="AE123" i="9" a="1"/>
  <c r="AE123" i="9" s="1"/>
  <c r="AF123" i="8" s="1"/>
  <c r="AE145" i="9" a="1"/>
  <c r="AE145" i="9" s="1"/>
  <c r="AF145" i="8" s="1"/>
  <c r="AG145" i="8" s="1"/>
  <c r="AE155" i="9" a="1"/>
  <c r="AE155" i="9" s="1"/>
  <c r="AF155" i="8" s="1"/>
  <c r="AE161" i="9" a="1"/>
  <c r="AE161" i="9" s="1"/>
  <c r="AF161" i="8" s="1"/>
  <c r="AE120" i="9" a="1"/>
  <c r="AE120" i="9" s="1"/>
  <c r="AF120" i="8" s="1"/>
  <c r="AE128" i="9" a="1"/>
  <c r="AE128" i="9" s="1"/>
  <c r="AF128" i="8" s="1"/>
  <c r="AE111" i="9" a="1"/>
  <c r="AE111" i="9" s="1"/>
  <c r="AF111" i="8" s="1"/>
  <c r="AE129" i="9" a="1"/>
  <c r="AE129" i="9" s="1"/>
  <c r="AF129" i="8" s="1"/>
  <c r="AE157" i="9" a="1"/>
  <c r="AE157" i="9" s="1"/>
  <c r="AF157" i="8" s="1"/>
  <c r="AE122" i="9" a="1"/>
  <c r="AE122" i="9" s="1"/>
  <c r="AF122" i="8" s="1"/>
  <c r="AE170" i="9" a="1"/>
  <c r="AE170" i="9" s="1"/>
  <c r="AF170" i="8" s="1"/>
  <c r="AE174" i="9" a="1"/>
  <c r="AE174" i="9" s="1"/>
  <c r="AF174" i="8" s="1"/>
  <c r="AE178" i="9" a="1"/>
  <c r="AE178" i="9" s="1"/>
  <c r="AF178" i="8" s="1"/>
  <c r="AE182" i="9" a="1"/>
  <c r="AE182" i="9" s="1"/>
  <c r="AF182" i="8" s="1"/>
  <c r="AE186" i="9" a="1"/>
  <c r="AE186" i="9" s="1"/>
  <c r="AF186" i="8" s="1"/>
  <c r="AE190" i="9" a="1"/>
  <c r="AE190" i="9" s="1"/>
  <c r="AF190" i="8" s="1"/>
  <c r="AE126" i="9" a="1"/>
  <c r="AE126" i="9" s="1"/>
  <c r="AF126" i="8" s="1"/>
  <c r="AE177" i="9" a="1"/>
  <c r="AE177" i="9" s="1"/>
  <c r="AF177" i="8" s="1"/>
  <c r="AE179" i="9" a="1"/>
  <c r="AE179" i="9" s="1"/>
  <c r="AF179" i="8" s="1"/>
  <c r="AE187" i="9" a="1"/>
  <c r="AE187" i="9" s="1"/>
  <c r="AF187" i="8" s="1"/>
  <c r="AE146" i="9" a="1"/>
  <c r="AE146" i="9" s="1"/>
  <c r="AF146" i="8" s="1"/>
  <c r="AE202" i="9" a="1"/>
  <c r="AE202" i="9" s="1"/>
  <c r="AF202" i="8" s="1"/>
  <c r="AE207" i="9" a="1"/>
  <c r="AE207" i="9" s="1"/>
  <c r="AF207" i="8" s="1"/>
  <c r="AE218" i="9" a="1"/>
  <c r="AE218" i="9" s="1"/>
  <c r="AF218" i="8" s="1"/>
  <c r="AE223" i="9" a="1"/>
  <c r="AE223" i="9" s="1"/>
  <c r="AF223" i="8" s="1"/>
  <c r="AE234" i="9" a="1"/>
  <c r="AE234" i="9" s="1"/>
  <c r="AF234" i="8" s="1"/>
  <c r="AE239" i="9" a="1"/>
  <c r="AE239" i="9" s="1"/>
  <c r="AF239" i="8" s="1"/>
  <c r="AE275" i="9" a="1"/>
  <c r="AE275" i="9" s="1"/>
  <c r="AF275" i="8" s="1"/>
  <c r="AE195" i="9" a="1"/>
  <c r="AE195" i="9" s="1"/>
  <c r="AF195" i="8" s="1"/>
  <c r="AE196" i="9" a="1"/>
  <c r="AE196" i="9" s="1"/>
  <c r="AF196" i="8" s="1"/>
  <c r="AE212" i="9" a="1"/>
  <c r="AE212" i="9" s="1"/>
  <c r="AF212" i="8" s="1"/>
  <c r="AE216" i="9" a="1"/>
  <c r="AE216" i="9" s="1"/>
  <c r="AF216" i="8" s="1"/>
  <c r="AE228" i="9" a="1"/>
  <c r="AE228" i="9" s="1"/>
  <c r="AF228" i="8" s="1"/>
  <c r="AE232" i="9" a="1"/>
  <c r="AE232" i="9" s="1"/>
  <c r="AF232" i="8" s="1"/>
  <c r="AE244" i="9" a="1"/>
  <c r="AE244" i="9" s="1"/>
  <c r="AF244" i="8" s="1"/>
  <c r="AE248" i="9" a="1"/>
  <c r="AE248" i="9" s="1"/>
  <c r="AF248" i="8" s="1"/>
  <c r="AE264" i="9" a="1"/>
  <c r="AE264" i="9" s="1"/>
  <c r="AF264" i="8" s="1"/>
  <c r="AE162" i="9" a="1"/>
  <c r="AE162" i="9" s="1"/>
  <c r="AF162" i="8" s="1"/>
  <c r="AE268" i="9" a="1"/>
  <c r="AE268" i="9" s="1"/>
  <c r="AF268" i="8" s="1"/>
  <c r="AE273" i="9" a="1"/>
  <c r="AE273" i="9" s="1"/>
  <c r="AF273" i="8" s="1"/>
  <c r="AE274" i="9" a="1"/>
  <c r="AE274" i="9" s="1"/>
  <c r="AF274" i="8" s="1"/>
  <c r="AE278" i="9" a="1"/>
  <c r="AE278" i="9" s="1"/>
  <c r="AF278" i="8" s="1"/>
  <c r="AE285" i="9" a="1"/>
  <c r="AE285" i="9" s="1"/>
  <c r="AF285" i="8" s="1"/>
  <c r="AE289" i="9" a="1"/>
  <c r="AE289" i="9" s="1"/>
  <c r="AF289" i="8" s="1"/>
  <c r="AE294" i="9" a="1"/>
  <c r="AE294" i="9" s="1"/>
  <c r="AF294" i="8" s="1"/>
  <c r="AE298" i="9" a="1"/>
  <c r="AE298" i="9" s="1"/>
  <c r="AF298" i="8" s="1"/>
  <c r="AE309" i="9" a="1"/>
  <c r="AE309" i="9" s="1"/>
  <c r="AF309" i="8" s="1"/>
  <c r="AE209" i="9" a="1"/>
  <c r="AE209" i="9" s="1"/>
  <c r="AF209" i="8" s="1"/>
  <c r="AE217" i="9" a="1"/>
  <c r="AE217" i="9" s="1"/>
  <c r="AF217" i="8" s="1"/>
  <c r="AE241" i="9" a="1"/>
  <c r="AE241" i="9" s="1"/>
  <c r="AF241" i="8" s="1"/>
  <c r="AE280" i="9" a="1"/>
  <c r="AE280" i="9" s="1"/>
  <c r="AF280" i="8" s="1"/>
  <c r="AE261" i="9" a="1"/>
  <c r="AE261" i="9" s="1"/>
  <c r="AF261" i="8" s="1"/>
  <c r="AE269" i="9" a="1"/>
  <c r="AE269" i="9" s="1"/>
  <c r="AF269" i="8" s="1"/>
  <c r="AE270" i="9" a="1"/>
  <c r="AE270" i="9" s="1"/>
  <c r="AF270" i="8" s="1"/>
  <c r="AE304" i="9" a="1"/>
  <c r="AE304" i="9" s="1"/>
  <c r="AF304" i="8" s="1"/>
  <c r="AE213" i="9" a="1"/>
  <c r="AE213" i="9" s="1"/>
  <c r="AF213" i="8" s="1"/>
  <c r="AE229" i="9" a="1"/>
  <c r="AE229" i="9" s="1"/>
  <c r="AF229" i="8" s="1"/>
  <c r="AE245" i="9" a="1"/>
  <c r="AE245" i="9" s="1"/>
  <c r="AF245" i="8" s="1"/>
  <c r="AE282" i="9" a="1"/>
  <c r="AE282" i="9" s="1"/>
  <c r="AF282" i="8" s="1"/>
  <c r="AE283" i="9" a="1"/>
  <c r="AE283" i="9" s="1"/>
  <c r="AF283" i="8" s="1"/>
  <c r="AE287" i="9" a="1"/>
  <c r="AE287" i="9" s="1"/>
  <c r="AF287" i="8" s="1"/>
  <c r="AE303" i="9" a="1"/>
  <c r="AE303" i="9" s="1"/>
  <c r="AF303" i="8" s="1"/>
  <c r="AE307" i="9" a="1"/>
  <c r="AE307" i="9" s="1"/>
  <c r="AF307" i="8" s="1"/>
  <c r="AE319" i="9" a="1"/>
  <c r="AE319" i="9" s="1"/>
  <c r="AF319" i="8" s="1"/>
  <c r="AE323" i="9" a="1"/>
  <c r="AE323" i="9" s="1"/>
  <c r="AF323" i="8" s="1"/>
  <c r="AE327" i="9" a="1"/>
  <c r="AE327" i="9" s="1"/>
  <c r="AF327" i="8" s="1"/>
  <c r="AE333" i="9" a="1"/>
  <c r="AE333" i="9" s="1"/>
  <c r="AF333" i="8" s="1"/>
  <c r="AE339" i="9" a="1"/>
  <c r="AE339" i="9" s="1"/>
  <c r="AF339" i="8" s="1"/>
  <c r="AE341" i="9" a="1"/>
  <c r="AE341" i="9" s="1"/>
  <c r="AF341" i="8" s="1"/>
  <c r="AE347" i="9" a="1"/>
  <c r="AE347" i="9" s="1"/>
  <c r="AF347" i="8" s="1"/>
  <c r="AG347" i="8" s="1"/>
  <c r="AE349" i="9" a="1"/>
  <c r="AE349" i="9" s="1"/>
  <c r="AF349" i="8" s="1"/>
  <c r="AE355" i="9" a="1"/>
  <c r="AE355" i="9" s="1"/>
  <c r="AF355" i="8" s="1"/>
  <c r="AE357" i="9" a="1"/>
  <c r="AE357" i="9" s="1"/>
  <c r="AF357" i="8" s="1"/>
  <c r="AE363" i="9" a="1"/>
  <c r="AE363" i="9" s="1"/>
  <c r="AF363" i="8" s="1"/>
  <c r="AE365" i="9" a="1"/>
  <c r="AE365" i="9" s="1"/>
  <c r="AF365" i="8" s="1"/>
  <c r="AE371" i="9" a="1"/>
  <c r="AE371" i="9" s="1"/>
  <c r="AF371" i="8" s="1"/>
  <c r="AE373" i="9" a="1"/>
  <c r="AE373" i="9" s="1"/>
  <c r="AF373" i="8" s="1"/>
  <c r="AE366" i="9" a="1"/>
  <c r="AE366" i="9" s="1"/>
  <c r="AF366" i="8" s="1"/>
  <c r="AE368" i="9" a="1"/>
  <c r="AE368" i="9" s="1"/>
  <c r="AF368" i="8" s="1"/>
  <c r="AE374" i="9" a="1"/>
  <c r="AE374" i="9" s="1"/>
  <c r="AF374" i="8" s="1"/>
  <c r="AE387" i="9" a="1"/>
  <c r="AE387" i="9" s="1"/>
  <c r="AF387" i="8" s="1"/>
  <c r="AE408" i="9" a="1"/>
  <c r="AE408" i="9" s="1"/>
  <c r="AF408" i="8" s="1"/>
  <c r="AE378" i="9" a="1"/>
  <c r="AE378" i="9" s="1"/>
  <c r="AF378" i="8" s="1"/>
  <c r="AE382" i="9" a="1"/>
  <c r="AE382" i="9" s="1"/>
  <c r="AF382" i="8" s="1"/>
  <c r="AE563" i="9" a="1"/>
  <c r="AE563" i="9" s="1"/>
  <c r="AF563" i="8" s="1"/>
  <c r="AE381" i="9" a="1"/>
  <c r="AE381" i="9" s="1"/>
  <c r="AF381" i="8" s="1"/>
  <c r="AE399" i="9" a="1"/>
  <c r="AE399" i="9" s="1"/>
  <c r="AF399" i="8" s="1"/>
  <c r="AE407" i="9" a="1"/>
  <c r="AE407" i="9" s="1"/>
  <c r="AF407" i="8" s="1"/>
  <c r="AE380" i="9" a="1"/>
  <c r="AE380" i="9" s="1"/>
  <c r="AF380" i="8" s="1"/>
  <c r="AE391" i="9" a="1"/>
  <c r="AE391" i="9" s="1"/>
  <c r="AF391" i="8" s="1"/>
  <c r="AE411" i="9" a="1"/>
  <c r="AE411" i="9" s="1"/>
  <c r="AF411" i="8" s="1"/>
  <c r="AE419" i="9" a="1"/>
  <c r="AE419" i="9" s="1"/>
  <c r="AF419" i="8" s="1"/>
  <c r="AE431" i="9" a="1"/>
  <c r="AE431" i="9" s="1"/>
  <c r="AF431" i="8" s="1"/>
  <c r="AE435" i="9" a="1"/>
  <c r="AE435" i="9" s="1"/>
  <c r="AF435" i="8" s="1"/>
  <c r="AE447" i="9" a="1"/>
  <c r="AE447" i="9" s="1"/>
  <c r="AF447" i="8" s="1"/>
  <c r="AE451" i="9" a="1"/>
  <c r="AE451" i="9" s="1"/>
  <c r="AF451" i="8" s="1"/>
  <c r="AE460" i="9" a="1"/>
  <c r="AE460" i="9" s="1"/>
  <c r="AF460" i="8" s="1"/>
  <c r="AE473" i="9" a="1"/>
  <c r="AE473" i="9" s="1"/>
  <c r="AF473" i="8" s="1"/>
  <c r="AE492" i="9" a="1"/>
  <c r="AE492" i="9" s="1"/>
  <c r="AF492" i="8" s="1"/>
  <c r="AE505" i="9" a="1"/>
  <c r="AE505" i="9" s="1"/>
  <c r="AF505" i="8" s="1"/>
  <c r="AE513" i="9" a="1"/>
  <c r="AE513" i="9" s="1"/>
  <c r="AF513" i="8" s="1"/>
  <c r="AE524" i="9" a="1"/>
  <c r="AE524" i="9" s="1"/>
  <c r="AF524" i="8" s="1"/>
  <c r="AE537" i="9" a="1"/>
  <c r="AE537" i="9" s="1"/>
  <c r="AF537" i="8" s="1"/>
  <c r="AE545" i="9" a="1"/>
  <c r="AE545" i="9" s="1"/>
  <c r="AF545" i="8" s="1"/>
  <c r="AE475" i="9" a="1"/>
  <c r="AE475" i="9" s="1"/>
  <c r="AF475" i="8" s="1"/>
  <c r="AE478" i="9" a="1"/>
  <c r="AE478" i="9" s="1"/>
  <c r="AF478" i="8" s="1"/>
  <c r="AE483" i="9" a="1"/>
  <c r="AE483" i="9" s="1"/>
  <c r="AF483" i="8" s="1"/>
  <c r="AE486" i="9" a="1"/>
  <c r="AE486" i="9" s="1"/>
  <c r="AF486" i="8" s="1"/>
  <c r="AE491" i="9" a="1"/>
  <c r="AE491" i="9" s="1"/>
  <c r="AF491" i="8" s="1"/>
  <c r="AE507" i="9" a="1"/>
  <c r="AE507" i="9" s="1"/>
  <c r="AF507" i="8" s="1"/>
  <c r="AE510" i="9" a="1"/>
  <c r="AE510" i="9" s="1"/>
  <c r="AF510" i="8" s="1"/>
  <c r="AE523" i="9" a="1"/>
  <c r="AE523" i="9" s="1"/>
  <c r="AF523" i="8" s="1"/>
  <c r="AE531" i="9" a="1"/>
  <c r="AE531" i="9" s="1"/>
  <c r="AF531" i="8" s="1"/>
  <c r="AE534" i="9" a="1"/>
  <c r="AE534" i="9" s="1"/>
  <c r="AF534" i="8" s="1"/>
  <c r="AE424" i="9" a="1"/>
  <c r="AE424" i="9" s="1"/>
  <c r="AF424" i="8" s="1"/>
  <c r="AE432" i="9" a="1"/>
  <c r="AE432" i="9" s="1"/>
  <c r="AF432" i="8" s="1"/>
  <c r="AE440" i="9" a="1"/>
  <c r="AE440" i="9" s="1"/>
  <c r="AF440" i="8" s="1"/>
  <c r="AE448" i="9" a="1"/>
  <c r="AE448" i="9" s="1"/>
  <c r="AF448" i="8" s="1"/>
  <c r="AE458" i="9" a="1"/>
  <c r="AE458" i="9" s="1"/>
  <c r="AF458" i="8" s="1"/>
  <c r="AE479" i="9" a="1"/>
  <c r="AE479" i="9" s="1"/>
  <c r="AF479" i="8" s="1"/>
  <c r="AE482" i="9" a="1"/>
  <c r="AE482" i="9" s="1"/>
  <c r="AF482" i="8" s="1"/>
  <c r="AE490" i="9" a="1"/>
  <c r="AE490" i="9" s="1"/>
  <c r="AF490" i="8" s="1"/>
  <c r="AE498" i="9" a="1"/>
  <c r="AE498" i="9" s="1"/>
  <c r="AF498" i="8" s="1"/>
  <c r="AE506" i="9" a="1"/>
  <c r="AE506" i="9" s="1"/>
  <c r="AF506" i="8" s="1"/>
  <c r="AE514" i="9" a="1"/>
  <c r="AE514" i="9" s="1"/>
  <c r="AF514" i="8" s="1"/>
  <c r="AE522" i="9" a="1"/>
  <c r="AE522" i="9" s="1"/>
  <c r="AF522" i="8" s="1"/>
  <c r="AE530" i="9" a="1"/>
  <c r="AE530" i="9" s="1"/>
  <c r="AF530" i="8" s="1"/>
  <c r="AE538" i="9" a="1"/>
  <c r="AE538" i="9" s="1"/>
  <c r="AF538" i="8" s="1"/>
  <c r="AE546" i="9" a="1"/>
  <c r="AE546" i="9" s="1"/>
  <c r="AF546" i="8" s="1"/>
  <c r="AE433" i="9" a="1"/>
  <c r="AE433" i="9" s="1"/>
  <c r="AF433" i="8" s="1"/>
  <c r="AE485" i="9" a="1"/>
  <c r="AE485" i="9" s="1"/>
  <c r="AF485" i="8" s="1"/>
  <c r="AE504" i="9" a="1"/>
  <c r="AE504" i="9" s="1"/>
  <c r="AF504" i="8" s="1"/>
  <c r="AE528" i="9" a="1"/>
  <c r="AE528" i="9" s="1"/>
  <c r="AF528" i="8" s="1"/>
  <c r="AE533" i="9" a="1"/>
  <c r="AE533" i="9" s="1"/>
  <c r="AF533" i="8" s="1"/>
  <c r="AE544" i="9" a="1"/>
  <c r="AE544" i="9" s="1"/>
  <c r="AF544" i="8" s="1"/>
  <c r="AE413" i="9" a="1"/>
  <c r="AE413" i="9" s="1"/>
  <c r="AF413" i="8" s="1"/>
  <c r="AE469" i="9" a="1"/>
  <c r="AE469" i="9" s="1"/>
  <c r="AF469" i="8" s="1"/>
  <c r="AE488" i="9" a="1"/>
  <c r="AE488" i="9" s="1"/>
  <c r="AF488" i="8" s="1"/>
  <c r="AE552" i="9" a="1"/>
  <c r="AE552" i="9" s="1"/>
  <c r="AF552" i="8" s="1"/>
  <c r="AE561" i="9" a="1"/>
  <c r="AE561" i="9" s="1"/>
  <c r="AF561" i="8" s="1"/>
  <c r="AE429" i="9" a="1"/>
  <c r="AE429" i="9" s="1"/>
  <c r="AF429" i="8" s="1"/>
  <c r="AE453" i="9" a="1"/>
  <c r="AE453" i="9" s="1"/>
  <c r="AF453" i="8" s="1"/>
  <c r="AE472" i="9" a="1"/>
  <c r="AE472" i="9" s="1"/>
  <c r="AF472" i="8" s="1"/>
  <c r="AE512" i="9" a="1"/>
  <c r="AE512" i="9" s="1"/>
  <c r="AF512" i="8" s="1"/>
  <c r="AE541" i="9" a="1"/>
  <c r="AE541" i="9" s="1"/>
  <c r="AF541" i="8" s="1"/>
  <c r="AE575" i="9" a="1"/>
  <c r="AE575" i="9" s="1"/>
  <c r="AF575" i="8" s="1"/>
  <c r="AE421" i="9" a="1"/>
  <c r="AE421" i="9" s="1"/>
  <c r="AF421" i="8" s="1"/>
  <c r="AE477" i="9" a="1"/>
  <c r="AE477" i="9" s="1"/>
  <c r="AF477" i="8" s="1"/>
  <c r="AE556" i="9" a="1"/>
  <c r="AE556" i="9" s="1"/>
  <c r="AF556" i="8" s="1"/>
  <c r="AE593" i="9" a="1"/>
  <c r="AE593" i="9" s="1"/>
  <c r="AF593" i="8" s="1"/>
  <c r="AE577" i="9" a="1"/>
  <c r="AE577" i="9" s="1"/>
  <c r="AF577" i="8" s="1"/>
  <c r="AE601" i="9" a="1"/>
  <c r="AE601" i="9" s="1"/>
  <c r="AF601" i="8" s="1"/>
  <c r="AE604" i="9" a="1"/>
  <c r="AE604" i="9" s="1"/>
  <c r="AF604" i="8" s="1"/>
  <c r="AE617" i="9" a="1"/>
  <c r="AE617" i="9" s="1"/>
  <c r="AF617" i="8" s="1"/>
  <c r="AE633" i="9" a="1"/>
  <c r="AE633" i="9" s="1"/>
  <c r="AF633" i="8" s="1"/>
  <c r="AE649" i="9" a="1"/>
  <c r="AE649" i="9" s="1"/>
  <c r="AF649" i="8" s="1"/>
  <c r="AE665" i="9" a="1"/>
  <c r="AE665" i="9" s="1"/>
  <c r="AF665" i="8" s="1"/>
  <c r="AE668" i="9" a="1"/>
  <c r="AE668" i="9" s="1"/>
  <c r="AF668" i="8" s="1"/>
  <c r="AE676" i="9" a="1"/>
  <c r="AE676" i="9" s="1"/>
  <c r="AF676" i="8" s="1"/>
  <c r="AE680" i="9" a="1"/>
  <c r="AE680" i="9" s="1"/>
  <c r="AF680" i="8" s="1"/>
  <c r="AE581" i="9" a="1"/>
  <c r="AE581" i="9" s="1"/>
  <c r="AF581" i="8" s="1"/>
  <c r="AE618" i="9" a="1"/>
  <c r="AE618" i="9" s="1"/>
  <c r="AF618" i="8" s="1"/>
  <c r="AE642" i="9" a="1"/>
  <c r="AE642" i="9" s="1"/>
  <c r="AF642" i="8" s="1"/>
  <c r="AE650" i="9" a="1"/>
  <c r="AE650" i="9" s="1"/>
  <c r="AF650" i="8" s="1"/>
  <c r="AE689" i="9" a="1"/>
  <c r="AE689" i="9" s="1"/>
  <c r="AF689" i="8" s="1"/>
  <c r="AE697" i="9" a="1"/>
  <c r="AE697" i="9" s="1"/>
  <c r="AF697" i="8" s="1"/>
  <c r="AE705" i="9" a="1"/>
  <c r="AE705" i="9" s="1"/>
  <c r="AF705" i="8" s="1"/>
  <c r="AE721" i="9" a="1"/>
  <c r="AE721" i="9" s="1"/>
  <c r="AF721" i="8" s="1"/>
  <c r="AE737" i="9" a="1"/>
  <c r="AE737" i="9" s="1"/>
  <c r="AF737" i="8" s="1"/>
  <c r="AE754" i="9" a="1"/>
  <c r="AE754" i="9" s="1"/>
  <c r="AF754" i="8" s="1"/>
  <c r="AE762" i="9" a="1"/>
  <c r="AE762" i="9" s="1"/>
  <c r="AF762" i="8" s="1"/>
  <c r="AE770" i="9" a="1"/>
  <c r="AE770" i="9" s="1"/>
  <c r="AF770" i="8" s="1"/>
  <c r="AE778" i="9" a="1"/>
  <c r="AE778" i="9" s="1"/>
  <c r="AF778" i="8" s="1"/>
  <c r="AE786" i="9" a="1"/>
  <c r="AE786" i="9" s="1"/>
  <c r="AF786" i="8" s="1"/>
  <c r="AE794" i="9" a="1"/>
  <c r="AE794" i="9" s="1"/>
  <c r="AF794" i="8" s="1"/>
  <c r="AE807" i="9" a="1"/>
  <c r="AE807" i="9" s="1"/>
  <c r="AF807" i="8" s="1"/>
  <c r="AE944" i="9" a="1"/>
  <c r="AE944" i="9" s="1"/>
  <c r="AF944" i="8" s="1"/>
  <c r="AE684" i="9" a="1"/>
  <c r="AE684" i="9" s="1"/>
  <c r="AF684" i="8" s="1"/>
  <c r="AE688" i="9" a="1"/>
  <c r="AE688" i="9" s="1"/>
  <c r="AF688" i="8" s="1"/>
  <c r="AG688" i="8" s="1"/>
  <c r="AE692" i="9" a="1"/>
  <c r="AE692" i="9" s="1"/>
  <c r="AF692" i="8" s="1"/>
  <c r="AE696" i="9" a="1"/>
  <c r="AE696" i="9" s="1"/>
  <c r="AF696" i="8" s="1"/>
  <c r="AE700" i="9" a="1"/>
  <c r="AE700" i="9" s="1"/>
  <c r="AF700" i="8" s="1"/>
  <c r="AE704" i="9" a="1"/>
  <c r="AE704" i="9" s="1"/>
  <c r="AF704" i="8" s="1"/>
  <c r="AE708" i="9" a="1"/>
  <c r="AE708" i="9" s="1"/>
  <c r="AF708" i="8" s="1"/>
  <c r="AE736" i="9" a="1"/>
  <c r="AE736" i="9" s="1"/>
  <c r="AF736" i="8" s="1"/>
  <c r="AE808" i="9" a="1"/>
  <c r="AE808" i="9" s="1"/>
  <c r="AF808" i="8" s="1"/>
  <c r="AE872" i="9" a="1"/>
  <c r="AE872" i="9" s="1"/>
  <c r="AF872" i="8" s="1"/>
  <c r="AE888" i="9" a="1"/>
  <c r="AE888" i="9" s="1"/>
  <c r="AF888" i="8" s="1"/>
  <c r="AE112" i="9" a="1"/>
  <c r="AE112" i="9" s="1"/>
  <c r="AF112" i="8" s="1"/>
  <c r="AE824" i="9" a="1"/>
  <c r="AE824" i="9" s="1"/>
  <c r="AF824" i="8" s="1"/>
  <c r="AE281" i="9" a="1"/>
  <c r="AE281" i="9" s="1"/>
  <c r="AF281" i="8" s="1"/>
  <c r="AE620" i="9" a="1"/>
  <c r="AE620" i="9" s="1"/>
  <c r="AF620" i="8" s="1"/>
  <c r="AE652" i="9" a="1"/>
  <c r="AE652" i="9" s="1"/>
  <c r="AF652" i="8" s="1"/>
  <c r="AE742" i="9" a="1"/>
  <c r="AE742" i="9" s="1"/>
  <c r="AF742" i="8" s="1"/>
  <c r="AE630" i="9" a="1"/>
  <c r="AE630" i="9" s="1"/>
  <c r="AF630" i="8" s="1"/>
  <c r="AE764" i="9" a="1"/>
  <c r="AE764" i="9" s="1"/>
  <c r="AF764" i="8" s="1"/>
  <c r="AE772" i="9" a="1"/>
  <c r="AE772" i="9" s="1"/>
  <c r="AF772" i="8" s="1"/>
  <c r="AE843" i="9" a="1"/>
  <c r="AE843" i="9" s="1"/>
  <c r="AF843" i="8" s="1"/>
  <c r="AE802" i="9" a="1"/>
  <c r="AE802" i="9" s="1"/>
  <c r="AF802" i="8" s="1"/>
  <c r="AE818" i="9" a="1"/>
  <c r="AE818" i="9" s="1"/>
  <c r="AF818" i="8" s="1"/>
  <c r="AE851" i="9" a="1"/>
  <c r="AE851" i="9" s="1"/>
  <c r="AF851" i="8" s="1"/>
  <c r="AE855" i="9" a="1"/>
  <c r="AE855" i="9" s="1"/>
  <c r="AF855" i="8" s="1"/>
  <c r="AE859" i="9" a="1"/>
  <c r="AE859" i="9" s="1"/>
  <c r="AF859" i="8" s="1"/>
  <c r="AE863" i="9" a="1"/>
  <c r="AE863" i="9" s="1"/>
  <c r="AF863" i="8" s="1"/>
  <c r="AE867" i="9" a="1"/>
  <c r="AE867" i="9" s="1"/>
  <c r="AF867" i="8" s="1"/>
  <c r="AE871" i="9" a="1"/>
  <c r="AE871" i="9" s="1"/>
  <c r="AF871" i="8" s="1"/>
  <c r="AE875" i="9" a="1"/>
  <c r="AE875" i="9" s="1"/>
  <c r="AF875" i="8" s="1"/>
  <c r="AE879" i="9" a="1"/>
  <c r="AE879" i="9" s="1"/>
  <c r="AF879" i="8" s="1"/>
  <c r="AE880" i="9" a="1"/>
  <c r="AE880" i="9" s="1"/>
  <c r="AF880" i="8" s="1"/>
  <c r="AE883" i="9" a="1"/>
  <c r="AE883" i="9" s="1"/>
  <c r="AF883" i="8" s="1"/>
  <c r="AE887" i="9" a="1"/>
  <c r="AE887" i="9" s="1"/>
  <c r="AF887" i="8" s="1"/>
  <c r="AE891" i="9" a="1"/>
  <c r="AE891" i="9" s="1"/>
  <c r="AF891" i="8" s="1"/>
  <c r="AE896" i="9" a="1"/>
  <c r="AE896" i="9" s="1"/>
  <c r="AF896" i="8" s="1"/>
  <c r="AE903" i="9" a="1"/>
  <c r="AE903" i="9" s="1"/>
  <c r="AF903" i="8" s="1"/>
  <c r="AE912" i="9" a="1"/>
  <c r="AE912" i="9" s="1"/>
  <c r="AF912" i="8" s="1"/>
  <c r="AE915" i="9" a="1"/>
  <c r="AE915" i="9" s="1"/>
  <c r="AF915" i="8" s="1"/>
  <c r="AE919" i="9" a="1"/>
  <c r="AE919" i="9" s="1"/>
  <c r="AF919" i="8" s="1"/>
  <c r="AE928" i="9" a="1"/>
  <c r="AE928" i="9" s="1"/>
  <c r="AF928" i="8" s="1"/>
  <c r="AE931" i="9" a="1"/>
  <c r="AE931" i="9" s="1"/>
  <c r="AF931" i="8" s="1"/>
  <c r="AE935" i="9" a="1"/>
  <c r="AE935" i="9" s="1"/>
  <c r="AF935" i="8" s="1"/>
  <c r="AE939" i="9" a="1"/>
  <c r="AE939" i="9" s="1"/>
  <c r="AF939" i="8" s="1"/>
  <c r="AE943" i="9" a="1"/>
  <c r="AE943" i="9" s="1"/>
  <c r="AF943" i="8" s="1"/>
  <c r="AE947" i="9" a="1"/>
  <c r="AE947" i="9" s="1"/>
  <c r="AF947" i="8" s="1"/>
  <c r="AE951" i="9" a="1"/>
  <c r="AE951" i="9" s="1"/>
  <c r="AF951" i="8" s="1"/>
  <c r="AE952" i="9" a="1"/>
  <c r="AE952" i="9" s="1"/>
  <c r="AF952" i="8" s="1"/>
  <c r="AE955" i="9" a="1"/>
  <c r="AE955" i="9" s="1"/>
  <c r="AF955" i="8" s="1"/>
  <c r="AE960" i="9" a="1"/>
  <c r="AE960" i="9" s="1"/>
  <c r="AF960" i="8" s="1"/>
  <c r="AE963" i="9" a="1"/>
  <c r="AE963" i="9" s="1"/>
  <c r="AF963" i="8" s="1"/>
  <c r="AE967" i="9" a="1"/>
  <c r="AE967" i="9" s="1"/>
  <c r="AF967" i="8" s="1"/>
  <c r="AE968" i="9" a="1"/>
  <c r="AE968" i="9" s="1"/>
  <c r="AF968" i="8" s="1"/>
  <c r="AE971" i="9" a="1"/>
  <c r="AE971" i="9" s="1"/>
  <c r="AF971" i="8" s="1"/>
  <c r="AE975" i="9" a="1"/>
  <c r="AE975" i="9" s="1"/>
  <c r="AF975" i="8" s="1"/>
  <c r="AE979" i="9" a="1"/>
  <c r="AE979" i="9" s="1"/>
  <c r="AF979" i="8" s="1"/>
  <c r="AE983" i="9" a="1"/>
  <c r="AE983" i="9" s="1"/>
  <c r="AF983" i="8" s="1"/>
  <c r="AE987" i="9" a="1"/>
  <c r="AE987" i="9" s="1"/>
  <c r="AF987" i="8" s="1"/>
  <c r="AE991" i="9" a="1"/>
  <c r="AE991" i="9" s="1"/>
  <c r="AF991" i="8" s="1"/>
  <c r="AE992" i="9" a="1"/>
  <c r="AE992" i="9" s="1"/>
  <c r="AF992" i="8" s="1"/>
  <c r="AE995" i="9" a="1"/>
  <c r="AE995" i="9" s="1"/>
  <c r="AF995" i="8" s="1"/>
  <c r="AE999" i="9" a="1"/>
  <c r="AE999" i="9" s="1"/>
  <c r="AF999" i="8" s="1"/>
  <c r="AE976" i="9" a="1"/>
  <c r="AE976" i="9" s="1"/>
  <c r="AF976" i="8" s="1"/>
  <c r="AE984" i="9" a="1"/>
  <c r="AE984" i="9" s="1"/>
  <c r="AF984" i="8" s="1"/>
  <c r="AE683" i="9" a="1"/>
  <c r="AE683" i="9" s="1"/>
  <c r="AF683" i="8" s="1"/>
  <c r="AE691" i="9" a="1"/>
  <c r="AE691" i="9" s="1"/>
  <c r="AF691" i="8" s="1"/>
  <c r="AE699" i="9" a="1"/>
  <c r="AE699" i="9" s="1"/>
  <c r="AF699" i="8" s="1"/>
  <c r="AE707" i="9" a="1"/>
  <c r="AE707" i="9" s="1"/>
  <c r="AF707" i="8" s="1"/>
  <c r="AE715" i="9" a="1"/>
  <c r="AE715" i="9" s="1"/>
  <c r="AF715" i="8" s="1"/>
  <c r="AE723" i="9" a="1"/>
  <c r="AE723" i="9" s="1"/>
  <c r="AF723" i="8" s="1"/>
  <c r="AE731" i="9" a="1"/>
  <c r="AE731" i="9" s="1"/>
  <c r="AF731" i="8" s="1"/>
  <c r="AE741" i="9" a="1"/>
  <c r="AE741" i="9" s="1"/>
  <c r="AF741" i="8" s="1"/>
  <c r="AE743" i="9" a="1"/>
  <c r="AE743" i="9" s="1"/>
  <c r="AF743" i="8" s="1"/>
  <c r="AG743" i="8" s="1"/>
  <c r="AE745" i="9" a="1"/>
  <c r="AE745" i="9" s="1"/>
  <c r="AF745" i="8" s="1"/>
  <c r="AE747" i="9" a="1"/>
  <c r="AE747" i="9" s="1"/>
  <c r="AF747" i="8" s="1"/>
  <c r="AE753" i="9" a="1"/>
  <c r="AE753" i="9" s="1"/>
  <c r="AF753" i="8" s="1"/>
  <c r="AE755" i="9" a="1"/>
  <c r="AE755" i="9" s="1"/>
  <c r="AF755" i="8" s="1"/>
  <c r="AE761" i="9" a="1"/>
  <c r="AE761" i="9" s="1"/>
  <c r="AF761" i="8" s="1"/>
  <c r="AE763" i="9" a="1"/>
  <c r="AE763" i="9" s="1"/>
  <c r="AF763" i="8" s="1"/>
  <c r="AE769" i="9" a="1"/>
  <c r="AE769" i="9" s="1"/>
  <c r="AF769" i="8" s="1"/>
  <c r="AE771" i="9" a="1"/>
  <c r="AE771" i="9" s="1"/>
  <c r="AF771" i="8" s="1"/>
  <c r="AE777" i="9" a="1"/>
  <c r="AE777" i="9" s="1"/>
  <c r="AF777" i="8" s="1"/>
  <c r="AE779" i="9" a="1"/>
  <c r="AE779" i="9" s="1"/>
  <c r="AF779" i="8" s="1"/>
  <c r="AE787" i="9" a="1"/>
  <c r="AE787" i="9" s="1"/>
  <c r="AF787" i="8" s="1"/>
  <c r="AE793" i="9" a="1"/>
  <c r="AE793" i="9" s="1"/>
  <c r="AF793" i="8" s="1"/>
  <c r="AE795" i="9" a="1"/>
  <c r="AE795" i="9" s="1"/>
  <c r="AF795" i="8" s="1"/>
  <c r="AE809" i="9" a="1"/>
  <c r="AE809" i="9" s="1"/>
  <c r="AF809" i="8" s="1"/>
  <c r="AE813" i="9" a="1"/>
  <c r="AE813" i="9" s="1"/>
  <c r="AF813" i="8" s="1"/>
  <c r="AE978" i="9" a="1"/>
  <c r="AE978" i="9" s="1"/>
  <c r="AF978" i="8" s="1"/>
  <c r="AE682" i="9" a="1"/>
  <c r="AE682" i="9" s="1"/>
  <c r="AF682" i="8" s="1"/>
  <c r="AE690" i="9" a="1"/>
  <c r="AE690" i="9" s="1"/>
  <c r="AF690" i="8" s="1"/>
  <c r="AE698" i="9" a="1"/>
  <c r="AE698" i="9" s="1"/>
  <c r="AF698" i="8" s="1"/>
  <c r="AE706" i="9" a="1"/>
  <c r="AE706" i="9" s="1"/>
  <c r="AF706" i="8" s="1"/>
  <c r="AE714" i="9" a="1"/>
  <c r="AE714" i="9" s="1"/>
  <c r="AF714" i="8" s="1"/>
  <c r="AE722" i="9" a="1"/>
  <c r="AE722" i="9" s="1"/>
  <c r="AF722" i="8" s="1"/>
  <c r="AE730" i="9" a="1"/>
  <c r="AE730" i="9" s="1"/>
  <c r="AF730" i="8" s="1"/>
  <c r="AE738" i="9" a="1"/>
  <c r="AE738" i="9" s="1"/>
  <c r="AF738" i="8" s="1"/>
  <c r="AE819" i="9" a="1"/>
  <c r="AE819" i="9" s="1"/>
  <c r="AF819" i="8" s="1"/>
  <c r="AE33" i="9" a="1"/>
  <c r="AE33" i="9" s="1"/>
  <c r="AF33" i="8" s="1"/>
  <c r="AE85" i="9" a="1"/>
  <c r="AE85" i="9" s="1"/>
  <c r="AF85" i="8" s="1"/>
  <c r="AE100" i="9" a="1"/>
  <c r="AE100" i="9" s="1"/>
  <c r="AF100" i="8" s="1"/>
  <c r="AE106" i="9" a="1"/>
  <c r="AE106" i="9" s="1"/>
  <c r="AF106" i="8" s="1"/>
  <c r="AE133" i="9" a="1"/>
  <c r="AE133" i="9" s="1"/>
  <c r="AF133" i="8" s="1"/>
  <c r="AE65" i="9" a="1"/>
  <c r="AE65" i="9" s="1"/>
  <c r="AF65" i="8" s="1"/>
  <c r="AE119" i="9" a="1"/>
  <c r="AE119" i="9" s="1"/>
  <c r="AF119" i="8" s="1"/>
  <c r="AE82" i="9" a="1"/>
  <c r="AE82" i="9" s="1"/>
  <c r="AF82" i="8" s="1"/>
  <c r="AE139" i="9" a="1"/>
  <c r="AE139" i="9" s="1"/>
  <c r="AF139" i="8" s="1"/>
  <c r="AE166" i="9" a="1"/>
  <c r="AE166" i="9" s="1"/>
  <c r="AF166" i="8" s="1"/>
  <c r="AE306" i="9" a="1"/>
  <c r="AE306" i="9" s="1"/>
  <c r="AF306" i="8" s="1"/>
  <c r="AE163" i="9" a="1"/>
  <c r="AE163" i="9" s="1"/>
  <c r="AF163" i="8" s="1"/>
  <c r="AE164" i="9" a="1"/>
  <c r="AE164" i="9" s="1"/>
  <c r="AF164" i="8" s="1"/>
  <c r="AE165" i="9" a="1"/>
  <c r="AE165" i="9" s="1"/>
  <c r="AF165" i="8" s="1"/>
  <c r="AE296" i="9" a="1"/>
  <c r="AE296" i="9" s="1"/>
  <c r="AF296" i="8" s="1"/>
  <c r="AE311" i="9" a="1"/>
  <c r="AE311" i="9" s="1"/>
  <c r="AF311" i="8" s="1"/>
  <c r="AE828" i="9" a="1"/>
  <c r="AE828" i="9" s="1"/>
  <c r="AF828" i="8" s="1"/>
  <c r="AE844" i="9" a="1"/>
  <c r="AE844" i="9" s="1"/>
  <c r="AF844" i="8" s="1"/>
  <c r="AE67" i="9" a="1"/>
  <c r="AE67" i="9" s="1"/>
  <c r="AF67" i="8" s="1"/>
  <c r="AE167" i="9" a="1"/>
  <c r="AE167" i="9" s="1"/>
  <c r="AF167" i="8" s="1"/>
  <c r="AE308" i="9" a="1"/>
  <c r="AE308" i="9" s="1"/>
  <c r="AF308" i="8" s="1"/>
  <c r="AE315" i="9" a="1"/>
  <c r="AE315" i="9" s="1"/>
  <c r="AF315" i="8" s="1"/>
  <c r="AE322" i="9" a="1"/>
  <c r="AE322" i="9" s="1"/>
  <c r="AF322" i="8" s="1"/>
  <c r="AE328" i="9" a="1"/>
  <c r="AE328" i="9" s="1"/>
  <c r="AF328" i="8" s="1"/>
  <c r="AE331" i="9" a="1"/>
  <c r="AE331" i="9" s="1"/>
  <c r="AF331" i="8" s="1"/>
  <c r="AE385" i="9" a="1"/>
  <c r="AE385" i="9" s="1"/>
  <c r="AF385" i="8" s="1"/>
  <c r="AE386" i="9" a="1"/>
  <c r="AE386" i="9" s="1"/>
  <c r="AF386" i="8" s="1"/>
  <c r="AE539" i="9" a="1"/>
  <c r="AE539" i="9" s="1"/>
  <c r="AF539" i="8" s="1"/>
  <c r="AE591" i="9" a="1"/>
  <c r="AE591" i="9" s="1"/>
  <c r="AF591" i="8" s="1"/>
  <c r="AE801" i="9" a="1"/>
  <c r="AE801" i="9" s="1"/>
  <c r="AF801" i="8" s="1"/>
  <c r="AE51" i="9" a="1"/>
  <c r="AE51" i="9" s="1"/>
  <c r="AF51" i="8" s="1"/>
  <c r="AE211" i="9" a="1"/>
  <c r="AE211" i="9" s="1"/>
  <c r="AF211" i="8" s="1"/>
  <c r="AE286" i="9" a="1"/>
  <c r="AE286" i="9" s="1"/>
  <c r="AF286" i="8" s="1"/>
  <c r="AE318" i="9" a="1"/>
  <c r="AE318" i="9" s="1"/>
  <c r="AF318" i="8" s="1"/>
  <c r="AE673" i="9" a="1"/>
  <c r="AE673" i="9" s="1"/>
  <c r="AF673" i="8" s="1"/>
  <c r="AE681" i="9" a="1"/>
  <c r="AE681" i="9" s="1"/>
  <c r="AF681" i="8" s="1"/>
  <c r="AE746" i="9" a="1"/>
  <c r="AE746" i="9" s="1"/>
  <c r="AF746" i="8" s="1"/>
  <c r="AE839" i="9" a="1"/>
  <c r="AE839" i="9" s="1"/>
  <c r="AF839" i="8" s="1"/>
  <c r="AE876" i="9" a="1"/>
  <c r="AE876" i="9" s="1"/>
  <c r="AF876" i="8" s="1"/>
  <c r="AE30" i="9" a="1"/>
  <c r="AE30" i="9" s="1"/>
  <c r="AF30" i="8" s="1"/>
  <c r="AE231" i="9" a="1"/>
  <c r="AE231" i="9" s="1"/>
  <c r="AF231" i="8" s="1"/>
  <c r="AE570" i="9" a="1"/>
  <c r="AE570" i="9" s="1"/>
  <c r="AF570" i="8" s="1"/>
  <c r="AE571" i="9" a="1"/>
  <c r="AE571" i="9" s="1"/>
  <c r="AF571" i="8" s="1"/>
  <c r="AE599" i="9" a="1"/>
  <c r="AE599" i="9" s="1"/>
  <c r="AF599" i="8" s="1"/>
  <c r="AE624" i="9" a="1"/>
  <c r="AE624" i="9" s="1"/>
  <c r="AF624" i="8" s="1"/>
  <c r="AE651" i="9" a="1"/>
  <c r="AE651" i="9" s="1"/>
  <c r="AF651" i="8" s="1"/>
  <c r="AE663" i="9" a="1"/>
  <c r="AE663" i="9" s="1"/>
  <c r="AF663" i="8" s="1"/>
  <c r="AE831" i="9" a="1"/>
  <c r="AE831" i="9" s="1"/>
  <c r="AF831" i="8" s="1"/>
  <c r="AE864" i="9" a="1"/>
  <c r="AE864" i="9" s="1"/>
  <c r="AF864" i="8" s="1"/>
  <c r="AE898" i="9" a="1"/>
  <c r="AE898" i="9" s="1"/>
  <c r="AF898" i="8" s="1"/>
  <c r="AE950" i="9" a="1"/>
  <c r="AE950" i="9" s="1"/>
  <c r="AF950" i="8" s="1"/>
  <c r="AE580" i="9" a="1"/>
  <c r="AE580" i="9" s="1"/>
  <c r="AF580" i="8" s="1"/>
  <c r="AE674" i="9" a="1"/>
  <c r="AE674" i="9" s="1"/>
  <c r="AF674" i="8" s="1"/>
  <c r="AE781" i="9" a="1"/>
  <c r="AE781" i="9" s="1"/>
  <c r="AF781" i="8" s="1"/>
  <c r="AE810" i="9" a="1"/>
  <c r="AE810" i="9" s="1"/>
  <c r="AF810" i="8" s="1"/>
  <c r="AE822" i="9" a="1"/>
  <c r="AE822" i="9" s="1"/>
  <c r="AF822" i="8" s="1"/>
  <c r="AE932" i="9" a="1"/>
  <c r="AE932" i="9" s="1"/>
  <c r="AF932" i="8" s="1"/>
  <c r="AG932" i="8" s="1"/>
  <c r="AE959" i="9" a="1"/>
  <c r="AE959" i="9" s="1"/>
  <c r="AF959" i="8" s="1"/>
  <c r="AE338" i="9" a="1"/>
  <c r="AE338" i="9" s="1"/>
  <c r="AF338" i="8" s="1"/>
  <c r="AE555" i="9" a="1"/>
  <c r="AE555" i="9" s="1"/>
  <c r="AF555" i="8" s="1"/>
  <c r="AE588" i="9" a="1"/>
  <c r="AE588" i="9" s="1"/>
  <c r="AF588" i="8" s="1"/>
  <c r="AE611" i="9" a="1"/>
  <c r="AE611" i="9" s="1"/>
  <c r="AF611" i="8" s="1"/>
  <c r="AE623" i="9" a="1"/>
  <c r="AE623" i="9" s="1"/>
  <c r="AF623" i="8" s="1"/>
  <c r="AE636" i="9" a="1"/>
  <c r="AE636" i="9" s="1"/>
  <c r="AF636" i="8" s="1"/>
  <c r="AE796" i="9" a="1"/>
  <c r="AE796" i="9" s="1"/>
  <c r="AF796" i="8" s="1"/>
  <c r="AE882" i="9" a="1"/>
  <c r="AE882" i="9" s="1"/>
  <c r="AF882" i="8" s="1"/>
  <c r="AE914" i="9" a="1"/>
  <c r="AE914" i="9" s="1"/>
  <c r="AF914" i="8" s="1"/>
  <c r="AE227" i="9" a="1"/>
  <c r="AE227" i="9" s="1"/>
  <c r="AF227" i="8" s="1"/>
  <c r="AE612" i="9" a="1"/>
  <c r="AE612" i="9" s="1"/>
  <c r="AF612" i="8" s="1"/>
  <c r="AE675" i="9" a="1"/>
  <c r="AE675" i="9" s="1"/>
  <c r="AF675" i="8" s="1"/>
  <c r="AE748" i="9" a="1"/>
  <c r="AE748" i="9" s="1"/>
  <c r="AF748" i="8" s="1"/>
  <c r="AE821" i="9" a="1"/>
  <c r="AE821" i="9" s="1"/>
  <c r="AF821" i="8" s="1"/>
  <c r="AE262" i="9" a="1"/>
  <c r="AE262" i="9" s="1"/>
  <c r="AF262" i="8" s="1"/>
  <c r="AE388" i="9" a="1"/>
  <c r="AE388" i="9" s="1"/>
  <c r="AF388" i="8" s="1"/>
  <c r="AE334" i="9" a="1"/>
  <c r="AE334" i="9" s="1"/>
  <c r="AF334" i="8" s="1"/>
  <c r="AE342" i="9" a="1"/>
  <c r="AE342" i="9" s="1"/>
  <c r="AF342" i="8" s="1"/>
  <c r="AE350" i="9" a="1"/>
  <c r="AE350" i="9" s="1"/>
  <c r="AF350" i="8" s="1"/>
  <c r="AE358" i="9" a="1"/>
  <c r="AE358" i="9" s="1"/>
  <c r="AF358" i="8" s="1"/>
  <c r="AE383" i="9" a="1"/>
  <c r="AE383" i="9" s="1"/>
  <c r="AF383" i="8" s="1"/>
  <c r="AE404" i="9" a="1"/>
  <c r="AE404" i="9" s="1"/>
  <c r="AF404" i="8" s="1"/>
  <c r="AE397" i="9" a="1"/>
  <c r="AE397" i="9" s="1"/>
  <c r="AF397" i="8" s="1"/>
  <c r="AE405" i="9" a="1"/>
  <c r="AE405" i="9" s="1"/>
  <c r="AF405" i="8" s="1"/>
  <c r="AE415" i="9" a="1"/>
  <c r="AE415" i="9" s="1"/>
  <c r="AF415" i="8" s="1"/>
  <c r="AE468" i="9" a="1"/>
  <c r="AE468" i="9" s="1"/>
  <c r="AF468" i="8" s="1"/>
  <c r="AE481" i="9" a="1"/>
  <c r="AE481" i="9" s="1"/>
  <c r="AF481" i="8" s="1"/>
  <c r="AE500" i="9" a="1"/>
  <c r="AE500" i="9" s="1"/>
  <c r="AF500" i="8" s="1"/>
  <c r="AE532" i="9" a="1"/>
  <c r="AE532" i="9" s="1"/>
  <c r="AF532" i="8" s="1"/>
  <c r="AE414" i="9" a="1"/>
  <c r="AE414" i="9" s="1"/>
  <c r="AF414" i="8" s="1"/>
  <c r="AE494" i="9" a="1"/>
  <c r="AE494" i="9" s="1"/>
  <c r="AF494" i="8" s="1"/>
  <c r="AE526" i="9" a="1"/>
  <c r="AE526" i="9" s="1"/>
  <c r="AF526" i="8" s="1"/>
  <c r="AE558" i="9" a="1"/>
  <c r="AE558" i="9" s="1"/>
  <c r="AF558" i="8" s="1"/>
  <c r="AE455" i="9" a="1"/>
  <c r="AE455" i="9" s="1"/>
  <c r="AF455" i="8" s="1"/>
  <c r="AE487" i="9" a="1"/>
  <c r="AE487" i="9" s="1"/>
  <c r="AF487" i="8" s="1"/>
  <c r="AE495" i="9" a="1"/>
  <c r="AE495" i="9" s="1"/>
  <c r="AF495" i="8" s="1"/>
  <c r="AE503" i="9" a="1"/>
  <c r="AE503" i="9" s="1"/>
  <c r="AF503" i="8" s="1"/>
  <c r="AE511" i="9" a="1"/>
  <c r="AE511" i="9" s="1"/>
  <c r="AF511" i="8" s="1"/>
  <c r="AE519" i="9" a="1"/>
  <c r="AE519" i="9" s="1"/>
  <c r="AF519" i="8" s="1"/>
  <c r="AE527" i="9" a="1"/>
  <c r="AE527" i="9" s="1"/>
  <c r="AF527" i="8" s="1"/>
  <c r="AE535" i="9" a="1"/>
  <c r="AE535" i="9" s="1"/>
  <c r="AF535" i="8" s="1"/>
  <c r="AE543" i="9" a="1"/>
  <c r="AE543" i="9" s="1"/>
  <c r="AF543" i="8" s="1"/>
  <c r="AE551" i="9" a="1"/>
  <c r="AE551" i="9" s="1"/>
  <c r="AF551" i="8" s="1"/>
  <c r="AE559" i="9" a="1"/>
  <c r="AE559" i="9" s="1"/>
  <c r="AF559" i="8" s="1"/>
  <c r="AG559" i="8" s="1"/>
  <c r="AE557" i="9" a="1"/>
  <c r="AE557" i="9" s="1"/>
  <c r="AF557" i="8" s="1"/>
  <c r="AE574" i="9" a="1"/>
  <c r="AE574" i="9" s="1"/>
  <c r="AF574" i="8" s="1"/>
  <c r="AE579" i="9" a="1"/>
  <c r="AE579" i="9" s="1"/>
  <c r="AF579" i="8" s="1"/>
  <c r="AE461" i="9" a="1"/>
  <c r="AE461" i="9" s="1"/>
  <c r="AF461" i="8" s="1"/>
  <c r="AE517" i="9" a="1"/>
  <c r="AE517" i="9" s="1"/>
  <c r="AF517" i="8" s="1"/>
  <c r="AE572" i="9" a="1"/>
  <c r="AE572" i="9" s="1"/>
  <c r="AF572" i="8" s="1"/>
  <c r="AE589" i="9" a="1"/>
  <c r="AE589" i="9" s="1"/>
  <c r="AF589" i="8" s="1"/>
  <c r="AE671" i="9" a="1"/>
  <c r="AE671" i="9" s="1"/>
  <c r="AF671" i="8" s="1"/>
  <c r="AE717" i="9" a="1"/>
  <c r="AE717" i="9" s="1"/>
  <c r="AF717" i="8" s="1"/>
  <c r="AE733" i="9" a="1"/>
  <c r="AE733" i="9" s="1"/>
  <c r="AF733" i="8" s="1"/>
  <c r="AE758" i="9" a="1"/>
  <c r="AE758" i="9" s="1"/>
  <c r="AF758" i="8" s="1"/>
  <c r="AE766" i="9" a="1"/>
  <c r="AE766" i="9" s="1"/>
  <c r="AF766" i="8" s="1"/>
  <c r="AE774" i="9" a="1"/>
  <c r="AE774" i="9" s="1"/>
  <c r="AF774" i="8" s="1"/>
  <c r="AE782" i="9" a="1"/>
  <c r="AE782" i="9" s="1"/>
  <c r="AF782" i="8" s="1"/>
  <c r="AG782" i="8" s="1"/>
  <c r="AE790" i="9" a="1"/>
  <c r="AE790" i="9" s="1"/>
  <c r="AF790" i="8" s="1"/>
  <c r="AE798" i="9" a="1"/>
  <c r="AE798" i="9" s="1"/>
  <c r="AF798" i="8" s="1"/>
  <c r="AE732" i="9" a="1"/>
  <c r="AE732" i="9" s="1"/>
  <c r="AF732" i="8" s="1"/>
  <c r="AE804" i="9" a="1"/>
  <c r="AE804" i="9" s="1"/>
  <c r="AF804" i="8" s="1"/>
  <c r="AE820" i="9" a="1"/>
  <c r="AE820" i="9" s="1"/>
  <c r="AF820" i="8" s="1"/>
  <c r="AE900" i="9" a="1"/>
  <c r="AE900" i="9" s="1"/>
  <c r="AF900" i="8" s="1"/>
  <c r="AE908" i="9" a="1"/>
  <c r="AE908" i="9" s="1"/>
  <c r="AF908" i="8" s="1"/>
  <c r="AE916" i="9" a="1"/>
  <c r="AE916" i="9" s="1"/>
  <c r="AF916" i="8" s="1"/>
  <c r="AE924" i="9" a="1"/>
  <c r="AE924" i="9" s="1"/>
  <c r="AF924" i="8" s="1"/>
  <c r="AE940" i="9" a="1"/>
  <c r="AE940" i="9" s="1"/>
  <c r="AF940" i="8" s="1"/>
  <c r="AE948" i="9" a="1"/>
  <c r="AE948" i="9" s="1"/>
  <c r="AF948" i="8" s="1"/>
  <c r="AE956" i="9" a="1"/>
  <c r="AE956" i="9" s="1"/>
  <c r="AF956" i="8" s="1"/>
  <c r="AE964" i="9" a="1"/>
  <c r="AE964" i="9" s="1"/>
  <c r="AF964" i="8" s="1"/>
  <c r="AE972" i="9" a="1"/>
  <c r="AE972" i="9" s="1"/>
  <c r="AF972" i="8" s="1"/>
  <c r="AE980" i="9" a="1"/>
  <c r="AE980" i="9" s="1"/>
  <c r="AF980" i="8" s="1"/>
  <c r="AE988" i="9" a="1"/>
  <c r="AE988" i="9" s="1"/>
  <c r="AF988" i="8" s="1"/>
  <c r="AE996" i="9" a="1"/>
  <c r="AE996" i="9" s="1"/>
  <c r="AF996" i="8" s="1"/>
  <c r="AE806" i="9" a="1"/>
  <c r="AE806" i="9" s="1"/>
  <c r="AF806" i="8" s="1"/>
  <c r="AE814" i="9" a="1"/>
  <c r="AE814" i="9" s="1"/>
  <c r="AF814" i="8" s="1"/>
  <c r="AG814" i="8" s="1"/>
  <c r="AE13" i="9" a="1"/>
  <c r="AE13" i="9" s="1"/>
  <c r="AF13" i="8" s="1"/>
  <c r="AE78" i="9" a="1"/>
  <c r="AE78" i="9" s="1"/>
  <c r="AF78" i="8" s="1"/>
  <c r="AE36" i="9" a="1"/>
  <c r="AE36" i="9" s="1"/>
  <c r="AF36" i="8" s="1"/>
  <c r="AE101" i="9" a="1"/>
  <c r="AE101" i="9" s="1"/>
  <c r="AF101" i="8" s="1"/>
  <c r="AE44" i="9" a="1"/>
  <c r="AE44" i="9" s="1"/>
  <c r="AF44" i="8" s="1"/>
  <c r="AE70" i="9" a="1"/>
  <c r="AE70" i="9" s="1"/>
  <c r="AF70" i="8" s="1"/>
  <c r="AE77" i="9" a="1"/>
  <c r="AE77" i="9" s="1"/>
  <c r="AF77" i="8" s="1"/>
  <c r="AE148" i="9" a="1"/>
  <c r="AE148" i="9" s="1"/>
  <c r="AF148" i="8" s="1"/>
  <c r="AE151" i="9" a="1"/>
  <c r="AE151" i="9" s="1"/>
  <c r="AF151" i="8" s="1"/>
  <c r="AE143" i="9" a="1"/>
  <c r="AE143" i="9" s="1"/>
  <c r="AF143" i="8" s="1"/>
  <c r="AE93" i="9" a="1"/>
  <c r="AE93" i="9" s="1"/>
  <c r="AF93" i="8" s="1"/>
  <c r="AE292" i="9" a="1"/>
  <c r="AE292" i="9" s="1"/>
  <c r="AF292" i="8" s="1"/>
  <c r="AE28" i="9" a="1"/>
  <c r="AE28" i="9" s="1"/>
  <c r="AF28" i="8" s="1"/>
  <c r="AE38" i="9" a="1"/>
  <c r="AE38" i="9" s="1"/>
  <c r="AF38" i="8" s="1"/>
  <c r="AE135" i="9" a="1"/>
  <c r="AE135" i="9" s="1"/>
  <c r="AF135" i="8" s="1"/>
  <c r="AE302" i="9" a="1"/>
  <c r="AE302" i="9" s="1"/>
  <c r="AF302" i="8" s="1"/>
  <c r="AE324" i="9" a="1"/>
  <c r="AE324" i="9" s="1"/>
  <c r="AF324" i="8" s="1"/>
  <c r="AE582" i="9" a="1"/>
  <c r="AE582" i="9" s="1"/>
  <c r="AF582" i="8" s="1"/>
  <c r="AE596" i="9" a="1"/>
  <c r="AE596" i="9" s="1"/>
  <c r="AF596" i="8" s="1"/>
  <c r="AE628" i="9" a="1"/>
  <c r="AE628" i="9" s="1"/>
  <c r="AF628" i="8" s="1"/>
  <c r="AE660" i="9" a="1"/>
  <c r="AE660" i="9" s="1"/>
  <c r="AF660" i="8" s="1"/>
  <c r="AE756" i="9" a="1"/>
  <c r="AE756" i="9" s="1"/>
  <c r="AF756" i="8" s="1"/>
  <c r="AE773" i="9" a="1"/>
  <c r="AE773" i="9" s="1"/>
  <c r="AF773" i="8" s="1"/>
  <c r="AE259" i="9" a="1"/>
  <c r="AE259" i="9" s="1"/>
  <c r="AF259" i="8" s="1"/>
  <c r="AE295" i="9" a="1"/>
  <c r="AE295" i="9" s="1"/>
  <c r="AF295" i="8" s="1"/>
  <c r="AE465" i="9" a="1"/>
  <c r="AE465" i="9" s="1"/>
  <c r="AF465" i="8" s="1"/>
  <c r="AE594" i="9" a="1"/>
  <c r="AE594" i="9" s="1"/>
  <c r="AF594" i="8" s="1"/>
  <c r="AE595" i="9" a="1"/>
  <c r="AE595" i="9" s="1"/>
  <c r="AF595" i="8" s="1"/>
  <c r="AE626" i="9" a="1"/>
  <c r="AE626" i="9" s="1"/>
  <c r="AF626" i="8" s="1"/>
  <c r="AE627" i="9" a="1"/>
  <c r="AE627" i="9" s="1"/>
  <c r="AF627" i="8" s="1"/>
  <c r="AE658" i="9" a="1"/>
  <c r="AE658" i="9" s="1"/>
  <c r="AF658" i="8" s="1"/>
  <c r="AE659" i="9" a="1"/>
  <c r="AE659" i="9" s="1"/>
  <c r="AF659" i="8" s="1"/>
  <c r="AE780" i="9" a="1"/>
  <c r="AE780" i="9" s="1"/>
  <c r="AF780" i="8" s="1"/>
  <c r="AE785" i="9" a="1"/>
  <c r="AE785" i="9" s="1"/>
  <c r="AF785" i="8" s="1"/>
  <c r="AE797" i="9" a="1"/>
  <c r="AE797" i="9" s="1"/>
  <c r="AF797" i="8" s="1"/>
  <c r="AE833" i="9" a="1"/>
  <c r="AE833" i="9" s="1"/>
  <c r="AF833" i="8" s="1"/>
  <c r="AE849" i="9" a="1"/>
  <c r="AE849" i="9" s="1"/>
  <c r="AF849" i="8" s="1"/>
  <c r="AE598" i="9" a="1"/>
  <c r="AE598" i="9" s="1"/>
  <c r="AF598" i="8" s="1"/>
  <c r="AE662" i="9" a="1"/>
  <c r="AE662" i="9" s="1"/>
  <c r="AF662" i="8" s="1"/>
  <c r="AE789" i="9" a="1"/>
  <c r="AE789" i="9" s="1"/>
  <c r="AF789" i="8" s="1"/>
  <c r="AE805" i="9" a="1"/>
  <c r="AE805" i="9" s="1"/>
  <c r="AF805" i="8" s="1"/>
  <c r="AE827" i="9" a="1"/>
  <c r="AE827" i="9" s="1"/>
  <c r="AF827" i="8" s="1"/>
  <c r="AE895" i="9" a="1"/>
  <c r="AE895" i="9" s="1"/>
  <c r="AF895" i="8" s="1"/>
  <c r="AE829" i="9" a="1"/>
  <c r="AE829" i="9" s="1"/>
  <c r="AF829" i="8" s="1"/>
  <c r="AE845" i="9" a="1"/>
  <c r="AE845" i="9" s="1"/>
  <c r="AF845" i="8" s="1"/>
  <c r="AE894" i="9" a="1"/>
  <c r="AE894" i="9" s="1"/>
  <c r="AF894" i="8" s="1"/>
  <c r="AE159" i="9" a="1"/>
  <c r="AE159" i="9" s="1"/>
  <c r="AF159" i="8" s="1"/>
  <c r="AE199" i="9" a="1"/>
  <c r="AE199" i="9" s="1"/>
  <c r="AF199" i="8" s="1"/>
  <c r="AE643" i="9" a="1"/>
  <c r="AE643" i="9" s="1"/>
  <c r="AF643" i="8" s="1"/>
  <c r="AE655" i="9" a="1"/>
  <c r="AE655" i="9" s="1"/>
  <c r="AF655" i="8" s="1"/>
  <c r="AE910" i="9" a="1"/>
  <c r="AE910" i="9" s="1"/>
  <c r="AF910" i="8" s="1"/>
  <c r="AE926" i="9" a="1"/>
  <c r="AE926" i="9" s="1"/>
  <c r="AF926" i="8" s="1"/>
  <c r="AG758" i="8" l="1"/>
  <c r="AG135" i="8"/>
  <c r="AG919" i="8"/>
  <c r="AG426" i="8"/>
  <c r="AG879" i="8"/>
  <c r="AG616" i="8"/>
  <c r="AG476" i="8"/>
  <c r="AG653" i="8"/>
  <c r="AG155" i="8"/>
  <c r="AG973" i="8"/>
  <c r="AG713" i="8"/>
  <c r="AG684" i="8"/>
  <c r="AG435" i="8"/>
  <c r="AG245" i="8"/>
  <c r="AG402" i="8"/>
  <c r="AG929" i="8"/>
  <c r="AG139" i="8"/>
  <c r="AG650" i="8"/>
  <c r="AG419" i="8"/>
  <c r="AG672" i="8"/>
  <c r="AG730" i="8"/>
  <c r="AG934" i="8"/>
  <c r="AG113" i="8"/>
  <c r="AG405" i="8"/>
  <c r="AG305" i="8"/>
  <c r="AG926" i="8"/>
  <c r="AG789" i="8"/>
  <c r="AG909" i="8"/>
  <c r="AG668" i="8"/>
  <c r="AG196" i="8"/>
  <c r="AG497" i="8"/>
  <c r="AG775" i="8"/>
  <c r="AG328" i="8"/>
  <c r="AG82" i="8"/>
  <c r="AG265" i="8"/>
  <c r="AG510" i="8"/>
  <c r="AG14" i="8"/>
  <c r="AG970" i="8"/>
  <c r="AG600" i="8"/>
  <c r="AG114" i="8"/>
  <c r="AG8" i="8"/>
  <c r="AG981" i="8"/>
  <c r="AG354" i="8"/>
  <c r="AG146" i="8"/>
  <c r="AG273" i="8"/>
  <c r="AG884" i="8"/>
  <c r="AG93" i="8"/>
  <c r="AG345" i="8"/>
  <c r="AG64" i="8"/>
  <c r="AG963" i="8"/>
  <c r="AG703" i="8"/>
  <c r="AG846" i="8"/>
  <c r="AG367" i="8"/>
  <c r="AG203" i="8"/>
  <c r="AG698" i="8"/>
  <c r="AG447" i="8"/>
  <c r="AG735" i="8"/>
  <c r="AG293" i="8"/>
  <c r="AG17" i="8"/>
  <c r="AG517" i="8"/>
  <c r="AG175" i="8"/>
  <c r="AG644" i="8"/>
  <c r="AG603" i="8"/>
  <c r="AG297" i="8"/>
  <c r="AG627" i="8"/>
  <c r="AG62" i="8"/>
  <c r="AG206" i="8"/>
  <c r="AG971" i="8"/>
  <c r="AG173" i="8"/>
  <c r="AG529" i="8"/>
  <c r="AG928" i="8"/>
  <c r="AG381" i="8"/>
  <c r="AG881" i="8"/>
  <c r="AG215" i="8"/>
  <c r="AG467" i="8"/>
  <c r="AG325" i="8"/>
  <c r="AG128" i="8"/>
  <c r="AG611" i="8"/>
  <c r="AG85" i="8"/>
  <c r="AG491" i="8"/>
  <c r="AG217" i="8"/>
  <c r="AG470" i="8"/>
  <c r="AG957" i="8"/>
  <c r="AG320" i="8"/>
  <c r="AG59" i="8"/>
  <c r="AG137" i="8"/>
  <c r="AG945" i="8"/>
  <c r="AG994" i="8"/>
  <c r="AG481" i="8"/>
  <c r="AG915" i="8"/>
  <c r="AG692" i="8"/>
  <c r="AG479" i="8"/>
  <c r="AG248" i="8"/>
  <c r="AG569" i="8"/>
  <c r="AG946" i="8"/>
  <c r="AG897" i="8"/>
  <c r="AG639" i="8"/>
  <c r="AG912" i="8"/>
  <c r="AG521" i="8"/>
  <c r="AG225" i="8"/>
  <c r="AG715" i="8"/>
  <c r="AG216" i="8"/>
  <c r="AG768" i="8"/>
  <c r="AG615" i="8"/>
  <c r="AG438" i="8"/>
  <c r="AG685" i="8"/>
  <c r="AG744" i="8"/>
  <c r="AG955" i="8"/>
  <c r="AG802" i="8"/>
  <c r="AG472" i="8"/>
  <c r="AG268" i="8"/>
  <c r="AG212" i="8"/>
  <c r="AG57" i="8"/>
  <c r="AG336" i="8"/>
  <c r="AG369" i="8"/>
  <c r="AG527" i="8"/>
  <c r="AG665" i="8"/>
  <c r="AG563" i="8"/>
  <c r="AG805" i="8"/>
  <c r="AG257" i="8"/>
  <c r="AG103" i="8"/>
  <c r="AG610" i="8"/>
  <c r="AG518" i="8"/>
  <c r="AG457" i="8"/>
  <c r="AG686" i="8"/>
  <c r="AG56" i="8"/>
  <c r="AG249" i="8"/>
  <c r="AG658" i="8"/>
  <c r="AG675" i="8"/>
  <c r="AG979" i="8"/>
  <c r="AG323" i="8"/>
  <c r="AG602" i="8"/>
  <c r="AG621" i="8"/>
  <c r="AG422" i="8"/>
  <c r="AG63" i="8"/>
  <c r="AG436" i="8"/>
  <c r="AG790" i="8"/>
  <c r="AG308" i="8"/>
  <c r="AG809" i="8"/>
  <c r="AG538" i="8"/>
  <c r="AG451" i="8"/>
  <c r="AG95" i="8"/>
  <c r="AG184" i="8"/>
  <c r="AG352" i="8"/>
  <c r="AG15" i="8"/>
  <c r="AG324" i="8"/>
  <c r="AG691" i="8"/>
  <c r="AG552" i="8"/>
  <c r="AG7" i="8"/>
  <c r="AG617" i="8"/>
  <c r="AG488" i="8"/>
  <c r="AG679" i="8"/>
  <c r="AG982" i="8"/>
  <c r="AG430" i="8"/>
  <c r="AG586" i="8"/>
  <c r="AG937" i="8"/>
  <c r="AG784" i="8"/>
  <c r="AG520" i="8"/>
  <c r="AG718" i="8"/>
  <c r="AG567" i="8"/>
  <c r="AG820" i="8"/>
  <c r="AG828" i="8"/>
  <c r="AG888" i="8"/>
  <c r="AG289" i="8"/>
  <c r="AG284" i="8"/>
  <c r="AG441" i="8"/>
  <c r="AG79" i="8"/>
  <c r="AG956" i="8"/>
  <c r="AG485" i="8"/>
  <c r="AG378" i="8"/>
  <c r="AG333" i="8"/>
  <c r="AG179" i="8"/>
  <c r="AG848" i="8"/>
  <c r="AG463" i="8"/>
  <c r="AG191" i="8"/>
  <c r="AG637" i="8"/>
  <c r="AG501" i="8"/>
  <c r="AG454" i="8"/>
  <c r="AG395" i="8"/>
  <c r="AG138" i="8"/>
  <c r="AG712" i="8"/>
  <c r="AG536" i="8"/>
  <c r="AG417" i="8"/>
  <c r="AG28" i="8"/>
  <c r="AG580" i="8"/>
  <c r="AG681" i="8"/>
  <c r="AG167" i="8"/>
  <c r="AG577" i="8"/>
  <c r="AG399" i="8"/>
  <c r="AG111" i="8"/>
  <c r="AG5" i="8"/>
  <c r="AG89" i="8"/>
  <c r="AG669" i="8"/>
  <c r="AG118" i="8"/>
  <c r="AG449" i="8"/>
  <c r="AG403" i="8"/>
  <c r="AG548" i="8"/>
  <c r="AG774" i="8"/>
  <c r="AG415" i="8"/>
  <c r="AG755" i="8"/>
  <c r="AG702" i="8"/>
  <c r="AG515" i="8"/>
  <c r="AG185" i="8"/>
  <c r="AG495" i="8"/>
  <c r="AG851" i="8"/>
  <c r="AG428" i="8"/>
  <c r="AG873" i="8"/>
  <c r="AG379" i="8"/>
  <c r="AG238" i="8"/>
  <c r="AG73" i="8"/>
  <c r="AG833" i="8"/>
  <c r="AG388" i="8"/>
  <c r="AG570" i="8"/>
  <c r="AG844" i="8"/>
  <c r="AG787" i="8"/>
  <c r="AG707" i="8"/>
  <c r="AG696" i="8"/>
  <c r="AG778" i="8"/>
  <c r="AG513" i="8"/>
  <c r="AG431" i="8"/>
  <c r="AG195" i="8"/>
  <c r="AG120" i="8"/>
  <c r="AG499" i="8"/>
  <c r="AG573" i="8"/>
  <c r="AG300" i="8"/>
  <c r="AG208" i="8"/>
  <c r="AG418" i="8"/>
  <c r="AG551" i="8"/>
  <c r="AG350" i="8"/>
  <c r="AG127" i="8"/>
  <c r="AG343" i="8"/>
  <c r="AG594" i="8"/>
  <c r="AG655" i="8"/>
  <c r="AG827" i="8"/>
  <c r="AG465" i="8"/>
  <c r="AG690" i="8"/>
  <c r="AG891" i="8"/>
  <c r="AG561" i="8"/>
  <c r="AG504" i="8"/>
  <c r="AG214" i="8"/>
  <c r="AG930" i="8"/>
  <c r="AG869" i="8"/>
  <c r="AG749" i="8"/>
  <c r="AG902" i="8"/>
  <c r="AG645" i="8"/>
  <c r="AG592" i="8"/>
  <c r="AG720" i="8"/>
  <c r="AG728" i="8"/>
  <c r="AG486" i="8"/>
  <c r="AG987" i="8"/>
  <c r="AG664" i="8"/>
  <c r="AG924" i="8"/>
  <c r="AG487" i="8"/>
  <c r="AG591" i="8"/>
  <c r="AG164" i="8"/>
  <c r="AG975" i="8"/>
  <c r="AG818" i="8"/>
  <c r="AG620" i="8"/>
  <c r="AG708" i="8"/>
  <c r="AG807" i="8"/>
  <c r="AG721" i="8"/>
  <c r="AG601" i="8"/>
  <c r="AG407" i="8"/>
  <c r="AG355" i="8"/>
  <c r="AG190" i="8"/>
  <c r="AG24" i="8"/>
  <c r="AG29" i="8"/>
  <c r="AG739" i="8"/>
  <c r="AG613" i="8"/>
  <c r="AG564" i="8"/>
  <c r="AG356" i="8"/>
  <c r="AG125" i="8"/>
  <c r="AG906" i="8"/>
  <c r="AG279" i="8"/>
  <c r="AG634" i="8"/>
  <c r="AG866" i="8"/>
  <c r="AG370" i="8"/>
  <c r="AG121" i="8"/>
  <c r="K4" i="7"/>
  <c r="F16" i="6" s="1"/>
  <c r="AG791" i="8"/>
  <c r="AG344" i="8"/>
  <c r="AG115" i="8"/>
  <c r="AG595" i="8"/>
  <c r="AG101" i="8"/>
  <c r="AG535" i="8"/>
  <c r="AG334" i="8"/>
  <c r="AG338" i="8"/>
  <c r="AG673" i="8"/>
  <c r="AG793" i="8"/>
  <c r="AG995" i="8"/>
  <c r="AG943" i="8"/>
  <c r="AG824" i="8"/>
  <c r="AG522" i="8"/>
  <c r="AG507" i="8"/>
  <c r="AG366" i="8"/>
  <c r="AG182" i="8"/>
  <c r="AG854" i="8"/>
  <c r="AG862" i="8"/>
  <c r="AG918" i="8"/>
  <c r="AG240" i="8"/>
  <c r="AG729" i="8"/>
  <c r="AG562" i="8"/>
  <c r="AG74" i="8"/>
  <c r="AG23" i="8"/>
  <c r="AG726" i="8"/>
  <c r="AG695" i="8"/>
  <c r="AG942" i="8"/>
  <c r="AG815" i="8"/>
  <c r="AG340" i="8"/>
  <c r="AG390" i="8"/>
  <c r="AG22" i="8"/>
  <c r="AG622" i="8"/>
  <c r="AG632" i="8"/>
  <c r="AG104" i="8"/>
  <c r="AG152" i="8"/>
  <c r="AG398" i="8"/>
  <c r="AG423" i="8"/>
  <c r="AG948" i="8"/>
  <c r="AG557" i="8"/>
  <c r="AG51" i="8"/>
  <c r="AG855" i="8"/>
  <c r="AG327" i="8"/>
  <c r="AG434" i="8"/>
  <c r="AG631" i="8"/>
  <c r="AG727" i="8"/>
  <c r="AG372" i="8"/>
  <c r="AG60" i="8"/>
  <c r="AG647" i="8"/>
  <c r="AG553" i="8"/>
  <c r="AG235" i="8"/>
  <c r="AG88" i="8"/>
  <c r="AG842" i="8"/>
  <c r="AG239" i="8"/>
  <c r="AG709" i="8"/>
  <c r="AG659" i="8"/>
  <c r="AG839" i="8"/>
  <c r="AG65" i="8"/>
  <c r="AG581" i="8"/>
  <c r="AG546" i="8"/>
  <c r="AG496" i="8"/>
  <c r="AG719" i="8"/>
  <c r="AG351" i="8"/>
  <c r="AG156" i="8"/>
  <c r="AG456" i="8"/>
  <c r="AG648" i="8"/>
  <c r="AG756" i="8"/>
  <c r="AG589" i="8"/>
  <c r="AG624" i="8"/>
  <c r="AG413" i="8"/>
  <c r="AG374" i="8"/>
  <c r="AG129" i="8"/>
  <c r="AG893" i="8"/>
  <c r="AG409" i="8"/>
  <c r="AG572" i="8"/>
  <c r="AG555" i="8"/>
  <c r="AG761" i="8"/>
  <c r="AG544" i="8"/>
  <c r="AG304" i="8"/>
  <c r="AG186" i="8"/>
  <c r="AG236" i="8"/>
  <c r="AG54" i="8"/>
  <c r="AG106" i="8"/>
  <c r="AG471" i="8"/>
  <c r="AG148" i="8"/>
  <c r="AG662" i="8"/>
  <c r="AG671" i="8"/>
  <c r="AG160" i="8"/>
  <c r="AG440" i="8"/>
  <c r="AG72" i="8"/>
  <c r="AG247" i="8"/>
  <c r="AG83" i="8"/>
  <c r="AG365" i="8"/>
  <c r="AG799" i="8"/>
  <c r="AG738" i="8"/>
  <c r="AG683" i="8"/>
  <c r="AG391" i="8"/>
  <c r="AG606" i="8"/>
  <c r="AG608" i="8"/>
  <c r="AG34" i="8"/>
  <c r="AG776" i="8"/>
  <c r="AG313" i="8"/>
  <c r="AG78" i="8"/>
  <c r="AG397" i="8"/>
  <c r="AG796" i="8"/>
  <c r="AG331" i="8"/>
  <c r="AG779" i="8"/>
  <c r="AG699" i="8"/>
  <c r="AG991" i="8"/>
  <c r="AG863" i="8"/>
  <c r="AG649" i="8"/>
  <c r="AG927" i="8"/>
  <c r="AG725" i="8"/>
  <c r="AG525" i="8"/>
  <c r="AG6" i="8"/>
  <c r="AG996" i="8"/>
  <c r="AG612" i="8"/>
  <c r="AG133" i="8"/>
  <c r="AG306" i="8"/>
  <c r="AG448" i="8"/>
  <c r="AG677" i="8"/>
  <c r="AG277" i="8"/>
  <c r="AG202" i="8"/>
  <c r="AG597" i="8"/>
  <c r="AG9" i="8"/>
  <c r="AG61" i="8"/>
  <c r="AG542" i="8"/>
  <c r="AG533" i="8"/>
  <c r="AG309" i="8"/>
  <c r="AG550" i="8"/>
  <c r="AG226" i="8"/>
  <c r="AG329" i="8"/>
  <c r="AG288" i="8"/>
  <c r="AG32" i="8"/>
  <c r="AG192" i="8"/>
  <c r="AG50" i="8"/>
  <c r="AG246" i="8"/>
  <c r="AG198" i="8"/>
  <c r="AG353" i="8"/>
  <c r="AG800" i="8"/>
  <c r="AG579" i="8"/>
  <c r="AG904" i="8"/>
  <c r="AG706" i="8"/>
  <c r="AG524" i="8"/>
  <c r="AG48" i="8"/>
  <c r="AG821" i="8"/>
  <c r="AG745" i="8"/>
  <c r="AG31" i="8"/>
  <c r="AG453" i="8"/>
  <c r="AG194" i="8"/>
  <c r="AG250" i="8"/>
  <c r="AG753" i="8"/>
  <c r="AG41" i="8"/>
  <c r="AG443" i="8"/>
  <c r="AG321" i="8"/>
  <c r="AG785" i="8"/>
  <c r="AG964" i="8"/>
  <c r="AG519" i="8"/>
  <c r="AG764" i="8"/>
  <c r="AG432" i="8"/>
  <c r="AG382" i="8"/>
  <c r="AG261" i="8"/>
  <c r="AG187" i="8"/>
  <c r="AG68" i="8"/>
  <c r="AG312" i="8"/>
  <c r="AG554" i="8"/>
  <c r="AG317" i="8"/>
  <c r="AG829" i="8"/>
  <c r="AG628" i="8"/>
  <c r="AG303" i="8"/>
  <c r="AG666" i="8"/>
  <c r="AG596" i="8"/>
  <c r="AG318" i="8"/>
  <c r="AG933" i="8"/>
  <c r="AG102" i="8"/>
  <c r="AG511" i="8"/>
  <c r="AG682" i="8"/>
  <c r="AG424" i="8"/>
  <c r="AG885" i="8"/>
  <c r="AG301" i="8"/>
  <c r="AG292" i="8"/>
  <c r="AG903" i="8"/>
  <c r="AG270" i="8"/>
  <c r="AG661" i="8"/>
  <c r="AG590" i="8"/>
  <c r="AG556" i="8"/>
  <c r="AG986" i="8"/>
  <c r="AG149" i="8"/>
  <c r="AG151" i="8"/>
  <c r="AG894" i="8"/>
  <c r="AG598" i="8"/>
  <c r="AG70" i="8"/>
  <c r="AG588" i="8"/>
  <c r="AG746" i="8"/>
  <c r="AG722" i="8"/>
  <c r="AG763" i="8"/>
  <c r="AG731" i="8"/>
  <c r="AG951" i="8"/>
  <c r="AG680" i="8"/>
  <c r="AG512" i="8"/>
  <c r="AG523" i="8"/>
  <c r="AG545" i="8"/>
  <c r="AG213" i="8"/>
  <c r="AG209" i="8"/>
  <c r="AG66" i="8"/>
  <c r="AG852" i="8"/>
  <c r="AG401" i="8"/>
  <c r="AG253" i="8"/>
  <c r="AG1000" i="8"/>
  <c r="AG21" i="8"/>
  <c r="AG711" i="8"/>
  <c r="AG966" i="8"/>
  <c r="AG812" i="8"/>
  <c r="AG46" i="8"/>
  <c r="AG835" i="8"/>
  <c r="AG923" i="8"/>
  <c r="AG803" i="8"/>
  <c r="AG977" i="8"/>
  <c r="AG921" i="8"/>
  <c r="AG58" i="8"/>
  <c r="AG272" i="8"/>
  <c r="AG834" i="8"/>
  <c r="AG641" i="8"/>
  <c r="AG849" i="8"/>
  <c r="AG626" i="8"/>
  <c r="AG660" i="8"/>
  <c r="AG988" i="8"/>
  <c r="AG916" i="8"/>
  <c r="AG468" i="8"/>
  <c r="AG342" i="8"/>
  <c r="AG599" i="8"/>
  <c r="AG714" i="8"/>
  <c r="AG795" i="8"/>
  <c r="AG875" i="8"/>
  <c r="AG281" i="8"/>
  <c r="AG705" i="8"/>
  <c r="AG537" i="8"/>
  <c r="AG207" i="8"/>
  <c r="AG941" i="8"/>
  <c r="AG291" i="8"/>
  <c r="AG243" i="8"/>
  <c r="AG1001" i="8"/>
  <c r="AG360" i="8"/>
  <c r="AG962" i="8"/>
  <c r="AG724" i="8"/>
  <c r="AG516" i="8"/>
  <c r="AG335" i="8"/>
  <c r="AG230" i="8"/>
  <c r="AG907" i="8"/>
  <c r="AG913" i="8"/>
  <c r="AG193" i="8"/>
  <c r="AG131" i="8"/>
  <c r="AG416" i="8"/>
  <c r="AG80" i="8"/>
  <c r="AG375" i="8"/>
  <c r="AG421" i="8"/>
  <c r="AG259" i="8"/>
  <c r="AG748" i="8"/>
  <c r="AG876" i="8"/>
  <c r="AG408" i="8"/>
  <c r="AG241" i="8"/>
  <c r="AG629" i="8"/>
  <c r="AG509" i="8"/>
  <c r="AG252" i="8"/>
  <c r="AG877" i="8"/>
  <c r="AG227" i="8"/>
  <c r="AG134" i="8"/>
  <c r="AG502" i="8"/>
  <c r="AG143" i="8"/>
  <c r="AG864" i="8"/>
  <c r="AG404" i="8"/>
  <c r="AG931" i="8"/>
  <c r="AG872" i="8"/>
  <c r="AG806" i="8"/>
  <c r="AG940" i="8"/>
  <c r="AG801" i="8"/>
  <c r="AG944" i="8"/>
  <c r="AG541" i="8"/>
  <c r="AG157" i="8"/>
  <c r="AG123" i="8"/>
  <c r="AG81" i="8"/>
  <c r="AG892" i="8"/>
  <c r="AG233" i="8"/>
  <c r="AG204" i="8"/>
  <c r="AG830" i="8"/>
  <c r="AG364" i="8"/>
  <c r="AG271" i="8"/>
  <c r="AG949" i="8"/>
  <c r="AG571" i="8"/>
  <c r="AG867" i="8"/>
  <c r="AG264" i="8"/>
  <c r="AG200" i="8"/>
  <c r="AG286" i="8"/>
  <c r="AG506" i="8"/>
  <c r="AG505" i="8"/>
  <c r="AG371" i="8"/>
  <c r="AG339" i="8"/>
  <c r="AG174" i="8"/>
  <c r="AG161" i="8"/>
  <c r="AG35" i="8"/>
  <c r="AG670" i="8"/>
  <c r="AG474" i="8"/>
  <c r="AG439" i="8"/>
  <c r="AG237" i="8"/>
  <c r="AG255" i="8"/>
  <c r="AG49" i="8"/>
  <c r="AG132" i="8"/>
  <c r="AG757" i="8"/>
  <c r="AG998" i="8"/>
  <c r="AG396" i="8"/>
  <c r="AG823" i="8"/>
  <c r="AG276" i="8"/>
  <c r="AG936" i="8"/>
  <c r="AG337" i="8"/>
  <c r="AG98" i="8"/>
  <c r="AG427" i="8"/>
  <c r="AG183" i="8"/>
  <c r="AG734" i="8"/>
  <c r="AG222" i="8"/>
  <c r="AG386" i="8"/>
  <c r="AG905" i="8"/>
  <c r="AG33" i="8"/>
  <c r="AG733" i="8"/>
  <c r="AG636" i="8"/>
  <c r="AG211" i="8"/>
  <c r="AG887" i="8"/>
  <c r="AG633" i="8"/>
  <c r="AG492" i="8"/>
  <c r="AG411" i="8"/>
  <c r="AG282" i="8"/>
  <c r="AG280" i="8"/>
  <c r="AG285" i="8"/>
  <c r="AG170" i="8"/>
  <c r="AG638" i="8"/>
  <c r="AG911" i="8"/>
  <c r="AG153" i="8"/>
  <c r="AG576" i="8"/>
  <c r="AG205" i="8"/>
  <c r="AG136" i="8"/>
  <c r="AG220" i="8"/>
  <c r="AG493" i="8"/>
  <c r="AG76" i="8"/>
  <c r="AG256" i="8"/>
  <c r="AG105" i="8"/>
  <c r="AG856" i="8"/>
  <c r="AG346" i="8"/>
  <c r="AG950" i="8"/>
  <c r="AG162" i="8"/>
  <c r="AG609" i="8"/>
  <c r="AG895" i="8"/>
  <c r="AG178" i="8"/>
  <c r="AG582" i="8"/>
  <c r="AG494" i="8"/>
  <c r="AG231" i="8"/>
  <c r="AG747" i="8"/>
  <c r="AG935" i="8"/>
  <c r="AG780" i="8"/>
  <c r="AG960" i="8"/>
  <c r="AG859" i="8"/>
  <c r="AG302" i="8"/>
  <c r="AG732" i="8"/>
  <c r="AG717" i="8"/>
  <c r="AG503" i="8"/>
  <c r="AG532" i="8"/>
  <c r="AG623" i="8"/>
  <c r="AG810" i="8"/>
  <c r="AG296" i="8"/>
  <c r="AG119" i="8"/>
  <c r="AG978" i="8"/>
  <c r="AG771" i="8"/>
  <c r="AG883" i="8"/>
  <c r="AG808" i="8"/>
  <c r="AG754" i="8"/>
  <c r="AG618" i="8"/>
  <c r="AG490" i="8"/>
  <c r="AG478" i="8"/>
  <c r="AG473" i="8"/>
  <c r="AG363" i="8"/>
  <c r="AG278" i="8"/>
  <c r="AG232" i="8"/>
  <c r="AG234" i="8"/>
  <c r="AG97" i="8"/>
  <c r="AG39" i="8"/>
  <c r="AG3" i="8"/>
  <c r="AG832" i="8"/>
  <c r="AG480" i="8"/>
  <c r="AG444" i="8"/>
  <c r="AG384" i="8"/>
  <c r="AG258" i="8"/>
  <c r="AG147" i="8"/>
  <c r="AG838" i="8"/>
  <c r="AG701" i="8"/>
  <c r="AG359" i="8"/>
  <c r="AG197" i="8"/>
  <c r="AG694" i="8"/>
  <c r="AG989" i="8"/>
  <c r="AG452" i="8"/>
  <c r="AG442" i="8"/>
  <c r="AG109" i="8"/>
  <c r="AG657" i="8"/>
  <c r="AG377" i="8"/>
  <c r="AG199" i="8"/>
  <c r="AG980" i="8"/>
  <c r="AG322" i="8"/>
  <c r="AG67" i="8"/>
  <c r="AG968" i="8"/>
  <c r="AG871" i="8"/>
  <c r="AG843" i="8"/>
  <c r="AG742" i="8"/>
  <c r="AG786" i="8"/>
  <c r="AG697" i="8"/>
  <c r="AG593" i="8"/>
  <c r="AG433" i="8"/>
  <c r="AG177" i="8"/>
  <c r="AG122" i="8"/>
  <c r="AG91" i="8"/>
  <c r="AG47" i="8"/>
  <c r="AG783" i="8"/>
  <c r="AG938" i="8"/>
  <c r="AG858" i="8"/>
  <c r="AG392" i="8"/>
  <c r="AG868" i="8"/>
  <c r="AG108" i="8"/>
  <c r="AG260" i="8"/>
  <c r="AG87" i="8"/>
  <c r="AG142" i="8"/>
  <c r="AG587" i="8"/>
  <c r="AG857" i="8"/>
  <c r="AG508" i="8"/>
  <c r="AG221" i="8"/>
  <c r="AG169" i="8"/>
  <c r="AG584" i="8"/>
  <c r="AG16" i="8"/>
  <c r="AG210" i="8"/>
  <c r="AG910" i="8"/>
  <c r="AG159" i="8"/>
  <c r="AG36" i="8"/>
  <c r="AG766" i="8"/>
  <c r="AG461" i="8"/>
  <c r="AG526" i="8"/>
  <c r="AG500" i="8"/>
  <c r="AG882" i="8"/>
  <c r="AG813" i="8"/>
  <c r="AG992" i="8"/>
  <c r="AG967" i="8"/>
  <c r="AG880" i="8"/>
  <c r="AG689" i="8"/>
  <c r="AG429" i="8"/>
  <c r="AG341" i="8"/>
  <c r="AG287" i="8"/>
  <c r="AG269" i="8"/>
  <c r="AG42" i="8"/>
  <c r="AG71" i="8"/>
  <c r="AG646" i="8"/>
  <c r="AG565" i="8"/>
  <c r="AG394" i="8"/>
  <c r="AG874" i="8"/>
  <c r="AG853" i="8"/>
  <c r="AG678" i="8"/>
  <c r="AG188" i="8"/>
  <c r="AG25" i="8"/>
  <c r="AG847" i="8"/>
  <c r="AG974" i="8"/>
  <c r="AG549" i="8"/>
  <c r="AG332" i="8"/>
  <c r="AG254" i="8"/>
  <c r="AG150" i="8"/>
  <c r="AG654" i="8"/>
  <c r="AG860" i="8"/>
  <c r="AG850" i="8"/>
  <c r="AG585" i="8"/>
  <c r="AG425" i="8"/>
  <c r="AG219" i="8"/>
  <c r="AG11" i="8"/>
  <c r="AG840" i="8"/>
  <c r="AG792" i="8"/>
  <c r="AG96" i="8"/>
  <c r="AG275" i="8"/>
  <c r="AG218" i="8"/>
  <c r="AG635" i="8"/>
  <c r="AG437" i="8"/>
  <c r="AG459" i="8"/>
  <c r="AG330" i="8"/>
  <c r="AG310" i="8"/>
  <c r="AG181" i="8"/>
  <c r="AG86" i="8"/>
  <c r="AG53" i="8"/>
  <c r="AG27" i="8"/>
  <c r="AG420" i="8"/>
  <c r="AG462" i="8"/>
  <c r="AG376" i="8"/>
  <c r="AG266" i="8"/>
  <c r="AG144" i="8"/>
  <c r="AG242" i="8"/>
  <c r="AG908" i="8"/>
  <c r="AG558" i="8"/>
  <c r="AG383" i="8"/>
  <c r="AG914" i="8"/>
  <c r="AG663" i="8"/>
  <c r="AG100" i="8"/>
  <c r="AG983" i="8"/>
  <c r="AG700" i="8"/>
  <c r="AG575" i="8"/>
  <c r="AG534" i="8"/>
  <c r="AG298" i="8"/>
  <c r="AG19" i="8"/>
  <c r="AG969" i="8"/>
  <c r="AG168" i="8"/>
  <c r="AG484" i="8"/>
  <c r="AG117" i="8"/>
  <c r="AG965" i="8"/>
  <c r="AG560" i="8"/>
  <c r="AG361" i="8"/>
  <c r="AG130" i="8"/>
  <c r="AG40" i="8"/>
  <c r="AG837" i="8"/>
  <c r="AG92" i="8"/>
  <c r="AG18" i="8"/>
  <c r="AG954" i="8"/>
  <c r="AG925" i="8"/>
  <c r="AG412" i="8"/>
  <c r="AG540" i="8"/>
  <c r="AG99" i="8"/>
  <c r="AG446" i="8"/>
  <c r="AG993" i="8"/>
  <c r="AG953" i="8"/>
  <c r="AG890" i="8"/>
  <c r="AG154" i="8"/>
  <c r="AG172" i="8"/>
  <c r="AG116" i="8"/>
  <c r="AG568" i="8"/>
  <c r="AG38" i="8"/>
  <c r="AG262" i="8"/>
  <c r="AG674" i="8"/>
  <c r="AG976" i="8"/>
  <c r="AG770" i="8"/>
  <c r="AG477" i="8"/>
  <c r="AG319" i="8"/>
  <c r="AG283" i="8"/>
  <c r="L2" i="7"/>
  <c r="AG643" i="8"/>
  <c r="AG845" i="8"/>
  <c r="AG295" i="8"/>
  <c r="AG44" i="8"/>
  <c r="AG13" i="8"/>
  <c r="AG804" i="8"/>
  <c r="AG574" i="8"/>
  <c r="AG543" i="8"/>
  <c r="AG455" i="8"/>
  <c r="AG414" i="8"/>
  <c r="AG822" i="8"/>
  <c r="AG831" i="8"/>
  <c r="AG30" i="8"/>
  <c r="AG539" i="8"/>
  <c r="AG311" i="8"/>
  <c r="AG163" i="8"/>
  <c r="AG819" i="8"/>
  <c r="AG777" i="8"/>
  <c r="AG723" i="8"/>
  <c r="AG999" i="8"/>
  <c r="AG947" i="8"/>
  <c r="AG630" i="8"/>
  <c r="AG704" i="8"/>
  <c r="AG794" i="8"/>
  <c r="AG762" i="8"/>
  <c r="AG642" i="8"/>
  <c r="AG676" i="8"/>
  <c r="AG530" i="8"/>
  <c r="AG498" i="8"/>
  <c r="AG458" i="8"/>
  <c r="AG483" i="8"/>
  <c r="AG368" i="8"/>
  <c r="AG349" i="8"/>
  <c r="AG307" i="8"/>
  <c r="AG244" i="8"/>
  <c r="AG107" i="8"/>
  <c r="AG90" i="8"/>
  <c r="AG26" i="8"/>
  <c r="AG267" i="8"/>
  <c r="AG886" i="8"/>
  <c r="AG158" i="8"/>
  <c r="AG740" i="8"/>
  <c r="AG917" i="8"/>
  <c r="AG889" i="8"/>
  <c r="AG865" i="8"/>
  <c r="AG578" i="8"/>
  <c r="AG450" i="8"/>
  <c r="AG290" i="8"/>
  <c r="AG176" i="8"/>
  <c r="AG43" i="8"/>
  <c r="AG656" i="8"/>
  <c r="AG788" i="8"/>
  <c r="AG124" i="8"/>
  <c r="AG990" i="8"/>
  <c r="AG958" i="8"/>
  <c r="AG605" i="8"/>
  <c r="AG348" i="8"/>
  <c r="AG37" i="8"/>
  <c r="AG870" i="8"/>
  <c r="AG841" i="8"/>
  <c r="AG751" i="8"/>
  <c r="AG263" i="8"/>
  <c r="AG20" i="8"/>
  <c r="AG667" i="8"/>
  <c r="AG614" i="8"/>
  <c r="AG836" i="8"/>
  <c r="AG326" i="8"/>
  <c r="AG110" i="8"/>
  <c r="AG710" i="8"/>
  <c r="AG997" i="8"/>
  <c r="AG861" i="8"/>
  <c r="AG716" i="8"/>
  <c r="AG466" i="8"/>
  <c r="AG251" i="8"/>
  <c r="AG224" i="8"/>
  <c r="AG566" i="8"/>
  <c r="AG826" i="8"/>
  <c r="AG625" i="8"/>
  <c r="AG393" i="8"/>
  <c r="AG171" i="8"/>
  <c r="AG55" i="8"/>
  <c r="AG797" i="8"/>
  <c r="AG773" i="8"/>
  <c r="AG77" i="8"/>
  <c r="AG972" i="8"/>
  <c r="AG900" i="8"/>
  <c r="AG798" i="8"/>
  <c r="AG358" i="8"/>
  <c r="AG959" i="8"/>
  <c r="AG781" i="8"/>
  <c r="AG898" i="8"/>
  <c r="AG651" i="8"/>
  <c r="AG385" i="8"/>
  <c r="AG315" i="8"/>
  <c r="AG165" i="8"/>
  <c r="AG166" i="8"/>
  <c r="AG769" i="8"/>
  <c r="AG741" i="8"/>
  <c r="AG984" i="8"/>
  <c r="AG952" i="8"/>
  <c r="AG939" i="8"/>
  <c r="AG896" i="8"/>
  <c r="AG772" i="8"/>
  <c r="AG652" i="8"/>
  <c r="AG112" i="8"/>
  <c r="AG736" i="8"/>
  <c r="AG737" i="8"/>
  <c r="AG604" i="8"/>
  <c r="AG469" i="8"/>
  <c r="AG528" i="8"/>
  <c r="AG514" i="8"/>
  <c r="AG482" i="8"/>
  <c r="AG531" i="8"/>
  <c r="AG475" i="8"/>
  <c r="AG460" i="8"/>
  <c r="AG380" i="8"/>
  <c r="AG387" i="8"/>
  <c r="AG373" i="8"/>
  <c r="AG357" i="8"/>
  <c r="AG229" i="8"/>
  <c r="AG294" i="8"/>
  <c r="AG274" i="8"/>
  <c r="AG228" i="8"/>
  <c r="AG223" i="8"/>
  <c r="AG126" i="8"/>
  <c r="AG10" i="8"/>
  <c r="AG899" i="8"/>
  <c r="AG825" i="8"/>
  <c r="AG811" i="8"/>
  <c r="AG765" i="8"/>
  <c r="AG75" i="8"/>
  <c r="AG767" i="8"/>
  <c r="AG961" i="8"/>
  <c r="AG901" i="8"/>
  <c r="AG445" i="8"/>
  <c r="AG69" i="8"/>
  <c r="AG619" i="8"/>
  <c r="AG141" i="8"/>
  <c r="AG84" i="8"/>
  <c r="AG687" i="8"/>
  <c r="AG693" i="8"/>
  <c r="AG406" i="8"/>
  <c r="AG189" i="8"/>
  <c r="AG12" i="8"/>
  <c r="AG922" i="8"/>
  <c r="AG878" i="8"/>
  <c r="AG607" i="8"/>
  <c r="AG52" i="8"/>
  <c r="AG640" i="8"/>
  <c r="AG299" i="8"/>
  <c r="AG314" i="8"/>
  <c r="AG817" i="8"/>
  <c r="AG759" i="8"/>
  <c r="AG985" i="8"/>
  <c r="AG489" i="8"/>
  <c r="AG180" i="8"/>
  <c r="AG140" i="8"/>
  <c r="AG400" i="8"/>
  <c r="AG920" i="8"/>
  <c r="AG464" i="8"/>
  <c r="AG410" i="8"/>
  <c r="AG362" i="8"/>
  <c r="AG201" i="8"/>
  <c r="AG2" i="8"/>
  <c r="L3" i="7"/>
  <c r="L4" i="7" l="1"/>
  <c r="F17" i="6" s="1"/>
  <c r="H48" i="4" l="1"/>
  <c r="H47" i="4"/>
  <c r="H45" i="4"/>
  <c r="H44" i="4"/>
  <c r="H41" i="4"/>
  <c r="H33" i="4"/>
  <c r="H34" i="4"/>
  <c r="H35" i="4"/>
  <c r="H36" i="4"/>
  <c r="H37" i="4"/>
  <c r="H32" i="4"/>
  <c r="H21" i="4"/>
  <c r="H23" i="4"/>
  <c r="H25" i="4"/>
  <c r="H27" i="4"/>
  <c r="H29" i="4"/>
  <c r="H31" i="4"/>
  <c r="H11" i="4"/>
  <c r="H9" i="4"/>
  <c r="H13" i="4"/>
  <c r="H17" i="4"/>
  <c r="H30" i="4" l="1"/>
  <c r="H19" i="4"/>
  <c r="H38" i="4"/>
  <c r="H14" i="4"/>
  <c r="H42" i="4"/>
  <c r="H22" i="4"/>
  <c r="H4" i="4"/>
  <c r="H6" i="4"/>
  <c r="H10" i="4"/>
  <c r="H18" i="4"/>
  <c r="H26" i="4"/>
  <c r="H46" i="4"/>
  <c r="H7" i="4"/>
  <c r="H15" i="4"/>
  <c r="H39" i="4"/>
  <c r="H43" i="4"/>
  <c r="H5" i="4"/>
  <c r="H8" i="4"/>
  <c r="H12" i="4"/>
  <c r="H16" i="4"/>
  <c r="H20" i="4"/>
  <c r="H24" i="4"/>
  <c r="H28" i="4"/>
  <c r="H40" i="4"/>
  <c r="J3" i="4" l="1"/>
  <c r="AW999" i="3" a="1"/>
  <c r="AW999" i="3" s="1"/>
  <c r="AW991" i="3" a="1"/>
  <c r="AW991" i="3" s="1"/>
  <c r="AW983" i="3" a="1"/>
  <c r="AW983" i="3" s="1"/>
  <c r="AW975" i="3" a="1"/>
  <c r="AW975" i="3" s="1"/>
  <c r="AW967" i="3" a="1"/>
  <c r="AW967" i="3" s="1"/>
  <c r="AW955" i="3" a="1"/>
  <c r="AW955" i="3" s="1"/>
  <c r="AW947" i="3" a="1"/>
  <c r="AW947" i="3" s="1"/>
  <c r="AW939" i="3" a="1"/>
  <c r="AW939" i="3" s="1"/>
  <c r="AW995" i="3" a="1"/>
  <c r="AW995" i="3" s="1"/>
  <c r="AW987" i="3" a="1"/>
  <c r="AW987" i="3" s="1"/>
  <c r="AW979" i="3" a="1"/>
  <c r="AW979" i="3" s="1"/>
  <c r="AW971" i="3" a="1"/>
  <c r="AW971" i="3" s="1"/>
  <c r="AW963" i="3" a="1"/>
  <c r="AW963" i="3" s="1"/>
  <c r="AW959" i="3" a="1"/>
  <c r="AW959" i="3" s="1"/>
  <c r="AW951" i="3" a="1"/>
  <c r="AW951" i="3" s="1"/>
  <c r="AW943" i="3" a="1"/>
  <c r="AW943" i="3" s="1"/>
  <c r="AW935" i="3" a="1"/>
  <c r="AW935" i="3" s="1"/>
  <c r="AW931" i="3" a="1"/>
  <c r="AW931" i="3" s="1"/>
  <c r="AW927" i="3" a="1"/>
  <c r="AW927" i="3" s="1"/>
  <c r="AW923" i="3" a="1"/>
  <c r="AW923" i="3" s="1"/>
  <c r="AW919" i="3" a="1"/>
  <c r="AW919" i="3" s="1"/>
  <c r="AW915" i="3" a="1"/>
  <c r="AW915" i="3" s="1"/>
  <c r="AW911" i="3" a="1"/>
  <c r="AW911" i="3" s="1"/>
  <c r="AW907" i="3" a="1"/>
  <c r="AW907" i="3" s="1"/>
  <c r="AW903" i="3" a="1"/>
  <c r="AW903" i="3" s="1"/>
  <c r="AW899" i="3" a="1"/>
  <c r="AW899" i="3" s="1"/>
  <c r="AW895" i="3" a="1"/>
  <c r="AW895" i="3" s="1"/>
  <c r="AW891" i="3" a="1"/>
  <c r="AW891" i="3" s="1"/>
  <c r="AW887" i="3" a="1"/>
  <c r="AW887" i="3" s="1"/>
  <c r="AW883" i="3" a="1"/>
  <c r="AW883" i="3" s="1"/>
  <c r="AW879" i="3" a="1"/>
  <c r="AW879" i="3" s="1"/>
  <c r="AW875" i="3" a="1"/>
  <c r="AW875" i="3" s="1"/>
  <c r="AW871" i="3" a="1"/>
  <c r="AW871" i="3" s="1"/>
  <c r="AW867" i="3" a="1"/>
  <c r="AW867" i="3" s="1"/>
  <c r="AW863" i="3" a="1"/>
  <c r="AW863" i="3" s="1"/>
  <c r="AW859" i="3" a="1"/>
  <c r="AW859" i="3" s="1"/>
  <c r="AW855" i="3" a="1"/>
  <c r="AW855" i="3" s="1"/>
  <c r="AW851" i="3" a="1"/>
  <c r="AW851" i="3" s="1"/>
  <c r="AW847" i="3" a="1"/>
  <c r="AW847" i="3" s="1"/>
  <c r="AW843" i="3" a="1"/>
  <c r="AW843" i="3" s="1"/>
  <c r="AW839" i="3" a="1"/>
  <c r="AW839" i="3" s="1"/>
  <c r="AW835" i="3" a="1"/>
  <c r="AW835" i="3" s="1"/>
  <c r="AW831" i="3" a="1"/>
  <c r="AW831" i="3" s="1"/>
  <c r="AW827" i="3" a="1"/>
  <c r="AW827" i="3" s="1"/>
  <c r="AW823" i="3" a="1"/>
  <c r="AW823" i="3" s="1"/>
  <c r="AW819" i="3" a="1"/>
  <c r="AW819" i="3" s="1"/>
  <c r="AW815" i="3" a="1"/>
  <c r="AW815" i="3" s="1"/>
  <c r="AW811" i="3" a="1"/>
  <c r="AW811" i="3" s="1"/>
  <c r="AW807" i="3" a="1"/>
  <c r="AW807" i="3" s="1"/>
  <c r="AW803" i="3" a="1"/>
  <c r="AW803" i="3" s="1"/>
  <c r="AW799" i="3" a="1"/>
  <c r="AW799" i="3" s="1"/>
  <c r="AW795" i="3" a="1"/>
  <c r="AW795" i="3" s="1"/>
  <c r="AW791" i="3" a="1"/>
  <c r="AW791" i="3" s="1"/>
  <c r="AW787" i="3" a="1"/>
  <c r="AW787" i="3" s="1"/>
  <c r="AW783" i="3" a="1"/>
  <c r="AW783" i="3" s="1"/>
  <c r="AW771" i="3" a="1"/>
  <c r="AW771" i="3" s="1"/>
  <c r="AW759" i="3" a="1"/>
  <c r="AW759" i="3" s="1"/>
  <c r="AW743" i="3" a="1"/>
  <c r="AW743" i="3" s="1"/>
  <c r="AW731" i="3" a="1"/>
  <c r="AW731" i="3" s="1"/>
  <c r="AW719" i="3" a="1"/>
  <c r="AW719" i="3" s="1"/>
  <c r="AW707" i="3" a="1"/>
  <c r="AW707" i="3" s="1"/>
  <c r="AW695" i="3" a="1"/>
  <c r="AW695" i="3" s="1"/>
  <c r="AW683" i="3" a="1"/>
  <c r="AW683" i="3" s="1"/>
  <c r="AW671" i="3" a="1"/>
  <c r="AW671" i="3" s="1"/>
  <c r="AW659" i="3" a="1"/>
  <c r="AW659" i="3" s="1"/>
  <c r="AW647" i="3" a="1"/>
  <c r="AW647" i="3" s="1"/>
  <c r="AW635" i="3" a="1"/>
  <c r="AW635" i="3" s="1"/>
  <c r="AW623" i="3" a="1"/>
  <c r="AW623" i="3" s="1"/>
  <c r="AW611" i="3" a="1"/>
  <c r="AW611" i="3" s="1"/>
  <c r="AW599" i="3" a="1"/>
  <c r="AW599" i="3" s="1"/>
  <c r="AW587" i="3" a="1"/>
  <c r="AW587" i="3" s="1"/>
  <c r="AW575" i="3" a="1"/>
  <c r="AW575" i="3" s="1"/>
  <c r="AW563" i="3" a="1"/>
  <c r="AW563" i="3" s="1"/>
  <c r="AW551" i="3" a="1"/>
  <c r="AW551" i="3" s="1"/>
  <c r="AW539" i="3" a="1"/>
  <c r="AW539" i="3" s="1"/>
  <c r="AW523" i="3" a="1"/>
  <c r="AW523" i="3" s="1"/>
  <c r="AW511" i="3" a="1"/>
  <c r="AW511" i="3" s="1"/>
  <c r="AW499" i="3" a="1"/>
  <c r="AW499" i="3" s="1"/>
  <c r="AW487" i="3" a="1"/>
  <c r="AW487" i="3" s="1"/>
  <c r="AW475" i="3" a="1"/>
  <c r="AW475" i="3" s="1"/>
  <c r="AW463" i="3" a="1"/>
  <c r="AW463" i="3" s="1"/>
  <c r="AW451" i="3" a="1"/>
  <c r="AW451" i="3" s="1"/>
  <c r="AW443" i="3" a="1"/>
  <c r="AW443" i="3" s="1"/>
  <c r="AW431" i="3" a="1"/>
  <c r="AW431" i="3" s="1"/>
  <c r="AW419" i="3" a="1"/>
  <c r="AW419" i="3" s="1"/>
  <c r="AW407" i="3" a="1"/>
  <c r="AW407" i="3" s="1"/>
  <c r="AW395" i="3" a="1"/>
  <c r="AW395" i="3" s="1"/>
  <c r="AW383" i="3" a="1"/>
  <c r="AW383" i="3" s="1"/>
  <c r="AW371" i="3" a="1"/>
  <c r="AW371" i="3" s="1"/>
  <c r="AW359" i="3" a="1"/>
  <c r="AW359" i="3" s="1"/>
  <c r="AW347" i="3" a="1"/>
  <c r="AW347" i="3" s="1"/>
  <c r="AW335" i="3" a="1"/>
  <c r="AW335" i="3" s="1"/>
  <c r="AW319" i="3" a="1"/>
  <c r="AW319" i="3" s="1"/>
  <c r="AW307" i="3" a="1"/>
  <c r="AW307" i="3" s="1"/>
  <c r="AW295" i="3" a="1"/>
  <c r="AW295" i="3" s="1"/>
  <c r="AW283" i="3" a="1"/>
  <c r="AW283" i="3" s="1"/>
  <c r="AW271" i="3" a="1"/>
  <c r="AW271" i="3" s="1"/>
  <c r="AW259" i="3" a="1"/>
  <c r="AW259" i="3" s="1"/>
  <c r="AW247" i="3" a="1"/>
  <c r="AW247" i="3" s="1"/>
  <c r="AW235" i="3" a="1"/>
  <c r="AW235" i="3" s="1"/>
  <c r="AW223" i="3" a="1"/>
  <c r="AW223" i="3" s="1"/>
  <c r="AW211" i="3" a="1"/>
  <c r="AW211" i="3" s="1"/>
  <c r="AW199" i="3" a="1"/>
  <c r="AW199" i="3" s="1"/>
  <c r="AW187" i="3" a="1"/>
  <c r="AW187" i="3" s="1"/>
  <c r="AW175" i="3" a="1"/>
  <c r="AW175" i="3" s="1"/>
  <c r="AW163" i="3" a="1"/>
  <c r="AW163" i="3" s="1"/>
  <c r="AW151" i="3" a="1"/>
  <c r="AW151" i="3" s="1"/>
  <c r="AW139" i="3" a="1"/>
  <c r="AW139" i="3" s="1"/>
  <c r="AW127" i="3" a="1"/>
  <c r="AW127" i="3" s="1"/>
  <c r="AW115" i="3" a="1"/>
  <c r="AW115" i="3" s="1"/>
  <c r="AW99" i="3" a="1"/>
  <c r="AW99" i="3" s="1"/>
  <c r="AW775" i="3" a="1"/>
  <c r="AW775" i="3" s="1"/>
  <c r="AW763" i="3" a="1"/>
  <c r="AW763" i="3" s="1"/>
  <c r="AW751" i="3" a="1"/>
  <c r="AW751" i="3" s="1"/>
  <c r="AW739" i="3" a="1"/>
  <c r="AW739" i="3" s="1"/>
  <c r="AW727" i="3" a="1"/>
  <c r="AW727" i="3" s="1"/>
  <c r="AW715" i="3" a="1"/>
  <c r="AW715" i="3" s="1"/>
  <c r="AW703" i="3" a="1"/>
  <c r="AW703" i="3" s="1"/>
  <c r="AW691" i="3" a="1"/>
  <c r="AW691" i="3" s="1"/>
  <c r="AW679" i="3" a="1"/>
  <c r="AW679" i="3" s="1"/>
  <c r="AW667" i="3" a="1"/>
  <c r="AW667" i="3" s="1"/>
  <c r="AW651" i="3" a="1"/>
  <c r="AW651" i="3" s="1"/>
  <c r="AW639" i="3" a="1"/>
  <c r="AW639" i="3" s="1"/>
  <c r="AW627" i="3" a="1"/>
  <c r="AW627" i="3" s="1"/>
  <c r="AW615" i="3" a="1"/>
  <c r="AW615" i="3" s="1"/>
  <c r="AW603" i="3" a="1"/>
  <c r="AW603" i="3" s="1"/>
  <c r="AW591" i="3" a="1"/>
  <c r="AW591" i="3" s="1"/>
  <c r="AW579" i="3" a="1"/>
  <c r="AW579" i="3" s="1"/>
  <c r="AW567" i="3" a="1"/>
  <c r="AW567" i="3" s="1"/>
  <c r="AW555" i="3" a="1"/>
  <c r="AW555" i="3" s="1"/>
  <c r="AW543" i="3" a="1"/>
  <c r="AW543" i="3" s="1"/>
  <c r="AW531" i="3" a="1"/>
  <c r="AW531" i="3" s="1"/>
  <c r="AW519" i="3" a="1"/>
  <c r="AW519" i="3" s="1"/>
  <c r="AW503" i="3" a="1"/>
  <c r="AW503" i="3" s="1"/>
  <c r="AW491" i="3" a="1"/>
  <c r="AW491" i="3" s="1"/>
  <c r="AW479" i="3" a="1"/>
  <c r="AW479" i="3" s="1"/>
  <c r="AW467" i="3" a="1"/>
  <c r="AW467" i="3" s="1"/>
  <c r="AW455" i="3" a="1"/>
  <c r="AW455" i="3" s="1"/>
  <c r="AW439" i="3" a="1"/>
  <c r="AW439" i="3" s="1"/>
  <c r="AW427" i="3" a="1"/>
  <c r="AW427" i="3" s="1"/>
  <c r="AW415" i="3" a="1"/>
  <c r="AW415" i="3" s="1"/>
  <c r="AW403" i="3" a="1"/>
  <c r="AW403" i="3" s="1"/>
  <c r="AW391" i="3" a="1"/>
  <c r="AW391" i="3" s="1"/>
  <c r="AW375" i="3" a="1"/>
  <c r="AW375" i="3" s="1"/>
  <c r="AW363" i="3" a="1"/>
  <c r="AW363" i="3" s="1"/>
  <c r="AW351" i="3" a="1"/>
  <c r="AW351" i="3" s="1"/>
  <c r="AW339" i="3" a="1"/>
  <c r="AW339" i="3" s="1"/>
  <c r="AW327" i="3" a="1"/>
  <c r="AW327" i="3" s="1"/>
  <c r="AW315" i="3" a="1"/>
  <c r="AW315" i="3" s="1"/>
  <c r="AW303" i="3" a="1"/>
  <c r="AW303" i="3" s="1"/>
  <c r="AW291" i="3" a="1"/>
  <c r="AW291" i="3" s="1"/>
  <c r="AW279" i="3" a="1"/>
  <c r="AW279" i="3" s="1"/>
  <c r="AW263" i="3" a="1"/>
  <c r="AW263" i="3" s="1"/>
  <c r="AW251" i="3" a="1"/>
  <c r="AW251" i="3" s="1"/>
  <c r="AW239" i="3" a="1"/>
  <c r="AW239" i="3" s="1"/>
  <c r="AW227" i="3" a="1"/>
  <c r="AW227" i="3" s="1"/>
  <c r="AW215" i="3" a="1"/>
  <c r="AW215" i="3" s="1"/>
  <c r="AW203" i="3" a="1"/>
  <c r="AW203" i="3" s="1"/>
  <c r="AW191" i="3" a="1"/>
  <c r="AW191" i="3" s="1"/>
  <c r="AW179" i="3" a="1"/>
  <c r="AW179" i="3" s="1"/>
  <c r="AW167" i="3" a="1"/>
  <c r="AW167" i="3" s="1"/>
  <c r="AW155" i="3" a="1"/>
  <c r="AW155" i="3" s="1"/>
  <c r="AW135" i="3" a="1"/>
  <c r="AW135" i="3" s="1"/>
  <c r="AW123" i="3" a="1"/>
  <c r="AW123" i="3" s="1"/>
  <c r="AW103" i="3" a="1"/>
  <c r="AW103" i="3" s="1"/>
  <c r="AW779" i="3" a="1"/>
  <c r="AW779" i="3" s="1"/>
  <c r="AW767" i="3" a="1"/>
  <c r="AW767" i="3" s="1"/>
  <c r="AW755" i="3" a="1"/>
  <c r="AW755" i="3" s="1"/>
  <c r="AW747" i="3" a="1"/>
  <c r="AW747" i="3" s="1"/>
  <c r="AW735" i="3" a="1"/>
  <c r="AW735" i="3" s="1"/>
  <c r="AW723" i="3" a="1"/>
  <c r="AW723" i="3" s="1"/>
  <c r="AW711" i="3" a="1"/>
  <c r="AW711" i="3" s="1"/>
  <c r="AW699" i="3" a="1"/>
  <c r="AW699" i="3" s="1"/>
  <c r="AW687" i="3" a="1"/>
  <c r="AW687" i="3" s="1"/>
  <c r="AW675" i="3" a="1"/>
  <c r="AW675" i="3" s="1"/>
  <c r="AW663" i="3" a="1"/>
  <c r="AW663" i="3" s="1"/>
  <c r="AW655" i="3" a="1"/>
  <c r="AW655" i="3" s="1"/>
  <c r="AW643" i="3" a="1"/>
  <c r="AW643" i="3" s="1"/>
  <c r="AW631" i="3" a="1"/>
  <c r="AW631" i="3" s="1"/>
  <c r="AW619" i="3" a="1"/>
  <c r="AW619" i="3" s="1"/>
  <c r="AW607" i="3" a="1"/>
  <c r="AW607" i="3" s="1"/>
  <c r="AW595" i="3" a="1"/>
  <c r="AW595" i="3" s="1"/>
  <c r="AW583" i="3" a="1"/>
  <c r="AW583" i="3" s="1"/>
  <c r="AW571" i="3" a="1"/>
  <c r="AW571" i="3" s="1"/>
  <c r="AW559" i="3" a="1"/>
  <c r="AW559" i="3" s="1"/>
  <c r="AW547" i="3" a="1"/>
  <c r="AW547" i="3" s="1"/>
  <c r="AW535" i="3" a="1"/>
  <c r="AW535" i="3" s="1"/>
  <c r="AW527" i="3" a="1"/>
  <c r="AW527" i="3" s="1"/>
  <c r="AW515" i="3" a="1"/>
  <c r="AW515" i="3" s="1"/>
  <c r="AW507" i="3" a="1"/>
  <c r="AW507" i="3" s="1"/>
  <c r="AW495" i="3" a="1"/>
  <c r="AW495" i="3" s="1"/>
  <c r="AW483" i="3" a="1"/>
  <c r="AW483" i="3" s="1"/>
  <c r="AW471" i="3" a="1"/>
  <c r="AW471" i="3" s="1"/>
  <c r="AW459" i="3" a="1"/>
  <c r="AW459" i="3" s="1"/>
  <c r="AW447" i="3" a="1"/>
  <c r="AW447" i="3" s="1"/>
  <c r="AW435" i="3" a="1"/>
  <c r="AW435" i="3" s="1"/>
  <c r="AW423" i="3" a="1"/>
  <c r="AW423" i="3" s="1"/>
  <c r="AW411" i="3" a="1"/>
  <c r="AW411" i="3" s="1"/>
  <c r="AW399" i="3" a="1"/>
  <c r="AW399" i="3" s="1"/>
  <c r="AW387" i="3" a="1"/>
  <c r="AW387" i="3" s="1"/>
  <c r="AW379" i="3" a="1"/>
  <c r="AW379" i="3" s="1"/>
  <c r="AW367" i="3" a="1"/>
  <c r="AW367" i="3" s="1"/>
  <c r="AW355" i="3" a="1"/>
  <c r="AW355" i="3" s="1"/>
  <c r="AW343" i="3" a="1"/>
  <c r="AW343" i="3" s="1"/>
  <c r="AW331" i="3" a="1"/>
  <c r="AW331" i="3" s="1"/>
  <c r="AW323" i="3" a="1"/>
  <c r="AW323" i="3" s="1"/>
  <c r="AW311" i="3" a="1"/>
  <c r="AW311" i="3" s="1"/>
  <c r="AW299" i="3" a="1"/>
  <c r="AW299" i="3" s="1"/>
  <c r="AW287" i="3" a="1"/>
  <c r="AW287" i="3" s="1"/>
  <c r="AW275" i="3" a="1"/>
  <c r="AW275" i="3" s="1"/>
  <c r="AW267" i="3" a="1"/>
  <c r="AW267" i="3" s="1"/>
  <c r="AW255" i="3" a="1"/>
  <c r="AW255" i="3" s="1"/>
  <c r="AW243" i="3" a="1"/>
  <c r="AW243" i="3" s="1"/>
  <c r="AW231" i="3" a="1"/>
  <c r="AW231" i="3" s="1"/>
  <c r="AW219" i="3" a="1"/>
  <c r="AW219" i="3" s="1"/>
  <c r="AW207" i="3" a="1"/>
  <c r="AW207" i="3" s="1"/>
  <c r="AW195" i="3" a="1"/>
  <c r="AW195" i="3" s="1"/>
  <c r="AW183" i="3" a="1"/>
  <c r="AW183" i="3" s="1"/>
  <c r="AW171" i="3" a="1"/>
  <c r="AW171" i="3" s="1"/>
  <c r="AW159" i="3" a="1"/>
  <c r="AW159" i="3" s="1"/>
  <c r="AW147" i="3" a="1"/>
  <c r="AW147" i="3" s="1"/>
  <c r="AW143" i="3" a="1"/>
  <c r="AW143" i="3" s="1"/>
  <c r="AW131" i="3" a="1"/>
  <c r="AW131" i="3" s="1"/>
  <c r="AW119" i="3" a="1"/>
  <c r="AW119" i="3" s="1"/>
  <c r="AW111" i="3" a="1"/>
  <c r="AW111" i="3" s="1"/>
  <c r="AW107" i="3" a="1"/>
  <c r="AW107" i="3" s="1"/>
  <c r="AW95" i="3" a="1"/>
  <c r="AW95" i="3" s="1"/>
  <c r="AW91" i="3" a="1"/>
  <c r="AW91" i="3" s="1"/>
  <c r="AW87" i="3" a="1"/>
  <c r="AW87" i="3" s="1"/>
  <c r="AW83" i="3" a="1"/>
  <c r="AW83" i="3" s="1"/>
  <c r="AW79" i="3" a="1"/>
  <c r="AW79" i="3" s="1"/>
  <c r="AW75" i="3" a="1"/>
  <c r="AW75" i="3" s="1"/>
  <c r="AW71" i="3" a="1"/>
  <c r="AW71" i="3" s="1"/>
  <c r="AW67" i="3" a="1"/>
  <c r="AW67" i="3" s="1"/>
  <c r="AW63" i="3" a="1"/>
  <c r="AW63" i="3" s="1"/>
  <c r="AW59" i="3" a="1"/>
  <c r="AW59" i="3" s="1"/>
  <c r="AW55" i="3" a="1"/>
  <c r="AW55" i="3" s="1"/>
  <c r="AW51" i="3" a="1"/>
  <c r="AW51" i="3" s="1"/>
  <c r="AW47" i="3" a="1"/>
  <c r="AW47" i="3" s="1"/>
  <c r="AW43" i="3" a="1"/>
  <c r="AW43" i="3" s="1"/>
  <c r="AW39" i="3" a="1"/>
  <c r="AW39" i="3" s="1"/>
  <c r="AW35" i="3" a="1"/>
  <c r="AW35" i="3" s="1"/>
  <c r="AW31" i="3" a="1"/>
  <c r="AW31" i="3" s="1"/>
  <c r="AW27" i="3" a="1"/>
  <c r="AW27" i="3" s="1"/>
  <c r="AW23" i="3" a="1"/>
  <c r="AW23" i="3" s="1"/>
  <c r="AW19" i="3" a="1"/>
  <c r="AW19" i="3" s="1"/>
  <c r="AW15" i="3" a="1"/>
  <c r="AW15" i="3" s="1"/>
  <c r="AW11" i="3" a="1"/>
  <c r="AW11" i="3" s="1"/>
  <c r="AW7" i="3" a="1"/>
  <c r="AW7" i="3" s="1"/>
  <c r="AW997" i="3" a="1"/>
  <c r="AW997" i="3" s="1"/>
  <c r="AW989" i="3" a="1"/>
  <c r="AW989" i="3" s="1"/>
  <c r="AW981" i="3" a="1"/>
  <c r="AW981" i="3" s="1"/>
  <c r="AW973" i="3" a="1"/>
  <c r="AW973" i="3" s="1"/>
  <c r="AW965" i="3" a="1"/>
  <c r="AW965" i="3" s="1"/>
  <c r="AW957" i="3" a="1"/>
  <c r="AW957" i="3" s="1"/>
  <c r="AW953" i="3" a="1"/>
  <c r="AW953" i="3" s="1"/>
  <c r="AW945" i="3" a="1"/>
  <c r="AW945" i="3" s="1"/>
  <c r="AW937" i="3" a="1"/>
  <c r="AW937" i="3" s="1"/>
  <c r="AW929" i="3" a="1"/>
  <c r="AW929" i="3" s="1"/>
  <c r="AW921" i="3" a="1"/>
  <c r="AW921" i="3" s="1"/>
  <c r="AW913" i="3" a="1"/>
  <c r="AW913" i="3" s="1"/>
  <c r="AW905" i="3" a="1"/>
  <c r="AW905" i="3" s="1"/>
  <c r="AW897" i="3" a="1"/>
  <c r="AW897" i="3" s="1"/>
  <c r="AW893" i="3" a="1"/>
  <c r="AW893" i="3" s="1"/>
  <c r="AW885" i="3" a="1"/>
  <c r="AW885" i="3" s="1"/>
  <c r="AW877" i="3" a="1"/>
  <c r="AW877" i="3" s="1"/>
  <c r="AW869" i="3" a="1"/>
  <c r="AW869" i="3" s="1"/>
  <c r="AW861" i="3" a="1"/>
  <c r="AW861" i="3" s="1"/>
  <c r="AW853" i="3" a="1"/>
  <c r="AW853" i="3" s="1"/>
  <c r="AW845" i="3" a="1"/>
  <c r="AW845" i="3" s="1"/>
  <c r="AW837" i="3" a="1"/>
  <c r="AW837" i="3" s="1"/>
  <c r="AW829" i="3" a="1"/>
  <c r="AW829" i="3" s="1"/>
  <c r="AW821" i="3" a="1"/>
  <c r="AW821" i="3" s="1"/>
  <c r="AW817" i="3" a="1"/>
  <c r="AW817" i="3" s="1"/>
  <c r="AW809" i="3" a="1"/>
  <c r="AW809" i="3" s="1"/>
  <c r="AW801" i="3" a="1"/>
  <c r="AW801" i="3" s="1"/>
  <c r="AW793" i="3" a="1"/>
  <c r="AW793" i="3" s="1"/>
  <c r="AW785" i="3" a="1"/>
  <c r="AW785" i="3" s="1"/>
  <c r="AW777" i="3" a="1"/>
  <c r="AW777" i="3" s="1"/>
  <c r="AW769" i="3" a="1"/>
  <c r="AW769" i="3" s="1"/>
  <c r="AW761" i="3" a="1"/>
  <c r="AW761" i="3" s="1"/>
  <c r="AW753" i="3" a="1"/>
  <c r="AW753" i="3" s="1"/>
  <c r="AW745" i="3" a="1"/>
  <c r="AW745" i="3" s="1"/>
  <c r="AW737" i="3" a="1"/>
  <c r="AW737" i="3" s="1"/>
  <c r="AW729" i="3" a="1"/>
  <c r="AW729" i="3" s="1"/>
  <c r="AW721" i="3" a="1"/>
  <c r="AW721" i="3" s="1"/>
  <c r="AW713" i="3" a="1"/>
  <c r="AW713" i="3" s="1"/>
  <c r="AW705" i="3" a="1"/>
  <c r="AW705" i="3" s="1"/>
  <c r="AW697" i="3" a="1"/>
  <c r="AW697" i="3" s="1"/>
  <c r="AW689" i="3" a="1"/>
  <c r="AW689" i="3" s="1"/>
  <c r="AW681" i="3" a="1"/>
  <c r="AW681" i="3" s="1"/>
  <c r="AW673" i="3" a="1"/>
  <c r="AW673" i="3" s="1"/>
  <c r="AW669" i="3" a="1"/>
  <c r="AW669" i="3" s="1"/>
  <c r="AW661" i="3" a="1"/>
  <c r="AW661" i="3" s="1"/>
  <c r="AW653" i="3" a="1"/>
  <c r="AW653" i="3" s="1"/>
  <c r="AW645" i="3" a="1"/>
  <c r="AW645" i="3" s="1"/>
  <c r="AW637" i="3" a="1"/>
  <c r="AW637" i="3" s="1"/>
  <c r="AW629" i="3" a="1"/>
  <c r="AW629" i="3" s="1"/>
  <c r="AW621" i="3" a="1"/>
  <c r="AW621" i="3" s="1"/>
  <c r="AW613" i="3" a="1"/>
  <c r="AW613" i="3" s="1"/>
  <c r="AW605" i="3" a="1"/>
  <c r="AW605" i="3" s="1"/>
  <c r="AW597" i="3" a="1"/>
  <c r="AW597" i="3" s="1"/>
  <c r="AW589" i="3" a="1"/>
  <c r="AW589" i="3" s="1"/>
  <c r="AW581" i="3" a="1"/>
  <c r="AW581" i="3" s="1"/>
  <c r="AW573" i="3" a="1"/>
  <c r="AW573" i="3" s="1"/>
  <c r="AW565" i="3" a="1"/>
  <c r="AW565" i="3" s="1"/>
  <c r="AW557" i="3" a="1"/>
  <c r="AW557" i="3" s="1"/>
  <c r="AW549" i="3" a="1"/>
  <c r="AW549" i="3" s="1"/>
  <c r="AW541" i="3" a="1"/>
  <c r="AW541" i="3" s="1"/>
  <c r="AW533" i="3" a="1"/>
  <c r="AW533" i="3" s="1"/>
  <c r="AW525" i="3" a="1"/>
  <c r="AW525" i="3" s="1"/>
  <c r="AW517" i="3" a="1"/>
  <c r="AW517" i="3" s="1"/>
  <c r="AW509" i="3" a="1"/>
  <c r="AW509" i="3" s="1"/>
  <c r="AW501" i="3" a="1"/>
  <c r="AW501" i="3" s="1"/>
  <c r="AW493" i="3" a="1"/>
  <c r="AW493" i="3" s="1"/>
  <c r="AW485" i="3" a="1"/>
  <c r="AW485" i="3" s="1"/>
  <c r="AW481" i="3" a="1"/>
  <c r="AW481" i="3" s="1"/>
  <c r="AW1001" i="3" a="1"/>
  <c r="AW1001" i="3" s="1"/>
  <c r="AW993" i="3" a="1"/>
  <c r="AW993" i="3" s="1"/>
  <c r="AW985" i="3" a="1"/>
  <c r="AW985" i="3" s="1"/>
  <c r="AW977" i="3" a="1"/>
  <c r="AW977" i="3" s="1"/>
  <c r="AW969" i="3" a="1"/>
  <c r="AW969" i="3" s="1"/>
  <c r="AW961" i="3" a="1"/>
  <c r="AW961" i="3" s="1"/>
  <c r="AW949" i="3" a="1"/>
  <c r="AW949" i="3" s="1"/>
  <c r="AW941" i="3" a="1"/>
  <c r="AW941" i="3" s="1"/>
  <c r="AW933" i="3" a="1"/>
  <c r="AW933" i="3" s="1"/>
  <c r="AW925" i="3" a="1"/>
  <c r="AW925" i="3" s="1"/>
  <c r="AW917" i="3" a="1"/>
  <c r="AW917" i="3" s="1"/>
  <c r="AW909" i="3" a="1"/>
  <c r="AW909" i="3" s="1"/>
  <c r="AW901" i="3" a="1"/>
  <c r="AW901" i="3" s="1"/>
  <c r="AW889" i="3" a="1"/>
  <c r="AW889" i="3" s="1"/>
  <c r="AW881" i="3" a="1"/>
  <c r="AW881" i="3" s="1"/>
  <c r="AW873" i="3" a="1"/>
  <c r="AW873" i="3" s="1"/>
  <c r="AW865" i="3" a="1"/>
  <c r="AW865" i="3" s="1"/>
  <c r="AW857" i="3" a="1"/>
  <c r="AW857" i="3" s="1"/>
  <c r="AW849" i="3" a="1"/>
  <c r="AW849" i="3" s="1"/>
  <c r="AW841" i="3" a="1"/>
  <c r="AW841" i="3" s="1"/>
  <c r="AW833" i="3" a="1"/>
  <c r="AW833" i="3" s="1"/>
  <c r="AW825" i="3" a="1"/>
  <c r="AW825" i="3" s="1"/>
  <c r="AW813" i="3" a="1"/>
  <c r="AW813" i="3" s="1"/>
  <c r="AW805" i="3" a="1"/>
  <c r="AW805" i="3" s="1"/>
  <c r="AW797" i="3" a="1"/>
  <c r="AW797" i="3" s="1"/>
  <c r="AW789" i="3" a="1"/>
  <c r="AW789" i="3" s="1"/>
  <c r="AW781" i="3" a="1"/>
  <c r="AW781" i="3" s="1"/>
  <c r="AW773" i="3" a="1"/>
  <c r="AW773" i="3" s="1"/>
  <c r="AW765" i="3" a="1"/>
  <c r="AW765" i="3" s="1"/>
  <c r="AW757" i="3" a="1"/>
  <c r="AW757" i="3" s="1"/>
  <c r="AW749" i="3" a="1"/>
  <c r="AW749" i="3" s="1"/>
  <c r="AW741" i="3" a="1"/>
  <c r="AW741" i="3" s="1"/>
  <c r="AW733" i="3" a="1"/>
  <c r="AW733" i="3" s="1"/>
  <c r="AW725" i="3" a="1"/>
  <c r="AW725" i="3" s="1"/>
  <c r="AW717" i="3" a="1"/>
  <c r="AW717" i="3" s="1"/>
  <c r="AW709" i="3" a="1"/>
  <c r="AW709" i="3" s="1"/>
  <c r="AW701" i="3" a="1"/>
  <c r="AW701" i="3" s="1"/>
  <c r="AW693" i="3" a="1"/>
  <c r="AW693" i="3" s="1"/>
  <c r="AW685" i="3" a="1"/>
  <c r="AW685" i="3" s="1"/>
  <c r="AW677" i="3" a="1"/>
  <c r="AW677" i="3" s="1"/>
  <c r="AW665" i="3" a="1"/>
  <c r="AW665" i="3" s="1"/>
  <c r="AW657" i="3" a="1"/>
  <c r="AW657" i="3" s="1"/>
  <c r="AW649" i="3" a="1"/>
  <c r="AW649" i="3" s="1"/>
  <c r="AW641" i="3" a="1"/>
  <c r="AW641" i="3" s="1"/>
  <c r="AW633" i="3" a="1"/>
  <c r="AW633" i="3" s="1"/>
  <c r="AW625" i="3" a="1"/>
  <c r="AW625" i="3" s="1"/>
  <c r="AW617" i="3" a="1"/>
  <c r="AW617" i="3" s="1"/>
  <c r="AW609" i="3" a="1"/>
  <c r="AW609" i="3" s="1"/>
  <c r="AW601" i="3" a="1"/>
  <c r="AW601" i="3" s="1"/>
  <c r="AW593" i="3" a="1"/>
  <c r="AW593" i="3" s="1"/>
  <c r="AW585" i="3" a="1"/>
  <c r="AW585" i="3" s="1"/>
  <c r="AW577" i="3" a="1"/>
  <c r="AW577" i="3" s="1"/>
  <c r="AW569" i="3" a="1"/>
  <c r="AW569" i="3" s="1"/>
  <c r="AW561" i="3" a="1"/>
  <c r="AW561" i="3" s="1"/>
  <c r="AW553" i="3" a="1"/>
  <c r="AW553" i="3" s="1"/>
  <c r="AW545" i="3" a="1"/>
  <c r="AW545" i="3" s="1"/>
  <c r="AW537" i="3" a="1"/>
  <c r="AW537" i="3" s="1"/>
  <c r="AW529" i="3" a="1"/>
  <c r="AW529" i="3" s="1"/>
  <c r="AW521" i="3" a="1"/>
  <c r="AW521" i="3" s="1"/>
  <c r="AW513" i="3" a="1"/>
  <c r="AW513" i="3" s="1"/>
  <c r="AW505" i="3" a="1"/>
  <c r="AW505" i="3" s="1"/>
  <c r="AW497" i="3" a="1"/>
  <c r="AW497" i="3" s="1"/>
  <c r="AW489" i="3" a="1"/>
  <c r="AW489" i="3" s="1"/>
  <c r="AW477" i="3" a="1"/>
  <c r="AW477" i="3" s="1"/>
  <c r="AW3" i="3" a="1"/>
  <c r="AW3" i="3" s="1"/>
  <c r="AW999" i="5" a="1"/>
  <c r="AW999" i="5" s="1"/>
  <c r="AW995" i="5" a="1"/>
  <c r="AW995" i="5" s="1"/>
  <c r="AW991" i="5" a="1"/>
  <c r="AW991" i="5" s="1"/>
  <c r="AW987" i="5" a="1"/>
  <c r="AW987" i="5" s="1"/>
  <c r="AW983" i="5" a="1"/>
  <c r="AW983" i="5" s="1"/>
  <c r="AW979" i="5" a="1"/>
  <c r="AW979" i="5" s="1"/>
  <c r="AW975" i="5" a="1"/>
  <c r="AW975" i="5" s="1"/>
  <c r="AW971" i="5" a="1"/>
  <c r="AW971" i="5" s="1"/>
  <c r="AW967" i="5" a="1"/>
  <c r="AW967" i="5" s="1"/>
  <c r="AW963" i="5" a="1"/>
  <c r="AW963" i="5" s="1"/>
  <c r="AW959" i="5" a="1"/>
  <c r="AW959" i="5" s="1"/>
  <c r="AW955" i="5" a="1"/>
  <c r="AW955" i="5" s="1"/>
  <c r="AW951" i="5" a="1"/>
  <c r="AW951" i="5" s="1"/>
  <c r="AW947" i="5" a="1"/>
  <c r="AW947" i="5" s="1"/>
  <c r="AW943" i="5" a="1"/>
  <c r="AW943" i="5" s="1"/>
  <c r="AW939" i="5" a="1"/>
  <c r="AW939" i="5" s="1"/>
  <c r="AW935" i="5" a="1"/>
  <c r="AW935" i="5" s="1"/>
  <c r="AW931" i="5" a="1"/>
  <c r="AW931" i="5" s="1"/>
  <c r="AW927" i="5" a="1"/>
  <c r="AW927" i="5" s="1"/>
  <c r="AW923" i="5" a="1"/>
  <c r="AW923" i="5" s="1"/>
  <c r="AW919" i="5" a="1"/>
  <c r="AW919" i="5" s="1"/>
  <c r="AW915" i="5" a="1"/>
  <c r="AW915" i="5" s="1"/>
  <c r="AW911" i="5" a="1"/>
  <c r="AW911" i="5" s="1"/>
  <c r="AW907" i="5" a="1"/>
  <c r="AW907" i="5" s="1"/>
  <c r="AW903" i="5" a="1"/>
  <c r="AW903" i="5" s="1"/>
  <c r="AW899" i="5" a="1"/>
  <c r="AW899" i="5" s="1"/>
  <c r="AW895" i="5" a="1"/>
  <c r="AW895" i="5" s="1"/>
  <c r="AW891" i="5" a="1"/>
  <c r="AW891" i="5" s="1"/>
  <c r="AW887" i="5" a="1"/>
  <c r="AW887" i="5" s="1"/>
  <c r="AW883" i="5" a="1"/>
  <c r="AW883" i="5" s="1"/>
  <c r="AW879" i="5" a="1"/>
  <c r="AW879" i="5" s="1"/>
  <c r="AW875" i="5" a="1"/>
  <c r="AW875" i="5" s="1"/>
  <c r="AW871" i="5" a="1"/>
  <c r="AW871" i="5" s="1"/>
  <c r="AW867" i="5" a="1"/>
  <c r="AW867" i="5" s="1"/>
  <c r="AW863" i="5" a="1"/>
  <c r="AW863" i="5" s="1"/>
  <c r="AW859" i="5" a="1"/>
  <c r="AW859" i="5" s="1"/>
  <c r="AW855" i="5" a="1"/>
  <c r="AW855" i="5" s="1"/>
  <c r="AW851" i="5" a="1"/>
  <c r="AW851" i="5" s="1"/>
  <c r="AW847" i="5" a="1"/>
  <c r="AW847" i="5" s="1"/>
  <c r="AW843" i="5" a="1"/>
  <c r="AW843" i="5" s="1"/>
  <c r="AW839" i="5" a="1"/>
  <c r="AW839" i="5" s="1"/>
  <c r="AW835" i="5" a="1"/>
  <c r="AW835" i="5" s="1"/>
  <c r="AW831" i="5" a="1"/>
  <c r="AW831" i="5" s="1"/>
  <c r="AW827" i="5" a="1"/>
  <c r="AW827" i="5" s="1"/>
  <c r="AW823" i="5" a="1"/>
  <c r="AW823" i="5" s="1"/>
  <c r="AW819" i="5" a="1"/>
  <c r="AW819" i="5" s="1"/>
  <c r="AW815" i="5" a="1"/>
  <c r="AW815" i="5" s="1"/>
  <c r="AW811" i="5" a="1"/>
  <c r="AW811" i="5" s="1"/>
  <c r="AW807" i="5" a="1"/>
  <c r="AW807" i="5" s="1"/>
  <c r="AW803" i="5" a="1"/>
  <c r="AW803" i="5" s="1"/>
  <c r="AW799" i="5" a="1"/>
  <c r="AW799" i="5" s="1"/>
  <c r="AW795" i="5" a="1"/>
  <c r="AW795" i="5" s="1"/>
  <c r="AW791" i="5" a="1"/>
  <c r="AW791" i="5" s="1"/>
  <c r="AW787" i="5" a="1"/>
  <c r="AW787" i="5" s="1"/>
  <c r="AW783" i="5" a="1"/>
  <c r="AW783" i="5" s="1"/>
  <c r="AW779" i="5" a="1"/>
  <c r="AW779" i="5" s="1"/>
  <c r="AW775" i="5" a="1"/>
  <c r="AW775" i="5" s="1"/>
  <c r="AW771" i="5" a="1"/>
  <c r="AW771" i="5" s="1"/>
  <c r="AW767" i="5" a="1"/>
  <c r="AW767" i="5" s="1"/>
  <c r="AW763" i="5" a="1"/>
  <c r="AW763" i="5" s="1"/>
  <c r="AW759" i="5" a="1"/>
  <c r="AW759" i="5" s="1"/>
  <c r="AW755" i="5" a="1"/>
  <c r="AW755" i="5" s="1"/>
  <c r="AW751" i="5" a="1"/>
  <c r="AW751" i="5" s="1"/>
  <c r="AW747" i="5" a="1"/>
  <c r="AW747" i="5" s="1"/>
  <c r="AW743" i="5" a="1"/>
  <c r="AW743" i="5" s="1"/>
  <c r="AW739" i="5" a="1"/>
  <c r="AW739" i="5" s="1"/>
  <c r="AW735" i="5" a="1"/>
  <c r="AW735" i="5" s="1"/>
  <c r="AW731" i="5" a="1"/>
  <c r="AW731" i="5" s="1"/>
  <c r="AW727" i="5" a="1"/>
  <c r="AW727" i="5" s="1"/>
  <c r="AW723" i="5" a="1"/>
  <c r="AW723" i="5" s="1"/>
  <c r="AW719" i="5" a="1"/>
  <c r="AW719" i="5" s="1"/>
  <c r="AW715" i="5" a="1"/>
  <c r="AW715" i="5" s="1"/>
  <c r="AW711" i="5" a="1"/>
  <c r="AW711" i="5" s="1"/>
  <c r="AW707" i="5" a="1"/>
  <c r="AW707" i="5" s="1"/>
  <c r="AW703" i="5" a="1"/>
  <c r="AW703" i="5" s="1"/>
  <c r="AW699" i="5" a="1"/>
  <c r="AW699" i="5" s="1"/>
  <c r="AW695" i="5" a="1"/>
  <c r="AW695" i="5" s="1"/>
  <c r="AW691" i="5" a="1"/>
  <c r="AW691" i="5" s="1"/>
  <c r="AW687" i="5" a="1"/>
  <c r="AW687" i="5" s="1"/>
  <c r="AW683" i="5" a="1"/>
  <c r="AW683" i="5" s="1"/>
  <c r="AW679" i="5" a="1"/>
  <c r="AW679" i="5" s="1"/>
  <c r="AW675" i="5" a="1"/>
  <c r="AW675" i="5" s="1"/>
  <c r="AW671" i="5" a="1"/>
  <c r="AW671" i="5" s="1"/>
  <c r="AW667" i="5" a="1"/>
  <c r="AW667" i="5" s="1"/>
  <c r="AW663" i="5" a="1"/>
  <c r="AW663" i="5" s="1"/>
  <c r="AW659" i="5" a="1"/>
  <c r="AW659" i="5" s="1"/>
  <c r="AW655" i="5" a="1"/>
  <c r="AW655" i="5" s="1"/>
  <c r="AW651" i="5" a="1"/>
  <c r="AW651" i="5" s="1"/>
  <c r="AW647" i="5" a="1"/>
  <c r="AW647" i="5" s="1"/>
  <c r="AW643" i="5" a="1"/>
  <c r="AW643" i="5" s="1"/>
  <c r="AW639" i="5" a="1"/>
  <c r="AW639" i="5" s="1"/>
  <c r="AW635" i="5" a="1"/>
  <c r="AW635" i="5" s="1"/>
  <c r="AW631" i="5" a="1"/>
  <c r="AW631" i="5" s="1"/>
  <c r="AW627" i="5" a="1"/>
  <c r="AW627" i="5" s="1"/>
  <c r="AW623" i="5" a="1"/>
  <c r="AW623" i="5" s="1"/>
  <c r="AW619" i="5" a="1"/>
  <c r="AW619" i="5" s="1"/>
  <c r="AW615" i="5" a="1"/>
  <c r="AW615" i="5" s="1"/>
  <c r="AW611" i="5" a="1"/>
  <c r="AW611" i="5" s="1"/>
  <c r="AW607" i="5" a="1"/>
  <c r="AW607" i="5" s="1"/>
  <c r="AW603" i="5" a="1"/>
  <c r="AW603" i="5" s="1"/>
  <c r="AW599" i="5" a="1"/>
  <c r="AW599" i="5" s="1"/>
  <c r="AW595" i="5" a="1"/>
  <c r="AW595" i="5" s="1"/>
  <c r="AW591" i="5" a="1"/>
  <c r="AW591" i="5" s="1"/>
  <c r="AW587" i="5" a="1"/>
  <c r="AW587" i="5" s="1"/>
  <c r="AW583" i="5" a="1"/>
  <c r="AW583" i="5" s="1"/>
  <c r="AW579" i="5" a="1"/>
  <c r="AW579" i="5" s="1"/>
  <c r="AW575" i="5" a="1"/>
  <c r="AW575" i="5" s="1"/>
  <c r="AW473" i="3" a="1"/>
  <c r="AW473" i="3" s="1"/>
  <c r="AW465" i="3" a="1"/>
  <c r="AW465" i="3" s="1"/>
  <c r="AW457" i="3" a="1"/>
  <c r="AW457" i="3" s="1"/>
  <c r="AW449" i="3" a="1"/>
  <c r="AW449" i="3" s="1"/>
  <c r="AW441" i="3" a="1"/>
  <c r="AW441" i="3" s="1"/>
  <c r="AW433" i="3" a="1"/>
  <c r="AW433" i="3" s="1"/>
  <c r="AW425" i="3" a="1"/>
  <c r="AW425" i="3" s="1"/>
  <c r="AW417" i="3" a="1"/>
  <c r="AW417" i="3" s="1"/>
  <c r="AW409" i="3" a="1"/>
  <c r="AW409" i="3" s="1"/>
  <c r="AW401" i="3" a="1"/>
  <c r="AW401" i="3" s="1"/>
  <c r="AW393" i="3" a="1"/>
  <c r="AW393" i="3" s="1"/>
  <c r="AW385" i="3" a="1"/>
  <c r="AW385" i="3" s="1"/>
  <c r="AW377" i="3" a="1"/>
  <c r="AW377" i="3" s="1"/>
  <c r="AW369" i="3" a="1"/>
  <c r="AW369" i="3" s="1"/>
  <c r="AW365" i="3" a="1"/>
  <c r="AW365" i="3" s="1"/>
  <c r="AW357" i="3" a="1"/>
  <c r="AW357" i="3" s="1"/>
  <c r="AW349" i="3" a="1"/>
  <c r="AW349" i="3" s="1"/>
  <c r="AW341" i="3" a="1"/>
  <c r="AW341" i="3" s="1"/>
  <c r="AW333" i="3" a="1"/>
  <c r="AW333" i="3" s="1"/>
  <c r="AW325" i="3" a="1"/>
  <c r="AW325" i="3" s="1"/>
  <c r="AW321" i="3" a="1"/>
  <c r="AW321" i="3" s="1"/>
  <c r="AW317" i="3" a="1"/>
  <c r="AW317" i="3" s="1"/>
  <c r="AW313" i="3" a="1"/>
  <c r="AW313" i="3" s="1"/>
  <c r="AW309" i="3" a="1"/>
  <c r="AW309" i="3" s="1"/>
  <c r="AW305" i="3" a="1"/>
  <c r="AW305" i="3" s="1"/>
  <c r="AW301" i="3" a="1"/>
  <c r="AW301" i="3" s="1"/>
  <c r="AW297" i="3" a="1"/>
  <c r="AW297" i="3" s="1"/>
  <c r="AW293" i="3" a="1"/>
  <c r="AW293" i="3" s="1"/>
  <c r="AW289" i="3" a="1"/>
  <c r="AW289" i="3" s="1"/>
  <c r="AW285" i="3" a="1"/>
  <c r="AW285" i="3" s="1"/>
  <c r="AW281" i="3" a="1"/>
  <c r="AW281" i="3" s="1"/>
  <c r="AW277" i="3" a="1"/>
  <c r="AW277" i="3" s="1"/>
  <c r="AW273" i="3" a="1"/>
  <c r="AW273" i="3" s="1"/>
  <c r="AW661" i="5" a="1"/>
  <c r="AW661" i="5" s="1"/>
  <c r="AW469" i="3" a="1"/>
  <c r="AW469" i="3" s="1"/>
  <c r="AW461" i="3" a="1"/>
  <c r="AW461" i="3" s="1"/>
  <c r="AW453" i="3" a="1"/>
  <c r="AW453" i="3" s="1"/>
  <c r="AW445" i="3" a="1"/>
  <c r="AW445" i="3" s="1"/>
  <c r="AW437" i="3" a="1"/>
  <c r="AW437" i="3" s="1"/>
  <c r="AW429" i="3" a="1"/>
  <c r="AW429" i="3" s="1"/>
  <c r="AW421" i="3" a="1"/>
  <c r="AW421" i="3" s="1"/>
  <c r="AW413" i="3" a="1"/>
  <c r="AW413" i="3" s="1"/>
  <c r="AW405" i="3" a="1"/>
  <c r="AW405" i="3" s="1"/>
  <c r="AW397" i="3" a="1"/>
  <c r="AW397" i="3" s="1"/>
  <c r="AW389" i="3" a="1"/>
  <c r="AW389" i="3" s="1"/>
  <c r="AW381" i="3" a="1"/>
  <c r="AW381" i="3" s="1"/>
  <c r="AW373" i="3" a="1"/>
  <c r="AW373" i="3" s="1"/>
  <c r="AW361" i="3" a="1"/>
  <c r="AW361" i="3" s="1"/>
  <c r="AW353" i="3" a="1"/>
  <c r="AW353" i="3" s="1"/>
  <c r="AW345" i="3" a="1"/>
  <c r="AW345" i="3" s="1"/>
  <c r="AW337" i="3" a="1"/>
  <c r="AW337" i="3" s="1"/>
  <c r="AW329" i="3" a="1"/>
  <c r="AW329" i="3" s="1"/>
  <c r="AW571" i="5" a="1"/>
  <c r="AW571" i="5" s="1"/>
  <c r="AW567" i="5" a="1"/>
  <c r="AW567" i="5" s="1"/>
  <c r="AW563" i="5" a="1"/>
  <c r="AW563" i="5" s="1"/>
  <c r="AW559" i="5" a="1"/>
  <c r="AW559" i="5" s="1"/>
  <c r="AW555" i="5" a="1"/>
  <c r="AW555" i="5" s="1"/>
  <c r="AW551" i="5" a="1"/>
  <c r="AW551" i="5" s="1"/>
  <c r="AW547" i="5" a="1"/>
  <c r="AW547" i="5" s="1"/>
  <c r="AW543" i="5" a="1"/>
  <c r="AW543" i="5" s="1"/>
  <c r="AW539" i="5" a="1"/>
  <c r="AW539" i="5" s="1"/>
  <c r="AW535" i="5" a="1"/>
  <c r="AW535" i="5" s="1"/>
  <c r="AW531" i="5" a="1"/>
  <c r="AW531" i="5" s="1"/>
  <c r="AW527" i="5" a="1"/>
  <c r="AW527" i="5" s="1"/>
  <c r="AW523" i="5" a="1"/>
  <c r="AW523" i="5" s="1"/>
  <c r="AW519" i="5" a="1"/>
  <c r="AW519" i="5" s="1"/>
  <c r="AW515" i="5" a="1"/>
  <c r="AW515" i="5" s="1"/>
  <c r="AW511" i="5" a="1"/>
  <c r="AW511" i="5" s="1"/>
  <c r="AW507" i="5" a="1"/>
  <c r="AW507" i="5" s="1"/>
  <c r="AW503" i="5" a="1"/>
  <c r="AW503" i="5" s="1"/>
  <c r="AW499" i="5" a="1"/>
  <c r="AW499" i="5" s="1"/>
  <c r="AW495" i="5" a="1"/>
  <c r="AW495" i="5" s="1"/>
  <c r="AW491" i="5" a="1"/>
  <c r="AW491" i="5" s="1"/>
  <c r="AW487" i="5" a="1"/>
  <c r="AW487" i="5" s="1"/>
  <c r="AW483" i="5" a="1"/>
  <c r="AW483" i="5" s="1"/>
  <c r="AW479" i="5" a="1"/>
  <c r="AW479" i="5" s="1"/>
  <c r="AW475" i="5" a="1"/>
  <c r="AW475" i="5" s="1"/>
  <c r="AW471" i="5" a="1"/>
  <c r="AW471" i="5" s="1"/>
  <c r="AW467" i="5" a="1"/>
  <c r="AW467" i="5" s="1"/>
  <c r="AW463" i="5" a="1"/>
  <c r="AW463" i="5" s="1"/>
  <c r="AW459" i="5" a="1"/>
  <c r="AW459" i="5" s="1"/>
  <c r="AW455" i="5" a="1"/>
  <c r="AW455" i="5" s="1"/>
  <c r="AW451" i="5" a="1"/>
  <c r="AW451" i="5" s="1"/>
  <c r="AW447" i="5" a="1"/>
  <c r="AW447" i="5" s="1"/>
  <c r="AW443" i="5" a="1"/>
  <c r="AW443" i="5" s="1"/>
  <c r="AW439" i="5" a="1"/>
  <c r="AW439" i="5" s="1"/>
  <c r="AW435" i="5" a="1"/>
  <c r="AW435" i="5" s="1"/>
  <c r="AW431" i="5" a="1"/>
  <c r="AW431" i="5" s="1"/>
  <c r="AW427" i="5" a="1"/>
  <c r="AW427" i="5" s="1"/>
  <c r="AW423" i="5" a="1"/>
  <c r="AW423" i="5" s="1"/>
  <c r="AW419" i="5" a="1"/>
  <c r="AW419" i="5" s="1"/>
  <c r="AW415" i="5" a="1"/>
  <c r="AW415" i="5" s="1"/>
  <c r="AW411" i="5" a="1"/>
  <c r="AW411" i="5" s="1"/>
  <c r="AW407" i="5" a="1"/>
  <c r="AW407" i="5" s="1"/>
  <c r="AW403" i="5" a="1"/>
  <c r="AW403" i="5" s="1"/>
  <c r="AW399" i="5" a="1"/>
  <c r="AW399" i="5" s="1"/>
  <c r="AW395" i="5" a="1"/>
  <c r="AW395" i="5" s="1"/>
  <c r="AW391" i="5" a="1"/>
  <c r="AW391" i="5" s="1"/>
  <c r="AW387" i="5" a="1"/>
  <c r="AW387" i="5" s="1"/>
  <c r="AW383" i="5" a="1"/>
  <c r="AW383" i="5" s="1"/>
  <c r="AW379" i="5" a="1"/>
  <c r="AW379" i="5" s="1"/>
  <c r="AW375" i="5" a="1"/>
  <c r="AW375" i="5" s="1"/>
  <c r="AW371" i="5" a="1"/>
  <c r="AW371" i="5" s="1"/>
  <c r="AW367" i="5" a="1"/>
  <c r="AW367" i="5" s="1"/>
  <c r="AW363" i="5" a="1"/>
  <c r="AW363" i="5" s="1"/>
  <c r="AW359" i="5" a="1"/>
  <c r="AW359" i="5" s="1"/>
  <c r="AW355" i="5" a="1"/>
  <c r="AW355" i="5" s="1"/>
  <c r="AW351" i="5" a="1"/>
  <c r="AW351" i="5" s="1"/>
  <c r="AW347" i="5" a="1"/>
  <c r="AW347" i="5" s="1"/>
  <c r="AW343" i="5" a="1"/>
  <c r="AW343" i="5" s="1"/>
  <c r="AW339" i="5" a="1"/>
  <c r="AW339" i="5" s="1"/>
  <c r="AW335" i="5" a="1"/>
  <c r="AW335" i="5" s="1"/>
  <c r="AW331" i="5" a="1"/>
  <c r="AW331" i="5" s="1"/>
  <c r="AW327" i="5" a="1"/>
  <c r="AW327" i="5" s="1"/>
  <c r="AW323" i="5" a="1"/>
  <c r="AW323" i="5" s="1"/>
  <c r="AW319" i="5" a="1"/>
  <c r="AW319" i="5" s="1"/>
  <c r="AW315" i="5" a="1"/>
  <c r="AW315" i="5" s="1"/>
  <c r="AW311" i="5" a="1"/>
  <c r="AW311" i="5" s="1"/>
  <c r="AW307" i="5" a="1"/>
  <c r="AW307" i="5" s="1"/>
  <c r="AW303" i="5" a="1"/>
  <c r="AW303" i="5" s="1"/>
  <c r="AW299" i="5" a="1"/>
  <c r="AW299" i="5" s="1"/>
  <c r="AW295" i="5" a="1"/>
  <c r="AW295" i="5" s="1"/>
  <c r="AW291" i="5" a="1"/>
  <c r="AW291" i="5" s="1"/>
  <c r="AW287" i="5" a="1"/>
  <c r="AW287" i="5" s="1"/>
  <c r="AW283" i="5" a="1"/>
  <c r="AW283" i="5" s="1"/>
  <c r="AW279" i="5" a="1"/>
  <c r="AW279" i="5" s="1"/>
  <c r="AW275" i="5" a="1"/>
  <c r="AW275" i="5" s="1"/>
  <c r="AW271" i="5" a="1"/>
  <c r="AW271" i="5" s="1"/>
  <c r="AW267" i="5" a="1"/>
  <c r="AW267" i="5" s="1"/>
  <c r="AW263" i="5" a="1"/>
  <c r="AW263" i="5" s="1"/>
  <c r="AW259" i="5" a="1"/>
  <c r="AW259" i="5" s="1"/>
  <c r="AW255" i="5" a="1"/>
  <c r="AW255" i="5" s="1"/>
  <c r="AW251" i="5" a="1"/>
  <c r="AW251" i="5" s="1"/>
  <c r="AW247" i="5" a="1"/>
  <c r="AW247" i="5" s="1"/>
  <c r="AW243" i="5" a="1"/>
  <c r="AW243" i="5" s="1"/>
  <c r="AW239" i="5" a="1"/>
  <c r="AW239" i="5" s="1"/>
  <c r="AW235" i="5" a="1"/>
  <c r="AW235" i="5" s="1"/>
  <c r="AW231" i="5" a="1"/>
  <c r="AW231" i="5" s="1"/>
  <c r="AW227" i="5" a="1"/>
  <c r="AW227" i="5" s="1"/>
  <c r="AW223" i="5" a="1"/>
  <c r="AW223" i="5" s="1"/>
  <c r="AW219" i="5" a="1"/>
  <c r="AW219" i="5" s="1"/>
  <c r="AW215" i="5" a="1"/>
  <c r="AW215" i="5" s="1"/>
  <c r="AW211" i="5" a="1"/>
  <c r="AW211" i="5" s="1"/>
  <c r="AW207" i="5" a="1"/>
  <c r="AW207" i="5" s="1"/>
  <c r="AW203" i="5" a="1"/>
  <c r="AW203" i="5" s="1"/>
  <c r="AW199" i="5" a="1"/>
  <c r="AW199" i="5" s="1"/>
  <c r="AW195" i="5" a="1"/>
  <c r="AW195" i="5" s="1"/>
  <c r="AW191" i="5" a="1"/>
  <c r="AW191" i="5" s="1"/>
  <c r="AW187" i="5" a="1"/>
  <c r="AW187" i="5" s="1"/>
  <c r="AW183" i="5" a="1"/>
  <c r="AW183" i="5" s="1"/>
  <c r="AW179" i="5" a="1"/>
  <c r="AW179" i="5" s="1"/>
  <c r="AW175" i="5" a="1"/>
  <c r="AW175" i="5" s="1"/>
  <c r="AW171" i="5" a="1"/>
  <c r="AW171" i="5" s="1"/>
  <c r="AW167" i="5" a="1"/>
  <c r="AW167" i="5" s="1"/>
  <c r="AW163" i="5" a="1"/>
  <c r="AW163" i="5" s="1"/>
  <c r="AW159" i="5" a="1"/>
  <c r="AW159" i="5" s="1"/>
  <c r="AW155" i="5" a="1"/>
  <c r="AW155" i="5" s="1"/>
  <c r="AW151" i="5" a="1"/>
  <c r="AW151" i="5" s="1"/>
  <c r="AW147" i="5" a="1"/>
  <c r="AW147" i="5" s="1"/>
  <c r="AW143" i="5" a="1"/>
  <c r="AW143" i="5" s="1"/>
  <c r="AW139" i="5" a="1"/>
  <c r="AW139" i="5" s="1"/>
  <c r="AW135" i="5" a="1"/>
  <c r="AW135" i="5" s="1"/>
  <c r="AW131" i="5" a="1"/>
  <c r="AW131" i="5" s="1"/>
  <c r="AW127" i="5" a="1"/>
  <c r="AW127" i="5" s="1"/>
  <c r="AW123" i="5" a="1"/>
  <c r="AW123" i="5" s="1"/>
  <c r="AW119" i="5" a="1"/>
  <c r="AW119" i="5" s="1"/>
  <c r="AW115" i="5" a="1"/>
  <c r="AW115" i="5" s="1"/>
  <c r="AW111" i="5" a="1"/>
  <c r="AW111" i="5" s="1"/>
  <c r="AW107" i="5" a="1"/>
  <c r="AW107" i="5" s="1"/>
  <c r="AW103" i="5" a="1"/>
  <c r="AW103" i="5" s="1"/>
  <c r="AW99" i="5" a="1"/>
  <c r="AW99" i="5" s="1"/>
  <c r="AW95" i="5" a="1"/>
  <c r="AW95" i="5" s="1"/>
  <c r="AW91" i="5" a="1"/>
  <c r="AW91" i="5" s="1"/>
  <c r="AW87" i="5" a="1"/>
  <c r="AW87" i="5" s="1"/>
  <c r="AW83" i="5" a="1"/>
  <c r="AW83" i="5" s="1"/>
  <c r="AW79" i="5" a="1"/>
  <c r="AW79" i="5" s="1"/>
  <c r="AW75" i="5" a="1"/>
  <c r="AW75" i="5" s="1"/>
  <c r="AW71" i="5" a="1"/>
  <c r="AW71" i="5" s="1"/>
  <c r="AW67" i="5" a="1"/>
  <c r="AW67" i="5" s="1"/>
  <c r="AW63" i="5" a="1"/>
  <c r="AW63" i="5" s="1"/>
  <c r="AW59" i="5" a="1"/>
  <c r="AW59" i="5" s="1"/>
  <c r="AW55" i="5" a="1"/>
  <c r="AW55" i="5" s="1"/>
  <c r="AW51" i="5" a="1"/>
  <c r="AW51" i="5" s="1"/>
  <c r="AW47" i="5" a="1"/>
  <c r="AW47" i="5" s="1"/>
  <c r="AW43" i="5" a="1"/>
  <c r="AW43" i="5" s="1"/>
  <c r="AW39" i="5" a="1"/>
  <c r="AW39" i="5" s="1"/>
  <c r="AW35" i="5" a="1"/>
  <c r="AW35" i="5" s="1"/>
  <c r="AW31" i="5" a="1"/>
  <c r="AW31" i="5" s="1"/>
  <c r="AW27" i="5" a="1"/>
  <c r="AW27" i="5" s="1"/>
  <c r="AW23" i="5" a="1"/>
  <c r="AW23" i="5" s="1"/>
  <c r="AW19" i="5" a="1"/>
  <c r="AW19" i="5" s="1"/>
  <c r="AW15" i="5" a="1"/>
  <c r="AW15" i="5" s="1"/>
  <c r="AW11" i="5" a="1"/>
  <c r="AW11" i="5" s="1"/>
  <c r="AW7" i="5" a="1"/>
  <c r="AW7" i="5" s="1"/>
  <c r="AW3" i="5" a="1"/>
  <c r="AW3" i="5" s="1"/>
  <c r="AW2" i="3" a="1"/>
  <c r="AW2" i="3" s="1"/>
  <c r="AW998" i="3" a="1"/>
  <c r="AW998" i="3" s="1"/>
  <c r="AW994" i="3" a="1"/>
  <c r="AW994" i="3" s="1"/>
  <c r="AW990" i="3" a="1"/>
  <c r="AW990" i="3" s="1"/>
  <c r="AW986" i="3" a="1"/>
  <c r="AW986" i="3" s="1"/>
  <c r="AW982" i="3" a="1"/>
  <c r="AW982" i="3" s="1"/>
  <c r="AW978" i="3" a="1"/>
  <c r="AW978" i="3" s="1"/>
  <c r="AW974" i="3" a="1"/>
  <c r="AW974" i="3" s="1"/>
  <c r="AW970" i="3" a="1"/>
  <c r="AW970" i="3" s="1"/>
  <c r="AW966" i="3" a="1"/>
  <c r="AW966" i="3" s="1"/>
  <c r="AW962" i="3" a="1"/>
  <c r="AW962" i="3" s="1"/>
  <c r="AW958" i="3" a="1"/>
  <c r="AW958" i="3" s="1"/>
  <c r="AW954" i="3" a="1"/>
  <c r="AW954" i="3" s="1"/>
  <c r="AW950" i="3" a="1"/>
  <c r="AW950" i="3" s="1"/>
  <c r="AW946" i="3" a="1"/>
  <c r="AW946" i="3" s="1"/>
  <c r="AW942" i="3" a="1"/>
  <c r="AW942" i="3" s="1"/>
  <c r="AW938" i="3" a="1"/>
  <c r="AW938" i="3" s="1"/>
  <c r="AW934" i="3" a="1"/>
  <c r="AW934" i="3" s="1"/>
  <c r="AW930" i="3" a="1"/>
  <c r="AW930" i="3" s="1"/>
  <c r="AW926" i="3" a="1"/>
  <c r="AW926" i="3" s="1"/>
  <c r="AW922" i="3" a="1"/>
  <c r="AW922" i="3" s="1"/>
  <c r="AW918" i="3" a="1"/>
  <c r="AW918" i="3" s="1"/>
  <c r="AW914" i="3" a="1"/>
  <c r="AW914" i="3" s="1"/>
  <c r="AW910" i="3" a="1"/>
  <c r="AW910" i="3" s="1"/>
  <c r="AW906" i="3" a="1"/>
  <c r="AW906" i="3" s="1"/>
  <c r="AW902" i="3" a="1"/>
  <c r="AW902" i="3" s="1"/>
  <c r="AW898" i="3" a="1"/>
  <c r="AW898" i="3" s="1"/>
  <c r="AW269" i="3" a="1"/>
  <c r="AW269" i="3" s="1"/>
  <c r="AW265" i="3" a="1"/>
  <c r="AW265" i="3" s="1"/>
  <c r="AW261" i="3" a="1"/>
  <c r="AW261" i="3" s="1"/>
  <c r="AW257" i="3" a="1"/>
  <c r="AW257" i="3" s="1"/>
  <c r="AW253" i="3" a="1"/>
  <c r="AW253" i="3" s="1"/>
  <c r="AW249" i="3" a="1"/>
  <c r="AW249" i="3" s="1"/>
  <c r="AW245" i="3" a="1"/>
  <c r="AW245" i="3" s="1"/>
  <c r="AW241" i="3" a="1"/>
  <c r="AW241" i="3" s="1"/>
  <c r="AW237" i="3" a="1"/>
  <c r="AW237" i="3" s="1"/>
  <c r="AW233" i="3" a="1"/>
  <c r="AW233" i="3" s="1"/>
  <c r="AW229" i="3" a="1"/>
  <c r="AW229" i="3" s="1"/>
  <c r="AW225" i="3" a="1"/>
  <c r="AW225" i="3" s="1"/>
  <c r="AW221" i="3" a="1"/>
  <c r="AW221" i="3" s="1"/>
  <c r="AW217" i="3" a="1"/>
  <c r="AW217" i="3" s="1"/>
  <c r="AW213" i="3" a="1"/>
  <c r="AW213" i="3" s="1"/>
  <c r="AW209" i="3" a="1"/>
  <c r="AW209" i="3" s="1"/>
  <c r="AW205" i="3" a="1"/>
  <c r="AW205" i="3" s="1"/>
  <c r="AW201" i="3" a="1"/>
  <c r="AW201" i="3" s="1"/>
  <c r="AW197" i="3" a="1"/>
  <c r="AW197" i="3" s="1"/>
  <c r="AW193" i="3" a="1"/>
  <c r="AW193" i="3" s="1"/>
  <c r="AW189" i="3" a="1"/>
  <c r="AW189" i="3" s="1"/>
  <c r="AW185" i="3" a="1"/>
  <c r="AW185" i="3" s="1"/>
  <c r="AW181" i="3" a="1"/>
  <c r="AW181" i="3" s="1"/>
  <c r="AW177" i="3" a="1"/>
  <c r="AW177" i="3" s="1"/>
  <c r="AW173" i="3" a="1"/>
  <c r="AW173" i="3" s="1"/>
  <c r="AW169" i="3" a="1"/>
  <c r="AW169" i="3" s="1"/>
  <c r="AW165" i="3" a="1"/>
  <c r="AW165" i="3" s="1"/>
  <c r="AW161" i="3" a="1"/>
  <c r="AW161" i="3" s="1"/>
  <c r="AW157" i="3" a="1"/>
  <c r="AW157" i="3" s="1"/>
  <c r="AW153" i="3" a="1"/>
  <c r="AW153" i="3" s="1"/>
  <c r="AW149" i="3" a="1"/>
  <c r="AW149" i="3" s="1"/>
  <c r="AW145" i="3" a="1"/>
  <c r="AW145" i="3" s="1"/>
  <c r="AW141" i="3" a="1"/>
  <c r="AW141" i="3" s="1"/>
  <c r="AW137" i="3" a="1"/>
  <c r="AW137" i="3" s="1"/>
  <c r="AW133" i="3" a="1"/>
  <c r="AW133" i="3" s="1"/>
  <c r="AW129" i="3" a="1"/>
  <c r="AW129" i="3" s="1"/>
  <c r="AW125" i="3" a="1"/>
  <c r="AW125" i="3" s="1"/>
  <c r="AW121" i="3" a="1"/>
  <c r="AW121" i="3" s="1"/>
  <c r="AW117" i="3" a="1"/>
  <c r="AW117" i="3" s="1"/>
  <c r="AW113" i="3" a="1"/>
  <c r="AW113" i="3" s="1"/>
  <c r="AW109" i="3" a="1"/>
  <c r="AW109" i="3" s="1"/>
  <c r="AW105" i="3" a="1"/>
  <c r="AW105" i="3" s="1"/>
  <c r="AW101" i="3" a="1"/>
  <c r="AW101" i="3" s="1"/>
  <c r="AW97" i="3" a="1"/>
  <c r="AW97" i="3" s="1"/>
  <c r="AW93" i="3" a="1"/>
  <c r="AW93" i="3" s="1"/>
  <c r="AW89" i="3" a="1"/>
  <c r="AW89" i="3" s="1"/>
  <c r="AW85" i="3" a="1"/>
  <c r="AW85" i="3" s="1"/>
  <c r="AW81" i="3" a="1"/>
  <c r="AW81" i="3" s="1"/>
  <c r="AW77" i="3" a="1"/>
  <c r="AW77" i="3" s="1"/>
  <c r="AW73" i="3" a="1"/>
  <c r="AW73" i="3" s="1"/>
  <c r="AW69" i="3" a="1"/>
  <c r="AW69" i="3" s="1"/>
  <c r="AW65" i="3" a="1"/>
  <c r="AW65" i="3" s="1"/>
  <c r="AW61" i="3" a="1"/>
  <c r="AW61" i="3" s="1"/>
  <c r="AW57" i="3" a="1"/>
  <c r="AW57" i="3" s="1"/>
  <c r="AW53" i="3" a="1"/>
  <c r="AW53" i="3" s="1"/>
  <c r="AW49" i="3" a="1"/>
  <c r="AW49" i="3" s="1"/>
  <c r="AW45" i="3" a="1"/>
  <c r="AW45" i="3" s="1"/>
  <c r="AW41" i="3" a="1"/>
  <c r="AW41" i="3" s="1"/>
  <c r="AW37" i="3" a="1"/>
  <c r="AW37" i="3" s="1"/>
  <c r="AW33" i="3" a="1"/>
  <c r="AW33" i="3" s="1"/>
  <c r="AW29" i="3" a="1"/>
  <c r="AW29" i="3" s="1"/>
  <c r="AW25" i="3" a="1"/>
  <c r="AW25" i="3" s="1"/>
  <c r="AW21" i="3" a="1"/>
  <c r="AW21" i="3" s="1"/>
  <c r="AW17" i="3" a="1"/>
  <c r="AW17" i="3" s="1"/>
  <c r="AW13" i="3" a="1"/>
  <c r="AW13" i="3" s="1"/>
  <c r="AW9" i="3" a="1"/>
  <c r="AW9" i="3" s="1"/>
  <c r="AW5" i="3" a="1"/>
  <c r="AW5" i="3" s="1"/>
  <c r="AW1001" i="5" a="1"/>
  <c r="AW1001" i="5" s="1"/>
  <c r="AW997" i="5" a="1"/>
  <c r="AW997" i="5" s="1"/>
  <c r="AW993" i="5" a="1"/>
  <c r="AW993" i="5" s="1"/>
  <c r="AW989" i="5" a="1"/>
  <c r="AW989" i="5" s="1"/>
  <c r="AW985" i="5" a="1"/>
  <c r="AW985" i="5" s="1"/>
  <c r="AW981" i="5" a="1"/>
  <c r="AW981" i="5" s="1"/>
  <c r="AW977" i="5" a="1"/>
  <c r="AW977" i="5" s="1"/>
  <c r="AW973" i="5" a="1"/>
  <c r="AW973" i="5" s="1"/>
  <c r="AW969" i="5" a="1"/>
  <c r="AW969" i="5" s="1"/>
  <c r="AW965" i="5" a="1"/>
  <c r="AW965" i="5" s="1"/>
  <c r="AW961" i="5" a="1"/>
  <c r="AW961" i="5" s="1"/>
  <c r="AW957" i="5" a="1"/>
  <c r="AW957" i="5" s="1"/>
  <c r="AW953" i="5" a="1"/>
  <c r="AW953" i="5" s="1"/>
  <c r="AW949" i="5" a="1"/>
  <c r="AW949" i="5" s="1"/>
  <c r="AW945" i="5" a="1"/>
  <c r="AW945" i="5" s="1"/>
  <c r="AW941" i="5" a="1"/>
  <c r="AW941" i="5" s="1"/>
  <c r="AW937" i="5" a="1"/>
  <c r="AW937" i="5" s="1"/>
  <c r="AW933" i="5" a="1"/>
  <c r="AW933" i="5" s="1"/>
  <c r="AW929" i="5" a="1"/>
  <c r="AW929" i="5" s="1"/>
  <c r="AW925" i="5" a="1"/>
  <c r="AW925" i="5" s="1"/>
  <c r="AW921" i="5" a="1"/>
  <c r="AW921" i="5" s="1"/>
  <c r="AW894" i="3" a="1"/>
  <c r="AW894" i="3" s="1"/>
  <c r="AW890" i="3" a="1"/>
  <c r="AW890" i="3" s="1"/>
  <c r="AW886" i="3" a="1"/>
  <c r="AW886" i="3" s="1"/>
  <c r="AW882" i="3" a="1"/>
  <c r="AW882" i="3" s="1"/>
  <c r="AW878" i="3" a="1"/>
  <c r="AW878" i="3" s="1"/>
  <c r="AW874" i="3" a="1"/>
  <c r="AW874" i="3" s="1"/>
  <c r="AW870" i="3" a="1"/>
  <c r="AW870" i="3" s="1"/>
  <c r="AW866" i="3" a="1"/>
  <c r="AW866" i="3" s="1"/>
  <c r="AW862" i="3" a="1"/>
  <c r="AW862" i="3" s="1"/>
  <c r="AW858" i="3" a="1"/>
  <c r="AW858" i="3" s="1"/>
  <c r="AW854" i="3" a="1"/>
  <c r="AW854" i="3" s="1"/>
  <c r="AW850" i="3" a="1"/>
  <c r="AW850" i="3" s="1"/>
  <c r="AW846" i="3" a="1"/>
  <c r="AW846" i="3" s="1"/>
  <c r="AW842" i="3" a="1"/>
  <c r="AW842" i="3" s="1"/>
  <c r="AW838" i="3" a="1"/>
  <c r="AW838" i="3" s="1"/>
  <c r="AW834" i="3" a="1"/>
  <c r="AW834" i="3" s="1"/>
  <c r="AW830" i="3" a="1"/>
  <c r="AW830" i="3" s="1"/>
  <c r="AW826" i="3" a="1"/>
  <c r="AW826" i="3" s="1"/>
  <c r="AW822" i="3" a="1"/>
  <c r="AW822" i="3" s="1"/>
  <c r="AW818" i="3" a="1"/>
  <c r="AW818" i="3" s="1"/>
  <c r="AW814" i="3" a="1"/>
  <c r="AW814" i="3" s="1"/>
  <c r="AW810" i="3" a="1"/>
  <c r="AW810" i="3" s="1"/>
  <c r="AW806" i="3" a="1"/>
  <c r="AW806" i="3" s="1"/>
  <c r="AW802" i="3" a="1"/>
  <c r="AW802" i="3" s="1"/>
  <c r="AW798" i="3" a="1"/>
  <c r="AW798" i="3" s="1"/>
  <c r="AW794" i="3" a="1"/>
  <c r="AW794" i="3" s="1"/>
  <c r="AW790" i="3" a="1"/>
  <c r="AW790" i="3" s="1"/>
  <c r="AW786" i="3" a="1"/>
  <c r="AW786" i="3" s="1"/>
  <c r="AW782" i="3" a="1"/>
  <c r="AW782" i="3" s="1"/>
  <c r="AW778" i="3" a="1"/>
  <c r="AW778" i="3" s="1"/>
  <c r="AW774" i="3" a="1"/>
  <c r="AW774" i="3" s="1"/>
  <c r="AW770" i="3" a="1"/>
  <c r="AW770" i="3" s="1"/>
  <c r="AW766" i="3" a="1"/>
  <c r="AW766" i="3" s="1"/>
  <c r="AW762" i="3" a="1"/>
  <c r="AW762" i="3" s="1"/>
  <c r="AW758" i="3" a="1"/>
  <c r="AW758" i="3" s="1"/>
  <c r="AW754" i="3" a="1"/>
  <c r="AW754" i="3" s="1"/>
  <c r="AW750" i="3" a="1"/>
  <c r="AW750" i="3" s="1"/>
  <c r="AW746" i="3" a="1"/>
  <c r="AW746" i="3" s="1"/>
  <c r="AW742" i="3" a="1"/>
  <c r="AW742" i="3" s="1"/>
  <c r="AW738" i="3" a="1"/>
  <c r="AW738" i="3" s="1"/>
  <c r="AW734" i="3" a="1"/>
  <c r="AW734" i="3" s="1"/>
  <c r="AW730" i="3" a="1"/>
  <c r="AW730" i="3" s="1"/>
  <c r="AW726" i="3" a="1"/>
  <c r="AW726" i="3" s="1"/>
  <c r="AW722" i="3" a="1"/>
  <c r="AW722" i="3" s="1"/>
  <c r="AW718" i="3" a="1"/>
  <c r="AW718" i="3" s="1"/>
  <c r="AW714" i="3" a="1"/>
  <c r="AW714" i="3" s="1"/>
  <c r="AW710" i="3" a="1"/>
  <c r="AW710" i="3" s="1"/>
  <c r="AW706" i="3" a="1"/>
  <c r="AW706" i="3" s="1"/>
  <c r="AW702" i="3" a="1"/>
  <c r="AW702" i="3" s="1"/>
  <c r="AW698" i="3" a="1"/>
  <c r="AW698" i="3" s="1"/>
  <c r="AW694" i="3" a="1"/>
  <c r="AW694" i="3" s="1"/>
  <c r="AW690" i="3" a="1"/>
  <c r="AW690" i="3" s="1"/>
  <c r="AW686" i="3" a="1"/>
  <c r="AW686" i="3" s="1"/>
  <c r="AW917" i="5" a="1"/>
  <c r="AW917" i="5" s="1"/>
  <c r="AW913" i="5" a="1"/>
  <c r="AW913" i="5" s="1"/>
  <c r="AW909" i="5" a="1"/>
  <c r="AW909" i="5" s="1"/>
  <c r="AW905" i="5" a="1"/>
  <c r="AW905" i="5" s="1"/>
  <c r="AW901" i="5" a="1"/>
  <c r="AW901" i="5" s="1"/>
  <c r="AW897" i="5" a="1"/>
  <c r="AW897" i="5" s="1"/>
  <c r="AW893" i="5" a="1"/>
  <c r="AW893" i="5" s="1"/>
  <c r="AW889" i="5" a="1"/>
  <c r="AW889" i="5" s="1"/>
  <c r="AW885" i="5" a="1"/>
  <c r="AW885" i="5" s="1"/>
  <c r="AW881" i="5" a="1"/>
  <c r="AW881" i="5" s="1"/>
  <c r="AW877" i="5" a="1"/>
  <c r="AW877" i="5" s="1"/>
  <c r="AW873" i="5" a="1"/>
  <c r="AW873" i="5" s="1"/>
  <c r="AW869" i="5" a="1"/>
  <c r="AW869" i="5" s="1"/>
  <c r="AW865" i="5" a="1"/>
  <c r="AW865" i="5" s="1"/>
  <c r="AW861" i="5" a="1"/>
  <c r="AW861" i="5" s="1"/>
  <c r="AW857" i="5" a="1"/>
  <c r="AW857" i="5" s="1"/>
  <c r="AW853" i="5" a="1"/>
  <c r="AW853" i="5" s="1"/>
  <c r="AW849" i="5" a="1"/>
  <c r="AW849" i="5" s="1"/>
  <c r="AW845" i="5" a="1"/>
  <c r="AW845" i="5" s="1"/>
  <c r="AW841" i="5" a="1"/>
  <c r="AW841" i="5" s="1"/>
  <c r="AW837" i="5" a="1"/>
  <c r="AW837" i="5" s="1"/>
  <c r="AW833" i="5" a="1"/>
  <c r="AW833" i="5" s="1"/>
  <c r="AW829" i="5" a="1"/>
  <c r="AW829" i="5" s="1"/>
  <c r="AW825" i="5" a="1"/>
  <c r="AW825" i="5" s="1"/>
  <c r="AW821" i="5" a="1"/>
  <c r="AW821" i="5" s="1"/>
  <c r="AW817" i="5" a="1"/>
  <c r="AW817" i="5" s="1"/>
  <c r="AW813" i="5" a="1"/>
  <c r="AW813" i="5" s="1"/>
  <c r="AW809" i="5" a="1"/>
  <c r="AW809" i="5" s="1"/>
  <c r="AW805" i="5" a="1"/>
  <c r="AW805" i="5" s="1"/>
  <c r="AW801" i="5" a="1"/>
  <c r="AW801" i="5" s="1"/>
  <c r="AW797" i="5" a="1"/>
  <c r="AW797" i="5" s="1"/>
  <c r="AW793" i="5" a="1"/>
  <c r="AW793" i="5" s="1"/>
  <c r="AW789" i="5" a="1"/>
  <c r="AW789" i="5" s="1"/>
  <c r="AW785" i="5" a="1"/>
  <c r="AW785" i="5" s="1"/>
  <c r="AW781" i="5" a="1"/>
  <c r="AW781" i="5" s="1"/>
  <c r="AW777" i="5" a="1"/>
  <c r="AW777" i="5" s="1"/>
  <c r="AW773" i="5" a="1"/>
  <c r="AW773" i="5" s="1"/>
  <c r="AW769" i="5" a="1"/>
  <c r="AW769" i="5" s="1"/>
  <c r="AW765" i="5" a="1"/>
  <c r="AW765" i="5" s="1"/>
  <c r="AW761" i="5" a="1"/>
  <c r="AW761" i="5" s="1"/>
  <c r="AW757" i="5" a="1"/>
  <c r="AW757" i="5" s="1"/>
  <c r="AW753" i="5" a="1"/>
  <c r="AW753" i="5" s="1"/>
  <c r="AW749" i="5" a="1"/>
  <c r="AW749" i="5" s="1"/>
  <c r="AW745" i="5" a="1"/>
  <c r="AW745" i="5" s="1"/>
  <c r="AW741" i="5" a="1"/>
  <c r="AW741" i="5" s="1"/>
  <c r="AW737" i="5" a="1"/>
  <c r="AW737" i="5" s="1"/>
  <c r="AW733" i="5" a="1"/>
  <c r="AW733" i="5" s="1"/>
  <c r="AW729" i="5" a="1"/>
  <c r="AW729" i="5" s="1"/>
  <c r="AW725" i="5" a="1"/>
  <c r="AW725" i="5" s="1"/>
  <c r="AW721" i="5" a="1"/>
  <c r="AW721" i="5" s="1"/>
  <c r="AW717" i="5" a="1"/>
  <c r="AW717" i="5" s="1"/>
  <c r="AW713" i="5" a="1"/>
  <c r="AW713" i="5" s="1"/>
  <c r="AW709" i="5" a="1"/>
  <c r="AW709" i="5" s="1"/>
  <c r="AW705" i="5" a="1"/>
  <c r="AW705" i="5" s="1"/>
  <c r="AW701" i="5" a="1"/>
  <c r="AW701" i="5" s="1"/>
  <c r="AW697" i="5" a="1"/>
  <c r="AW697" i="5" s="1"/>
  <c r="AW693" i="5" a="1"/>
  <c r="AW693" i="5" s="1"/>
  <c r="AW689" i="5" a="1"/>
  <c r="AW689" i="5" s="1"/>
  <c r="AW685" i="5" a="1"/>
  <c r="AW685" i="5" s="1"/>
  <c r="AW681" i="5" a="1"/>
  <c r="AW681" i="5" s="1"/>
  <c r="AW677" i="5" a="1"/>
  <c r="AW677" i="5" s="1"/>
  <c r="AW673" i="5" a="1"/>
  <c r="AW673" i="5" s="1"/>
  <c r="AW669" i="5" a="1"/>
  <c r="AW669" i="5" s="1"/>
  <c r="AW665" i="5" a="1"/>
  <c r="AW665" i="5" s="1"/>
  <c r="AW1000" i="3" a="1"/>
  <c r="AW1000" i="3" s="1"/>
  <c r="AW996" i="3" a="1"/>
  <c r="AW996" i="3" s="1"/>
  <c r="AW992" i="3" a="1"/>
  <c r="AW992" i="3" s="1"/>
  <c r="AW988" i="3" a="1"/>
  <c r="AW988" i="3" s="1"/>
  <c r="AW984" i="3" a="1"/>
  <c r="AW984" i="3" s="1"/>
  <c r="AW980" i="3" a="1"/>
  <c r="AW980" i="3" s="1"/>
  <c r="AW976" i="3" a="1"/>
  <c r="AW976" i="3" s="1"/>
  <c r="AW972" i="3" a="1"/>
  <c r="AW972" i="3" s="1"/>
  <c r="AW968" i="3" a="1"/>
  <c r="AW968" i="3" s="1"/>
  <c r="AW964" i="3" a="1"/>
  <c r="AW964" i="3" s="1"/>
  <c r="AW960" i="3" a="1"/>
  <c r="AW960" i="3" s="1"/>
  <c r="AW956" i="3" a="1"/>
  <c r="AW956" i="3" s="1"/>
  <c r="AW952" i="3" a="1"/>
  <c r="AW952" i="3" s="1"/>
  <c r="AW948" i="3" a="1"/>
  <c r="AW948" i="3" s="1"/>
  <c r="AW944" i="3" a="1"/>
  <c r="AW944" i="3" s="1"/>
  <c r="AW940" i="3" a="1"/>
  <c r="AW940" i="3" s="1"/>
  <c r="AW936" i="3" a="1"/>
  <c r="AW936" i="3" s="1"/>
  <c r="AW932" i="3" a="1"/>
  <c r="AW932" i="3" s="1"/>
  <c r="AW928" i="3" a="1"/>
  <c r="AW928" i="3" s="1"/>
  <c r="AW924" i="3" a="1"/>
  <c r="AW924" i="3" s="1"/>
  <c r="AW920" i="3" a="1"/>
  <c r="AW920" i="3" s="1"/>
  <c r="AW657" i="5" a="1"/>
  <c r="AW657" i="5" s="1"/>
  <c r="AW653" i="5" a="1"/>
  <c r="AW653" i="5" s="1"/>
  <c r="AW649" i="5" a="1"/>
  <c r="AW649" i="5" s="1"/>
  <c r="AW645" i="5" a="1"/>
  <c r="AW645" i="5" s="1"/>
  <c r="AW641" i="5" a="1"/>
  <c r="AW641" i="5" s="1"/>
  <c r="AW637" i="5" a="1"/>
  <c r="AW637" i="5" s="1"/>
  <c r="AW633" i="5" a="1"/>
  <c r="AW633" i="5" s="1"/>
  <c r="AW629" i="5" a="1"/>
  <c r="AW629" i="5" s="1"/>
  <c r="AW625" i="5" a="1"/>
  <c r="AW625" i="5" s="1"/>
  <c r="AW621" i="5" a="1"/>
  <c r="AW621" i="5" s="1"/>
  <c r="AW617" i="5" a="1"/>
  <c r="AW617" i="5" s="1"/>
  <c r="AW613" i="5" a="1"/>
  <c r="AW613" i="5" s="1"/>
  <c r="AW609" i="5" a="1"/>
  <c r="AW609" i="5" s="1"/>
  <c r="AW605" i="5" a="1"/>
  <c r="AW605" i="5" s="1"/>
  <c r="AW601" i="5" a="1"/>
  <c r="AW601" i="5" s="1"/>
  <c r="AW597" i="5" a="1"/>
  <c r="AW597" i="5" s="1"/>
  <c r="AW593" i="5" a="1"/>
  <c r="AW593" i="5" s="1"/>
  <c r="AW589" i="5" a="1"/>
  <c r="AW589" i="5" s="1"/>
  <c r="AW585" i="5" a="1"/>
  <c r="AW585" i="5" s="1"/>
  <c r="AW581" i="5" a="1"/>
  <c r="AW581" i="5" s="1"/>
  <c r="AW577" i="5" a="1"/>
  <c r="AW577" i="5" s="1"/>
  <c r="AW573" i="5" a="1"/>
  <c r="AW573" i="5" s="1"/>
  <c r="AW569" i="5" a="1"/>
  <c r="AW569" i="5" s="1"/>
  <c r="AW565" i="5" a="1"/>
  <c r="AW565" i="5" s="1"/>
  <c r="AW561" i="5" a="1"/>
  <c r="AW561" i="5" s="1"/>
  <c r="AW557" i="5" a="1"/>
  <c r="AW557" i="5" s="1"/>
  <c r="AW553" i="5" a="1"/>
  <c r="AW553" i="5" s="1"/>
  <c r="AW549" i="5" a="1"/>
  <c r="AW549" i="5" s="1"/>
  <c r="AW545" i="5" a="1"/>
  <c r="AW545" i="5" s="1"/>
  <c r="AW541" i="5" a="1"/>
  <c r="AW541" i="5" s="1"/>
  <c r="AW537" i="5" a="1"/>
  <c r="AW537" i="5" s="1"/>
  <c r="AW533" i="5" a="1"/>
  <c r="AW533" i="5" s="1"/>
  <c r="AW529" i="5" a="1"/>
  <c r="AW529" i="5" s="1"/>
  <c r="AW525" i="5" a="1"/>
  <c r="AW525" i="5" s="1"/>
  <c r="AW521" i="5" a="1"/>
  <c r="AW521" i="5" s="1"/>
  <c r="AW517" i="5" a="1"/>
  <c r="AW517" i="5" s="1"/>
  <c r="AW513" i="5" a="1"/>
  <c r="AW513" i="5" s="1"/>
  <c r="AW509" i="5" a="1"/>
  <c r="AW509" i="5" s="1"/>
  <c r="AW505" i="5" a="1"/>
  <c r="AW505" i="5" s="1"/>
  <c r="AW501" i="5" a="1"/>
  <c r="AW501" i="5" s="1"/>
  <c r="AW497" i="5" a="1"/>
  <c r="AW497" i="5" s="1"/>
  <c r="AW493" i="5" a="1"/>
  <c r="AW493" i="5" s="1"/>
  <c r="AW489" i="5" a="1"/>
  <c r="AW489" i="5" s="1"/>
  <c r="AW485" i="5" a="1"/>
  <c r="AW485" i="5" s="1"/>
  <c r="AW481" i="5" a="1"/>
  <c r="AW481" i="5" s="1"/>
  <c r="AW477" i="5" a="1"/>
  <c r="AW477" i="5" s="1"/>
  <c r="AW473" i="5" a="1"/>
  <c r="AW473" i="5" s="1"/>
  <c r="AW469" i="5" a="1"/>
  <c r="AW469" i="5" s="1"/>
  <c r="AW465" i="5" a="1"/>
  <c r="AW465" i="5" s="1"/>
  <c r="AW461" i="5" a="1"/>
  <c r="AW461" i="5" s="1"/>
  <c r="AW457" i="5" a="1"/>
  <c r="AW457" i="5" s="1"/>
  <c r="AW453" i="5" a="1"/>
  <c r="AW453" i="5" s="1"/>
  <c r="AW449" i="5" a="1"/>
  <c r="AW449" i="5" s="1"/>
  <c r="AW445" i="5" a="1"/>
  <c r="AW445" i="5" s="1"/>
  <c r="AW441" i="5" a="1"/>
  <c r="AW441" i="5" s="1"/>
  <c r="AW437" i="5" a="1"/>
  <c r="AW437" i="5" s="1"/>
  <c r="AW433" i="5" a="1"/>
  <c r="AW433" i="5" s="1"/>
  <c r="AW429" i="5" a="1"/>
  <c r="AW429" i="5" s="1"/>
  <c r="AW425" i="5" a="1"/>
  <c r="AW425" i="5" s="1"/>
  <c r="AW421" i="5" a="1"/>
  <c r="AW421" i="5" s="1"/>
  <c r="AW417" i="5" a="1"/>
  <c r="AW417" i="5" s="1"/>
  <c r="AW413" i="5" a="1"/>
  <c r="AW413" i="5" s="1"/>
  <c r="AW409" i="5" a="1"/>
  <c r="AW409" i="5" s="1"/>
  <c r="AW405" i="5" a="1"/>
  <c r="AW405" i="5" s="1"/>
  <c r="AW401" i="5" a="1"/>
  <c r="AW401" i="5" s="1"/>
  <c r="AW397" i="5" a="1"/>
  <c r="AW397" i="5" s="1"/>
  <c r="AW393" i="5" a="1"/>
  <c r="AW393" i="5" s="1"/>
  <c r="AW389" i="5" a="1"/>
  <c r="AW389" i="5" s="1"/>
  <c r="AW385" i="5" a="1"/>
  <c r="AW385" i="5" s="1"/>
  <c r="AW381" i="5" a="1"/>
  <c r="AW381" i="5" s="1"/>
  <c r="AW377" i="5" a="1"/>
  <c r="AW377" i="5" s="1"/>
  <c r="AW373" i="5" a="1"/>
  <c r="AW373" i="5" s="1"/>
  <c r="AW369" i="5" a="1"/>
  <c r="AW369" i="5" s="1"/>
  <c r="AW365" i="5" a="1"/>
  <c r="AW365" i="5" s="1"/>
  <c r="AW361" i="5" a="1"/>
  <c r="AW361" i="5" s="1"/>
  <c r="AW357" i="5" a="1"/>
  <c r="AW357" i="5" s="1"/>
  <c r="AW353" i="5" a="1"/>
  <c r="AW353" i="5" s="1"/>
  <c r="AW349" i="5" a="1"/>
  <c r="AW349" i="5" s="1"/>
  <c r="AW345" i="5" a="1"/>
  <c r="AW345" i="5" s="1"/>
  <c r="AW341" i="5" a="1"/>
  <c r="AW341" i="5" s="1"/>
  <c r="AW337" i="5" a="1"/>
  <c r="AW337" i="5" s="1"/>
  <c r="AW333" i="5" a="1"/>
  <c r="AW333" i="5" s="1"/>
  <c r="AW329" i="5" a="1"/>
  <c r="AW329" i="5" s="1"/>
  <c r="AW325" i="5" a="1"/>
  <c r="AW325" i="5" s="1"/>
  <c r="AW321" i="5" a="1"/>
  <c r="AW321" i="5" s="1"/>
  <c r="AW916" i="3" a="1"/>
  <c r="AW916" i="3" s="1"/>
  <c r="AW912" i="3" a="1"/>
  <c r="AW912" i="3" s="1"/>
  <c r="AW908" i="3" a="1"/>
  <c r="AW908" i="3" s="1"/>
  <c r="AW904" i="3" a="1"/>
  <c r="AW904" i="3" s="1"/>
  <c r="AW900" i="3" a="1"/>
  <c r="AW900" i="3" s="1"/>
  <c r="AW896" i="3" a="1"/>
  <c r="AW896" i="3" s="1"/>
  <c r="AW892" i="3" a="1"/>
  <c r="AW892" i="3" s="1"/>
  <c r="AW888" i="3" a="1"/>
  <c r="AW888" i="3" s="1"/>
  <c r="AW884" i="3" a="1"/>
  <c r="AW884" i="3" s="1"/>
  <c r="AW880" i="3" a="1"/>
  <c r="AW880" i="3" s="1"/>
  <c r="AW876" i="3" a="1"/>
  <c r="AW876" i="3" s="1"/>
  <c r="AW872" i="3" a="1"/>
  <c r="AW872" i="3" s="1"/>
  <c r="AW868" i="3" a="1"/>
  <c r="AW868" i="3" s="1"/>
  <c r="AW864" i="3" a="1"/>
  <c r="AW864" i="3" s="1"/>
  <c r="AW860" i="3" a="1"/>
  <c r="AW860" i="3" s="1"/>
  <c r="AW856" i="3" a="1"/>
  <c r="AW856" i="3" s="1"/>
  <c r="AW852" i="3" a="1"/>
  <c r="AW852" i="3" s="1"/>
  <c r="AW848" i="3" a="1"/>
  <c r="AW848" i="3" s="1"/>
  <c r="AW844" i="3" a="1"/>
  <c r="AW844" i="3" s="1"/>
  <c r="AW840" i="3" a="1"/>
  <c r="AW840" i="3" s="1"/>
  <c r="AW836" i="3" a="1"/>
  <c r="AW836" i="3" s="1"/>
  <c r="AW832" i="3" a="1"/>
  <c r="AW832" i="3" s="1"/>
  <c r="AW828" i="3" a="1"/>
  <c r="AW828" i="3" s="1"/>
  <c r="AW824" i="3" a="1"/>
  <c r="AW824" i="3" s="1"/>
  <c r="AW820" i="3" a="1"/>
  <c r="AW820" i="3" s="1"/>
  <c r="AW816" i="3" a="1"/>
  <c r="AW816" i="3" s="1"/>
  <c r="AW812" i="3" a="1"/>
  <c r="AW812" i="3" s="1"/>
  <c r="AW808" i="3" a="1"/>
  <c r="AW808" i="3" s="1"/>
  <c r="AW804" i="3" a="1"/>
  <c r="AW804" i="3" s="1"/>
  <c r="AW800" i="3" a="1"/>
  <c r="AW800" i="3" s="1"/>
  <c r="AW796" i="3" a="1"/>
  <c r="AW796" i="3" s="1"/>
  <c r="AW792" i="3" a="1"/>
  <c r="AW792" i="3" s="1"/>
  <c r="AW788" i="3" a="1"/>
  <c r="AW788" i="3" s="1"/>
  <c r="AW784" i="3" a="1"/>
  <c r="AW784" i="3" s="1"/>
  <c r="AW780" i="3" a="1"/>
  <c r="AW780" i="3" s="1"/>
  <c r="AW776" i="3" a="1"/>
  <c r="AW776" i="3" s="1"/>
  <c r="AW772" i="3" a="1"/>
  <c r="AW772" i="3" s="1"/>
  <c r="AW768" i="3" a="1"/>
  <c r="AW768" i="3" s="1"/>
  <c r="AW764" i="3" a="1"/>
  <c r="AW764" i="3" s="1"/>
  <c r="AW760" i="3" a="1"/>
  <c r="AW760" i="3" s="1"/>
  <c r="AW756" i="3" a="1"/>
  <c r="AW756" i="3" s="1"/>
  <c r="AW752" i="3" a="1"/>
  <c r="AW752" i="3" s="1"/>
  <c r="AW748" i="3" a="1"/>
  <c r="AW748" i="3" s="1"/>
  <c r="AW744" i="3" a="1"/>
  <c r="AW744" i="3" s="1"/>
  <c r="AW740" i="3" a="1"/>
  <c r="AW740" i="3" s="1"/>
  <c r="AW736" i="3" a="1"/>
  <c r="AW736" i="3" s="1"/>
  <c r="AW732" i="3" a="1"/>
  <c r="AW732" i="3" s="1"/>
  <c r="AW728" i="3" a="1"/>
  <c r="AW728" i="3" s="1"/>
  <c r="AW724" i="3" a="1"/>
  <c r="AW724" i="3" s="1"/>
  <c r="AW720" i="3" a="1"/>
  <c r="AW720" i="3" s="1"/>
  <c r="AW716" i="3" a="1"/>
  <c r="AW716" i="3" s="1"/>
  <c r="AW712" i="3" a="1"/>
  <c r="AW712" i="3" s="1"/>
  <c r="AW708" i="3" a="1"/>
  <c r="AW708" i="3" s="1"/>
  <c r="AW704" i="3" a="1"/>
  <c r="AW704" i="3" s="1"/>
  <c r="AW700" i="3" a="1"/>
  <c r="AW700" i="3" s="1"/>
  <c r="AW696" i="3" a="1"/>
  <c r="AW696" i="3" s="1"/>
  <c r="AW692" i="3" a="1"/>
  <c r="AW692" i="3" s="1"/>
  <c r="AW688" i="3" a="1"/>
  <c r="AW688" i="3" s="1"/>
  <c r="AW684" i="3" a="1"/>
  <c r="AW684" i="3" s="1"/>
  <c r="AW680" i="3" a="1"/>
  <c r="AW680" i="3" s="1"/>
  <c r="AW676" i="3" a="1"/>
  <c r="AW676" i="3" s="1"/>
  <c r="AW672" i="3" a="1"/>
  <c r="AW672" i="3" s="1"/>
  <c r="AW668" i="3" a="1"/>
  <c r="AW668" i="3" s="1"/>
  <c r="AW664" i="3" a="1"/>
  <c r="AW664" i="3" s="1"/>
  <c r="AW660" i="3" a="1"/>
  <c r="AW660" i="3" s="1"/>
  <c r="AW656" i="3" a="1"/>
  <c r="AW656" i="3" s="1"/>
  <c r="AW652" i="3" a="1"/>
  <c r="AW652" i="3" s="1"/>
  <c r="AW648" i="3" a="1"/>
  <c r="AW648" i="3" s="1"/>
  <c r="AW644" i="3" a="1"/>
  <c r="AW644" i="3" s="1"/>
  <c r="AW640" i="3" a="1"/>
  <c r="AW640" i="3" s="1"/>
  <c r="AW636" i="3" a="1"/>
  <c r="AW636" i="3" s="1"/>
  <c r="AW632" i="3" a="1"/>
  <c r="AW632" i="3" s="1"/>
  <c r="AW628" i="3" a="1"/>
  <c r="AW628" i="3" s="1"/>
  <c r="AW624" i="3" a="1"/>
  <c r="AW624" i="3" s="1"/>
  <c r="AW620" i="3" a="1"/>
  <c r="AW620" i="3" s="1"/>
  <c r="AW616" i="3" a="1"/>
  <c r="AW616" i="3" s="1"/>
  <c r="AW612" i="3" a="1"/>
  <c r="AW612" i="3" s="1"/>
  <c r="AW608" i="3" a="1"/>
  <c r="AW608" i="3" s="1"/>
  <c r="AW604" i="3" a="1"/>
  <c r="AW604" i="3" s="1"/>
  <c r="AW600" i="3" a="1"/>
  <c r="AW600" i="3" s="1"/>
  <c r="AW596" i="3" a="1"/>
  <c r="AW596" i="3" s="1"/>
  <c r="AW592" i="3" a="1"/>
  <c r="AW592" i="3" s="1"/>
  <c r="AW588" i="3" a="1"/>
  <c r="AW588" i="3" s="1"/>
  <c r="AW584" i="3" a="1"/>
  <c r="AW584" i="3" s="1"/>
  <c r="AW580" i="3" a="1"/>
  <c r="AW580" i="3" s="1"/>
  <c r="AW576" i="3" a="1"/>
  <c r="AW576" i="3" s="1"/>
  <c r="AW572" i="3" a="1"/>
  <c r="AW572" i="3" s="1"/>
  <c r="AW568" i="3" a="1"/>
  <c r="AW568" i="3" s="1"/>
  <c r="AW564" i="3" a="1"/>
  <c r="AW564" i="3" s="1"/>
  <c r="AW560" i="3" a="1"/>
  <c r="AW560" i="3" s="1"/>
  <c r="AW556" i="3" a="1"/>
  <c r="AW556" i="3" s="1"/>
  <c r="AW552" i="3" a="1"/>
  <c r="AW552" i="3" s="1"/>
  <c r="AW548" i="3" a="1"/>
  <c r="AW548" i="3" s="1"/>
  <c r="AW544" i="3" a="1"/>
  <c r="AW544" i="3" s="1"/>
  <c r="AW540" i="3" a="1"/>
  <c r="AW540" i="3" s="1"/>
  <c r="AW536" i="3" a="1"/>
  <c r="AW536" i="3" s="1"/>
  <c r="AW532" i="3" a="1"/>
  <c r="AW532" i="3" s="1"/>
  <c r="AW528" i="3" a="1"/>
  <c r="AW528" i="3" s="1"/>
  <c r="AW524" i="3" a="1"/>
  <c r="AW524" i="3" s="1"/>
  <c r="AW520" i="3" a="1"/>
  <c r="AW520" i="3" s="1"/>
  <c r="AW516" i="3" a="1"/>
  <c r="AW516" i="3" s="1"/>
  <c r="AW512" i="3" a="1"/>
  <c r="AW512" i="3" s="1"/>
  <c r="AW508" i="3" a="1"/>
  <c r="AW508" i="3" s="1"/>
  <c r="AW504" i="3" a="1"/>
  <c r="AW504" i="3" s="1"/>
  <c r="AW500" i="3" a="1"/>
  <c r="AW500" i="3" s="1"/>
  <c r="AW496" i="3" a="1"/>
  <c r="AW496" i="3" s="1"/>
  <c r="AW492" i="3" a="1"/>
  <c r="AW492" i="3" s="1"/>
  <c r="AW488" i="3" a="1"/>
  <c r="AW488" i="3" s="1"/>
  <c r="AW484" i="3" a="1"/>
  <c r="AW484" i="3" s="1"/>
  <c r="AW480" i="3" a="1"/>
  <c r="AW480" i="3" s="1"/>
  <c r="AW476" i="3" a="1"/>
  <c r="AW476" i="3" s="1"/>
  <c r="AW472" i="3" a="1"/>
  <c r="AW472" i="3" s="1"/>
  <c r="AW468" i="3" a="1"/>
  <c r="AW468" i="3" s="1"/>
  <c r="AW464" i="3" a="1"/>
  <c r="AW464" i="3" s="1"/>
  <c r="AW460" i="3" a="1"/>
  <c r="AW460" i="3" s="1"/>
  <c r="AW456" i="3" a="1"/>
  <c r="AW456" i="3" s="1"/>
  <c r="AW452" i="3" a="1"/>
  <c r="AW452" i="3" s="1"/>
  <c r="AW448" i="3" a="1"/>
  <c r="AW448" i="3" s="1"/>
  <c r="AW444" i="3" a="1"/>
  <c r="AW444" i="3" s="1"/>
  <c r="AW440" i="3" a="1"/>
  <c r="AW440" i="3" s="1"/>
  <c r="AW436" i="3" a="1"/>
  <c r="AW436" i="3" s="1"/>
  <c r="AW432" i="3" a="1"/>
  <c r="AW432" i="3" s="1"/>
  <c r="AW428" i="3" a="1"/>
  <c r="AW428" i="3" s="1"/>
  <c r="AW424" i="3" a="1"/>
  <c r="AW424" i="3" s="1"/>
  <c r="AW420" i="3" a="1"/>
  <c r="AW420" i="3" s="1"/>
  <c r="AW416" i="3" a="1"/>
  <c r="AW416" i="3" s="1"/>
  <c r="AW412" i="3" a="1"/>
  <c r="AW412" i="3" s="1"/>
  <c r="AW408" i="3" a="1"/>
  <c r="AW408" i="3" s="1"/>
  <c r="AW404" i="3" a="1"/>
  <c r="AW404" i="3" s="1"/>
  <c r="AW400" i="3" a="1"/>
  <c r="AW400" i="3" s="1"/>
  <c r="AW396" i="3" a="1"/>
  <c r="AW396" i="3" s="1"/>
  <c r="AW392" i="3" a="1"/>
  <c r="AW392" i="3" s="1"/>
  <c r="AW388" i="3" a="1"/>
  <c r="AW388" i="3" s="1"/>
  <c r="AW384" i="3" a="1"/>
  <c r="AW384" i="3" s="1"/>
  <c r="AW380" i="3" a="1"/>
  <c r="AW380" i="3" s="1"/>
  <c r="AW376" i="3" a="1"/>
  <c r="AW376" i="3" s="1"/>
  <c r="AW372" i="3" a="1"/>
  <c r="AW372" i="3" s="1"/>
  <c r="AW368" i="3" a="1"/>
  <c r="AW368" i="3" s="1"/>
  <c r="AW364" i="3" a="1"/>
  <c r="AW364" i="3" s="1"/>
  <c r="AW360" i="3" a="1"/>
  <c r="AW360" i="3" s="1"/>
  <c r="AW356" i="3" a="1"/>
  <c r="AW356" i="3" s="1"/>
  <c r="AW352" i="3" a="1"/>
  <c r="AW352" i="3" s="1"/>
  <c r="AW348" i="3" a="1"/>
  <c r="AW348" i="3" s="1"/>
  <c r="AW344" i="3" a="1"/>
  <c r="AW344" i="3" s="1"/>
  <c r="AW340" i="3" a="1"/>
  <c r="AW340" i="3" s="1"/>
  <c r="AW336" i="3" a="1"/>
  <c r="AW336" i="3" s="1"/>
  <c r="AW332" i="3" a="1"/>
  <c r="AW332" i="3" s="1"/>
  <c r="AW328" i="3" a="1"/>
  <c r="AW328" i="3" s="1"/>
  <c r="AW324" i="3" a="1"/>
  <c r="AW324" i="3" s="1"/>
  <c r="AW320" i="3" a="1"/>
  <c r="AW320" i="3" s="1"/>
  <c r="AW316" i="3" a="1"/>
  <c r="AW316" i="3" s="1"/>
  <c r="AW312" i="3" a="1"/>
  <c r="AW312" i="3" s="1"/>
  <c r="AW308" i="3" a="1"/>
  <c r="AW308" i="3" s="1"/>
  <c r="AW304" i="3" a="1"/>
  <c r="AW304" i="3" s="1"/>
  <c r="AW300" i="3" a="1"/>
  <c r="AW300" i="3" s="1"/>
  <c r="AW296" i="3" a="1"/>
  <c r="AW296" i="3" s="1"/>
  <c r="AW292" i="3" a="1"/>
  <c r="AW292" i="3" s="1"/>
  <c r="AW288" i="3" a="1"/>
  <c r="AW288" i="3" s="1"/>
  <c r="AW284" i="3" a="1"/>
  <c r="AW284" i="3" s="1"/>
  <c r="AW280" i="3" a="1"/>
  <c r="AW280" i="3" s="1"/>
  <c r="AW276" i="3" a="1"/>
  <c r="AW276" i="3" s="1"/>
  <c r="AW272" i="3" a="1"/>
  <c r="AW272" i="3" s="1"/>
  <c r="AW268" i="3" a="1"/>
  <c r="AW268" i="3" s="1"/>
  <c r="AW264" i="3" a="1"/>
  <c r="AW264" i="3" s="1"/>
  <c r="AW260" i="3" a="1"/>
  <c r="AW260" i="3" s="1"/>
  <c r="AW256" i="3" a="1"/>
  <c r="AW256" i="3" s="1"/>
  <c r="AW252" i="3" a="1"/>
  <c r="AW252" i="3" s="1"/>
  <c r="AW248" i="3" a="1"/>
  <c r="AW248" i="3" s="1"/>
  <c r="AW244" i="3" a="1"/>
  <c r="AW244" i="3" s="1"/>
  <c r="AW240" i="3" a="1"/>
  <c r="AW240" i="3" s="1"/>
  <c r="AW236" i="3" a="1"/>
  <c r="AW236" i="3" s="1"/>
  <c r="AW232" i="3" a="1"/>
  <c r="AW232" i="3" s="1"/>
  <c r="AW228" i="3" a="1"/>
  <c r="AW228" i="3" s="1"/>
  <c r="AW224" i="3" a="1"/>
  <c r="AW224" i="3" s="1"/>
  <c r="AW220" i="3" a="1"/>
  <c r="AW220" i="3" s="1"/>
  <c r="AW216" i="3" a="1"/>
  <c r="AW216" i="3" s="1"/>
  <c r="AW212" i="3" a="1"/>
  <c r="AW212" i="3" s="1"/>
  <c r="AW208" i="3" a="1"/>
  <c r="AW208" i="3" s="1"/>
  <c r="AW204" i="3" a="1"/>
  <c r="AW204" i="3" s="1"/>
  <c r="AW200" i="3" a="1"/>
  <c r="AW200" i="3" s="1"/>
  <c r="AW196" i="3" a="1"/>
  <c r="AW196" i="3" s="1"/>
  <c r="AW192" i="3" a="1"/>
  <c r="AW192" i="3" s="1"/>
  <c r="AW188" i="3" a="1"/>
  <c r="AW188" i="3" s="1"/>
  <c r="AW184" i="3" a="1"/>
  <c r="AW184" i="3" s="1"/>
  <c r="AW180" i="3" a="1"/>
  <c r="AW180" i="3" s="1"/>
  <c r="AW176" i="3" a="1"/>
  <c r="AW176" i="3" s="1"/>
  <c r="AW172" i="3" a="1"/>
  <c r="AW172" i="3" s="1"/>
  <c r="AW168" i="3" a="1"/>
  <c r="AW168" i="3" s="1"/>
  <c r="AW164" i="3" a="1"/>
  <c r="AW164" i="3" s="1"/>
  <c r="AW160" i="3" a="1"/>
  <c r="AW160" i="3" s="1"/>
  <c r="AW156" i="3" a="1"/>
  <c r="AW156" i="3" s="1"/>
  <c r="AW152" i="3" a="1"/>
  <c r="AW152" i="3" s="1"/>
  <c r="AW148" i="3" a="1"/>
  <c r="AW148" i="3" s="1"/>
  <c r="AW144" i="3" a="1"/>
  <c r="AW144" i="3" s="1"/>
  <c r="AW140" i="3" a="1"/>
  <c r="AW140" i="3" s="1"/>
  <c r="AW136" i="3" a="1"/>
  <c r="AW136" i="3" s="1"/>
  <c r="AW132" i="3" a="1"/>
  <c r="AW132" i="3" s="1"/>
  <c r="AW128" i="3" a="1"/>
  <c r="AW128" i="3" s="1"/>
  <c r="AW124" i="3" a="1"/>
  <c r="AW124" i="3" s="1"/>
  <c r="AW120" i="3" a="1"/>
  <c r="AW120" i="3" s="1"/>
  <c r="AW116" i="3" a="1"/>
  <c r="AW116" i="3" s="1"/>
  <c r="AW112" i="3" a="1"/>
  <c r="AW112" i="3" s="1"/>
  <c r="AW108" i="3" a="1"/>
  <c r="AW108" i="3" s="1"/>
  <c r="AW104" i="3" a="1"/>
  <c r="AW104" i="3" s="1"/>
  <c r="AW100" i="3" a="1"/>
  <c r="AW100" i="3" s="1"/>
  <c r="AW96" i="3" a="1"/>
  <c r="AW96" i="3" s="1"/>
  <c r="AW92" i="3" a="1"/>
  <c r="AW92" i="3" s="1"/>
  <c r="AW88" i="3" a="1"/>
  <c r="AW88" i="3" s="1"/>
  <c r="AW84" i="3" a="1"/>
  <c r="AW84" i="3" s="1"/>
  <c r="AW80" i="3" a="1"/>
  <c r="AW80" i="3" s="1"/>
  <c r="AW76" i="3" a="1"/>
  <c r="AW76" i="3" s="1"/>
  <c r="AW72" i="3" a="1"/>
  <c r="AW72" i="3" s="1"/>
  <c r="AW68" i="3" a="1"/>
  <c r="AW68" i="3" s="1"/>
  <c r="AW64" i="3" a="1"/>
  <c r="AW64" i="3" s="1"/>
  <c r="AW60" i="3" a="1"/>
  <c r="AW60" i="3" s="1"/>
  <c r="AW56" i="3" a="1"/>
  <c r="AW56" i="3" s="1"/>
  <c r="AW52" i="3" a="1"/>
  <c r="AW52" i="3" s="1"/>
  <c r="AW48" i="3" a="1"/>
  <c r="AW48" i="3" s="1"/>
  <c r="AW44" i="3" a="1"/>
  <c r="AW44" i="3" s="1"/>
  <c r="AW40" i="3" a="1"/>
  <c r="AW40" i="3" s="1"/>
  <c r="AW36" i="3" a="1"/>
  <c r="AW36" i="3" s="1"/>
  <c r="AW32" i="3" a="1"/>
  <c r="AW32" i="3" s="1"/>
  <c r="AW28" i="3" a="1"/>
  <c r="AW28" i="3" s="1"/>
  <c r="AW24" i="3" a="1"/>
  <c r="AW24" i="3" s="1"/>
  <c r="AW20" i="3" a="1"/>
  <c r="AW20" i="3" s="1"/>
  <c r="AW16" i="3" a="1"/>
  <c r="AW16" i="3" s="1"/>
  <c r="AW12" i="3" a="1"/>
  <c r="AW12" i="3" s="1"/>
  <c r="AW8" i="3" a="1"/>
  <c r="AW8" i="3" s="1"/>
  <c r="AW4" i="3" a="1"/>
  <c r="AW4" i="3" s="1"/>
  <c r="AW682" i="3" a="1"/>
  <c r="AW682" i="3" s="1"/>
  <c r="AW678" i="3" a="1"/>
  <c r="AW678" i="3" s="1"/>
  <c r="AW674" i="3" a="1"/>
  <c r="AW674" i="3" s="1"/>
  <c r="AW670" i="3" a="1"/>
  <c r="AW670" i="3" s="1"/>
  <c r="AW666" i="3" a="1"/>
  <c r="AW666" i="3" s="1"/>
  <c r="AW662" i="3" a="1"/>
  <c r="AW662" i="3" s="1"/>
  <c r="AW658" i="3" a="1"/>
  <c r="AW658" i="3" s="1"/>
  <c r="AW654" i="3" a="1"/>
  <c r="AW654" i="3" s="1"/>
  <c r="AW650" i="3" a="1"/>
  <c r="AW650" i="3" s="1"/>
  <c r="AW646" i="3" a="1"/>
  <c r="AW646" i="3" s="1"/>
  <c r="AW642" i="3" a="1"/>
  <c r="AW642" i="3" s="1"/>
  <c r="AW638" i="3" a="1"/>
  <c r="AW638" i="3" s="1"/>
  <c r="AW634" i="3" a="1"/>
  <c r="AW634" i="3" s="1"/>
  <c r="AW630" i="3" a="1"/>
  <c r="AW630" i="3" s="1"/>
  <c r="AW626" i="3" a="1"/>
  <c r="AW626" i="3" s="1"/>
  <c r="AW622" i="3" a="1"/>
  <c r="AW622" i="3" s="1"/>
  <c r="AW618" i="3" a="1"/>
  <c r="AW618" i="3" s="1"/>
  <c r="AW614" i="3" a="1"/>
  <c r="AW614" i="3" s="1"/>
  <c r="AW610" i="3" a="1"/>
  <c r="AW610" i="3" s="1"/>
  <c r="AW606" i="3" a="1"/>
  <c r="AW606" i="3" s="1"/>
  <c r="AW602" i="3" a="1"/>
  <c r="AW602" i="3" s="1"/>
  <c r="AW598" i="3" a="1"/>
  <c r="AW598" i="3" s="1"/>
  <c r="AW594" i="3" a="1"/>
  <c r="AW594" i="3" s="1"/>
  <c r="AW590" i="3" a="1"/>
  <c r="AW590" i="3" s="1"/>
  <c r="AW586" i="3" a="1"/>
  <c r="AW586" i="3" s="1"/>
  <c r="AW582" i="3" a="1"/>
  <c r="AW582" i="3" s="1"/>
  <c r="AW578" i="3" a="1"/>
  <c r="AW578" i="3" s="1"/>
  <c r="AW574" i="3" a="1"/>
  <c r="AW574" i="3" s="1"/>
  <c r="AW570" i="3" a="1"/>
  <c r="AW570" i="3" s="1"/>
  <c r="AW566" i="3" a="1"/>
  <c r="AW566" i="3" s="1"/>
  <c r="AW562" i="3" a="1"/>
  <c r="AW562" i="3" s="1"/>
  <c r="AW558" i="3" a="1"/>
  <c r="AW558" i="3" s="1"/>
  <c r="AW554" i="3" a="1"/>
  <c r="AW554" i="3" s="1"/>
  <c r="AW550" i="3" a="1"/>
  <c r="AW550" i="3" s="1"/>
  <c r="AW546" i="3" a="1"/>
  <c r="AW546" i="3" s="1"/>
  <c r="AW542" i="3" a="1"/>
  <c r="AW542" i="3" s="1"/>
  <c r="AW538" i="3" a="1"/>
  <c r="AW538" i="3" s="1"/>
  <c r="AW534" i="3" a="1"/>
  <c r="AW534" i="3" s="1"/>
  <c r="AW530" i="3" a="1"/>
  <c r="AW530" i="3" s="1"/>
  <c r="AW526" i="3" a="1"/>
  <c r="AW526" i="3" s="1"/>
  <c r="AW522" i="3" a="1"/>
  <c r="AW522" i="3" s="1"/>
  <c r="AW518" i="3" a="1"/>
  <c r="AW518" i="3" s="1"/>
  <c r="AW514" i="3" a="1"/>
  <c r="AW514" i="3" s="1"/>
  <c r="AW510" i="3" a="1"/>
  <c r="AW510" i="3" s="1"/>
  <c r="AW506" i="3" a="1"/>
  <c r="AW506" i="3" s="1"/>
  <c r="AW502" i="3" a="1"/>
  <c r="AW502" i="3" s="1"/>
  <c r="AW498" i="3" a="1"/>
  <c r="AW498" i="3" s="1"/>
  <c r="AW494" i="3" a="1"/>
  <c r="AW494" i="3" s="1"/>
  <c r="AW490" i="3" a="1"/>
  <c r="AW490" i="3" s="1"/>
  <c r="AW486" i="3" a="1"/>
  <c r="AW486" i="3" s="1"/>
  <c r="AW482" i="3" a="1"/>
  <c r="AW482" i="3" s="1"/>
  <c r="AW478" i="3" a="1"/>
  <c r="AW478" i="3" s="1"/>
  <c r="AW474" i="3" a="1"/>
  <c r="AW474" i="3" s="1"/>
  <c r="AW470" i="3" a="1"/>
  <c r="AW470" i="3" s="1"/>
  <c r="AW466" i="3" a="1"/>
  <c r="AW466" i="3" s="1"/>
  <c r="AW462" i="3" a="1"/>
  <c r="AW462" i="3" s="1"/>
  <c r="AW458" i="3" a="1"/>
  <c r="AW458" i="3" s="1"/>
  <c r="AW454" i="3" a="1"/>
  <c r="AW454" i="3" s="1"/>
  <c r="AW450" i="3" a="1"/>
  <c r="AW450" i="3" s="1"/>
  <c r="AW446" i="3" a="1"/>
  <c r="AW446" i="3" s="1"/>
  <c r="AW442" i="3" a="1"/>
  <c r="AW442" i="3" s="1"/>
  <c r="AW438" i="3" a="1"/>
  <c r="AW438" i="3" s="1"/>
  <c r="AW434" i="3" a="1"/>
  <c r="AW434" i="3" s="1"/>
  <c r="AW430" i="3" a="1"/>
  <c r="AW430" i="3" s="1"/>
  <c r="AW426" i="3" a="1"/>
  <c r="AW426" i="3" s="1"/>
  <c r="AW422" i="3" a="1"/>
  <c r="AW422" i="3" s="1"/>
  <c r="AW418" i="3" a="1"/>
  <c r="AW418" i="3" s="1"/>
  <c r="AW414" i="3" a="1"/>
  <c r="AW414" i="3" s="1"/>
  <c r="AW410" i="3" a="1"/>
  <c r="AW410" i="3" s="1"/>
  <c r="AW406" i="3" a="1"/>
  <c r="AW406" i="3" s="1"/>
  <c r="AW402" i="3" a="1"/>
  <c r="AW402" i="3" s="1"/>
  <c r="AW398" i="3" a="1"/>
  <c r="AW398" i="3" s="1"/>
  <c r="AW394" i="3" a="1"/>
  <c r="AW394" i="3" s="1"/>
  <c r="AW390" i="3" a="1"/>
  <c r="AW390" i="3" s="1"/>
  <c r="AW386" i="3" a="1"/>
  <c r="AW386" i="3" s="1"/>
  <c r="AW382" i="3" a="1"/>
  <c r="AW382" i="3" s="1"/>
  <c r="AW378" i="3" a="1"/>
  <c r="AW378" i="3" s="1"/>
  <c r="AW374" i="3" a="1"/>
  <c r="AW374" i="3" s="1"/>
  <c r="AW370" i="3" a="1"/>
  <c r="AW370" i="3" s="1"/>
  <c r="AW366" i="3" a="1"/>
  <c r="AW366" i="3" s="1"/>
  <c r="AW362" i="3" a="1"/>
  <c r="AW362" i="3" s="1"/>
  <c r="AW358" i="3" a="1"/>
  <c r="AW358" i="3" s="1"/>
  <c r="AW354" i="3" a="1"/>
  <c r="AW354" i="3" s="1"/>
  <c r="AW350" i="3" a="1"/>
  <c r="AW350" i="3" s="1"/>
  <c r="AW346" i="3" a="1"/>
  <c r="AW346" i="3" s="1"/>
  <c r="AW342" i="3" a="1"/>
  <c r="AW342" i="3" s="1"/>
  <c r="AW338" i="3" a="1"/>
  <c r="AW338" i="3" s="1"/>
  <c r="AW334" i="3" a="1"/>
  <c r="AW334" i="3" s="1"/>
  <c r="AW330" i="3" a="1"/>
  <c r="AW330" i="3" s="1"/>
  <c r="AW326" i="3" a="1"/>
  <c r="AW326" i="3" s="1"/>
  <c r="AW322" i="3" a="1"/>
  <c r="AW322" i="3" s="1"/>
  <c r="AW318" i="3" a="1"/>
  <c r="AW318" i="3" s="1"/>
  <c r="AW314" i="3" a="1"/>
  <c r="AW314" i="3" s="1"/>
  <c r="AW310" i="3" a="1"/>
  <c r="AW310" i="3" s="1"/>
  <c r="AW306" i="3" a="1"/>
  <c r="AW306" i="3" s="1"/>
  <c r="AW302" i="3" a="1"/>
  <c r="AW302" i="3" s="1"/>
  <c r="AW298" i="3" a="1"/>
  <c r="AW298" i="3" s="1"/>
  <c r="AW294" i="3" a="1"/>
  <c r="AW294" i="3" s="1"/>
  <c r="AW290" i="3" a="1"/>
  <c r="AW290" i="3" s="1"/>
  <c r="AW286" i="3" a="1"/>
  <c r="AW286" i="3" s="1"/>
  <c r="AW282" i="3" a="1"/>
  <c r="AW282" i="3" s="1"/>
  <c r="AW278" i="3" a="1"/>
  <c r="AW278" i="3" s="1"/>
  <c r="AW274" i="3" a="1"/>
  <c r="AW274" i="3" s="1"/>
  <c r="AW270" i="3" a="1"/>
  <c r="AW270" i="3" s="1"/>
  <c r="AW266" i="3" a="1"/>
  <c r="AW266" i="3" s="1"/>
  <c r="AW262" i="3" a="1"/>
  <c r="AW262" i="3" s="1"/>
  <c r="AW258" i="3" a="1"/>
  <c r="AW258" i="3" s="1"/>
  <c r="AW254" i="3" a="1"/>
  <c r="AW254" i="3" s="1"/>
  <c r="AW250" i="3" a="1"/>
  <c r="AW250" i="3" s="1"/>
  <c r="AW246" i="3" a="1"/>
  <c r="AW246" i="3" s="1"/>
  <c r="AW242" i="3" a="1"/>
  <c r="AW242" i="3" s="1"/>
  <c r="AW238" i="3" a="1"/>
  <c r="AW238" i="3" s="1"/>
  <c r="AW234" i="3" a="1"/>
  <c r="AW234" i="3" s="1"/>
  <c r="AW230" i="3" a="1"/>
  <c r="AW230" i="3" s="1"/>
  <c r="AW226" i="3" a="1"/>
  <c r="AW226" i="3" s="1"/>
  <c r="AW222" i="3" a="1"/>
  <c r="AW222" i="3" s="1"/>
  <c r="AW218" i="3" a="1"/>
  <c r="AW218" i="3" s="1"/>
  <c r="AW214" i="3" a="1"/>
  <c r="AW214" i="3" s="1"/>
  <c r="AW210" i="3" a="1"/>
  <c r="AW210" i="3" s="1"/>
  <c r="AW206" i="3" a="1"/>
  <c r="AW206" i="3" s="1"/>
  <c r="AW202" i="3" a="1"/>
  <c r="AW202" i="3" s="1"/>
  <c r="AW198" i="3" a="1"/>
  <c r="AW198" i="3" s="1"/>
  <c r="AW194" i="3" a="1"/>
  <c r="AW194" i="3" s="1"/>
  <c r="AW190" i="3" a="1"/>
  <c r="AW190" i="3" s="1"/>
  <c r="AW186" i="3" a="1"/>
  <c r="AW186" i="3" s="1"/>
  <c r="AW182" i="3" a="1"/>
  <c r="AW182" i="3" s="1"/>
  <c r="AW178" i="3" a="1"/>
  <c r="AW178" i="3" s="1"/>
  <c r="AW174" i="3" a="1"/>
  <c r="AW174" i="3" s="1"/>
  <c r="AW170" i="3" a="1"/>
  <c r="AW170" i="3" s="1"/>
  <c r="AW166" i="3" a="1"/>
  <c r="AW166" i="3" s="1"/>
  <c r="AW162" i="3" a="1"/>
  <c r="AW162" i="3" s="1"/>
  <c r="AW158" i="3" a="1"/>
  <c r="AW158" i="3" s="1"/>
  <c r="AW154" i="3" a="1"/>
  <c r="AW154" i="3" s="1"/>
  <c r="AW150" i="3" a="1"/>
  <c r="AW150" i="3" s="1"/>
  <c r="AW146" i="3" a="1"/>
  <c r="AW146" i="3" s="1"/>
  <c r="AW142" i="3" a="1"/>
  <c r="AW142" i="3" s="1"/>
  <c r="AW138" i="3" a="1"/>
  <c r="AW138" i="3" s="1"/>
  <c r="AW134" i="3" a="1"/>
  <c r="AW134" i="3" s="1"/>
  <c r="AW130" i="3" a="1"/>
  <c r="AW130" i="3" s="1"/>
  <c r="AW126" i="3" a="1"/>
  <c r="AW126" i="3" s="1"/>
  <c r="AW122" i="3" a="1"/>
  <c r="AW122" i="3" s="1"/>
  <c r="AW118" i="3" a="1"/>
  <c r="AW118" i="3" s="1"/>
  <c r="AW114" i="3" a="1"/>
  <c r="AW114" i="3" s="1"/>
  <c r="AW110" i="3" a="1"/>
  <c r="AW110" i="3" s="1"/>
  <c r="AW106" i="3" a="1"/>
  <c r="AW106" i="3" s="1"/>
  <c r="AW102" i="3" a="1"/>
  <c r="AW102" i="3" s="1"/>
  <c r="AW98" i="3" a="1"/>
  <c r="AW98" i="3" s="1"/>
  <c r="AW94" i="3" a="1"/>
  <c r="AW94" i="3" s="1"/>
  <c r="AW90" i="3" a="1"/>
  <c r="AW90" i="3" s="1"/>
  <c r="AW86" i="3" a="1"/>
  <c r="AW86" i="3" s="1"/>
  <c r="AW82" i="3" a="1"/>
  <c r="AW82" i="3" s="1"/>
  <c r="AW78" i="3" a="1"/>
  <c r="AW78" i="3" s="1"/>
  <c r="AW74" i="3" a="1"/>
  <c r="AW74" i="3" s="1"/>
  <c r="AW70" i="3" a="1"/>
  <c r="AW70" i="3" s="1"/>
  <c r="AW66" i="3" a="1"/>
  <c r="AW66" i="3" s="1"/>
  <c r="AW62" i="3" a="1"/>
  <c r="AW62" i="3" s="1"/>
  <c r="AW58" i="3" a="1"/>
  <c r="AW58" i="3" s="1"/>
  <c r="AW54" i="3" a="1"/>
  <c r="AW54" i="3" s="1"/>
  <c r="AW50" i="3" a="1"/>
  <c r="AW50" i="3" s="1"/>
  <c r="AW46" i="3" a="1"/>
  <c r="AW46" i="3" s="1"/>
  <c r="AW42" i="3" a="1"/>
  <c r="AW42" i="3" s="1"/>
  <c r="AW38" i="3" a="1"/>
  <c r="AW38" i="3" s="1"/>
  <c r="AW34" i="3" a="1"/>
  <c r="AW34" i="3" s="1"/>
  <c r="AW30" i="3" a="1"/>
  <c r="AW30" i="3" s="1"/>
  <c r="AW26" i="3" a="1"/>
  <c r="AW26" i="3" s="1"/>
  <c r="AW22" i="3" a="1"/>
  <c r="AW22" i="3" s="1"/>
  <c r="AW18" i="3" a="1"/>
  <c r="AW18" i="3" s="1"/>
  <c r="AW14" i="3" a="1"/>
  <c r="AW14" i="3" s="1"/>
  <c r="AW10" i="3" a="1"/>
  <c r="AW10" i="3" s="1"/>
  <c r="AW1000" i="5" a="1"/>
  <c r="AW1000" i="5" s="1"/>
  <c r="AW996" i="5" a="1"/>
  <c r="AW996" i="5" s="1"/>
  <c r="AW992" i="5" a="1"/>
  <c r="AW992" i="5" s="1"/>
  <c r="AW988" i="5" a="1"/>
  <c r="AW988" i="5" s="1"/>
  <c r="AW984" i="5" a="1"/>
  <c r="AW984" i="5" s="1"/>
  <c r="AW980" i="5" a="1"/>
  <c r="AW980" i="5" s="1"/>
  <c r="AW976" i="5" a="1"/>
  <c r="AW976" i="5" s="1"/>
  <c r="AW972" i="5" a="1"/>
  <c r="AW972" i="5" s="1"/>
  <c r="AW968" i="5" a="1"/>
  <c r="AW968" i="5" s="1"/>
  <c r="AW964" i="5" a="1"/>
  <c r="AW964" i="5" s="1"/>
  <c r="AW960" i="5" a="1"/>
  <c r="AW960" i="5" s="1"/>
  <c r="AW956" i="5" a="1"/>
  <c r="AW956" i="5" s="1"/>
  <c r="AW952" i="5" a="1"/>
  <c r="AW952" i="5" s="1"/>
  <c r="AW948" i="5" a="1"/>
  <c r="AW948" i="5" s="1"/>
  <c r="AW944" i="5" a="1"/>
  <c r="AW944" i="5" s="1"/>
  <c r="AW940" i="5" a="1"/>
  <c r="AW940" i="5" s="1"/>
  <c r="AW936" i="5" a="1"/>
  <c r="AW936" i="5" s="1"/>
  <c r="AW932" i="5" a="1"/>
  <c r="AW932" i="5" s="1"/>
  <c r="AW928" i="5" a="1"/>
  <c r="AW928" i="5" s="1"/>
  <c r="AW924" i="5" a="1"/>
  <c r="AW924" i="5" s="1"/>
  <c r="AW920" i="5" a="1"/>
  <c r="AW920" i="5" s="1"/>
  <c r="AW916" i="5" a="1"/>
  <c r="AW916" i="5" s="1"/>
  <c r="AW912" i="5" a="1"/>
  <c r="AW912" i="5" s="1"/>
  <c r="AW908" i="5" a="1"/>
  <c r="AW908" i="5" s="1"/>
  <c r="AW904" i="5" a="1"/>
  <c r="AW904" i="5" s="1"/>
  <c r="AW900" i="5" a="1"/>
  <c r="AW900" i="5" s="1"/>
  <c r="AW896" i="5" a="1"/>
  <c r="AW896" i="5" s="1"/>
  <c r="AW892" i="5" a="1"/>
  <c r="AW892" i="5" s="1"/>
  <c r="AW888" i="5" a="1"/>
  <c r="AW888" i="5" s="1"/>
  <c r="AW884" i="5" a="1"/>
  <c r="AW884" i="5" s="1"/>
  <c r="AW880" i="5" a="1"/>
  <c r="AW880" i="5" s="1"/>
  <c r="AW876" i="5" a="1"/>
  <c r="AW876" i="5" s="1"/>
  <c r="AW872" i="5" a="1"/>
  <c r="AW872" i="5" s="1"/>
  <c r="AW868" i="5" a="1"/>
  <c r="AW868" i="5" s="1"/>
  <c r="AW864" i="5" a="1"/>
  <c r="AW864" i="5" s="1"/>
  <c r="AW860" i="5" a="1"/>
  <c r="AW860" i="5" s="1"/>
  <c r="AW856" i="5" a="1"/>
  <c r="AW856" i="5" s="1"/>
  <c r="AW852" i="5" a="1"/>
  <c r="AW852" i="5" s="1"/>
  <c r="AW848" i="5" a="1"/>
  <c r="AW848" i="5" s="1"/>
  <c r="AW844" i="5" a="1"/>
  <c r="AW844" i="5" s="1"/>
  <c r="AW840" i="5" a="1"/>
  <c r="AW840" i="5" s="1"/>
  <c r="AW836" i="5" a="1"/>
  <c r="AW836" i="5" s="1"/>
  <c r="AW832" i="5" a="1"/>
  <c r="AW832" i="5" s="1"/>
  <c r="AW828" i="5" a="1"/>
  <c r="AW828" i="5" s="1"/>
  <c r="AW824" i="5" a="1"/>
  <c r="AW824" i="5" s="1"/>
  <c r="AW820" i="5" a="1"/>
  <c r="AW820" i="5" s="1"/>
  <c r="AW816" i="5" a="1"/>
  <c r="AW816" i="5" s="1"/>
  <c r="AW812" i="5" a="1"/>
  <c r="AW812" i="5" s="1"/>
  <c r="AW808" i="5" a="1"/>
  <c r="AW808" i="5" s="1"/>
  <c r="AW804" i="5" a="1"/>
  <c r="AW804" i="5" s="1"/>
  <c r="AW800" i="5" a="1"/>
  <c r="AW800" i="5" s="1"/>
  <c r="AW796" i="5" a="1"/>
  <c r="AW796" i="5" s="1"/>
  <c r="AW792" i="5" a="1"/>
  <c r="AW792" i="5" s="1"/>
  <c r="AW788" i="5" a="1"/>
  <c r="AW788" i="5" s="1"/>
  <c r="AW784" i="5" a="1"/>
  <c r="AW784" i="5" s="1"/>
  <c r="AW780" i="5" a="1"/>
  <c r="AW780" i="5" s="1"/>
  <c r="AW776" i="5" a="1"/>
  <c r="AW776" i="5" s="1"/>
  <c r="AW772" i="5" a="1"/>
  <c r="AW772" i="5" s="1"/>
  <c r="AW768" i="5" a="1"/>
  <c r="AW768" i="5" s="1"/>
  <c r="AW764" i="5" a="1"/>
  <c r="AW764" i="5" s="1"/>
  <c r="AW760" i="5" a="1"/>
  <c r="AW760" i="5" s="1"/>
  <c r="AW756" i="5" a="1"/>
  <c r="AW756" i="5" s="1"/>
  <c r="AW752" i="5" a="1"/>
  <c r="AW752" i="5" s="1"/>
  <c r="AW748" i="5" a="1"/>
  <c r="AW748" i="5" s="1"/>
  <c r="AW744" i="5" a="1"/>
  <c r="AW744" i="5" s="1"/>
  <c r="AW740" i="5" a="1"/>
  <c r="AW740" i="5" s="1"/>
  <c r="AW736" i="5" a="1"/>
  <c r="AW736" i="5" s="1"/>
  <c r="AW732" i="5" a="1"/>
  <c r="AW732" i="5" s="1"/>
  <c r="AW728" i="5" a="1"/>
  <c r="AW728" i="5" s="1"/>
  <c r="AW724" i="5" a="1"/>
  <c r="AW724" i="5" s="1"/>
  <c r="AW720" i="5" a="1"/>
  <c r="AW720" i="5" s="1"/>
  <c r="AW716" i="5" a="1"/>
  <c r="AW716" i="5" s="1"/>
  <c r="AW712" i="5" a="1"/>
  <c r="AW712" i="5" s="1"/>
  <c r="AW708" i="5" a="1"/>
  <c r="AW708" i="5" s="1"/>
  <c r="AW704" i="5" a="1"/>
  <c r="AW704" i="5" s="1"/>
  <c r="AW700" i="5" a="1"/>
  <c r="AW700" i="5" s="1"/>
  <c r="AW696" i="5" a="1"/>
  <c r="AW696" i="5" s="1"/>
  <c r="AW692" i="5" a="1"/>
  <c r="AW692" i="5" s="1"/>
  <c r="AW688" i="5" a="1"/>
  <c r="AW688" i="5" s="1"/>
  <c r="AW684" i="5" a="1"/>
  <c r="AW684" i="5" s="1"/>
  <c r="AW680" i="5" a="1"/>
  <c r="AW680" i="5" s="1"/>
  <c r="AW676" i="5" a="1"/>
  <c r="AW676" i="5" s="1"/>
  <c r="AW672" i="5" a="1"/>
  <c r="AW672" i="5" s="1"/>
  <c r="AW668" i="5" a="1"/>
  <c r="AW668" i="5" s="1"/>
  <c r="AW664" i="5" a="1"/>
  <c r="AW664" i="5" s="1"/>
  <c r="AW660" i="5" a="1"/>
  <c r="AW660" i="5" s="1"/>
  <c r="AW656" i="5" a="1"/>
  <c r="AW656" i="5" s="1"/>
  <c r="AW6" i="3" a="1"/>
  <c r="AW6" i="3" s="1"/>
  <c r="AW2" i="5" a="1"/>
  <c r="AW2" i="5" s="1"/>
  <c r="AW998" i="5" a="1"/>
  <c r="AW998" i="5" s="1"/>
  <c r="AW994" i="5" a="1"/>
  <c r="AW994" i="5" s="1"/>
  <c r="AW990" i="5" a="1"/>
  <c r="AW990" i="5" s="1"/>
  <c r="AW986" i="5" a="1"/>
  <c r="AW986" i="5" s="1"/>
  <c r="AW982" i="5" a="1"/>
  <c r="AW982" i="5" s="1"/>
  <c r="AW978" i="5" a="1"/>
  <c r="AW978" i="5" s="1"/>
  <c r="AW974" i="5" a="1"/>
  <c r="AW974" i="5" s="1"/>
  <c r="AW970" i="5" a="1"/>
  <c r="AW970" i="5" s="1"/>
  <c r="AW966" i="5" a="1"/>
  <c r="AW966" i="5" s="1"/>
  <c r="AW962" i="5" a="1"/>
  <c r="AW962" i="5" s="1"/>
  <c r="AW958" i="5" a="1"/>
  <c r="AW958" i="5" s="1"/>
  <c r="AW954" i="5" a="1"/>
  <c r="AW954" i="5" s="1"/>
  <c r="AW950" i="5" a="1"/>
  <c r="AW950" i="5" s="1"/>
  <c r="AW946" i="5" a="1"/>
  <c r="AW946" i="5" s="1"/>
  <c r="AW942" i="5" a="1"/>
  <c r="AW942" i="5" s="1"/>
  <c r="AW938" i="5" a="1"/>
  <c r="AW938" i="5" s="1"/>
  <c r="AW934" i="5" a="1"/>
  <c r="AW934" i="5" s="1"/>
  <c r="AW930" i="5" a="1"/>
  <c r="AW930" i="5" s="1"/>
  <c r="AW926" i="5" a="1"/>
  <c r="AW926" i="5" s="1"/>
  <c r="AW922" i="5" a="1"/>
  <c r="AW922" i="5" s="1"/>
  <c r="AW918" i="5" a="1"/>
  <c r="AW918" i="5" s="1"/>
  <c r="AW914" i="5" a="1"/>
  <c r="AW914" i="5" s="1"/>
  <c r="AW910" i="5" a="1"/>
  <c r="AW910" i="5" s="1"/>
  <c r="AW906" i="5" a="1"/>
  <c r="AW906" i="5" s="1"/>
  <c r="AW902" i="5" a="1"/>
  <c r="AW902" i="5" s="1"/>
  <c r="AW898" i="5" a="1"/>
  <c r="AW898" i="5" s="1"/>
  <c r="AW894" i="5" a="1"/>
  <c r="AW894" i="5" s="1"/>
  <c r="AW890" i="5" a="1"/>
  <c r="AW890" i="5" s="1"/>
  <c r="AW886" i="5" a="1"/>
  <c r="AW886" i="5" s="1"/>
  <c r="AW882" i="5" a="1"/>
  <c r="AW882" i="5" s="1"/>
  <c r="AW878" i="5" a="1"/>
  <c r="AW878" i="5" s="1"/>
  <c r="AW874" i="5" a="1"/>
  <c r="AW874" i="5" s="1"/>
  <c r="AW870" i="5" a="1"/>
  <c r="AW870" i="5" s="1"/>
  <c r="AW866" i="5" a="1"/>
  <c r="AW866" i="5" s="1"/>
  <c r="AW862" i="5" a="1"/>
  <c r="AW862" i="5" s="1"/>
  <c r="AW858" i="5" a="1"/>
  <c r="AW858" i="5" s="1"/>
  <c r="AW854" i="5" a="1"/>
  <c r="AW854" i="5" s="1"/>
  <c r="AW850" i="5" a="1"/>
  <c r="AW850" i="5" s="1"/>
  <c r="AW846" i="5" a="1"/>
  <c r="AW846" i="5" s="1"/>
  <c r="AW842" i="5" a="1"/>
  <c r="AW842" i="5" s="1"/>
  <c r="AW838" i="5" a="1"/>
  <c r="AW838" i="5" s="1"/>
  <c r="AW834" i="5" a="1"/>
  <c r="AW834" i="5" s="1"/>
  <c r="AW830" i="5" a="1"/>
  <c r="AW830" i="5" s="1"/>
  <c r="AW826" i="5" a="1"/>
  <c r="AW826" i="5" s="1"/>
  <c r="AW822" i="5" a="1"/>
  <c r="AW822" i="5" s="1"/>
  <c r="AW818" i="5" a="1"/>
  <c r="AW818" i="5" s="1"/>
  <c r="AW814" i="5" a="1"/>
  <c r="AW814" i="5" s="1"/>
  <c r="AW810" i="5" a="1"/>
  <c r="AW810" i="5" s="1"/>
  <c r="AW806" i="5" a="1"/>
  <c r="AW806" i="5" s="1"/>
  <c r="AW802" i="5" a="1"/>
  <c r="AW802" i="5" s="1"/>
  <c r="AW798" i="5" a="1"/>
  <c r="AW798" i="5" s="1"/>
  <c r="AW794" i="5" a="1"/>
  <c r="AW794" i="5" s="1"/>
  <c r="AW790" i="5" a="1"/>
  <c r="AW790" i="5" s="1"/>
  <c r="AW786" i="5" a="1"/>
  <c r="AW786" i="5" s="1"/>
  <c r="AW782" i="5" a="1"/>
  <c r="AW782" i="5" s="1"/>
  <c r="AW778" i="5" a="1"/>
  <c r="AW778" i="5" s="1"/>
  <c r="AW774" i="5" a="1"/>
  <c r="AW774" i="5" s="1"/>
  <c r="AW770" i="5" a="1"/>
  <c r="AW770" i="5" s="1"/>
  <c r="AW766" i="5" a="1"/>
  <c r="AW766" i="5" s="1"/>
  <c r="AW762" i="5" a="1"/>
  <c r="AW762" i="5" s="1"/>
  <c r="AW758" i="5" a="1"/>
  <c r="AW758" i="5" s="1"/>
  <c r="AW754" i="5" a="1"/>
  <c r="AW754" i="5" s="1"/>
  <c r="AW750" i="5" a="1"/>
  <c r="AW750" i="5" s="1"/>
  <c r="AW746" i="5" a="1"/>
  <c r="AW746" i="5" s="1"/>
  <c r="AW742" i="5" a="1"/>
  <c r="AW742" i="5" s="1"/>
  <c r="AW738" i="5" a="1"/>
  <c r="AW738" i="5" s="1"/>
  <c r="AW734" i="5" a="1"/>
  <c r="AW734" i="5" s="1"/>
  <c r="AW730" i="5" a="1"/>
  <c r="AW730" i="5" s="1"/>
  <c r="AW726" i="5" a="1"/>
  <c r="AW726" i="5" s="1"/>
  <c r="AW722" i="5" a="1"/>
  <c r="AW722" i="5" s="1"/>
  <c r="AW718" i="5" a="1"/>
  <c r="AW718" i="5" s="1"/>
  <c r="AW714" i="5" a="1"/>
  <c r="AW714" i="5" s="1"/>
  <c r="AW710" i="5" a="1"/>
  <c r="AW710" i="5" s="1"/>
  <c r="AW706" i="5" a="1"/>
  <c r="AW706" i="5" s="1"/>
  <c r="AW702" i="5" a="1"/>
  <c r="AW702" i="5" s="1"/>
  <c r="AW698" i="5" a="1"/>
  <c r="AW698" i="5" s="1"/>
  <c r="AW694" i="5" a="1"/>
  <c r="AW694" i="5" s="1"/>
  <c r="AW690" i="5" a="1"/>
  <c r="AW690" i="5" s="1"/>
  <c r="AW686" i="5" a="1"/>
  <c r="AW686" i="5" s="1"/>
  <c r="AW682" i="5" a="1"/>
  <c r="AW682" i="5" s="1"/>
  <c r="AW678" i="5" a="1"/>
  <c r="AW678" i="5" s="1"/>
  <c r="AW674" i="5" a="1"/>
  <c r="AW674" i="5" s="1"/>
  <c r="AW670" i="5" a="1"/>
  <c r="AW670" i="5" s="1"/>
  <c r="AW652" i="5" a="1"/>
  <c r="AW652" i="5" s="1"/>
  <c r="AW648" i="5" a="1"/>
  <c r="AW648" i="5" s="1"/>
  <c r="AW644" i="5" a="1"/>
  <c r="AW644" i="5" s="1"/>
  <c r="AW640" i="5" a="1"/>
  <c r="AW640" i="5" s="1"/>
  <c r="AW636" i="5" a="1"/>
  <c r="AW636" i="5" s="1"/>
  <c r="AW632" i="5" a="1"/>
  <c r="AW632" i="5" s="1"/>
  <c r="AW628" i="5" a="1"/>
  <c r="AW628" i="5" s="1"/>
  <c r="AW624" i="5" a="1"/>
  <c r="AW624" i="5" s="1"/>
  <c r="AW620" i="5" a="1"/>
  <c r="AW620" i="5" s="1"/>
  <c r="AW616" i="5" a="1"/>
  <c r="AW616" i="5" s="1"/>
  <c r="AW612" i="5" a="1"/>
  <c r="AW612" i="5" s="1"/>
  <c r="AW608" i="5" a="1"/>
  <c r="AW608" i="5" s="1"/>
  <c r="AW604" i="5" a="1"/>
  <c r="AW604" i="5" s="1"/>
  <c r="AW600" i="5" a="1"/>
  <c r="AW600" i="5" s="1"/>
  <c r="AW596" i="5" a="1"/>
  <c r="AW596" i="5" s="1"/>
  <c r="AW592" i="5" a="1"/>
  <c r="AW592" i="5" s="1"/>
  <c r="AW588" i="5" a="1"/>
  <c r="AW588" i="5" s="1"/>
  <c r="AW584" i="5" a="1"/>
  <c r="AW584" i="5" s="1"/>
  <c r="AW580" i="5" a="1"/>
  <c r="AW580" i="5" s="1"/>
  <c r="AW576" i="5" a="1"/>
  <c r="AW576" i="5" s="1"/>
  <c r="AW572" i="5" a="1"/>
  <c r="AW572" i="5" s="1"/>
  <c r="AW568" i="5" a="1"/>
  <c r="AW568" i="5" s="1"/>
  <c r="AW564" i="5" a="1"/>
  <c r="AW564" i="5" s="1"/>
  <c r="AW560" i="5" a="1"/>
  <c r="AW560" i="5" s="1"/>
  <c r="AW556" i="5" a="1"/>
  <c r="AW556" i="5" s="1"/>
  <c r="AW552" i="5" a="1"/>
  <c r="AW552" i="5" s="1"/>
  <c r="AW548" i="5" a="1"/>
  <c r="AW548" i="5" s="1"/>
  <c r="AW544" i="5" a="1"/>
  <c r="AW544" i="5" s="1"/>
  <c r="AW540" i="5" a="1"/>
  <c r="AW540" i="5" s="1"/>
  <c r="AW536" i="5" a="1"/>
  <c r="AW536" i="5" s="1"/>
  <c r="AW532" i="5" a="1"/>
  <c r="AW532" i="5" s="1"/>
  <c r="AW528" i="5" a="1"/>
  <c r="AW528" i="5" s="1"/>
  <c r="AW524" i="5" a="1"/>
  <c r="AW524" i="5" s="1"/>
  <c r="AW520" i="5" a="1"/>
  <c r="AW520" i="5" s="1"/>
  <c r="AW516" i="5" a="1"/>
  <c r="AW516" i="5" s="1"/>
  <c r="AW512" i="5" a="1"/>
  <c r="AW512" i="5" s="1"/>
  <c r="AW508" i="5" a="1"/>
  <c r="AW508" i="5" s="1"/>
  <c r="AW504" i="5" a="1"/>
  <c r="AW504" i="5" s="1"/>
  <c r="AW500" i="5" a="1"/>
  <c r="AW500" i="5" s="1"/>
  <c r="AW496" i="5" a="1"/>
  <c r="AW496" i="5" s="1"/>
  <c r="AW492" i="5" a="1"/>
  <c r="AW492" i="5" s="1"/>
  <c r="AW488" i="5" a="1"/>
  <c r="AW488" i="5" s="1"/>
  <c r="AW484" i="5" a="1"/>
  <c r="AW484" i="5" s="1"/>
  <c r="AW480" i="5" a="1"/>
  <c r="AW480" i="5" s="1"/>
  <c r="AW476" i="5" a="1"/>
  <c r="AW476" i="5" s="1"/>
  <c r="AW472" i="5" a="1"/>
  <c r="AW472" i="5" s="1"/>
  <c r="AW468" i="5" a="1"/>
  <c r="AW468" i="5" s="1"/>
  <c r="AW464" i="5" a="1"/>
  <c r="AW464" i="5" s="1"/>
  <c r="AW460" i="5" a="1"/>
  <c r="AW460" i="5" s="1"/>
  <c r="AW456" i="5" a="1"/>
  <c r="AW456" i="5" s="1"/>
  <c r="AW452" i="5" a="1"/>
  <c r="AW452" i="5" s="1"/>
  <c r="AW448" i="5" a="1"/>
  <c r="AW448" i="5" s="1"/>
  <c r="AW444" i="5" a="1"/>
  <c r="AW444" i="5" s="1"/>
  <c r="AW440" i="5" a="1"/>
  <c r="AW440" i="5" s="1"/>
  <c r="AW436" i="5" a="1"/>
  <c r="AW436" i="5" s="1"/>
  <c r="AW432" i="5" a="1"/>
  <c r="AW432" i="5" s="1"/>
  <c r="AW428" i="5" a="1"/>
  <c r="AW428" i="5" s="1"/>
  <c r="AW424" i="5" a="1"/>
  <c r="AW424" i="5" s="1"/>
  <c r="AW420" i="5" a="1"/>
  <c r="AW420" i="5" s="1"/>
  <c r="AW416" i="5" a="1"/>
  <c r="AW416" i="5" s="1"/>
  <c r="AW412" i="5" a="1"/>
  <c r="AW412" i="5" s="1"/>
  <c r="AW408" i="5" a="1"/>
  <c r="AW408" i="5" s="1"/>
  <c r="AW404" i="5" a="1"/>
  <c r="AW404" i="5" s="1"/>
  <c r="AW400" i="5" a="1"/>
  <c r="AW400" i="5" s="1"/>
  <c r="AW396" i="5" a="1"/>
  <c r="AW396" i="5" s="1"/>
  <c r="AW392" i="5" a="1"/>
  <c r="AW392" i="5" s="1"/>
  <c r="AW388" i="5" a="1"/>
  <c r="AW388" i="5" s="1"/>
  <c r="AW384" i="5" a="1"/>
  <c r="AW384" i="5" s="1"/>
  <c r="AW380" i="5" a="1"/>
  <c r="AW380" i="5" s="1"/>
  <c r="AW376" i="5" a="1"/>
  <c r="AW376" i="5" s="1"/>
  <c r="AW372" i="5" a="1"/>
  <c r="AW372" i="5" s="1"/>
  <c r="AW368" i="5" a="1"/>
  <c r="AW368" i="5" s="1"/>
  <c r="AW364" i="5" a="1"/>
  <c r="AW364" i="5" s="1"/>
  <c r="AW360" i="5" a="1"/>
  <c r="AW360" i="5" s="1"/>
  <c r="AW356" i="5" a="1"/>
  <c r="AW356" i="5" s="1"/>
  <c r="AW352" i="5" a="1"/>
  <c r="AW352" i="5" s="1"/>
  <c r="AW348" i="5" a="1"/>
  <c r="AW348" i="5" s="1"/>
  <c r="AW344" i="5" a="1"/>
  <c r="AW344" i="5" s="1"/>
  <c r="AW340" i="5" a="1"/>
  <c r="AW340" i="5" s="1"/>
  <c r="AW336" i="5" a="1"/>
  <c r="AW336" i="5" s="1"/>
  <c r="AW332" i="5" a="1"/>
  <c r="AW332" i="5" s="1"/>
  <c r="AW328" i="5" a="1"/>
  <c r="AW328" i="5" s="1"/>
  <c r="AW324" i="5" a="1"/>
  <c r="AW324" i="5" s="1"/>
  <c r="AW320" i="5" a="1"/>
  <c r="AW320" i="5" s="1"/>
  <c r="AW316" i="5" a="1"/>
  <c r="AW316" i="5" s="1"/>
  <c r="AW666" i="5" a="1"/>
  <c r="AW666" i="5" s="1"/>
  <c r="AW662" i="5" a="1"/>
  <c r="AW662" i="5" s="1"/>
  <c r="AW658" i="5" a="1"/>
  <c r="AW658" i="5" s="1"/>
  <c r="AW654" i="5" a="1"/>
  <c r="AW654" i="5" s="1"/>
  <c r="AW650" i="5" a="1"/>
  <c r="AW650" i="5" s="1"/>
  <c r="AW646" i="5" a="1"/>
  <c r="AW646" i="5" s="1"/>
  <c r="AW642" i="5" a="1"/>
  <c r="AW642" i="5" s="1"/>
  <c r="AW638" i="5" a="1"/>
  <c r="AW638" i="5" s="1"/>
  <c r="AW634" i="5" a="1"/>
  <c r="AW634" i="5" s="1"/>
  <c r="AW630" i="5" a="1"/>
  <c r="AW630" i="5" s="1"/>
  <c r="AW626" i="5" a="1"/>
  <c r="AW626" i="5" s="1"/>
  <c r="AW622" i="5" a="1"/>
  <c r="AW622" i="5" s="1"/>
  <c r="AW618" i="5" a="1"/>
  <c r="AW618" i="5" s="1"/>
  <c r="AW614" i="5" a="1"/>
  <c r="AW614" i="5" s="1"/>
  <c r="AW610" i="5" a="1"/>
  <c r="AW610" i="5" s="1"/>
  <c r="AW606" i="5" a="1"/>
  <c r="AW606" i="5" s="1"/>
  <c r="AW602" i="5" a="1"/>
  <c r="AW602" i="5" s="1"/>
  <c r="AW598" i="5" a="1"/>
  <c r="AW598" i="5" s="1"/>
  <c r="AW594" i="5" a="1"/>
  <c r="AW594" i="5" s="1"/>
  <c r="AW590" i="5" a="1"/>
  <c r="AW590" i="5" s="1"/>
  <c r="AW586" i="5" a="1"/>
  <c r="AW586" i="5" s="1"/>
  <c r="AW582" i="5" a="1"/>
  <c r="AW582" i="5" s="1"/>
  <c r="AW578" i="5" a="1"/>
  <c r="AW578" i="5" s="1"/>
  <c r="AW574" i="5" a="1"/>
  <c r="AW574" i="5" s="1"/>
  <c r="AW570" i="5" a="1"/>
  <c r="AW570" i="5" s="1"/>
  <c r="AW566" i="5" a="1"/>
  <c r="AW566" i="5" s="1"/>
  <c r="AW562" i="5" a="1"/>
  <c r="AW562" i="5" s="1"/>
  <c r="AW558" i="5" a="1"/>
  <c r="AW558" i="5" s="1"/>
  <c r="AW554" i="5" a="1"/>
  <c r="AW554" i="5" s="1"/>
  <c r="AW550" i="5" a="1"/>
  <c r="AW550" i="5" s="1"/>
  <c r="AW546" i="5" a="1"/>
  <c r="AW546" i="5" s="1"/>
  <c r="AW542" i="5" a="1"/>
  <c r="AW542" i="5" s="1"/>
  <c r="AW538" i="5" a="1"/>
  <c r="AW538" i="5" s="1"/>
  <c r="AW534" i="5" a="1"/>
  <c r="AW534" i="5" s="1"/>
  <c r="AW530" i="5" a="1"/>
  <c r="AW530" i="5" s="1"/>
  <c r="AW526" i="5" a="1"/>
  <c r="AW526" i="5" s="1"/>
  <c r="AW522" i="5" a="1"/>
  <c r="AW522" i="5" s="1"/>
  <c r="AW518" i="5" a="1"/>
  <c r="AW518" i="5" s="1"/>
  <c r="AW514" i="5" a="1"/>
  <c r="AW514" i="5" s="1"/>
  <c r="AW510" i="5" a="1"/>
  <c r="AW510" i="5" s="1"/>
  <c r="AW506" i="5" a="1"/>
  <c r="AW506" i="5" s="1"/>
  <c r="AW502" i="5" a="1"/>
  <c r="AW502" i="5" s="1"/>
  <c r="AW498" i="5" a="1"/>
  <c r="AW498" i="5" s="1"/>
  <c r="AW494" i="5" a="1"/>
  <c r="AW494" i="5" s="1"/>
  <c r="AW490" i="5" a="1"/>
  <c r="AW490" i="5" s="1"/>
  <c r="AW486" i="5" a="1"/>
  <c r="AW486" i="5" s="1"/>
  <c r="AW482" i="5" a="1"/>
  <c r="AW482" i="5" s="1"/>
  <c r="AW478" i="5" a="1"/>
  <c r="AW478" i="5" s="1"/>
  <c r="AW474" i="5" a="1"/>
  <c r="AW474" i="5" s="1"/>
  <c r="AW470" i="5" a="1"/>
  <c r="AW470" i="5" s="1"/>
  <c r="AW466" i="5" a="1"/>
  <c r="AW466" i="5" s="1"/>
  <c r="AW462" i="5" a="1"/>
  <c r="AW462" i="5" s="1"/>
  <c r="AW458" i="5" a="1"/>
  <c r="AW458" i="5" s="1"/>
  <c r="AW454" i="5" a="1"/>
  <c r="AW454" i="5" s="1"/>
  <c r="AW450" i="5" a="1"/>
  <c r="AW450" i="5" s="1"/>
  <c r="AW446" i="5" a="1"/>
  <c r="AW446" i="5" s="1"/>
  <c r="AW442" i="5" a="1"/>
  <c r="AW442" i="5" s="1"/>
  <c r="AW438" i="5" a="1"/>
  <c r="AW438" i="5" s="1"/>
  <c r="AW434" i="5" a="1"/>
  <c r="AW434" i="5" s="1"/>
  <c r="AW430" i="5" a="1"/>
  <c r="AW430" i="5" s="1"/>
  <c r="AW426" i="5" a="1"/>
  <c r="AW426" i="5" s="1"/>
  <c r="AW422" i="5" a="1"/>
  <c r="AW422" i="5" s="1"/>
  <c r="AW418" i="5" a="1"/>
  <c r="AW418" i="5" s="1"/>
  <c r="AW414" i="5" a="1"/>
  <c r="AW414" i="5" s="1"/>
  <c r="AW410" i="5" a="1"/>
  <c r="AW410" i="5" s="1"/>
  <c r="AW406" i="5" a="1"/>
  <c r="AW406" i="5" s="1"/>
  <c r="AW402" i="5" a="1"/>
  <c r="AW402" i="5" s="1"/>
  <c r="AW398" i="5" a="1"/>
  <c r="AW398" i="5" s="1"/>
  <c r="AW394" i="5" a="1"/>
  <c r="AW394" i="5" s="1"/>
  <c r="AW390" i="5" a="1"/>
  <c r="AW390" i="5" s="1"/>
  <c r="AW386" i="5" a="1"/>
  <c r="AW386" i="5" s="1"/>
  <c r="AW382" i="5" a="1"/>
  <c r="AW382" i="5" s="1"/>
  <c r="AW378" i="5" a="1"/>
  <c r="AW378" i="5" s="1"/>
  <c r="AW374" i="5" a="1"/>
  <c r="AW374" i="5" s="1"/>
  <c r="AW370" i="5" a="1"/>
  <c r="AW370" i="5" s="1"/>
  <c r="AW366" i="5" a="1"/>
  <c r="AW366" i="5" s="1"/>
  <c r="AW362" i="5" a="1"/>
  <c r="AW362" i="5" s="1"/>
  <c r="AW358" i="5" a="1"/>
  <c r="AW358" i="5" s="1"/>
  <c r="AW354" i="5" a="1"/>
  <c r="AW354" i="5" s="1"/>
  <c r="AW350" i="5" a="1"/>
  <c r="AW350" i="5" s="1"/>
  <c r="AW346" i="5" a="1"/>
  <c r="AW346" i="5" s="1"/>
  <c r="K3" i="4"/>
  <c r="G18" i="2" s="1"/>
  <c r="F18" i="2"/>
  <c r="AW342" i="5" a="1"/>
  <c r="AW342" i="5" s="1"/>
  <c r="AW338" i="5" a="1"/>
  <c r="AW338" i="5" s="1"/>
  <c r="AW334" i="5" a="1"/>
  <c r="AW334" i="5" s="1"/>
  <c r="AW330" i="5" a="1"/>
  <c r="AW330" i="5" s="1"/>
  <c r="AW326" i="5" a="1"/>
  <c r="AW326" i="5" s="1"/>
  <c r="AW322" i="5" a="1"/>
  <c r="AW322" i="5" s="1"/>
  <c r="AW318" i="5" a="1"/>
  <c r="AW318" i="5" s="1"/>
  <c r="AW314" i="5" a="1"/>
  <c r="AW314" i="5" s="1"/>
  <c r="AW310" i="5" a="1"/>
  <c r="AW310" i="5" s="1"/>
  <c r="AW306" i="5" a="1"/>
  <c r="AW306" i="5" s="1"/>
  <c r="AW302" i="5" a="1"/>
  <c r="AW302" i="5" s="1"/>
  <c r="AW298" i="5" a="1"/>
  <c r="AW298" i="5" s="1"/>
  <c r="AW294" i="5" a="1"/>
  <c r="AW294" i="5" s="1"/>
  <c r="AW290" i="5" a="1"/>
  <c r="AW290" i="5" s="1"/>
  <c r="AW286" i="5" a="1"/>
  <c r="AW286" i="5" s="1"/>
  <c r="AW282" i="5" a="1"/>
  <c r="AW282" i="5" s="1"/>
  <c r="AW278" i="5" a="1"/>
  <c r="AW278" i="5" s="1"/>
  <c r="AW274" i="5" a="1"/>
  <c r="AW274" i="5" s="1"/>
  <c r="AW270" i="5" a="1"/>
  <c r="AW270" i="5" s="1"/>
  <c r="AW266" i="5" a="1"/>
  <c r="AW266" i="5" s="1"/>
  <c r="AW262" i="5" a="1"/>
  <c r="AW262" i="5" s="1"/>
  <c r="AW258" i="5" a="1"/>
  <c r="AW258" i="5" s="1"/>
  <c r="AW254" i="5" a="1"/>
  <c r="AW254" i="5" s="1"/>
  <c r="AW250" i="5" a="1"/>
  <c r="AW250" i="5" s="1"/>
  <c r="AW246" i="5" a="1"/>
  <c r="AW246" i="5" s="1"/>
  <c r="AW242" i="5" a="1"/>
  <c r="AW242" i="5" s="1"/>
  <c r="AW238" i="5" a="1"/>
  <c r="AW238" i="5" s="1"/>
  <c r="AW234" i="5" a="1"/>
  <c r="AW234" i="5" s="1"/>
  <c r="AW230" i="5" a="1"/>
  <c r="AW230" i="5" s="1"/>
  <c r="AW226" i="5" a="1"/>
  <c r="AW226" i="5" s="1"/>
  <c r="AW222" i="5" a="1"/>
  <c r="AW222" i="5" s="1"/>
  <c r="AW218" i="5" a="1"/>
  <c r="AW218" i="5" s="1"/>
  <c r="AW214" i="5" a="1"/>
  <c r="AW214" i="5" s="1"/>
  <c r="AW210" i="5" a="1"/>
  <c r="AW210" i="5" s="1"/>
  <c r="AW206" i="5" a="1"/>
  <c r="AW206" i="5" s="1"/>
  <c r="AW202" i="5" a="1"/>
  <c r="AW202" i="5" s="1"/>
  <c r="AW198" i="5" a="1"/>
  <c r="AW198" i="5" s="1"/>
  <c r="AW194" i="5" a="1"/>
  <c r="AW194" i="5" s="1"/>
  <c r="AW190" i="5" a="1"/>
  <c r="AW190" i="5" s="1"/>
  <c r="AW186" i="5" a="1"/>
  <c r="AW186" i="5" s="1"/>
  <c r="AW182" i="5" a="1"/>
  <c r="AW182" i="5" s="1"/>
  <c r="AW178" i="5" a="1"/>
  <c r="AW178" i="5" s="1"/>
  <c r="AW174" i="5" a="1"/>
  <c r="AW174" i="5" s="1"/>
  <c r="AW170" i="5" a="1"/>
  <c r="AW170" i="5" s="1"/>
  <c r="AW166" i="5" a="1"/>
  <c r="AW166" i="5" s="1"/>
  <c r="AW162" i="5" a="1"/>
  <c r="AW162" i="5" s="1"/>
  <c r="AW158" i="5" a="1"/>
  <c r="AW158" i="5" s="1"/>
  <c r="AW154" i="5" a="1"/>
  <c r="AW154" i="5" s="1"/>
  <c r="AW150" i="5" a="1"/>
  <c r="AW150" i="5" s="1"/>
  <c r="AW146" i="5" a="1"/>
  <c r="AW146" i="5" s="1"/>
  <c r="AW142" i="5" a="1"/>
  <c r="AW142" i="5" s="1"/>
  <c r="AW138" i="5" a="1"/>
  <c r="AW138" i="5" s="1"/>
  <c r="AW134" i="5" a="1"/>
  <c r="AW134" i="5" s="1"/>
  <c r="AW130" i="5" a="1"/>
  <c r="AW130" i="5" s="1"/>
  <c r="AW126" i="5" a="1"/>
  <c r="AW126" i="5" s="1"/>
  <c r="AW122" i="5" a="1"/>
  <c r="AW122" i="5" s="1"/>
  <c r="AW118" i="5" a="1"/>
  <c r="AW118" i="5" s="1"/>
  <c r="AW114" i="5" a="1"/>
  <c r="AW114" i="5" s="1"/>
  <c r="AW110" i="5" a="1"/>
  <c r="AW110" i="5" s="1"/>
  <c r="AW106" i="5" a="1"/>
  <c r="AW106" i="5" s="1"/>
  <c r="AW102" i="5" a="1"/>
  <c r="AW102" i="5" s="1"/>
  <c r="AW98" i="5" a="1"/>
  <c r="AW98" i="5" s="1"/>
  <c r="AW94" i="5" a="1"/>
  <c r="AW94" i="5" s="1"/>
  <c r="AW90" i="5" a="1"/>
  <c r="AW90" i="5" s="1"/>
  <c r="AW86" i="5" a="1"/>
  <c r="AW86" i="5" s="1"/>
  <c r="AW82" i="5" a="1"/>
  <c r="AW82" i="5" s="1"/>
  <c r="AW78" i="5" a="1"/>
  <c r="AW78" i="5" s="1"/>
  <c r="AW74" i="5" a="1"/>
  <c r="AW74" i="5" s="1"/>
  <c r="AW70" i="5" a="1"/>
  <c r="AW70" i="5" s="1"/>
  <c r="AW66" i="5" a="1"/>
  <c r="AW66" i="5" s="1"/>
  <c r="AW62" i="5" a="1"/>
  <c r="AW62" i="5" s="1"/>
  <c r="AW58" i="5" a="1"/>
  <c r="AW58" i="5" s="1"/>
  <c r="AW54" i="5" a="1"/>
  <c r="AW54" i="5" s="1"/>
  <c r="AW50" i="5" a="1"/>
  <c r="AW50" i="5" s="1"/>
  <c r="AW46" i="5" a="1"/>
  <c r="AW46" i="5" s="1"/>
  <c r="AW42" i="5" a="1"/>
  <c r="AW42" i="5" s="1"/>
  <c r="AW38" i="5" a="1"/>
  <c r="AW38" i="5" s="1"/>
  <c r="AW34" i="5" a="1"/>
  <c r="AW34" i="5" s="1"/>
  <c r="AW30" i="5" a="1"/>
  <c r="AW30" i="5" s="1"/>
  <c r="AW26" i="5" a="1"/>
  <c r="AW26" i="5" s="1"/>
  <c r="AW22" i="5" a="1"/>
  <c r="AW22" i="5" s="1"/>
  <c r="AW18" i="5" a="1"/>
  <c r="AW18" i="5" s="1"/>
  <c r="AW14" i="5" a="1"/>
  <c r="AW14" i="5" s="1"/>
  <c r="AW10" i="5" a="1"/>
  <c r="AW10" i="5" s="1"/>
  <c r="AW6" i="5" a="1"/>
  <c r="AW6" i="5" s="1"/>
  <c r="AW317" i="5" a="1"/>
  <c r="AW317" i="5" s="1"/>
  <c r="AW313" i="5" a="1"/>
  <c r="AW313" i="5" s="1"/>
  <c r="AW309" i="5" a="1"/>
  <c r="AW309" i="5" s="1"/>
  <c r="AW305" i="5" a="1"/>
  <c r="AW305" i="5" s="1"/>
  <c r="AW301" i="5" a="1"/>
  <c r="AW301" i="5" s="1"/>
  <c r="AW297" i="5" a="1"/>
  <c r="AW297" i="5" s="1"/>
  <c r="AW293" i="5" a="1"/>
  <c r="AW293" i="5" s="1"/>
  <c r="AW289" i="5" a="1"/>
  <c r="AW289" i="5" s="1"/>
  <c r="AW285" i="5" a="1"/>
  <c r="AW285" i="5" s="1"/>
  <c r="AW281" i="5" a="1"/>
  <c r="AW281" i="5" s="1"/>
  <c r="AW277" i="5" a="1"/>
  <c r="AW277" i="5" s="1"/>
  <c r="AW273" i="5" a="1"/>
  <c r="AW273" i="5" s="1"/>
  <c r="AW269" i="5" a="1"/>
  <c r="AW269" i="5" s="1"/>
  <c r="AW265" i="5" a="1"/>
  <c r="AW265" i="5" s="1"/>
  <c r="AW261" i="5" a="1"/>
  <c r="AW261" i="5" s="1"/>
  <c r="AW257" i="5" a="1"/>
  <c r="AW257" i="5" s="1"/>
  <c r="AW253" i="5" a="1"/>
  <c r="AW253" i="5" s="1"/>
  <c r="AW249" i="5" a="1"/>
  <c r="AW249" i="5" s="1"/>
  <c r="AW245" i="5" a="1"/>
  <c r="AW245" i="5" s="1"/>
  <c r="AW241" i="5" a="1"/>
  <c r="AW241" i="5" s="1"/>
  <c r="AW237" i="5" a="1"/>
  <c r="AW237" i="5" s="1"/>
  <c r="AW233" i="5" a="1"/>
  <c r="AW233" i="5" s="1"/>
  <c r="AW229" i="5" a="1"/>
  <c r="AW229" i="5" s="1"/>
  <c r="AW225" i="5" a="1"/>
  <c r="AW225" i="5" s="1"/>
  <c r="AW221" i="5" a="1"/>
  <c r="AW221" i="5" s="1"/>
  <c r="AW217" i="5" a="1"/>
  <c r="AW217" i="5" s="1"/>
  <c r="AW213" i="5" a="1"/>
  <c r="AW213" i="5" s="1"/>
  <c r="AW209" i="5" a="1"/>
  <c r="AW209" i="5" s="1"/>
  <c r="AW205" i="5" a="1"/>
  <c r="AW205" i="5" s="1"/>
  <c r="AW201" i="5" a="1"/>
  <c r="AW201" i="5" s="1"/>
  <c r="AW197" i="5" a="1"/>
  <c r="AW197" i="5" s="1"/>
  <c r="AW193" i="5" a="1"/>
  <c r="AW193" i="5" s="1"/>
  <c r="AW189" i="5" a="1"/>
  <c r="AW189" i="5" s="1"/>
  <c r="AW185" i="5" a="1"/>
  <c r="AW185" i="5" s="1"/>
  <c r="AW181" i="5" a="1"/>
  <c r="AW181" i="5" s="1"/>
  <c r="AW177" i="5" a="1"/>
  <c r="AW177" i="5" s="1"/>
  <c r="AW173" i="5" a="1"/>
  <c r="AW173" i="5" s="1"/>
  <c r="AW169" i="5" a="1"/>
  <c r="AW169" i="5" s="1"/>
  <c r="AW165" i="5" a="1"/>
  <c r="AW165" i="5" s="1"/>
  <c r="AW161" i="5" a="1"/>
  <c r="AW161" i="5" s="1"/>
  <c r="AW157" i="5" a="1"/>
  <c r="AW157" i="5" s="1"/>
  <c r="AW153" i="5" a="1"/>
  <c r="AW153" i="5" s="1"/>
  <c r="AW149" i="5" a="1"/>
  <c r="AW149" i="5" s="1"/>
  <c r="AW145" i="5" a="1"/>
  <c r="AW145" i="5" s="1"/>
  <c r="AW141" i="5" a="1"/>
  <c r="AW141" i="5" s="1"/>
  <c r="AW137" i="5" a="1"/>
  <c r="AW137" i="5" s="1"/>
  <c r="AW133" i="5" a="1"/>
  <c r="AW133" i="5" s="1"/>
  <c r="AW129" i="5" a="1"/>
  <c r="AW129" i="5" s="1"/>
  <c r="AW125" i="5" a="1"/>
  <c r="AW125" i="5" s="1"/>
  <c r="AW121" i="5" a="1"/>
  <c r="AW121" i="5" s="1"/>
  <c r="AW117" i="5" a="1"/>
  <c r="AW117" i="5" s="1"/>
  <c r="AW113" i="5" a="1"/>
  <c r="AW113" i="5" s="1"/>
  <c r="AW109" i="5" a="1"/>
  <c r="AW109" i="5" s="1"/>
  <c r="AW105" i="5" a="1"/>
  <c r="AW105" i="5" s="1"/>
  <c r="AW101" i="5" a="1"/>
  <c r="AW101" i="5" s="1"/>
  <c r="AW97" i="5" a="1"/>
  <c r="AW97" i="5" s="1"/>
  <c r="AW93" i="5" a="1"/>
  <c r="AW93" i="5" s="1"/>
  <c r="AW89" i="5" a="1"/>
  <c r="AW89" i="5" s="1"/>
  <c r="AW85" i="5" a="1"/>
  <c r="AW85" i="5" s="1"/>
  <c r="AW81" i="5" a="1"/>
  <c r="AW81" i="5" s="1"/>
  <c r="AW77" i="5" a="1"/>
  <c r="AW77" i="5" s="1"/>
  <c r="AW73" i="5" a="1"/>
  <c r="AW73" i="5" s="1"/>
  <c r="AW69" i="5" a="1"/>
  <c r="AW69" i="5" s="1"/>
  <c r="AW65" i="5" a="1"/>
  <c r="AW65" i="5" s="1"/>
  <c r="AW61" i="5" a="1"/>
  <c r="AW61" i="5" s="1"/>
  <c r="AW57" i="5" a="1"/>
  <c r="AW57" i="5" s="1"/>
  <c r="AW53" i="5" a="1"/>
  <c r="AW53" i="5" s="1"/>
  <c r="AW49" i="5" a="1"/>
  <c r="AW49" i="5" s="1"/>
  <c r="AW45" i="5" a="1"/>
  <c r="AW45" i="5" s="1"/>
  <c r="AW41" i="5" a="1"/>
  <c r="AW41" i="5" s="1"/>
  <c r="AW37" i="5" a="1"/>
  <c r="AW37" i="5" s="1"/>
  <c r="AW33" i="5" a="1"/>
  <c r="AW33" i="5" s="1"/>
  <c r="AW29" i="5" a="1"/>
  <c r="AW29" i="5" s="1"/>
  <c r="AW25" i="5" a="1"/>
  <c r="AW25" i="5" s="1"/>
  <c r="AW21" i="5" a="1"/>
  <c r="AW21" i="5" s="1"/>
  <c r="AW17" i="5" a="1"/>
  <c r="AW17" i="5" s="1"/>
  <c r="AW13" i="5" a="1"/>
  <c r="AW13" i="5" s="1"/>
  <c r="AW9" i="5" a="1"/>
  <c r="AW9" i="5" s="1"/>
  <c r="AW5" i="5" a="1"/>
  <c r="AW5" i="5" s="1"/>
  <c r="AW312" i="5" a="1"/>
  <c r="AW312" i="5" s="1"/>
  <c r="AW308" i="5" a="1"/>
  <c r="AW308" i="5" s="1"/>
  <c r="AW304" i="5" a="1"/>
  <c r="AW304" i="5" s="1"/>
  <c r="AW300" i="5" a="1"/>
  <c r="AW300" i="5" s="1"/>
  <c r="AW296" i="5" a="1"/>
  <c r="AW296" i="5" s="1"/>
  <c r="AW292" i="5" a="1"/>
  <c r="AW292" i="5" s="1"/>
  <c r="AW288" i="5" a="1"/>
  <c r="AW288" i="5" s="1"/>
  <c r="AW284" i="5" a="1"/>
  <c r="AW284" i="5" s="1"/>
  <c r="AW280" i="5" a="1"/>
  <c r="AW280" i="5" s="1"/>
  <c r="AW276" i="5" a="1"/>
  <c r="AW276" i="5" s="1"/>
  <c r="AW272" i="5" a="1"/>
  <c r="AW272" i="5" s="1"/>
  <c r="AW268" i="5" a="1"/>
  <c r="AW268" i="5" s="1"/>
  <c r="AW264" i="5" a="1"/>
  <c r="AW264" i="5" s="1"/>
  <c r="AW260" i="5" a="1"/>
  <c r="AW260" i="5" s="1"/>
  <c r="AW256" i="5" a="1"/>
  <c r="AW256" i="5" s="1"/>
  <c r="AW252" i="5" a="1"/>
  <c r="AW252" i="5" s="1"/>
  <c r="AW248" i="5" a="1"/>
  <c r="AW248" i="5" s="1"/>
  <c r="AW244" i="5" a="1"/>
  <c r="AW244" i="5" s="1"/>
  <c r="AW240" i="5" a="1"/>
  <c r="AW240" i="5" s="1"/>
  <c r="AW236" i="5" a="1"/>
  <c r="AW236" i="5" s="1"/>
  <c r="AW232" i="5" a="1"/>
  <c r="AW232" i="5" s="1"/>
  <c r="AW228" i="5" a="1"/>
  <c r="AW228" i="5" s="1"/>
  <c r="AW224" i="5" a="1"/>
  <c r="AW224" i="5" s="1"/>
  <c r="AW220" i="5" a="1"/>
  <c r="AW220" i="5" s="1"/>
  <c r="AW216" i="5" a="1"/>
  <c r="AW216" i="5" s="1"/>
  <c r="AW212" i="5" a="1"/>
  <c r="AW212" i="5" s="1"/>
  <c r="AW208" i="5" a="1"/>
  <c r="AW208" i="5" s="1"/>
  <c r="AW204" i="5" a="1"/>
  <c r="AW204" i="5" s="1"/>
  <c r="AW200" i="5" a="1"/>
  <c r="AW200" i="5" s="1"/>
  <c r="AW196" i="5" a="1"/>
  <c r="AW196" i="5" s="1"/>
  <c r="AW192" i="5" a="1"/>
  <c r="AW192" i="5" s="1"/>
  <c r="AW188" i="5" a="1"/>
  <c r="AW188" i="5" s="1"/>
  <c r="AW184" i="5" a="1"/>
  <c r="AW184" i="5" s="1"/>
  <c r="AW180" i="5" a="1"/>
  <c r="AW180" i="5" s="1"/>
  <c r="AW176" i="5" a="1"/>
  <c r="AW176" i="5" s="1"/>
  <c r="AW172" i="5" a="1"/>
  <c r="AW172" i="5" s="1"/>
  <c r="AW168" i="5" a="1"/>
  <c r="AW168" i="5" s="1"/>
  <c r="AW164" i="5" a="1"/>
  <c r="AW164" i="5" s="1"/>
  <c r="AW160" i="5" a="1"/>
  <c r="AW160" i="5" s="1"/>
  <c r="AW156" i="5" a="1"/>
  <c r="AW156" i="5" s="1"/>
  <c r="AW152" i="5" a="1"/>
  <c r="AW152" i="5" s="1"/>
  <c r="AW148" i="5" a="1"/>
  <c r="AW148" i="5" s="1"/>
  <c r="AW144" i="5" a="1"/>
  <c r="AW144" i="5" s="1"/>
  <c r="AW140" i="5" a="1"/>
  <c r="AW140" i="5" s="1"/>
  <c r="AW136" i="5" a="1"/>
  <c r="AW136" i="5" s="1"/>
  <c r="AW132" i="5" a="1"/>
  <c r="AW132" i="5" s="1"/>
  <c r="AW128" i="5" a="1"/>
  <c r="AW128" i="5" s="1"/>
  <c r="AW124" i="5" a="1"/>
  <c r="AW124" i="5" s="1"/>
  <c r="AW120" i="5" a="1"/>
  <c r="AW120" i="5" s="1"/>
  <c r="AW116" i="5" a="1"/>
  <c r="AW116" i="5" s="1"/>
  <c r="AW112" i="5" a="1"/>
  <c r="AW112" i="5" s="1"/>
  <c r="AW108" i="5" a="1"/>
  <c r="AW108" i="5" s="1"/>
  <c r="AW104" i="5" a="1"/>
  <c r="AW104" i="5" s="1"/>
  <c r="AW100" i="5" a="1"/>
  <c r="AW100" i="5" s="1"/>
  <c r="AW96" i="5" a="1"/>
  <c r="AW96" i="5" s="1"/>
  <c r="AW92" i="5" a="1"/>
  <c r="AW92" i="5" s="1"/>
  <c r="AW88" i="5" a="1"/>
  <c r="AW88" i="5" s="1"/>
  <c r="AW84" i="5" a="1"/>
  <c r="AW84" i="5" s="1"/>
  <c r="AW80" i="5" a="1"/>
  <c r="AW80" i="5" s="1"/>
  <c r="AW76" i="5" a="1"/>
  <c r="AW76" i="5" s="1"/>
  <c r="AW72" i="5" a="1"/>
  <c r="AW72" i="5" s="1"/>
  <c r="AW68" i="5" a="1"/>
  <c r="AW68" i="5" s="1"/>
  <c r="AW64" i="5" a="1"/>
  <c r="AW64" i="5" s="1"/>
  <c r="AW60" i="5" a="1"/>
  <c r="AW60" i="5" s="1"/>
  <c r="AW56" i="5" a="1"/>
  <c r="AW56" i="5" s="1"/>
  <c r="AW52" i="5" a="1"/>
  <c r="AW52" i="5" s="1"/>
  <c r="AW48" i="5" a="1"/>
  <c r="AW48" i="5" s="1"/>
  <c r="AW44" i="5" a="1"/>
  <c r="AW44" i="5" s="1"/>
  <c r="AW40" i="5" a="1"/>
  <c r="AW40" i="5" s="1"/>
  <c r="AW36" i="5" a="1"/>
  <c r="AW36" i="5" s="1"/>
  <c r="AW32" i="5" a="1"/>
  <c r="AW32" i="5" s="1"/>
  <c r="AW28" i="5" a="1"/>
  <c r="AW28" i="5" s="1"/>
  <c r="AW24" i="5" a="1"/>
  <c r="AW24" i="5" s="1"/>
  <c r="AW20" i="5" a="1"/>
  <c r="AW20" i="5" s="1"/>
  <c r="AW16" i="5" a="1"/>
  <c r="AW16" i="5" s="1"/>
  <c r="AW12" i="5" a="1"/>
  <c r="AW12" i="5" s="1"/>
  <c r="AW8" i="5" a="1"/>
  <c r="AW8" i="5" s="1"/>
  <c r="AW4" i="5" a="1"/>
  <c r="AW4" i="5" s="1"/>
  <c r="AY1" i="3" l="1"/>
  <c r="K4" i="4"/>
  <c r="G19" i="2" s="1"/>
  <c r="J4" i="4"/>
  <c r="F19" i="2" s="1"/>
</calcChain>
</file>

<file path=xl/sharedStrings.xml><?xml version="1.0" encoding="utf-8"?>
<sst xmlns="http://schemas.openxmlformats.org/spreadsheetml/2006/main" count="558" uniqueCount="306">
  <si>
    <t>Regression coefficients</t>
  </si>
  <si>
    <t>UK</t>
  </si>
  <si>
    <t>US</t>
  </si>
  <si>
    <t>0.010</t>
  </si>
  <si>
    <t>0.007</t>
  </si>
  <si>
    <t>0.028</t>
  </si>
  <si>
    <t>0.019</t>
  </si>
  <si>
    <t>0.015</t>
  </si>
  <si>
    <t>0.011</t>
  </si>
  <si>
    <t>0.004</t>
  </si>
  <si>
    <t>0.006</t>
  </si>
  <si>
    <t>0.003</t>
  </si>
  <si>
    <t>0.021</t>
  </si>
  <si>
    <t>0.014</t>
  </si>
  <si>
    <t>0.016</t>
  </si>
  <si>
    <t>0.009</t>
  </si>
  <si>
    <t>0.031</t>
  </si>
  <si>
    <t>0.008</t>
  </si>
  <si>
    <t>Non-coronary revascularisation</t>
  </si>
  <si>
    <t>0.024</t>
  </si>
  <si>
    <t>0.041</t>
  </si>
  <si>
    <t>0.029</t>
  </si>
  <si>
    <t>0.038</t>
  </si>
  <si>
    <t>0.026</t>
  </si>
  <si>
    <t>0.027</t>
  </si>
  <si>
    <t>0.018</t>
  </si>
  <si>
    <t>0.005</t>
  </si>
  <si>
    <t>0.050</t>
  </si>
  <si>
    <t>0.033</t>
  </si>
  <si>
    <t>0.022</t>
  </si>
  <si>
    <t>0.059</t>
  </si>
  <si>
    <t>0.042</t>
  </si>
  <si>
    <t>0.020</t>
  </si>
  <si>
    <t>0.013</t>
  </si>
  <si>
    <t>0.017</t>
  </si>
  <si>
    <t>Infection</t>
  </si>
  <si>
    <t>0.055</t>
  </si>
  <si>
    <t>0.043</t>
  </si>
  <si>
    <t>Mean</t>
  </si>
  <si>
    <t>Std Error</t>
  </si>
  <si>
    <t>Myocardial infarction: less than 1 year [2]</t>
  </si>
  <si>
    <t>Myocardial infarction: more than one year, during follow-up [3]</t>
  </si>
  <si>
    <t>Myocardial infarction: at study entry [4]</t>
  </si>
  <si>
    <t>Coronary revascularisation: less than 1 year [5]</t>
  </si>
  <si>
    <t>Coronary revascularisation: more than one year, during follow-up [6]</t>
  </si>
  <si>
    <t>Coronary revascularisation: at study entry [7]</t>
  </si>
  <si>
    <t>Non-coronary revascularisation: less than 1 year [8]</t>
  </si>
  <si>
    <t>Non-coronary revascularisation: more than one year, during follow-up [9]</t>
  </si>
  <si>
    <t>Any stroke: less than 1 year [10]</t>
  </si>
  <si>
    <t>Any stroke: more than one year, during follow-up [11]</t>
  </si>
  <si>
    <t>Any stroke: at study entry [12]</t>
  </si>
  <si>
    <t>Heart Failure: less than 1 year [13]</t>
  </si>
  <si>
    <t>Heart Failure: more than one year, during follow-up [14]</t>
  </si>
  <si>
    <t>Heart Failure: at study entry [15]</t>
  </si>
  <si>
    <t>Diabetes event: less than 1 year [16]</t>
  </si>
  <si>
    <t>Diabetes event: more than one year, during follow-up [17]</t>
  </si>
  <si>
    <t>Musculoskeletal: less than 1 year [18]</t>
  </si>
  <si>
    <t>Musculoskeletal: more than one year, during follow-up [19]</t>
  </si>
  <si>
    <t>Gastrointestinal bleed: less than 1 year [20]</t>
  </si>
  <si>
    <t>Gastrointestinal bleed: more than one year, during follow-up [21]</t>
  </si>
  <si>
    <t>Other gastrointestinal: less than 1 year [22]</t>
  </si>
  <si>
    <t>Other gastrointestinal: more than one year, during follow-up [23]</t>
  </si>
  <si>
    <t>Other bleed (excl. GI or stroke): less than 1 year [24]</t>
  </si>
  <si>
    <t>Other bleed (excl. GI or stroke): more than one year, during follow-up [25]</t>
  </si>
  <si>
    <t>Infection: less than 1 year [26]</t>
  </si>
  <si>
    <t>Infection: more than one year, during follow-up [27]</t>
  </si>
  <si>
    <t>Skin: less than 1 year [28]</t>
  </si>
  <si>
    <t>Skin: more than one year, during follow-up [29]</t>
  </si>
  <si>
    <t>Diabetes mellitus [30]</t>
  </si>
  <si>
    <t>Cancer [31]</t>
  </si>
  <si>
    <t>Pre-existing peripheral arterial disease [32]</t>
  </si>
  <si>
    <t>Pre-existing coronary heart disease (excl. myocardial infarction) [33]</t>
  </si>
  <si>
    <t>Previous transient ischaemic attack or cerebrovascular accident [34]</t>
  </si>
  <si>
    <t>Treated hypertension at baseline [35]</t>
  </si>
  <si>
    <t>Age category (ref:&lt;60 years): ≥ 60, &lt; 65 [36]</t>
  </si>
  <si>
    <t>Age category (ref:&lt;60 years): ≥ 65, &lt; 70 [37]</t>
  </si>
  <si>
    <t>Age category (ref:&lt;60 years): ≥ 70, &lt; 75 [38]</t>
  </si>
  <si>
    <t>Age category (ref:&lt;60 years): ≥ 75, &lt; 80 [39]</t>
  </si>
  <si>
    <t>Age category (ref:&lt;60 years): ≥ 80 [40]</t>
  </si>
  <si>
    <t>Smoking status (ref: never): Former  [41]</t>
  </si>
  <si>
    <t>Smoking status (ref: never): Current [42]</t>
  </si>
  <si>
    <t>Current alcohol drinker [43]</t>
  </si>
  <si>
    <t>Body mass index (kg/m2) (ref: &lt; 25): ≥ 25, &lt; 30 [44]</t>
  </si>
  <si>
    <t>Body mass index (kg/m2) (ref: &lt; 25): ≥ 30 [45]</t>
  </si>
  <si>
    <t>Male [46]</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</si>
  <si>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</si>
  <si>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</si>
  <si>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</si>
  <si>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</si>
  <si>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</si>
  <si>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</si>
  <si>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</si>
  <si>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</si>
  <si>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</si>
  <si>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</si>
  <si>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</si>
  <si>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</si>
  <si>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</si>
  <si>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</si>
  <si>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</si>
  <si>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</si>
  <si>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</si>
  <si>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</si>
  <si>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</si>
  <si>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</si>
  <si>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</si>
  <si>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</si>
  <si>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</si>
  <si>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</si>
  <si>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</si>
  <si>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</si>
  <si>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</si>
  <si>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</si>
  <si>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</si>
  <si>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</si>
  <si>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</si>
  <si>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</si>
  <si>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</si>
  <si>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</si>
  <si>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</si>
  <si>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</si>
  <si>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</si>
  <si>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</si>
  <si>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</si>
  <si>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</si>
  <si>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</si>
  <si>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</si>
  <si>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</si>
  <si>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</si>
  <si>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</si>
  <si>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</si>
  <si>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Skin</t>
  </si>
  <si>
    <t>Event in last year</t>
  </si>
  <si>
    <t>No history of event</t>
  </si>
  <si>
    <t>Iteration</t>
  </si>
  <si>
    <t>0.032</t>
  </si>
  <si>
    <t>0.034</t>
  </si>
  <si>
    <t>0.039</t>
  </si>
  <si>
    <t>0.040</t>
  </si>
  <si>
    <t>0.054</t>
  </si>
  <si>
    <t>0.057</t>
  </si>
  <si>
    <t>0.058</t>
  </si>
  <si>
    <t>0.025</t>
  </si>
  <si>
    <t>0.060</t>
  </si>
  <si>
    <t>0.062</t>
  </si>
  <si>
    <t>0.063</t>
  </si>
  <si>
    <t>0.080</t>
  </si>
  <si>
    <t>0.082</t>
  </si>
  <si>
    <t>0.092</t>
  </si>
  <si>
    <t>0.099</t>
  </si>
  <si>
    <t>0.104</t>
  </si>
  <si>
    <t>0.118</t>
  </si>
  <si>
    <t>0.137</t>
  </si>
  <si>
    <t>0.179</t>
  </si>
  <si>
    <t>0.181</t>
  </si>
  <si>
    <t>0.226</t>
  </si>
  <si>
    <t>0.240</t>
  </si>
  <si>
    <t>0.252</t>
  </si>
  <si>
    <t>0.291</t>
  </si>
  <si>
    <t>0.331</t>
  </si>
  <si>
    <t>0.345</t>
  </si>
  <si>
    <t>0.383</t>
  </si>
  <si>
    <t>Parameter values</t>
  </si>
  <si>
    <t>Event histories</t>
  </si>
  <si>
    <t>Select from each of the drop down lists below</t>
  </si>
  <si>
    <t>Coronary revascularisation</t>
  </si>
  <si>
    <t>Any stroke</t>
  </si>
  <si>
    <t>Heart Failure</t>
  </si>
  <si>
    <t>Diabetes event (not onset of diabetes)</t>
  </si>
  <si>
    <t>Musculoskeletal</t>
  </si>
  <si>
    <t>Gastrointestinal bleed</t>
  </si>
  <si>
    <t>Other gastrointestinal</t>
  </si>
  <si>
    <t>Other bleed (not gastrointestinal or stroke)</t>
  </si>
  <si>
    <t>disease hsitories</t>
  </si>
  <si>
    <t>Yes</t>
  </si>
  <si>
    <t>No</t>
  </si>
  <si>
    <t>Diabetes mellitus</t>
  </si>
  <si>
    <t>Cancer</t>
  </si>
  <si>
    <t>Peripheral arterial disease</t>
  </si>
  <si>
    <t>Treated hypertension</t>
  </si>
  <si>
    <t>Age in years</t>
  </si>
  <si>
    <t>Smoking status</t>
  </si>
  <si>
    <t>Alcohol consumption</t>
  </si>
  <si>
    <t>Body mass index (kg/m2)</t>
  </si>
  <si>
    <t>Gender</t>
  </si>
  <si>
    <t>age</t>
  </si>
  <si>
    <t>smoking</t>
  </si>
  <si>
    <t>alcohol</t>
  </si>
  <si>
    <t>bmi</t>
  </si>
  <si>
    <t>gender</t>
  </si>
  <si>
    <t>≥65 to &lt;70 years</t>
  </si>
  <si>
    <t>≥60 to &lt;65 years</t>
  </si>
  <si>
    <t>≥70 to &lt;75 years</t>
  </si>
  <si>
    <t>≥75 to &lt;80 years</t>
  </si>
  <si>
    <t>≥80 years</t>
  </si>
  <si>
    <t>Non-drinker</t>
  </si>
  <si>
    <t>Current alcohol drinker</t>
  </si>
  <si>
    <t>&lt;25</t>
  </si>
  <si>
    <t>≥25 to &lt;30</t>
  </si>
  <si>
    <t>≥30</t>
  </si>
  <si>
    <t>Male</t>
  </si>
  <si>
    <t>Female</t>
  </si>
  <si>
    <t>Transient ischameic attack or cerebrovascular accident</t>
  </si>
  <si>
    <t>Mean utiltiies</t>
  </si>
  <si>
    <t>Intercept [1]</t>
  </si>
  <si>
    <t>Mean UK</t>
  </si>
  <si>
    <t>Mean US</t>
  </si>
  <si>
    <t>Health-related quality of life</t>
  </si>
  <si>
    <t>United Kingdom</t>
  </si>
  <si>
    <t>Mean EQ-5D utility</t>
  </si>
  <si>
    <t>Std. Error of mean</t>
  </si>
  <si>
    <t>Coronary death</t>
  </si>
  <si>
    <t>Other vascular death</t>
  </si>
  <si>
    <t>Nonvascular death</t>
  </si>
  <si>
    <t>Myocardial infarction (MI)</t>
  </si>
  <si>
    <t>Coronary artery bypass graft (CABG)</t>
  </si>
  <si>
    <t>Percutaneous coronary intervention (PCI)</t>
  </si>
  <si>
    <t>Heart failure</t>
  </si>
  <si>
    <t>Any gastrointestinal</t>
  </si>
  <si>
    <t>Other bleed (excl. gastrointestinal or stroke bleed)</t>
  </si>
  <si>
    <t>SE</t>
  </si>
  <si>
    <t>Coronary death [2]</t>
  </si>
  <si>
    <t>Other vascular death [3]</t>
  </si>
  <si>
    <t>Nonvascular death [4]</t>
  </si>
  <si>
    <t>Myocardial infarction (MI) [5]</t>
  </si>
  <si>
    <t>Coronary artery bypass graft (CABG) [6]</t>
  </si>
  <si>
    <t>Percutaneous coronary intervention (PCI) [7]</t>
  </si>
  <si>
    <t>MI and coronary revascularisation (CABG or PCI) [8]</t>
  </si>
  <si>
    <t>Non-coronary revascularisation [9]</t>
  </si>
  <si>
    <t>Any stroke [10]</t>
  </si>
  <si>
    <t>Heart failure [11]</t>
  </si>
  <si>
    <t>Diabetes event [12]</t>
  </si>
  <si>
    <t>Musculoskeletal [13]</t>
  </si>
  <si>
    <t>Any gastrointestinal [14]</t>
  </si>
  <si>
    <t>Other bleed (excl. gastrointestinal or stroke bleed) [15]</t>
  </si>
  <si>
    <t>Infection [16]</t>
  </si>
  <si>
    <t>Skin [17]</t>
  </si>
  <si>
    <t>MI, stroke or coronary revascularisation in the previous year [18]</t>
  </si>
  <si>
    <t>Other pre-existing coronary heart disease [19]</t>
  </si>
  <si>
    <t>Num other pre-existing diseases: &gt; 1 (ref: 0-1) [20]</t>
  </si>
  <si>
    <t>Num other pre-existing diseases: 1-2 (ref: 0) [21]</t>
  </si>
  <si>
    <t>Num other pre-existing diseases: 3-4 (ref: 0) [22]</t>
  </si>
  <si>
    <t>Cancer [23]</t>
  </si>
  <si>
    <t>Treated hypertension at baseline [24]</t>
  </si>
  <si>
    <t>Age (per 10 years, centred at 65 years) [25]</t>
  </si>
  <si>
    <t>Male [26]</t>
  </si>
  <si>
    <t>Current or former smoker (ref: never) [27]</t>
  </si>
  <si>
    <r>
      <t>Obese (body mass index ≥ 30kg/m</t>
    </r>
    <r>
      <rPr>
        <vertAlign val="superscript"/>
        <sz val="12"/>
        <color theme="1"/>
        <rFont val="Calibri"/>
        <family val="2"/>
        <scheme val="minor"/>
      </rPr>
      <t>2</t>
    </r>
    <r>
      <rPr>
        <sz val="12"/>
        <color theme="1"/>
        <rFont val="Calibri"/>
        <family val="2"/>
        <scheme val="minor"/>
      </rPr>
      <t>) [28]</t>
    </r>
  </si>
  <si>
    <t>Part 1</t>
  </si>
  <si>
    <t>Part 2</t>
  </si>
  <si>
    <t>Death</t>
  </si>
  <si>
    <t>Patient survives annual period</t>
  </si>
  <si>
    <t>Diabetes event</t>
  </si>
  <si>
    <t>nf saes</t>
  </si>
  <si>
    <t>num_other</t>
  </si>
  <si>
    <t>Never smoker</t>
  </si>
  <si>
    <t>obese</t>
  </si>
  <si>
    <t>&lt;30</t>
  </si>
  <si>
    <t>parameter</t>
  </si>
  <si>
    <t>part 1</t>
  </si>
  <si>
    <t>total</t>
  </si>
  <si>
    <t>part 2</t>
  </si>
  <si>
    <t>mean</t>
  </si>
  <si>
    <t>st err</t>
  </si>
  <si>
    <t>part 1 pred</t>
  </si>
  <si>
    <t>part 2 pred</t>
  </si>
  <si>
    <t>pred cost</t>
  </si>
  <si>
    <t>sd</t>
  </si>
  <si>
    <t xml:space="preserve">The calculators are based on the regression models presented in the following manuscript: </t>
  </si>
  <si>
    <t>1. Select appropriate characteristics from drop down lists provided in the light blue shaded cells.</t>
  </si>
  <si>
    <t>Other disease history</t>
  </si>
  <si>
    <t>Event &gt;1 and ≤4 years previously</t>
  </si>
  <si>
    <t>Event &gt;4 years previously</t>
  </si>
  <si>
    <t>Sociodemographic characteristics</t>
  </si>
  <si>
    <r>
      <t>United States</t>
    </r>
    <r>
      <rPr>
        <b/>
        <vertAlign val="superscript"/>
        <sz val="12"/>
        <color rgb="FFFF0000"/>
        <rFont val="Calibri"/>
        <family val="2"/>
        <scheme val="minor"/>
      </rPr>
      <t>2</t>
    </r>
  </si>
  <si>
    <r>
      <t>United Kingdom</t>
    </r>
    <r>
      <rPr>
        <b/>
        <vertAlign val="superscript"/>
        <sz val="12"/>
        <color rgb="FFFF0000"/>
        <rFont val="Calibri"/>
        <family val="2"/>
        <scheme val="minor"/>
      </rPr>
      <t>1</t>
    </r>
  </si>
  <si>
    <r>
      <rPr>
        <vertAlign val="superscript"/>
        <sz val="10"/>
        <color theme="1"/>
        <rFont val="Calibri"/>
        <family val="2"/>
        <scheme val="minor"/>
      </rPr>
      <t>1</t>
    </r>
    <r>
      <rPr>
        <sz val="10"/>
        <color theme="1"/>
        <rFont val="Calibri"/>
        <family val="2"/>
        <scheme val="minor"/>
      </rPr>
      <t xml:space="preserve">Dolan P. Modelling valuations for EuroQol health staes. </t>
    </r>
    <r>
      <rPr>
        <i/>
        <sz val="10"/>
        <color theme="1"/>
        <rFont val="Calibri"/>
        <family val="2"/>
        <scheme val="minor"/>
      </rPr>
      <t xml:space="preserve">Medical Care. </t>
    </r>
    <r>
      <rPr>
        <sz val="10"/>
        <color theme="1"/>
        <rFont val="Calibri"/>
        <family val="2"/>
        <scheme val="minor"/>
      </rPr>
      <t>1997; 35:1095-1108</t>
    </r>
  </si>
  <si>
    <r>
      <rPr>
        <vertAlign val="superscript"/>
        <sz val="10"/>
        <color theme="1"/>
        <rFont val="Calibri"/>
        <family val="2"/>
        <scheme val="minor"/>
      </rPr>
      <t>2</t>
    </r>
    <r>
      <rPr>
        <sz val="10"/>
        <color theme="1"/>
        <rFont val="Calibri"/>
        <family val="2"/>
        <scheme val="minor"/>
      </rPr>
      <t xml:space="preserve">Shaw JW, Johnson JA and Coons SJ. US valuation of the EQ-5D health states: development and testing of the D1 valuation model. </t>
    </r>
    <r>
      <rPr>
        <i/>
        <sz val="10"/>
        <color theme="1"/>
        <rFont val="Calibri"/>
        <family val="2"/>
        <scheme val="minor"/>
      </rPr>
      <t xml:space="preserve">Medical Care. </t>
    </r>
    <r>
      <rPr>
        <sz val="10"/>
        <color theme="1"/>
        <rFont val="Calibri"/>
        <family val="2"/>
        <scheme val="minor"/>
      </rPr>
      <t>2005; 43:203-20</t>
    </r>
  </si>
  <si>
    <t>event 4L</t>
  </si>
  <si>
    <t>MI, stroke or coronary revascularisation between 1 and 2 years previously</t>
  </si>
  <si>
    <t>Other history of coronary heart disease</t>
  </si>
  <si>
    <t>Annual hospital costs (UK 2012 £)</t>
  </si>
  <si>
    <t>Former smoker</t>
  </si>
  <si>
    <t>Current smoker</t>
  </si>
  <si>
    <t>Coronary heart disease (excluding MI)</t>
  </si>
  <si>
    <t>The calculators provided here can be used to predict annual hospital costs (in UK 2012 £) and UK and US health-related quality of life (EQ-5D utility scores) for people with previous cardiovascular disease history</t>
  </si>
  <si>
    <t xml:space="preserve">The study population of HPS2-THRIVE consisted of individuals aged 50 to 80 years with prevopus cardiovascular disease. </t>
  </si>
  <si>
    <t xml:space="preserve">Full descriptions of the study population and the HRQoL and annual hospital cost models are provided in the manuscript and supplementary materials. </t>
  </si>
  <si>
    <t>How to use the calculators</t>
  </si>
  <si>
    <t>3. Results are presented in the orange shaded cells</t>
  </si>
  <si>
    <t>Both calculators are set to initially generate results for 'default' person profiles. The default person is a 60-years old female; with a previous MI (more than 4 years previously) and no other history of adverse events; has never smoked; has a BMI of 25 kg/m2; and does not consume alcohol.</t>
  </si>
  <si>
    <t>Sources for EQ-5D-3L value sets used:</t>
  </si>
  <si>
    <t>Perspective</t>
  </si>
  <si>
    <t>Mean annual hospital cost</t>
  </si>
  <si>
    <t>Std. Error of mean cost</t>
  </si>
  <si>
    <t>Source of costs of hospital admissions used:</t>
  </si>
  <si>
    <t>Age (in years) category</t>
  </si>
  <si>
    <t>50 to &lt;60 years</t>
  </si>
  <si>
    <t>2. If results do not update automatically, click on the large dark blue rectangle with the term 'RECALCULATE'</t>
  </si>
  <si>
    <t>NHS Reference Costs 2011-12, UK Department of Health</t>
  </si>
  <si>
    <t>Number of selected previous events/ diseases from: diabetes mellitus, cerebrovascular disease, peripheral arterial disease, and heart failure</t>
  </si>
  <si>
    <r>
      <t xml:space="preserve">Kent S., Haynes R., Hopewell J.C., Parish S., Gray, A., Landray M.J., Collins R., Armitage, J., and Mihaylova B. (2016), The Effects of Vascular and Nonvascular Adverse Events and of Extended Release Niacin with Laropiprant on Health and Healthcare Costs, </t>
    </r>
    <r>
      <rPr>
        <b/>
        <i/>
        <sz val="12"/>
        <color theme="1"/>
        <rFont val="Calibri"/>
        <family val="2"/>
        <scheme val="minor"/>
      </rPr>
      <t>Circulation: Cardiovascular Quality and Outcome</t>
    </r>
    <r>
      <rPr>
        <b/>
        <sz val="12"/>
        <color theme="1"/>
        <rFont val="Calibri"/>
        <family val="2"/>
        <scheme val="minor"/>
      </rPr>
      <t>, In Press</t>
    </r>
  </si>
  <si>
    <t>Fatal event in current annual period</t>
  </si>
  <si>
    <t>Non-fatal adverse event(s) in current annual period</t>
  </si>
  <si>
    <t>Other disease history/events (prior to current annual period)</t>
  </si>
  <si>
    <t xml:space="preserve">Adverse event(s)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</si>
</sst>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quot;£&quot;#,##0"/>
    <numFmt numFmtId="165" formatCode="0.000"/>
    <numFmt numFmtId="166" formatCode="[$USD]\ #,##0"/>
  </numFmts>
  <fonts count="34" x14ac:knownFonts="1">
    <font>
      <sz val="11"/>
      <color theme="1"/>
      <name val="Calibri"/>
      <family val="2"/>
      <scheme val="minor"/>
    </font>
    <font>
      <b/>
      <sz val="11"/>
      <color theme="1"/>
      <name val="Calibri"/>
      <family val="2"/>
      <scheme val="minor"/>
    </font>
    <font>
      <sz val="10"/>
      <name val="Arial"/>
      <family val="2"/>
    </font>
    <font>
      <sz val="11"/>
      <color rgb="FF000000"/>
      <name val="Calibri"/>
      <family val="2"/>
      <scheme val="minor"/>
    </font>
    <font>
      <sz val="12"/>
      <color theme="1"/>
      <name val="Calibri"/>
      <family val="2"/>
      <scheme val="minor"/>
    </font>
    <font>
      <b/>
      <u/>
      <sz val="11"/>
      <color theme="1"/>
      <name val="Calibri"/>
      <family val="2"/>
      <scheme val="minor"/>
    </font>
    <font>
      <vertAlign val="superscrip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2"/>
      <color theme="1"/>
      <name val="Calibri"/>
      <family val="2"/>
      <scheme val="minor"/>
    </font>
    <font>
      <b/>
      <u/>
      <sz val="12"/>
      <color rgb="FFFF0000"/>
      <name val="Calibri"/>
      <family val="2"/>
      <scheme val="minor"/>
    </font>
    <font>
      <sz val="12"/>
      <color rgb="FFFF0000"/>
      <name val="Calibri"/>
      <family val="2"/>
      <scheme val="minor"/>
    </font>
    <font>
      <b/>
      <sz val="12"/>
      <color rgb="FFFF0000"/>
      <name val="Calibri"/>
      <family val="2"/>
      <scheme val="minor"/>
    </font>
    <font>
      <b/>
      <vertAlign val="superscript"/>
      <sz val="12"/>
      <color rgb="FFFF0000"/>
      <name val="Calibri"/>
      <family val="2"/>
      <scheme val="minor"/>
    </font>
    <font>
      <sz val="10"/>
      <color theme="1"/>
      <name val="Calibri"/>
      <family val="2"/>
      <scheme val="minor"/>
    </font>
    <font>
      <vertAlign val="superscript"/>
      <sz val="10"/>
      <color theme="1"/>
      <name val="Calibri"/>
      <family val="2"/>
      <scheme val="minor"/>
    </font>
    <font>
      <i/>
      <sz val="10"/>
      <color theme="1"/>
      <name val="Calibri"/>
      <family val="2"/>
      <scheme val="minor"/>
    </font>
    <font>
      <sz val="12"/>
      <color rgb="FF000000"/>
      <name val="Calibri"/>
      <family val="2"/>
      <scheme val="minor"/>
    </font>
    <font>
      <b/>
      <i/>
      <sz val="12"/>
      <color theme="1"/>
      <name val="Calibri"/>
      <family val="2"/>
      <scheme val="minor"/>
    </font>
    <font>
      <u/>
      <sz val="12"/>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theme="9" tint="0.59999389629810485"/>
        <bgColor indexed="64"/>
      </patternFill>
    </fill>
    <fill>
      <patternFill patternType="solid">
        <fgColor theme="4"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4">
    <xf numFmtId="0" fontId="0" fillId="0" borderId="0"/>
    <xf numFmtId="0" fontId="2" fillId="0" borderId="0"/>
    <xf numFmtId="9" fontId="2" fillId="0" borderId="0" applyFont="0" applyFill="0" applyBorder="0" applyAlignment="0" applyProtection="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1" fillId="0" borderId="9" applyNumberFormat="0" applyFill="0" applyAlignment="0" applyProtection="0"/>
    <xf numFmtId="0" fontId="22"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2" fillId="32" borderId="0" applyNumberFormat="0" applyBorder="0" applyAlignment="0" applyProtection="0"/>
  </cellStyleXfs>
  <cellXfs count="74">
    <xf numFmtId="0" fontId="0" fillId="0" borderId="0" xfId="0"/>
    <xf numFmtId="0" fontId="1" fillId="0" borderId="0" xfId="0" applyFont="1"/>
    <xf numFmtId="0" fontId="0" fillId="0" borderId="0" xfId="0" applyFont="1"/>
    <xf numFmtId="0" fontId="0" fillId="0" borderId="0" xfId="0" applyFont="1" applyAlignment="1">
      <alignment horizontal="left"/>
    </xf>
    <xf numFmtId="0" fontId="0" fillId="0" borderId="0" xfId="0" applyFill="1"/>
    <xf numFmtId="0" fontId="3" fillId="0" borderId="0" xfId="0" applyFont="1" applyAlignment="1">
      <alignment vertical="center"/>
    </xf>
    <xf numFmtId="0" fontId="0" fillId="0" borderId="0" xfId="0" applyFill="1" applyAlignment="1">
      <alignment horizontal="center" wrapText="1"/>
    </xf>
    <xf numFmtId="0" fontId="0" fillId="0" borderId="0" xfId="0" applyAlignment="1">
      <alignment horizontal="center" wrapText="1"/>
    </xf>
    <xf numFmtId="0" fontId="0" fillId="0" borderId="0" xfId="0" applyFont="1" applyAlignment="1">
      <alignment horizontal="center" wrapText="1"/>
    </xf>
    <xf numFmtId="165" fontId="0" fillId="0" borderId="0" xfId="0" applyNumberFormat="1"/>
    <xf numFmtId="165" fontId="0" fillId="0" borderId="0" xfId="0" applyNumberFormat="1"/>
    <xf numFmtId="165" fontId="0" fillId="0" borderId="0" xfId="0" applyNumberFormat="1"/>
    <xf numFmtId="0" fontId="0" fillId="0" borderId="0" xfId="0"/>
    <xf numFmtId="11" fontId="0" fillId="0" borderId="0" xfId="0" applyNumberFormat="1"/>
    <xf numFmtId="0" fontId="0" fillId="0" borderId="0" xfId="0"/>
    <xf numFmtId="0" fontId="0" fillId="0" borderId="0" xfId="0"/>
    <xf numFmtId="0" fontId="0" fillId="0" borderId="0" xfId="0"/>
    <xf numFmtId="0" fontId="0" fillId="0" borderId="0" xfId="0"/>
    <xf numFmtId="0" fontId="4" fillId="35" borderId="10" xfId="0" applyFont="1" applyFill="1" applyBorder="1" applyAlignment="1">
      <alignment horizontal="center" vertical="center" wrapText="1"/>
    </xf>
    <xf numFmtId="0" fontId="31" fillId="0" borderId="10" xfId="0" applyFont="1" applyBorder="1" applyAlignment="1">
      <alignment vertical="center"/>
    </xf>
    <xf numFmtId="0" fontId="23" fillId="0" borderId="10" xfId="0" applyFont="1" applyFill="1" applyBorder="1" applyAlignment="1">
      <alignment vertical="center"/>
    </xf>
    <xf numFmtId="0" fontId="23" fillId="0" borderId="10" xfId="0" applyFont="1" applyFill="1" applyBorder="1" applyAlignment="1">
      <alignment horizontal="center" vertical="center"/>
    </xf>
    <xf numFmtId="0" fontId="4" fillId="0" borderId="0" xfId="0" applyFont="1" applyFill="1" applyAlignment="1">
      <alignment horizontal="center" vertical="center" wrapText="1"/>
    </xf>
    <xf numFmtId="0" fontId="4" fillId="0" borderId="0" xfId="0" applyFont="1" applyFill="1" applyAlignment="1">
      <alignment vertical="center"/>
    </xf>
    <xf numFmtId="0" fontId="4" fillId="0" borderId="0" xfId="0" applyFont="1" applyAlignment="1">
      <alignment vertical="center"/>
    </xf>
    <xf numFmtId="0" fontId="4" fillId="0" borderId="10" xfId="0" applyFont="1" applyFill="1" applyBorder="1" applyAlignment="1">
      <alignment vertical="center"/>
    </xf>
    <xf numFmtId="0" fontId="4" fillId="0" borderId="10" xfId="0" applyFont="1" applyBorder="1" applyAlignment="1">
      <alignment vertical="center"/>
    </xf>
    <xf numFmtId="0" fontId="4" fillId="0" borderId="0" xfId="0" applyFont="1" applyAlignment="1">
      <alignment horizontal="center" vertical="center" wrapText="1"/>
    </xf>
    <xf numFmtId="0" fontId="4" fillId="0" borderId="10" xfId="0" applyFont="1" applyBorder="1" applyAlignment="1">
      <alignment vertical="center" wrapText="1"/>
    </xf>
    <xf numFmtId="0" fontId="24" fillId="34" borderId="13" xfId="0" applyFont="1" applyFill="1" applyBorder="1" applyAlignment="1">
      <alignment horizontal="left" vertical="center"/>
    </xf>
    <xf numFmtId="0" fontId="25" fillId="34" borderId="14" xfId="0" applyFont="1" applyFill="1" applyBorder="1" applyAlignment="1">
      <alignment vertical="center"/>
    </xf>
    <xf numFmtId="0" fontId="25" fillId="34" borderId="15" xfId="0" applyFont="1" applyFill="1" applyBorder="1" applyAlignment="1">
      <alignment horizontal="center" vertical="center"/>
    </xf>
    <xf numFmtId="0" fontId="23" fillId="0" borderId="0" xfId="0" applyFont="1" applyAlignment="1">
      <alignment vertical="center"/>
    </xf>
    <xf numFmtId="0" fontId="23" fillId="0" borderId="0" xfId="0" applyFont="1" applyFill="1" applyAlignment="1">
      <alignment vertical="center"/>
    </xf>
    <xf numFmtId="0" fontId="26" fillId="34" borderId="16" xfId="0" applyFont="1" applyFill="1" applyBorder="1" applyAlignment="1">
      <alignment horizontal="left" vertical="center" wrapText="1"/>
    </xf>
    <xf numFmtId="0" fontId="26" fillId="34" borderId="0" xfId="0" applyFont="1" applyFill="1" applyBorder="1" applyAlignment="1">
      <alignment horizontal="center" vertical="center"/>
    </xf>
    <xf numFmtId="0" fontId="26" fillId="34" borderId="17" xfId="0" applyFont="1" applyFill="1" applyBorder="1" applyAlignment="1">
      <alignment horizontal="center" vertical="center"/>
    </xf>
    <xf numFmtId="0" fontId="4" fillId="0" borderId="0" xfId="0" applyFont="1" applyFill="1" applyAlignment="1">
      <alignment horizontal="left" vertical="center"/>
    </xf>
    <xf numFmtId="0" fontId="23" fillId="0" borderId="0" xfId="0" applyFont="1" applyAlignment="1">
      <alignment vertical="center" wrapText="1"/>
    </xf>
    <xf numFmtId="165" fontId="25" fillId="34" borderId="0" xfId="0" applyNumberFormat="1" applyFont="1" applyFill="1" applyBorder="1" applyAlignment="1">
      <alignment horizontal="center" vertical="center" wrapText="1"/>
    </xf>
    <xf numFmtId="165" fontId="25" fillId="34" borderId="17" xfId="0" applyNumberFormat="1" applyFont="1" applyFill="1" applyBorder="1" applyAlignment="1">
      <alignment horizontal="center" vertical="center"/>
    </xf>
    <xf numFmtId="0" fontId="26" fillId="34" borderId="18" xfId="0" applyFont="1" applyFill="1" applyBorder="1" applyAlignment="1">
      <alignment horizontal="left" vertical="center" wrapText="1"/>
    </xf>
    <xf numFmtId="165" fontId="25" fillId="34" borderId="19" xfId="0" applyNumberFormat="1" applyFont="1" applyFill="1" applyBorder="1" applyAlignment="1">
      <alignment horizontal="center" vertical="center"/>
    </xf>
    <xf numFmtId="165" fontId="25" fillId="34" borderId="20" xfId="0" applyNumberFormat="1" applyFont="1" applyFill="1" applyBorder="1" applyAlignment="1">
      <alignment horizontal="center" vertical="center"/>
    </xf>
    <xf numFmtId="0" fontId="23" fillId="0" borderId="0" xfId="0" applyFont="1" applyAlignment="1">
      <alignment horizontal="center" vertical="center" wrapText="1"/>
    </xf>
    <xf numFmtId="0" fontId="4" fillId="0" borderId="10" xfId="0" applyFont="1" applyBorder="1" applyAlignment="1">
      <alignment horizontal="left" vertical="center"/>
    </xf>
    <xf numFmtId="0" fontId="0" fillId="0" borderId="0" xfId="0" applyFont="1" applyFill="1" applyAlignment="1">
      <alignment horizontal="center" vertical="center" wrapText="1"/>
    </xf>
    <xf numFmtId="0" fontId="0" fillId="0" borderId="0" xfId="0" applyFont="1" applyAlignment="1">
      <alignment vertical="center"/>
    </xf>
    <xf numFmtId="0" fontId="0" fillId="0" borderId="0" xfId="0" applyFont="1" applyFill="1" applyAlignment="1">
      <alignment vertical="center"/>
    </xf>
    <xf numFmtId="0" fontId="1" fillId="0" borderId="0" xfId="0" applyFont="1" applyAlignment="1">
      <alignment vertical="center"/>
    </xf>
    <xf numFmtId="0" fontId="23" fillId="33" borderId="10" xfId="0" applyFont="1" applyFill="1" applyBorder="1" applyAlignment="1">
      <alignment vertical="center"/>
    </xf>
    <xf numFmtId="0" fontId="0" fillId="0" borderId="0" xfId="0" applyFont="1" applyAlignment="1">
      <alignment horizontal="center" vertical="center" wrapText="1"/>
    </xf>
    <xf numFmtId="0" fontId="5" fillId="0" borderId="0" xfId="0" applyFont="1" applyAlignment="1">
      <alignment horizontal="left" vertical="center"/>
    </xf>
    <xf numFmtId="0" fontId="0" fillId="0" borderId="0" xfId="0" applyFont="1" applyAlignment="1">
      <alignment horizontal="left" vertical="center" wrapText="1"/>
    </xf>
    <xf numFmtId="0" fontId="1" fillId="0" borderId="0" xfId="0" applyFont="1" applyAlignment="1">
      <alignment horizontal="center" vertical="center"/>
    </xf>
    <xf numFmtId="0" fontId="0" fillId="0" borderId="0" xfId="0" applyFont="1" applyAlignment="1">
      <alignment horizontal="center" vertical="center"/>
    </xf>
    <xf numFmtId="0" fontId="0" fillId="0" borderId="0" xfId="0" applyFont="1" applyFill="1" applyAlignment="1">
      <alignment horizontal="left" vertical="center"/>
    </xf>
    <xf numFmtId="165" fontId="0" fillId="0" borderId="0" xfId="0" applyNumberFormat="1" applyFont="1" applyAlignment="1">
      <alignment horizontal="center" vertical="center"/>
    </xf>
    <xf numFmtId="0" fontId="1" fillId="0" borderId="0" xfId="0" applyFont="1" applyAlignment="1">
      <alignment horizontal="left" vertical="center"/>
    </xf>
    <xf numFmtId="166" fontId="0" fillId="0" borderId="0" xfId="0" applyNumberFormat="1" applyFont="1" applyAlignment="1">
      <alignment horizontal="left" vertical="center"/>
    </xf>
    <xf numFmtId="0" fontId="1" fillId="0" borderId="0" xfId="0" applyFont="1" applyAlignment="1">
      <alignment horizontal="center" vertical="center" wrapText="1"/>
    </xf>
    <xf numFmtId="0" fontId="25" fillId="34" borderId="15" xfId="0" applyFont="1" applyFill="1" applyBorder="1" applyAlignment="1">
      <alignment vertical="center"/>
    </xf>
    <xf numFmtId="0" fontId="25" fillId="34" borderId="16" xfId="0" applyFont="1" applyFill="1" applyBorder="1" applyAlignment="1">
      <alignment horizontal="left" vertical="center" wrapText="1"/>
    </xf>
    <xf numFmtId="0" fontId="26" fillId="34" borderId="17" xfId="0" applyFont="1" applyFill="1" applyBorder="1" applyAlignment="1">
      <alignment horizontal="left" vertical="center"/>
    </xf>
    <xf numFmtId="164" fontId="25" fillId="34" borderId="17" xfId="0" applyNumberFormat="1" applyFont="1" applyFill="1" applyBorder="1" applyAlignment="1">
      <alignment horizontal="left" vertical="center" wrapText="1"/>
    </xf>
    <xf numFmtId="164" fontId="25" fillId="34" borderId="20" xfId="0" applyNumberFormat="1" applyFont="1" applyFill="1" applyBorder="1" applyAlignment="1">
      <alignment horizontal="left" vertical="center"/>
    </xf>
    <xf numFmtId="0" fontId="4" fillId="0" borderId="0" xfId="0" applyFont="1" applyAlignment="1">
      <alignment wrapText="1"/>
    </xf>
    <xf numFmtId="0" fontId="4" fillId="0" borderId="0" xfId="0" applyFont="1"/>
    <xf numFmtId="0" fontId="23" fillId="0" borderId="0" xfId="0" applyFont="1" applyAlignment="1">
      <alignment wrapText="1"/>
    </xf>
    <xf numFmtId="0" fontId="33" fillId="0" borderId="0" xfId="0" applyFont="1"/>
    <xf numFmtId="0" fontId="23" fillId="33" borderId="11" xfId="0" applyFont="1" applyFill="1" applyBorder="1" applyAlignment="1">
      <alignment horizontal="left" vertical="center"/>
    </xf>
    <xf numFmtId="0" fontId="23" fillId="33" borderId="12" xfId="0" applyFont="1" applyFill="1" applyBorder="1" applyAlignment="1">
      <alignment horizontal="left" vertical="center"/>
    </xf>
    <xf numFmtId="0" fontId="28" fillId="0" borderId="0" xfId="0" applyFont="1" applyAlignment="1">
      <alignment horizontal="left" vertical="center"/>
    </xf>
    <xf numFmtId="0" fontId="28" fillId="0" borderId="0" xfId="0" applyFont="1" applyAlignment="1">
      <alignment horizontal="left" vertic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1"/>
    <cellStyle name="Note" xfId="17" builtinId="10" customBuiltin="1"/>
    <cellStyle name="Output" xfId="12" builtinId="21" customBuiltin="1"/>
    <cellStyle name="Percent 2" xfId="2"/>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6/relationships/vbaProject" Target="vbaProject.bin"/></Relationships>
</file>

<file path=xl/ctrlProps/ctrlProp1.xml><?xml version="1.0" encoding="utf-8"?>
<formControlPr xmlns="http://schemas.microsoft.com/office/spreadsheetml/2009/9/main" objectType="Spin" dx="20" fmlaLink="$B$23" max="90" min="50" page="10" val="58"/>
</file>

<file path=xl/drawings/drawing1.xml><?xml version="1.0" encoding="utf-8"?>
<xdr:wsDr xmlns:xdr="http://schemas.openxmlformats.org/drawingml/2006/spreadsheetDrawing" xmlns:a="http://schemas.openxmlformats.org/drawingml/2006/main">
  <xdr:twoCellAnchor>
    <xdr:from>
      <xdr:col>3</xdr:col>
      <xdr:colOff>1291165</xdr:colOff>
      <xdr:row>0</xdr:row>
      <xdr:rowOff>127001</xdr:rowOff>
    </xdr:from>
    <xdr:to>
      <xdr:col>6</xdr:col>
      <xdr:colOff>190499</xdr:colOff>
      <xdr:row>4</xdr:row>
      <xdr:rowOff>105834</xdr:rowOff>
    </xdr:to>
    <xdr:sp macro="[0]!recalc" textlink="">
      <xdr:nvSpPr>
        <xdr:cNvPr id="2" name="Rectangle 1"/>
        <xdr:cNvSpPr/>
      </xdr:nvSpPr>
      <xdr:spPr>
        <a:xfrm>
          <a:off x="7916332" y="127001"/>
          <a:ext cx="3100917" cy="825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u="sng"/>
            <a:t>RECALCULATE HRQOL</a:t>
          </a:r>
          <a:endParaRPr lang="en-GB" sz="2000" b="1" u="sng" baseline="0"/>
        </a:p>
        <a:p>
          <a:pPr algn="l"/>
          <a:endParaRPr lang="en-GB" sz="1100" baseline="0"/>
        </a:p>
        <a:p>
          <a:pPr algn="l"/>
          <a:r>
            <a:rPr lang="en-GB" sz="1100" baseline="0"/>
            <a:t>(must be pressed after any changes are made)</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2385060</xdr:colOff>
          <xdr:row>22</xdr:row>
          <xdr:rowOff>22860</xdr:rowOff>
        </xdr:from>
        <xdr:to>
          <xdr:col>1</xdr:col>
          <xdr:colOff>2819400</xdr:colOff>
          <xdr:row>22</xdr:row>
          <xdr:rowOff>213360</xdr:rowOff>
        </xdr:to>
        <xdr:sp macro="" textlink="">
          <xdr:nvSpPr>
            <xdr:cNvPr id="6148" name="Spinner 4" hidden="1">
              <a:extLst>
                <a:ext uri="{63B3BB69-23CF-44E3-9099-C40C66FF867C}">
                  <a14:compatExt spid="_x0000_s6148"/>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3</xdr:col>
      <xdr:colOff>10542</xdr:colOff>
      <xdr:row>1</xdr:row>
      <xdr:rowOff>0</xdr:rowOff>
    </xdr:from>
    <xdr:to>
      <xdr:col>5</xdr:col>
      <xdr:colOff>1629834</xdr:colOff>
      <xdr:row>4</xdr:row>
      <xdr:rowOff>190500</xdr:rowOff>
    </xdr:to>
    <xdr:sp macro="[0]!recalc" textlink="">
      <xdr:nvSpPr>
        <xdr:cNvPr id="4" name="Rectangle 3"/>
        <xdr:cNvSpPr/>
      </xdr:nvSpPr>
      <xdr:spPr>
        <a:xfrm>
          <a:off x="8233792" y="211667"/>
          <a:ext cx="3841792" cy="825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u="sng"/>
            <a:t>RECALCULATE COSTS</a:t>
          </a:r>
          <a:endParaRPr lang="en-GB" sz="2000" b="1" u="sng" baseline="0"/>
        </a:p>
        <a:p>
          <a:pPr algn="l"/>
          <a:endParaRPr lang="en-GB" sz="1100" baseline="0"/>
        </a:p>
        <a:p>
          <a:pPr algn="l"/>
          <a:r>
            <a:rPr lang="en-GB" sz="1100" baseline="0"/>
            <a:t>(must be pressed after any changes are made)</a:t>
          </a:r>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5"/>
  <sheetViews>
    <sheetView workbookViewId="0">
      <selection activeCell="A17" sqref="A17"/>
    </sheetView>
  </sheetViews>
  <sheetFormatPr defaultColWidth="9.109375" defaultRowHeight="15.6" x14ac:dyDescent="0.3"/>
  <cols>
    <col min="1" max="1" width="159.33203125" style="67" customWidth="1"/>
    <col min="2" max="16384" width="9.109375" style="67"/>
  </cols>
  <sheetData>
    <row r="2" spans="1:1" ht="31.2" x14ac:dyDescent="0.3">
      <c r="A2" s="66" t="s">
        <v>285</v>
      </c>
    </row>
    <row r="4" spans="1:1" x14ac:dyDescent="0.3">
      <c r="A4" s="67" t="s">
        <v>268</v>
      </c>
    </row>
    <row r="5" spans="1:1" ht="30.75" customHeight="1" x14ac:dyDescent="0.3">
      <c r="A5" s="68" t="s">
        <v>301</v>
      </c>
    </row>
    <row r="7" spans="1:1" x14ac:dyDescent="0.3">
      <c r="A7" s="67" t="s">
        <v>286</v>
      </c>
    </row>
    <row r="8" spans="1:1" x14ac:dyDescent="0.3">
      <c r="A8" s="67" t="s">
        <v>287</v>
      </c>
    </row>
    <row r="10" spans="1:1" x14ac:dyDescent="0.3">
      <c r="A10" s="69" t="s">
        <v>288</v>
      </c>
    </row>
    <row r="11" spans="1:1" x14ac:dyDescent="0.3">
      <c r="A11" s="67" t="s">
        <v>269</v>
      </c>
    </row>
    <row r="12" spans="1:1" x14ac:dyDescent="0.3">
      <c r="A12" s="67" t="s">
        <v>298</v>
      </c>
    </row>
    <row r="13" spans="1:1" x14ac:dyDescent="0.3">
      <c r="A13" s="67" t="s">
        <v>289</v>
      </c>
    </row>
    <row r="15" spans="1:1" ht="31.2" x14ac:dyDescent="0.3">
      <c r="A15" s="66" t="s">
        <v>290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R66"/>
  <sheetViews>
    <sheetView showGridLines="0" tabSelected="1" zoomScale="90" zoomScaleNormal="90" workbookViewId="0">
      <selection activeCell="E27" sqref="E27"/>
    </sheetView>
  </sheetViews>
  <sheetFormatPr defaultColWidth="0" defaultRowHeight="22.5" customHeight="1" x14ac:dyDescent="0.3"/>
  <cols>
    <col min="1" max="1" width="59" style="24" customWidth="1"/>
    <col min="2" max="2" width="45.88671875" style="27" customWidth="1"/>
    <col min="3" max="3" width="23.44140625" style="27" hidden="1" customWidth="1"/>
    <col min="4" max="4" width="11.5546875" style="27" customWidth="1"/>
    <col min="5" max="5" width="24.109375" style="24" customWidth="1"/>
    <col min="6" max="6" width="19.44140625" style="24" customWidth="1"/>
    <col min="7" max="7" width="20.33203125" style="24" customWidth="1"/>
    <col min="8" max="8" width="9.44140625" style="24" customWidth="1"/>
    <col min="9" max="9" width="14.109375" style="24" customWidth="1"/>
    <col min="10" max="10" width="11.6640625" style="24" hidden="1" customWidth="1"/>
    <col min="11" max="11" width="10.88671875" style="24" hidden="1" customWidth="1"/>
    <col min="12" max="16" width="8.88671875" style="24" hidden="1" customWidth="1"/>
    <col min="17" max="17" width="68.5546875" style="24" hidden="1" customWidth="1"/>
    <col min="18" max="18" width="52.33203125" style="24" hidden="1" customWidth="1"/>
    <col min="19" max="16384" width="9.109375" style="24" hidden="1"/>
  </cols>
  <sheetData>
    <row r="1" spans="1:17" ht="22.5" customHeight="1" x14ac:dyDescent="0.3">
      <c r="A1" s="20"/>
      <c r="B1" s="21" t="s">
        <v>164</v>
      </c>
      <c r="C1" s="22"/>
      <c r="D1" s="22"/>
      <c r="E1" s="23"/>
    </row>
    <row r="2" spans="1:17" ht="22.5" customHeight="1" x14ac:dyDescent="0.3">
      <c r="A2" s="70" t="s">
        <v>305</v>
      </c>
      <c r="B2" s="71"/>
      <c r="C2" s="22"/>
      <c r="D2" s="22"/>
      <c r="E2" s="23"/>
    </row>
    <row r="3" spans="1:17" ht="22.5" customHeight="1" x14ac:dyDescent="0.3">
      <c r="A3" s="25" t="s">
        <v>214</v>
      </c>
      <c r="B3" s="18" t="s">
        <v>133</v>
      </c>
      <c r="C3" s="22">
        <f>IF(B3=$K$17, 1, IF(B3=$K$18,2, IF(B3=$K$19, 3, IF(B3=$J$20,4,NA))))</f>
        <v>1</v>
      </c>
      <c r="D3" s="22"/>
    </row>
    <row r="4" spans="1:17" ht="22.5" customHeight="1" x14ac:dyDescent="0.3">
      <c r="A4" s="26" t="s">
        <v>165</v>
      </c>
      <c r="B4" s="18" t="s">
        <v>133</v>
      </c>
      <c r="C4" s="22">
        <f>IF(B4=$K$17, 1, IF(B4=$K$18,2, IF(B4=$K$19, 3, IF(B4=$J$20,4,NA))))</f>
        <v>1</v>
      </c>
    </row>
    <row r="5" spans="1:17" ht="22.5" customHeight="1" x14ac:dyDescent="0.3">
      <c r="A5" s="25" t="s">
        <v>18</v>
      </c>
      <c r="B5" s="18" t="s">
        <v>133</v>
      </c>
      <c r="C5" s="22">
        <f>IF(B5=$K$17, 1, IF(B5=$K$18,2, IF(B5=$K$19, 3, NA)))</f>
        <v>1</v>
      </c>
    </row>
    <row r="6" spans="1:17" ht="22.5" customHeight="1" x14ac:dyDescent="0.3">
      <c r="A6" s="25" t="s">
        <v>166</v>
      </c>
      <c r="B6" s="18" t="s">
        <v>133</v>
      </c>
      <c r="C6" s="22">
        <f>IF(B6=$K$17, 1, IF(B6=$K$18,2, IF(B6=$K$19, 3, IF(B6=$J$20,4,NA))))</f>
        <v>1</v>
      </c>
    </row>
    <row r="7" spans="1:17" ht="22.5" customHeight="1" x14ac:dyDescent="0.3">
      <c r="A7" s="26" t="s">
        <v>167</v>
      </c>
      <c r="B7" s="18" t="s">
        <v>133</v>
      </c>
      <c r="C7" s="22">
        <f>IF(B7=$K$17, 1, IF(B7=$K$18,2, IF(B7=$K$19, 3, IF(B7=$J$20,4,NA))))</f>
        <v>1</v>
      </c>
    </row>
    <row r="8" spans="1:17" ht="22.5" customHeight="1" x14ac:dyDescent="0.3">
      <c r="A8" s="26" t="s">
        <v>168</v>
      </c>
      <c r="B8" s="18" t="s">
        <v>133</v>
      </c>
      <c r="C8" s="22">
        <f>IF(B8=$K$17, 1, IF(B8=$K$18,2, IF(B8=$K$19, 3, NA)))</f>
        <v>1</v>
      </c>
    </row>
    <row r="9" spans="1:17" ht="22.5" customHeight="1" x14ac:dyDescent="0.3">
      <c r="A9" s="26" t="s">
        <v>169</v>
      </c>
      <c r="B9" s="18" t="s">
        <v>133</v>
      </c>
      <c r="C9" s="22">
        <f>IF(B9=$K$17, 1, IF(B9=$K$18,2, IF(B9=$K$19, 3, NA)))</f>
        <v>1</v>
      </c>
    </row>
    <row r="10" spans="1:17" ht="22.5" customHeight="1" x14ac:dyDescent="0.3">
      <c r="A10" s="26" t="s">
        <v>170</v>
      </c>
      <c r="B10" s="18" t="s">
        <v>133</v>
      </c>
      <c r="C10" s="22">
        <f>IF(B10=$K$17, 1, IF(B10=$K$18,2, IF(B10=$K$19, 3, NA)))</f>
        <v>1</v>
      </c>
    </row>
    <row r="11" spans="1:17" ht="22.5" customHeight="1" x14ac:dyDescent="0.3">
      <c r="A11" s="19" t="s">
        <v>171</v>
      </c>
      <c r="B11" s="18" t="s">
        <v>133</v>
      </c>
      <c r="C11" s="22">
        <f>IF(B11=$K$17, 1, IF(B11=$K$18,2, IF(B11=$K$19, 3, NA)))</f>
        <v>1</v>
      </c>
      <c r="D11" s="24"/>
    </row>
    <row r="12" spans="1:17" ht="22.5" customHeight="1" x14ac:dyDescent="0.3">
      <c r="A12" s="19" t="s">
        <v>172</v>
      </c>
      <c r="B12" s="18" t="s">
        <v>133</v>
      </c>
      <c r="C12" s="22">
        <f>IF(B12=$K$17, 1, IF(B12=$K$18,2, IF(B12=$K$19, 3, NA)))</f>
        <v>1</v>
      </c>
      <c r="D12" s="24"/>
    </row>
    <row r="13" spans="1:17" ht="22.5" customHeight="1" x14ac:dyDescent="0.3">
      <c r="A13" s="26" t="s">
        <v>35</v>
      </c>
      <c r="B13" s="18" t="s">
        <v>133</v>
      </c>
      <c r="C13" s="22">
        <f>IF(B13=$K$17, 1, IF(B13=$K$18,2, IF(B13=$K$19, 3, NA)))</f>
        <v>1</v>
      </c>
      <c r="D13" s="24"/>
    </row>
    <row r="14" spans="1:17" ht="22.5" customHeight="1" x14ac:dyDescent="0.3">
      <c r="A14" s="28" t="s">
        <v>131</v>
      </c>
      <c r="B14" s="18" t="s">
        <v>133</v>
      </c>
      <c r="C14" s="22">
        <f>IF(B14=$K$17, 1, IF(B14=$K$18,2, IF(B14=$K$19, 3, NA)))</f>
        <v>1</v>
      </c>
      <c r="D14" s="24"/>
    </row>
    <row r="15" spans="1:17" ht="22.5" customHeight="1" x14ac:dyDescent="0.3">
      <c r="A15" s="70" t="s">
        <v>270</v>
      </c>
      <c r="B15" s="71"/>
      <c r="C15" s="24"/>
      <c r="D15" s="22"/>
    </row>
    <row r="16" spans="1:17" ht="22.5" customHeight="1" x14ac:dyDescent="0.3">
      <c r="A16" s="26" t="s">
        <v>176</v>
      </c>
      <c r="B16" s="18" t="s">
        <v>175</v>
      </c>
      <c r="C16" s="22">
        <f>IF(B16=$L$17, 1, IF(B16=$L$18,2,  NA))</f>
        <v>1</v>
      </c>
      <c r="D16" s="22"/>
      <c r="E16" s="29" t="s">
        <v>207</v>
      </c>
      <c r="F16" s="30"/>
      <c r="G16" s="31"/>
      <c r="J16" s="32" t="s">
        <v>278</v>
      </c>
      <c r="K16" s="33" t="s">
        <v>163</v>
      </c>
      <c r="L16" s="32" t="s">
        <v>173</v>
      </c>
      <c r="M16" s="32" t="s">
        <v>185</v>
      </c>
      <c r="N16" s="32" t="s">
        <v>186</v>
      </c>
      <c r="O16" s="32" t="s">
        <v>187</v>
      </c>
      <c r="P16" s="32" t="s">
        <v>188</v>
      </c>
      <c r="Q16" s="32" t="s">
        <v>189</v>
      </c>
    </row>
    <row r="17" spans="1:17" ht="22.5" customHeight="1" x14ac:dyDescent="0.3">
      <c r="A17" s="26" t="s">
        <v>177</v>
      </c>
      <c r="B17" s="18" t="s">
        <v>175</v>
      </c>
      <c r="C17" s="22">
        <f>IF(B17=$L$17, 1, IF(B17=$L$18,2,  NA))</f>
        <v>1</v>
      </c>
      <c r="D17" s="22"/>
      <c r="E17" s="34" t="s">
        <v>292</v>
      </c>
      <c r="F17" s="35" t="s">
        <v>275</v>
      </c>
      <c r="G17" s="36" t="s">
        <v>274</v>
      </c>
      <c r="J17" s="37" t="s">
        <v>133</v>
      </c>
      <c r="K17" s="37" t="s">
        <v>133</v>
      </c>
      <c r="L17" s="24" t="s">
        <v>175</v>
      </c>
      <c r="M17" s="24" t="s">
        <v>297</v>
      </c>
      <c r="N17" s="24" t="s">
        <v>255</v>
      </c>
      <c r="O17" s="24" t="s">
        <v>195</v>
      </c>
      <c r="P17" s="24" t="s">
        <v>197</v>
      </c>
      <c r="Q17" s="24" t="s">
        <v>200</v>
      </c>
    </row>
    <row r="18" spans="1:17" ht="22.5" customHeight="1" x14ac:dyDescent="0.3">
      <c r="A18" s="26" t="s">
        <v>178</v>
      </c>
      <c r="B18" s="18" t="s">
        <v>175</v>
      </c>
      <c r="C18" s="22">
        <f>IF(B18=$L$17, 1, IF(B18=$L$18,2,  NA))</f>
        <v>1</v>
      </c>
      <c r="D18" s="38"/>
      <c r="E18" s="34" t="s">
        <v>209</v>
      </c>
      <c r="F18" s="39">
        <f>'QoL regression results'!J3</f>
        <v>0.81704228902579623</v>
      </c>
      <c r="G18" s="40">
        <f>'QoL regression results'!K3</f>
        <v>0.86118611286190772</v>
      </c>
      <c r="J18" s="37" t="s">
        <v>132</v>
      </c>
      <c r="K18" s="37" t="s">
        <v>132</v>
      </c>
      <c r="L18" s="24" t="s">
        <v>174</v>
      </c>
      <c r="M18" s="24" t="s">
        <v>191</v>
      </c>
      <c r="N18" s="24" t="s">
        <v>282</v>
      </c>
      <c r="O18" s="24" t="s">
        <v>196</v>
      </c>
      <c r="P18" s="24" t="s">
        <v>198</v>
      </c>
      <c r="Q18" s="24" t="s">
        <v>201</v>
      </c>
    </row>
    <row r="19" spans="1:17" ht="22.5" customHeight="1" x14ac:dyDescent="0.3">
      <c r="A19" s="26" t="s">
        <v>284</v>
      </c>
      <c r="B19" s="18" t="s">
        <v>174</v>
      </c>
      <c r="C19" s="22">
        <f>IF(B19=$L$17, 1, IF(B19=$L$18,2,  NA))</f>
        <v>2</v>
      </c>
      <c r="E19" s="41" t="s">
        <v>210</v>
      </c>
      <c r="F19" s="42">
        <f>'QoL regression results'!J4</f>
        <v>1.1561374330178665E-2</v>
      </c>
      <c r="G19" s="43">
        <f>'QoL regression results'!K4</f>
        <v>8.039169944392778E-3</v>
      </c>
      <c r="J19" s="37" t="s">
        <v>271</v>
      </c>
      <c r="K19" s="37" t="s">
        <v>271</v>
      </c>
      <c r="M19" s="24" t="s">
        <v>190</v>
      </c>
      <c r="N19" s="24" t="s">
        <v>283</v>
      </c>
      <c r="P19" s="24" t="s">
        <v>199</v>
      </c>
    </row>
    <row r="20" spans="1:17" ht="22.5" customHeight="1" x14ac:dyDescent="0.3">
      <c r="A20" s="26" t="s">
        <v>202</v>
      </c>
      <c r="B20" s="18" t="s">
        <v>175</v>
      </c>
      <c r="C20" s="22">
        <f>IF(B20=$L$17, 1, IF(B20=$L$18,2,  NA))</f>
        <v>1</v>
      </c>
      <c r="J20" s="37" t="s">
        <v>272</v>
      </c>
      <c r="M20" s="24" t="s">
        <v>192</v>
      </c>
    </row>
    <row r="21" spans="1:17" ht="22.5" customHeight="1" x14ac:dyDescent="0.3">
      <c r="A21" s="26" t="s">
        <v>179</v>
      </c>
      <c r="B21" s="18" t="s">
        <v>175</v>
      </c>
      <c r="C21" s="22">
        <f>IF(B21=$L$17, 1, IF(B21=$L$18,2,  NA))</f>
        <v>1</v>
      </c>
      <c r="E21" s="24" t="s">
        <v>291</v>
      </c>
      <c r="M21" s="24" t="s">
        <v>193</v>
      </c>
    </row>
    <row r="22" spans="1:17" s="32" customFormat="1" ht="22.5" customHeight="1" x14ac:dyDescent="0.3">
      <c r="A22" s="70" t="s">
        <v>273</v>
      </c>
      <c r="B22" s="71"/>
      <c r="C22" s="44"/>
      <c r="E22" s="72" t="s">
        <v>276</v>
      </c>
      <c r="F22" s="72"/>
      <c r="G22" s="72"/>
      <c r="H22" s="72"/>
      <c r="I22" s="72"/>
      <c r="J22" s="24"/>
      <c r="M22" s="24" t="s">
        <v>194</v>
      </c>
    </row>
    <row r="23" spans="1:17" ht="22.5" customHeight="1" x14ac:dyDescent="0.3">
      <c r="A23" s="26" t="s">
        <v>296</v>
      </c>
      <c r="B23" s="18" t="s">
        <v>190</v>
      </c>
      <c r="C23" s="22">
        <f>IF(B23=$M$17, 1, IF(B23=$M$18,2, IF(B23=$M$19, 3, IF(B23=$M$20,4,ifelse(B23=$M$21,5,ifelse(B23=$M$22,6,NA))))))</f>
        <v>3</v>
      </c>
      <c r="E23" s="73" t="s">
        <v>277</v>
      </c>
      <c r="F23" s="73"/>
      <c r="G23" s="73"/>
      <c r="H23" s="73"/>
      <c r="I23" s="73"/>
    </row>
    <row r="24" spans="1:17" ht="22.5" customHeight="1" x14ac:dyDescent="0.3">
      <c r="A24" s="45" t="s">
        <v>181</v>
      </c>
      <c r="B24" s="18" t="s">
        <v>255</v>
      </c>
      <c r="C24" s="22">
        <f>IF(B24=$N$17, 1, IF(B24=$N$18,2, IF(B24=$N$19, 3, NA)))</f>
        <v>1</v>
      </c>
      <c r="E24" s="73"/>
      <c r="F24" s="73"/>
      <c r="G24" s="73"/>
      <c r="H24" s="73"/>
      <c r="I24" s="73"/>
    </row>
    <row r="25" spans="1:17" ht="22.5" customHeight="1" x14ac:dyDescent="0.3">
      <c r="A25" s="26" t="s">
        <v>182</v>
      </c>
      <c r="B25" s="18" t="s">
        <v>195</v>
      </c>
      <c r="C25" s="22">
        <f>IF(B25=$O$17, 1, IF(B25=$O$18,2,  NA))</f>
        <v>1</v>
      </c>
    </row>
    <row r="26" spans="1:17" ht="22.5" customHeight="1" x14ac:dyDescent="0.3">
      <c r="A26" s="26" t="s">
        <v>183</v>
      </c>
      <c r="B26" s="18" t="s">
        <v>197</v>
      </c>
      <c r="C26" s="22">
        <f>IF(B26=$P$17, 1, IF(B26=$P$18,2, IF(B26=$P$19, 3, NA)))</f>
        <v>1</v>
      </c>
    </row>
    <row r="27" spans="1:17" ht="22.5" customHeight="1" x14ac:dyDescent="0.3">
      <c r="A27" s="26" t="s">
        <v>184</v>
      </c>
      <c r="B27" s="18" t="s">
        <v>201</v>
      </c>
      <c r="C27" s="22">
        <f>IF(B27=$Q$17, 2, IF(B27=$Q$18,1,  NA))</f>
        <v>1</v>
      </c>
    </row>
    <row r="41" spans="2:4" ht="22.5" customHeight="1" x14ac:dyDescent="0.3">
      <c r="B41" s="24"/>
      <c r="C41" s="24"/>
      <c r="D41" s="24"/>
    </row>
    <row r="42" spans="2:4" ht="22.5" customHeight="1" x14ac:dyDescent="0.3">
      <c r="B42" s="24"/>
      <c r="C42" s="24"/>
      <c r="D42" s="24"/>
    </row>
    <row r="43" spans="2:4" ht="22.5" customHeight="1" x14ac:dyDescent="0.3">
      <c r="B43" s="24"/>
      <c r="C43" s="24"/>
      <c r="D43" s="24"/>
    </row>
    <row r="44" spans="2:4" ht="22.5" customHeight="1" x14ac:dyDescent="0.3">
      <c r="B44" s="24"/>
      <c r="C44" s="24"/>
      <c r="D44" s="24"/>
    </row>
    <row r="45" spans="2:4" ht="22.5" customHeight="1" x14ac:dyDescent="0.3">
      <c r="B45" s="24"/>
      <c r="C45" s="24"/>
      <c r="D45" s="24"/>
    </row>
    <row r="46" spans="2:4" ht="22.5" customHeight="1" x14ac:dyDescent="0.3">
      <c r="B46" s="24"/>
      <c r="C46" s="24"/>
      <c r="D46" s="24"/>
    </row>
    <row r="47" spans="2:4" ht="22.5" customHeight="1" x14ac:dyDescent="0.3">
      <c r="B47" s="24"/>
      <c r="C47" s="24"/>
      <c r="D47" s="24"/>
    </row>
    <row r="48" spans="2:4" ht="22.5" customHeight="1" x14ac:dyDescent="0.3">
      <c r="B48" s="24"/>
      <c r="C48" s="24"/>
      <c r="D48" s="24"/>
    </row>
    <row r="49" spans="2:4" ht="22.5" customHeight="1" x14ac:dyDescent="0.3">
      <c r="B49" s="24"/>
      <c r="C49" s="24"/>
      <c r="D49" s="24"/>
    </row>
    <row r="50" spans="2:4" ht="22.5" customHeight="1" x14ac:dyDescent="0.3">
      <c r="B50" s="24"/>
      <c r="C50" s="24"/>
      <c r="D50" s="24"/>
    </row>
    <row r="51" spans="2:4" ht="22.5" customHeight="1" x14ac:dyDescent="0.3">
      <c r="B51" s="24"/>
      <c r="C51" s="24"/>
      <c r="D51" s="24"/>
    </row>
    <row r="52" spans="2:4" ht="22.5" customHeight="1" x14ac:dyDescent="0.3">
      <c r="B52" s="24"/>
      <c r="C52" s="24"/>
      <c r="D52" s="24"/>
    </row>
    <row r="53" spans="2:4" ht="22.5" customHeight="1" x14ac:dyDescent="0.3">
      <c r="B53" s="24"/>
      <c r="C53" s="24"/>
      <c r="D53" s="24"/>
    </row>
    <row r="54" spans="2:4" ht="22.5" customHeight="1" x14ac:dyDescent="0.3">
      <c r="B54" s="24"/>
      <c r="C54" s="24"/>
      <c r="D54" s="24"/>
    </row>
    <row r="55" spans="2:4" ht="22.5" customHeight="1" x14ac:dyDescent="0.3">
      <c r="B55" s="24"/>
      <c r="C55" s="24"/>
      <c r="D55" s="24"/>
    </row>
    <row r="56" spans="2:4" ht="22.5" customHeight="1" x14ac:dyDescent="0.3">
      <c r="B56" s="24"/>
      <c r="C56" s="24"/>
      <c r="D56" s="24"/>
    </row>
    <row r="57" spans="2:4" ht="22.5" customHeight="1" x14ac:dyDescent="0.3">
      <c r="B57" s="24"/>
      <c r="C57" s="24"/>
      <c r="D57" s="24"/>
    </row>
    <row r="58" spans="2:4" ht="22.5" customHeight="1" x14ac:dyDescent="0.3">
      <c r="B58" s="24"/>
      <c r="C58" s="24"/>
      <c r="D58" s="24"/>
    </row>
    <row r="59" spans="2:4" ht="22.5" customHeight="1" x14ac:dyDescent="0.3">
      <c r="B59" s="24"/>
      <c r="C59" s="24"/>
      <c r="D59" s="24"/>
    </row>
    <row r="60" spans="2:4" ht="22.5" customHeight="1" x14ac:dyDescent="0.3">
      <c r="B60" s="24"/>
      <c r="C60" s="24"/>
      <c r="D60" s="24"/>
    </row>
    <row r="61" spans="2:4" ht="22.5" customHeight="1" x14ac:dyDescent="0.3">
      <c r="B61" s="24"/>
      <c r="C61" s="24"/>
      <c r="D61" s="24"/>
    </row>
    <row r="62" spans="2:4" ht="22.5" customHeight="1" x14ac:dyDescent="0.3">
      <c r="B62" s="24"/>
      <c r="C62" s="24"/>
      <c r="D62" s="24"/>
    </row>
    <row r="63" spans="2:4" ht="22.5" customHeight="1" x14ac:dyDescent="0.3">
      <c r="B63" s="24"/>
      <c r="C63" s="24"/>
      <c r="D63" s="24"/>
    </row>
    <row r="64" spans="2:4" ht="22.5" customHeight="1" x14ac:dyDescent="0.3">
      <c r="B64" s="24"/>
      <c r="C64" s="24"/>
      <c r="D64" s="24"/>
    </row>
    <row r="65" spans="2:4" ht="22.5" customHeight="1" x14ac:dyDescent="0.3">
      <c r="B65" s="24"/>
      <c r="C65" s="24"/>
      <c r="D65" s="24"/>
    </row>
    <row r="66" spans="2:4" ht="22.5" customHeight="1" x14ac:dyDescent="0.3">
      <c r="B66" s="24"/>
      <c r="C66" s="24"/>
      <c r="D66" s="24"/>
    </row>
  </sheetData>
  <mergeCells count="5">
    <mergeCell ref="A2:B2"/>
    <mergeCell ref="A15:B15"/>
    <mergeCell ref="A22:B22"/>
    <mergeCell ref="E22:I22"/>
    <mergeCell ref="E23:I24"/>
  </mergeCells>
  <dataValidations xWindow="260" yWindow="524" count="9">
    <dataValidation type="list" errorStyle="warning" allowBlank="1" showErrorMessage="1" prompt="Please select one option from the drop down list" sqref="B3:B4 B6:B7">
      <formula1>hist_4L</formula1>
    </dataValidation>
    <dataValidation type="list" allowBlank="1" showErrorMessage="1" prompt="Please select one option from the drop down list" sqref="B5 B8:B14">
      <formula1>hist_3L</formula1>
    </dataValidation>
    <dataValidation type="list" allowBlank="1" showErrorMessage="1" prompt="Please select one of the options from the drop down list" sqref="B16:B21">
      <formula1>dis_hist</formula1>
    </dataValidation>
    <dataValidation type="list" allowBlank="1" showInputMessage="1" showErrorMessage="1" sqref="J17:J20 K17:K19">
      <formula1>myocardial_infarction</formula1>
    </dataValidation>
    <dataValidation type="list" allowBlank="1" showErrorMessage="1" prompt="Please select one option from the drop down list" sqref="B24">
      <formula1>$N$17:$N$19</formula1>
    </dataValidation>
    <dataValidation type="list" allowBlank="1" showErrorMessage="1" prompt="Please select one option from the drop down list" sqref="B25">
      <formula1>$O$17:$O$18</formula1>
    </dataValidation>
    <dataValidation type="list" allowBlank="1" showErrorMessage="1" prompt="Please select one option from the drop down list" sqref="B26">
      <formula1>$P$17:$P$19</formula1>
    </dataValidation>
    <dataValidation type="list" allowBlank="1" showErrorMessage="1" prompt="Please select one option from the drop down list" sqref="B27">
      <formula1>$Q$17:$Q$18</formula1>
    </dataValidation>
    <dataValidation type="list" allowBlank="1" showErrorMessage="1" prompt="Please select one option from the drop down list_x000a_" sqref="B23">
      <formula1>$M$17:$M$22</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3" tint="-0.249977111117893"/>
  </sheetPr>
  <dimension ref="A1:S64"/>
  <sheetViews>
    <sheetView showGridLines="0" zoomScale="85" zoomScaleNormal="85" workbookViewId="0">
      <selection activeCell="E28" sqref="E28"/>
    </sheetView>
  </sheetViews>
  <sheetFormatPr defaultColWidth="0" defaultRowHeight="25.5" customHeight="1" x14ac:dyDescent="0.3"/>
  <cols>
    <col min="1" max="1" width="70.88671875" style="47" customWidth="1"/>
    <col min="2" max="2" width="49.109375" style="51" customWidth="1"/>
    <col min="3" max="3" width="13.88671875" style="51" customWidth="1"/>
    <col min="4" max="4" width="19.5546875" style="51" hidden="1" customWidth="1"/>
    <col min="5" max="5" width="33.33203125" style="47" customWidth="1"/>
    <col min="6" max="6" width="24.5546875" style="47" customWidth="1"/>
    <col min="7" max="7" width="15.6640625" style="47" customWidth="1"/>
    <col min="8" max="8" width="15.5546875" style="47" hidden="1" customWidth="1"/>
    <col min="9" max="9" width="9.44140625" style="47" hidden="1" customWidth="1"/>
    <col min="10" max="10" width="14.109375" style="47" hidden="1" customWidth="1"/>
    <col min="11" max="11" width="11.6640625" style="47" hidden="1" customWidth="1"/>
    <col min="12" max="12" width="10.88671875" style="47" hidden="1" customWidth="1"/>
    <col min="13" max="17" width="8.88671875" style="47" hidden="1" customWidth="1"/>
    <col min="18" max="18" width="68.5546875" style="47" hidden="1" customWidth="1"/>
    <col min="19" max="19" width="52.33203125" style="47" hidden="1" customWidth="1"/>
    <col min="20" max="16384" width="8.88671875" style="47" hidden="1"/>
  </cols>
  <sheetData>
    <row r="1" spans="1:16" ht="22.5" customHeight="1" x14ac:dyDescent="0.3">
      <c r="A1" s="20"/>
      <c r="B1" s="21" t="s">
        <v>164</v>
      </c>
      <c r="C1" s="46"/>
      <c r="D1" s="47"/>
      <c r="E1" s="48"/>
      <c r="F1" s="48"/>
      <c r="H1" s="47" t="s">
        <v>250</v>
      </c>
      <c r="I1" s="47" t="s">
        <v>253</v>
      </c>
      <c r="J1" s="47" t="s">
        <v>254</v>
      </c>
      <c r="K1" s="47" t="s">
        <v>186</v>
      </c>
      <c r="L1" s="47" t="s">
        <v>256</v>
      </c>
      <c r="M1" s="49" t="s">
        <v>189</v>
      </c>
    </row>
    <row r="2" spans="1:16" ht="22.5" customHeight="1" x14ac:dyDescent="0.3">
      <c r="A2" s="50" t="s">
        <v>302</v>
      </c>
      <c r="B2" s="18" t="s">
        <v>251</v>
      </c>
      <c r="D2" s="47">
        <f>IF($B$2=$H$2,1,IF($B$2=$H$3,2,IF($B$2=$H$4,3,IF($B$2=$H$5,4,NA))))</f>
        <v>1</v>
      </c>
      <c r="E2" s="48"/>
      <c r="F2" s="48"/>
      <c r="H2" s="47" t="s">
        <v>251</v>
      </c>
      <c r="I2" s="47" t="s">
        <v>175</v>
      </c>
      <c r="J2" s="47">
        <v>0</v>
      </c>
      <c r="K2" s="24" t="s">
        <v>255</v>
      </c>
      <c r="L2" s="47" t="s">
        <v>257</v>
      </c>
      <c r="M2" s="47" t="s">
        <v>200</v>
      </c>
    </row>
    <row r="3" spans="1:16" ht="22.5" customHeight="1" x14ac:dyDescent="0.3">
      <c r="A3" s="70" t="s">
        <v>303</v>
      </c>
      <c r="B3" s="71"/>
      <c r="D3" s="47"/>
      <c r="H3" s="47" t="s">
        <v>211</v>
      </c>
      <c r="I3" s="47" t="s">
        <v>174</v>
      </c>
      <c r="J3" s="47">
        <v>1</v>
      </c>
      <c r="K3" s="24" t="s">
        <v>282</v>
      </c>
      <c r="L3" s="47" t="s">
        <v>199</v>
      </c>
      <c r="M3" s="47" t="s">
        <v>201</v>
      </c>
    </row>
    <row r="4" spans="1:16" ht="22.5" customHeight="1" x14ac:dyDescent="0.3">
      <c r="A4" s="25" t="s">
        <v>214</v>
      </c>
      <c r="B4" s="18" t="s">
        <v>175</v>
      </c>
      <c r="D4" s="47">
        <f>IF(B4=$I$2,1,IF(B4=$I$3,2,NA))</f>
        <v>1</v>
      </c>
      <c r="H4" s="47" t="s">
        <v>212</v>
      </c>
      <c r="J4" s="47">
        <v>2</v>
      </c>
      <c r="K4" s="24" t="s">
        <v>283</v>
      </c>
      <c r="L4" s="49"/>
      <c r="M4" s="49"/>
      <c r="N4" s="49"/>
    </row>
    <row r="5" spans="1:16" ht="22.5" customHeight="1" x14ac:dyDescent="0.3">
      <c r="A5" s="26" t="s">
        <v>215</v>
      </c>
      <c r="B5" s="18" t="s">
        <v>175</v>
      </c>
      <c r="C5" s="46"/>
      <c r="D5" s="47">
        <f>IF(B5=$I$2,1,IF(B5=$I$3,2,NA))</f>
        <v>1</v>
      </c>
      <c r="E5" s="52"/>
      <c r="F5" s="52"/>
      <c r="H5" s="47" t="s">
        <v>213</v>
      </c>
      <c r="J5" s="47">
        <v>3</v>
      </c>
      <c r="O5" s="49"/>
      <c r="P5" s="49"/>
    </row>
    <row r="6" spans="1:16" ht="22.5" customHeight="1" x14ac:dyDescent="0.3">
      <c r="A6" s="26" t="s">
        <v>216</v>
      </c>
      <c r="B6" s="18" t="s">
        <v>175</v>
      </c>
      <c r="C6" s="46"/>
      <c r="D6" s="47">
        <f>IF(B6=$I$2,1,IF(B6=$I$3,2,NA))</f>
        <v>1</v>
      </c>
      <c r="E6" s="53"/>
      <c r="F6" s="53"/>
      <c r="G6" s="54"/>
      <c r="H6" s="55"/>
      <c r="J6" s="47">
        <v>4</v>
      </c>
      <c r="K6" s="56"/>
    </row>
    <row r="7" spans="1:16" ht="22.5" customHeight="1" x14ac:dyDescent="0.3">
      <c r="A7" s="26" t="s">
        <v>18</v>
      </c>
      <c r="B7" s="18" t="s">
        <v>175</v>
      </c>
      <c r="C7" s="46"/>
      <c r="D7" s="47">
        <f>IF(B7=$I$2,1,IF(B7=$I$3,2,NA))</f>
        <v>1</v>
      </c>
      <c r="G7" s="55"/>
      <c r="H7" s="57"/>
      <c r="K7" s="56"/>
    </row>
    <row r="8" spans="1:16" ht="22.5" customHeight="1" x14ac:dyDescent="0.3">
      <c r="A8" s="26" t="s">
        <v>166</v>
      </c>
      <c r="B8" s="18" t="s">
        <v>175</v>
      </c>
      <c r="C8" s="46"/>
      <c r="D8" s="47">
        <f>IF(B8=$I$2,1,IF(B8=$I$3,2,NA))</f>
        <v>1</v>
      </c>
      <c r="G8" s="58"/>
      <c r="K8" s="56"/>
    </row>
    <row r="9" spans="1:16" ht="22.5" customHeight="1" x14ac:dyDescent="0.3">
      <c r="A9" s="26" t="s">
        <v>217</v>
      </c>
      <c r="B9" s="18" t="s">
        <v>175</v>
      </c>
      <c r="C9" s="46"/>
      <c r="D9" s="47">
        <f>IF(B9=$I$2,1,IF(B9=$I$3,2,NA))</f>
        <v>1</v>
      </c>
      <c r="G9" s="59"/>
      <c r="K9" s="56"/>
    </row>
    <row r="10" spans="1:16" ht="22.5" customHeight="1" x14ac:dyDescent="0.3">
      <c r="A10" s="26" t="s">
        <v>252</v>
      </c>
      <c r="B10" s="18" t="s">
        <v>175</v>
      </c>
      <c r="C10" s="46"/>
      <c r="D10" s="47">
        <f>IF(B10=$I$2,1,IF(B10=$I$3,2,NA))</f>
        <v>1</v>
      </c>
      <c r="G10" s="59"/>
    </row>
    <row r="11" spans="1:16" ht="22.5" customHeight="1" x14ac:dyDescent="0.3">
      <c r="A11" s="26" t="s">
        <v>169</v>
      </c>
      <c r="B11" s="18" t="s">
        <v>175</v>
      </c>
      <c r="C11" s="46"/>
      <c r="D11" s="47">
        <f>IF(B11=$I$2,1,IF(B11=$I$3,2,NA))</f>
        <v>1</v>
      </c>
    </row>
    <row r="12" spans="1:16" ht="22.5" customHeight="1" x14ac:dyDescent="0.3">
      <c r="A12" s="26" t="s">
        <v>218</v>
      </c>
      <c r="B12" s="18" t="s">
        <v>175</v>
      </c>
      <c r="C12" s="46"/>
      <c r="D12" s="47">
        <f>IF(B12=$I$2,1,IF(B12=$I$3,2,NA))</f>
        <v>1</v>
      </c>
    </row>
    <row r="13" spans="1:16" ht="22.5" customHeight="1" x14ac:dyDescent="0.3">
      <c r="A13" s="26" t="s">
        <v>219</v>
      </c>
      <c r="B13" s="18" t="s">
        <v>175</v>
      </c>
      <c r="C13" s="46"/>
      <c r="D13" s="47">
        <f>IF(B13=$I$2,1,IF(B13=$I$3,2,NA))</f>
        <v>1</v>
      </c>
    </row>
    <row r="14" spans="1:16" ht="22.5" customHeight="1" x14ac:dyDescent="0.3">
      <c r="A14" s="26" t="s">
        <v>35</v>
      </c>
      <c r="B14" s="18" t="s">
        <v>175</v>
      </c>
      <c r="C14" s="46"/>
      <c r="D14" s="47">
        <f>IF(B14=$I$2,1,IF(B14=$I$3,2,NA))</f>
        <v>1</v>
      </c>
      <c r="E14" s="29" t="s">
        <v>281</v>
      </c>
      <c r="F14" s="61"/>
    </row>
    <row r="15" spans="1:16" ht="22.5" customHeight="1" x14ac:dyDescent="0.3">
      <c r="A15" s="26" t="s">
        <v>131</v>
      </c>
      <c r="B15" s="18" t="s">
        <v>175</v>
      </c>
      <c r="C15" s="46"/>
      <c r="D15" s="47">
        <f>IF(B15=$I$2,1,IF(B15=$I$3,2,NA))</f>
        <v>1</v>
      </c>
      <c r="E15" s="62"/>
      <c r="F15" s="63" t="s">
        <v>208</v>
      </c>
    </row>
    <row r="16" spans="1:16" ht="22.5" customHeight="1" x14ac:dyDescent="0.3">
      <c r="A16" s="70" t="s">
        <v>304</v>
      </c>
      <c r="B16" s="71"/>
      <c r="C16" s="46"/>
      <c r="D16" s="47"/>
      <c r="E16" s="34" t="s">
        <v>293</v>
      </c>
      <c r="F16" s="64">
        <f>IF(COUNTIF($D$2:$D$26,0)=0,'Cost regression results'!K4,"Select characteristics")</f>
        <v>235.34135748538546</v>
      </c>
    </row>
    <row r="17" spans="1:11" ht="22.5" customHeight="1" x14ac:dyDescent="0.3">
      <c r="A17" s="26" t="s">
        <v>279</v>
      </c>
      <c r="B17" s="18" t="s">
        <v>175</v>
      </c>
      <c r="C17" s="47"/>
      <c r="D17" s="47">
        <f>IF(B17=$I$2,1,IF(B17=$I$3,2,NA))</f>
        <v>1</v>
      </c>
      <c r="E17" s="41" t="s">
        <v>294</v>
      </c>
      <c r="F17" s="65">
        <f>IF(COUNTIF($D$2:$D$26,0)=0,'Cost regression results'!L4,"")</f>
        <v>15.526278283404654</v>
      </c>
    </row>
    <row r="18" spans="1:11" ht="22.5" customHeight="1" x14ac:dyDescent="0.3">
      <c r="A18" s="26" t="s">
        <v>280</v>
      </c>
      <c r="B18" s="18" t="s">
        <v>174</v>
      </c>
      <c r="C18" s="46"/>
      <c r="D18" s="47">
        <f>IF(B18=$I$2,1,IF(B18=$I$3,2,NA))</f>
        <v>2</v>
      </c>
      <c r="E18" s="24"/>
      <c r="F18" s="24"/>
    </row>
    <row r="19" spans="1:11" ht="36.75" customHeight="1" x14ac:dyDescent="0.3">
      <c r="A19" s="28" t="s">
        <v>300</v>
      </c>
      <c r="B19" s="18">
        <v>0</v>
      </c>
      <c r="C19" s="46"/>
      <c r="D19" s="47">
        <f>IF($B$19=$J$2,1,IF($B$19=$J$3,2,IF($B$19=$J$4,3,IF($B$19=$J$5,4,IF($B$19=$J$6,5,NA)))))</f>
        <v>1</v>
      </c>
    </row>
    <row r="20" spans="1:11" ht="22.5" customHeight="1" x14ac:dyDescent="0.3">
      <c r="A20" s="26" t="s">
        <v>177</v>
      </c>
      <c r="B20" s="18" t="s">
        <v>175</v>
      </c>
      <c r="C20" s="46"/>
      <c r="D20" s="47">
        <f>IF(B20=$I$2,1,IF(B20=$I$3,2,NA))</f>
        <v>1</v>
      </c>
      <c r="E20" s="24" t="s">
        <v>295</v>
      </c>
    </row>
    <row r="21" spans="1:11" s="49" customFormat="1" ht="22.5" customHeight="1" x14ac:dyDescent="0.3">
      <c r="A21" s="26" t="s">
        <v>179</v>
      </c>
      <c r="B21" s="18" t="s">
        <v>175</v>
      </c>
      <c r="C21" s="46"/>
      <c r="D21" s="47">
        <f>IF(B21=$I$2,1,IF(B21=$I$3,2,NA))</f>
        <v>1</v>
      </c>
      <c r="E21" s="49" t="s">
        <v>299</v>
      </c>
      <c r="F21" s="47"/>
      <c r="K21" s="47"/>
    </row>
    <row r="22" spans="1:11" ht="22.5" customHeight="1" x14ac:dyDescent="0.3">
      <c r="A22" s="70" t="s">
        <v>273</v>
      </c>
      <c r="B22" s="71"/>
      <c r="C22" s="46"/>
      <c r="D22" s="47"/>
    </row>
    <row r="23" spans="1:11" ht="22.5" customHeight="1" x14ac:dyDescent="0.3">
      <c r="A23" s="26" t="s">
        <v>180</v>
      </c>
      <c r="B23" s="18">
        <v>58</v>
      </c>
      <c r="C23" s="46"/>
      <c r="D23" s="47"/>
    </row>
    <row r="24" spans="1:11" ht="22.5" customHeight="1" x14ac:dyDescent="0.3">
      <c r="A24" s="45" t="s">
        <v>181</v>
      </c>
      <c r="B24" s="18" t="s">
        <v>255</v>
      </c>
      <c r="C24" s="60"/>
      <c r="D24" s="47">
        <f>IF(B24=$K$2,1,IF(B24=$K$3,2,IF(B24=$K$4,2,NA)))</f>
        <v>1</v>
      </c>
    </row>
    <row r="25" spans="1:11" ht="22.5" customHeight="1" x14ac:dyDescent="0.3">
      <c r="A25" s="26" t="s">
        <v>183</v>
      </c>
      <c r="B25" s="18" t="s">
        <v>257</v>
      </c>
      <c r="C25" s="46"/>
      <c r="D25" s="47">
        <f>IF(B25=$L$2,1,IF(B25=$L$3,2,NA))</f>
        <v>1</v>
      </c>
    </row>
    <row r="26" spans="1:11" ht="22.5" customHeight="1" x14ac:dyDescent="0.3">
      <c r="A26" s="26" t="s">
        <v>184</v>
      </c>
      <c r="B26" s="18" t="s">
        <v>201</v>
      </c>
      <c r="C26" s="46"/>
      <c r="D26" s="47">
        <f>IF(B26=$M$2,1,IF(B26=$M$3,2,NA))</f>
        <v>2</v>
      </c>
    </row>
    <row r="27" spans="1:11" ht="25.5" customHeight="1" x14ac:dyDescent="0.3">
      <c r="C27" s="46"/>
      <c r="D27" s="47"/>
    </row>
    <row r="28" spans="1:11" ht="25.5" customHeight="1" x14ac:dyDescent="0.3">
      <c r="C28" s="46"/>
    </row>
    <row r="39" spans="2:4" ht="25.5" customHeight="1" x14ac:dyDescent="0.3">
      <c r="B39" s="47"/>
      <c r="C39" s="47"/>
      <c r="D39" s="47"/>
    </row>
    <row r="40" spans="2:4" ht="25.5" customHeight="1" x14ac:dyDescent="0.3">
      <c r="B40" s="47"/>
      <c r="C40" s="47"/>
      <c r="D40" s="47"/>
    </row>
    <row r="41" spans="2:4" ht="25.5" customHeight="1" x14ac:dyDescent="0.3">
      <c r="B41" s="47"/>
      <c r="C41" s="47"/>
      <c r="D41" s="47"/>
    </row>
    <row r="42" spans="2:4" ht="25.5" customHeight="1" x14ac:dyDescent="0.3">
      <c r="B42" s="47"/>
      <c r="C42" s="47"/>
      <c r="D42" s="47"/>
    </row>
    <row r="43" spans="2:4" ht="25.5" customHeight="1" x14ac:dyDescent="0.3">
      <c r="B43" s="47"/>
      <c r="C43" s="47"/>
      <c r="D43" s="47"/>
    </row>
    <row r="44" spans="2:4" ht="25.5" customHeight="1" x14ac:dyDescent="0.3">
      <c r="B44" s="47"/>
      <c r="C44" s="47"/>
      <c r="D44" s="47"/>
    </row>
    <row r="45" spans="2:4" ht="25.5" customHeight="1" x14ac:dyDescent="0.3">
      <c r="B45" s="47"/>
      <c r="C45" s="47"/>
      <c r="D45" s="47"/>
    </row>
    <row r="46" spans="2:4" ht="25.5" customHeight="1" x14ac:dyDescent="0.3">
      <c r="B46" s="47"/>
      <c r="C46" s="47"/>
      <c r="D46" s="47"/>
    </row>
    <row r="47" spans="2:4" ht="25.5" customHeight="1" x14ac:dyDescent="0.3">
      <c r="B47" s="47"/>
      <c r="C47" s="47"/>
      <c r="D47" s="47"/>
    </row>
    <row r="48" spans="2:4" ht="25.5" customHeight="1" x14ac:dyDescent="0.3">
      <c r="B48" s="47"/>
      <c r="C48" s="47"/>
      <c r="D48" s="47"/>
    </row>
    <row r="49" spans="2:4" ht="25.5" customHeight="1" x14ac:dyDescent="0.3">
      <c r="B49" s="47"/>
      <c r="C49" s="47"/>
      <c r="D49" s="47"/>
    </row>
    <row r="50" spans="2:4" ht="25.5" customHeight="1" x14ac:dyDescent="0.3">
      <c r="B50" s="47"/>
      <c r="C50" s="47"/>
      <c r="D50" s="47"/>
    </row>
    <row r="51" spans="2:4" ht="25.5" customHeight="1" x14ac:dyDescent="0.3">
      <c r="B51" s="47"/>
      <c r="C51" s="47"/>
      <c r="D51" s="47"/>
    </row>
    <row r="52" spans="2:4" ht="25.5" customHeight="1" x14ac:dyDescent="0.3">
      <c r="B52" s="47"/>
      <c r="C52" s="47"/>
      <c r="D52" s="47"/>
    </row>
    <row r="53" spans="2:4" ht="25.5" customHeight="1" x14ac:dyDescent="0.3">
      <c r="B53" s="47"/>
      <c r="C53" s="47"/>
      <c r="D53" s="47"/>
    </row>
    <row r="54" spans="2:4" ht="25.5" customHeight="1" x14ac:dyDescent="0.3">
      <c r="B54" s="47"/>
      <c r="C54" s="47"/>
      <c r="D54" s="47"/>
    </row>
    <row r="55" spans="2:4" ht="25.5" customHeight="1" x14ac:dyDescent="0.3">
      <c r="B55" s="47"/>
      <c r="C55" s="47"/>
      <c r="D55" s="47"/>
    </row>
    <row r="56" spans="2:4" ht="25.5" customHeight="1" x14ac:dyDescent="0.3">
      <c r="B56" s="47"/>
      <c r="C56" s="47"/>
      <c r="D56" s="47"/>
    </row>
    <row r="57" spans="2:4" ht="25.5" customHeight="1" x14ac:dyDescent="0.3">
      <c r="B57" s="47"/>
      <c r="C57" s="47"/>
      <c r="D57" s="47"/>
    </row>
    <row r="58" spans="2:4" ht="25.5" customHeight="1" x14ac:dyDescent="0.3">
      <c r="B58" s="47"/>
      <c r="C58" s="47"/>
      <c r="D58" s="47"/>
    </row>
    <row r="59" spans="2:4" ht="25.5" customHeight="1" x14ac:dyDescent="0.3">
      <c r="B59" s="47"/>
      <c r="C59" s="47"/>
      <c r="D59" s="47"/>
    </row>
    <row r="60" spans="2:4" ht="25.5" customHeight="1" x14ac:dyDescent="0.3">
      <c r="B60" s="47"/>
      <c r="C60" s="47"/>
      <c r="D60" s="47"/>
    </row>
    <row r="61" spans="2:4" ht="25.5" customHeight="1" x14ac:dyDescent="0.3">
      <c r="B61" s="47"/>
      <c r="C61" s="47"/>
      <c r="D61" s="47"/>
    </row>
    <row r="62" spans="2:4" ht="25.5" customHeight="1" x14ac:dyDescent="0.3">
      <c r="B62" s="47"/>
      <c r="C62" s="47"/>
      <c r="D62" s="47"/>
    </row>
    <row r="63" spans="2:4" ht="25.5" customHeight="1" x14ac:dyDescent="0.3">
      <c r="B63" s="47"/>
      <c r="C63" s="47"/>
      <c r="D63" s="47"/>
    </row>
    <row r="64" spans="2:4" ht="25.5" customHeight="1" x14ac:dyDescent="0.3">
      <c r="B64" s="47"/>
      <c r="C64" s="47"/>
      <c r="D64" s="47"/>
    </row>
  </sheetData>
  <mergeCells count="3">
    <mergeCell ref="A3:B3"/>
    <mergeCell ref="A16:B16"/>
    <mergeCell ref="A22:B22"/>
  </mergeCells>
  <dataValidations count="7">
    <dataValidation type="list" allowBlank="1" showInputMessage="1" showErrorMessage="1" sqref="K7:K9 K6">
      <formula1>myocardial_infarction</formula1>
    </dataValidation>
    <dataValidation type="list" allowBlank="1" showErrorMessage="1" sqref="B2">
      <formula1>$H$2:$H$5</formula1>
    </dataValidation>
    <dataValidation type="list" allowBlank="1" showInputMessage="1" showErrorMessage="1" sqref="B20:B21 B17:B18 B4:B15">
      <formula1>$I$2:$I$3</formula1>
    </dataValidation>
    <dataValidation type="list" allowBlank="1" showInputMessage="1" showErrorMessage="1" sqref="B19">
      <formula1>$J$2:$J$6</formula1>
    </dataValidation>
    <dataValidation type="list" allowBlank="1" showInputMessage="1" showErrorMessage="1" sqref="B24">
      <formula1>$K$2:$K$4</formula1>
    </dataValidation>
    <dataValidation type="list" allowBlank="1" showInputMessage="1" showErrorMessage="1" sqref="B25">
      <formula1>$L$2:$L$3</formula1>
    </dataValidation>
    <dataValidation type="list" allowBlank="1" showInputMessage="1" showErrorMessage="1" sqref="B26">
      <formula1>$M$2:$M$3</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8" r:id="rId4" name="Spinner 4">
              <controlPr defaultSize="0" autoPict="0">
                <anchor moveWithCells="1" sizeWithCells="1">
                  <from>
                    <xdr:col>1</xdr:col>
                    <xdr:colOff>2385060</xdr:colOff>
                    <xdr:row>22</xdr:row>
                    <xdr:rowOff>22860</xdr:rowOff>
                  </from>
                  <to>
                    <xdr:col>1</xdr:col>
                    <xdr:colOff>2819400</xdr:colOff>
                    <xdr:row>22</xdr:row>
                    <xdr:rowOff>213360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zoomScale="90" zoomScaleNormal="90" workbookViewId="0">
      <selection activeCell="K8" sqref="K8"/>
    </sheetView>
  </sheetViews>
  <sheetFormatPr defaultRowHeight="14.4" x14ac:dyDescent="0.3"/>
  <cols>
    <col min="1" max="1" width="71.33203125" customWidth="1"/>
    <col min="2" max="2" width="14.5546875" customWidth="1"/>
    <col min="3" max="6" width="19.33203125" style="7" customWidth="1"/>
    <col min="7" max="7" width="11.5546875" bestFit="1" customWidth="1"/>
    <col min="8" max="8" width="17.6640625" customWidth="1"/>
    <col min="9" max="10" width="10.5546875" bestFit="1" customWidth="1"/>
    <col min="11" max="11" width="11.109375" customWidth="1"/>
    <col min="12" max="14" width="5" bestFit="1" customWidth="1"/>
    <col min="15" max="15" width="10.88671875" customWidth="1"/>
  </cols>
  <sheetData>
    <row r="1" spans="1:11" x14ac:dyDescent="0.3">
      <c r="A1" s="1" t="s">
        <v>0</v>
      </c>
      <c r="B1" t="s">
        <v>1</v>
      </c>
      <c r="E1" s="7" t="s">
        <v>2</v>
      </c>
      <c r="J1" t="s">
        <v>203</v>
      </c>
    </row>
    <row r="2" spans="1:11" x14ac:dyDescent="0.3">
      <c r="A2" s="4"/>
      <c r="B2" s="4" t="s">
        <v>38</v>
      </c>
      <c r="C2" s="6" t="s">
        <v>39</v>
      </c>
      <c r="D2" s="6"/>
      <c r="E2" s="6" t="s">
        <v>38</v>
      </c>
      <c r="F2" s="6" t="s">
        <v>39</v>
      </c>
      <c r="G2" s="4"/>
      <c r="H2" t="s">
        <v>162</v>
      </c>
      <c r="I2" s="4"/>
      <c r="J2" t="s">
        <v>1</v>
      </c>
      <c r="K2" t="s">
        <v>2</v>
      </c>
    </row>
    <row r="3" spans="1:11" x14ac:dyDescent="0.3">
      <c r="A3" t="s">
        <v>204</v>
      </c>
      <c r="B3" s="10">
        <v>0.86117581872076698</v>
      </c>
      <c r="C3" s="7" t="s">
        <v>3</v>
      </c>
      <c r="E3" s="11">
        <v>0.89213872100304303</v>
      </c>
      <c r="F3" s="7" t="s">
        <v>4</v>
      </c>
      <c r="H3">
        <v>1</v>
      </c>
      <c r="I3" t="s">
        <v>262</v>
      </c>
      <c r="J3" s="9">
        <f>SUMPRODUCT(--B3:B48,$H$3:$H$48)</f>
        <v>0.81704228902579623</v>
      </c>
      <c r="K3" s="9">
        <f>SUMPRODUCT(--E3:E48,$H$3:$H$48)</f>
        <v>0.86118611286190772</v>
      </c>
    </row>
    <row r="4" spans="1:11" x14ac:dyDescent="0.3">
      <c r="A4" t="s">
        <v>40</v>
      </c>
      <c r="B4" s="10">
        <v>-4.90141155350051E-2</v>
      </c>
      <c r="C4" s="7" t="s">
        <v>5</v>
      </c>
      <c r="E4" s="11">
        <v>2.9128640372004799E-3</v>
      </c>
      <c r="F4" s="7" t="s">
        <v>6</v>
      </c>
      <c r="H4">
        <f>IF('HRQoL Prediction'!$C$3=2,1,0)</f>
        <v>0</v>
      </c>
      <c r="I4" t="s">
        <v>267</v>
      </c>
      <c r="J4">
        <f>STDEV('QoL bootstrapped coef (UK)'!AW2:AW1001)</f>
        <v>1.1561374330178665E-2</v>
      </c>
      <c r="K4">
        <f>STDEV('QoL bootstrapped coef (US)'!AW2:AW1001)</f>
        <v>8.039169944392778E-3</v>
      </c>
    </row>
    <row r="5" spans="1:11" x14ac:dyDescent="0.3">
      <c r="A5" t="s">
        <v>41</v>
      </c>
      <c r="B5" s="10">
        <v>-2.18114485881443E-3</v>
      </c>
      <c r="C5" s="7" t="s">
        <v>7</v>
      </c>
      <c r="E5" s="11">
        <v>-1.53846182732561E-3</v>
      </c>
      <c r="F5" s="7" t="s">
        <v>8</v>
      </c>
      <c r="H5">
        <f>IF('HRQoL Prediction'!$C$3=3,1,0)</f>
        <v>0</v>
      </c>
    </row>
    <row r="6" spans="1:11" x14ac:dyDescent="0.3">
      <c r="A6" t="s">
        <v>42</v>
      </c>
      <c r="B6" s="10">
        <v>3.5077113100917801E-3</v>
      </c>
      <c r="C6" s="7" t="s">
        <v>10</v>
      </c>
      <c r="E6" s="11">
        <v>-3.1566707791351303E-2</v>
      </c>
      <c r="F6" s="7" t="s">
        <v>9</v>
      </c>
      <c r="H6">
        <f>IF('HRQoL Prediction'!$C$3=4,1,0)</f>
        <v>0</v>
      </c>
    </row>
    <row r="7" spans="1:11" x14ac:dyDescent="0.3">
      <c r="A7" t="s">
        <v>43</v>
      </c>
      <c r="B7" s="10">
        <v>3.2719188042601398E-3</v>
      </c>
      <c r="C7" s="7" t="s">
        <v>12</v>
      </c>
      <c r="E7" s="11">
        <v>2.1002153794142601E-2</v>
      </c>
      <c r="F7" s="7" t="s">
        <v>7</v>
      </c>
      <c r="H7">
        <f>IF('HRQoL Prediction'!$C$4=2,1,0)</f>
        <v>0</v>
      </c>
    </row>
    <row r="8" spans="1:11" x14ac:dyDescent="0.3">
      <c r="A8" t="s">
        <v>44</v>
      </c>
      <c r="B8" s="10">
        <v>2.3296895638350901E-2</v>
      </c>
      <c r="C8" s="7" t="s">
        <v>13</v>
      </c>
      <c r="E8" s="11">
        <v>1.5713740076943199E-2</v>
      </c>
      <c r="F8" s="7" t="s">
        <v>15</v>
      </c>
      <c r="H8">
        <f>IF('HRQoL Prediction'!$C$4=3,1,0)</f>
        <v>0</v>
      </c>
    </row>
    <row r="9" spans="1:11" x14ac:dyDescent="0.3">
      <c r="A9" t="s">
        <v>45</v>
      </c>
      <c r="B9" s="10">
        <v>3.06014358328233E-2</v>
      </c>
      <c r="C9" s="7" t="s">
        <v>17</v>
      </c>
      <c r="E9" s="11">
        <v>-1.50727975806687E-3</v>
      </c>
      <c r="F9" s="7" t="s">
        <v>10</v>
      </c>
      <c r="H9">
        <f>IF('HRQoL Prediction'!$C$4=4,1,0)</f>
        <v>0</v>
      </c>
    </row>
    <row r="10" spans="1:11" x14ac:dyDescent="0.3">
      <c r="A10" t="s">
        <v>46</v>
      </c>
      <c r="B10" s="10">
        <v>-8.2737732039542503E-2</v>
      </c>
      <c r="C10" s="7" t="s">
        <v>19</v>
      </c>
      <c r="E10" s="11">
        <v>-1.41447767855153E-2</v>
      </c>
      <c r="F10" s="7" t="s">
        <v>14</v>
      </c>
      <c r="H10">
        <f>IF('HRQoL Prediction'!$C$5=2,1,0)</f>
        <v>0</v>
      </c>
    </row>
    <row r="11" spans="1:11" x14ac:dyDescent="0.3">
      <c r="A11" t="s">
        <v>47</v>
      </c>
      <c r="B11" s="10">
        <v>-2.2047727401292499E-2</v>
      </c>
      <c r="C11" s="7" t="s">
        <v>7</v>
      </c>
      <c r="E11" s="11">
        <v>-5.65638588995349E-2</v>
      </c>
      <c r="F11" s="7" t="s">
        <v>3</v>
      </c>
      <c r="H11">
        <f>IF('HRQoL Prediction'!$C$5=3,1,0)</f>
        <v>0</v>
      </c>
    </row>
    <row r="12" spans="1:11" x14ac:dyDescent="0.3">
      <c r="A12" t="s">
        <v>48</v>
      </c>
      <c r="B12" s="10">
        <v>-0.13604488106845999</v>
      </c>
      <c r="C12" s="7" t="s">
        <v>20</v>
      </c>
      <c r="E12" s="11">
        <v>-3.9319693587669298E-2</v>
      </c>
      <c r="F12" s="7" t="s">
        <v>21</v>
      </c>
      <c r="H12">
        <f>IF('HRQoL Prediction'!$C$6=2,1,0)</f>
        <v>0</v>
      </c>
    </row>
    <row r="13" spans="1:11" x14ac:dyDescent="0.3">
      <c r="A13" t="s">
        <v>49</v>
      </c>
      <c r="B13" s="10">
        <v>-0.118128036060061</v>
      </c>
      <c r="C13" s="7" t="s">
        <v>12</v>
      </c>
      <c r="E13" s="11">
        <v>-8.97283827282815E-2</v>
      </c>
      <c r="F13" s="7" t="s">
        <v>7</v>
      </c>
      <c r="H13">
        <f>IF('HRQoL Prediction'!$C$6=3,1,0)</f>
        <v>0</v>
      </c>
    </row>
    <row r="14" spans="1:11" x14ac:dyDescent="0.3">
      <c r="A14" t="s">
        <v>50</v>
      </c>
      <c r="B14" s="10">
        <v>-5.4567126047226799E-2</v>
      </c>
      <c r="C14" s="7" t="s">
        <v>10</v>
      </c>
      <c r="E14" s="11">
        <v>-9.79294237339014E-2</v>
      </c>
      <c r="F14" s="7" t="s">
        <v>9</v>
      </c>
      <c r="H14">
        <f>IF('HRQoL Prediction'!$C$6=4,1,0)</f>
        <v>0</v>
      </c>
    </row>
    <row r="15" spans="1:11" x14ac:dyDescent="0.3">
      <c r="A15" t="s">
        <v>51</v>
      </c>
      <c r="B15" s="10">
        <v>-0.128678685399266</v>
      </c>
      <c r="C15" s="7" t="s">
        <v>22</v>
      </c>
      <c r="E15" s="11">
        <v>-1.7036414586701999E-2</v>
      </c>
      <c r="F15" s="7" t="s">
        <v>23</v>
      </c>
      <c r="H15">
        <f>IF('HRQoL Prediction'!$C$7=2,1,0)</f>
        <v>0</v>
      </c>
    </row>
    <row r="16" spans="1:11" x14ac:dyDescent="0.3">
      <c r="A16" t="s">
        <v>52</v>
      </c>
      <c r="B16" s="10">
        <v>-8.2801176193973994E-2</v>
      </c>
      <c r="C16" s="7" t="s">
        <v>24</v>
      </c>
      <c r="E16" s="11">
        <v>-5.7909205406432802E-2</v>
      </c>
      <c r="F16" s="7" t="s">
        <v>25</v>
      </c>
      <c r="H16">
        <f>IF('HRQoL Prediction'!$C$7=3,1,0)</f>
        <v>0</v>
      </c>
    </row>
    <row r="17" spans="1:8" x14ac:dyDescent="0.3">
      <c r="A17" t="s">
        <v>53</v>
      </c>
      <c r="B17" s="10">
        <v>-2.10989244499174E-2</v>
      </c>
      <c r="C17" s="7" t="s">
        <v>4</v>
      </c>
      <c r="E17" s="11">
        <v>-9.30961460888408E-2</v>
      </c>
      <c r="F17" s="7" t="s">
        <v>26</v>
      </c>
      <c r="H17">
        <f>IF('HRQoL Prediction'!$C$7=4,1,0)</f>
        <v>0</v>
      </c>
    </row>
    <row r="18" spans="1:8" x14ac:dyDescent="0.3">
      <c r="A18" t="s">
        <v>54</v>
      </c>
      <c r="B18" s="10">
        <v>-8.9979001295410505E-2</v>
      </c>
      <c r="C18" s="7" t="s">
        <v>27</v>
      </c>
      <c r="E18" s="11">
        <v>-5.6694390950476098E-2</v>
      </c>
      <c r="F18" s="7" t="s">
        <v>28</v>
      </c>
      <c r="H18">
        <f>IF('HRQoL Prediction'!$C$8=2,1,0)</f>
        <v>0</v>
      </c>
    </row>
    <row r="19" spans="1:8" x14ac:dyDescent="0.3">
      <c r="A19" t="s">
        <v>55</v>
      </c>
      <c r="B19" s="10">
        <v>-8.0256795770941095E-2</v>
      </c>
      <c r="C19" s="7" t="s">
        <v>28</v>
      </c>
      <c r="E19" s="11">
        <v>-6.1504349552825202E-2</v>
      </c>
      <c r="F19" s="7" t="s">
        <v>29</v>
      </c>
      <c r="H19">
        <f>IF('HRQoL Prediction'!$C$8=3,1,0)</f>
        <v>0</v>
      </c>
    </row>
    <row r="20" spans="1:8" x14ac:dyDescent="0.3">
      <c r="A20" t="s">
        <v>56</v>
      </c>
      <c r="B20" s="10">
        <v>-0.122789431594803</v>
      </c>
      <c r="C20" s="7" t="s">
        <v>29</v>
      </c>
      <c r="E20" s="11">
        <v>-4.8278083796753801E-2</v>
      </c>
      <c r="F20" s="7" t="s">
        <v>7</v>
      </c>
      <c r="H20">
        <f>IF('HRQoL Prediction'!$C$9=2,1,0)</f>
        <v>0</v>
      </c>
    </row>
    <row r="21" spans="1:8" x14ac:dyDescent="0.3">
      <c r="A21" t="s">
        <v>57</v>
      </c>
      <c r="B21" s="10">
        <v>-6.6743352442275403E-2</v>
      </c>
      <c r="C21" s="7" t="s">
        <v>7</v>
      </c>
      <c r="E21" s="11">
        <v>-8.8932040122709805E-2</v>
      </c>
      <c r="F21" s="7" t="s">
        <v>3</v>
      </c>
      <c r="H21">
        <f>IF('HRQoL Prediction'!$C$9=3,1,0)</f>
        <v>0</v>
      </c>
    </row>
    <row r="22" spans="1:8" x14ac:dyDescent="0.3">
      <c r="A22" t="s">
        <v>58</v>
      </c>
      <c r="B22" s="10">
        <v>-8.0634216819770399E-2</v>
      </c>
      <c r="C22" s="7" t="s">
        <v>30</v>
      </c>
      <c r="E22" s="11">
        <v>3.1640958382237899E-3</v>
      </c>
      <c r="F22" s="7" t="s">
        <v>31</v>
      </c>
      <c r="H22">
        <f>IF('HRQoL Prediction'!$C$10=2,1,0)</f>
        <v>0</v>
      </c>
    </row>
    <row r="23" spans="1:8" x14ac:dyDescent="0.3">
      <c r="A23" t="s">
        <v>59</v>
      </c>
      <c r="B23" s="10">
        <v>7.10341788432427E-3</v>
      </c>
      <c r="C23" s="7" t="s">
        <v>32</v>
      </c>
      <c r="E23" s="11">
        <v>-6.8513062353149606E-2</v>
      </c>
      <c r="F23" s="7" t="s">
        <v>7</v>
      </c>
      <c r="H23">
        <f>IF('HRQoL Prediction'!$C$10=3,1,0)</f>
        <v>0</v>
      </c>
    </row>
    <row r="24" spans="1:8" x14ac:dyDescent="0.3">
      <c r="A24" t="s">
        <v>60</v>
      </c>
      <c r="B24" s="10">
        <v>-4.2928409468724497E-2</v>
      </c>
      <c r="C24" s="7" t="s">
        <v>12</v>
      </c>
      <c r="E24" s="11">
        <v>-2.72739218683027E-2</v>
      </c>
      <c r="F24" s="7" t="s">
        <v>13</v>
      </c>
      <c r="H24">
        <f>IF('HRQoL Prediction'!$C$11=2,1,0)</f>
        <v>0</v>
      </c>
    </row>
    <row r="25" spans="1:8" x14ac:dyDescent="0.3">
      <c r="A25" t="s">
        <v>61</v>
      </c>
      <c r="B25" s="10">
        <v>-3.79712330108051E-2</v>
      </c>
      <c r="C25" s="7" t="s">
        <v>33</v>
      </c>
      <c r="E25" s="11">
        <v>-2.97182443761147E-2</v>
      </c>
      <c r="F25" s="7" t="s">
        <v>15</v>
      </c>
      <c r="H25">
        <f>IF('HRQoL Prediction'!$C$11=3,1,0)</f>
        <v>0</v>
      </c>
    </row>
    <row r="26" spans="1:8" x14ac:dyDescent="0.3">
      <c r="A26" t="s">
        <v>62</v>
      </c>
      <c r="B26" s="10">
        <v>3.7848908210044501E-3</v>
      </c>
      <c r="C26" s="7" t="s">
        <v>16</v>
      </c>
      <c r="E26" s="11">
        <v>-2.8497734489487401E-3</v>
      </c>
      <c r="F26" s="7" t="s">
        <v>12</v>
      </c>
      <c r="H26">
        <f>IF('HRQoL Prediction'!$C$12=2,1,0)</f>
        <v>0</v>
      </c>
    </row>
    <row r="27" spans="1:8" x14ac:dyDescent="0.3">
      <c r="A27" t="s">
        <v>63</v>
      </c>
      <c r="B27" s="10">
        <v>4.31770903610002E-3</v>
      </c>
      <c r="C27" s="7" t="s">
        <v>19</v>
      </c>
      <c r="E27" s="11">
        <v>1.3548699975609801E-3</v>
      </c>
      <c r="F27" s="7" t="s">
        <v>34</v>
      </c>
      <c r="H27">
        <f>IF('HRQoL Prediction'!$C$12=3,1,0)</f>
        <v>0</v>
      </c>
    </row>
    <row r="28" spans="1:8" x14ac:dyDescent="0.3">
      <c r="A28" t="s">
        <v>64</v>
      </c>
      <c r="B28" s="10">
        <v>-9.6448514229716606E-2</v>
      </c>
      <c r="C28" s="7" t="s">
        <v>7</v>
      </c>
      <c r="E28" s="11">
        <v>-2.0579323647995199E-2</v>
      </c>
      <c r="F28" s="7" t="s">
        <v>3</v>
      </c>
      <c r="H28">
        <f>IF('HRQoL Prediction'!$C$13=2,1,0)</f>
        <v>0</v>
      </c>
    </row>
    <row r="29" spans="1:8" x14ac:dyDescent="0.3">
      <c r="A29" t="s">
        <v>65</v>
      </c>
      <c r="B29" s="10">
        <v>-3.0864597296223199E-2</v>
      </c>
      <c r="C29" s="7" t="s">
        <v>3</v>
      </c>
      <c r="E29" s="11">
        <v>-6.8606459174928705E-2</v>
      </c>
      <c r="F29" s="7" t="s">
        <v>4</v>
      </c>
      <c r="H29">
        <f>IF('HRQoL Prediction'!$C$13=3,1,0)</f>
        <v>0</v>
      </c>
    </row>
    <row r="30" spans="1:8" x14ac:dyDescent="0.3">
      <c r="A30" t="s">
        <v>66</v>
      </c>
      <c r="B30" s="10">
        <v>-1.7981096280769202E-2</v>
      </c>
      <c r="C30" s="7" t="s">
        <v>36</v>
      </c>
      <c r="E30" s="11">
        <v>-2.3181013006190899E-2</v>
      </c>
      <c r="F30" s="7" t="s">
        <v>22</v>
      </c>
      <c r="H30">
        <f>IF('HRQoL Prediction'!$C$14=2,1,0)</f>
        <v>0</v>
      </c>
    </row>
    <row r="31" spans="1:8" x14ac:dyDescent="0.3">
      <c r="A31" t="s">
        <v>67</v>
      </c>
      <c r="B31" s="10">
        <v>-3.1573984984550801E-2</v>
      </c>
      <c r="C31" s="7" t="s">
        <v>37</v>
      </c>
      <c r="E31" s="11">
        <v>-1.70277703295445E-2</v>
      </c>
      <c r="F31" s="7" t="s">
        <v>21</v>
      </c>
      <c r="H31">
        <f>IF('HRQoL Prediction'!$C$14=3,1,0)</f>
        <v>0</v>
      </c>
    </row>
    <row r="32" spans="1:8" x14ac:dyDescent="0.3">
      <c r="A32" t="s">
        <v>68</v>
      </c>
      <c r="B32" s="10">
        <v>-3.5007930149184699E-2</v>
      </c>
      <c r="C32" s="7" t="s">
        <v>9</v>
      </c>
      <c r="E32" s="11">
        <v>-2.5225732109639701E-2</v>
      </c>
      <c r="F32" s="7" t="s">
        <v>11</v>
      </c>
      <c r="H32">
        <f>IF('HRQoL Prediction'!C16=2,1,0)</f>
        <v>0</v>
      </c>
    </row>
    <row r="33" spans="1:8" x14ac:dyDescent="0.3">
      <c r="A33" t="s">
        <v>69</v>
      </c>
      <c r="B33" s="10">
        <v>-1.9753809851489099E-2</v>
      </c>
      <c r="C33" s="7" t="s">
        <v>17</v>
      </c>
      <c r="E33" s="11">
        <v>-1.55210780901716E-2</v>
      </c>
      <c r="F33" s="7" t="s">
        <v>26</v>
      </c>
      <c r="H33">
        <f>IF('HRQoL Prediction'!C17=2,1,0)</f>
        <v>0</v>
      </c>
    </row>
    <row r="34" spans="1:8" x14ac:dyDescent="0.3">
      <c r="A34" t="s">
        <v>70</v>
      </c>
      <c r="B34" s="10">
        <v>-6.0325186197433697E-2</v>
      </c>
      <c r="C34" s="7" t="s">
        <v>10</v>
      </c>
      <c r="E34" s="11">
        <v>-4.2921543439600099E-2</v>
      </c>
      <c r="F34" s="7" t="s">
        <v>9</v>
      </c>
      <c r="H34">
        <f>IF('HRQoL Prediction'!C18=2,1,0)</f>
        <v>0</v>
      </c>
    </row>
    <row r="35" spans="1:8" x14ac:dyDescent="0.3">
      <c r="A35" t="s">
        <v>71</v>
      </c>
      <c r="B35" s="10">
        <v>-5.0663888236491698E-2</v>
      </c>
      <c r="C35" s="7" t="s">
        <v>17</v>
      </c>
      <c r="E35" s="11">
        <v>-3.4972514124183701E-2</v>
      </c>
      <c r="F35" s="7" t="s">
        <v>10</v>
      </c>
      <c r="H35">
        <f>IF('HRQoL Prediction'!C19=2,1,0)</f>
        <v>1</v>
      </c>
    </row>
    <row r="36" spans="1:8" x14ac:dyDescent="0.3">
      <c r="A36" t="s">
        <v>72</v>
      </c>
      <c r="B36" s="10">
        <v>-2.66192224484912E-2</v>
      </c>
      <c r="C36" s="7" t="s">
        <v>10</v>
      </c>
      <c r="E36" s="11">
        <v>-1.8680511342462E-2</v>
      </c>
      <c r="F36" s="7" t="s">
        <v>9</v>
      </c>
      <c r="H36">
        <f>IF('HRQoL Prediction'!C20=2,1,0)</f>
        <v>0</v>
      </c>
    </row>
    <row r="37" spans="1:8" x14ac:dyDescent="0.3">
      <c r="A37" t="s">
        <v>73</v>
      </c>
      <c r="B37" s="10">
        <v>-1.5725088757231099E-2</v>
      </c>
      <c r="C37" s="7" t="s">
        <v>9</v>
      </c>
      <c r="E37" s="11">
        <v>-1.2180458695748001E-2</v>
      </c>
      <c r="F37" s="7" t="s">
        <v>11</v>
      </c>
      <c r="H37">
        <f>IF('HRQoL Prediction'!C21=2,1,0)</f>
        <v>0</v>
      </c>
    </row>
    <row r="38" spans="1:8" x14ac:dyDescent="0.3">
      <c r="A38" t="s">
        <v>74</v>
      </c>
      <c r="B38" s="10">
        <v>1.96194643235159E-4</v>
      </c>
      <c r="C38" s="7" t="s">
        <v>4</v>
      </c>
      <c r="E38" s="11">
        <v>-9.7164287711009299E-4</v>
      </c>
      <c r="F38" s="7" t="s">
        <v>26</v>
      </c>
      <c r="H38">
        <f>IF('HRQoL Prediction'!$C$23=2,1,0)</f>
        <v>0</v>
      </c>
    </row>
    <row r="39" spans="1:8" x14ac:dyDescent="0.3">
      <c r="A39" t="s">
        <v>75</v>
      </c>
      <c r="B39" s="10">
        <v>6.5303585415209999E-3</v>
      </c>
      <c r="C39" s="7" t="s">
        <v>10</v>
      </c>
      <c r="E39" s="11">
        <v>4.0199059830483804E-3</v>
      </c>
      <c r="F39" s="7" t="s">
        <v>26</v>
      </c>
      <c r="H39">
        <f>IF('HRQoL Prediction'!$C$23=3,1,0)</f>
        <v>1</v>
      </c>
    </row>
    <row r="40" spans="1:8" x14ac:dyDescent="0.3">
      <c r="A40" t="s">
        <v>76</v>
      </c>
      <c r="B40" s="10">
        <v>-9.7894177714668504E-3</v>
      </c>
      <c r="C40" s="7" t="s">
        <v>4</v>
      </c>
      <c r="E40" s="11">
        <v>-7.9684338291029604E-3</v>
      </c>
      <c r="F40" s="7" t="s">
        <v>26</v>
      </c>
      <c r="H40">
        <f>IF('HRQoL Prediction'!$C$23=4,1,0)</f>
        <v>0</v>
      </c>
    </row>
    <row r="41" spans="1:8" x14ac:dyDescent="0.3">
      <c r="A41" t="s">
        <v>77</v>
      </c>
      <c r="B41" s="10">
        <v>-2.10514227981583E-2</v>
      </c>
      <c r="C41" s="7" t="s">
        <v>4</v>
      </c>
      <c r="E41" s="11">
        <v>-1.7576355521601E-2</v>
      </c>
      <c r="F41" s="7" t="s">
        <v>26</v>
      </c>
      <c r="H41">
        <f>IF('HRQoL Prediction'!$C$23=5,1,0)</f>
        <v>0</v>
      </c>
    </row>
    <row r="42" spans="1:8" x14ac:dyDescent="0.3">
      <c r="A42" t="s">
        <v>78</v>
      </c>
      <c r="B42" s="10">
        <v>-4.1999453836688898E-2</v>
      </c>
      <c r="C42" s="7" t="s">
        <v>15</v>
      </c>
      <c r="E42" s="11">
        <v>-3.2698756001284898E-2</v>
      </c>
      <c r="F42" s="7" t="s">
        <v>10</v>
      </c>
      <c r="H42">
        <f>IF('HRQoL Prediction'!$C$23=6,1,0)</f>
        <v>0</v>
      </c>
    </row>
    <row r="43" spans="1:8" x14ac:dyDescent="0.3">
      <c r="A43" t="s">
        <v>79</v>
      </c>
      <c r="B43" s="10">
        <v>-1.3432556064375999E-2</v>
      </c>
      <c r="C43" s="7" t="s">
        <v>9</v>
      </c>
      <c r="E43" s="11">
        <v>-1.04150222667132E-2</v>
      </c>
      <c r="F43" s="7" t="s">
        <v>11</v>
      </c>
      <c r="H43">
        <f>IF('HRQoL Prediction'!$C$24=2,1,0)</f>
        <v>0</v>
      </c>
    </row>
    <row r="44" spans="1:8" x14ac:dyDescent="0.3">
      <c r="A44" t="s">
        <v>80</v>
      </c>
      <c r="B44" s="10">
        <v>-5.4000969453237901E-2</v>
      </c>
      <c r="C44" s="7" t="s">
        <v>10</v>
      </c>
      <c r="E44" s="11">
        <v>-3.8745450756535398E-2</v>
      </c>
      <c r="F44" s="7" t="s">
        <v>9</v>
      </c>
      <c r="H44">
        <f>IF('HRQoL Prediction'!$C$24=3,1,0)</f>
        <v>0</v>
      </c>
    </row>
    <row r="45" spans="1:8" x14ac:dyDescent="0.3">
      <c r="A45" t="s">
        <v>81</v>
      </c>
      <c r="B45" s="10">
        <v>2.9899820263021602E-2</v>
      </c>
      <c r="C45" s="7" t="s">
        <v>9</v>
      </c>
      <c r="E45" s="11">
        <v>2.1823276074340401E-2</v>
      </c>
      <c r="F45" s="7" t="s">
        <v>11</v>
      </c>
      <c r="H45">
        <f>IF('HRQoL Prediction'!$C$25=2,1,0)</f>
        <v>0</v>
      </c>
    </row>
    <row r="46" spans="1:8" x14ac:dyDescent="0.3">
      <c r="A46" t="s">
        <v>82</v>
      </c>
      <c r="B46" s="10">
        <v>-1.64681719372579E-2</v>
      </c>
      <c r="C46" s="7" t="s">
        <v>9</v>
      </c>
      <c r="E46" s="11">
        <v>-1.0820036636460599E-2</v>
      </c>
      <c r="F46" s="7" t="s">
        <v>11</v>
      </c>
      <c r="H46">
        <f>IF('HRQoL Prediction'!$C$26=2,1,0)</f>
        <v>0</v>
      </c>
    </row>
    <row r="47" spans="1:8" x14ac:dyDescent="0.3">
      <c r="A47" t="s">
        <v>83</v>
      </c>
      <c r="B47" s="10">
        <v>-6.3575863204294703E-2</v>
      </c>
      <c r="C47" s="7" t="s">
        <v>26</v>
      </c>
      <c r="E47" s="11">
        <v>-4.3344868481712803E-2</v>
      </c>
      <c r="F47" s="7" t="s">
        <v>9</v>
      </c>
      <c r="H47">
        <f>IF('HRQoL Prediction'!$C$26=3,1,0)</f>
        <v>0</v>
      </c>
    </row>
    <row r="48" spans="1:8" x14ac:dyDescent="0.3">
      <c r="A48" t="s">
        <v>84</v>
      </c>
      <c r="B48" s="10">
        <v>4.2251098272352898E-2</v>
      </c>
      <c r="C48" s="7" t="s">
        <v>26</v>
      </c>
      <c r="E48" s="11">
        <v>3.0637900339578999E-2</v>
      </c>
      <c r="F48" s="7" t="s">
        <v>9</v>
      </c>
      <c r="H48">
        <f>IF('HRQoL Prediction'!$C$27=2,1,0)</f>
        <v>0</v>
      </c>
    </row>
    <row r="49" spans="1:1" x14ac:dyDescent="0.3">
      <c r="A49" s="2"/>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001"/>
  <sheetViews>
    <sheetView topLeftCell="AM1" workbookViewId="0">
      <selection activeCell="K8" sqref="K8"/>
    </sheetView>
  </sheetViews>
  <sheetFormatPr defaultRowHeight="14.4" x14ac:dyDescent="0.3"/>
  <cols>
    <col min="1" max="1" width="14.44140625" customWidth="1"/>
    <col min="2" max="48" width="8" customWidth="1"/>
  </cols>
  <sheetData>
    <row r="1" spans="1:51" x14ac:dyDescent="0.3">
      <c r="A1" t="s">
        <v>134</v>
      </c>
      <c r="B1" s="2" t="s">
        <v>85</v>
      </c>
      <c r="C1" s="8" t="s">
        <v>86</v>
      </c>
      <c r="D1" s="8" t="s">
        <v>87</v>
      </c>
      <c r="E1" s="8" t="s">
        <v>88</v>
      </c>
      <c r="F1" s="8" t="s">
        <v>89</v>
      </c>
      <c r="G1" s="3" t="s">
        <v>90</v>
      </c>
      <c r="H1" s="3" t="s">
        <v>91</v>
      </c>
      <c r="I1" s="2" t="s">
        <v>92</v>
      </c>
      <c r="J1" s="2" t="s">
        <v>93</v>
      </c>
      <c r="K1" s="5" t="s">
        <v>94</v>
      </c>
      <c r="L1" s="5" t="s">
        <v>95</v>
      </c>
      <c r="M1" s="2" t="s">
        <v>96</v>
      </c>
      <c r="N1" s="2" t="s">
        <v>97</v>
      </c>
      <c r="O1" s="2" t="s">
        <v>98</v>
      </c>
      <c r="P1" s="2" t="s">
        <v>99</v>
      </c>
      <c r="Q1" t="s">
        <v>100</v>
      </c>
      <c r="R1" t="s">
        <v>101</v>
      </c>
      <c r="S1" t="s">
        <v>102</v>
      </c>
      <c r="T1" t="s">
        <v>103</v>
      </c>
      <c r="U1" t="s">
        <v>104</v>
      </c>
      <c r="V1" t="s">
        <v>105</v>
      </c>
      <c r="W1" t="s">
        <v>106</v>
      </c>
      <c r="X1" t="s">
        <v>107</v>
      </c>
      <c r="Y1" t="s">
        <v>108</v>
      </c>
      <c r="Z1" t="s">
        <v>109</v>
      </c>
      <c r="AA1" t="s">
        <v>110</v>
      </c>
      <c r="AB1" t="s">
        <v>111</v>
      </c>
      <c r="AC1" t="s">
        <v>112</v>
      </c>
      <c r="AD1" t="s">
        <v>113</v>
      </c>
      <c r="AE1" t="s">
        <v>114</v>
      </c>
      <c r="AF1" t="s">
        <v>115</v>
      </c>
      <c r="AG1" t="s">
        <v>116</v>
      </c>
      <c r="AH1" t="s">
        <v>117</v>
      </c>
      <c r="AI1" t="s">
        <v>118</v>
      </c>
      <c r="AJ1" t="s">
        <v>119</v>
      </c>
      <c r="AK1" t="s">
        <v>120</v>
      </c>
      <c r="AL1" t="s">
        <v>121</v>
      </c>
      <c r="AM1" t="s">
        <v>122</v>
      </c>
      <c r="AN1" t="s">
        <v>123</v>
      </c>
      <c r="AO1" t="s">
        <v>124</v>
      </c>
      <c r="AP1" t="s">
        <v>125</v>
      </c>
      <c r="AQ1" t="s">
        <v>126</v>
      </c>
      <c r="AR1" t="s">
        <v>127</v>
      </c>
      <c r="AS1" t="s">
        <v>128</v>
      </c>
      <c r="AT1" t="s">
        <v>129</v>
      </c>
      <c r="AU1" t="s">
        <v>130</v>
      </c>
      <c r="AW1" t="s">
        <v>205</v>
      </c>
      <c r="AY1">
        <f>COUNTIF(AW2:AW1001,"&gt;1")</f>
        <v>0</v>
      </c>
    </row>
    <row r="2" spans="1:51" x14ac:dyDescent="0.3">
      <c r="A2">
        <v>1</v>
      </c>
      <c r="B2" s="11">
        <v>0.86935980415922098</v>
      </c>
      <c r="C2" s="11">
        <v>-5.7725200364085801E-2</v>
      </c>
      <c r="D2" s="11">
        <v>-1.45530038036318E-2</v>
      </c>
      <c r="E2" s="11">
        <v>2.43844954965484E-3</v>
      </c>
      <c r="F2" s="11">
        <v>-9.91514233484991E-3</v>
      </c>
      <c r="G2" s="11">
        <v>2.1521453648547101E-2</v>
      </c>
      <c r="H2" s="11">
        <v>2.4751567833295199E-2</v>
      </c>
      <c r="I2" s="11">
        <v>-0.107753914770088</v>
      </c>
      <c r="J2" s="11">
        <v>1.4952645875239199E-2</v>
      </c>
      <c r="K2" s="11">
        <v>-0.118363197249271</v>
      </c>
      <c r="L2" s="11">
        <v>-9.7628547902450902E-2</v>
      </c>
      <c r="M2" s="11">
        <v>-5.8460706090021602E-2</v>
      </c>
      <c r="N2" s="11">
        <v>-0.106403226952793</v>
      </c>
      <c r="O2" s="11">
        <v>-0.10176404770488</v>
      </c>
      <c r="P2" s="11">
        <v>-2.72776483894503E-2</v>
      </c>
      <c r="Q2" s="11">
        <v>-3.6730627625816401E-2</v>
      </c>
      <c r="R2" s="11">
        <v>-9.9980921625582905E-2</v>
      </c>
      <c r="S2" s="11">
        <v>-0.13764634035121501</v>
      </c>
      <c r="T2" s="11">
        <v>-7.8793911045251394E-2</v>
      </c>
      <c r="U2" s="11">
        <v>-0.151965159552443</v>
      </c>
      <c r="V2" s="11">
        <v>4.2288335336050304E-3</v>
      </c>
      <c r="W2" s="11">
        <v>-3.8976659354938298E-2</v>
      </c>
      <c r="X2" s="11">
        <v>-4.53970437668344E-2</v>
      </c>
      <c r="Y2" s="11">
        <v>-1.0763091042162E-2</v>
      </c>
      <c r="Z2" s="11">
        <v>-7.7713814580128602E-3</v>
      </c>
      <c r="AA2" s="11">
        <v>-9.3526068550275093E-2</v>
      </c>
      <c r="AB2" s="11">
        <v>-3.5648144752603902E-2</v>
      </c>
      <c r="AC2" s="11">
        <v>-2.9964883731639102E-3</v>
      </c>
      <c r="AD2" s="11">
        <v>-0.13277428417609999</v>
      </c>
      <c r="AE2" s="11">
        <v>-3.4232721706253397E-2</v>
      </c>
      <c r="AF2" s="11">
        <v>-1.3984183904889E-2</v>
      </c>
      <c r="AG2" s="11">
        <v>-6.9211551155216197E-2</v>
      </c>
      <c r="AH2" s="11">
        <v>-4.61680060844019E-2</v>
      </c>
      <c r="AI2" s="11">
        <v>-2.0921544142131099E-2</v>
      </c>
      <c r="AJ2" s="11">
        <v>-1.39822820650821E-2</v>
      </c>
      <c r="AK2" s="11">
        <v>-8.3981659546819992E-3</v>
      </c>
      <c r="AL2" s="11">
        <v>4.4700484177399198E-3</v>
      </c>
      <c r="AM2" s="11">
        <v>-2.1849204972141E-2</v>
      </c>
      <c r="AN2" s="11">
        <v>-3.2802450587966499E-2</v>
      </c>
      <c r="AO2" s="11">
        <v>-5.5520717541299801E-2</v>
      </c>
      <c r="AP2" s="11">
        <v>-1.42390234833152E-2</v>
      </c>
      <c r="AQ2" s="11">
        <v>-6.0952090446964501E-2</v>
      </c>
      <c r="AR2" s="11">
        <v>3.6163150280431301E-2</v>
      </c>
      <c r="AS2" s="11">
        <v>-1.6506080750494499E-2</v>
      </c>
      <c r="AT2" s="11">
        <v>-6.8520507856679194E-2</v>
      </c>
      <c r="AU2" s="11">
        <v>3.62903861967823E-2</v>
      </c>
      <c r="AW2">
        <f t="array" ref="AW2">SUMPRODUCT(B2:AU2,TRANSPOSE('QoL regression results'!$H$3:$H$48))</f>
        <v>0.82766184649255903</v>
      </c>
    </row>
    <row r="3" spans="1:51" x14ac:dyDescent="0.3">
      <c r="A3">
        <v>2</v>
      </c>
      <c r="B3" s="11">
        <v>0.860323348131112</v>
      </c>
      <c r="C3" s="11">
        <v>-2.8350802931132301E-2</v>
      </c>
      <c r="D3" s="11">
        <v>1.3600596580034901E-3</v>
      </c>
      <c r="E3" s="11">
        <v>7.9775146765633902E-3</v>
      </c>
      <c r="F3" s="11">
        <v>-2.15596836482355E-2</v>
      </c>
      <c r="G3" s="11">
        <v>2.4606701945607701E-2</v>
      </c>
      <c r="H3" s="11">
        <v>2.98534137247277E-2</v>
      </c>
      <c r="I3" s="11">
        <v>-4.3111474152087E-2</v>
      </c>
      <c r="J3" s="11">
        <v>-3.5726399491050297E-2</v>
      </c>
      <c r="K3" s="11">
        <v>-0.160356355392785</v>
      </c>
      <c r="L3" s="11">
        <v>-6.7598368580868803E-2</v>
      </c>
      <c r="M3" s="11">
        <v>-5.1585417513792801E-2</v>
      </c>
      <c r="N3" s="11">
        <v>-0.168062315866644</v>
      </c>
      <c r="O3" s="11">
        <v>-3.3151458277643597E-2</v>
      </c>
      <c r="P3" s="11">
        <v>-8.2759752492930303E-3</v>
      </c>
      <c r="Q3" s="11">
        <v>-0.112766531071577</v>
      </c>
      <c r="R3" s="11">
        <v>-0.113435907717574</v>
      </c>
      <c r="S3" s="11">
        <v>-0.14882601764975301</v>
      </c>
      <c r="T3" s="11">
        <v>-3.9941322669387699E-2</v>
      </c>
      <c r="U3" s="11">
        <v>-0.15461969238818499</v>
      </c>
      <c r="V3" s="11">
        <v>5.7987931987854699E-3</v>
      </c>
      <c r="W3" s="11">
        <v>-2.9854412178507799E-2</v>
      </c>
      <c r="X3" s="11">
        <v>-1.9570643149734699E-2</v>
      </c>
      <c r="Y3" s="11">
        <v>-1.15858722904383E-4</v>
      </c>
      <c r="Z3" s="11">
        <v>-1.45188046738529E-2</v>
      </c>
      <c r="AA3" s="11">
        <v>-7.80081730170923E-2</v>
      </c>
      <c r="AB3" s="11">
        <v>-3.5927493456140901E-2</v>
      </c>
      <c r="AC3" s="11">
        <v>-4.6764973026565203E-2</v>
      </c>
      <c r="AD3" s="11">
        <v>-0.109787674313268</v>
      </c>
      <c r="AE3" s="11">
        <v>-3.1430941233346103E-2</v>
      </c>
      <c r="AF3" s="11">
        <v>-1.4446039439362899E-2</v>
      </c>
      <c r="AG3" s="11">
        <v>-5.8069353111270303E-2</v>
      </c>
      <c r="AH3" s="11">
        <v>-5.2524188220772199E-2</v>
      </c>
      <c r="AI3" s="11">
        <v>-3.1464752427273403E-2</v>
      </c>
      <c r="AJ3" s="11">
        <v>-1.3321407886592199E-2</v>
      </c>
      <c r="AK3" s="11">
        <v>-9.2611006811256003E-4</v>
      </c>
      <c r="AL3" s="11">
        <v>5.1271395713866101E-3</v>
      </c>
      <c r="AM3" s="11">
        <v>-7.2165946227680704E-3</v>
      </c>
      <c r="AN3" s="11">
        <v>-2.5011917049886999E-2</v>
      </c>
      <c r="AO3" s="11">
        <v>-4.5049469313253501E-2</v>
      </c>
      <c r="AP3" s="11">
        <v>-1.9603735925531801E-2</v>
      </c>
      <c r="AQ3" s="11">
        <v>-6.3099711206369397E-2</v>
      </c>
      <c r="AR3" s="11">
        <v>3.0949731384326801E-2</v>
      </c>
      <c r="AS3" s="11">
        <v>-1.8817934637792199E-2</v>
      </c>
      <c r="AT3" s="11">
        <v>-6.9872631867941806E-2</v>
      </c>
      <c r="AU3" s="11">
        <v>4.4455659279215902E-2</v>
      </c>
      <c r="AW3">
        <f t="array" ref="AW3">SUMPRODUCT(B3:AU3,TRANSPOSE('QoL regression results'!$H$3:$H$48))</f>
        <v>0.81292629948172646</v>
      </c>
    </row>
    <row r="4" spans="1:51" x14ac:dyDescent="0.3">
      <c r="A4">
        <v>3</v>
      </c>
      <c r="B4" s="11">
        <v>0.86534024323918701</v>
      </c>
      <c r="C4" s="11">
        <v>-4.7554255401269903E-2</v>
      </c>
      <c r="D4" s="11">
        <v>-1.20134511711771E-2</v>
      </c>
      <c r="E4" s="11">
        <v>-4.2216349036144803E-3</v>
      </c>
      <c r="F4" s="11">
        <v>1.9121817858117499E-4</v>
      </c>
      <c r="G4" s="11">
        <v>1.28938790798573E-2</v>
      </c>
      <c r="H4" s="11">
        <v>1.8559971028565499E-2</v>
      </c>
      <c r="I4" s="11">
        <v>-8.0297070391618097E-2</v>
      </c>
      <c r="J4" s="11">
        <v>-8.7301156736838796E-3</v>
      </c>
      <c r="K4" s="11">
        <v>-9.5858360054910496E-2</v>
      </c>
      <c r="L4" s="11">
        <v>-0.109426861736433</v>
      </c>
      <c r="M4" s="11">
        <v>-5.504883488456E-2</v>
      </c>
      <c r="N4" s="11">
        <v>-4.9751682120232801E-2</v>
      </c>
      <c r="O4" s="11">
        <v>-9.6233687266606804E-2</v>
      </c>
      <c r="P4" s="11">
        <v>-2.5360277910473399E-2</v>
      </c>
      <c r="Q4" s="11">
        <v>-0.14838118888379101</v>
      </c>
      <c r="R4" s="11">
        <v>-6.8222099297999703E-2</v>
      </c>
      <c r="S4" s="11">
        <v>-0.14281273870175501</v>
      </c>
      <c r="T4" s="11">
        <v>-8.2638680191780597E-2</v>
      </c>
      <c r="U4" s="11">
        <v>-0.109920470870137</v>
      </c>
      <c r="V4" s="11">
        <v>4.0317966053205704E-3</v>
      </c>
      <c r="W4" s="11">
        <v>-3.7973774992736797E-2</v>
      </c>
      <c r="X4" s="11">
        <v>-2.7291435321689799E-2</v>
      </c>
      <c r="Y4" s="11">
        <v>-1.6433074001307099E-2</v>
      </c>
      <c r="Z4" s="11">
        <v>-1.7247521831342299E-2</v>
      </c>
      <c r="AA4" s="11">
        <v>-9.6948135843346495E-2</v>
      </c>
      <c r="AB4" s="11">
        <v>-2.51080837791791E-2</v>
      </c>
      <c r="AC4" s="11">
        <v>1.3691141601934701E-3</v>
      </c>
      <c r="AD4" s="11">
        <v>6.0595833059744596E-3</v>
      </c>
      <c r="AE4" s="11">
        <v>-3.3966580368500303E-2</v>
      </c>
      <c r="AF4" s="11">
        <v>-2.05198260545887E-2</v>
      </c>
      <c r="AG4" s="11">
        <v>-6.6095519057811802E-2</v>
      </c>
      <c r="AH4" s="11">
        <v>-3.37518473048126E-2</v>
      </c>
      <c r="AI4" s="11">
        <v>-1.7717881374493399E-2</v>
      </c>
      <c r="AJ4" s="11">
        <v>-1.21869029519806E-2</v>
      </c>
      <c r="AK4" s="11">
        <v>-6.3858313286275703E-3</v>
      </c>
      <c r="AL4" s="11">
        <v>-5.4700560275632703E-3</v>
      </c>
      <c r="AM4" s="11">
        <v>-1.6373888787438999E-2</v>
      </c>
      <c r="AN4" s="11">
        <v>-3.3388893816118898E-2</v>
      </c>
      <c r="AO4" s="11">
        <v>-4.3793628429724403E-2</v>
      </c>
      <c r="AP4" s="11">
        <v>-1.40940869354414E-2</v>
      </c>
      <c r="AQ4" s="11">
        <v>-4.9598842317283398E-2</v>
      </c>
      <c r="AR4" s="11">
        <v>3.1171644292843501E-2</v>
      </c>
      <c r="AS4" s="11">
        <v>-2.13836230369026E-2</v>
      </c>
      <c r="AT4" s="11">
        <v>-6.2490232896405297E-2</v>
      </c>
      <c r="AU4" s="11">
        <v>4.7161542167581998E-2</v>
      </c>
      <c r="AW4">
        <f t="array" ref="AW4">SUMPRODUCT(B4:AU4,TRANSPOSE('QoL regression results'!$H$3:$H$48))</f>
        <v>0.82611833990681116</v>
      </c>
    </row>
    <row r="5" spans="1:51" x14ac:dyDescent="0.3">
      <c r="A5">
        <v>4</v>
      </c>
      <c r="B5" s="11">
        <v>0.86715794371924304</v>
      </c>
      <c r="C5" s="11">
        <v>-4.1392765785370801E-2</v>
      </c>
      <c r="D5" s="11">
        <v>-1.45600872296884E-2</v>
      </c>
      <c r="E5" s="11">
        <v>-5.41571903651227E-3</v>
      </c>
      <c r="F5" s="11">
        <v>-1.50214892342451E-2</v>
      </c>
      <c r="G5" s="11">
        <v>2.24374905571477E-2</v>
      </c>
      <c r="H5" s="11">
        <v>2.4112966103361701E-2</v>
      </c>
      <c r="I5" s="11">
        <v>-4.5714273367034701E-2</v>
      </c>
      <c r="J5" s="11">
        <v>-3.3872030883521198E-2</v>
      </c>
      <c r="K5" s="11">
        <v>-0.11939980872346399</v>
      </c>
      <c r="L5" s="11">
        <v>-8.8626044734002804E-2</v>
      </c>
      <c r="M5" s="11">
        <v>-5.8160751805507199E-2</v>
      </c>
      <c r="N5" s="11">
        <v>-6.6485260709409605E-2</v>
      </c>
      <c r="O5" s="11">
        <v>-9.6449766318290303E-2</v>
      </c>
      <c r="P5" s="11">
        <v>-2.34378684633017E-2</v>
      </c>
      <c r="Q5" s="11">
        <v>-9.8024306932643204E-2</v>
      </c>
      <c r="R5" s="11">
        <v>-7.1742802794564006E-2</v>
      </c>
      <c r="S5" s="11">
        <v>-0.14364395681346701</v>
      </c>
      <c r="T5" s="11">
        <v>-7.3697553290742193E-2</v>
      </c>
      <c r="U5" s="11">
        <v>1.81134546737784E-3</v>
      </c>
      <c r="V5" s="11">
        <v>8.9501855790638496E-4</v>
      </c>
      <c r="W5" s="11">
        <v>-4.1502910253940699E-2</v>
      </c>
      <c r="X5" s="11">
        <v>-4.1940316459949799E-2</v>
      </c>
      <c r="Y5" s="11">
        <v>1.6708874416211401E-2</v>
      </c>
      <c r="Z5" s="11">
        <v>6.0217936404201597E-3</v>
      </c>
      <c r="AA5" s="11">
        <v>-0.100574209334856</v>
      </c>
      <c r="AB5" s="11">
        <v>-2.5922012045389999E-2</v>
      </c>
      <c r="AC5" s="11">
        <v>1.6985995918140599E-2</v>
      </c>
      <c r="AD5" s="11">
        <v>-9.2569335358022899E-3</v>
      </c>
      <c r="AE5" s="11">
        <v>-4.8719609897839099E-2</v>
      </c>
      <c r="AF5" s="11">
        <v>-2.1026980399395899E-2</v>
      </c>
      <c r="AG5" s="11">
        <v>-7.0012125470354805E-2</v>
      </c>
      <c r="AH5" s="11">
        <v>-3.8857869109053499E-2</v>
      </c>
      <c r="AI5" s="11">
        <v>-2.96069755460826E-2</v>
      </c>
      <c r="AJ5" s="11">
        <v>-1.18314559949782E-2</v>
      </c>
      <c r="AK5" s="11">
        <v>-8.0861238365732401E-3</v>
      </c>
      <c r="AL5" s="11">
        <v>6.5662985462065799E-3</v>
      </c>
      <c r="AM5" s="11">
        <v>-9.7729649821740507E-3</v>
      </c>
      <c r="AN5" s="11">
        <v>-1.44597957488872E-2</v>
      </c>
      <c r="AO5" s="11">
        <v>-2.96811176468001E-2</v>
      </c>
      <c r="AP5" s="11">
        <v>-1.1798629813244499E-2</v>
      </c>
      <c r="AQ5" s="11">
        <v>-4.3858823439148799E-2</v>
      </c>
      <c r="AR5" s="11">
        <v>1.8928778947646299E-2</v>
      </c>
      <c r="AS5" s="11">
        <v>-1.8994390998482099E-2</v>
      </c>
      <c r="AT5" s="11">
        <v>-6.80979855598879E-2</v>
      </c>
      <c r="AU5" s="11">
        <v>5.4303686435738199E-2</v>
      </c>
      <c r="AW5">
        <f t="array" ref="AW5">SUMPRODUCT(B5:AU5,TRANSPOSE('QoL regression results'!$H$3:$H$48))</f>
        <v>0.83486637315639611</v>
      </c>
    </row>
    <row r="6" spans="1:51" x14ac:dyDescent="0.3">
      <c r="A6">
        <v>5</v>
      </c>
      <c r="B6" s="11">
        <v>0.85570639749627897</v>
      </c>
      <c r="C6" s="11">
        <v>-2.7178477202902701E-2</v>
      </c>
      <c r="D6" s="11">
        <v>1.1891448116063699E-2</v>
      </c>
      <c r="E6" s="11">
        <v>2.0566806371224901E-2</v>
      </c>
      <c r="F6" s="11">
        <v>-4.18265543223035E-3</v>
      </c>
      <c r="G6" s="11">
        <v>2.4516479145228798E-2</v>
      </c>
      <c r="H6" s="11">
        <v>2.7338328464291298E-2</v>
      </c>
      <c r="I6" s="11">
        <v>-0.13301198036836501</v>
      </c>
      <c r="J6" s="11">
        <v>-7.606133520907E-3</v>
      </c>
      <c r="K6" s="11">
        <v>-0.168864367860739</v>
      </c>
      <c r="L6" s="11">
        <v>-0.11230587367886299</v>
      </c>
      <c r="M6" s="11">
        <v>-4.7630933394350101E-2</v>
      </c>
      <c r="N6" s="11">
        <v>-0.106068129711912</v>
      </c>
      <c r="O6" s="11">
        <v>-0.108760811592357</v>
      </c>
      <c r="P6" s="11">
        <v>-1.8729648844837601E-2</v>
      </c>
      <c r="Q6" s="11">
        <v>-0.11614719510591499</v>
      </c>
      <c r="R6" s="11">
        <v>-8.6697665543102893E-3</v>
      </c>
      <c r="S6" s="11">
        <v>-0.11173029960115199</v>
      </c>
      <c r="T6" s="11">
        <v>-3.8049682841746403E-2</v>
      </c>
      <c r="U6" s="11">
        <v>-3.90210437103677E-2</v>
      </c>
      <c r="V6" s="11">
        <v>2.0957471612489599E-2</v>
      </c>
      <c r="W6" s="11">
        <v>-3.0585410792932699E-2</v>
      </c>
      <c r="X6" s="11">
        <v>-5.4860759281782003E-2</v>
      </c>
      <c r="Y6" s="11">
        <v>1.3824605363523401E-2</v>
      </c>
      <c r="Z6" s="11">
        <v>9.5738620774964995E-3</v>
      </c>
      <c r="AA6" s="11">
        <v>-9.6203577854007405E-2</v>
      </c>
      <c r="AB6" s="11">
        <v>-1.6008811867975599E-2</v>
      </c>
      <c r="AC6" s="11">
        <v>-2.8720137120701199E-2</v>
      </c>
      <c r="AD6" s="11">
        <v>-0.154894428394272</v>
      </c>
      <c r="AE6" s="11">
        <v>-3.3347735875862199E-2</v>
      </c>
      <c r="AF6" s="11">
        <v>-2.1991498605411001E-2</v>
      </c>
      <c r="AG6" s="11">
        <v>-4.5600345725236198E-2</v>
      </c>
      <c r="AH6" s="11">
        <v>-5.3347670351478201E-2</v>
      </c>
      <c r="AI6" s="11">
        <v>-2.60178178836518E-2</v>
      </c>
      <c r="AJ6" s="11">
        <v>-2.0116177839919099E-2</v>
      </c>
      <c r="AK6" s="11">
        <v>2.64020589564486E-3</v>
      </c>
      <c r="AL6" s="11">
        <v>5.7257057789843202E-4</v>
      </c>
      <c r="AM6" s="11">
        <v>-1.32932507492754E-2</v>
      </c>
      <c r="AN6" s="11">
        <v>-2.0236244487495499E-2</v>
      </c>
      <c r="AO6" s="11">
        <v>-5.5451852603633701E-2</v>
      </c>
      <c r="AP6" s="11">
        <v>-1.7707457650588801E-2</v>
      </c>
      <c r="AQ6" s="11">
        <v>-5.71263717898991E-2</v>
      </c>
      <c r="AR6" s="11">
        <v>3.0471510401848801E-2</v>
      </c>
      <c r="AS6" s="11">
        <v>-1.7064920189815799E-2</v>
      </c>
      <c r="AT6" s="11">
        <v>-5.9735418284033698E-2</v>
      </c>
      <c r="AU6" s="11">
        <v>4.1988897204028298E-2</v>
      </c>
      <c r="AW6">
        <f t="array" ref="AW6">SUMPRODUCT(B6:AU6,TRANSPOSE('QoL regression results'!$H$3:$H$48))</f>
        <v>0.80293129772269911</v>
      </c>
    </row>
    <row r="7" spans="1:51" x14ac:dyDescent="0.3">
      <c r="A7">
        <v>6</v>
      </c>
      <c r="B7" s="11">
        <v>0.861444351224805</v>
      </c>
      <c r="C7" s="11">
        <v>-2.8272897886273799E-2</v>
      </c>
      <c r="D7" s="11">
        <v>3.67062332948109E-3</v>
      </c>
      <c r="E7" s="11">
        <v>7.1315662509032398E-3</v>
      </c>
      <c r="F7" s="11">
        <v>1.33566859047614E-2</v>
      </c>
      <c r="G7" s="11">
        <v>1.13970407276517E-2</v>
      </c>
      <c r="H7" s="11">
        <v>3.7751710467761303E-2</v>
      </c>
      <c r="I7" s="11">
        <v>-4.9941924214517902E-2</v>
      </c>
      <c r="J7" s="11">
        <v>-4.0477126698165097E-2</v>
      </c>
      <c r="K7" s="11">
        <v>-0.111604358185627</v>
      </c>
      <c r="L7" s="11">
        <v>-0.11388481145111699</v>
      </c>
      <c r="M7" s="11">
        <v>-5.8308355478471997E-2</v>
      </c>
      <c r="N7" s="11">
        <v>-0.127219056937483</v>
      </c>
      <c r="O7" s="11">
        <v>-6.1555142773609801E-2</v>
      </c>
      <c r="P7" s="11">
        <v>-1.98046428249226E-2</v>
      </c>
      <c r="Q7" s="11">
        <v>-8.9447940047334903E-2</v>
      </c>
      <c r="R7" s="11">
        <v>-6.7921545732171101E-2</v>
      </c>
      <c r="S7" s="11">
        <v>-0.11508046290716201</v>
      </c>
      <c r="T7" s="11">
        <v>-5.61254664105258E-2</v>
      </c>
      <c r="U7" s="11">
        <v>-0.14431102604887</v>
      </c>
      <c r="V7" s="11">
        <v>1.4913389630759E-2</v>
      </c>
      <c r="W7" s="11">
        <v>-3.8275275707824297E-2</v>
      </c>
      <c r="X7" s="11">
        <v>-1.6487744242448001E-2</v>
      </c>
      <c r="Y7" s="11">
        <v>-3.0912714406091901E-2</v>
      </c>
      <c r="Z7" s="11">
        <v>9.5756030252026995E-3</v>
      </c>
      <c r="AA7" s="11">
        <v>-0.101745104091679</v>
      </c>
      <c r="AB7" s="11">
        <v>-2.8110198668308699E-2</v>
      </c>
      <c r="AC7" s="11">
        <v>-0.19471577791279299</v>
      </c>
      <c r="AD7" s="11">
        <v>-3.0457710720990998E-2</v>
      </c>
      <c r="AE7" s="11">
        <v>-2.73236811988102E-2</v>
      </c>
      <c r="AF7" s="11">
        <v>-2.2691967993394301E-2</v>
      </c>
      <c r="AG7" s="11">
        <v>-5.74356281791523E-2</v>
      </c>
      <c r="AH7" s="11">
        <v>-6.2923667755486204E-2</v>
      </c>
      <c r="AI7" s="11">
        <v>-3.14902511294212E-2</v>
      </c>
      <c r="AJ7" s="11">
        <v>-1.7407682631369301E-2</v>
      </c>
      <c r="AK7" s="11">
        <v>-4.6031089060697599E-3</v>
      </c>
      <c r="AL7" s="11">
        <v>3.1357940652078499E-3</v>
      </c>
      <c r="AM7" s="11">
        <v>-7.8032335666032102E-3</v>
      </c>
      <c r="AN7" s="11">
        <v>-1.95098663852315E-2</v>
      </c>
      <c r="AO7" s="11">
        <v>-3.6144988169577702E-2</v>
      </c>
      <c r="AP7" s="11">
        <v>-1.1697771854558701E-2</v>
      </c>
      <c r="AQ7" s="11">
        <v>-5.0591403727822302E-2</v>
      </c>
      <c r="AR7" s="11">
        <v>2.7166599266095499E-2</v>
      </c>
      <c r="AS7" s="11">
        <v>-1.9707827667299501E-2</v>
      </c>
      <c r="AT7" s="11">
        <v>-6.5372513362400506E-2</v>
      </c>
      <c r="AU7" s="11">
        <v>5.1253946789504901E-2</v>
      </c>
      <c r="AW7">
        <f t="array" ref="AW7">SUMPRODUCT(B7:AU7,TRANSPOSE('QoL regression results'!$H$3:$H$48))</f>
        <v>0.80165647753452662</v>
      </c>
    </row>
    <row r="8" spans="1:51" x14ac:dyDescent="0.3">
      <c r="A8">
        <v>7</v>
      </c>
      <c r="B8" s="11">
        <v>0.85406102877915202</v>
      </c>
      <c r="C8" s="11">
        <v>-2.0955366131750801E-2</v>
      </c>
      <c r="D8" s="11">
        <v>5.9948159942037399E-3</v>
      </c>
      <c r="E8" s="11">
        <v>3.7296616687570901E-3</v>
      </c>
      <c r="F8" s="11">
        <v>-5.1769443382373602E-4</v>
      </c>
      <c r="G8" s="11">
        <v>2.08680506075852E-2</v>
      </c>
      <c r="H8" s="11">
        <v>2.02445239480975E-2</v>
      </c>
      <c r="I8" s="11">
        <v>-9.6124902226296799E-2</v>
      </c>
      <c r="J8" s="11">
        <v>-3.39868351770099E-2</v>
      </c>
      <c r="K8" s="11">
        <v>-0.17117231036161501</v>
      </c>
      <c r="L8" s="11">
        <v>-0.14289037455960099</v>
      </c>
      <c r="M8" s="11">
        <v>-5.3851207193071002E-2</v>
      </c>
      <c r="N8" s="11">
        <v>-0.13763282571754201</v>
      </c>
      <c r="O8" s="11">
        <v>-7.5834517597832898E-2</v>
      </c>
      <c r="P8" s="11">
        <v>-1.64119886358839E-2</v>
      </c>
      <c r="Q8" s="11">
        <v>-0.134058767279195</v>
      </c>
      <c r="R8" s="11">
        <v>-0.13066443618038201</v>
      </c>
      <c r="S8" s="11">
        <v>-8.6769357781582096E-2</v>
      </c>
      <c r="T8" s="11">
        <v>-7.3826272195477993E-2</v>
      </c>
      <c r="U8" s="11">
        <v>-0.12205770564645201</v>
      </c>
      <c r="V8" s="11">
        <v>-1.3938742130206799E-3</v>
      </c>
      <c r="W8" s="11">
        <v>-4.4418413837575398E-3</v>
      </c>
      <c r="X8" s="11">
        <v>-2.4846067749661301E-2</v>
      </c>
      <c r="Y8" s="11">
        <v>7.9961285610399904E-3</v>
      </c>
      <c r="Z8" s="11">
        <v>-3.7631841536154502E-2</v>
      </c>
      <c r="AA8" s="11">
        <v>-0.101844313100272</v>
      </c>
      <c r="AB8" s="11">
        <v>-3.55781090392224E-2</v>
      </c>
      <c r="AC8" s="11">
        <v>2.6362382257346401E-2</v>
      </c>
      <c r="AD8" s="11">
        <v>-1.8028650974319101E-2</v>
      </c>
      <c r="AE8" s="11">
        <v>-3.6286635850183102E-2</v>
      </c>
      <c r="AF8" s="11">
        <v>-2.39065448998519E-2</v>
      </c>
      <c r="AG8" s="11">
        <v>-6.0739054487651198E-2</v>
      </c>
      <c r="AH8" s="11">
        <v>-4.2675112010565203E-2</v>
      </c>
      <c r="AI8" s="11">
        <v>-2.8756140249730899E-2</v>
      </c>
      <c r="AJ8" s="11">
        <v>-1.2111089571433101E-2</v>
      </c>
      <c r="AK8" s="11">
        <v>2.9176322678158202E-3</v>
      </c>
      <c r="AL8" s="11">
        <v>1.01143474093001E-2</v>
      </c>
      <c r="AM8" s="11">
        <v>-5.5301600377461397E-3</v>
      </c>
      <c r="AN8" s="11">
        <v>-9.7952176598700702E-3</v>
      </c>
      <c r="AO8" s="11">
        <v>-2.8033308312718001E-2</v>
      </c>
      <c r="AP8" s="11">
        <v>-1.21672121371692E-2</v>
      </c>
      <c r="AQ8" s="11">
        <v>-5.0874765815640599E-2</v>
      </c>
      <c r="AR8" s="11">
        <v>3.4702568613139501E-2</v>
      </c>
      <c r="AS8" s="11">
        <v>-1.3643316479574501E-2</v>
      </c>
      <c r="AT8" s="11">
        <v>-5.5228021908912198E-2</v>
      </c>
      <c r="AU8" s="11">
        <v>3.6733946704585498E-2</v>
      </c>
      <c r="AW8">
        <f t="array" ref="AW8">SUMPRODUCT(B8:AU8,TRANSPOSE('QoL regression results'!$H$3:$H$48))</f>
        <v>0.82150026417788691</v>
      </c>
    </row>
    <row r="9" spans="1:51" x14ac:dyDescent="0.3">
      <c r="A9">
        <v>8</v>
      </c>
      <c r="B9" s="11">
        <v>0.85541107991985599</v>
      </c>
      <c r="C9" s="11">
        <v>-1.58951784557881E-3</v>
      </c>
      <c r="D9" s="11">
        <v>-1.11018364506421E-2</v>
      </c>
      <c r="E9" s="11">
        <v>8.2985325793834708E-3</v>
      </c>
      <c r="F9" s="11">
        <v>5.8164374453440202E-3</v>
      </c>
      <c r="G9" s="11">
        <v>3.5566678021903497E-2</v>
      </c>
      <c r="H9" s="11">
        <v>3.4755384167178799E-2</v>
      </c>
      <c r="I9" s="11">
        <v>-8.5374415030990997E-2</v>
      </c>
      <c r="J9" s="11">
        <v>-3.0753928581524901E-2</v>
      </c>
      <c r="K9" s="11">
        <v>-0.113074318525171</v>
      </c>
      <c r="L9" s="11">
        <v>-9.4124161770337597E-2</v>
      </c>
      <c r="M9" s="11">
        <v>-4.6642395096005103E-2</v>
      </c>
      <c r="N9" s="11">
        <v>-0.131553986926957</v>
      </c>
      <c r="O9" s="11">
        <v>-8.6104295308364803E-2</v>
      </c>
      <c r="P9" s="11">
        <v>-6.4631174192402397E-3</v>
      </c>
      <c r="Q9" s="11">
        <v>-4.61034641744466E-2</v>
      </c>
      <c r="R9" s="11">
        <v>-0.118097235209107</v>
      </c>
      <c r="S9" s="11">
        <v>-0.115311465361622</v>
      </c>
      <c r="T9" s="11">
        <v>-0.10224387374721899</v>
      </c>
      <c r="U9" s="11">
        <v>-0.11898908715494699</v>
      </c>
      <c r="V9" s="11">
        <v>8.8811760098167908E-3</v>
      </c>
      <c r="W9" s="11">
        <v>-2.2378974658320901E-2</v>
      </c>
      <c r="X9" s="11">
        <v>-6.5130445770597706E-2</v>
      </c>
      <c r="Y9" s="11">
        <v>-8.71857232948047E-4</v>
      </c>
      <c r="Z9" s="11">
        <v>-1.51956241875218E-2</v>
      </c>
      <c r="AA9" s="11">
        <v>-0.104680144111734</v>
      </c>
      <c r="AB9" s="11">
        <v>-3.09563308330238E-2</v>
      </c>
      <c r="AC9" s="11">
        <v>-2.0974605235074E-3</v>
      </c>
      <c r="AD9" s="11">
        <v>-5.3869028803707801E-2</v>
      </c>
      <c r="AE9" s="11">
        <v>-3.3974203508793599E-2</v>
      </c>
      <c r="AF9" s="11">
        <v>-1.5462648609523399E-2</v>
      </c>
      <c r="AG9" s="11">
        <v>-5.8086364960610197E-2</v>
      </c>
      <c r="AH9" s="11">
        <v>-5.9261982948770602E-2</v>
      </c>
      <c r="AI9" s="11">
        <v>-1.3780023393878E-2</v>
      </c>
      <c r="AJ9" s="11">
        <v>-1.53774040202169E-2</v>
      </c>
      <c r="AK9" s="11">
        <v>9.2928476372658997E-3</v>
      </c>
      <c r="AL9" s="11">
        <v>1.50912928886122E-2</v>
      </c>
      <c r="AM9" s="11">
        <v>-1.35878339773104E-2</v>
      </c>
      <c r="AN9" s="11">
        <v>-1.94847200912086E-2</v>
      </c>
      <c r="AO9" s="11">
        <v>-5.0935703981414802E-2</v>
      </c>
      <c r="AP9" s="11">
        <v>-1.90470216860479E-2</v>
      </c>
      <c r="AQ9" s="11">
        <v>-5.4470153246683403E-2</v>
      </c>
      <c r="AR9" s="11">
        <v>3.0127041255113202E-2</v>
      </c>
      <c r="AS9" s="11">
        <v>-1.74795252538451E-2</v>
      </c>
      <c r="AT9" s="11">
        <v>-6.68540951539663E-2</v>
      </c>
      <c r="AU9" s="11">
        <v>4.9561219755014901E-2</v>
      </c>
      <c r="AW9">
        <f t="array" ref="AW9">SUMPRODUCT(B9:AU9,TRANSPOSE('QoL regression results'!$H$3:$H$48))</f>
        <v>0.8112403898596976</v>
      </c>
    </row>
    <row r="10" spans="1:51" x14ac:dyDescent="0.3">
      <c r="A10">
        <v>9</v>
      </c>
      <c r="B10" s="11">
        <v>0.84918557297110198</v>
      </c>
      <c r="C10" s="11">
        <v>-2.57735284799358E-2</v>
      </c>
      <c r="D10" s="11">
        <v>1.77814621567042E-2</v>
      </c>
      <c r="E10" s="11">
        <v>6.2737028428085399E-3</v>
      </c>
      <c r="F10" s="11">
        <v>-1.9251392830450201E-2</v>
      </c>
      <c r="G10" s="11">
        <v>1.4443478233344E-2</v>
      </c>
      <c r="H10" s="11">
        <v>2.4298694642497998E-2</v>
      </c>
      <c r="I10" s="11">
        <v>-7.1807466894870497E-2</v>
      </c>
      <c r="J10" s="11">
        <v>-9.7679805339165194E-3</v>
      </c>
      <c r="K10" s="11">
        <v>-0.212004491638068</v>
      </c>
      <c r="L10" s="11">
        <v>-8.7107116654971395E-2</v>
      </c>
      <c r="M10" s="11">
        <v>-5.7921784217742099E-2</v>
      </c>
      <c r="N10" s="11">
        <v>-0.227815694144444</v>
      </c>
      <c r="O10" s="11">
        <v>-4.8758998794263798E-2</v>
      </c>
      <c r="P10" s="11">
        <v>-2.8312748888992E-2</v>
      </c>
      <c r="Q10" s="11">
        <v>-6.2054479566394698E-2</v>
      </c>
      <c r="R10" s="11">
        <v>-9.6992648005485099E-2</v>
      </c>
      <c r="S10" s="11">
        <v>-0.154245012327305</v>
      </c>
      <c r="T10" s="11">
        <v>-6.0920433527244203E-2</v>
      </c>
      <c r="U10" s="11">
        <v>-9.6916213006574603E-2</v>
      </c>
      <c r="V10" s="11">
        <v>-5.8056197416725297E-2</v>
      </c>
      <c r="W10" s="11">
        <v>-4.23761852307354E-2</v>
      </c>
      <c r="X10" s="11">
        <v>-3.0103982756457499E-2</v>
      </c>
      <c r="Y10" s="11">
        <v>5.3263458563211803E-2</v>
      </c>
      <c r="Z10" s="11">
        <v>3.05479436825341E-2</v>
      </c>
      <c r="AA10" s="11">
        <v>-8.80995192601743E-2</v>
      </c>
      <c r="AB10" s="11">
        <v>-4.1606260884750799E-2</v>
      </c>
      <c r="AC10" s="11">
        <v>-5.5091117968307797E-2</v>
      </c>
      <c r="AD10" s="11">
        <v>-4.5822834777712901E-2</v>
      </c>
      <c r="AE10" s="11">
        <v>-3.5167743315237199E-2</v>
      </c>
      <c r="AF10" s="11">
        <v>-2.34714354791382E-2</v>
      </c>
      <c r="AG10" s="11">
        <v>-6.7160422831020999E-2</v>
      </c>
      <c r="AH10" s="11">
        <v>-4.4957595453033003E-2</v>
      </c>
      <c r="AI10" s="11">
        <v>-1.5762617026352999E-2</v>
      </c>
      <c r="AJ10" s="11">
        <v>-1.71471033258856E-2</v>
      </c>
      <c r="AK10" s="11">
        <v>7.3637604575653903E-4</v>
      </c>
      <c r="AL10" s="11">
        <v>1.1253508382539299E-2</v>
      </c>
      <c r="AM10" s="11">
        <v>-1.62259918487704E-2</v>
      </c>
      <c r="AN10" s="11">
        <v>-1.9553296820462099E-2</v>
      </c>
      <c r="AO10" s="11">
        <v>-3.6827328159021802E-2</v>
      </c>
      <c r="AP10" s="11">
        <v>-9.8507817364550006E-3</v>
      </c>
      <c r="AQ10" s="11">
        <v>-5.3466937781323998E-2</v>
      </c>
      <c r="AR10" s="11">
        <v>3.3427352330632598E-2</v>
      </c>
      <c r="AS10" s="11">
        <v>-1.27113563452841E-2</v>
      </c>
      <c r="AT10" s="11">
        <v>-6.2688213435406995E-2</v>
      </c>
      <c r="AU10" s="11">
        <v>4.30587519451947E-2</v>
      </c>
      <c r="AW10">
        <f t="array" ref="AW10">SUMPRODUCT(B10:AU10,TRANSPOSE('QoL regression results'!$H$3:$H$48))</f>
        <v>0.81548148590060821</v>
      </c>
    </row>
    <row r="11" spans="1:51" x14ac:dyDescent="0.3">
      <c r="A11">
        <v>10</v>
      </c>
      <c r="B11" s="11">
        <v>0.86553909733720402</v>
      </c>
      <c r="C11" s="11">
        <v>-0.106704403349386</v>
      </c>
      <c r="D11" s="11">
        <v>1.74107971712977E-3</v>
      </c>
      <c r="E11" s="11">
        <v>-4.7347728684133299E-3</v>
      </c>
      <c r="F11" s="11">
        <v>2.88528768916754E-2</v>
      </c>
      <c r="G11" s="11">
        <v>4.1481088908985303E-2</v>
      </c>
      <c r="H11" s="11">
        <v>2.6963633426848099E-2</v>
      </c>
      <c r="I11" s="11">
        <v>-9.6909909830816099E-2</v>
      </c>
      <c r="J11" s="11">
        <v>-2.2938805796001299E-2</v>
      </c>
      <c r="K11" s="11">
        <v>-0.13115649704424701</v>
      </c>
      <c r="L11" s="11">
        <v>-0.100381061982388</v>
      </c>
      <c r="M11" s="11">
        <v>-4.9759981493685199E-2</v>
      </c>
      <c r="N11" s="11">
        <v>-0.17845530870697901</v>
      </c>
      <c r="O11" s="11">
        <v>-0.107323208670172</v>
      </c>
      <c r="P11" s="11">
        <v>-1.9466201438410002E-2</v>
      </c>
      <c r="Q11" s="11">
        <v>-8.6972629069397206E-2</v>
      </c>
      <c r="R11" s="11">
        <v>-5.5090336088984497E-2</v>
      </c>
      <c r="S11" s="11">
        <v>-8.8290369499627097E-2</v>
      </c>
      <c r="T11" s="11">
        <v>-7.0273707763744295E-2</v>
      </c>
      <c r="U11" s="11">
        <v>-7.0820867335053606E-2</v>
      </c>
      <c r="V11" s="11">
        <v>-1.8587238455373498E-2</v>
      </c>
      <c r="W11" s="11">
        <v>-3.9533112124993499E-3</v>
      </c>
      <c r="X11" s="11">
        <v>-5.2323089267338502E-2</v>
      </c>
      <c r="Y11" s="11">
        <v>-3.22544067354157E-2</v>
      </c>
      <c r="Z11" s="11">
        <v>-1.3182805468204301E-2</v>
      </c>
      <c r="AA11" s="11">
        <v>-0.111108705664475</v>
      </c>
      <c r="AB11" s="11">
        <v>-3.6314440753711402E-2</v>
      </c>
      <c r="AC11" s="11">
        <v>1.7981843813382099E-2</v>
      </c>
      <c r="AD11" s="11">
        <v>3.6902850591410803E-2</v>
      </c>
      <c r="AE11" s="11">
        <v>-3.5744788949919899E-2</v>
      </c>
      <c r="AF11" s="11">
        <v>-5.3136540191222404E-3</v>
      </c>
      <c r="AG11" s="11">
        <v>-6.6929030515143401E-2</v>
      </c>
      <c r="AH11" s="11">
        <v>-4.7220708417308001E-2</v>
      </c>
      <c r="AI11" s="11">
        <v>-3.0730973711117899E-2</v>
      </c>
      <c r="AJ11" s="11">
        <v>-1.7134230528684201E-2</v>
      </c>
      <c r="AK11" s="11">
        <v>-5.3668015586320903E-3</v>
      </c>
      <c r="AL11" s="11">
        <v>3.1803870878916898E-3</v>
      </c>
      <c r="AM11" s="11">
        <v>-1.50711238348499E-2</v>
      </c>
      <c r="AN11" s="11">
        <v>-3.1829131136472899E-2</v>
      </c>
      <c r="AO11" s="11">
        <v>-3.97422224208651E-2</v>
      </c>
      <c r="AP11" s="11">
        <v>-1.5718630635580499E-2</v>
      </c>
      <c r="AQ11" s="11">
        <v>-4.5829824216281297E-2</v>
      </c>
      <c r="AR11" s="11">
        <v>3.3341302437251398E-2</v>
      </c>
      <c r="AS11" s="11">
        <v>-2.1672774388556301E-2</v>
      </c>
      <c r="AT11" s="11">
        <v>-6.2733078168880296E-2</v>
      </c>
      <c r="AU11" s="11">
        <v>4.9120704457501198E-2</v>
      </c>
      <c r="AW11">
        <f t="array" ref="AW11">SUMPRODUCT(B11:AU11,TRANSPOSE('QoL regression results'!$H$3:$H$48))</f>
        <v>0.82149877600778776</v>
      </c>
    </row>
    <row r="12" spans="1:51" x14ac:dyDescent="0.3">
      <c r="A12">
        <v>11</v>
      </c>
      <c r="B12" s="11">
        <v>0.84564243618647805</v>
      </c>
      <c r="C12" s="11">
        <v>-1.8584413785793199E-2</v>
      </c>
      <c r="D12" s="11">
        <v>-1.2976064343980701E-2</v>
      </c>
      <c r="E12" s="11">
        <v>6.7948966465369003E-3</v>
      </c>
      <c r="F12" s="11">
        <v>-5.7308713716375602E-2</v>
      </c>
      <c r="G12" s="11">
        <v>4.2216034082157301E-2</v>
      </c>
      <c r="H12" s="11">
        <v>2.3352297089453002E-2</v>
      </c>
      <c r="I12" s="11">
        <v>-5.5573638796138601E-2</v>
      </c>
      <c r="J12" s="11">
        <v>6.2411379187197599E-3</v>
      </c>
      <c r="K12" s="11">
        <v>-0.13759968296316</v>
      </c>
      <c r="L12" s="11">
        <v>-0.11192206710096</v>
      </c>
      <c r="M12" s="11">
        <v>-5.7915931399239902E-2</v>
      </c>
      <c r="N12" s="11">
        <v>-0.10716794336694099</v>
      </c>
      <c r="O12" s="11">
        <v>-0.116567319908534</v>
      </c>
      <c r="P12" s="11">
        <v>-1.9301388882011699E-2</v>
      </c>
      <c r="Q12" s="11">
        <v>-7.9926587108416797E-2</v>
      </c>
      <c r="R12" s="11">
        <v>-9.6751453782835894E-2</v>
      </c>
      <c r="S12" s="11">
        <v>-0.16094077609464399</v>
      </c>
      <c r="T12" s="11">
        <v>-5.5514592356867197E-2</v>
      </c>
      <c r="U12" s="11">
        <v>2.6945812937649301E-3</v>
      </c>
      <c r="V12" s="11">
        <v>6.9321220807572997E-2</v>
      </c>
      <c r="W12" s="11">
        <v>-3.4787385245377E-2</v>
      </c>
      <c r="X12" s="11">
        <v>-6.0148932137191899E-2</v>
      </c>
      <c r="Y12" s="11">
        <v>3.6662073101946101E-2</v>
      </c>
      <c r="Z12" s="11">
        <v>-1.2792182512032801E-2</v>
      </c>
      <c r="AA12" s="11">
        <v>-8.4524982368891902E-2</v>
      </c>
      <c r="AB12" s="11">
        <v>-4.1079006962717199E-2</v>
      </c>
      <c r="AC12" s="11">
        <v>3.0749745859364502E-2</v>
      </c>
      <c r="AD12" s="11">
        <v>-5.5827145625805097E-2</v>
      </c>
      <c r="AE12" s="11">
        <v>-3.4219806454571303E-2</v>
      </c>
      <c r="AF12" s="11">
        <v>-2.2245996170370199E-3</v>
      </c>
      <c r="AG12" s="11">
        <v>-5.6781167941197197E-2</v>
      </c>
      <c r="AH12" s="11">
        <v>-4.3139251211509202E-2</v>
      </c>
      <c r="AI12" s="11">
        <v>-2.0424238612978499E-2</v>
      </c>
      <c r="AJ12" s="11">
        <v>-1.65319456022146E-2</v>
      </c>
      <c r="AK12" s="11">
        <v>9.5070287485125998E-3</v>
      </c>
      <c r="AL12" s="11">
        <v>1.0841724047125099E-2</v>
      </c>
      <c r="AM12" s="11">
        <v>-9.7001728781137596E-4</v>
      </c>
      <c r="AN12" s="11">
        <v>-1.53750754406102E-2</v>
      </c>
      <c r="AO12" s="11">
        <v>-3.77087307316726E-2</v>
      </c>
      <c r="AP12" s="11">
        <v>-9.7214715784200607E-3</v>
      </c>
      <c r="AQ12" s="11">
        <v>-4.3113613388823198E-2</v>
      </c>
      <c r="AR12" s="11">
        <v>2.9373804210065399E-2</v>
      </c>
      <c r="AS12" s="11">
        <v>-1.1349594712918E-2</v>
      </c>
      <c r="AT12" s="11">
        <v>-6.2763676034720203E-2</v>
      </c>
      <c r="AU12" s="11">
        <v>3.5838187597027497E-2</v>
      </c>
      <c r="AW12">
        <f t="array" ref="AW12">SUMPRODUCT(B12:AU12,TRANSPOSE('QoL regression results'!$H$3:$H$48))</f>
        <v>0.813344909022094</v>
      </c>
    </row>
    <row r="13" spans="1:51" x14ac:dyDescent="0.3">
      <c r="A13">
        <v>12</v>
      </c>
      <c r="B13" s="11">
        <v>0.86597552874508799</v>
      </c>
      <c r="C13" s="11">
        <v>-7.5242494721611999E-2</v>
      </c>
      <c r="D13" s="11">
        <v>1.3866506677616601E-4</v>
      </c>
      <c r="E13" s="11">
        <v>9.3393648484169992E-3</v>
      </c>
      <c r="F13" s="11">
        <v>4.7337039872033498E-2</v>
      </c>
      <c r="G13" s="11">
        <v>3.2280725805533601E-2</v>
      </c>
      <c r="H13" s="11">
        <v>4.5852205238250697E-2</v>
      </c>
      <c r="I13" s="11">
        <v>-8.4579278083296794E-2</v>
      </c>
      <c r="J13" s="11">
        <v>-2.9512668835200099E-2</v>
      </c>
      <c r="K13" s="11">
        <v>-0.14174417039896001</v>
      </c>
      <c r="L13" s="11">
        <v>-0.102308322224898</v>
      </c>
      <c r="M13" s="11">
        <v>-5.1516036231386501E-2</v>
      </c>
      <c r="N13" s="11">
        <v>-8.0889894369269993E-2</v>
      </c>
      <c r="O13" s="11">
        <v>-9.4686559483330199E-2</v>
      </c>
      <c r="P13" s="11">
        <v>-2.4594395368567602E-2</v>
      </c>
      <c r="Q13" s="11">
        <v>-2.60464160017395E-2</v>
      </c>
      <c r="R13" s="11">
        <v>-7.9908882474709106E-2</v>
      </c>
      <c r="S13" s="11">
        <v>-0.118326428230251</v>
      </c>
      <c r="T13" s="11">
        <v>-8.7347328455254197E-2</v>
      </c>
      <c r="U13" s="11">
        <v>-5.1426771571768101E-2</v>
      </c>
      <c r="V13" s="11">
        <v>7.42396933957933E-4</v>
      </c>
      <c r="W13" s="11">
        <v>-3.6873155890630699E-2</v>
      </c>
      <c r="X13" s="11">
        <v>-4.1834051523107402E-2</v>
      </c>
      <c r="Y13" s="11">
        <v>-1.51411252605913E-2</v>
      </c>
      <c r="Z13" s="11">
        <v>9.2940162704309905E-3</v>
      </c>
      <c r="AA13" s="11">
        <v>-8.9961777243198093E-2</v>
      </c>
      <c r="AB13" s="11">
        <v>-1.9552811956692801E-2</v>
      </c>
      <c r="AC13" s="11">
        <v>5.42761500801395E-3</v>
      </c>
      <c r="AD13" s="11">
        <v>3.2064016320122797E-2</v>
      </c>
      <c r="AE13" s="11">
        <v>-3.5946108239526799E-2</v>
      </c>
      <c r="AF13" s="11">
        <v>-2.0226367094184801E-2</v>
      </c>
      <c r="AG13" s="11">
        <v>-6.2563750833922599E-2</v>
      </c>
      <c r="AH13" s="11">
        <v>-6.56185430710267E-2</v>
      </c>
      <c r="AI13" s="11">
        <v>-2.5698041891047699E-2</v>
      </c>
      <c r="AJ13" s="11">
        <v>-1.67272992075467E-2</v>
      </c>
      <c r="AK13" s="11">
        <v>1.65196792751849E-3</v>
      </c>
      <c r="AL13" s="11">
        <v>-7.1777487900874801E-3</v>
      </c>
      <c r="AM13" s="11">
        <v>-1.1926734664258001E-2</v>
      </c>
      <c r="AN13" s="11">
        <v>-2.96000668809395E-2</v>
      </c>
      <c r="AO13" s="11">
        <v>-4.8261446737524999E-2</v>
      </c>
      <c r="AP13" s="11">
        <v>-1.22144482014215E-2</v>
      </c>
      <c r="AQ13" s="11">
        <v>-6.5542347343264307E-2</v>
      </c>
      <c r="AR13" s="11">
        <v>3.1492075627112502E-2</v>
      </c>
      <c r="AS13" s="11">
        <v>-2.1086950487013999E-2</v>
      </c>
      <c r="AT13" s="11">
        <v>-6.8995375250027094E-2</v>
      </c>
      <c r="AU13" s="11">
        <v>4.1835125155700197E-2</v>
      </c>
      <c r="AW13">
        <f t="array" ref="AW13">SUMPRODUCT(B13:AU13,TRANSPOSE('QoL regression results'!$H$3:$H$48))</f>
        <v>0.79317923688397385</v>
      </c>
    </row>
    <row r="14" spans="1:51" x14ac:dyDescent="0.3">
      <c r="A14">
        <v>13</v>
      </c>
      <c r="B14" s="11">
        <v>0.87068477132020905</v>
      </c>
      <c r="C14" s="11">
        <v>-4.3023292597969803E-2</v>
      </c>
      <c r="D14" s="11">
        <v>9.9551823273247107E-3</v>
      </c>
      <c r="E14" s="11">
        <v>-6.2832079976898004E-3</v>
      </c>
      <c r="F14" s="11">
        <v>-1.48090154360303E-2</v>
      </c>
      <c r="G14" s="11">
        <v>-8.0993794053353108E-3</v>
      </c>
      <c r="H14" s="11">
        <v>1.9006956201708999E-2</v>
      </c>
      <c r="I14" s="11">
        <v>-0.102941225996078</v>
      </c>
      <c r="J14" s="11">
        <v>-2.5158893426911601E-2</v>
      </c>
      <c r="K14" s="11">
        <v>-8.0804151742750199E-2</v>
      </c>
      <c r="L14" s="11">
        <v>-0.12562358892619199</v>
      </c>
      <c r="M14" s="11">
        <v>-5.7542778211317598E-2</v>
      </c>
      <c r="N14" s="11">
        <v>-0.16440332222812201</v>
      </c>
      <c r="O14" s="11">
        <v>-0.102071597111152</v>
      </c>
      <c r="P14" s="11">
        <v>-1.5302177977703601E-2</v>
      </c>
      <c r="Q14" s="11">
        <v>-0.13829374765968</v>
      </c>
      <c r="R14" s="11">
        <v>-8.8315932793080004E-2</v>
      </c>
      <c r="S14" s="11">
        <v>-0.116534475232621</v>
      </c>
      <c r="T14" s="11">
        <v>-6.0483077472076097E-2</v>
      </c>
      <c r="U14" s="11">
        <v>-3.7897031808960001E-2</v>
      </c>
      <c r="V14" s="11">
        <v>-1.03934566660796E-2</v>
      </c>
      <c r="W14" s="11">
        <v>-8.3608688292912806E-2</v>
      </c>
      <c r="X14" s="11">
        <v>-4.7140737035646398E-2</v>
      </c>
      <c r="Y14" s="11">
        <v>-5.0605935916786998E-2</v>
      </c>
      <c r="Z14" s="11">
        <v>-1.8240685408093298E-2</v>
      </c>
      <c r="AA14" s="11">
        <v>-8.7731427382024704E-2</v>
      </c>
      <c r="AB14" s="11">
        <v>-3.2509279983239103E-2</v>
      </c>
      <c r="AC14" s="11">
        <v>5.8042170497877001E-2</v>
      </c>
      <c r="AD14" s="11">
        <v>-1.9113453493192101E-2</v>
      </c>
      <c r="AE14" s="11">
        <v>-3.2348733816907997E-2</v>
      </c>
      <c r="AF14" s="11">
        <v>-1.8465450082868901E-2</v>
      </c>
      <c r="AG14" s="11">
        <v>-6.5264293194634601E-2</v>
      </c>
      <c r="AH14" s="11">
        <v>-3.6478950078969799E-2</v>
      </c>
      <c r="AI14" s="11">
        <v>-2.67658020079246E-2</v>
      </c>
      <c r="AJ14" s="11">
        <v>-2.0779305502085999E-2</v>
      </c>
      <c r="AK14" s="11">
        <v>-6.79896604027771E-3</v>
      </c>
      <c r="AL14" s="11">
        <v>4.1632591276111698E-3</v>
      </c>
      <c r="AM14" s="11">
        <v>-1.08074702233849E-2</v>
      </c>
      <c r="AN14" s="11">
        <v>-2.1694464723094199E-2</v>
      </c>
      <c r="AO14" s="11">
        <v>-4.7921387519004002E-2</v>
      </c>
      <c r="AP14" s="11">
        <v>-8.3046986983121001E-3</v>
      </c>
      <c r="AQ14" s="11">
        <v>-4.9310907815756602E-2</v>
      </c>
      <c r="AR14" s="11">
        <v>2.6830227333354901E-2</v>
      </c>
      <c r="AS14" s="11">
        <v>-1.52992235622146E-2</v>
      </c>
      <c r="AT14" s="11">
        <v>-6.9320857991527596E-2</v>
      </c>
      <c r="AU14" s="11">
        <v>4.2777868424086499E-2</v>
      </c>
      <c r="AW14">
        <f t="array" ref="AW14">SUMPRODUCT(B14:AU14,TRANSPOSE('QoL regression results'!$H$3:$H$48))</f>
        <v>0.83836908036885038</v>
      </c>
    </row>
    <row r="15" spans="1:51" x14ac:dyDescent="0.3">
      <c r="A15">
        <v>14</v>
      </c>
      <c r="B15" s="11">
        <v>0.84799909273216101</v>
      </c>
      <c r="C15" s="11">
        <v>-6.3432045608896107E-2</v>
      </c>
      <c r="D15" s="11">
        <v>1.5129210638799399E-2</v>
      </c>
      <c r="E15" s="11">
        <v>4.6308495731622202E-3</v>
      </c>
      <c r="F15" s="11">
        <v>-1.6638019235150801E-3</v>
      </c>
      <c r="G15" s="11">
        <v>2.1339139195482301E-2</v>
      </c>
      <c r="H15" s="11">
        <v>2.5067091753367202E-2</v>
      </c>
      <c r="I15" s="11">
        <v>-0.10490722913613899</v>
      </c>
      <c r="J15" s="11">
        <v>5.15344168167054E-4</v>
      </c>
      <c r="K15" s="11">
        <v>-0.15704153932159301</v>
      </c>
      <c r="L15" s="11">
        <v>-8.3182892654037194E-2</v>
      </c>
      <c r="M15" s="11">
        <v>-4.9785944412343297E-2</v>
      </c>
      <c r="N15" s="11">
        <v>-6.7745962019594499E-2</v>
      </c>
      <c r="O15" s="11">
        <v>-5.2847480107081297E-2</v>
      </c>
      <c r="P15" s="11">
        <v>-2.17453388930254E-2</v>
      </c>
      <c r="Q15" s="11">
        <v>-8.5278547016165607E-2</v>
      </c>
      <c r="R15" s="11">
        <v>-7.4684983405608002E-2</v>
      </c>
      <c r="S15" s="11">
        <v>-0.12305754323779799</v>
      </c>
      <c r="T15" s="11">
        <v>-7.4166214233246694E-2</v>
      </c>
      <c r="U15" s="11">
        <v>-7.2812391283386596E-2</v>
      </c>
      <c r="V15" s="11">
        <v>-1.18241550263436E-2</v>
      </c>
      <c r="W15" s="11">
        <v>-2.9447357198012301E-2</v>
      </c>
      <c r="X15" s="11">
        <v>-5.9467424491513099E-2</v>
      </c>
      <c r="Y15" s="11">
        <v>-2.39544462067364E-2</v>
      </c>
      <c r="Z15" s="11">
        <v>1.1191975563879899E-2</v>
      </c>
      <c r="AA15" s="11">
        <v>-8.2222887822338497E-2</v>
      </c>
      <c r="AB15" s="11">
        <v>-4.3860110501152599E-2</v>
      </c>
      <c r="AC15" s="11">
        <v>8.3040171186770702E-3</v>
      </c>
      <c r="AD15" s="11">
        <v>-9.4693360377272107E-2</v>
      </c>
      <c r="AE15" s="11">
        <v>-3.7378480808301202E-2</v>
      </c>
      <c r="AF15" s="11">
        <v>-1.8661153966758302E-2</v>
      </c>
      <c r="AG15" s="11">
        <v>-6.5435810588538895E-2</v>
      </c>
      <c r="AH15" s="11">
        <v>-4.2378285029068999E-2</v>
      </c>
      <c r="AI15" s="11">
        <v>-2.8881216658772298E-2</v>
      </c>
      <c r="AJ15" s="11">
        <v>-1.30376671121121E-2</v>
      </c>
      <c r="AK15" s="11">
        <v>1.4493140654658601E-3</v>
      </c>
      <c r="AL15" s="11">
        <v>6.1608212428514199E-3</v>
      </c>
      <c r="AM15" s="11">
        <v>-9.1885226174121103E-3</v>
      </c>
      <c r="AN15" s="11">
        <v>-1.88863501063148E-2</v>
      </c>
      <c r="AO15" s="11">
        <v>-3.7130356404426801E-2</v>
      </c>
      <c r="AP15" s="11">
        <v>-1.0608258613535201E-2</v>
      </c>
      <c r="AQ15" s="11">
        <v>-5.1785435271296698E-2</v>
      </c>
      <c r="AR15" s="11">
        <v>2.9578153117400901E-2</v>
      </c>
      <c r="AS15" s="11">
        <v>-1.45013160931698E-2</v>
      </c>
      <c r="AT15" s="11">
        <v>-6.0960930241588301E-2</v>
      </c>
      <c r="AU15" s="11">
        <v>4.5055235998213303E-2</v>
      </c>
      <c r="AW15">
        <f t="array" ref="AW15">SUMPRODUCT(B15:AU15,TRANSPOSE('QoL regression results'!$H$3:$H$48))</f>
        <v>0.81178162894594341</v>
      </c>
    </row>
    <row r="16" spans="1:51" x14ac:dyDescent="0.3">
      <c r="A16">
        <v>15</v>
      </c>
      <c r="B16" s="11">
        <v>0.84362117045793505</v>
      </c>
      <c r="C16" s="11">
        <v>-8.2717578624316404E-2</v>
      </c>
      <c r="D16" s="11">
        <v>-1.01639681621322E-3</v>
      </c>
      <c r="E16" s="11">
        <v>1.41803899320565E-2</v>
      </c>
      <c r="F16" s="11">
        <v>8.2115331440973105E-3</v>
      </c>
      <c r="G16" s="11">
        <v>2.09756498629921E-2</v>
      </c>
      <c r="H16" s="11">
        <v>2.1443422963099999E-2</v>
      </c>
      <c r="I16" s="11">
        <v>-0.108556101451939</v>
      </c>
      <c r="J16" s="11">
        <v>-1.08379313447054E-2</v>
      </c>
      <c r="K16" s="11">
        <v>-0.15827247421488599</v>
      </c>
      <c r="L16" s="11">
        <v>-0.13605975165391601</v>
      </c>
      <c r="M16" s="11">
        <v>-5.6701082502888599E-2</v>
      </c>
      <c r="N16" s="11">
        <v>-0.17232239181133199</v>
      </c>
      <c r="O16" s="11">
        <v>-0.114604898343535</v>
      </c>
      <c r="P16" s="11">
        <v>-2.3920288722925901E-2</v>
      </c>
      <c r="Q16" s="11">
        <v>-0.15521670046455499</v>
      </c>
      <c r="R16" s="11">
        <v>-0.13780262288432099</v>
      </c>
      <c r="S16" s="11">
        <v>-0.101660095149126</v>
      </c>
      <c r="T16" s="11">
        <v>-7.1585760028935297E-2</v>
      </c>
      <c r="U16" s="11">
        <v>-8.6757545324549407E-2</v>
      </c>
      <c r="V16" s="11">
        <v>-4.9624719033560102E-3</v>
      </c>
      <c r="W16" s="11">
        <v>-2.85320124896811E-2</v>
      </c>
      <c r="X16" s="11">
        <v>-6.7910500305569194E-2</v>
      </c>
      <c r="Y16" s="11">
        <v>-1.7252487967545499E-2</v>
      </c>
      <c r="Z16" s="11">
        <v>4.4344791058174703E-2</v>
      </c>
      <c r="AA16" s="11">
        <v>-9.8925867188298502E-2</v>
      </c>
      <c r="AB16" s="11">
        <v>-1.9378473588832601E-2</v>
      </c>
      <c r="AC16" s="11">
        <v>9.9276743935334897E-3</v>
      </c>
      <c r="AD16" s="11">
        <v>-8.3571785851378998E-3</v>
      </c>
      <c r="AE16" s="11">
        <v>-3.6474917468951602E-2</v>
      </c>
      <c r="AF16" s="11">
        <v>-2.8401273035778801E-2</v>
      </c>
      <c r="AG16" s="11">
        <v>-5.3992110182104001E-2</v>
      </c>
      <c r="AH16" s="11">
        <v>-4.1768770323299897E-2</v>
      </c>
      <c r="AI16" s="11">
        <v>-2.0898859376119901E-2</v>
      </c>
      <c r="AJ16" s="11">
        <v>-1.7458640474765599E-2</v>
      </c>
      <c r="AK16" s="11">
        <v>5.1293127798438896E-3</v>
      </c>
      <c r="AL16" s="11">
        <v>1.2145990781292E-2</v>
      </c>
      <c r="AM16" s="11">
        <v>-7.7779351769965404E-3</v>
      </c>
      <c r="AN16" s="11">
        <v>-1.2214889419600101E-2</v>
      </c>
      <c r="AO16" s="11">
        <v>-4.0994980990680698E-2</v>
      </c>
      <c r="AP16" s="11">
        <v>-1.54945089439664E-2</v>
      </c>
      <c r="AQ16" s="11">
        <v>-6.4062997132890806E-2</v>
      </c>
      <c r="AR16" s="11">
        <v>2.85515149812193E-2</v>
      </c>
      <c r="AS16" s="11">
        <v>-8.0903221019878908E-3</v>
      </c>
      <c r="AT16" s="11">
        <v>-5.3154713583496001E-2</v>
      </c>
      <c r="AU16" s="11">
        <v>4.6016427798519E-2</v>
      </c>
      <c r="AW16">
        <f t="array" ref="AW16">SUMPRODUCT(B16:AU16,TRANSPOSE('QoL regression results'!$H$3:$H$48))</f>
        <v>0.81399839091592718</v>
      </c>
    </row>
    <row r="17" spans="1:49" x14ac:dyDescent="0.3">
      <c r="A17">
        <v>16</v>
      </c>
      <c r="B17" s="11">
        <v>0.86201123611270103</v>
      </c>
      <c r="C17" s="11">
        <v>-4.5211320580012197E-2</v>
      </c>
      <c r="D17" s="11">
        <v>1.3694726414394599E-2</v>
      </c>
      <c r="E17" s="11">
        <v>1.2752292659075101E-3</v>
      </c>
      <c r="F17" s="11">
        <v>-8.5907008798217794E-3</v>
      </c>
      <c r="G17" s="11">
        <v>1.5415726154757E-2</v>
      </c>
      <c r="H17" s="11">
        <v>3.9445977919886001E-2</v>
      </c>
      <c r="I17" s="11">
        <v>-0.145957264376568</v>
      </c>
      <c r="J17" s="11">
        <v>-2.3183448472106599E-2</v>
      </c>
      <c r="K17" s="11">
        <v>-0.18430383547144999</v>
      </c>
      <c r="L17" s="11">
        <v>-8.1675614351919001E-2</v>
      </c>
      <c r="M17" s="11">
        <v>-4.7385865471273103E-2</v>
      </c>
      <c r="N17" s="11">
        <v>-6.1757058881268499E-2</v>
      </c>
      <c r="O17" s="11">
        <v>-9.30215782892167E-2</v>
      </c>
      <c r="P17" s="11">
        <v>-1.2408190130604801E-2</v>
      </c>
      <c r="Q17" s="11">
        <v>-0.13816783104468899</v>
      </c>
      <c r="R17" s="11">
        <v>-3.2020395852901201E-2</v>
      </c>
      <c r="S17" s="11">
        <v>-0.12231113503664599</v>
      </c>
      <c r="T17" s="11">
        <v>-6.0910581290714402E-2</v>
      </c>
      <c r="U17" s="11">
        <v>-0.112971511244641</v>
      </c>
      <c r="V17" s="11">
        <v>-3.2581331418678201E-2</v>
      </c>
      <c r="W17" s="11">
        <v>-4.2866330896854501E-2</v>
      </c>
      <c r="X17" s="11">
        <v>-3.51539068793763E-2</v>
      </c>
      <c r="Y17" s="11">
        <v>-1.6258644585763898E-2</v>
      </c>
      <c r="Z17" s="11">
        <v>-2.4479709540332999E-2</v>
      </c>
      <c r="AA17" s="11">
        <v>-0.107278537640126</v>
      </c>
      <c r="AB17" s="11">
        <v>-3.7009950551005699E-2</v>
      </c>
      <c r="AC17" s="11">
        <v>-1.4299191721774799E-4</v>
      </c>
      <c r="AD17" s="11">
        <v>-2.4288297296398702E-3</v>
      </c>
      <c r="AE17" s="11">
        <v>-4.2822421095750497E-2</v>
      </c>
      <c r="AF17" s="11">
        <v>-1.09331425198096E-2</v>
      </c>
      <c r="AG17" s="11">
        <v>-5.5385904435558998E-2</v>
      </c>
      <c r="AH17" s="11">
        <v>-5.2048899841192799E-2</v>
      </c>
      <c r="AI17" s="11">
        <v>-2.9916065826734398E-2</v>
      </c>
      <c r="AJ17" s="11">
        <v>-1.49412210132003E-2</v>
      </c>
      <c r="AK17" s="11">
        <v>5.9593719276342604E-4</v>
      </c>
      <c r="AL17" s="11">
        <v>1.1159783105894499E-2</v>
      </c>
      <c r="AM17" s="11">
        <v>1.92824335775936E-3</v>
      </c>
      <c r="AN17" s="11">
        <v>-2.0203046514463498E-2</v>
      </c>
      <c r="AO17" s="11">
        <v>-3.3163958764021298E-2</v>
      </c>
      <c r="AP17" s="11">
        <v>-1.4909719978276101E-2</v>
      </c>
      <c r="AQ17" s="11">
        <v>-5.4784551224686701E-2</v>
      </c>
      <c r="AR17" s="11">
        <v>2.77434116928729E-2</v>
      </c>
      <c r="AS17" s="11">
        <v>-1.6642941586458501E-2</v>
      </c>
      <c r="AT17" s="11">
        <v>-6.1665627915234097E-2</v>
      </c>
      <c r="AU17" s="11">
        <v>3.8405983679408402E-2</v>
      </c>
      <c r="AW17">
        <f t="array" ref="AW17">SUMPRODUCT(B17:AU17,TRANSPOSE('QoL regression results'!$H$3:$H$48))</f>
        <v>0.82112211937740276</v>
      </c>
    </row>
    <row r="18" spans="1:49" x14ac:dyDescent="0.3">
      <c r="A18">
        <v>17</v>
      </c>
      <c r="B18" s="11">
        <v>0.85591331605253296</v>
      </c>
      <c r="C18" s="11">
        <v>-3.5824654410482298E-2</v>
      </c>
      <c r="D18" s="11">
        <v>1.5011669373365301E-2</v>
      </c>
      <c r="E18" s="11">
        <v>1.2453595853202E-2</v>
      </c>
      <c r="F18" s="11">
        <v>8.9928959905949696E-3</v>
      </c>
      <c r="G18" s="11">
        <v>2.32200113035483E-2</v>
      </c>
      <c r="H18" s="11">
        <v>2.5162447886833101E-2</v>
      </c>
      <c r="I18" s="11">
        <v>-4.3378001535829297E-2</v>
      </c>
      <c r="J18" s="11">
        <v>-3.8618697434715403E-2</v>
      </c>
      <c r="K18" s="11">
        <v>-0.181195357300274</v>
      </c>
      <c r="L18" s="11">
        <v>-0.12014578593132701</v>
      </c>
      <c r="M18" s="11">
        <v>-4.7709008331185999E-2</v>
      </c>
      <c r="N18" s="11">
        <v>-0.18413731849364101</v>
      </c>
      <c r="O18" s="11">
        <v>-9.0083602395597998E-2</v>
      </c>
      <c r="P18" s="11">
        <v>-2.3941464769844802E-2</v>
      </c>
      <c r="Q18" s="11">
        <v>-0.128088187952936</v>
      </c>
      <c r="R18" s="11">
        <v>-8.2788935257416693E-2</v>
      </c>
      <c r="S18" s="11">
        <v>-0.12994965545668</v>
      </c>
      <c r="T18" s="11">
        <v>-2.7027711353669201E-2</v>
      </c>
      <c r="U18" s="11">
        <v>-9.2194115329401992E-3</v>
      </c>
      <c r="V18" s="11">
        <v>-5.3509586999082003E-4</v>
      </c>
      <c r="W18" s="11">
        <v>-1.1351675607220099E-2</v>
      </c>
      <c r="X18" s="11">
        <v>-2.3892007675491499E-2</v>
      </c>
      <c r="Y18" s="11">
        <v>-2.9494373737220199E-2</v>
      </c>
      <c r="Z18" s="11">
        <v>-1.2396972898904001E-2</v>
      </c>
      <c r="AA18" s="11">
        <v>-0.100888539268011</v>
      </c>
      <c r="AB18" s="11">
        <v>-4.6659249052961899E-2</v>
      </c>
      <c r="AC18" s="11">
        <v>-1.26930418864021E-2</v>
      </c>
      <c r="AD18" s="11">
        <v>-1.45335181062705E-2</v>
      </c>
      <c r="AE18" s="11">
        <v>-3.2271399305629202E-2</v>
      </c>
      <c r="AF18" s="11">
        <v>-2.1152278840328598E-2</v>
      </c>
      <c r="AG18" s="11">
        <v>-5.3866924748051999E-2</v>
      </c>
      <c r="AH18" s="11">
        <v>-4.2738977638402502E-2</v>
      </c>
      <c r="AI18" s="11">
        <v>-3.3391783389791999E-2</v>
      </c>
      <c r="AJ18" s="11">
        <v>-9.7961289933829205E-3</v>
      </c>
      <c r="AK18" s="11">
        <v>-2.9275666410625997E-4</v>
      </c>
      <c r="AL18" s="11">
        <v>2.3342941103110001E-3</v>
      </c>
      <c r="AM18" s="11">
        <v>-1.0727477763636801E-2</v>
      </c>
      <c r="AN18" s="11">
        <v>-2.2982428254760399E-2</v>
      </c>
      <c r="AO18" s="11">
        <v>-4.3842660405763401E-2</v>
      </c>
      <c r="AP18" s="11">
        <v>-1.2486408447193099E-2</v>
      </c>
      <c r="AQ18" s="11">
        <v>-5.77849054819808E-2</v>
      </c>
      <c r="AR18" s="11">
        <v>2.8066087950928902E-2</v>
      </c>
      <c r="AS18" s="11">
        <v>-2.2083322772149201E-2</v>
      </c>
      <c r="AT18" s="11">
        <v>-7.7035916531823206E-2</v>
      </c>
      <c r="AU18" s="11">
        <v>4.2088476803101398E-2</v>
      </c>
      <c r="AW18">
        <f t="array" ref="AW18">SUMPRODUCT(B18:AU18,TRANSPOSE('QoL regression results'!$H$3:$H$48))</f>
        <v>0.8155086325244415</v>
      </c>
    </row>
    <row r="19" spans="1:49" x14ac:dyDescent="0.3">
      <c r="A19">
        <v>18</v>
      </c>
      <c r="B19" s="11">
        <v>0.85232924657030396</v>
      </c>
      <c r="C19" s="11">
        <v>-5.4216613585681403E-2</v>
      </c>
      <c r="D19" s="11">
        <v>-3.2590887248437699E-3</v>
      </c>
      <c r="E19" s="11">
        <v>3.1708440500595098E-3</v>
      </c>
      <c r="F19" s="11">
        <v>-1.81602820745156E-3</v>
      </c>
      <c r="G19" s="11">
        <v>3.4150036520757703E-2</v>
      </c>
      <c r="H19" s="11">
        <v>3.0120743417004998E-2</v>
      </c>
      <c r="I19" s="11">
        <v>-6.4616403735942504E-2</v>
      </c>
      <c r="J19" s="11">
        <v>-2.90555087427369E-2</v>
      </c>
      <c r="K19" s="11">
        <v>-6.1311996134338E-2</v>
      </c>
      <c r="L19" s="11">
        <v>-0.134817933474943</v>
      </c>
      <c r="M19" s="11">
        <v>-5.6237388571372303E-2</v>
      </c>
      <c r="N19" s="11">
        <v>-0.13385453860382901</v>
      </c>
      <c r="O19" s="11">
        <v>-6.5073256380575803E-2</v>
      </c>
      <c r="P19" s="11">
        <v>-2.1320416063199E-2</v>
      </c>
      <c r="Q19" s="11">
        <v>-0.15539947072649199</v>
      </c>
      <c r="R19" s="11">
        <v>-5.6816063565373602E-2</v>
      </c>
      <c r="S19" s="11">
        <v>-0.108519510091213</v>
      </c>
      <c r="T19" s="11">
        <v>-6.5149081737809394E-2</v>
      </c>
      <c r="U19" s="11">
        <v>-0.15627591677073699</v>
      </c>
      <c r="V19" s="11">
        <v>5.3801740336125697E-2</v>
      </c>
      <c r="W19" s="11">
        <v>-5.53232503020143E-2</v>
      </c>
      <c r="X19" s="11">
        <v>-5.20451176014321E-2</v>
      </c>
      <c r="Y19" s="11">
        <v>-3.3920365655582402E-2</v>
      </c>
      <c r="Z19" s="11">
        <v>-6.1775886232324504E-3</v>
      </c>
      <c r="AA19" s="11">
        <v>-0.110107154233478</v>
      </c>
      <c r="AB19" s="11">
        <v>-2.4068894763414599E-2</v>
      </c>
      <c r="AC19" s="11">
        <v>-7.4083065128096301E-2</v>
      </c>
      <c r="AD19" s="11">
        <v>-3.4114747797615599E-2</v>
      </c>
      <c r="AE19" s="11">
        <v>-3.9449752184201999E-2</v>
      </c>
      <c r="AF19" s="11">
        <v>-1.1140518254427601E-2</v>
      </c>
      <c r="AG19" s="11">
        <v>-5.56748089806888E-2</v>
      </c>
      <c r="AH19" s="11">
        <v>-5.7131223901726702E-2</v>
      </c>
      <c r="AI19" s="11">
        <v>-2.7637238766477199E-2</v>
      </c>
      <c r="AJ19" s="11">
        <v>-1.46319602459741E-2</v>
      </c>
      <c r="AK19" s="11">
        <v>7.6302014314389797E-3</v>
      </c>
      <c r="AL19" s="11">
        <v>1.40403428183805E-2</v>
      </c>
      <c r="AM19" s="11">
        <v>4.6971859538837502E-3</v>
      </c>
      <c r="AN19" s="11">
        <v>-1.7460180949600501E-2</v>
      </c>
      <c r="AO19" s="11">
        <v>-2.8226880433085799E-2</v>
      </c>
      <c r="AP19" s="11">
        <v>-1.4426015894338401E-2</v>
      </c>
      <c r="AQ19" s="11">
        <v>-5.7755390318673001E-2</v>
      </c>
      <c r="AR19" s="11">
        <v>2.6547632579306899E-2</v>
      </c>
      <c r="AS19" s="11">
        <v>-1.6400524563772601E-2</v>
      </c>
      <c r="AT19" s="11">
        <v>-5.8894492400938102E-2</v>
      </c>
      <c r="AU19" s="11">
        <v>4.7737979587766398E-2</v>
      </c>
      <c r="AW19">
        <f t="array" ref="AW19">SUMPRODUCT(B19:AU19,TRANSPOSE('QoL regression results'!$H$3:$H$48))</f>
        <v>0.80923836548695782</v>
      </c>
    </row>
    <row r="20" spans="1:49" x14ac:dyDescent="0.3">
      <c r="A20">
        <v>19</v>
      </c>
      <c r="B20" s="11">
        <v>0.877770425831645</v>
      </c>
      <c r="C20" s="11">
        <v>-6.9292409786566103E-2</v>
      </c>
      <c r="D20" s="11">
        <v>-1.7988256250981299E-2</v>
      </c>
      <c r="E20" s="11">
        <v>7.9808028228278496E-3</v>
      </c>
      <c r="F20" s="11">
        <v>-3.2163877688272699E-3</v>
      </c>
      <c r="G20" s="11">
        <v>3.7578590839761001E-3</v>
      </c>
      <c r="H20" s="11">
        <v>2.7383057682963601E-2</v>
      </c>
      <c r="I20" s="11">
        <v>-8.9553279161068006E-2</v>
      </c>
      <c r="J20" s="11">
        <v>-8.0968141537420893E-3</v>
      </c>
      <c r="K20" s="11">
        <v>-0.141945466737217</v>
      </c>
      <c r="L20" s="11">
        <v>-0.12979400579988001</v>
      </c>
      <c r="M20" s="11">
        <v>-5.2553954229456898E-2</v>
      </c>
      <c r="N20" s="11">
        <v>-0.10891732626247499</v>
      </c>
      <c r="O20" s="11">
        <v>-9.4168829932537099E-2</v>
      </c>
      <c r="P20" s="11">
        <v>-1.8606117219628099E-2</v>
      </c>
      <c r="Q20" s="11">
        <v>-3.9390161817597802E-2</v>
      </c>
      <c r="R20" s="11">
        <v>-0.13074851889255401</v>
      </c>
      <c r="S20" s="11">
        <v>-0.143022820694093</v>
      </c>
      <c r="T20" s="11">
        <v>-6.7585130489518003E-2</v>
      </c>
      <c r="U20" s="11">
        <v>-7.8472343863696295E-2</v>
      </c>
      <c r="V20" s="11">
        <v>1.5825516279473099E-2</v>
      </c>
      <c r="W20" s="11">
        <v>-3.44181621376747E-2</v>
      </c>
      <c r="X20" s="11">
        <v>-4.0999433858821897E-2</v>
      </c>
      <c r="Y20" s="11">
        <v>4.9579822616210897E-2</v>
      </c>
      <c r="Z20" s="11">
        <v>7.7932958870745297E-3</v>
      </c>
      <c r="AA20" s="11">
        <v>-9.1995249798322201E-2</v>
      </c>
      <c r="AB20" s="11">
        <v>-2.89885021024146E-2</v>
      </c>
      <c r="AC20" s="11">
        <v>-9.1886117258376407E-2</v>
      </c>
      <c r="AD20" s="11">
        <v>-0.110367950465647</v>
      </c>
      <c r="AE20" s="11">
        <v>-2.8996244055210899E-2</v>
      </c>
      <c r="AF20" s="11">
        <v>-2.0375259011479501E-2</v>
      </c>
      <c r="AG20" s="11">
        <v>-6.6305214700711004E-2</v>
      </c>
      <c r="AH20" s="11">
        <v>-5.0640327848583001E-2</v>
      </c>
      <c r="AI20" s="11">
        <v>-2.6877136310153201E-2</v>
      </c>
      <c r="AJ20" s="11">
        <v>-2.0442949878195199E-2</v>
      </c>
      <c r="AK20" s="11">
        <v>-1.12688323590402E-3</v>
      </c>
      <c r="AL20" s="11">
        <v>-5.2411822409571002E-3</v>
      </c>
      <c r="AM20" s="11">
        <v>-1.12256447511528E-2</v>
      </c>
      <c r="AN20" s="11">
        <v>-2.9804387291304298E-2</v>
      </c>
      <c r="AO20" s="11">
        <v>-5.4124597448889103E-2</v>
      </c>
      <c r="AP20" s="11">
        <v>-1.0290085915742601E-2</v>
      </c>
      <c r="AQ20" s="11">
        <v>-5.1351844677988999E-2</v>
      </c>
      <c r="AR20" s="11">
        <v>2.6441041661298199E-2</v>
      </c>
      <c r="AS20" s="11">
        <v>-2.0744138477234001E-2</v>
      </c>
      <c r="AT20" s="11">
        <v>-7.1523509568552607E-2</v>
      </c>
      <c r="AU20" s="11">
        <v>3.96669313461607E-2</v>
      </c>
      <c r="AW20">
        <f t="array" ref="AW20">SUMPRODUCT(B20:AU20,TRANSPOSE('QoL regression results'!$H$3:$H$48))</f>
        <v>0.82188891574210488</v>
      </c>
    </row>
    <row r="21" spans="1:49" x14ac:dyDescent="0.3">
      <c r="A21">
        <v>20</v>
      </c>
      <c r="B21" s="11">
        <v>0.88106827408444199</v>
      </c>
      <c r="C21" s="11">
        <v>-6.1005819130948699E-2</v>
      </c>
      <c r="D21" s="11">
        <v>5.0410649171096398E-4</v>
      </c>
      <c r="E21" s="11">
        <v>5.3806133714866299E-3</v>
      </c>
      <c r="F21" s="11">
        <v>1.94954572419484E-3</v>
      </c>
      <c r="G21" s="11">
        <v>1.8622003407451401E-2</v>
      </c>
      <c r="H21" s="11">
        <v>2.9936168528534899E-2</v>
      </c>
      <c r="I21" s="11">
        <v>-9.5588032270979395E-2</v>
      </c>
      <c r="J21" s="11">
        <v>-1.6838077680825701E-2</v>
      </c>
      <c r="K21" s="11">
        <v>-0.13873493666401099</v>
      </c>
      <c r="L21" s="11">
        <v>-0.11561128280018</v>
      </c>
      <c r="M21" s="11">
        <v>-6.2094139088751402E-2</v>
      </c>
      <c r="N21" s="11">
        <v>-7.22328128883922E-2</v>
      </c>
      <c r="O21" s="11">
        <v>-0.12542797373152501</v>
      </c>
      <c r="P21" s="11">
        <v>-2.42877635704471E-2</v>
      </c>
      <c r="Q21" s="11">
        <v>-4.5953747425569097E-2</v>
      </c>
      <c r="R21" s="11">
        <v>-5.5521906171334297E-2</v>
      </c>
      <c r="S21" s="11">
        <v>-0.10601471724496001</v>
      </c>
      <c r="T21" s="11">
        <v>-8.3414308960872596E-2</v>
      </c>
      <c r="U21" s="11">
        <v>-4.1474859598060097E-2</v>
      </c>
      <c r="V21" s="11">
        <v>3.6689983730071201E-3</v>
      </c>
      <c r="W21" s="11">
        <v>-2.8776780564795899E-2</v>
      </c>
      <c r="X21" s="11">
        <v>-4.6620594375274903E-2</v>
      </c>
      <c r="Y21" s="11">
        <v>-8.47517021081792E-2</v>
      </c>
      <c r="Z21" s="11">
        <v>1.8437527936774601E-2</v>
      </c>
      <c r="AA21" s="11">
        <v>-0.101370458381046</v>
      </c>
      <c r="AB21" s="11">
        <v>-4.9454347893272001E-2</v>
      </c>
      <c r="AC21" s="11">
        <v>-3.8720315794754198E-2</v>
      </c>
      <c r="AD21" s="11">
        <v>-2.6511261210177099E-2</v>
      </c>
      <c r="AE21" s="11">
        <v>-3.5847260073071097E-2</v>
      </c>
      <c r="AF21" s="11">
        <v>-1.91801995920498E-2</v>
      </c>
      <c r="AG21" s="11">
        <v>-5.9744779474423401E-2</v>
      </c>
      <c r="AH21" s="11">
        <v>-5.1237914265210099E-2</v>
      </c>
      <c r="AI21" s="11">
        <v>-2.63207847754444E-2</v>
      </c>
      <c r="AJ21" s="11">
        <v>-8.8040785816573593E-3</v>
      </c>
      <c r="AK21" s="11">
        <v>-3.6254111529509399E-3</v>
      </c>
      <c r="AL21" s="11">
        <v>-2.6639681327419698E-3</v>
      </c>
      <c r="AM21" s="11">
        <v>-1.5050100204753201E-2</v>
      </c>
      <c r="AN21" s="11">
        <v>-2.5328841908147302E-2</v>
      </c>
      <c r="AO21" s="11">
        <v>-5.18107447018408E-2</v>
      </c>
      <c r="AP21" s="11">
        <v>-1.11692443098963E-2</v>
      </c>
      <c r="AQ21" s="11">
        <v>-5.3746722213482499E-2</v>
      </c>
      <c r="AR21" s="11">
        <v>2.18735804339656E-2</v>
      </c>
      <c r="AS21" s="11">
        <v>-2.6448430628361101E-2</v>
      </c>
      <c r="AT21" s="11">
        <v>-7.26221260285147E-2</v>
      </c>
      <c r="AU21" s="11">
        <v>3.5416746201518599E-2</v>
      </c>
      <c r="AW21">
        <f t="array" ref="AW21">SUMPRODUCT(B21:AU21,TRANSPOSE('QoL regression results'!$H$3:$H$48))</f>
        <v>0.82716639168648998</v>
      </c>
    </row>
    <row r="22" spans="1:49" x14ac:dyDescent="0.3">
      <c r="A22">
        <v>21</v>
      </c>
      <c r="B22" s="11">
        <v>0.86360351136676305</v>
      </c>
      <c r="C22" s="11">
        <v>-0.12645615004968799</v>
      </c>
      <c r="D22" s="11">
        <v>-8.1143152447476791E-3</v>
      </c>
      <c r="E22" s="11">
        <v>-5.7035647318230496E-3</v>
      </c>
      <c r="F22" s="11">
        <v>1.3288258352415301E-2</v>
      </c>
      <c r="G22" s="11">
        <v>3.2766715331113597E-2</v>
      </c>
      <c r="H22" s="11">
        <v>3.6659406741827001E-2</v>
      </c>
      <c r="I22" s="11">
        <v>-7.69717888702139E-2</v>
      </c>
      <c r="J22" s="11">
        <v>-2.11189315758697E-2</v>
      </c>
      <c r="K22" s="11">
        <v>-0.151587805978321</v>
      </c>
      <c r="L22" s="11">
        <v>-0.117002497588777</v>
      </c>
      <c r="M22" s="11">
        <v>-5.3401661380241799E-2</v>
      </c>
      <c r="N22" s="11">
        <v>-0.140827703446361</v>
      </c>
      <c r="O22" s="11">
        <v>-8.9598654732119698E-2</v>
      </c>
      <c r="P22" s="11">
        <v>-1.8495988542881599E-2</v>
      </c>
      <c r="Q22" s="11">
        <v>-7.7694328865272499E-2</v>
      </c>
      <c r="R22" s="11">
        <v>-6.9398687944345006E-2</v>
      </c>
      <c r="S22" s="11">
        <v>-0.144859655078387</v>
      </c>
      <c r="T22" s="11">
        <v>-6.1786510209200701E-2</v>
      </c>
      <c r="U22" s="11">
        <v>4.6618481133015602E-2</v>
      </c>
      <c r="V22" s="11">
        <v>1.7041239811271799E-2</v>
      </c>
      <c r="W22" s="11">
        <v>-2.0726553505048199E-2</v>
      </c>
      <c r="X22" s="11">
        <v>-6.4416859285965203E-2</v>
      </c>
      <c r="Y22" s="11">
        <v>-3.03411160002512E-2</v>
      </c>
      <c r="Z22" s="11">
        <v>-1.4449773413166001E-2</v>
      </c>
      <c r="AA22" s="11">
        <v>-7.24336843344804E-2</v>
      </c>
      <c r="AB22" s="11">
        <v>-2.0831859773481499E-2</v>
      </c>
      <c r="AC22" s="11">
        <v>-0.11212096483282701</v>
      </c>
      <c r="AD22" s="11">
        <v>-8.0572516171546898E-2</v>
      </c>
      <c r="AE22" s="11">
        <v>-3.89313678685951E-2</v>
      </c>
      <c r="AF22" s="11">
        <v>-4.1584141931134702E-2</v>
      </c>
      <c r="AG22" s="11">
        <v>-6.6064796422257502E-2</v>
      </c>
      <c r="AH22" s="11">
        <v>-5.0790209471295499E-2</v>
      </c>
      <c r="AI22" s="11">
        <v>-3.0363819862456599E-2</v>
      </c>
      <c r="AJ22" s="11">
        <v>-1.6978902067505301E-2</v>
      </c>
      <c r="AK22" s="11">
        <v>1.3815481992474199E-2</v>
      </c>
      <c r="AL22" s="11">
        <v>1.84528477208281E-2</v>
      </c>
      <c r="AM22" s="11">
        <v>-6.86024227430707E-3</v>
      </c>
      <c r="AN22" s="11">
        <v>-1.4014040728558301E-2</v>
      </c>
      <c r="AO22" s="11">
        <v>-4.2286722599345197E-2</v>
      </c>
      <c r="AP22" s="11">
        <v>-1.28445999047285E-2</v>
      </c>
      <c r="AQ22" s="11">
        <v>-6.0531523234367002E-2</v>
      </c>
      <c r="AR22" s="11">
        <v>2.7758798962730299E-2</v>
      </c>
      <c r="AS22" s="11">
        <v>-1.3036094828339499E-2</v>
      </c>
      <c r="AT22" s="11">
        <v>-5.5053690969063797E-2</v>
      </c>
      <c r="AU22" s="11">
        <v>3.8458652832263601E-2</v>
      </c>
      <c r="AW22">
        <f t="array" ref="AW22">SUMPRODUCT(B22:AU22,TRANSPOSE('QoL regression results'!$H$3:$H$48))</f>
        <v>0.83126614961629564</v>
      </c>
    </row>
    <row r="23" spans="1:49" x14ac:dyDescent="0.3">
      <c r="A23">
        <v>22</v>
      </c>
      <c r="B23" s="11">
        <v>0.87550773756210198</v>
      </c>
      <c r="C23" s="11">
        <v>-5.4976889909657198E-2</v>
      </c>
      <c r="D23" s="11">
        <v>9.3891914133582208E-3</v>
      </c>
      <c r="E23" s="11">
        <v>1.16006331307662E-4</v>
      </c>
      <c r="F23" s="11">
        <v>1.88889319423616E-2</v>
      </c>
      <c r="G23" s="11">
        <v>2.7587778065938599E-2</v>
      </c>
      <c r="H23" s="11">
        <v>3.4894300321136801E-2</v>
      </c>
      <c r="I23" s="11">
        <v>-6.6246319563354306E-2</v>
      </c>
      <c r="J23" s="11">
        <v>-9.2420111469628807E-3</v>
      </c>
      <c r="K23" s="11">
        <v>-0.173168197660092</v>
      </c>
      <c r="L23" s="11">
        <v>-0.11231543248965201</v>
      </c>
      <c r="M23" s="11">
        <v>-5.6632279895020697E-2</v>
      </c>
      <c r="N23" s="11">
        <v>-6.7908420204744593E-2</v>
      </c>
      <c r="O23" s="11">
        <v>-6.9027211588226195E-2</v>
      </c>
      <c r="P23" s="11">
        <v>-1.80458160081567E-2</v>
      </c>
      <c r="Q23" s="11">
        <v>-0.102232376698089</v>
      </c>
      <c r="R23" s="11">
        <v>-3.3814480780967202E-2</v>
      </c>
      <c r="S23" s="11">
        <v>-0.134908430236309</v>
      </c>
      <c r="T23" s="11">
        <v>-9.6904721007855799E-2</v>
      </c>
      <c r="U23" s="11">
        <v>-7.1471423970278405E-2</v>
      </c>
      <c r="V23" s="11">
        <v>-2.4017660142429498E-2</v>
      </c>
      <c r="W23" s="11">
        <v>-6.7833580608446395E-2</v>
      </c>
      <c r="X23" s="11">
        <v>-4.49552454054458E-2</v>
      </c>
      <c r="Y23" s="11">
        <v>-5.5771737594491999E-2</v>
      </c>
      <c r="Z23" s="11">
        <v>1.54972439562463E-2</v>
      </c>
      <c r="AA23" s="11">
        <v>-9.9441711208013803E-2</v>
      </c>
      <c r="AB23" s="11">
        <v>-1.72486431674665E-2</v>
      </c>
      <c r="AC23" s="11">
        <v>3.4135562760964702E-2</v>
      </c>
      <c r="AD23" s="11">
        <v>-2.0583905931620301E-2</v>
      </c>
      <c r="AE23" s="11">
        <v>-2.9832604508603099E-2</v>
      </c>
      <c r="AF23" s="11">
        <v>-2.3102275941923298E-2</v>
      </c>
      <c r="AG23" s="11">
        <v>-6.5651645690161894E-2</v>
      </c>
      <c r="AH23" s="11">
        <v>-5.6786660524707898E-2</v>
      </c>
      <c r="AI23" s="11">
        <v>-4.0649445591382401E-2</v>
      </c>
      <c r="AJ23" s="11">
        <v>-1.8516684425375102E-2</v>
      </c>
      <c r="AK23" s="11">
        <v>-1.26028077008887E-2</v>
      </c>
      <c r="AL23" s="11">
        <v>5.1152647258562698E-4</v>
      </c>
      <c r="AM23" s="11">
        <v>-1.9038593130333299E-2</v>
      </c>
      <c r="AN23" s="11">
        <v>-2.8416211873096099E-2</v>
      </c>
      <c r="AO23" s="11">
        <v>-5.54684206139099E-2</v>
      </c>
      <c r="AP23" s="11">
        <v>-1.7890564881820802E-2</v>
      </c>
      <c r="AQ23" s="11">
        <v>-5.7393126282211902E-2</v>
      </c>
      <c r="AR23" s="11">
        <v>3.3467663273450299E-2</v>
      </c>
      <c r="AS23" s="11">
        <v>-1.10946227257288E-2</v>
      </c>
      <c r="AT23" s="11">
        <v>-6.39128918676483E-2</v>
      </c>
      <c r="AU23" s="11">
        <v>3.8765717618491798E-2</v>
      </c>
      <c r="AW23">
        <f t="array" ref="AW23">SUMPRODUCT(B23:AU23,TRANSPOSE('QoL regression results'!$H$3:$H$48))</f>
        <v>0.81923260350997973</v>
      </c>
    </row>
    <row r="24" spans="1:49" x14ac:dyDescent="0.3">
      <c r="A24">
        <v>23</v>
      </c>
      <c r="B24" s="11">
        <v>0.85567410244383502</v>
      </c>
      <c r="C24" s="11">
        <v>-6.2526019357118795E-2</v>
      </c>
      <c r="D24" s="11">
        <v>3.4747333701142099E-3</v>
      </c>
      <c r="E24" s="11">
        <v>-1.33891928436743E-3</v>
      </c>
      <c r="F24" s="11">
        <v>2.06385467186304E-3</v>
      </c>
      <c r="G24" s="11">
        <v>1.7492407580068099E-2</v>
      </c>
      <c r="H24" s="11">
        <v>3.6265880524800703E-2</v>
      </c>
      <c r="I24" s="11">
        <v>-4.5165462948196303E-2</v>
      </c>
      <c r="J24" s="11">
        <v>-2.0487747109036801E-2</v>
      </c>
      <c r="K24" s="11">
        <v>-0.16565066136533099</v>
      </c>
      <c r="L24" s="11">
        <v>-0.15647275654305001</v>
      </c>
      <c r="M24" s="11">
        <v>-6.2671883306411394E-2</v>
      </c>
      <c r="N24" s="11">
        <v>-0.10225237023851701</v>
      </c>
      <c r="O24" s="11">
        <v>-6.6328913004098197E-2</v>
      </c>
      <c r="P24" s="11">
        <v>-2.3253221090645801E-2</v>
      </c>
      <c r="Q24" s="11">
        <v>-2.1682016710973102E-2</v>
      </c>
      <c r="R24" s="11">
        <v>-7.33387477695773E-2</v>
      </c>
      <c r="S24" s="11">
        <v>-0.10417345084018</v>
      </c>
      <c r="T24" s="11">
        <v>-6.60278552338701E-2</v>
      </c>
      <c r="U24" s="11">
        <v>-0.138092594126832</v>
      </c>
      <c r="V24" s="11">
        <v>-8.7763731566007103E-3</v>
      </c>
      <c r="W24" s="11">
        <v>-4.4734615244421197E-2</v>
      </c>
      <c r="X24" s="11">
        <v>-3.3490316179609798E-2</v>
      </c>
      <c r="Y24" s="11">
        <v>-3.1682480373213598E-2</v>
      </c>
      <c r="Z24" s="11">
        <v>5.1042363815139401E-2</v>
      </c>
      <c r="AA24" s="11">
        <v>-6.80089297944418E-2</v>
      </c>
      <c r="AB24" s="11">
        <v>-3.01068397750822E-2</v>
      </c>
      <c r="AC24" s="11">
        <v>-6.7471239700808303E-2</v>
      </c>
      <c r="AD24" s="11">
        <v>-3.6011770131787899E-2</v>
      </c>
      <c r="AE24" s="11">
        <v>-3.7605345550334297E-2</v>
      </c>
      <c r="AF24" s="11">
        <v>-8.9579211210621401E-3</v>
      </c>
      <c r="AG24" s="11">
        <v>-6.1604304772292999E-2</v>
      </c>
      <c r="AH24" s="11">
        <v>-5.34314079980064E-2</v>
      </c>
      <c r="AI24" s="11">
        <v>-1.9445788150253E-2</v>
      </c>
      <c r="AJ24" s="11">
        <v>-1.4416399674845801E-2</v>
      </c>
      <c r="AK24" s="11">
        <v>-2.1284147288893299E-3</v>
      </c>
      <c r="AL24" s="11">
        <v>1.1243887038878599E-2</v>
      </c>
      <c r="AM24" s="11">
        <v>-1.16167240774249E-2</v>
      </c>
      <c r="AN24" s="11">
        <v>-2.12427893866378E-2</v>
      </c>
      <c r="AO24" s="11">
        <v>-4.8059743703417201E-2</v>
      </c>
      <c r="AP24" s="11">
        <v>-1.2009516287014001E-2</v>
      </c>
      <c r="AQ24" s="11">
        <v>-5.8285388029514697E-2</v>
      </c>
      <c r="AR24" s="11">
        <v>3.7281963003271801E-2</v>
      </c>
      <c r="AS24" s="11">
        <v>-1.5558094441465701E-2</v>
      </c>
      <c r="AT24" s="11">
        <v>-6.0418199954724403E-2</v>
      </c>
      <c r="AU24" s="11">
        <v>3.9377364926835599E-2</v>
      </c>
      <c r="AW24">
        <f t="array" ref="AW24">SUMPRODUCT(B24:AU24,TRANSPOSE('QoL regression results'!$H$3:$H$48))</f>
        <v>0.81348658148470721</v>
      </c>
    </row>
    <row r="25" spans="1:49" x14ac:dyDescent="0.3">
      <c r="A25">
        <v>24</v>
      </c>
      <c r="B25" s="11">
        <v>0.85049386982009001</v>
      </c>
      <c r="C25" s="11">
        <v>-5.2907101584509099E-2</v>
      </c>
      <c r="D25" s="11">
        <v>-5.0506726624985499E-3</v>
      </c>
      <c r="E25" s="11">
        <v>7.7586107482604701E-3</v>
      </c>
      <c r="F25" s="11">
        <v>2.0576382828023099E-3</v>
      </c>
      <c r="G25" s="11">
        <v>1.4888759186423199E-2</v>
      </c>
      <c r="H25" s="11">
        <v>2.85240044488623E-2</v>
      </c>
      <c r="I25" s="11">
        <v>-8.4839723623809996E-2</v>
      </c>
      <c r="J25" s="11">
        <v>-2.3773690228956201E-2</v>
      </c>
      <c r="K25" s="11">
        <v>-0.119961693126401</v>
      </c>
      <c r="L25" s="11">
        <v>-7.3151828797903107E-2</v>
      </c>
      <c r="M25" s="11">
        <v>-5.2996666864483302E-2</v>
      </c>
      <c r="N25" s="11">
        <v>-9.7723134858100094E-2</v>
      </c>
      <c r="O25" s="11">
        <v>-7.6585346565953005E-2</v>
      </c>
      <c r="P25" s="11">
        <v>-1.2124625685833E-2</v>
      </c>
      <c r="Q25" s="11">
        <v>-0.122189847146516</v>
      </c>
      <c r="R25" s="11">
        <v>-9.5320570482648206E-2</v>
      </c>
      <c r="S25" s="11">
        <v>-0.115903925432379</v>
      </c>
      <c r="T25" s="11">
        <v>-6.7505336632448204E-2</v>
      </c>
      <c r="U25" s="11">
        <v>-3.5419031590033401E-2</v>
      </c>
      <c r="V25" s="11">
        <v>3.3448102525321502E-2</v>
      </c>
      <c r="W25" s="11">
        <v>-4.3445168367708703E-2</v>
      </c>
      <c r="X25" s="11">
        <v>-3.5318036803125299E-2</v>
      </c>
      <c r="Y25" s="11">
        <v>-3.4005452192190803E-2</v>
      </c>
      <c r="Z25" s="11">
        <v>4.0813692029062203E-2</v>
      </c>
      <c r="AA25" s="11">
        <v>-0.104455258766588</v>
      </c>
      <c r="AB25" s="11">
        <v>-2.4266011724445698E-2</v>
      </c>
      <c r="AC25" s="11">
        <v>-1.5336612501933901E-3</v>
      </c>
      <c r="AD25" s="11">
        <v>-7.7431743915527297E-3</v>
      </c>
      <c r="AE25" s="11">
        <v>-4.8443525911042701E-2</v>
      </c>
      <c r="AF25" s="11">
        <v>-2.45587064935536E-2</v>
      </c>
      <c r="AG25" s="11">
        <v>-5.7319714444564601E-2</v>
      </c>
      <c r="AH25" s="11">
        <v>-4.8539552166910797E-2</v>
      </c>
      <c r="AI25" s="11">
        <v>-3.1524470584433799E-2</v>
      </c>
      <c r="AJ25" s="11">
        <v>-1.3238206945142701E-2</v>
      </c>
      <c r="AK25" s="11">
        <v>4.93923824706664E-3</v>
      </c>
      <c r="AL25" s="11">
        <v>1.09614035902645E-2</v>
      </c>
      <c r="AM25" s="11">
        <v>-7.3526469604673502E-4</v>
      </c>
      <c r="AN25" s="11">
        <v>-1.45605247704429E-2</v>
      </c>
      <c r="AO25" s="11">
        <v>-3.3380450117388598E-2</v>
      </c>
      <c r="AP25" s="11">
        <v>-1.7506889874675201E-2</v>
      </c>
      <c r="AQ25" s="11">
        <v>-5.4406207975262501E-2</v>
      </c>
      <c r="AR25" s="11">
        <v>2.8416040261912599E-2</v>
      </c>
      <c r="AS25" s="11">
        <v>-1.6927134076361601E-2</v>
      </c>
      <c r="AT25" s="11">
        <v>-5.7816510223221498E-2</v>
      </c>
      <c r="AU25" s="11">
        <v>4.4419559979660198E-2</v>
      </c>
      <c r="AW25">
        <f t="array" ref="AW25">SUMPRODUCT(B25:AU25,TRANSPOSE('QoL regression results'!$H$3:$H$48))</f>
        <v>0.8129157212434438</v>
      </c>
    </row>
    <row r="26" spans="1:49" x14ac:dyDescent="0.3">
      <c r="A26">
        <v>25</v>
      </c>
      <c r="B26" s="11">
        <v>0.85025284214310004</v>
      </c>
      <c r="C26" s="11">
        <v>-6.2743693856535096E-2</v>
      </c>
      <c r="D26" s="11">
        <v>1.0241133743702099E-2</v>
      </c>
      <c r="E26" s="11">
        <v>9.1492986246667508E-3</v>
      </c>
      <c r="F26" s="11">
        <v>3.9264929043595197E-3</v>
      </c>
      <c r="G26" s="11">
        <v>1.5046983956964599E-2</v>
      </c>
      <c r="H26" s="11">
        <v>2.40593601378657E-2</v>
      </c>
      <c r="I26" s="11">
        <v>-5.2558427539796802E-2</v>
      </c>
      <c r="J26" s="11">
        <v>1.9509516403205601E-3</v>
      </c>
      <c r="K26" s="11">
        <v>-7.2979287885805003E-2</v>
      </c>
      <c r="L26" s="11">
        <v>-0.117039589000431</v>
      </c>
      <c r="M26" s="11">
        <v>-4.2912602599322801E-2</v>
      </c>
      <c r="N26" s="11">
        <v>-0.123127583885659</v>
      </c>
      <c r="O26" s="11">
        <v>-0.130469002740941</v>
      </c>
      <c r="P26" s="11">
        <v>-1.01315130528579E-2</v>
      </c>
      <c r="Q26" s="11">
        <v>-6.7112329405220703E-2</v>
      </c>
      <c r="R26" s="11">
        <v>-5.9670739626763003E-2</v>
      </c>
      <c r="S26" s="11">
        <v>-0.15306034413091901</v>
      </c>
      <c r="T26" s="11">
        <v>-4.7156926742329297E-2</v>
      </c>
      <c r="U26" s="11">
        <v>-2.71031808901274E-2</v>
      </c>
      <c r="V26" s="11">
        <v>7.5169721430286499E-3</v>
      </c>
      <c r="W26" s="11">
        <v>-2.17284225106988E-2</v>
      </c>
      <c r="X26" s="11">
        <v>-2.9724495970338501E-2</v>
      </c>
      <c r="Y26" s="11">
        <v>3.8712056842284098E-2</v>
      </c>
      <c r="Z26" s="11">
        <v>7.6406155538468797E-3</v>
      </c>
      <c r="AA26" s="11">
        <v>-0.11029528411912699</v>
      </c>
      <c r="AB26" s="11">
        <v>-2.8763062485792499E-2</v>
      </c>
      <c r="AC26" s="11">
        <v>-6.3779324736863596E-2</v>
      </c>
      <c r="AD26" s="11">
        <v>-1.35832319469728E-2</v>
      </c>
      <c r="AE26" s="11">
        <v>-3.0376094414906199E-2</v>
      </c>
      <c r="AF26" s="11">
        <v>-1.28522196462897E-2</v>
      </c>
      <c r="AG26" s="11">
        <v>-5.6058211339565199E-2</v>
      </c>
      <c r="AH26" s="11">
        <v>-4.1649250933184397E-2</v>
      </c>
      <c r="AI26" s="11">
        <v>-2.46477576924592E-2</v>
      </c>
      <c r="AJ26" s="11">
        <v>-1.33228824989287E-2</v>
      </c>
      <c r="AK26" s="11">
        <v>9.3310101712193606E-3</v>
      </c>
      <c r="AL26" s="11">
        <v>1.3338856094948901E-2</v>
      </c>
      <c r="AM26" s="11">
        <v>-1.32349115093359E-2</v>
      </c>
      <c r="AN26" s="11">
        <v>-2.6265368217581901E-2</v>
      </c>
      <c r="AO26" s="11">
        <v>-4.0255253211736203E-2</v>
      </c>
      <c r="AP26" s="11">
        <v>-1.40642396853294E-2</v>
      </c>
      <c r="AQ26" s="11">
        <v>-5.6437070692870399E-2</v>
      </c>
      <c r="AR26" s="11">
        <v>3.22859415479919E-2</v>
      </c>
      <c r="AS26" s="11">
        <v>-1.71265750489022E-2</v>
      </c>
      <c r="AT26" s="11">
        <v>-6.6056606551089497E-2</v>
      </c>
      <c r="AU26" s="11">
        <v>4.0544892110174202E-2</v>
      </c>
      <c r="AW26">
        <f t="array" ref="AW26">SUMPRODUCT(B26:AU26,TRANSPOSE('QoL regression results'!$H$3:$H$48))</f>
        <v>0.82194244730486454</v>
      </c>
    </row>
    <row r="27" spans="1:49" x14ac:dyDescent="0.3">
      <c r="A27">
        <v>26</v>
      </c>
      <c r="B27" s="11">
        <v>0.858571751507064</v>
      </c>
      <c r="C27" s="11">
        <v>-1.35512226847127E-2</v>
      </c>
      <c r="D27" s="11">
        <v>-9.8999170964675903E-3</v>
      </c>
      <c r="E27" s="11">
        <v>6.9500382826520003E-3</v>
      </c>
      <c r="F27" s="11">
        <v>-2.6866545588678001E-2</v>
      </c>
      <c r="G27" s="11">
        <v>-3.4947537449630901E-3</v>
      </c>
      <c r="H27" s="11">
        <v>2.6165448177247801E-2</v>
      </c>
      <c r="I27" s="11">
        <v>-8.7696683633121497E-2</v>
      </c>
      <c r="J27" s="11">
        <v>4.1719435092375601E-3</v>
      </c>
      <c r="K27" s="11">
        <v>-0.16995883965992001</v>
      </c>
      <c r="L27" s="11">
        <v>-0.10249265941308</v>
      </c>
      <c r="M27" s="11">
        <v>-5.1062576084384102E-2</v>
      </c>
      <c r="N27" s="11">
        <v>-0.15398889930155699</v>
      </c>
      <c r="O27" s="11">
        <v>-0.14980687131496601</v>
      </c>
      <c r="P27" s="11">
        <v>-1.4909834832028899E-2</v>
      </c>
      <c r="Q27" s="11">
        <v>-7.3417023694811206E-2</v>
      </c>
      <c r="R27" s="11">
        <v>-0.12668495730712001</v>
      </c>
      <c r="S27" s="11">
        <v>-0.14094590748341301</v>
      </c>
      <c r="T27" s="11">
        <v>-9.1716026877904894E-2</v>
      </c>
      <c r="U27" s="11">
        <v>-2.02619802388623E-2</v>
      </c>
      <c r="V27" s="11">
        <v>8.8876204265591792E-3</v>
      </c>
      <c r="W27" s="11">
        <v>-2.5875456903518699E-2</v>
      </c>
      <c r="X27" s="11">
        <v>-4.8964207185871501E-2</v>
      </c>
      <c r="Y27" s="11">
        <v>8.5146424799263792E-3</v>
      </c>
      <c r="Z27" s="11">
        <v>2.5324929597320699E-2</v>
      </c>
      <c r="AA27" s="11">
        <v>-9.6593129049513907E-2</v>
      </c>
      <c r="AB27" s="11">
        <v>-3.4177493101497897E-2</v>
      </c>
      <c r="AC27" s="11">
        <v>4.0155971956227499E-2</v>
      </c>
      <c r="AD27" s="11">
        <v>-8.1564271289159399E-2</v>
      </c>
      <c r="AE27" s="11">
        <v>-3.19828783835776E-2</v>
      </c>
      <c r="AF27" s="11">
        <v>-9.8839814652893604E-4</v>
      </c>
      <c r="AG27" s="11">
        <v>-5.9540889738784401E-2</v>
      </c>
      <c r="AH27" s="11">
        <v>-4.5857202460664298E-2</v>
      </c>
      <c r="AI27" s="11">
        <v>-1.9129939548646901E-2</v>
      </c>
      <c r="AJ27" s="11">
        <v>-1.2288196590509601E-2</v>
      </c>
      <c r="AK27" s="11">
        <v>5.6995956054113302E-4</v>
      </c>
      <c r="AL27" s="11">
        <v>6.6902581267148003E-3</v>
      </c>
      <c r="AM27" s="11">
        <v>-1.5086849261123201E-2</v>
      </c>
      <c r="AN27" s="11">
        <v>-2.3018750444040999E-2</v>
      </c>
      <c r="AO27" s="11">
        <v>-5.1767117213064602E-2</v>
      </c>
      <c r="AP27" s="11">
        <v>-6.5892637528565104E-3</v>
      </c>
      <c r="AQ27" s="11">
        <v>-4.7566462765943E-2</v>
      </c>
      <c r="AR27" s="11">
        <v>2.4849214204322199E-2</v>
      </c>
      <c r="AS27" s="11">
        <v>-1.7109799616365801E-2</v>
      </c>
      <c r="AT27" s="11">
        <v>-6.8659275103029396E-2</v>
      </c>
      <c r="AU27" s="11">
        <v>4.0092446699129598E-2</v>
      </c>
      <c r="AW27">
        <f t="array" ref="AW27">SUMPRODUCT(B27:AU27,TRANSPOSE('QoL regression results'!$H$3:$H$48))</f>
        <v>0.81940480717311448</v>
      </c>
    </row>
    <row r="28" spans="1:49" x14ac:dyDescent="0.3">
      <c r="A28">
        <v>27</v>
      </c>
      <c r="B28" s="11">
        <v>0.84756627374868598</v>
      </c>
      <c r="C28" s="11">
        <v>-2.0431303738639502E-2</v>
      </c>
      <c r="D28" s="11">
        <v>-8.6484790450770694E-3</v>
      </c>
      <c r="E28" s="11">
        <v>3.2959153840508401E-3</v>
      </c>
      <c r="F28" s="11">
        <v>1.31313735973786E-2</v>
      </c>
      <c r="G28" s="11">
        <v>3.01609090125768E-2</v>
      </c>
      <c r="H28" s="11">
        <v>2.3074848578108601E-2</v>
      </c>
      <c r="I28" s="11">
        <v>-0.10535520401079</v>
      </c>
      <c r="J28" s="11">
        <v>-1.5365302220269101E-2</v>
      </c>
      <c r="K28" s="11">
        <v>-0.111677121670455</v>
      </c>
      <c r="L28" s="11">
        <v>-0.109544266999291</v>
      </c>
      <c r="M28" s="11">
        <v>-5.1100169281634897E-2</v>
      </c>
      <c r="N28" s="11">
        <v>-0.12560955724173001</v>
      </c>
      <c r="O28" s="11">
        <v>-5.9387052148876601E-2</v>
      </c>
      <c r="P28" s="11">
        <v>-2.4402802489954401E-2</v>
      </c>
      <c r="Q28" s="11">
        <v>-8.5858473392070395E-2</v>
      </c>
      <c r="R28" s="11">
        <v>-9.2468359988410603E-2</v>
      </c>
      <c r="S28" s="11">
        <v>-0.102523146984684</v>
      </c>
      <c r="T28" s="11">
        <v>-6.6775969301642202E-2</v>
      </c>
      <c r="U28" s="11">
        <v>-3.6236445850433098E-2</v>
      </c>
      <c r="V28" s="11">
        <v>1.22000154047474E-2</v>
      </c>
      <c r="W28" s="11">
        <v>-5.8685701916326001E-2</v>
      </c>
      <c r="X28" s="11">
        <v>-4.0766985828634798E-2</v>
      </c>
      <c r="Y28" s="11">
        <v>3.2520556646408502E-2</v>
      </c>
      <c r="Z28" s="11">
        <v>-5.93118906346769E-2</v>
      </c>
      <c r="AA28" s="11">
        <v>-7.96529207407599E-2</v>
      </c>
      <c r="AB28" s="11">
        <v>-2.2231517469350499E-2</v>
      </c>
      <c r="AC28" s="11">
        <v>6.8928802118954401E-3</v>
      </c>
      <c r="AD28" s="11">
        <v>-7.0469820638580705E-2</v>
      </c>
      <c r="AE28" s="11">
        <v>-2.9916884683310999E-2</v>
      </c>
      <c r="AF28" s="11">
        <v>-1.4572297350801599E-2</v>
      </c>
      <c r="AG28" s="11">
        <v>-5.7473526655190899E-2</v>
      </c>
      <c r="AH28" s="11">
        <v>-4.3155116544265501E-2</v>
      </c>
      <c r="AI28" s="11">
        <v>-2.6349121046344699E-2</v>
      </c>
      <c r="AJ28" s="11">
        <v>-1.79371825885489E-2</v>
      </c>
      <c r="AK28" s="11">
        <v>9.1347224397744092E-3</v>
      </c>
      <c r="AL28" s="11">
        <v>1.5326102726244699E-2</v>
      </c>
      <c r="AM28" s="11">
        <v>-3.5648450949116602E-3</v>
      </c>
      <c r="AN28" s="11">
        <v>-2.0645841054324501E-2</v>
      </c>
      <c r="AO28" s="11">
        <v>-3.5789711958533699E-2</v>
      </c>
      <c r="AP28" s="11">
        <v>-9.4648310223019901E-3</v>
      </c>
      <c r="AQ28" s="11">
        <v>-5.4161046225654999E-2</v>
      </c>
      <c r="AR28" s="11">
        <v>3.06741636502912E-2</v>
      </c>
      <c r="AS28" s="11">
        <v>-1.20047338157589E-2</v>
      </c>
      <c r="AT28" s="11">
        <v>-5.9421241515061701E-2</v>
      </c>
      <c r="AU28" s="11">
        <v>3.7967435393263901E-2</v>
      </c>
      <c r="AW28">
        <f t="array" ref="AW28">SUMPRODUCT(B28:AU28,TRANSPOSE('QoL regression results'!$H$3:$H$48))</f>
        <v>0.81973725993066515</v>
      </c>
    </row>
    <row r="29" spans="1:49" x14ac:dyDescent="0.3">
      <c r="A29">
        <v>28</v>
      </c>
      <c r="B29" s="11">
        <v>0.850622663656324</v>
      </c>
      <c r="C29" s="11">
        <v>-7.4282139153784899E-2</v>
      </c>
      <c r="D29" s="11">
        <v>-1.49390003304929E-2</v>
      </c>
      <c r="E29" s="11">
        <v>-2.4013171968325698E-3</v>
      </c>
      <c r="F29" s="11">
        <v>3.9622893986841198E-2</v>
      </c>
      <c r="G29" s="11">
        <v>3.3182330182090103E-2</v>
      </c>
      <c r="H29" s="11">
        <v>4.4157246785979203E-2</v>
      </c>
      <c r="I29" s="11">
        <v>-0.10676598629796399</v>
      </c>
      <c r="J29" s="11">
        <v>-3.1161319588096001E-3</v>
      </c>
      <c r="K29" s="11">
        <v>-0.132594288584375</v>
      </c>
      <c r="L29" s="11">
        <v>-8.7887924865652098E-2</v>
      </c>
      <c r="M29" s="11">
        <v>-4.6681753652643702E-2</v>
      </c>
      <c r="N29" s="11">
        <v>-9.6921083038123995E-2</v>
      </c>
      <c r="O29" s="11">
        <v>-4.2104827646835999E-2</v>
      </c>
      <c r="P29" s="11">
        <v>-1.02191472903914E-2</v>
      </c>
      <c r="Q29" s="11">
        <v>-9.0252377852680601E-2</v>
      </c>
      <c r="R29" s="11">
        <v>-7.9162401881200897E-2</v>
      </c>
      <c r="S29" s="11">
        <v>-0.13975673691783799</v>
      </c>
      <c r="T29" s="11">
        <v>-6.5784769472545704E-2</v>
      </c>
      <c r="U29" s="11">
        <v>-5.7812108311688502E-2</v>
      </c>
      <c r="V29" s="11">
        <v>2.8928845465846901E-2</v>
      </c>
      <c r="W29" s="11">
        <v>-7.6540018058711995E-2</v>
      </c>
      <c r="X29" s="11">
        <v>-3.1610611668695103E-2</v>
      </c>
      <c r="Y29" s="11">
        <v>7.2879013804473397E-2</v>
      </c>
      <c r="Z29" s="11">
        <v>-3.6261889922965897E-2</v>
      </c>
      <c r="AA29" s="11">
        <v>-8.2248972630877507E-2</v>
      </c>
      <c r="AB29" s="11">
        <v>-2.5319596441827599E-2</v>
      </c>
      <c r="AC29" s="11">
        <v>-0.107418585535157</v>
      </c>
      <c r="AD29" s="11">
        <v>-1.18973508608932E-2</v>
      </c>
      <c r="AE29" s="11">
        <v>-3.5071516331168402E-2</v>
      </c>
      <c r="AF29" s="11">
        <v>-2.35761583357324E-2</v>
      </c>
      <c r="AG29" s="11">
        <v>-5.9011357264742999E-2</v>
      </c>
      <c r="AH29" s="11">
        <v>-5.98862993509197E-2</v>
      </c>
      <c r="AI29" s="11">
        <v>-2.4238577907552399E-2</v>
      </c>
      <c r="AJ29" s="11">
        <v>-1.39186433178998E-2</v>
      </c>
      <c r="AK29" s="11">
        <v>4.5646958957090101E-3</v>
      </c>
      <c r="AL29" s="11">
        <v>1.4817022953720499E-2</v>
      </c>
      <c r="AM29" s="11">
        <v>-8.8729998667060397E-4</v>
      </c>
      <c r="AN29" s="11">
        <v>-8.6582830590300995E-3</v>
      </c>
      <c r="AO29" s="11">
        <v>-3.89536047526765E-2</v>
      </c>
      <c r="AP29" s="11">
        <v>-1.1984396683212099E-2</v>
      </c>
      <c r="AQ29" s="11">
        <v>-5.1436218583477002E-2</v>
      </c>
      <c r="AR29" s="11">
        <v>3.21393759773351E-2</v>
      </c>
      <c r="AS29" s="11">
        <v>-2.3791245603932799E-2</v>
      </c>
      <c r="AT29" s="11">
        <v>-6.6580149929833701E-2</v>
      </c>
      <c r="AU29" s="11">
        <v>4.4510506326415698E-2</v>
      </c>
      <c r="AW29">
        <f t="array" ref="AW29">SUMPRODUCT(B29:AU29,TRANSPOSE('QoL regression results'!$H$3:$H$48))</f>
        <v>0.80555338725912473</v>
      </c>
    </row>
    <row r="30" spans="1:49" x14ac:dyDescent="0.3">
      <c r="A30">
        <v>29</v>
      </c>
      <c r="B30" s="11">
        <v>0.87493682076005097</v>
      </c>
      <c r="C30" s="11">
        <v>-2.17563785224189E-2</v>
      </c>
      <c r="D30" s="11">
        <v>-1.3163362708121001E-2</v>
      </c>
      <c r="E30" s="11">
        <v>2.2053923128506599E-3</v>
      </c>
      <c r="F30" s="11">
        <v>1.21469432533317E-2</v>
      </c>
      <c r="G30" s="11">
        <v>2.9112671164179399E-2</v>
      </c>
      <c r="H30" s="11">
        <v>3.6140167839136698E-2</v>
      </c>
      <c r="I30" s="11">
        <v>-8.9271492042234002E-2</v>
      </c>
      <c r="J30" s="11">
        <v>-2.8329283954144999E-3</v>
      </c>
      <c r="K30" s="11">
        <v>-0.16142963440352501</v>
      </c>
      <c r="L30" s="11">
        <v>-0.107658584056484</v>
      </c>
      <c r="M30" s="11">
        <v>-6.7463954657018904E-2</v>
      </c>
      <c r="N30" s="11">
        <v>-0.115423369423187</v>
      </c>
      <c r="O30" s="11">
        <v>-4.9925250288044697E-2</v>
      </c>
      <c r="P30" s="11">
        <v>-2.2609555234024699E-2</v>
      </c>
      <c r="Q30" s="11">
        <v>-8.2395459367961804E-2</v>
      </c>
      <c r="R30" s="11">
        <v>-0.110196120568936</v>
      </c>
      <c r="S30" s="11">
        <v>-0.119020927988229</v>
      </c>
      <c r="T30" s="11">
        <v>-6.5694805803853298E-2</v>
      </c>
      <c r="U30" s="11">
        <v>-0.24990559906844101</v>
      </c>
      <c r="V30" s="11">
        <v>1.31388700283254E-2</v>
      </c>
      <c r="W30" s="11">
        <v>-2.01945017224886E-2</v>
      </c>
      <c r="X30" s="11">
        <v>-3.5857007134453701E-2</v>
      </c>
      <c r="Y30" s="11">
        <v>2.5869053062896101E-2</v>
      </c>
      <c r="Z30" s="11">
        <v>2.34604688936337E-2</v>
      </c>
      <c r="AA30" s="11">
        <v>-0.10041491780211199</v>
      </c>
      <c r="AB30" s="11">
        <v>-2.97289543275399E-2</v>
      </c>
      <c r="AC30" s="11">
        <v>-4.08383273640721E-2</v>
      </c>
      <c r="AD30" s="11">
        <v>-3.4949663174219998E-2</v>
      </c>
      <c r="AE30" s="11">
        <v>-3.3942213372234499E-2</v>
      </c>
      <c r="AF30" s="11">
        <v>-2.55204657944922E-2</v>
      </c>
      <c r="AG30" s="11">
        <v>-6.5190808863193395E-2</v>
      </c>
      <c r="AH30" s="11">
        <v>-6.6262635224213107E-2</v>
      </c>
      <c r="AI30" s="11">
        <v>-2.3525686943261601E-2</v>
      </c>
      <c r="AJ30" s="11">
        <v>-2.0161407744769599E-2</v>
      </c>
      <c r="AK30" s="11">
        <v>-1.7651464162478801E-4</v>
      </c>
      <c r="AL30" s="11">
        <v>6.3079329978027896E-3</v>
      </c>
      <c r="AM30" s="11">
        <v>-1.0313880976495601E-2</v>
      </c>
      <c r="AN30" s="11">
        <v>-2.07245287361855E-2</v>
      </c>
      <c r="AO30" s="11">
        <v>-4.6819856035969498E-2</v>
      </c>
      <c r="AP30" s="11">
        <v>-6.8485958090484297E-3</v>
      </c>
      <c r="AQ30" s="11">
        <v>-5.2498245063944501E-2</v>
      </c>
      <c r="AR30" s="11">
        <v>2.32018171904772E-2</v>
      </c>
      <c r="AS30" s="11">
        <v>-2.0742211781069601E-2</v>
      </c>
      <c r="AT30" s="11">
        <v>-6.5221848061184196E-2</v>
      </c>
      <c r="AU30" s="11">
        <v>4.81409309126739E-2</v>
      </c>
      <c r="AW30">
        <f t="array" ref="AW30">SUMPRODUCT(B30:AU30,TRANSPOSE('QoL regression results'!$H$3:$H$48))</f>
        <v>0.81498211853364066</v>
      </c>
    </row>
    <row r="31" spans="1:49" x14ac:dyDescent="0.3">
      <c r="A31">
        <v>30</v>
      </c>
      <c r="B31" s="11">
        <v>0.85823126610440303</v>
      </c>
      <c r="C31" s="11">
        <v>-2.1936766740926501E-2</v>
      </c>
      <c r="D31" s="11">
        <v>-2.53364895085267E-2</v>
      </c>
      <c r="E31" s="11">
        <v>-1.0983289806007601E-3</v>
      </c>
      <c r="F31" s="11">
        <v>-2.04348774291255E-2</v>
      </c>
      <c r="G31" s="11">
        <v>3.15131849538135E-2</v>
      </c>
      <c r="H31" s="11">
        <v>4.1765390572393903E-2</v>
      </c>
      <c r="I31" s="11">
        <v>-0.12001178310605</v>
      </c>
      <c r="J31" s="11">
        <v>-4.8798253259381297E-3</v>
      </c>
      <c r="K31" s="11">
        <v>-0.15594855704525901</v>
      </c>
      <c r="L31" s="11">
        <v>-0.123823368173941</v>
      </c>
      <c r="M31" s="11">
        <v>-4.8066737580607997E-2</v>
      </c>
      <c r="N31" s="11">
        <v>-0.14414096133573401</v>
      </c>
      <c r="O31" s="11">
        <v>-7.4927846855753405E-2</v>
      </c>
      <c r="P31" s="11">
        <v>-1.58141781952192E-2</v>
      </c>
      <c r="Q31" s="11">
        <v>-9.30774082996913E-2</v>
      </c>
      <c r="R31" s="11">
        <v>-5.9460795135084697E-2</v>
      </c>
      <c r="S31" s="11">
        <v>-0.13168007103674001</v>
      </c>
      <c r="T31" s="11">
        <v>-5.3617593413426097E-2</v>
      </c>
      <c r="U31" s="11">
        <v>-3.7864815900433897E-2</v>
      </c>
      <c r="V31" s="11">
        <v>1.9634277244534599E-2</v>
      </c>
      <c r="W31" s="11">
        <v>7.8430240750072095E-4</v>
      </c>
      <c r="X31" s="11">
        <v>-2.6215430036723601E-2</v>
      </c>
      <c r="Y31" s="11">
        <v>-1.50302007243211E-2</v>
      </c>
      <c r="Z31" s="11">
        <v>7.4134281114246001E-3</v>
      </c>
      <c r="AA31" s="11">
        <v>-0.118553960677463</v>
      </c>
      <c r="AB31" s="11">
        <v>-1.6618156270146602E-2</v>
      </c>
      <c r="AC31" s="11">
        <v>-6.7850924602703103E-2</v>
      </c>
      <c r="AD31" s="11">
        <v>3.64558393260963E-2</v>
      </c>
      <c r="AE31" s="11">
        <v>-2.4279604330211601E-2</v>
      </c>
      <c r="AF31" s="11">
        <v>-2.1839037178104499E-2</v>
      </c>
      <c r="AG31" s="11">
        <v>-6.8073179249126606E-2</v>
      </c>
      <c r="AH31" s="11">
        <v>-5.5286250158253003E-2</v>
      </c>
      <c r="AI31" s="11">
        <v>-2.68119430358401E-2</v>
      </c>
      <c r="AJ31" s="11">
        <v>-1.53873834381311E-2</v>
      </c>
      <c r="AK31" s="11">
        <v>-2.2811432165814201E-3</v>
      </c>
      <c r="AL31" s="11">
        <v>1.20872230567657E-3</v>
      </c>
      <c r="AM31" s="11">
        <v>-2.0704236420736599E-2</v>
      </c>
      <c r="AN31" s="11">
        <v>-2.6574993181010899E-2</v>
      </c>
      <c r="AO31" s="11">
        <v>-4.9532637138735403E-2</v>
      </c>
      <c r="AP31" s="11">
        <v>-4.9405374386230303E-3</v>
      </c>
      <c r="AQ31" s="11">
        <v>-4.6985990293968299E-2</v>
      </c>
      <c r="AR31" s="11">
        <v>3.08821224306246E-2</v>
      </c>
      <c r="AS31" s="11">
        <v>-1.85291971103471E-2</v>
      </c>
      <c r="AT31" s="11">
        <v>-7.0009300587812698E-2</v>
      </c>
      <c r="AU31" s="11">
        <v>4.5975188720059998E-2</v>
      </c>
      <c r="AW31">
        <f t="array" ref="AW31">SUMPRODUCT(B31:AU31,TRANSPOSE('QoL regression results'!$H$3:$H$48))</f>
        <v>0.80415373825182657</v>
      </c>
    </row>
    <row r="32" spans="1:49" x14ac:dyDescent="0.3">
      <c r="A32">
        <v>31</v>
      </c>
      <c r="B32" s="11">
        <v>0.86107497836534297</v>
      </c>
      <c r="C32" s="11">
        <v>-8.7410704391597503E-3</v>
      </c>
      <c r="D32" s="11">
        <v>1.27436734577517E-2</v>
      </c>
      <c r="E32" s="11">
        <v>4.8870852932026698E-3</v>
      </c>
      <c r="F32" s="11">
        <v>-9.6709770314205492E-3</v>
      </c>
      <c r="G32" s="11">
        <v>2.4524418398280599E-2</v>
      </c>
      <c r="H32" s="11">
        <v>3.5877419708362897E-2</v>
      </c>
      <c r="I32" s="11">
        <v>-8.7567574031321094E-2</v>
      </c>
      <c r="J32" s="11">
        <v>-1.6345467966852701E-2</v>
      </c>
      <c r="K32" s="11">
        <v>-0.143040670410996</v>
      </c>
      <c r="L32" s="11">
        <v>-0.146638658676224</v>
      </c>
      <c r="M32" s="11">
        <v>-4.6934040733101597E-2</v>
      </c>
      <c r="N32" s="11">
        <v>-0.121152740020622</v>
      </c>
      <c r="O32" s="11">
        <v>-7.3459806501613503E-2</v>
      </c>
      <c r="P32" s="11">
        <v>-1.83059092643682E-2</v>
      </c>
      <c r="Q32" s="11">
        <v>-7.9276761245527294E-2</v>
      </c>
      <c r="R32" s="11">
        <v>-5.0924497116124297E-2</v>
      </c>
      <c r="S32" s="11">
        <v>-0.112181435441816</v>
      </c>
      <c r="T32" s="11">
        <v>-7.6107329720621605E-2</v>
      </c>
      <c r="U32" s="11">
        <v>-3.3292147452818603E-2</v>
      </c>
      <c r="V32" s="11">
        <v>-3.0191102863259701E-2</v>
      </c>
      <c r="W32" s="11">
        <v>-4.0261110894107603E-2</v>
      </c>
      <c r="X32" s="11">
        <v>-2.5058164911335602E-2</v>
      </c>
      <c r="Y32" s="11">
        <v>-1.85895827228812E-3</v>
      </c>
      <c r="Z32" s="11">
        <v>-3.3693805565880197E-2</v>
      </c>
      <c r="AA32" s="11">
        <v>-8.8132404855727597E-2</v>
      </c>
      <c r="AB32" s="11">
        <v>-4.5857260058912497E-2</v>
      </c>
      <c r="AC32" s="11">
        <v>-0.12793390434541899</v>
      </c>
      <c r="AD32" s="11">
        <v>-4.99270975261565E-3</v>
      </c>
      <c r="AE32" s="11">
        <v>-3.18699530226818E-2</v>
      </c>
      <c r="AF32" s="11">
        <v>-1.307188531645E-2</v>
      </c>
      <c r="AG32" s="11">
        <v>-5.9922672178790999E-2</v>
      </c>
      <c r="AH32" s="11">
        <v>-5.8801871809723898E-2</v>
      </c>
      <c r="AI32" s="11">
        <v>-2.6662933729710101E-2</v>
      </c>
      <c r="AJ32" s="11">
        <v>-2.0846767348576298E-2</v>
      </c>
      <c r="AK32" s="11">
        <v>-2.7359598671436599E-3</v>
      </c>
      <c r="AL32" s="11">
        <v>6.8581552139579498E-3</v>
      </c>
      <c r="AM32" s="11">
        <v>-1.2256881963682799E-2</v>
      </c>
      <c r="AN32" s="11">
        <v>-2.6715893765314701E-2</v>
      </c>
      <c r="AO32" s="11">
        <v>-4.7285488318978802E-2</v>
      </c>
      <c r="AP32" s="11">
        <v>-1.43209524216478E-2</v>
      </c>
      <c r="AQ32" s="11">
        <v>-5.2306398869780002E-2</v>
      </c>
      <c r="AR32" s="11">
        <v>3.1349277731126501E-2</v>
      </c>
      <c r="AS32" s="11">
        <v>-1.9156257193847101E-2</v>
      </c>
      <c r="AT32" s="11">
        <v>-6.8733272594961106E-2</v>
      </c>
      <c r="AU32" s="11">
        <v>4.8960202131801002E-2</v>
      </c>
      <c r="AW32">
        <f t="array" ref="AW32">SUMPRODUCT(B32:AU32,TRANSPOSE('QoL regression results'!$H$3:$H$48))</f>
        <v>0.80913126176957706</v>
      </c>
    </row>
    <row r="33" spans="1:49" x14ac:dyDescent="0.3">
      <c r="A33">
        <v>32</v>
      </c>
      <c r="B33" s="11">
        <v>0.87159453733664605</v>
      </c>
      <c r="C33" s="11">
        <v>-4.1963005614424301E-2</v>
      </c>
      <c r="D33" s="11">
        <v>-1.55470269021745E-2</v>
      </c>
      <c r="E33" s="11">
        <v>1.91487909875304E-3</v>
      </c>
      <c r="F33" s="11">
        <v>-1.6460970509780501E-2</v>
      </c>
      <c r="G33" s="11">
        <v>3.98833021226652E-2</v>
      </c>
      <c r="H33" s="11">
        <v>4.0265117015308299E-2</v>
      </c>
      <c r="I33" s="11">
        <v>-7.4461244117439193E-2</v>
      </c>
      <c r="J33" s="11">
        <v>-1.90044820951373E-2</v>
      </c>
      <c r="K33" s="11">
        <v>-0.13040849595102799</v>
      </c>
      <c r="L33" s="11">
        <v>-0.147514729364596</v>
      </c>
      <c r="M33" s="11">
        <v>-5.6541740191866002E-2</v>
      </c>
      <c r="N33" s="11">
        <v>-4.7750512102344697E-2</v>
      </c>
      <c r="O33" s="11">
        <v>-8.9257045715493102E-2</v>
      </c>
      <c r="P33" s="11">
        <v>-3.0208729346036401E-2</v>
      </c>
      <c r="Q33" s="11">
        <v>-3.2317416953787099E-2</v>
      </c>
      <c r="R33" s="11">
        <v>-0.100663630714319</v>
      </c>
      <c r="S33" s="11">
        <v>-0.117782822064739</v>
      </c>
      <c r="T33" s="11">
        <v>-4.6097484972232997E-2</v>
      </c>
      <c r="U33" s="11">
        <v>-9.6119291342362204E-2</v>
      </c>
      <c r="V33" s="11">
        <v>1.77320875465601E-2</v>
      </c>
      <c r="W33" s="11">
        <v>-6.4913689651598494E-2</v>
      </c>
      <c r="X33" s="11">
        <v>-2.9732771564772699E-2</v>
      </c>
      <c r="Y33" s="11">
        <v>-1.61798878812974E-2</v>
      </c>
      <c r="Z33" s="11">
        <v>-8.7627715308734398E-3</v>
      </c>
      <c r="AA33" s="11">
        <v>-0.103998627956349</v>
      </c>
      <c r="AB33" s="11">
        <v>-4.1128011526791401E-2</v>
      </c>
      <c r="AC33" s="11">
        <v>-7.3791982345295895E-2</v>
      </c>
      <c r="AD33" s="11">
        <v>-5.1145138607730199E-2</v>
      </c>
      <c r="AE33" s="11">
        <v>-2.7520313343821001E-2</v>
      </c>
      <c r="AF33" s="11">
        <v>-1.5645850677702099E-2</v>
      </c>
      <c r="AG33" s="11">
        <v>-6.1917731107333597E-2</v>
      </c>
      <c r="AH33" s="11">
        <v>-5.5837700223695698E-2</v>
      </c>
      <c r="AI33" s="11">
        <v>-2.7984298129992601E-2</v>
      </c>
      <c r="AJ33" s="11">
        <v>-2.3252972968364899E-2</v>
      </c>
      <c r="AK33" s="11">
        <v>-3.0748817545440499E-3</v>
      </c>
      <c r="AL33" s="11">
        <v>5.8891919443556304E-3</v>
      </c>
      <c r="AM33" s="11">
        <v>-1.32163584043248E-2</v>
      </c>
      <c r="AN33" s="11">
        <v>-2.16128858666788E-2</v>
      </c>
      <c r="AO33" s="11">
        <v>-5.0864025363446301E-2</v>
      </c>
      <c r="AP33" s="11">
        <v>-1.0556525810890499E-2</v>
      </c>
      <c r="AQ33" s="11">
        <v>-5.4886746661602502E-2</v>
      </c>
      <c r="AR33" s="11">
        <v>2.6388219560678699E-2</v>
      </c>
      <c r="AS33" s="11">
        <v>-1.5908347320467101E-2</v>
      </c>
      <c r="AT33" s="11">
        <v>-6.9148434817998095E-2</v>
      </c>
      <c r="AU33" s="11">
        <v>4.0965980100906199E-2</v>
      </c>
      <c r="AW33">
        <f t="array" ref="AW33">SUMPRODUCT(B33:AU33,TRANSPOSE('QoL regression results'!$H$3:$H$48))</f>
        <v>0.82164602905730599</v>
      </c>
    </row>
    <row r="34" spans="1:49" x14ac:dyDescent="0.3">
      <c r="A34">
        <v>33</v>
      </c>
      <c r="B34" s="11">
        <v>0.84948684469317204</v>
      </c>
      <c r="C34" s="11">
        <v>-1.2533845035641899E-2</v>
      </c>
      <c r="D34" s="11">
        <v>1.53312240072841E-2</v>
      </c>
      <c r="E34" s="11">
        <v>1.21724000723948E-2</v>
      </c>
      <c r="F34" s="11">
        <v>-1.7003011338805701E-2</v>
      </c>
      <c r="G34" s="11">
        <v>1.26433738127815E-2</v>
      </c>
      <c r="H34" s="11">
        <v>2.6930612962425798E-2</v>
      </c>
      <c r="I34" s="11">
        <v>-0.116186110406688</v>
      </c>
      <c r="J34" s="11">
        <v>-1.54664867394016E-2</v>
      </c>
      <c r="K34" s="11">
        <v>-0.157922361885001</v>
      </c>
      <c r="L34" s="11">
        <v>-9.3072094160691093E-2</v>
      </c>
      <c r="M34" s="11">
        <v>-5.5839182074410201E-2</v>
      </c>
      <c r="N34" s="11">
        <v>-0.14782643302717699</v>
      </c>
      <c r="O34" s="11">
        <v>-5.9921508254217201E-2</v>
      </c>
      <c r="P34" s="11">
        <v>-1.51790641087857E-2</v>
      </c>
      <c r="Q34" s="11">
        <v>-6.5425907395566293E-2</v>
      </c>
      <c r="R34" s="11">
        <v>-9.2149603755682805E-2</v>
      </c>
      <c r="S34" s="11">
        <v>-5.8766583968298203E-2</v>
      </c>
      <c r="T34" s="11">
        <v>-6.01426046710236E-2</v>
      </c>
      <c r="U34" s="11">
        <v>-9.8958302937051906E-2</v>
      </c>
      <c r="V34" s="11">
        <v>-2.9415124129878401E-2</v>
      </c>
      <c r="W34" s="11">
        <v>-2.4511786418339902E-2</v>
      </c>
      <c r="X34" s="11">
        <v>-4.2268825991718301E-2</v>
      </c>
      <c r="Y34" s="11">
        <v>-1.26978596740209E-2</v>
      </c>
      <c r="Z34" s="11">
        <v>1.06224097397345E-2</v>
      </c>
      <c r="AA34" s="11">
        <v>-8.76701768224908E-2</v>
      </c>
      <c r="AB34" s="11">
        <v>-1.9161275062646799E-2</v>
      </c>
      <c r="AC34" s="11">
        <v>-3.8569957617369498E-2</v>
      </c>
      <c r="AD34" s="11">
        <v>-8.5966786257506797E-2</v>
      </c>
      <c r="AE34" s="11">
        <v>-2.9582451015702001E-2</v>
      </c>
      <c r="AF34" s="11">
        <v>-2.2228679663287398E-2</v>
      </c>
      <c r="AG34" s="11">
        <v>-5.7406178758009498E-2</v>
      </c>
      <c r="AH34" s="11">
        <v>-4.96450229973283E-2</v>
      </c>
      <c r="AI34" s="11">
        <v>-1.9430989538830198E-2</v>
      </c>
      <c r="AJ34" s="11">
        <v>-1.44536864555459E-2</v>
      </c>
      <c r="AK34" s="11">
        <v>-2.6292363607428198E-3</v>
      </c>
      <c r="AL34" s="11">
        <v>1.4018419395773699E-3</v>
      </c>
      <c r="AM34" s="11">
        <v>-1.26081195639389E-2</v>
      </c>
      <c r="AN34" s="11">
        <v>-2.37263445523547E-2</v>
      </c>
      <c r="AO34" s="11">
        <v>-5.5490571434452497E-2</v>
      </c>
      <c r="AP34" s="11">
        <v>-1.3994117179541601E-2</v>
      </c>
      <c r="AQ34" s="11">
        <v>-4.4738049326657398E-2</v>
      </c>
      <c r="AR34" s="11">
        <v>3.2826666256791197E-2</v>
      </c>
      <c r="AS34" s="11">
        <v>-1.76524613798359E-2</v>
      </c>
      <c r="AT34" s="11">
        <v>-6.4583610838403804E-2</v>
      </c>
      <c r="AU34" s="11">
        <v>4.3292885371338699E-2</v>
      </c>
      <c r="AW34">
        <f t="array" ref="AW34">SUMPRODUCT(B34:AU34,TRANSPOSE('QoL regression results'!$H$3:$H$48))</f>
        <v>0.8012436636354211</v>
      </c>
    </row>
    <row r="35" spans="1:49" x14ac:dyDescent="0.3">
      <c r="A35">
        <v>34</v>
      </c>
      <c r="B35" s="11">
        <v>0.853797266199533</v>
      </c>
      <c r="C35" s="11">
        <v>-4.9962141755447602E-2</v>
      </c>
      <c r="D35" s="11">
        <v>2.15761667702506E-2</v>
      </c>
      <c r="E35" s="11">
        <v>-5.4643208679014605E-4</v>
      </c>
      <c r="F35" s="11">
        <v>-7.3208043331439501E-3</v>
      </c>
      <c r="G35" s="11">
        <v>2.6869555714950501E-3</v>
      </c>
      <c r="H35" s="11">
        <v>3.0385340351199601E-2</v>
      </c>
      <c r="I35" s="11">
        <v>-0.10383873441080101</v>
      </c>
      <c r="J35" s="11">
        <v>-2.0337236009742299E-2</v>
      </c>
      <c r="K35" s="11">
        <v>-6.1064443346166397E-2</v>
      </c>
      <c r="L35" s="11">
        <v>-0.129645960299306</v>
      </c>
      <c r="M35" s="11">
        <v>-5.6428125458131001E-2</v>
      </c>
      <c r="N35" s="11">
        <v>-0.22853998510329299</v>
      </c>
      <c r="O35" s="11">
        <v>-0.10016316429953299</v>
      </c>
      <c r="P35" s="11">
        <v>-2.8893759091229598E-2</v>
      </c>
      <c r="Q35" s="11">
        <v>-0.133371669622488</v>
      </c>
      <c r="R35" s="11">
        <v>-4.29955388841195E-2</v>
      </c>
      <c r="S35" s="11">
        <v>-0.13635191148803999</v>
      </c>
      <c r="T35" s="11">
        <v>-6.74549912215755E-2</v>
      </c>
      <c r="U35" s="11">
        <v>-3.5249517763199803E-2</v>
      </c>
      <c r="V35" s="11">
        <v>3.1125815516384599E-2</v>
      </c>
      <c r="W35" s="11">
        <v>-8.6595923994978202E-2</v>
      </c>
      <c r="X35" s="11">
        <v>-5.2211767170509203E-2</v>
      </c>
      <c r="Y35" s="11">
        <v>4.1557327162235098E-2</v>
      </c>
      <c r="Z35" s="11">
        <v>-2.1494434360280399E-2</v>
      </c>
      <c r="AA35" s="11">
        <v>-8.8884900744013604E-2</v>
      </c>
      <c r="AB35" s="11">
        <v>-1.23264449054694E-2</v>
      </c>
      <c r="AC35" s="11">
        <v>4.2870756978457599E-3</v>
      </c>
      <c r="AD35" s="11">
        <v>9.71253203209968E-3</v>
      </c>
      <c r="AE35" s="11">
        <v>-3.5327046185920898E-2</v>
      </c>
      <c r="AF35" s="11">
        <v>-2.14467132033592E-2</v>
      </c>
      <c r="AG35" s="11">
        <v>-5.6908907725240203E-2</v>
      </c>
      <c r="AH35" s="11">
        <v>-4.4647536360735297E-2</v>
      </c>
      <c r="AI35" s="11">
        <v>-2.8882771377144699E-2</v>
      </c>
      <c r="AJ35" s="11">
        <v>-1.78286411376333E-2</v>
      </c>
      <c r="AK35" s="11">
        <v>-3.4691464192954601E-3</v>
      </c>
      <c r="AL35" s="11">
        <v>9.1219964937544699E-3</v>
      </c>
      <c r="AM35" s="11">
        <v>-1.29695272670153E-2</v>
      </c>
      <c r="AN35" s="11">
        <v>-2.0825928960175301E-2</v>
      </c>
      <c r="AO35" s="11">
        <v>-3.6610311562327399E-2</v>
      </c>
      <c r="AP35" s="11">
        <v>-6.9180011211216596E-3</v>
      </c>
      <c r="AQ35" s="11">
        <v>-5.0793711122744299E-2</v>
      </c>
      <c r="AR35" s="11">
        <v>3.1316779198531597E-2</v>
      </c>
      <c r="AS35" s="11">
        <v>-9.9728086922161192E-3</v>
      </c>
      <c r="AT35" s="11">
        <v>-5.7615217425388998E-2</v>
      </c>
      <c r="AU35" s="11">
        <v>3.7102648470999998E-2</v>
      </c>
      <c r="AW35">
        <f t="array" ref="AW35">SUMPRODUCT(B35:AU35,TRANSPOSE('QoL regression results'!$H$3:$H$48))</f>
        <v>0.81827172633255219</v>
      </c>
    </row>
    <row r="36" spans="1:49" x14ac:dyDescent="0.3">
      <c r="A36">
        <v>35</v>
      </c>
      <c r="B36" s="11">
        <v>0.88135670497132401</v>
      </c>
      <c r="C36" s="11">
        <v>-2.4603708872681599E-2</v>
      </c>
      <c r="D36" s="11">
        <v>-2.9885366177339199E-2</v>
      </c>
      <c r="E36" s="11">
        <v>1.1518256567443199E-3</v>
      </c>
      <c r="F36" s="11">
        <v>-1.43489426357077E-2</v>
      </c>
      <c r="G36" s="11">
        <v>3.1021581995802801E-2</v>
      </c>
      <c r="H36" s="11">
        <v>3.5095178276132802E-2</v>
      </c>
      <c r="I36" s="11">
        <v>-0.10550035595349</v>
      </c>
      <c r="J36" s="11">
        <v>-7.2950027914160101E-3</v>
      </c>
      <c r="K36" s="11">
        <v>-0.139105449109755</v>
      </c>
      <c r="L36" s="11">
        <v>-8.9676858252524097E-2</v>
      </c>
      <c r="M36" s="11">
        <v>-6.0610229159492102E-2</v>
      </c>
      <c r="N36" s="11">
        <v>-7.5354001778201493E-2</v>
      </c>
      <c r="O36" s="11">
        <v>-0.12586568272894</v>
      </c>
      <c r="P36" s="11">
        <v>-1.6113328126907599E-2</v>
      </c>
      <c r="Q36" s="11">
        <v>-9.86777474320015E-2</v>
      </c>
      <c r="R36" s="11">
        <v>-9.6063638347159697E-2</v>
      </c>
      <c r="S36" s="11">
        <v>-0.116990088523497</v>
      </c>
      <c r="T36" s="11">
        <v>-4.0857018040188202E-2</v>
      </c>
      <c r="U36" s="11">
        <v>-4.6480736590143401E-2</v>
      </c>
      <c r="V36" s="11">
        <v>-1.8260048445580001E-2</v>
      </c>
      <c r="W36" s="11">
        <v>-4.0185653744239998E-2</v>
      </c>
      <c r="X36" s="11">
        <v>-4.2311338619870097E-2</v>
      </c>
      <c r="Y36" s="11">
        <v>3.7969232640581801E-3</v>
      </c>
      <c r="Z36" s="11">
        <v>-2.84443507254897E-2</v>
      </c>
      <c r="AA36" s="11">
        <v>-0.105200264112408</v>
      </c>
      <c r="AB36" s="11">
        <v>-2.9639236170464899E-2</v>
      </c>
      <c r="AC36" s="11">
        <v>-6.8248609375878302E-2</v>
      </c>
      <c r="AD36" s="11">
        <v>-8.4307266004699705E-2</v>
      </c>
      <c r="AE36" s="11">
        <v>-3.0656284618891701E-2</v>
      </c>
      <c r="AF36" s="11">
        <v>-1.3854787186777E-2</v>
      </c>
      <c r="AG36" s="11">
        <v>-6.9932486544647801E-2</v>
      </c>
      <c r="AH36" s="11">
        <v>-6.0260113325859101E-2</v>
      </c>
      <c r="AI36" s="11">
        <v>-3.6292294792900297E-2</v>
      </c>
      <c r="AJ36" s="11">
        <v>-1.3286895673320099E-2</v>
      </c>
      <c r="AK36" s="11">
        <v>-1.3808618100131001E-2</v>
      </c>
      <c r="AL36" s="11">
        <v>8.6014279344389202E-4</v>
      </c>
      <c r="AM36" s="11">
        <v>-2.14626999580338E-2</v>
      </c>
      <c r="AN36" s="11">
        <v>-2.90495050519201E-2</v>
      </c>
      <c r="AO36" s="11">
        <v>-4.5035100491041098E-2</v>
      </c>
      <c r="AP36" s="11">
        <v>-9.0207473222675399E-3</v>
      </c>
      <c r="AQ36" s="11">
        <v>-5.0168087150505497E-2</v>
      </c>
      <c r="AR36" s="11">
        <v>3.5574806923761998E-2</v>
      </c>
      <c r="AS36" s="11">
        <v>-1.9736577392884001E-2</v>
      </c>
      <c r="AT36" s="11">
        <v>-7.5173972280696805E-2</v>
      </c>
      <c r="AU36" s="11">
        <v>3.5444946881975997E-2</v>
      </c>
      <c r="AW36">
        <f t="array" ref="AW36">SUMPRODUCT(B36:AU36,TRANSPOSE('QoL regression results'!$H$3:$H$48))</f>
        <v>0.82195673443890882</v>
      </c>
    </row>
    <row r="37" spans="1:49" x14ac:dyDescent="0.3">
      <c r="A37">
        <v>36</v>
      </c>
      <c r="B37" s="11">
        <v>0.85188896568471895</v>
      </c>
      <c r="C37" s="11">
        <v>-0.105458428288003</v>
      </c>
      <c r="D37" s="11">
        <v>-2.0869479709618499E-2</v>
      </c>
      <c r="E37" s="11">
        <v>8.9236176548938606E-5</v>
      </c>
      <c r="F37" s="11">
        <v>3.6966864274005203E-2</v>
      </c>
      <c r="G37" s="11">
        <v>4.1630199305222299E-2</v>
      </c>
      <c r="H37" s="11">
        <v>3.0793344182118099E-2</v>
      </c>
      <c r="I37" s="11">
        <v>-0.106016957048695</v>
      </c>
      <c r="J37" s="11">
        <v>-2.26431622073568E-2</v>
      </c>
      <c r="K37" s="11">
        <v>-0.141109177144457</v>
      </c>
      <c r="L37" s="11">
        <v>-0.18387267299857901</v>
      </c>
      <c r="M37" s="11">
        <v>-5.8948447094687301E-2</v>
      </c>
      <c r="N37" s="11">
        <v>-0.13988433048825599</v>
      </c>
      <c r="O37" s="11">
        <v>-8.5662403951595495E-2</v>
      </c>
      <c r="P37" s="11">
        <v>-2.2728255131384E-2</v>
      </c>
      <c r="Q37" s="11">
        <v>-5.3498758809361502E-2</v>
      </c>
      <c r="R37" s="11">
        <v>-8.8033980068531803E-2</v>
      </c>
      <c r="S37" s="11">
        <v>-0.161597112873612</v>
      </c>
      <c r="T37" s="11">
        <v>-6.6677921399880394E-2</v>
      </c>
      <c r="U37" s="11">
        <v>1.7936326698686701E-2</v>
      </c>
      <c r="V37" s="11">
        <v>4.0138408305452601E-2</v>
      </c>
      <c r="W37" s="11">
        <v>-4.65076563996418E-2</v>
      </c>
      <c r="X37" s="11">
        <v>-5.1487028537869899E-2</v>
      </c>
      <c r="Y37" s="11">
        <v>5.1109594186898701E-3</v>
      </c>
      <c r="Z37" s="11">
        <v>9.6207177821336191E-3</v>
      </c>
      <c r="AA37" s="11">
        <v>-0.12073991515929799</v>
      </c>
      <c r="AB37" s="11">
        <v>-3.82406554443281E-2</v>
      </c>
      <c r="AC37" s="11">
        <v>9.2527958861627901E-2</v>
      </c>
      <c r="AD37" s="11">
        <v>-3.9298819175482502E-2</v>
      </c>
      <c r="AE37" s="11">
        <v>-3.4404604510904997E-2</v>
      </c>
      <c r="AF37" s="11">
        <v>-8.8434783075678203E-3</v>
      </c>
      <c r="AG37" s="11">
        <v>-5.3371642738726702E-2</v>
      </c>
      <c r="AH37" s="11">
        <v>-4.8485880801828599E-2</v>
      </c>
      <c r="AI37" s="11">
        <v>-2.53574607540097E-2</v>
      </c>
      <c r="AJ37" s="11">
        <v>-1.44531201832615E-2</v>
      </c>
      <c r="AK37" s="11">
        <v>3.3807018597140199E-3</v>
      </c>
      <c r="AL37" s="11">
        <v>1.2000620207697099E-2</v>
      </c>
      <c r="AM37" s="11">
        <v>-5.0388465499619497E-3</v>
      </c>
      <c r="AN37" s="11">
        <v>-1.8989222577565901E-2</v>
      </c>
      <c r="AO37" s="11">
        <v>-4.1852446985148901E-2</v>
      </c>
      <c r="AP37" s="11">
        <v>-1.4648295854114301E-2</v>
      </c>
      <c r="AQ37" s="11">
        <v>-4.88179373469593E-2</v>
      </c>
      <c r="AR37" s="11">
        <v>3.6334795619006301E-2</v>
      </c>
      <c r="AS37" s="11">
        <v>-1.4092161306163699E-2</v>
      </c>
      <c r="AT37" s="11">
        <v>-6.4143109496909795E-2</v>
      </c>
      <c r="AU37" s="11">
        <v>4.2780038191704298E-2</v>
      </c>
      <c r="AW37">
        <f t="array" ref="AW37">SUMPRODUCT(B37:AU37,TRANSPOSE('QoL regression results'!$H$3:$H$48))</f>
        <v>0.81540370509058746</v>
      </c>
    </row>
    <row r="38" spans="1:49" x14ac:dyDescent="0.3">
      <c r="A38">
        <v>37</v>
      </c>
      <c r="B38" s="11">
        <v>0.86395201158319501</v>
      </c>
      <c r="C38" s="11">
        <v>-6.0618708764173898E-2</v>
      </c>
      <c r="D38" s="11">
        <v>1.76027000257345E-2</v>
      </c>
      <c r="E38" s="11">
        <v>8.7201851387784194E-3</v>
      </c>
      <c r="F38" s="11">
        <v>1.40373660035554E-2</v>
      </c>
      <c r="G38" s="11">
        <v>9.0756345659224105E-3</v>
      </c>
      <c r="H38" s="11">
        <v>1.6954332484713001E-2</v>
      </c>
      <c r="I38" s="11">
        <v>-0.10495874003538</v>
      </c>
      <c r="J38" s="11">
        <v>2.8874981678739002E-3</v>
      </c>
      <c r="K38" s="11">
        <v>-0.159166657020716</v>
      </c>
      <c r="L38" s="11">
        <v>-0.108611031973447</v>
      </c>
      <c r="M38" s="11">
        <v>-5.6173732324108799E-2</v>
      </c>
      <c r="N38" s="11">
        <v>-0.10732819323732801</v>
      </c>
      <c r="O38" s="11">
        <v>-4.3199327061490801E-2</v>
      </c>
      <c r="P38" s="11">
        <v>-1.5085165205643999E-2</v>
      </c>
      <c r="Q38" s="11">
        <v>-0.109438276481625</v>
      </c>
      <c r="R38" s="11">
        <v>-0.13234037603961199</v>
      </c>
      <c r="S38" s="11">
        <v>-9.0761928948219703E-2</v>
      </c>
      <c r="T38" s="11">
        <v>-7.7628674024959293E-2</v>
      </c>
      <c r="U38" s="11">
        <v>-7.2845606447265801E-2</v>
      </c>
      <c r="V38" s="11">
        <v>2.91818080673285E-2</v>
      </c>
      <c r="W38" s="11">
        <v>-4.5979363745731902E-2</v>
      </c>
      <c r="X38" s="11">
        <v>-4.9994665242659601E-2</v>
      </c>
      <c r="Y38" s="11">
        <v>-2.5368913456093201E-2</v>
      </c>
      <c r="Z38" s="11">
        <v>-8.9073763990069304E-4</v>
      </c>
      <c r="AA38" s="11">
        <v>-0.123892200492063</v>
      </c>
      <c r="AB38" s="11">
        <v>-3.4435796096385501E-2</v>
      </c>
      <c r="AC38" s="11">
        <v>-0.10965216743209399</v>
      </c>
      <c r="AD38" s="11">
        <v>-3.9215347593892898E-2</v>
      </c>
      <c r="AE38" s="11">
        <v>-3.8346013249176303E-2</v>
      </c>
      <c r="AF38" s="11">
        <v>-1.6633268039395101E-2</v>
      </c>
      <c r="AG38" s="11">
        <v>-6.3552763602986298E-2</v>
      </c>
      <c r="AH38" s="11">
        <v>-4.0243010161031302E-2</v>
      </c>
      <c r="AI38" s="11">
        <v>-2.1030823891424799E-2</v>
      </c>
      <c r="AJ38" s="11">
        <v>-1.8653173007479099E-2</v>
      </c>
      <c r="AK38" s="11">
        <v>-4.76483917997638E-3</v>
      </c>
      <c r="AL38" s="11">
        <v>1.8207226192106501E-3</v>
      </c>
      <c r="AM38" s="11">
        <v>-1.6165637380929701E-2</v>
      </c>
      <c r="AN38" s="11">
        <v>-3.4710254044630497E-2</v>
      </c>
      <c r="AO38" s="11">
        <v>-3.91239260343356E-2</v>
      </c>
      <c r="AP38" s="11">
        <v>-1.28920129475472E-2</v>
      </c>
      <c r="AQ38" s="11">
        <v>-6.3038201532604393E-2</v>
      </c>
      <c r="AR38" s="11">
        <v>2.91710440030278E-2</v>
      </c>
      <c r="AS38" s="11">
        <v>-1.13597099415525E-2</v>
      </c>
      <c r="AT38" s="11">
        <v>-6.5029198389712203E-2</v>
      </c>
      <c r="AU38" s="11">
        <v>3.5348208563620698E-2</v>
      </c>
      <c r="AW38">
        <f t="array" ref="AW38">SUMPRODUCT(B38:AU38,TRANSPOSE('QoL regression results'!$H$3:$H$48))</f>
        <v>0.82552972404137437</v>
      </c>
    </row>
    <row r="39" spans="1:49" x14ac:dyDescent="0.3">
      <c r="A39">
        <v>38</v>
      </c>
      <c r="B39" s="11">
        <v>0.87843963480598897</v>
      </c>
      <c r="C39" s="11">
        <v>-4.8929227145513802E-5</v>
      </c>
      <c r="D39" s="11">
        <v>9.2729632202114293E-3</v>
      </c>
      <c r="E39" s="11">
        <v>8.5298236623108804E-3</v>
      </c>
      <c r="F39" s="11">
        <v>-5.0750669281700404E-3</v>
      </c>
      <c r="G39" s="11">
        <v>1.3966115449063499E-2</v>
      </c>
      <c r="H39" s="11">
        <v>3.5425175952572503E-2</v>
      </c>
      <c r="I39" s="11">
        <v>-3.8325626290597603E-2</v>
      </c>
      <c r="J39" s="11">
        <v>-1.7767874831059901E-2</v>
      </c>
      <c r="K39" s="11">
        <v>-9.3763733572520602E-2</v>
      </c>
      <c r="L39" s="11">
        <v>-0.13306120794902199</v>
      </c>
      <c r="M39" s="11">
        <v>-5.2378726472728697E-2</v>
      </c>
      <c r="N39" s="11">
        <v>-0.15969093673535101</v>
      </c>
      <c r="O39" s="11">
        <v>-8.9512825690140199E-2</v>
      </c>
      <c r="P39" s="11">
        <v>-2.18211908654386E-2</v>
      </c>
      <c r="Q39" s="11">
        <v>-0.145895926010984</v>
      </c>
      <c r="R39" s="11">
        <v>-0.112297722681583</v>
      </c>
      <c r="S39" s="11">
        <v>-0.12540650512495499</v>
      </c>
      <c r="T39" s="11">
        <v>-6.8205984013207502E-2</v>
      </c>
      <c r="U39" s="11">
        <v>-2.5059996077501302E-2</v>
      </c>
      <c r="V39" s="11">
        <v>3.6341317533512899E-2</v>
      </c>
      <c r="W39" s="11">
        <v>-6.4953817579519693E-2</v>
      </c>
      <c r="X39" s="11">
        <v>-2.4478406446654701E-2</v>
      </c>
      <c r="Y39" s="11">
        <v>5.2102600675164402E-2</v>
      </c>
      <c r="Z39" s="11">
        <v>5.9881993889527897E-2</v>
      </c>
      <c r="AA39" s="11">
        <v>-0.102156388603502</v>
      </c>
      <c r="AB39" s="11">
        <v>-2.7055555219523901E-2</v>
      </c>
      <c r="AC39" s="11">
        <v>9.5703798284247105E-2</v>
      </c>
      <c r="AD39" s="11">
        <v>-6.0824865184899199E-2</v>
      </c>
      <c r="AE39" s="11">
        <v>-3.7670348525326101E-2</v>
      </c>
      <c r="AF39" s="11">
        <v>-9.6525136868324708E-3</v>
      </c>
      <c r="AG39" s="11">
        <v>-5.8508387685388803E-2</v>
      </c>
      <c r="AH39" s="11">
        <v>-6.4610942890279396E-2</v>
      </c>
      <c r="AI39" s="11">
        <v>-2.4807322590594202E-2</v>
      </c>
      <c r="AJ39" s="11">
        <v>-2.03130298564916E-2</v>
      </c>
      <c r="AK39" s="11">
        <v>-1.20364269809542E-3</v>
      </c>
      <c r="AL39" s="11">
        <v>5.1611298935063301E-3</v>
      </c>
      <c r="AM39" s="11">
        <v>-1.3377129085763001E-2</v>
      </c>
      <c r="AN39" s="11">
        <v>-1.99595760018406E-2</v>
      </c>
      <c r="AO39" s="11">
        <v>-4.1736920085986902E-2</v>
      </c>
      <c r="AP39" s="11">
        <v>-1.60163248774941E-2</v>
      </c>
      <c r="AQ39" s="11">
        <v>-5.9090769411139499E-2</v>
      </c>
      <c r="AR39" s="11">
        <v>2.6179970159527499E-2</v>
      </c>
      <c r="AS39" s="11">
        <v>-1.6562494723168699E-2</v>
      </c>
      <c r="AT39" s="11">
        <v>-6.2573314896611901E-2</v>
      </c>
      <c r="AU39" s="11">
        <v>3.7895222358288898E-2</v>
      </c>
      <c r="AW39">
        <f t="array" ref="AW39">SUMPRODUCT(B39:AU39,TRANSPOSE('QoL regression results'!$H$3:$H$48))</f>
        <v>0.81898982180921598</v>
      </c>
    </row>
    <row r="40" spans="1:49" x14ac:dyDescent="0.3">
      <c r="A40">
        <v>39</v>
      </c>
      <c r="B40" s="11">
        <v>0.85427066358603698</v>
      </c>
      <c r="C40" s="11">
        <v>-3.2589402256107902E-2</v>
      </c>
      <c r="D40" s="11">
        <v>2.78534906009518E-3</v>
      </c>
      <c r="E40" s="11">
        <v>-1.82845649705433E-3</v>
      </c>
      <c r="F40" s="11">
        <v>-2.4053735962246098E-2</v>
      </c>
      <c r="G40" s="11">
        <v>2.2089681251270501E-2</v>
      </c>
      <c r="H40" s="11">
        <v>1.3199466834985501E-2</v>
      </c>
      <c r="I40" s="11">
        <v>-5.0683963176527097E-2</v>
      </c>
      <c r="J40" s="11">
        <v>-2.2126012016975501E-2</v>
      </c>
      <c r="K40" s="11">
        <v>-0.14306231196618699</v>
      </c>
      <c r="L40" s="11">
        <v>-0.13159989362344299</v>
      </c>
      <c r="M40" s="11">
        <v>-5.0325595310686498E-2</v>
      </c>
      <c r="N40" s="11">
        <v>-0.20040285049225001</v>
      </c>
      <c r="O40" s="11">
        <v>-2.5490664557234598E-2</v>
      </c>
      <c r="P40" s="11">
        <v>-2.52712441058759E-2</v>
      </c>
      <c r="Q40" s="11">
        <v>-8.06955465300047E-2</v>
      </c>
      <c r="R40" s="11">
        <v>-5.4606030701589897E-2</v>
      </c>
      <c r="S40" s="11">
        <v>-0.13080093676235899</v>
      </c>
      <c r="T40" s="11">
        <v>-5.8935910323083797E-2</v>
      </c>
      <c r="U40" s="11">
        <v>-0.147473903065416</v>
      </c>
      <c r="V40" s="11">
        <v>-1.5197508074755799E-3</v>
      </c>
      <c r="W40" s="11">
        <v>-4.5231596471758499E-2</v>
      </c>
      <c r="X40" s="11">
        <v>-4.0941342708916001E-2</v>
      </c>
      <c r="Y40" s="11">
        <v>-2.0270516563514799E-3</v>
      </c>
      <c r="Z40" s="11">
        <v>-2.3159819337058199E-2</v>
      </c>
      <c r="AA40" s="11">
        <v>-0.120889773714262</v>
      </c>
      <c r="AB40" s="11">
        <v>-3.7651889612629899E-2</v>
      </c>
      <c r="AC40" s="11">
        <v>3.7608547791794698E-2</v>
      </c>
      <c r="AD40" s="11">
        <v>-7.9722907031797505E-3</v>
      </c>
      <c r="AE40" s="11">
        <v>-3.5334170233200297E-2</v>
      </c>
      <c r="AF40" s="11">
        <v>-1.5186030458516299E-2</v>
      </c>
      <c r="AG40" s="11">
        <v>-5.96247492443076E-2</v>
      </c>
      <c r="AH40" s="11">
        <v>-2.7305161200438601E-2</v>
      </c>
      <c r="AI40" s="11">
        <v>-2.63608986657736E-2</v>
      </c>
      <c r="AJ40" s="11">
        <v>-1.2359916461064401E-2</v>
      </c>
      <c r="AK40" s="11">
        <v>-6.5564919235239398E-3</v>
      </c>
      <c r="AL40" s="11">
        <v>1.31019574769636E-2</v>
      </c>
      <c r="AM40" s="11">
        <v>-1.0018992418456199E-2</v>
      </c>
      <c r="AN40" s="11">
        <v>-2.3478131520139001E-2</v>
      </c>
      <c r="AO40" s="11">
        <v>-4.8064373890940898E-2</v>
      </c>
      <c r="AP40" s="11">
        <v>-7.9343637263099096E-3</v>
      </c>
      <c r="AQ40" s="11">
        <v>-4.8346504706165902E-2</v>
      </c>
      <c r="AR40" s="11">
        <v>2.9708428405243001E-2</v>
      </c>
      <c r="AS40" s="11">
        <v>-1.17084761640074E-2</v>
      </c>
      <c r="AT40" s="11">
        <v>-7.0249696022059396E-2</v>
      </c>
      <c r="AU40" s="11">
        <v>3.6602808679372101E-2</v>
      </c>
      <c r="AW40">
        <f t="array" ref="AW40">SUMPRODUCT(B40:AU40,TRANSPOSE('QoL regression results'!$H$3:$H$48))</f>
        <v>0.84006745986256204</v>
      </c>
    </row>
    <row r="41" spans="1:49" x14ac:dyDescent="0.3">
      <c r="A41">
        <v>40</v>
      </c>
      <c r="B41" s="11">
        <v>0.85831001345350899</v>
      </c>
      <c r="C41" s="11">
        <v>-6.9357960589279302E-2</v>
      </c>
      <c r="D41" s="11">
        <v>-6.9722256571086796E-4</v>
      </c>
      <c r="E41" s="11">
        <v>1.8671251878815E-2</v>
      </c>
      <c r="F41" s="11">
        <v>5.1353135870455598E-2</v>
      </c>
      <c r="G41" s="11">
        <v>2.3469083216488499E-2</v>
      </c>
      <c r="H41" s="11">
        <v>3.7155811245836098E-2</v>
      </c>
      <c r="I41" s="11">
        <v>-8.4599439342676594E-2</v>
      </c>
      <c r="J41" s="11">
        <v>-1.03246022259751E-2</v>
      </c>
      <c r="K41" s="11">
        <v>-0.13102321102887801</v>
      </c>
      <c r="L41" s="11">
        <v>-0.13534569808101901</v>
      </c>
      <c r="M41" s="11">
        <v>-4.4517331359208802E-2</v>
      </c>
      <c r="N41" s="11">
        <v>-9.0161550086650499E-2</v>
      </c>
      <c r="O41" s="11">
        <v>-0.123255516725782</v>
      </c>
      <c r="P41" s="11">
        <v>-2.5610203900065898E-2</v>
      </c>
      <c r="Q41" s="11">
        <v>-2.2983426095159701E-2</v>
      </c>
      <c r="R41" s="11">
        <v>-9.3276794281780304E-2</v>
      </c>
      <c r="S41" s="11">
        <v>-0.10673324529821999</v>
      </c>
      <c r="T41" s="11">
        <v>-6.4726811813084706E-2</v>
      </c>
      <c r="U41" s="11">
        <v>-4.3263486307336702E-2</v>
      </c>
      <c r="V41" s="11">
        <v>4.10947978149993E-3</v>
      </c>
      <c r="W41" s="11">
        <v>-4.54931003865615E-2</v>
      </c>
      <c r="X41" s="11">
        <v>-1.7749444279152302E-2</v>
      </c>
      <c r="Y41" s="11">
        <v>-4.3471043484821503E-3</v>
      </c>
      <c r="Z41" s="11">
        <v>6.2310061592873202E-3</v>
      </c>
      <c r="AA41" s="11">
        <v>-7.0576222183403897E-2</v>
      </c>
      <c r="AB41" s="11">
        <v>-3.5735713554988398E-2</v>
      </c>
      <c r="AC41" s="11">
        <v>-7.8940186300502507E-3</v>
      </c>
      <c r="AD41" s="11">
        <v>7.6153280928443007E-2</v>
      </c>
      <c r="AE41" s="11">
        <v>-2.8638468465078198E-2</v>
      </c>
      <c r="AF41" s="11">
        <v>-1.5975169129174401E-2</v>
      </c>
      <c r="AG41" s="11">
        <v>-6.0744878466644003E-2</v>
      </c>
      <c r="AH41" s="11">
        <v>-6.3122629698390095E-2</v>
      </c>
      <c r="AI41" s="11">
        <v>-1.73665091754652E-2</v>
      </c>
      <c r="AJ41" s="11">
        <v>-1.64890195653296E-2</v>
      </c>
      <c r="AK41" s="11">
        <v>-3.1025988784766602E-3</v>
      </c>
      <c r="AL41" s="11">
        <v>-3.9788662375972702E-3</v>
      </c>
      <c r="AM41" s="11">
        <v>-1.70914157416019E-2</v>
      </c>
      <c r="AN41" s="11">
        <v>-1.9819290039842102E-2</v>
      </c>
      <c r="AO41" s="11">
        <v>-4.4207483284024601E-2</v>
      </c>
      <c r="AP41" s="11">
        <v>-8.0471658813968498E-3</v>
      </c>
      <c r="AQ41" s="11">
        <v>-5.5226858897675798E-2</v>
      </c>
      <c r="AR41" s="11">
        <v>2.8018148643272001E-2</v>
      </c>
      <c r="AS41" s="11">
        <v>-1.7061545026982702E-2</v>
      </c>
      <c r="AT41" s="11">
        <v>-6.4702594975383096E-2</v>
      </c>
      <c r="AU41" s="11">
        <v>3.9033268762965E-2</v>
      </c>
      <c r="AW41">
        <f t="array" ref="AW41">SUMPRODUCT(B41:AU41,TRANSPOSE('QoL regression results'!$H$3:$H$48))</f>
        <v>0.79120851751752164</v>
      </c>
    </row>
    <row r="42" spans="1:49" x14ac:dyDescent="0.3">
      <c r="A42">
        <v>41</v>
      </c>
      <c r="B42" s="11">
        <v>0.85738758406205395</v>
      </c>
      <c r="C42" s="11">
        <v>-7.2117874904673598E-2</v>
      </c>
      <c r="D42" s="11">
        <v>3.1094783706593E-2</v>
      </c>
      <c r="E42" s="11">
        <v>6.49623429523212E-3</v>
      </c>
      <c r="F42" s="11">
        <v>9.24078128864066E-3</v>
      </c>
      <c r="G42" s="11">
        <v>1.2371930329295001E-2</v>
      </c>
      <c r="H42" s="11">
        <v>4.50709216925839E-2</v>
      </c>
      <c r="I42" s="11">
        <v>-3.08599952187367E-2</v>
      </c>
      <c r="J42" s="11">
        <v>-1.8134358776237602E-2</v>
      </c>
      <c r="K42" s="11">
        <v>-0.126335868706482</v>
      </c>
      <c r="L42" s="11">
        <v>-0.11994346278705301</v>
      </c>
      <c r="M42" s="11">
        <v>-4.3903543472760799E-2</v>
      </c>
      <c r="N42" s="11">
        <v>-0.13886003216959</v>
      </c>
      <c r="O42" s="11">
        <v>-6.8290761272596603E-2</v>
      </c>
      <c r="P42" s="11">
        <v>-1.9387566880035598E-2</v>
      </c>
      <c r="Q42" s="11">
        <v>-1.7678081616302101E-2</v>
      </c>
      <c r="R42" s="11">
        <v>-7.9322666874715106E-2</v>
      </c>
      <c r="S42" s="11">
        <v>-0.17740951636386701</v>
      </c>
      <c r="T42" s="11">
        <v>-7.1983050558451001E-2</v>
      </c>
      <c r="U42" s="11">
        <v>-4.3547561994487102E-2</v>
      </c>
      <c r="V42" s="11">
        <v>1.6978621061206602E-2</v>
      </c>
      <c r="W42" s="11">
        <v>-3.7755575670603697E-2</v>
      </c>
      <c r="X42" s="11">
        <v>-2.94846730476537E-2</v>
      </c>
      <c r="Y42" s="11">
        <v>1.8601575131655598E-2</v>
      </c>
      <c r="Z42" s="11">
        <v>-2.71439552558254E-2</v>
      </c>
      <c r="AA42" s="11">
        <v>-8.26460138578132E-2</v>
      </c>
      <c r="AB42" s="11">
        <v>-3.5756292090116798E-2</v>
      </c>
      <c r="AC42" s="11">
        <v>4.78392103992789E-3</v>
      </c>
      <c r="AD42" s="11">
        <v>4.2592671052391402E-2</v>
      </c>
      <c r="AE42" s="11">
        <v>-3.6187718542284301E-2</v>
      </c>
      <c r="AF42" s="11">
        <v>-1.4476702620622801E-2</v>
      </c>
      <c r="AG42" s="11">
        <v>-5.7944980588379401E-2</v>
      </c>
      <c r="AH42" s="11">
        <v>-5.7949448242878003E-2</v>
      </c>
      <c r="AI42" s="11">
        <v>-1.7665755684907799E-2</v>
      </c>
      <c r="AJ42" s="11">
        <v>-1.4863880509490101E-2</v>
      </c>
      <c r="AK42" s="11">
        <v>-1.05137995106946E-2</v>
      </c>
      <c r="AL42" s="11">
        <v>4.9072897756238798E-4</v>
      </c>
      <c r="AM42" s="11">
        <v>-1.6761316177217E-2</v>
      </c>
      <c r="AN42" s="11">
        <v>-2.4411972859448901E-2</v>
      </c>
      <c r="AO42" s="11">
        <v>-5.2498899926530701E-2</v>
      </c>
      <c r="AP42" s="11">
        <v>-1.6374135180540001E-2</v>
      </c>
      <c r="AQ42" s="11">
        <v>-5.5938513427706497E-2</v>
      </c>
      <c r="AR42" s="11">
        <v>3.4719638470620998E-2</v>
      </c>
      <c r="AS42" s="11">
        <v>-1.2054131189741401E-2</v>
      </c>
      <c r="AT42" s="11">
        <v>-6.1261608105514703E-2</v>
      </c>
      <c r="AU42" s="11">
        <v>3.91826709096307E-2</v>
      </c>
      <c r="AW42">
        <f t="array" ref="AW42">SUMPRODUCT(B42:AU42,TRANSPOSE('QoL regression results'!$H$3:$H$48))</f>
        <v>0.79992886479673841</v>
      </c>
    </row>
    <row r="43" spans="1:49" x14ac:dyDescent="0.3">
      <c r="A43">
        <v>42</v>
      </c>
      <c r="B43" s="11">
        <v>0.83573478295801296</v>
      </c>
      <c r="C43" s="11">
        <v>-4.8357646500998698E-2</v>
      </c>
      <c r="D43" s="11">
        <v>5.7935259052713803E-3</v>
      </c>
      <c r="E43" s="11">
        <v>8.9863442076657894E-3</v>
      </c>
      <c r="F43" s="11">
        <v>2.0227346497065798E-2</v>
      </c>
      <c r="G43" s="11">
        <v>3.5420498657006597E-2</v>
      </c>
      <c r="H43" s="11">
        <v>3.3736374892927502E-2</v>
      </c>
      <c r="I43" s="11">
        <v>-9.41879001542687E-2</v>
      </c>
      <c r="J43" s="11">
        <v>-3.3912787578835299E-2</v>
      </c>
      <c r="K43" s="11">
        <v>-9.6182689131410107E-2</v>
      </c>
      <c r="L43" s="11">
        <v>-0.13094586047200099</v>
      </c>
      <c r="M43" s="11">
        <v>-3.8457096628969303E-2</v>
      </c>
      <c r="N43" s="11">
        <v>-0.219446424569466</v>
      </c>
      <c r="O43" s="11">
        <v>-7.14585938785295E-2</v>
      </c>
      <c r="P43" s="11">
        <v>-2.6959104252652501E-2</v>
      </c>
      <c r="Q43" s="11">
        <v>-3.7063596897216097E-2</v>
      </c>
      <c r="R43" s="11">
        <v>-0.121186305619308</v>
      </c>
      <c r="S43" s="11">
        <v>-0.13491424933878199</v>
      </c>
      <c r="T43" s="11">
        <v>-7.4929452373504901E-2</v>
      </c>
      <c r="U43" s="11">
        <v>1.2776421361182099E-2</v>
      </c>
      <c r="V43" s="11">
        <v>7.0926776676946803E-3</v>
      </c>
      <c r="W43" s="11">
        <v>-4.7673567936500801E-2</v>
      </c>
      <c r="X43" s="11">
        <v>-4.0047028726684503E-2</v>
      </c>
      <c r="Y43" s="11">
        <v>5.9483881968911802E-3</v>
      </c>
      <c r="Z43" s="11">
        <v>2.2042581411579099E-2</v>
      </c>
      <c r="AA43" s="11">
        <v>-9.7040460217976396E-2</v>
      </c>
      <c r="AB43" s="11">
        <v>-3.95473073770891E-2</v>
      </c>
      <c r="AC43" s="11">
        <v>3.3580700419940102E-2</v>
      </c>
      <c r="AD43" s="11">
        <v>-4.0400183394355298E-2</v>
      </c>
      <c r="AE43" s="11">
        <v>-3.64540318134692E-2</v>
      </c>
      <c r="AF43" s="11">
        <v>-1.51188861257027E-2</v>
      </c>
      <c r="AG43" s="11">
        <v>-5.9529042467890099E-2</v>
      </c>
      <c r="AH43" s="11">
        <v>-5.5280958940563098E-2</v>
      </c>
      <c r="AI43" s="11">
        <v>-2.9183625703634399E-2</v>
      </c>
      <c r="AJ43" s="11">
        <v>-2.0817892743152901E-2</v>
      </c>
      <c r="AK43" s="11">
        <v>1.00322750618077E-2</v>
      </c>
      <c r="AL43" s="11">
        <v>2.2902972978933001E-2</v>
      </c>
      <c r="AM43" s="11">
        <v>3.3951453004570399E-3</v>
      </c>
      <c r="AN43" s="11">
        <v>-5.4214077455850603E-3</v>
      </c>
      <c r="AO43" s="11">
        <v>-2.6873199941437002E-2</v>
      </c>
      <c r="AP43" s="11">
        <v>-4.4939059649950304E-3</v>
      </c>
      <c r="AQ43" s="11">
        <v>-4.1682807875671399E-2</v>
      </c>
      <c r="AR43" s="11">
        <v>3.00510622609832E-2</v>
      </c>
      <c r="AS43" s="11">
        <v>-1.94988710627267E-2</v>
      </c>
      <c r="AT43" s="11">
        <v>-6.5995296521373606E-2</v>
      </c>
      <c r="AU43" s="11">
        <v>4.5524913755821697E-2</v>
      </c>
      <c r="AW43">
        <f t="array" ref="AW43">SUMPRODUCT(B43:AU43,TRANSPOSE('QoL regression results'!$H$3:$H$48))</f>
        <v>0.80335679699638285</v>
      </c>
    </row>
    <row r="44" spans="1:49" x14ac:dyDescent="0.3">
      <c r="A44">
        <v>43</v>
      </c>
      <c r="B44" s="11">
        <v>0.86208474407018698</v>
      </c>
      <c r="C44" s="11">
        <v>-3.1554199140564503E-2</v>
      </c>
      <c r="D44" s="11">
        <v>3.2081790155506899E-3</v>
      </c>
      <c r="E44" s="11">
        <v>6.1137511136474497E-3</v>
      </c>
      <c r="F44" s="11">
        <v>-3.4163160170017498E-3</v>
      </c>
      <c r="G44" s="11">
        <v>3.69471938952134E-2</v>
      </c>
      <c r="H44" s="11">
        <v>3.9823263690961203E-2</v>
      </c>
      <c r="I44" s="11">
        <v>-0.10047496194552399</v>
      </c>
      <c r="J44" s="11">
        <v>-2.0946278747208402E-2</v>
      </c>
      <c r="K44" s="11">
        <v>-0.130634589382643</v>
      </c>
      <c r="L44" s="11">
        <v>-0.101341904590993</v>
      </c>
      <c r="M44" s="11">
        <v>-5.8160458485908E-2</v>
      </c>
      <c r="N44" s="11">
        <v>-0.17636264114424699</v>
      </c>
      <c r="O44" s="11">
        <v>-6.4706829224975795E-2</v>
      </c>
      <c r="P44" s="11">
        <v>-2.1751421573827898E-2</v>
      </c>
      <c r="Q44" s="11">
        <v>-0.12832632681336201</v>
      </c>
      <c r="R44" s="11">
        <v>-7.1797845427405901E-2</v>
      </c>
      <c r="S44" s="11">
        <v>-0.133076347010883</v>
      </c>
      <c r="T44" s="11">
        <v>-6.8883717776979894E-2</v>
      </c>
      <c r="U44" s="11">
        <v>-0.14382472005996499</v>
      </c>
      <c r="V44" s="11">
        <v>3.6166084667231903E-2</v>
      </c>
      <c r="W44" s="11">
        <v>-6.3754776866135204E-2</v>
      </c>
      <c r="X44" s="11">
        <v>-3.5136090971826003E-2</v>
      </c>
      <c r="Y44" s="11">
        <v>-1.7383805872767999E-2</v>
      </c>
      <c r="Z44" s="11">
        <v>3.8574738281450301E-3</v>
      </c>
      <c r="AA44" s="11">
        <v>-6.8759700262227594E-2</v>
      </c>
      <c r="AB44" s="11">
        <v>-4.3863135431228703E-2</v>
      </c>
      <c r="AC44" s="11">
        <v>-3.8618967496688403E-2</v>
      </c>
      <c r="AD44" s="11">
        <v>-1.8246384810735702E-2</v>
      </c>
      <c r="AE44" s="11">
        <v>-3.0007172357584599E-2</v>
      </c>
      <c r="AF44" s="11">
        <v>-2.7391090979038801E-2</v>
      </c>
      <c r="AG44" s="11">
        <v>-6.15398089959278E-2</v>
      </c>
      <c r="AH44" s="11">
        <v>-5.6083287679596902E-2</v>
      </c>
      <c r="AI44" s="11">
        <v>-3.5494147032261003E-2</v>
      </c>
      <c r="AJ44" s="11">
        <v>-1.17580039138802E-2</v>
      </c>
      <c r="AK44" s="11">
        <v>-1.31585610289914E-2</v>
      </c>
      <c r="AL44" s="11">
        <v>-4.85619566416692E-3</v>
      </c>
      <c r="AM44" s="11">
        <v>-1.8191451840780901E-2</v>
      </c>
      <c r="AN44" s="11">
        <v>-2.37061290610136E-2</v>
      </c>
      <c r="AO44" s="11">
        <v>-5.2064982816398001E-2</v>
      </c>
      <c r="AP44" s="11">
        <v>-8.7418955403825299E-3</v>
      </c>
      <c r="AQ44" s="11">
        <v>-4.8440641946877201E-2</v>
      </c>
      <c r="AR44" s="11">
        <v>3.2720240700345099E-2</v>
      </c>
      <c r="AS44" s="11">
        <v>-1.8125765564551699E-2</v>
      </c>
      <c r="AT44" s="11">
        <v>-7.08784610352335E-2</v>
      </c>
      <c r="AU44" s="11">
        <v>4.1971170014251401E-2</v>
      </c>
      <c r="AW44">
        <f t="array" ref="AW44">SUMPRODUCT(B44:AU44,TRANSPOSE('QoL regression results'!$H$3:$H$48))</f>
        <v>0.80114526072642311</v>
      </c>
    </row>
    <row r="45" spans="1:49" x14ac:dyDescent="0.3">
      <c r="A45">
        <v>44</v>
      </c>
      <c r="B45" s="11">
        <v>0.86523150044270902</v>
      </c>
      <c r="C45" s="11">
        <v>-0.112183692382119</v>
      </c>
      <c r="D45" s="11">
        <v>1.29254699916694E-3</v>
      </c>
      <c r="E45" s="11">
        <v>-9.1228374583781095E-4</v>
      </c>
      <c r="F45" s="11">
        <v>4.15864557349023E-2</v>
      </c>
      <c r="G45" s="11">
        <v>3.2901931557612403E-2</v>
      </c>
      <c r="H45" s="11">
        <v>4.4951546434914398E-2</v>
      </c>
      <c r="I45" s="11">
        <v>-0.100899393725199</v>
      </c>
      <c r="J45" s="11">
        <v>-1.72728704212495E-2</v>
      </c>
      <c r="K45" s="11">
        <v>-0.123650492722892</v>
      </c>
      <c r="L45" s="11">
        <v>-0.13376514938106901</v>
      </c>
      <c r="M45" s="11">
        <v>-5.5448509740126502E-2</v>
      </c>
      <c r="N45" s="11">
        <v>-0.18190679774700699</v>
      </c>
      <c r="O45" s="11">
        <v>-9.6589985432562406E-2</v>
      </c>
      <c r="P45" s="11">
        <v>-1.6364868494919201E-2</v>
      </c>
      <c r="Q45" s="11">
        <v>5.0045758472458499E-2</v>
      </c>
      <c r="R45" s="11">
        <v>-7.2704435315115404E-2</v>
      </c>
      <c r="S45" s="11">
        <v>-0.148694218675999</v>
      </c>
      <c r="T45" s="11">
        <v>-9.1112772475868298E-2</v>
      </c>
      <c r="U45" s="11">
        <v>-0.11190667327749899</v>
      </c>
      <c r="V45" s="11">
        <v>3.7160655183036899E-2</v>
      </c>
      <c r="W45" s="11">
        <v>-3.2913822538515901E-2</v>
      </c>
      <c r="X45" s="11">
        <v>-6.5608671572574204E-2</v>
      </c>
      <c r="Y45" s="11">
        <v>4.1525542464091299E-2</v>
      </c>
      <c r="Z45" s="11">
        <v>5.9078534483043399E-2</v>
      </c>
      <c r="AA45" s="11">
        <v>-8.9251124002275806E-2</v>
      </c>
      <c r="AB45" s="11">
        <v>-3.9697997864880298E-2</v>
      </c>
      <c r="AC45" s="11">
        <v>-1.5554897740803E-2</v>
      </c>
      <c r="AD45" s="11">
        <v>-7.8057428296687895E-2</v>
      </c>
      <c r="AE45" s="11">
        <v>-3.6835872400957897E-2</v>
      </c>
      <c r="AF45" s="11">
        <v>-4.3554063440316201E-3</v>
      </c>
      <c r="AG45" s="11">
        <v>-6.3868364168778405E-2</v>
      </c>
      <c r="AH45" s="11">
        <v>-6.2404606951531903E-2</v>
      </c>
      <c r="AI45" s="11">
        <v>-1.55897976688909E-2</v>
      </c>
      <c r="AJ45" s="11">
        <v>-1.9807754042675599E-2</v>
      </c>
      <c r="AK45" s="11">
        <v>-4.0038317247607204E-3</v>
      </c>
      <c r="AL45" s="11">
        <v>7.2463280619646398E-3</v>
      </c>
      <c r="AM45" s="11">
        <v>-3.80575668503468E-3</v>
      </c>
      <c r="AN45" s="11">
        <v>-1.8488403438932599E-2</v>
      </c>
      <c r="AO45" s="11">
        <v>-4.3427930472979603E-2</v>
      </c>
      <c r="AP45" s="11">
        <v>-9.7583398977721201E-3</v>
      </c>
      <c r="AQ45" s="11">
        <v>-5.3828466605745098E-2</v>
      </c>
      <c r="AR45" s="11">
        <v>2.1700533811997502E-2</v>
      </c>
      <c r="AS45" s="11">
        <v>-1.40436450755111E-2</v>
      </c>
      <c r="AT45" s="11">
        <v>-6.4965211402189901E-2</v>
      </c>
      <c r="AU45" s="11">
        <v>4.5017885662342001E-2</v>
      </c>
      <c r="AW45">
        <f t="array" ref="AW45">SUMPRODUCT(B45:AU45,TRANSPOSE('QoL regression results'!$H$3:$H$48))</f>
        <v>0.81007322155314176</v>
      </c>
    </row>
    <row r="46" spans="1:49" x14ac:dyDescent="0.3">
      <c r="A46">
        <v>45</v>
      </c>
      <c r="B46" s="11">
        <v>0.88488089439662698</v>
      </c>
      <c r="C46" s="11">
        <v>-8.3159215575271894E-2</v>
      </c>
      <c r="D46" s="11">
        <v>1.76870047999543E-2</v>
      </c>
      <c r="E46" s="11">
        <v>-5.6133444439643299E-3</v>
      </c>
      <c r="F46" s="11">
        <v>3.0898289180869499E-2</v>
      </c>
      <c r="G46" s="11">
        <v>-2.4768524561686401E-3</v>
      </c>
      <c r="H46" s="11">
        <v>2.4490700780080001E-2</v>
      </c>
      <c r="I46" s="11">
        <v>-9.0947275473207898E-2</v>
      </c>
      <c r="J46" s="11">
        <v>1.3000199382225699E-2</v>
      </c>
      <c r="K46" s="11">
        <v>-0.10580473085254399</v>
      </c>
      <c r="L46" s="11">
        <v>-0.12518639021387501</v>
      </c>
      <c r="M46" s="11">
        <v>-6.2633667144642899E-2</v>
      </c>
      <c r="N46" s="11">
        <v>-0.121904508326786</v>
      </c>
      <c r="O46" s="11">
        <v>-0.129789347825571</v>
      </c>
      <c r="P46" s="11">
        <v>-1.29443635328405E-2</v>
      </c>
      <c r="Q46" s="11">
        <v>-0.140262771444055</v>
      </c>
      <c r="R46" s="11">
        <v>-0.10653160601397101</v>
      </c>
      <c r="S46" s="11">
        <v>-0.14262266291240799</v>
      </c>
      <c r="T46" s="11">
        <v>-6.6779667379402594E-2</v>
      </c>
      <c r="U46" s="11">
        <v>-0.112416500098534</v>
      </c>
      <c r="V46" s="11">
        <v>1.8368114828969901E-2</v>
      </c>
      <c r="W46" s="11">
        <v>-8.2555098159256504E-2</v>
      </c>
      <c r="X46" s="11">
        <v>-4.4309211923828001E-2</v>
      </c>
      <c r="Y46" s="11">
        <v>1.1085956362322E-2</v>
      </c>
      <c r="Z46" s="11">
        <v>-8.2409710504358896E-3</v>
      </c>
      <c r="AA46" s="11">
        <v>-8.90623919724369E-2</v>
      </c>
      <c r="AB46" s="11">
        <v>-1.6066809282457899E-2</v>
      </c>
      <c r="AC46" s="11">
        <v>-8.3429287108510802E-2</v>
      </c>
      <c r="AD46" s="11">
        <v>-6.3213245514149204E-3</v>
      </c>
      <c r="AE46" s="11">
        <v>-3.6628353861096703E-2</v>
      </c>
      <c r="AF46" s="11">
        <v>-1.07590581619414E-2</v>
      </c>
      <c r="AG46" s="11">
        <v>-7.2789726708382907E-2</v>
      </c>
      <c r="AH46" s="11">
        <v>-4.3117077963729801E-2</v>
      </c>
      <c r="AI46" s="11">
        <v>-2.4010404644401E-2</v>
      </c>
      <c r="AJ46" s="11">
        <v>-1.17754072491493E-2</v>
      </c>
      <c r="AK46" s="11">
        <v>-8.8710234808812606E-3</v>
      </c>
      <c r="AL46" s="11">
        <v>6.8546267517129194E-5</v>
      </c>
      <c r="AM46" s="11">
        <v>-1.6884717527658102E-2</v>
      </c>
      <c r="AN46" s="11">
        <v>-2.97895663416562E-2</v>
      </c>
      <c r="AO46" s="11">
        <v>-4.6228596553687801E-2</v>
      </c>
      <c r="AP46" s="11">
        <v>-2.33008138105892E-2</v>
      </c>
      <c r="AQ46" s="11">
        <v>-4.9030593401417098E-2</v>
      </c>
      <c r="AR46" s="11">
        <v>3.5919439134343499E-2</v>
      </c>
      <c r="AS46" s="11">
        <v>-1.8659720203819601E-2</v>
      </c>
      <c r="AT46" s="11">
        <v>-5.6880985126149197E-2</v>
      </c>
      <c r="AU46" s="11">
        <v>2.97424621391385E-2</v>
      </c>
      <c r="AW46">
        <f t="array" ref="AW46">SUMPRODUCT(B46:AU46,TRANSPOSE('QoL regression results'!$H$3:$H$48))</f>
        <v>0.84183236270041439</v>
      </c>
    </row>
    <row r="47" spans="1:49" x14ac:dyDescent="0.3">
      <c r="A47">
        <v>46</v>
      </c>
      <c r="B47" s="11">
        <v>0.86476358039731704</v>
      </c>
      <c r="C47" s="11">
        <v>-9.41528416697619E-2</v>
      </c>
      <c r="D47" s="11">
        <v>-5.3628711625521696E-3</v>
      </c>
      <c r="E47" s="11">
        <v>-3.5406024426537101E-4</v>
      </c>
      <c r="F47" s="11">
        <v>2.5458940716363201E-2</v>
      </c>
      <c r="G47" s="11">
        <v>1.5202996727677101E-2</v>
      </c>
      <c r="H47" s="11">
        <v>2.5675424925898301E-2</v>
      </c>
      <c r="I47" s="11">
        <v>-8.8620911837071104E-2</v>
      </c>
      <c r="J47" s="11">
        <v>-2.9543229943336399E-2</v>
      </c>
      <c r="K47" s="11">
        <v>-6.9485591725353096E-2</v>
      </c>
      <c r="L47" s="11">
        <v>-8.8530000414040702E-2</v>
      </c>
      <c r="M47" s="11">
        <v>-5.2826481405016397E-2</v>
      </c>
      <c r="N47" s="11">
        <v>-7.0457960794748503E-2</v>
      </c>
      <c r="O47" s="11">
        <v>-0.13541999338281599</v>
      </c>
      <c r="P47" s="11">
        <v>-9.5271288447136403E-3</v>
      </c>
      <c r="Q47" s="11">
        <v>-0.12512059725009</v>
      </c>
      <c r="R47" s="11">
        <v>-1.8148648885886499E-2</v>
      </c>
      <c r="S47" s="11">
        <v>-0.15326202385670601</v>
      </c>
      <c r="T47" s="11">
        <v>-7.0176466665755499E-2</v>
      </c>
      <c r="U47" s="11">
        <v>-3.3356854936650998E-2</v>
      </c>
      <c r="V47" s="11">
        <v>4.0711836279112998E-2</v>
      </c>
      <c r="W47" s="11">
        <v>-8.5302831843501403E-2</v>
      </c>
      <c r="X47" s="11">
        <v>-4.1228876847347801E-2</v>
      </c>
      <c r="Y47" s="11">
        <v>4.35817972667846E-2</v>
      </c>
      <c r="Z47" s="11">
        <v>4.6950274942537101E-3</v>
      </c>
      <c r="AA47" s="11">
        <v>-0.11644260037284</v>
      </c>
      <c r="AB47" s="11">
        <v>-2.35157526622315E-2</v>
      </c>
      <c r="AC47" s="11">
        <v>-2.70617848868757E-2</v>
      </c>
      <c r="AD47" s="11">
        <v>-4.1405925558527602E-2</v>
      </c>
      <c r="AE47" s="11">
        <v>-2.8185291878321299E-2</v>
      </c>
      <c r="AF47" s="11">
        <v>-6.2067489798896501E-3</v>
      </c>
      <c r="AG47" s="11">
        <v>-6.5963938244105999E-2</v>
      </c>
      <c r="AH47" s="11">
        <v>-3.9644522337038697E-2</v>
      </c>
      <c r="AI47" s="11">
        <v>-3.7200837071533099E-2</v>
      </c>
      <c r="AJ47" s="11">
        <v>-1.4057453347642799E-2</v>
      </c>
      <c r="AK47" s="11">
        <v>1.6294483966500199E-4</v>
      </c>
      <c r="AL47" s="11">
        <v>-1.4167494335434001E-3</v>
      </c>
      <c r="AM47" s="11">
        <v>-1.7351010003204499E-2</v>
      </c>
      <c r="AN47" s="11">
        <v>-1.9881184659493598E-2</v>
      </c>
      <c r="AO47" s="11">
        <v>-4.4539354558421E-2</v>
      </c>
      <c r="AP47" s="11">
        <v>-1.1886842267765299E-2</v>
      </c>
      <c r="AQ47" s="11">
        <v>-6.1573879058560002E-2</v>
      </c>
      <c r="AR47" s="11">
        <v>2.6063170807358101E-2</v>
      </c>
      <c r="AS47" s="11">
        <v>-1.48379525438555E-2</v>
      </c>
      <c r="AT47" s="11">
        <v>-6.5347446117655E-2</v>
      </c>
      <c r="AU47" s="11">
        <v>4.47656850615211E-2</v>
      </c>
      <c r="AW47">
        <f t="array" ref="AW47">SUMPRODUCT(B47:AU47,TRANSPOSE('QoL regression results'!$H$3:$H$48))</f>
        <v>0.82370230862673488</v>
      </c>
    </row>
    <row r="48" spans="1:49" x14ac:dyDescent="0.3">
      <c r="A48">
        <v>47</v>
      </c>
      <c r="B48" s="11">
        <v>0.858967403351935</v>
      </c>
      <c r="C48" s="11">
        <v>-6.0245283406292899E-2</v>
      </c>
      <c r="D48" s="11">
        <v>-4.4949366025071498E-3</v>
      </c>
      <c r="E48" s="11">
        <v>1.74642014579424E-3</v>
      </c>
      <c r="F48" s="11">
        <v>-4.9152878543497799E-4</v>
      </c>
      <c r="G48" s="11">
        <v>1.3657675808069199E-2</v>
      </c>
      <c r="H48" s="11">
        <v>1.51572686739551E-2</v>
      </c>
      <c r="I48" s="11">
        <v>-0.110608938847613</v>
      </c>
      <c r="J48" s="11">
        <v>-2.4044664341838599E-2</v>
      </c>
      <c r="K48" s="11">
        <v>-8.7332474141176702E-2</v>
      </c>
      <c r="L48" s="11">
        <v>-0.107928499936175</v>
      </c>
      <c r="M48" s="11">
        <v>-5.6718464065392903E-2</v>
      </c>
      <c r="N48" s="11">
        <v>-8.2152116684140006E-2</v>
      </c>
      <c r="O48" s="11">
        <v>-8.4472621186709895E-2</v>
      </c>
      <c r="P48" s="11">
        <v>-2.26763753146897E-2</v>
      </c>
      <c r="Q48" s="11">
        <v>-2.8197755240440402E-2</v>
      </c>
      <c r="R48" s="11">
        <v>-0.124058660611259</v>
      </c>
      <c r="S48" s="11">
        <v>-9.8946131571951201E-2</v>
      </c>
      <c r="T48" s="11">
        <v>-7.6759914701696103E-2</v>
      </c>
      <c r="U48" s="11">
        <v>-0.13912552124045499</v>
      </c>
      <c r="V48" s="11">
        <v>-2.7901844271212901E-2</v>
      </c>
      <c r="W48" s="11">
        <v>-6.11593534423127E-2</v>
      </c>
      <c r="X48" s="11">
        <v>-3.0709530501421702E-2</v>
      </c>
      <c r="Y48" s="11">
        <v>1.72225245653909E-2</v>
      </c>
      <c r="Z48" s="11">
        <v>-1.4221989936821001E-3</v>
      </c>
      <c r="AA48" s="11">
        <v>-8.1070942439549903E-2</v>
      </c>
      <c r="AB48" s="11">
        <v>-2.9919828414327401E-2</v>
      </c>
      <c r="AC48" s="11">
        <v>1.01991429097677E-2</v>
      </c>
      <c r="AD48" s="11">
        <v>-2.3141420677424598E-2</v>
      </c>
      <c r="AE48" s="11">
        <v>-3.43778768384548E-2</v>
      </c>
      <c r="AF48" s="11">
        <v>-1.9817371410028199E-2</v>
      </c>
      <c r="AG48" s="11">
        <v>-5.7877903905892501E-2</v>
      </c>
      <c r="AH48" s="11">
        <v>-3.2766587866116699E-2</v>
      </c>
      <c r="AI48" s="11">
        <v>-2.4039622499869299E-2</v>
      </c>
      <c r="AJ48" s="11">
        <v>-2.2405537870687501E-2</v>
      </c>
      <c r="AK48" s="11">
        <v>5.6529330679210997E-4</v>
      </c>
      <c r="AL48" s="11">
        <v>7.3757704105112398E-4</v>
      </c>
      <c r="AM48" s="11">
        <v>-1.9301702485644199E-2</v>
      </c>
      <c r="AN48" s="11">
        <v>-2.0421687115360701E-2</v>
      </c>
      <c r="AO48" s="11">
        <v>-4.3940989768009101E-2</v>
      </c>
      <c r="AP48" s="11">
        <v>-1.7398105229980199E-2</v>
      </c>
      <c r="AQ48" s="11">
        <v>-5.2388324746210101E-2</v>
      </c>
      <c r="AR48" s="11">
        <v>2.8943894706409502E-2</v>
      </c>
      <c r="AS48" s="11">
        <v>-1.9217235313169E-2</v>
      </c>
      <c r="AT48" s="11">
        <v>-6.2555296282150993E-2</v>
      </c>
      <c r="AU48" s="11">
        <v>5.1203234676898197E-2</v>
      </c>
      <c r="AW48">
        <f t="array" ref="AW48">SUMPRODUCT(B48:AU48,TRANSPOSE('QoL regression results'!$H$3:$H$48))</f>
        <v>0.8269383925268694</v>
      </c>
    </row>
    <row r="49" spans="1:49" x14ac:dyDescent="0.3">
      <c r="A49">
        <v>48</v>
      </c>
      <c r="B49" s="11">
        <v>0.86709647606806195</v>
      </c>
      <c r="C49" s="11">
        <v>-4.0932428018148802E-2</v>
      </c>
      <c r="D49" s="11">
        <v>-4.7068243178917798E-3</v>
      </c>
      <c r="E49" s="11">
        <v>8.1944527960486693E-3</v>
      </c>
      <c r="F49" s="11">
        <v>1.9752837851587102E-2</v>
      </c>
      <c r="G49" s="11">
        <v>1.8952011204267299E-2</v>
      </c>
      <c r="H49" s="11">
        <v>3.9197972438787303E-2</v>
      </c>
      <c r="I49" s="11">
        <v>-6.9629770007665404E-2</v>
      </c>
      <c r="J49" s="11">
        <v>-1.8151778460722801E-2</v>
      </c>
      <c r="K49" s="11">
        <v>-4.3974481374176602E-2</v>
      </c>
      <c r="L49" s="11">
        <v>-9.1463485118060406E-2</v>
      </c>
      <c r="M49" s="11">
        <v>-4.2577765242327398E-2</v>
      </c>
      <c r="N49" s="11">
        <v>-0.124387694160356</v>
      </c>
      <c r="O49" s="11">
        <v>-9.1482584920432305E-2</v>
      </c>
      <c r="P49" s="11">
        <v>-2.4521312071613101E-2</v>
      </c>
      <c r="Q49" s="11">
        <v>1.27078871126805E-2</v>
      </c>
      <c r="R49" s="11">
        <v>-3.4025669047985901E-2</v>
      </c>
      <c r="S49" s="11">
        <v>-0.111285775118935</v>
      </c>
      <c r="T49" s="11">
        <v>-6.7898382492384807E-2</v>
      </c>
      <c r="U49" s="11">
        <v>-4.4880848340276697E-2</v>
      </c>
      <c r="V49" s="11">
        <v>-5.4492799261891397E-3</v>
      </c>
      <c r="W49" s="11">
        <v>-7.8308001743567404E-2</v>
      </c>
      <c r="X49" s="11">
        <v>-3.6330089412529701E-2</v>
      </c>
      <c r="Y49" s="11">
        <v>1.05992568565349E-2</v>
      </c>
      <c r="Z49" s="11">
        <v>5.9105793040498799E-3</v>
      </c>
      <c r="AA49" s="11">
        <v>-0.10809261650158</v>
      </c>
      <c r="AB49" s="11">
        <v>-2.81986848328841E-2</v>
      </c>
      <c r="AC49" s="11">
        <v>-3.2898699693536003E-2</v>
      </c>
      <c r="AD49" s="11">
        <v>-2.0653007536850999E-2</v>
      </c>
      <c r="AE49" s="11">
        <v>-2.8256428368549299E-2</v>
      </c>
      <c r="AF49" s="11">
        <v>-2.1744170457274701E-2</v>
      </c>
      <c r="AG49" s="11">
        <v>-6.2415329666795499E-2</v>
      </c>
      <c r="AH49" s="11">
        <v>-5.5119337989035497E-2</v>
      </c>
      <c r="AI49" s="11">
        <v>-3.8152641024369799E-2</v>
      </c>
      <c r="AJ49" s="11">
        <v>-1.3715518673338501E-2</v>
      </c>
      <c r="AK49" s="11">
        <v>-2.91482384820489E-3</v>
      </c>
      <c r="AL49" s="11">
        <v>5.63819065188225E-3</v>
      </c>
      <c r="AM49" s="11">
        <v>-1.8178915927528801E-2</v>
      </c>
      <c r="AN49" s="11">
        <v>-3.5767428002693898E-2</v>
      </c>
      <c r="AO49" s="11">
        <v>-5.4923311007671997E-2</v>
      </c>
      <c r="AP49" s="11">
        <v>-7.6112593587163704E-3</v>
      </c>
      <c r="AQ49" s="11">
        <v>-5.4337401091298601E-2</v>
      </c>
      <c r="AR49" s="11">
        <v>3.1812644806050401E-2</v>
      </c>
      <c r="AS49" s="11">
        <v>-1.6935851689147099E-2</v>
      </c>
      <c r="AT49" s="11">
        <v>-6.2790039606215903E-2</v>
      </c>
      <c r="AU49" s="11">
        <v>3.2278510998261997E-2</v>
      </c>
      <c r="AW49">
        <f t="array" ref="AW49">SUMPRODUCT(B49:AU49,TRANSPOSE('QoL regression results'!$H$3:$H$48))</f>
        <v>0.8176153287309087</v>
      </c>
    </row>
    <row r="50" spans="1:49" x14ac:dyDescent="0.3">
      <c r="A50">
        <v>49</v>
      </c>
      <c r="B50" s="11">
        <v>0.855868875569329</v>
      </c>
      <c r="C50" s="11">
        <v>-8.16052535050798E-2</v>
      </c>
      <c r="D50" s="11">
        <v>4.69956710070443E-3</v>
      </c>
      <c r="E50" s="11">
        <v>1.32443446016872E-3</v>
      </c>
      <c r="F50" s="11">
        <v>9.9827961330134097E-3</v>
      </c>
      <c r="G50" s="11">
        <v>3.89925140194518E-2</v>
      </c>
      <c r="H50" s="11">
        <v>4.9423099676242602E-2</v>
      </c>
      <c r="I50" s="11">
        <v>-5.7932988192531502E-2</v>
      </c>
      <c r="J50" s="11">
        <v>-2.9210634408432801E-2</v>
      </c>
      <c r="K50" s="11">
        <v>-0.120037291257023</v>
      </c>
      <c r="L50" s="11">
        <v>-0.116144555856909</v>
      </c>
      <c r="M50" s="11">
        <v>-5.8231200438351498E-2</v>
      </c>
      <c r="N50" s="11">
        <v>-0.147010919050794</v>
      </c>
      <c r="O50" s="11">
        <v>-7.0269007275443898E-2</v>
      </c>
      <c r="P50" s="11">
        <v>-2.87596722847695E-2</v>
      </c>
      <c r="Q50" s="11">
        <v>-7.3559123362112899E-2</v>
      </c>
      <c r="R50" s="11">
        <v>-7.6547790326619E-2</v>
      </c>
      <c r="S50" s="11">
        <v>-0.17000949890375899</v>
      </c>
      <c r="T50" s="11">
        <v>-6.9920977198108705E-2</v>
      </c>
      <c r="U50" s="11">
        <v>-6.0851900193467499E-2</v>
      </c>
      <c r="V50" s="11">
        <v>-9.9875961617109307E-3</v>
      </c>
      <c r="W50" s="11">
        <v>-7.26973738039247E-2</v>
      </c>
      <c r="X50" s="11">
        <v>-1.5906813549572799E-2</v>
      </c>
      <c r="Y50" s="11">
        <v>9.5076197783749802E-2</v>
      </c>
      <c r="Z50" s="11">
        <v>1.41326163677179E-2</v>
      </c>
      <c r="AA50" s="11">
        <v>-0.100514883578777</v>
      </c>
      <c r="AB50" s="11">
        <v>-1.6655778210018499E-2</v>
      </c>
      <c r="AC50" s="11">
        <v>1.9526304384713401E-2</v>
      </c>
      <c r="AD50" s="11">
        <v>3.8399459293438801E-3</v>
      </c>
      <c r="AE50" s="11">
        <v>-3.7147710023343897E-2</v>
      </c>
      <c r="AF50" s="11">
        <v>-1.2562087559596801E-2</v>
      </c>
      <c r="AG50" s="11">
        <v>-5.8933912366105401E-2</v>
      </c>
      <c r="AH50" s="11">
        <v>-6.7101353004623707E-2</v>
      </c>
      <c r="AI50" s="11">
        <v>-3.1958025338507397E-2</v>
      </c>
      <c r="AJ50" s="11">
        <v>-1.60509520741395E-2</v>
      </c>
      <c r="AK50" s="11">
        <v>5.40708905785286E-3</v>
      </c>
      <c r="AL50" s="11">
        <v>1.0619687660530199E-2</v>
      </c>
      <c r="AM50" s="11">
        <v>-1.5496839292164E-2</v>
      </c>
      <c r="AN50" s="11">
        <v>-2.3366416477335301E-2</v>
      </c>
      <c r="AO50" s="11">
        <v>-3.3989490486662499E-2</v>
      </c>
      <c r="AP50" s="11">
        <v>-1.0484649521341699E-2</v>
      </c>
      <c r="AQ50" s="11">
        <v>-4.4686080742808901E-2</v>
      </c>
      <c r="AR50" s="11">
        <v>2.9820194982117E-2</v>
      </c>
      <c r="AS50" s="11">
        <v>-1.2568332446686E-2</v>
      </c>
      <c r="AT50" s="11">
        <v>-5.57131337404322E-2</v>
      </c>
      <c r="AU50" s="11">
        <v>4.1666045622429503E-2</v>
      </c>
      <c r="AW50">
        <f t="array" ref="AW50">SUMPRODUCT(B50:AU50,TRANSPOSE('QoL regression results'!$H$3:$H$48))</f>
        <v>0.79938721022523551</v>
      </c>
    </row>
    <row r="51" spans="1:49" x14ac:dyDescent="0.3">
      <c r="A51">
        <v>50</v>
      </c>
      <c r="B51" s="11">
        <v>0.86537622498363098</v>
      </c>
      <c r="C51" s="11">
        <v>-4.4465014805470701E-2</v>
      </c>
      <c r="D51" s="11">
        <v>-1.51670021974271E-2</v>
      </c>
      <c r="E51" s="11">
        <v>8.0729855426290101E-4</v>
      </c>
      <c r="F51" s="11">
        <v>4.0246026713674499E-3</v>
      </c>
      <c r="G51" s="11">
        <v>2.40158050823863E-2</v>
      </c>
      <c r="H51" s="11">
        <v>3.0831859730209001E-2</v>
      </c>
      <c r="I51" s="11">
        <v>-4.6306170474534399E-2</v>
      </c>
      <c r="J51" s="11">
        <v>-1.5159941067231999E-2</v>
      </c>
      <c r="K51" s="11">
        <v>-0.20724264829060501</v>
      </c>
      <c r="L51" s="11">
        <v>-0.11059028447647599</v>
      </c>
      <c r="M51" s="11">
        <v>-5.3100081459823999E-2</v>
      </c>
      <c r="N51" s="11">
        <v>-0.13618759042672601</v>
      </c>
      <c r="O51" s="11">
        <v>-0.152185758355943</v>
      </c>
      <c r="P51" s="11">
        <v>-1.2725620768631001E-2</v>
      </c>
      <c r="Q51" s="11">
        <v>-6.6001543341583105E-2</v>
      </c>
      <c r="R51" s="11">
        <v>-9.6777432243053296E-2</v>
      </c>
      <c r="S51" s="11">
        <v>-9.9554426297846998E-2</v>
      </c>
      <c r="T51" s="11">
        <v>-6.4778195668610594E-2</v>
      </c>
      <c r="U51" s="11">
        <v>2.3140639041102199E-2</v>
      </c>
      <c r="V51" s="11">
        <v>8.8177244094067905E-3</v>
      </c>
      <c r="W51" s="11">
        <v>-2.2955994131753699E-2</v>
      </c>
      <c r="X51" s="11">
        <v>-4.0417117674058499E-2</v>
      </c>
      <c r="Y51" s="11">
        <v>-2.99780009298013E-2</v>
      </c>
      <c r="Z51" s="11">
        <v>3.2963892851637103E-2</v>
      </c>
      <c r="AA51" s="11">
        <v>-0.11345658667127</v>
      </c>
      <c r="AB51" s="11">
        <v>-3.9785294892262298E-2</v>
      </c>
      <c r="AC51" s="11">
        <v>-8.4227757234436901E-2</v>
      </c>
      <c r="AD51" s="11">
        <v>-2.0122521572300101E-2</v>
      </c>
      <c r="AE51" s="11">
        <v>-2.6710861733022499E-2</v>
      </c>
      <c r="AF51" s="11">
        <v>-2.4503902434732199E-2</v>
      </c>
      <c r="AG51" s="11">
        <v>-5.7674979264673402E-2</v>
      </c>
      <c r="AH51" s="11">
        <v>-5.1363059676338703E-2</v>
      </c>
      <c r="AI51" s="11">
        <v>-2.8516256089681901E-2</v>
      </c>
      <c r="AJ51" s="11">
        <v>-1.4121175913572001E-2</v>
      </c>
      <c r="AK51" s="11">
        <v>3.1648946724967802E-3</v>
      </c>
      <c r="AL51" s="11">
        <v>6.4385606536385099E-3</v>
      </c>
      <c r="AM51" s="11">
        <v>-8.6104059168908096E-3</v>
      </c>
      <c r="AN51" s="11">
        <v>-1.8699906492636701E-2</v>
      </c>
      <c r="AO51" s="11">
        <v>-3.5744336746497997E-2</v>
      </c>
      <c r="AP51" s="11">
        <v>-1.20754787411569E-2</v>
      </c>
      <c r="AQ51" s="11">
        <v>-4.6547581508391001E-2</v>
      </c>
      <c r="AR51" s="11">
        <v>2.7760272555634499E-2</v>
      </c>
      <c r="AS51" s="11">
        <v>-1.7471275979770901E-2</v>
      </c>
      <c r="AT51" s="11">
        <v>-6.42943498714562E-2</v>
      </c>
      <c r="AU51" s="11">
        <v>4.0012002501139697E-2</v>
      </c>
      <c r="AW51">
        <f t="array" ref="AW51">SUMPRODUCT(B51:AU51,TRANSPOSE('QoL regression results'!$H$3:$H$48))</f>
        <v>0.82045172596093074</v>
      </c>
    </row>
    <row r="52" spans="1:49" x14ac:dyDescent="0.3">
      <c r="A52">
        <v>51</v>
      </c>
      <c r="B52" s="11">
        <v>0.84974913416045605</v>
      </c>
      <c r="C52" s="11">
        <v>-3.7940056168290999E-2</v>
      </c>
      <c r="D52" s="11">
        <v>-1.20632088425742E-3</v>
      </c>
      <c r="E52" s="11">
        <v>9.9974946030334001E-3</v>
      </c>
      <c r="F52" s="11">
        <v>3.6153561325091003E-2</v>
      </c>
      <c r="G52" s="11">
        <v>2.8948595451179601E-2</v>
      </c>
      <c r="H52" s="11">
        <v>3.7791888980561801E-2</v>
      </c>
      <c r="I52" s="11">
        <v>-7.8754215819746204E-2</v>
      </c>
      <c r="J52" s="11">
        <v>-2.2888229343985499E-2</v>
      </c>
      <c r="K52" s="11">
        <v>-1.8169512356393299E-2</v>
      </c>
      <c r="L52" s="11">
        <v>-0.10263116761312401</v>
      </c>
      <c r="M52" s="11">
        <v>-4.1398827297925302E-2</v>
      </c>
      <c r="N52" s="11">
        <v>-0.112666445206136</v>
      </c>
      <c r="O52" s="11">
        <v>-5.5730870956153603E-2</v>
      </c>
      <c r="P52" s="11">
        <v>-2.6246838290704299E-2</v>
      </c>
      <c r="Q52" s="11">
        <v>-6.23815786691026E-2</v>
      </c>
      <c r="R52" s="11">
        <v>-9.2743380896464098E-2</v>
      </c>
      <c r="S52" s="11">
        <v>-0.11709107876295601</v>
      </c>
      <c r="T52" s="11">
        <v>-6.0953143329936003E-2</v>
      </c>
      <c r="U52" s="11">
        <v>-0.14783967829491701</v>
      </c>
      <c r="V52" s="11">
        <v>-2.09324806905559E-2</v>
      </c>
      <c r="W52" s="11">
        <v>-4.9288153810148297E-2</v>
      </c>
      <c r="X52" s="11">
        <v>-2.75824000768418E-2</v>
      </c>
      <c r="Y52" s="11">
        <v>-2.5615214017043201E-2</v>
      </c>
      <c r="Z52" s="11">
        <v>-8.8798473910517602E-3</v>
      </c>
      <c r="AA52" s="11">
        <v>-0.116124648487231</v>
      </c>
      <c r="AB52" s="11">
        <v>-2.8000894350047399E-2</v>
      </c>
      <c r="AC52" s="11">
        <v>-5.5955412706172401E-2</v>
      </c>
      <c r="AD52" s="11">
        <v>4.8788119688296201E-3</v>
      </c>
      <c r="AE52" s="11">
        <v>-3.5369497263629701E-2</v>
      </c>
      <c r="AF52" s="11">
        <v>-6.2561848298968697E-3</v>
      </c>
      <c r="AG52" s="11">
        <v>-6.97729711333719E-2</v>
      </c>
      <c r="AH52" s="11">
        <v>-5.70536609125585E-2</v>
      </c>
      <c r="AI52" s="11">
        <v>-3.4063839879981302E-2</v>
      </c>
      <c r="AJ52" s="11">
        <v>-1.4710751744156999E-2</v>
      </c>
      <c r="AK52" s="11">
        <v>1.8981272677002399E-3</v>
      </c>
      <c r="AL52" s="11">
        <v>1.09685049991041E-2</v>
      </c>
      <c r="AM52" s="11">
        <v>-1.12504738503157E-2</v>
      </c>
      <c r="AN52" s="11">
        <v>-1.8785369024129701E-2</v>
      </c>
      <c r="AO52" s="11">
        <v>-5.3333116853837702E-2</v>
      </c>
      <c r="AP52" s="11">
        <v>-1.3042809878174501E-2</v>
      </c>
      <c r="AQ52" s="11">
        <v>-4.1195417779881401E-2</v>
      </c>
      <c r="AR52" s="11">
        <v>3.6788158584015997E-2</v>
      </c>
      <c r="AS52" s="11">
        <v>-1.0702541902838999E-2</v>
      </c>
      <c r="AT52" s="11">
        <v>-6.2974182361817996E-2</v>
      </c>
      <c r="AU52" s="11">
        <v>3.8699674024093203E-2</v>
      </c>
      <c r="AW52">
        <f t="array" ref="AW52">SUMPRODUCT(B52:AU52,TRANSPOSE('QoL regression results'!$H$3:$H$48))</f>
        <v>0.80366397824700164</v>
      </c>
    </row>
    <row r="53" spans="1:49" x14ac:dyDescent="0.3">
      <c r="A53">
        <v>52</v>
      </c>
      <c r="B53" s="11">
        <v>0.86073598546146102</v>
      </c>
      <c r="C53" s="11">
        <v>-3.4321633210463602E-2</v>
      </c>
      <c r="D53" s="11">
        <v>5.4226534951040102E-3</v>
      </c>
      <c r="E53" s="11">
        <v>1.4093888052637799E-2</v>
      </c>
      <c r="F53" s="11">
        <v>5.31150721568023E-2</v>
      </c>
      <c r="G53" s="11">
        <v>4.5539365751564399E-2</v>
      </c>
      <c r="H53" s="11">
        <v>4.1024523140435303E-2</v>
      </c>
      <c r="I53" s="11">
        <v>-6.0410017329083097E-2</v>
      </c>
      <c r="J53" s="11">
        <v>-2.60264342760918E-2</v>
      </c>
      <c r="K53" s="11">
        <v>-0.135271160097761</v>
      </c>
      <c r="L53" s="11">
        <v>-9.8739244184074898E-2</v>
      </c>
      <c r="M53" s="11">
        <v>-5.9572363165386999E-2</v>
      </c>
      <c r="N53" s="11">
        <v>-0.134586984270085</v>
      </c>
      <c r="O53" s="11">
        <v>-0.100801066180902</v>
      </c>
      <c r="P53" s="11">
        <v>-2.14557555650501E-2</v>
      </c>
      <c r="Q53" s="11">
        <v>-7.6142049551400595E-2</v>
      </c>
      <c r="R53" s="11">
        <v>-0.101580873161597</v>
      </c>
      <c r="S53" s="11">
        <v>-0.132109085208412</v>
      </c>
      <c r="T53" s="11">
        <v>-7.1092196997426194E-2</v>
      </c>
      <c r="U53" s="11">
        <v>-6.1852682723586502E-2</v>
      </c>
      <c r="V53" s="11">
        <v>7.8521634288094297E-4</v>
      </c>
      <c r="W53" s="11">
        <v>-3.4321027459522202E-2</v>
      </c>
      <c r="X53" s="11">
        <v>-1.9446779985460599E-2</v>
      </c>
      <c r="Y53" s="11">
        <v>-4.6156142399205999E-2</v>
      </c>
      <c r="Z53" s="11">
        <v>3.6545154506929703E-2</v>
      </c>
      <c r="AA53" s="11">
        <v>-9.6721637904963298E-2</v>
      </c>
      <c r="AB53" s="11">
        <v>-3.4763855686725402E-2</v>
      </c>
      <c r="AC53" s="11">
        <v>9.0377007838708303E-3</v>
      </c>
      <c r="AD53" s="11">
        <v>-6.15989991831348E-2</v>
      </c>
      <c r="AE53" s="11">
        <v>-3.4660856222629897E-2</v>
      </c>
      <c r="AF53" s="11">
        <v>-2.4568507083932399E-2</v>
      </c>
      <c r="AG53" s="11">
        <v>-5.99711971679169E-2</v>
      </c>
      <c r="AH53" s="11">
        <v>-6.7226360228793205E-2</v>
      </c>
      <c r="AI53" s="11">
        <v>-2.8138512880707001E-2</v>
      </c>
      <c r="AJ53" s="11">
        <v>-1.7196687700682101E-2</v>
      </c>
      <c r="AK53" s="11">
        <v>9.0233916171424192E-3</v>
      </c>
      <c r="AL53" s="11">
        <v>1.1333689879096401E-2</v>
      </c>
      <c r="AM53" s="11">
        <v>-8.3035813062785693E-3</v>
      </c>
      <c r="AN53" s="11">
        <v>-2.18167635681202E-2</v>
      </c>
      <c r="AO53" s="11">
        <v>-3.7343150212297102E-2</v>
      </c>
      <c r="AP53" s="11">
        <v>-1.3727751530389401E-2</v>
      </c>
      <c r="AQ53" s="11">
        <v>-6.2561667573161797E-2</v>
      </c>
      <c r="AR53" s="11">
        <v>2.91433601152019E-2</v>
      </c>
      <c r="AS53" s="11">
        <v>-1.6062272823513999E-2</v>
      </c>
      <c r="AT53" s="11">
        <v>-6.8155968099881295E-2</v>
      </c>
      <c r="AU53" s="11">
        <v>4.3514433230075297E-2</v>
      </c>
      <c r="AW53">
        <f t="array" ref="AW53">SUMPRODUCT(B53:AU53,TRANSPOSE('QoL regression results'!$H$3:$H$48))</f>
        <v>0.80484331511176421</v>
      </c>
    </row>
    <row r="54" spans="1:49" x14ac:dyDescent="0.3">
      <c r="A54">
        <v>53</v>
      </c>
      <c r="B54" s="11">
        <v>0.869578514960617</v>
      </c>
      <c r="C54" s="11">
        <v>4.00902056774247E-4</v>
      </c>
      <c r="D54" s="11">
        <v>2.2307534420858699E-2</v>
      </c>
      <c r="E54" s="11">
        <v>1.80385648030197E-3</v>
      </c>
      <c r="F54" s="11">
        <v>-2.3433097289487299E-2</v>
      </c>
      <c r="G54" s="11">
        <v>-1.31459807902999E-3</v>
      </c>
      <c r="H54" s="11">
        <v>2.3925394607766399E-2</v>
      </c>
      <c r="I54" s="11">
        <v>-9.7513772608935595E-2</v>
      </c>
      <c r="J54" s="11">
        <v>-2.23623350505073E-2</v>
      </c>
      <c r="K54" s="11">
        <v>-0.18008541201846601</v>
      </c>
      <c r="L54" s="11">
        <v>-9.6013758036439995E-2</v>
      </c>
      <c r="M54" s="11">
        <v>-5.0846595626230499E-2</v>
      </c>
      <c r="N54" s="11">
        <v>-0.144057157407224</v>
      </c>
      <c r="O54" s="11">
        <v>-0.114695333319366</v>
      </c>
      <c r="P54" s="11">
        <v>-1.12394556198372E-2</v>
      </c>
      <c r="Q54" s="11">
        <v>-0.150491494604308</v>
      </c>
      <c r="R54" s="11">
        <v>-1.69094549852093E-2</v>
      </c>
      <c r="S54" s="11">
        <v>-0.102225783654602</v>
      </c>
      <c r="T54" s="11">
        <v>-6.1463093977536701E-2</v>
      </c>
      <c r="U54" s="11">
        <v>-0.135362951411478</v>
      </c>
      <c r="V54" s="11">
        <v>4.0833399745806697E-3</v>
      </c>
      <c r="W54" s="11">
        <v>-8.9698951375377103E-2</v>
      </c>
      <c r="X54" s="11">
        <v>-5.1067118692221899E-2</v>
      </c>
      <c r="Y54" s="11">
        <v>2.3924877674639401E-2</v>
      </c>
      <c r="Z54" s="11">
        <v>3.3864832343232697E-2</v>
      </c>
      <c r="AA54" s="11">
        <v>-8.2827017115529894E-2</v>
      </c>
      <c r="AB54" s="11">
        <v>-1.5323877664699099E-2</v>
      </c>
      <c r="AC54" s="11">
        <v>5.6456911506609198E-2</v>
      </c>
      <c r="AD54" s="11">
        <v>-0.14261595115126499</v>
      </c>
      <c r="AE54" s="11">
        <v>-3.4641998347666299E-2</v>
      </c>
      <c r="AF54" s="11">
        <v>-2.00140359550962E-2</v>
      </c>
      <c r="AG54" s="11">
        <v>-6.02876565074381E-2</v>
      </c>
      <c r="AH54" s="11">
        <v>-4.5835413342909699E-2</v>
      </c>
      <c r="AI54" s="11">
        <v>-2.6706128398665999E-2</v>
      </c>
      <c r="AJ54" s="11">
        <v>-1.3223560139856099E-2</v>
      </c>
      <c r="AK54" s="11">
        <v>-8.8941767621793892E-3</v>
      </c>
      <c r="AL54" s="11">
        <v>1.76974977545674E-3</v>
      </c>
      <c r="AM54" s="11">
        <v>-1.42922682193124E-2</v>
      </c>
      <c r="AN54" s="11">
        <v>-2.89150084715083E-2</v>
      </c>
      <c r="AO54" s="11">
        <v>-4.2798540452792098E-2</v>
      </c>
      <c r="AP54" s="11">
        <v>-1.3339729061227001E-2</v>
      </c>
      <c r="AQ54" s="11">
        <v>-5.1333134591302003E-2</v>
      </c>
      <c r="AR54" s="11">
        <v>3.3496886888110401E-2</v>
      </c>
      <c r="AS54" s="11">
        <v>-2.3636798777922099E-2</v>
      </c>
      <c r="AT54" s="11">
        <v>-7.3437543838439506E-2</v>
      </c>
      <c r="AU54" s="11">
        <v>4.44561832143626E-2</v>
      </c>
      <c r="AW54">
        <f t="array" ref="AW54">SUMPRODUCT(B54:AU54,TRANSPOSE('QoL regression results'!$H$3:$H$48))</f>
        <v>0.82551285139316399</v>
      </c>
    </row>
    <row r="55" spans="1:49" x14ac:dyDescent="0.3">
      <c r="A55">
        <v>54</v>
      </c>
      <c r="B55" s="11">
        <v>0.853278205270671</v>
      </c>
      <c r="C55" s="11">
        <v>-2.8267301075662801E-2</v>
      </c>
      <c r="D55" s="11">
        <v>4.04257885828077E-3</v>
      </c>
      <c r="E55" s="11">
        <v>4.9322927826162596E-3</v>
      </c>
      <c r="F55" s="11">
        <v>1.0303040976732401E-3</v>
      </c>
      <c r="G55" s="11">
        <v>8.0516405374081307E-3</v>
      </c>
      <c r="H55" s="11">
        <v>2.7133904085338899E-2</v>
      </c>
      <c r="I55" s="11">
        <v>-0.113369094466949</v>
      </c>
      <c r="J55" s="11">
        <v>-1.6573334207501601E-2</v>
      </c>
      <c r="K55" s="11">
        <v>-0.20327087735493099</v>
      </c>
      <c r="L55" s="11">
        <v>-0.150957585295348</v>
      </c>
      <c r="M55" s="11">
        <v>-4.9367937320289899E-2</v>
      </c>
      <c r="N55" s="11">
        <v>-0.10887212751879501</v>
      </c>
      <c r="O55" s="11">
        <v>-0.12087797136206301</v>
      </c>
      <c r="P55" s="11">
        <v>-2.4769935086599099E-2</v>
      </c>
      <c r="Q55" s="11">
        <v>-0.12989293314712899</v>
      </c>
      <c r="R55" s="11">
        <v>-7.3046447245949497E-2</v>
      </c>
      <c r="S55" s="11">
        <v>-0.129938344894174</v>
      </c>
      <c r="T55" s="11">
        <v>-5.1877648109729897E-2</v>
      </c>
      <c r="U55" s="11">
        <v>-3.0690796277263101E-2</v>
      </c>
      <c r="V55" s="11">
        <v>-5.7240796171573096E-3</v>
      </c>
      <c r="W55" s="11">
        <v>-8.8242366940177397E-2</v>
      </c>
      <c r="X55" s="11">
        <v>-5.4559398693660097E-2</v>
      </c>
      <c r="Y55" s="11">
        <v>2.5716843330448398E-3</v>
      </c>
      <c r="Z55" s="11">
        <v>1.9268708582864599E-2</v>
      </c>
      <c r="AA55" s="11">
        <v>-8.8045404505812302E-2</v>
      </c>
      <c r="AB55" s="11">
        <v>-4.4993344807137702E-2</v>
      </c>
      <c r="AC55" s="11">
        <v>-6.7079665890061504E-3</v>
      </c>
      <c r="AD55" s="11">
        <v>-7.8460748980723999E-2</v>
      </c>
      <c r="AE55" s="11">
        <v>-3.5262158718800299E-2</v>
      </c>
      <c r="AF55" s="11">
        <v>-1.9512203566146701E-2</v>
      </c>
      <c r="AG55" s="11">
        <v>-5.73133150717599E-2</v>
      </c>
      <c r="AH55" s="11">
        <v>-4.3199355722495801E-2</v>
      </c>
      <c r="AI55" s="11">
        <v>-3.4165734644519601E-2</v>
      </c>
      <c r="AJ55" s="11">
        <v>-1.8815991442195E-2</v>
      </c>
      <c r="AK55" s="11">
        <v>-2.0933164927299298E-3</v>
      </c>
      <c r="AL55" s="11">
        <v>4.0080747385619698E-3</v>
      </c>
      <c r="AM55" s="11">
        <v>-5.8469398246570898E-3</v>
      </c>
      <c r="AN55" s="11">
        <v>-2.5210150252748701E-2</v>
      </c>
      <c r="AO55" s="11">
        <v>-3.98981273172423E-2</v>
      </c>
      <c r="AP55" s="11">
        <v>-1.4581209208248101E-2</v>
      </c>
      <c r="AQ55" s="11">
        <v>-6.21096872372933E-2</v>
      </c>
      <c r="AR55" s="11">
        <v>2.8541123159366799E-2</v>
      </c>
      <c r="AS55" s="11">
        <v>-1.7318579377667301E-2</v>
      </c>
      <c r="AT55" s="11">
        <v>-6.5979305774337693E-2</v>
      </c>
      <c r="AU55" s="11">
        <v>5.1428491055607199E-2</v>
      </c>
      <c r="AW55">
        <f t="array" ref="AW55">SUMPRODUCT(B55:AU55,TRANSPOSE('QoL regression results'!$H$3:$H$48))</f>
        <v>0.81408692428673723</v>
      </c>
    </row>
    <row r="56" spans="1:49" x14ac:dyDescent="0.3">
      <c r="A56">
        <v>55</v>
      </c>
      <c r="B56" s="11">
        <v>0.85692108680386903</v>
      </c>
      <c r="C56" s="11">
        <v>-3.8600859269380797E-2</v>
      </c>
      <c r="D56" s="11">
        <v>-3.8545961847727202E-3</v>
      </c>
      <c r="E56" s="11">
        <v>1.7498723934550901E-3</v>
      </c>
      <c r="F56" s="11">
        <v>1.5538835190498999E-2</v>
      </c>
      <c r="G56" s="11">
        <v>3.0419116500795498E-2</v>
      </c>
      <c r="H56" s="11">
        <v>3.6440862834363E-2</v>
      </c>
      <c r="I56" s="11">
        <v>-0.10567639643788899</v>
      </c>
      <c r="J56" s="11">
        <v>-5.2652573688208498E-2</v>
      </c>
      <c r="K56" s="11">
        <v>-8.1926086795044803E-2</v>
      </c>
      <c r="L56" s="11">
        <v>-9.0022582995892303E-2</v>
      </c>
      <c r="M56" s="11">
        <v>-4.7939694639931203E-2</v>
      </c>
      <c r="N56" s="11">
        <v>-0.13463907222270399</v>
      </c>
      <c r="O56" s="11">
        <v>-8.5528582419088797E-2</v>
      </c>
      <c r="P56" s="11">
        <v>-2.4314599078356099E-2</v>
      </c>
      <c r="Q56" s="11">
        <v>-2.4067862227357299E-2</v>
      </c>
      <c r="R56" s="11">
        <v>-8.4661584127574699E-2</v>
      </c>
      <c r="S56" s="11">
        <v>-0.14582085117793001</v>
      </c>
      <c r="T56" s="11">
        <v>-5.3458026091608102E-2</v>
      </c>
      <c r="U56" s="11">
        <v>-6.0453907104426198E-2</v>
      </c>
      <c r="V56" s="11">
        <v>6.8882891079124096E-3</v>
      </c>
      <c r="W56" s="11">
        <v>-5.4531828207227601E-2</v>
      </c>
      <c r="X56" s="11">
        <v>-3.7711888960280403E-2</v>
      </c>
      <c r="Y56" s="11">
        <v>1.05169797998874E-2</v>
      </c>
      <c r="Z56" s="11">
        <v>-2.8162780606287501E-2</v>
      </c>
      <c r="AA56" s="11">
        <v>-0.104711654329375</v>
      </c>
      <c r="AB56" s="11">
        <v>-3.37123046406499E-2</v>
      </c>
      <c r="AC56" s="11">
        <v>-1.52186673904892E-2</v>
      </c>
      <c r="AD56" s="11">
        <v>2.6987104443282301E-2</v>
      </c>
      <c r="AE56" s="11">
        <v>-3.4057236050720099E-2</v>
      </c>
      <c r="AF56" s="11">
        <v>-1.49621586400141E-2</v>
      </c>
      <c r="AG56" s="11">
        <v>-5.7089321376750997E-2</v>
      </c>
      <c r="AH56" s="11">
        <v>-5.40726375785201E-2</v>
      </c>
      <c r="AI56" s="11">
        <v>-3.7329278613901999E-2</v>
      </c>
      <c r="AJ56" s="11">
        <v>-1.32315633306045E-2</v>
      </c>
      <c r="AK56" s="11">
        <v>1.1552734143335699E-2</v>
      </c>
      <c r="AL56" s="11">
        <v>1.02666895108494E-2</v>
      </c>
      <c r="AM56" s="11">
        <v>-2.0568867962470799E-3</v>
      </c>
      <c r="AN56" s="11">
        <v>-1.6696451610956699E-2</v>
      </c>
      <c r="AO56" s="11">
        <v>-3.0321668098175401E-2</v>
      </c>
      <c r="AP56" s="11">
        <v>-1.1163645299438399E-2</v>
      </c>
      <c r="AQ56" s="11">
        <v>-4.9331494460866099E-2</v>
      </c>
      <c r="AR56" s="11">
        <v>2.7611398284277999E-2</v>
      </c>
      <c r="AS56" s="11">
        <v>-1.8708768661808199E-2</v>
      </c>
      <c r="AT56" s="11">
        <v>-7.1579827670086096E-2</v>
      </c>
      <c r="AU56" s="11">
        <v>4.1500908755261502E-2</v>
      </c>
      <c r="AW56">
        <f t="array" ref="AW56">SUMPRODUCT(B56:AU56,TRANSPOSE('QoL regression results'!$H$3:$H$48))</f>
        <v>0.81311513873619834</v>
      </c>
    </row>
    <row r="57" spans="1:49" x14ac:dyDescent="0.3">
      <c r="A57">
        <v>56</v>
      </c>
      <c r="B57" s="11">
        <v>0.86153928867608098</v>
      </c>
      <c r="C57" s="11">
        <v>-3.6350543149891397E-2</v>
      </c>
      <c r="D57" s="11">
        <v>-8.0257347675486406E-3</v>
      </c>
      <c r="E57" s="11">
        <v>3.5370296762104097E-4</v>
      </c>
      <c r="F57" s="11">
        <v>-1.71000349247496E-2</v>
      </c>
      <c r="G57" s="11">
        <v>1.3408295457198001E-2</v>
      </c>
      <c r="H57" s="11">
        <v>3.0351263014122901E-2</v>
      </c>
      <c r="I57" s="11">
        <v>-9.0673156736336302E-2</v>
      </c>
      <c r="J57" s="11">
        <v>-3.8141841525995798E-2</v>
      </c>
      <c r="K57" s="11">
        <v>-0.140874429713682</v>
      </c>
      <c r="L57" s="11">
        <v>-9.0541088036727599E-2</v>
      </c>
      <c r="M57" s="11">
        <v>-5.6209319097496303E-2</v>
      </c>
      <c r="N57" s="11">
        <v>-3.5749224842423898E-2</v>
      </c>
      <c r="O57" s="11">
        <v>-0.114931671388808</v>
      </c>
      <c r="P57" s="11">
        <v>-1.7232202068359102E-2</v>
      </c>
      <c r="Q57" s="11">
        <v>-2.1499635369719998E-3</v>
      </c>
      <c r="R57" s="11">
        <v>-9.3282895882014993E-2</v>
      </c>
      <c r="S57" s="11">
        <v>-0.14846750308842499</v>
      </c>
      <c r="T57" s="11">
        <v>-6.2307397162495198E-2</v>
      </c>
      <c r="U57" s="11">
        <v>-0.10479573536574099</v>
      </c>
      <c r="V57" s="11">
        <v>4.4354684322894598E-2</v>
      </c>
      <c r="W57" s="11">
        <v>-4.9670656361345197E-2</v>
      </c>
      <c r="X57" s="11">
        <v>-5.2123823961044702E-2</v>
      </c>
      <c r="Y57" s="11">
        <v>-3.1346492204234098E-2</v>
      </c>
      <c r="Z57" s="11">
        <v>-3.05681772679125E-2</v>
      </c>
      <c r="AA57" s="11">
        <v>-9.84800848927469E-2</v>
      </c>
      <c r="AB57" s="11">
        <v>-3.12003724027522E-2</v>
      </c>
      <c r="AC57" s="11">
        <v>-2.8215105189425702E-2</v>
      </c>
      <c r="AD57" s="11">
        <v>-8.25652142290835E-2</v>
      </c>
      <c r="AE57" s="11">
        <v>-2.9778799991741801E-2</v>
      </c>
      <c r="AF57" s="11">
        <v>-2.15589907688482E-2</v>
      </c>
      <c r="AG57" s="11">
        <v>-5.8755775415367098E-2</v>
      </c>
      <c r="AH57" s="11">
        <v>-5.57742395689503E-2</v>
      </c>
      <c r="AI57" s="11">
        <v>-2.27337482879479E-2</v>
      </c>
      <c r="AJ57" s="11">
        <v>-2.21153194729686E-2</v>
      </c>
      <c r="AK57" s="11">
        <v>2.1204124302217102E-3</v>
      </c>
      <c r="AL57" s="11">
        <v>1.10874951614352E-2</v>
      </c>
      <c r="AM57" s="11">
        <v>-7.5631638995947801E-3</v>
      </c>
      <c r="AN57" s="11">
        <v>-2.0992389828957899E-2</v>
      </c>
      <c r="AO57" s="11">
        <v>-3.5607740669600603E-2</v>
      </c>
      <c r="AP57" s="11">
        <v>-1.2674558297770099E-2</v>
      </c>
      <c r="AQ57" s="11">
        <v>-5.1595316442103301E-2</v>
      </c>
      <c r="AR57" s="11">
        <v>3.2932829308020502E-2</v>
      </c>
      <c r="AS57" s="11">
        <v>-2.0689813662096102E-2</v>
      </c>
      <c r="AT57" s="11">
        <v>-6.0078359588576401E-2</v>
      </c>
      <c r="AU57" s="11">
        <v>4.5891444287807198E-2</v>
      </c>
      <c r="AW57">
        <f t="array" ref="AW57">SUMPRODUCT(B57:AU57,TRANSPOSE('QoL regression results'!$H$3:$H$48))</f>
        <v>0.81685254426856579</v>
      </c>
    </row>
    <row r="58" spans="1:49" x14ac:dyDescent="0.3">
      <c r="A58">
        <v>57</v>
      </c>
      <c r="B58" s="11">
        <v>0.86853378254748703</v>
      </c>
      <c r="C58" s="11">
        <v>-6.9309737820056505E-2</v>
      </c>
      <c r="D58" s="11">
        <v>-1.2428555675927599E-2</v>
      </c>
      <c r="E58" s="11">
        <v>3.3211418611866299E-3</v>
      </c>
      <c r="F58" s="11">
        <v>4.1466515994297197E-3</v>
      </c>
      <c r="G58" s="11">
        <v>3.9954674798119198E-2</v>
      </c>
      <c r="H58" s="11">
        <v>3.1443876013580799E-2</v>
      </c>
      <c r="I58" s="11">
        <v>-9.8246658412780102E-2</v>
      </c>
      <c r="J58" s="11">
        <v>-2.5696644338491399E-2</v>
      </c>
      <c r="K58" s="11">
        <v>-8.3658791720686604E-2</v>
      </c>
      <c r="L58" s="11">
        <v>-0.10110917332990001</v>
      </c>
      <c r="M58" s="11">
        <v>-5.2819601737078198E-2</v>
      </c>
      <c r="N58" s="11">
        <v>-9.7545204549226799E-2</v>
      </c>
      <c r="O58" s="11">
        <v>-0.11499551123878</v>
      </c>
      <c r="P58" s="11">
        <v>-2.2440724075706998E-2</v>
      </c>
      <c r="Q58" s="11">
        <v>9.5333135150677106E-3</v>
      </c>
      <c r="R58" s="11">
        <v>-4.4906381343480899E-2</v>
      </c>
      <c r="S58" s="11">
        <v>-0.14439347210602699</v>
      </c>
      <c r="T58" s="11">
        <v>-5.5620497117093999E-2</v>
      </c>
      <c r="U58" s="11">
        <v>-0.113995878597573</v>
      </c>
      <c r="V58" s="11">
        <v>-1.9559688118605798E-3</v>
      </c>
      <c r="W58" s="11">
        <v>-6.9248322020783903E-2</v>
      </c>
      <c r="X58" s="11">
        <v>-3.8324535104266401E-2</v>
      </c>
      <c r="Y58" s="11">
        <v>8.1600362385262803E-2</v>
      </c>
      <c r="Z58" s="11">
        <v>6.7308956096416905E-2</v>
      </c>
      <c r="AA58" s="11">
        <v>-8.1403898150457593E-2</v>
      </c>
      <c r="AB58" s="11">
        <v>-2.66758552236675E-2</v>
      </c>
      <c r="AC58" s="11">
        <v>4.9010885953041101E-2</v>
      </c>
      <c r="AD58" s="11">
        <v>8.0210016218702097E-3</v>
      </c>
      <c r="AE58" s="11">
        <v>-3.7815257230738898E-2</v>
      </c>
      <c r="AF58" s="11">
        <v>-3.4219913509973797E-2</v>
      </c>
      <c r="AG58" s="11">
        <v>-5.7683105762558397E-2</v>
      </c>
      <c r="AH58" s="11">
        <v>-5.7687186565637899E-2</v>
      </c>
      <c r="AI58" s="11">
        <v>-2.6752951143916699E-2</v>
      </c>
      <c r="AJ58" s="11">
        <v>-1.6746866154632101E-2</v>
      </c>
      <c r="AK58" s="11">
        <v>4.2256796709131596E-3</v>
      </c>
      <c r="AL58" s="11">
        <v>5.8230712627272401E-3</v>
      </c>
      <c r="AM58" s="11">
        <v>-1.4964771695730799E-2</v>
      </c>
      <c r="AN58" s="11">
        <v>-2.15846294452142E-2</v>
      </c>
      <c r="AO58" s="11">
        <v>-3.8234721811459302E-2</v>
      </c>
      <c r="AP58" s="11">
        <v>-1.98175864000164E-2</v>
      </c>
      <c r="AQ58" s="11">
        <v>-6.36276279675239E-2</v>
      </c>
      <c r="AR58" s="11">
        <v>2.8658220475654E-2</v>
      </c>
      <c r="AS58" s="11">
        <v>-2.29673969315187E-2</v>
      </c>
      <c r="AT58" s="11">
        <v>-6.3948724417852001E-2</v>
      </c>
      <c r="AU58" s="11">
        <v>4.8662364656790198E-2</v>
      </c>
      <c r="AW58">
        <f t="array" ref="AW58">SUMPRODUCT(B58:AU58,TRANSPOSE('QoL regression results'!$H$3:$H$48))</f>
        <v>0.81666966724457635</v>
      </c>
    </row>
    <row r="59" spans="1:49" x14ac:dyDescent="0.3">
      <c r="A59">
        <v>58</v>
      </c>
      <c r="B59" s="11">
        <v>0.86154069630268804</v>
      </c>
      <c r="C59" s="11">
        <v>-7.1765452876354496E-2</v>
      </c>
      <c r="D59" s="11">
        <v>-1.3957878852458999E-2</v>
      </c>
      <c r="E59" s="11">
        <v>3.74573654553223E-3</v>
      </c>
      <c r="F59" s="11">
        <v>2.818897969788E-2</v>
      </c>
      <c r="G59" s="11">
        <v>4.04102678577547E-2</v>
      </c>
      <c r="H59" s="11">
        <v>4.2192227245421397E-2</v>
      </c>
      <c r="I59" s="11">
        <v>-5.5739736304671703E-2</v>
      </c>
      <c r="J59" s="11">
        <v>-1.33649065775152E-2</v>
      </c>
      <c r="K59" s="11">
        <v>-7.7553300808296005E-2</v>
      </c>
      <c r="L59" s="11">
        <v>-0.13035859217184401</v>
      </c>
      <c r="M59" s="11">
        <v>-4.9067671534064598E-2</v>
      </c>
      <c r="N59" s="11">
        <v>-0.17857949420472599</v>
      </c>
      <c r="O59" s="11">
        <v>-6.5122848442831699E-2</v>
      </c>
      <c r="P59" s="11">
        <v>-2.6917603943155101E-2</v>
      </c>
      <c r="Q59" s="11">
        <v>-4.62638989278608E-2</v>
      </c>
      <c r="R59" s="11">
        <v>-5.7460529708264999E-2</v>
      </c>
      <c r="S59" s="11">
        <v>-0.11197701300119001</v>
      </c>
      <c r="T59" s="11">
        <v>-8.5683978954746498E-2</v>
      </c>
      <c r="U59" s="11">
        <v>-0.130935973062203</v>
      </c>
      <c r="V59" s="11">
        <v>-1.04395133476271E-3</v>
      </c>
      <c r="W59" s="11">
        <v>-6.3354902700452201E-2</v>
      </c>
      <c r="X59" s="11">
        <v>-9.2209761723453902E-3</v>
      </c>
      <c r="Y59" s="11">
        <v>3.1060090379832098E-2</v>
      </c>
      <c r="Z59" s="11">
        <v>2.0193637891660399E-2</v>
      </c>
      <c r="AA59" s="11">
        <v>-8.2064629794165594E-2</v>
      </c>
      <c r="AB59" s="11">
        <v>-2.93591365561666E-2</v>
      </c>
      <c r="AC59" s="11">
        <v>1.5214408711813499E-2</v>
      </c>
      <c r="AD59" s="11">
        <v>-4.3427306647792097E-2</v>
      </c>
      <c r="AE59" s="11">
        <v>-2.75772138678494E-2</v>
      </c>
      <c r="AF59" s="11">
        <v>-2.7860643572465301E-3</v>
      </c>
      <c r="AG59" s="11">
        <v>-5.92188152942459E-2</v>
      </c>
      <c r="AH59" s="11">
        <v>-5.6928662167824703E-2</v>
      </c>
      <c r="AI59" s="11">
        <v>-3.6886547725050997E-2</v>
      </c>
      <c r="AJ59" s="11">
        <v>-1.95175968856394E-2</v>
      </c>
      <c r="AK59" s="11">
        <v>-3.8897513403241202E-4</v>
      </c>
      <c r="AL59" s="11">
        <v>3.8936529110097499E-3</v>
      </c>
      <c r="AM59" s="11">
        <v>-7.6719843352490696E-3</v>
      </c>
      <c r="AN59" s="11">
        <v>-2.4091729461717899E-2</v>
      </c>
      <c r="AO59" s="11">
        <v>-4.8757377071890998E-2</v>
      </c>
      <c r="AP59" s="11">
        <v>-9.8959838816905007E-3</v>
      </c>
      <c r="AQ59" s="11">
        <v>-4.9282524056089697E-2</v>
      </c>
      <c r="AR59" s="11">
        <v>3.0943456824326799E-2</v>
      </c>
      <c r="AS59" s="11">
        <v>-1.62910507330138E-2</v>
      </c>
      <c r="AT59" s="11">
        <v>-6.5292675339677503E-2</v>
      </c>
      <c r="AU59" s="11">
        <v>3.1613024357405699E-2</v>
      </c>
      <c r="AW59">
        <f t="array" ref="AW59">SUMPRODUCT(B59:AU59,TRANSPOSE('QoL regression results'!$H$3:$H$48))</f>
        <v>0.80850568704587311</v>
      </c>
    </row>
    <row r="60" spans="1:49" x14ac:dyDescent="0.3">
      <c r="A60">
        <v>59</v>
      </c>
      <c r="B60" s="11">
        <v>0.83884512257648902</v>
      </c>
      <c r="C60" s="11">
        <v>3.3765996503111501E-3</v>
      </c>
      <c r="D60" s="11">
        <v>3.3048789743890597E-2</v>
      </c>
      <c r="E60" s="11">
        <v>1.8337160004482801E-2</v>
      </c>
      <c r="F60" s="11">
        <v>-3.2605984693279098E-2</v>
      </c>
      <c r="G60" s="11">
        <v>1.5301002548136501E-2</v>
      </c>
      <c r="H60" s="11">
        <v>3.0150274959218099E-2</v>
      </c>
      <c r="I60" s="11">
        <v>-7.0541417971090703E-2</v>
      </c>
      <c r="J60" s="11">
        <v>-2.1048454986229499E-2</v>
      </c>
      <c r="K60" s="11">
        <v>-0.17160367299423299</v>
      </c>
      <c r="L60" s="11">
        <v>-0.13928079340166299</v>
      </c>
      <c r="M60" s="11">
        <v>-4.7005483852143301E-2</v>
      </c>
      <c r="N60" s="11">
        <v>-0.17757725357221699</v>
      </c>
      <c r="O60" s="11">
        <v>-0.10004657406751701</v>
      </c>
      <c r="P60" s="11">
        <v>-2.0165496239501399E-2</v>
      </c>
      <c r="Q60" s="11">
        <v>-2.4323917538639699E-2</v>
      </c>
      <c r="R60" s="11">
        <v>-6.6138814636646198E-2</v>
      </c>
      <c r="S60" s="11">
        <v>-0.116354372965842</v>
      </c>
      <c r="T60" s="11">
        <v>-7.9264675509876995E-2</v>
      </c>
      <c r="U60" s="11">
        <v>-0.125737723601069</v>
      </c>
      <c r="V60" s="11">
        <v>3.4995299998889702E-3</v>
      </c>
      <c r="W60" s="11">
        <v>-3.0821751745748301E-2</v>
      </c>
      <c r="X60" s="11">
        <v>-6.7688733177874397E-2</v>
      </c>
      <c r="Y60" s="11">
        <v>2.2919263720736199E-2</v>
      </c>
      <c r="Z60" s="11">
        <v>4.7034472953193997E-2</v>
      </c>
      <c r="AA60" s="11">
        <v>-8.7537969802366597E-2</v>
      </c>
      <c r="AB60" s="11">
        <v>-2.4800651487027502E-2</v>
      </c>
      <c r="AC60" s="11">
        <v>-5.7719701633726903E-2</v>
      </c>
      <c r="AD60" s="11">
        <v>-0.10096422721826399</v>
      </c>
      <c r="AE60" s="11">
        <v>-3.75479702447254E-2</v>
      </c>
      <c r="AF60" s="11">
        <v>-2.48729478308297E-2</v>
      </c>
      <c r="AG60" s="11">
        <v>-5.66119289317778E-2</v>
      </c>
      <c r="AH60" s="11">
        <v>-5.2596490938500301E-2</v>
      </c>
      <c r="AI60" s="11">
        <v>-9.6114385240132598E-3</v>
      </c>
      <c r="AJ60" s="11">
        <v>-1.34778625796099E-2</v>
      </c>
      <c r="AK60" s="11">
        <v>1.33423938668111E-2</v>
      </c>
      <c r="AL60" s="11">
        <v>5.2276148866367399E-3</v>
      </c>
      <c r="AM60" s="11">
        <v>-5.1979166244396002E-3</v>
      </c>
      <c r="AN60" s="11">
        <v>-1.88131778014697E-2</v>
      </c>
      <c r="AO60" s="11">
        <v>-5.0477389480294101E-2</v>
      </c>
      <c r="AP60" s="11">
        <v>-1.6685578614223599E-2</v>
      </c>
      <c r="AQ60" s="11">
        <v>-5.9914484045001701E-2</v>
      </c>
      <c r="AR60" s="11">
        <v>2.99011066540762E-2</v>
      </c>
      <c r="AS60" s="11">
        <v>-1.09773966210214E-2</v>
      </c>
      <c r="AT60" s="11">
        <v>-5.30971949714307E-2</v>
      </c>
      <c r="AU60" s="11">
        <v>4.5070047763464398E-2</v>
      </c>
      <c r="AW60">
        <f t="array" ref="AW60">SUMPRODUCT(B60:AU60,TRANSPOSE('QoL regression results'!$H$3:$H$48))</f>
        <v>0.79147624652462545</v>
      </c>
    </row>
    <row r="61" spans="1:49" x14ac:dyDescent="0.3">
      <c r="A61">
        <v>60</v>
      </c>
      <c r="B61" s="11">
        <v>0.87789444040859999</v>
      </c>
      <c r="C61" s="11">
        <v>-2.57357113373607E-2</v>
      </c>
      <c r="D61" s="11">
        <v>-5.5356313636190802E-3</v>
      </c>
      <c r="E61" s="11">
        <v>4.5283989348004101E-3</v>
      </c>
      <c r="F61" s="11">
        <v>-3.47103304559871E-2</v>
      </c>
      <c r="G61" s="11">
        <v>-6.74944337910668E-4</v>
      </c>
      <c r="H61" s="11">
        <v>3.0001921328649199E-2</v>
      </c>
      <c r="I61" s="11">
        <v>-2.9043494731776299E-2</v>
      </c>
      <c r="J61" s="11">
        <v>-1.75496257176869E-3</v>
      </c>
      <c r="K61" s="11">
        <v>-0.1133574199145</v>
      </c>
      <c r="L61" s="11">
        <v>-8.3212215634368702E-2</v>
      </c>
      <c r="M61" s="11">
        <v>-5.4326063136995999E-2</v>
      </c>
      <c r="N61" s="11">
        <v>-0.111779771907506</v>
      </c>
      <c r="O61" s="11">
        <v>-7.9941015235784604E-2</v>
      </c>
      <c r="P61" s="11">
        <v>-1.4407094889639101E-2</v>
      </c>
      <c r="Q61" s="11">
        <v>-3.8832535123127503E-2</v>
      </c>
      <c r="R61" s="11">
        <v>-0.10709368133258799</v>
      </c>
      <c r="S61" s="11">
        <v>-0.15962575215778499</v>
      </c>
      <c r="T61" s="11">
        <v>-5.8713109025886598E-2</v>
      </c>
      <c r="U61" s="11">
        <v>-1.1421578033625901E-2</v>
      </c>
      <c r="V61" s="11">
        <v>3.9049462303675101E-3</v>
      </c>
      <c r="W61" s="11">
        <v>-6.5981414675906097E-2</v>
      </c>
      <c r="X61" s="11">
        <v>-4.6347537791079203E-2</v>
      </c>
      <c r="Y61" s="11">
        <v>4.4141596144018899E-2</v>
      </c>
      <c r="Z61" s="11">
        <v>3.5759381630376601E-3</v>
      </c>
      <c r="AA61" s="11">
        <v>-8.8267483322515106E-2</v>
      </c>
      <c r="AB61" s="11">
        <v>-3.1146214819521501E-2</v>
      </c>
      <c r="AC61" s="11">
        <v>-1.6974076429970699E-2</v>
      </c>
      <c r="AD61" s="11">
        <v>-3.7878603696486698E-2</v>
      </c>
      <c r="AE61" s="11">
        <v>-3.5994372950384601E-2</v>
      </c>
      <c r="AF61" s="11">
        <v>-2.3937432640394801E-2</v>
      </c>
      <c r="AG61" s="11">
        <v>-6.8676062578862301E-2</v>
      </c>
      <c r="AH61" s="11">
        <v>-4.9499395625669899E-2</v>
      </c>
      <c r="AI61" s="11">
        <v>-2.1800442603570301E-2</v>
      </c>
      <c r="AJ61" s="11">
        <v>-2.1190064156068399E-2</v>
      </c>
      <c r="AK61" s="11">
        <v>-3.2258150679518398E-3</v>
      </c>
      <c r="AL61" s="11">
        <v>7.7735756450242896E-3</v>
      </c>
      <c r="AM61" s="11">
        <v>-1.14688268212684E-2</v>
      </c>
      <c r="AN61" s="11">
        <v>-2.61212476589999E-2</v>
      </c>
      <c r="AO61" s="11">
        <v>-5.22056741810661E-2</v>
      </c>
      <c r="AP61" s="11">
        <v>-1.2415581806608299E-2</v>
      </c>
      <c r="AQ61" s="11">
        <v>-5.81519378561925E-2</v>
      </c>
      <c r="AR61" s="11">
        <v>2.24895180317078E-2</v>
      </c>
      <c r="AS61" s="11">
        <v>-1.6891096068721401E-2</v>
      </c>
      <c r="AT61" s="11">
        <v>-6.7113961412644599E-2</v>
      </c>
      <c r="AU61" s="11">
        <v>3.6831090215163398E-2</v>
      </c>
      <c r="AW61">
        <f t="array" ref="AW61">SUMPRODUCT(B61:AU61,TRANSPOSE('QoL regression results'!$H$3:$H$48))</f>
        <v>0.83616862042795448</v>
      </c>
    </row>
    <row r="62" spans="1:49" x14ac:dyDescent="0.3">
      <c r="A62">
        <v>61</v>
      </c>
      <c r="B62" s="11">
        <v>0.83329202760251997</v>
      </c>
      <c r="C62" s="11">
        <v>-1.72856684030703E-2</v>
      </c>
      <c r="D62" s="11">
        <v>-2.3909068878730601E-2</v>
      </c>
      <c r="E62" s="11">
        <v>-1.1642453412897799E-4</v>
      </c>
      <c r="F62" s="11">
        <v>2.1192697745081699E-3</v>
      </c>
      <c r="G62" s="11">
        <v>1.43137509227789E-2</v>
      </c>
      <c r="H62" s="11">
        <v>3.0527407459474701E-2</v>
      </c>
      <c r="I62" s="11">
        <v>-9.3430435738227693E-2</v>
      </c>
      <c r="J62" s="11">
        <v>-2.4088120475349101E-2</v>
      </c>
      <c r="K62" s="11">
        <v>-0.15814369287087299</v>
      </c>
      <c r="L62" s="11">
        <v>-0.115865265028053</v>
      </c>
      <c r="M62" s="11">
        <v>-5.1271732017472503E-2</v>
      </c>
      <c r="N62" s="11">
        <v>-0.17831527178170301</v>
      </c>
      <c r="O62" s="11">
        <v>-0.11437704538243</v>
      </c>
      <c r="P62" s="11">
        <v>-1.1856042305344899E-2</v>
      </c>
      <c r="Q62" s="11">
        <v>-7.6490089851962595E-2</v>
      </c>
      <c r="R62" s="11">
        <v>-8.6323845728785598E-2</v>
      </c>
      <c r="S62" s="11">
        <v>-0.13169680734549599</v>
      </c>
      <c r="T62" s="11">
        <v>-6.8641188016552598E-2</v>
      </c>
      <c r="U62" s="11">
        <v>-2.0251621698428299E-2</v>
      </c>
      <c r="V62" s="11">
        <v>9.9715333101966994E-3</v>
      </c>
      <c r="W62" s="11">
        <v>-2.81541651431482E-2</v>
      </c>
      <c r="X62" s="11">
        <v>-2.7060685415181501E-2</v>
      </c>
      <c r="Y62" s="11">
        <v>1.8065713914948299E-3</v>
      </c>
      <c r="Z62" s="11">
        <v>3.9332730763593903E-3</v>
      </c>
      <c r="AA62" s="11">
        <v>-9.9870255929676799E-2</v>
      </c>
      <c r="AB62" s="11">
        <v>-4.1628524808219297E-2</v>
      </c>
      <c r="AC62" s="11">
        <v>5.9783843499581803E-2</v>
      </c>
      <c r="AD62" s="11">
        <v>-3.5385979533190698E-2</v>
      </c>
      <c r="AE62" s="11">
        <v>-3.34877583804329E-2</v>
      </c>
      <c r="AF62" s="11">
        <v>-5.7981810021075402E-3</v>
      </c>
      <c r="AG62" s="11">
        <v>-5.1928248209645603E-2</v>
      </c>
      <c r="AH62" s="11">
        <v>-5.1407342940707999E-2</v>
      </c>
      <c r="AI62" s="11">
        <v>-1.6800210326088701E-2</v>
      </c>
      <c r="AJ62" s="11">
        <v>-2.0333272658270701E-2</v>
      </c>
      <c r="AK62" s="11">
        <v>1.4282857774789499E-2</v>
      </c>
      <c r="AL62" s="11">
        <v>1.9118100376919099E-2</v>
      </c>
      <c r="AM62" s="11">
        <v>2.8544056456016602E-3</v>
      </c>
      <c r="AN62" s="11">
        <v>-6.0682095314766697E-3</v>
      </c>
      <c r="AO62" s="11">
        <v>-2.7726966942380901E-2</v>
      </c>
      <c r="AP62" s="11">
        <v>-1.2478634177226999E-2</v>
      </c>
      <c r="AQ62" s="11">
        <v>-5.6447358855328297E-2</v>
      </c>
      <c r="AR62" s="11">
        <v>3.6503567452725399E-2</v>
      </c>
      <c r="AS62" s="11">
        <v>-7.9040197584461392E-3</v>
      </c>
      <c r="AT62" s="11">
        <v>-5.3055543345905801E-2</v>
      </c>
      <c r="AU62" s="11">
        <v>4.53748505092232E-2</v>
      </c>
      <c r="AW62">
        <f t="array" ref="AW62">SUMPRODUCT(B62:AU62,TRANSPOSE('QoL regression results'!$H$3:$H$48))</f>
        <v>0.80100278503873101</v>
      </c>
    </row>
    <row r="63" spans="1:49" x14ac:dyDescent="0.3">
      <c r="A63">
        <v>62</v>
      </c>
      <c r="B63" s="11">
        <v>0.85740592945210004</v>
      </c>
      <c r="C63" s="11">
        <v>-0.101025189719055</v>
      </c>
      <c r="D63" s="11">
        <v>-7.0523567495888503E-3</v>
      </c>
      <c r="E63" s="11">
        <v>5.4669561778909002E-3</v>
      </c>
      <c r="F63" s="11">
        <v>2.6775320907421601E-2</v>
      </c>
      <c r="G63" s="11">
        <v>5.6268746317823803E-2</v>
      </c>
      <c r="H63" s="11">
        <v>5.1864486797001598E-2</v>
      </c>
      <c r="I63" s="11">
        <v>-8.6676963557442893E-2</v>
      </c>
      <c r="J63" s="11">
        <v>-1.05671044259851E-2</v>
      </c>
      <c r="K63" s="11">
        <v>-8.1677999869887094E-2</v>
      </c>
      <c r="L63" s="11">
        <v>-0.142176128230871</v>
      </c>
      <c r="M63" s="11">
        <v>-5.3797265811396898E-2</v>
      </c>
      <c r="N63" s="11">
        <v>-0.15987867864752101</v>
      </c>
      <c r="O63" s="11">
        <v>-0.11008139574301801</v>
      </c>
      <c r="P63" s="11">
        <v>-3.0679025386575999E-2</v>
      </c>
      <c r="Q63" s="11">
        <v>-8.66683866842064E-2</v>
      </c>
      <c r="R63" s="11">
        <v>-2.39831563414745E-2</v>
      </c>
      <c r="S63" s="11">
        <v>-0.13130821878850199</v>
      </c>
      <c r="T63" s="11">
        <v>-6.7686520815634504E-2</v>
      </c>
      <c r="U63" s="11">
        <v>-0.15035528037930501</v>
      </c>
      <c r="V63" s="11">
        <v>3.4701589343855199E-2</v>
      </c>
      <c r="W63" s="11">
        <v>-6.7487459838952296E-2</v>
      </c>
      <c r="X63" s="11">
        <v>-3.5235831050498698E-2</v>
      </c>
      <c r="Y63" s="11">
        <v>2.40535011989715E-2</v>
      </c>
      <c r="Z63" s="11">
        <v>-1.5684504430391599E-2</v>
      </c>
      <c r="AA63" s="11">
        <v>-8.8225347832166998E-2</v>
      </c>
      <c r="AB63" s="11">
        <v>-2.2954137725386799E-2</v>
      </c>
      <c r="AC63" s="11">
        <v>-1.6619134611338099E-2</v>
      </c>
      <c r="AD63" s="11">
        <v>3.6280618734795003E-2</v>
      </c>
      <c r="AE63" s="11">
        <v>-3.6795507750671801E-2</v>
      </c>
      <c r="AF63" s="11">
        <v>-1.8162699752287102E-2</v>
      </c>
      <c r="AG63" s="11">
        <v>-5.5584629935683E-2</v>
      </c>
      <c r="AH63" s="11">
        <v>-6.4191502978377696E-2</v>
      </c>
      <c r="AI63" s="11">
        <v>-3.1595501491506202E-2</v>
      </c>
      <c r="AJ63" s="11">
        <v>-1.8322812549982598E-2</v>
      </c>
      <c r="AK63" s="11">
        <v>1.2833091346255399E-3</v>
      </c>
      <c r="AL63" s="11">
        <v>5.5245740385509202E-3</v>
      </c>
      <c r="AM63" s="11">
        <v>-7.7414861510255398E-3</v>
      </c>
      <c r="AN63" s="11">
        <v>-1.3816399333088701E-2</v>
      </c>
      <c r="AO63" s="11">
        <v>-3.0161665065601601E-2</v>
      </c>
      <c r="AP63" s="11">
        <v>-1.3146336674467501E-2</v>
      </c>
      <c r="AQ63" s="11">
        <v>-4.8896279053251702E-2</v>
      </c>
      <c r="AR63" s="11">
        <v>3.31174105245641E-2</v>
      </c>
      <c r="AS63" s="11">
        <v>-1.4791458344018E-2</v>
      </c>
      <c r="AT63" s="11">
        <v>-6.6384518528650099E-2</v>
      </c>
      <c r="AU63" s="11">
        <v>3.6314184632618797E-2</v>
      </c>
      <c r="AW63">
        <f t="array" ref="AW63">SUMPRODUCT(B63:AU63,TRANSPOSE('QoL regression results'!$H$3:$H$48))</f>
        <v>0.7987390005122732</v>
      </c>
    </row>
    <row r="64" spans="1:49" x14ac:dyDescent="0.3">
      <c r="A64">
        <v>63</v>
      </c>
      <c r="B64" s="11">
        <v>0.86197714707943995</v>
      </c>
      <c r="C64" s="11">
        <v>-5.3951202293621901E-2</v>
      </c>
      <c r="D64" s="11">
        <v>1.20083632813816E-2</v>
      </c>
      <c r="E64" s="11">
        <v>7.0419013731722903E-4</v>
      </c>
      <c r="F64" s="11">
        <v>5.1631133445303498E-2</v>
      </c>
      <c r="G64" s="11">
        <v>4.1118769475280897E-2</v>
      </c>
      <c r="H64" s="11">
        <v>3.1479031589329402E-2</v>
      </c>
      <c r="I64" s="11">
        <v>-9.6169843247145601E-2</v>
      </c>
      <c r="J64" s="11">
        <v>-1.25806332883515E-2</v>
      </c>
      <c r="K64" s="11">
        <v>-0.146638851116592</v>
      </c>
      <c r="L64" s="11">
        <v>-0.12480554374998901</v>
      </c>
      <c r="M64" s="11">
        <v>-5.6679903445915399E-2</v>
      </c>
      <c r="N64" s="11">
        <v>-0.17932164419322899</v>
      </c>
      <c r="O64" s="11">
        <v>-8.2098519833601405E-2</v>
      </c>
      <c r="P64" s="11">
        <v>-1.92168309874577E-2</v>
      </c>
      <c r="Q64" s="11">
        <v>-6.8006179094062605E-2</v>
      </c>
      <c r="R64" s="11">
        <v>-0.105744910672425</v>
      </c>
      <c r="S64" s="11">
        <v>-0.142182692380147</v>
      </c>
      <c r="T64" s="11">
        <v>-7.9149058112747805E-2</v>
      </c>
      <c r="U64" s="11">
        <v>-9.0814797846580406E-2</v>
      </c>
      <c r="V64" s="11">
        <v>6.9183481928093999E-3</v>
      </c>
      <c r="W64" s="11">
        <v>-3.9321911196664103E-2</v>
      </c>
      <c r="X64" s="11">
        <v>-5.9861077117655599E-2</v>
      </c>
      <c r="Y64" s="11">
        <v>-2.81104103308061E-2</v>
      </c>
      <c r="Z64" s="11">
        <v>2.0586210843937899E-2</v>
      </c>
      <c r="AA64" s="11">
        <v>-0.106890925697348</v>
      </c>
      <c r="AB64" s="11">
        <v>-3.0678563003980999E-2</v>
      </c>
      <c r="AC64" s="11">
        <v>2.5684754474411101E-2</v>
      </c>
      <c r="AD64" s="11">
        <v>-2.6328600531101799E-2</v>
      </c>
      <c r="AE64" s="11">
        <v>-3.4695556579044502E-2</v>
      </c>
      <c r="AF64" s="11">
        <v>-1.04389632792282E-2</v>
      </c>
      <c r="AG64" s="11">
        <v>-7.2747355065163999E-2</v>
      </c>
      <c r="AH64" s="11">
        <v>-5.3945901606652101E-2</v>
      </c>
      <c r="AI64" s="11">
        <v>-2.1079534840181099E-2</v>
      </c>
      <c r="AJ64" s="11">
        <v>-1.2719413530725501E-2</v>
      </c>
      <c r="AK64" s="11">
        <v>-7.4341246333947599E-4</v>
      </c>
      <c r="AL64" s="11">
        <v>-4.1668771470255803E-3</v>
      </c>
      <c r="AM64" s="11">
        <v>-1.1751734923460501E-2</v>
      </c>
      <c r="AN64" s="11">
        <v>-2.85173113597398E-2</v>
      </c>
      <c r="AO64" s="11">
        <v>-4.6596595158259202E-2</v>
      </c>
      <c r="AP64" s="11">
        <v>-1.58654314699469E-2</v>
      </c>
      <c r="AQ64" s="11">
        <v>-5.2397929591613303E-2</v>
      </c>
      <c r="AR64" s="11">
        <v>2.9680387225155001E-2</v>
      </c>
      <c r="AS64" s="11">
        <v>-1.25764563378486E-2</v>
      </c>
      <c r="AT64" s="11">
        <v>-5.7855659390683899E-2</v>
      </c>
      <c r="AU64" s="11">
        <v>4.8892460058082697E-2</v>
      </c>
      <c r="AW64">
        <f t="array" ref="AW64">SUMPRODUCT(B64:AU64,TRANSPOSE('QoL regression results'!$H$3:$H$48))</f>
        <v>0.80386436832576225</v>
      </c>
    </row>
    <row r="65" spans="1:49" x14ac:dyDescent="0.3">
      <c r="A65">
        <v>64</v>
      </c>
      <c r="B65" s="11">
        <v>0.86570386535562904</v>
      </c>
      <c r="C65" s="11">
        <v>-2.5482983398209199E-2</v>
      </c>
      <c r="D65" s="11">
        <v>-3.4568029458532899E-2</v>
      </c>
      <c r="E65" s="11">
        <v>3.88545473515628E-3</v>
      </c>
      <c r="F65" s="11">
        <v>-2.3251060510122101E-2</v>
      </c>
      <c r="G65" s="11">
        <v>1.3816671241278999E-2</v>
      </c>
      <c r="H65" s="11">
        <v>2.04981787016149E-2</v>
      </c>
      <c r="I65" s="11">
        <v>-6.1022859455183799E-2</v>
      </c>
      <c r="J65" s="11">
        <v>-3.4276081311527602E-2</v>
      </c>
      <c r="K65" s="11">
        <v>-9.8968541960250803E-2</v>
      </c>
      <c r="L65" s="11">
        <v>-0.100062656802924</v>
      </c>
      <c r="M65" s="11">
        <v>-5.8223291062974199E-2</v>
      </c>
      <c r="N65" s="11">
        <v>-0.11151836903453</v>
      </c>
      <c r="O65" s="11">
        <v>-9.9891042834681101E-2</v>
      </c>
      <c r="P65" s="11">
        <v>-1.6846749470341801E-2</v>
      </c>
      <c r="Q65" s="11">
        <v>-0.10626088946693001</v>
      </c>
      <c r="R65" s="11">
        <v>-9.7308361001979898E-2</v>
      </c>
      <c r="S65" s="11">
        <v>-0.10503194469983</v>
      </c>
      <c r="T65" s="11">
        <v>-5.1930479168981601E-2</v>
      </c>
      <c r="U65" s="11">
        <v>-7.8449292425396694E-2</v>
      </c>
      <c r="V65" s="11">
        <v>3.37841845602831E-2</v>
      </c>
      <c r="W65" s="11">
        <v>-4.8693039062769901E-2</v>
      </c>
      <c r="X65" s="11">
        <v>-2.7222514714235601E-2</v>
      </c>
      <c r="Y65" s="11">
        <v>2.3277523042878299E-2</v>
      </c>
      <c r="Z65" s="11">
        <v>1.6482922828141799E-2</v>
      </c>
      <c r="AA65" s="11">
        <v>-0.106291187710063</v>
      </c>
      <c r="AB65" s="11">
        <v>-8.6543480173236608E-3</v>
      </c>
      <c r="AC65" s="11">
        <v>1.74353190121187E-2</v>
      </c>
      <c r="AD65" s="11">
        <v>-2.4784918502383301E-2</v>
      </c>
      <c r="AE65" s="11">
        <v>-3.7295860989122E-2</v>
      </c>
      <c r="AF65" s="11">
        <v>-2.3028503362565501E-2</v>
      </c>
      <c r="AG65" s="11">
        <v>-5.1382174690918901E-2</v>
      </c>
      <c r="AH65" s="11">
        <v>-4.11909756790175E-2</v>
      </c>
      <c r="AI65" s="11">
        <v>-2.7021143987246601E-2</v>
      </c>
      <c r="AJ65" s="11">
        <v>-1.9731723226238899E-2</v>
      </c>
      <c r="AK65" s="11">
        <v>-8.12234685311654E-3</v>
      </c>
      <c r="AL65" s="11">
        <v>4.63448000306497E-3</v>
      </c>
      <c r="AM65" s="11">
        <v>-1.43786989246284E-2</v>
      </c>
      <c r="AN65" s="11">
        <v>-2.1509137612108601E-2</v>
      </c>
      <c r="AO65" s="11">
        <v>-5.2106597673498199E-2</v>
      </c>
      <c r="AP65" s="11">
        <v>-9.7252869901535595E-3</v>
      </c>
      <c r="AQ65" s="11">
        <v>-6.0890385619125298E-2</v>
      </c>
      <c r="AR65" s="11">
        <v>2.8178677536190799E-2</v>
      </c>
      <c r="AS65" s="11">
        <v>-1.8656663115513599E-2</v>
      </c>
      <c r="AT65" s="11">
        <v>-7.1561070317320202E-2</v>
      </c>
      <c r="AU65" s="11">
        <v>4.99558676661572E-2</v>
      </c>
      <c r="AW65">
        <f t="array" ref="AW65">SUMPRODUCT(B65:AU65,TRANSPOSE('QoL regression results'!$H$3:$H$48))</f>
        <v>0.8291473696796765</v>
      </c>
    </row>
    <row r="66" spans="1:49" x14ac:dyDescent="0.3">
      <c r="A66">
        <v>65</v>
      </c>
      <c r="B66" s="11">
        <v>0.86621766917967102</v>
      </c>
      <c r="C66" s="11">
        <v>-6.9538338488256801E-2</v>
      </c>
      <c r="D66" s="11">
        <v>1.1101463129719101E-2</v>
      </c>
      <c r="E66" s="11">
        <v>-1.83701403432139E-3</v>
      </c>
      <c r="F66" s="11">
        <v>-5.3197284220392899E-3</v>
      </c>
      <c r="G66" s="11">
        <v>2.9165575678212399E-2</v>
      </c>
      <c r="H66" s="11">
        <v>4.5858541700276201E-2</v>
      </c>
      <c r="I66" s="11">
        <v>-7.1271198461570706E-2</v>
      </c>
      <c r="J66" s="11">
        <v>-1.35598745299454E-2</v>
      </c>
      <c r="K66" s="11">
        <v>-9.5359057074902095E-2</v>
      </c>
      <c r="L66" s="11">
        <v>-0.132829816179939</v>
      </c>
      <c r="M66" s="11">
        <v>-6.1891714639923101E-2</v>
      </c>
      <c r="N66" s="11">
        <v>-7.0436653270531002E-2</v>
      </c>
      <c r="O66" s="11">
        <v>-0.113819284285258</v>
      </c>
      <c r="P66" s="11">
        <v>-2.40660938535475E-2</v>
      </c>
      <c r="Q66" s="11">
        <v>-0.11641126179177599</v>
      </c>
      <c r="R66" s="11">
        <v>-9.89349103007265E-2</v>
      </c>
      <c r="S66" s="11">
        <v>-9.0858321905969402E-2</v>
      </c>
      <c r="T66" s="11">
        <v>-6.0849877118172503E-2</v>
      </c>
      <c r="U66" s="11">
        <v>-0.16186280993909</v>
      </c>
      <c r="V66" s="11">
        <v>2.3381736154301301E-2</v>
      </c>
      <c r="W66" s="11">
        <v>-3.50882500541276E-2</v>
      </c>
      <c r="X66" s="11">
        <v>-4.8719840962600403E-2</v>
      </c>
      <c r="Y66" s="11">
        <v>6.3038707570094901E-2</v>
      </c>
      <c r="Z66" s="11">
        <v>6.0902031765958098E-3</v>
      </c>
      <c r="AA66" s="11">
        <v>-0.110393824969583</v>
      </c>
      <c r="AB66" s="11">
        <v>-3.5857177593769503E-2</v>
      </c>
      <c r="AC66" s="11">
        <v>1.220640366756E-2</v>
      </c>
      <c r="AD66" s="11">
        <v>2.09681753915778E-2</v>
      </c>
      <c r="AE66" s="11">
        <v>-3.7737775836862601E-2</v>
      </c>
      <c r="AF66" s="11">
        <v>-7.6643565113697796E-3</v>
      </c>
      <c r="AG66" s="11">
        <v>-6.3687353982466902E-2</v>
      </c>
      <c r="AH66" s="11">
        <v>-6.4471237934151798E-2</v>
      </c>
      <c r="AI66" s="11">
        <v>-2.81710264364315E-2</v>
      </c>
      <c r="AJ66" s="11">
        <v>-2.3119905160463201E-2</v>
      </c>
      <c r="AK66" s="11">
        <v>-3.7468569319269E-3</v>
      </c>
      <c r="AL66" s="11">
        <v>1.27895317961608E-2</v>
      </c>
      <c r="AM66" s="11">
        <v>-9.1200744757406593E-3</v>
      </c>
      <c r="AN66" s="11">
        <v>-2.17758373583367E-2</v>
      </c>
      <c r="AO66" s="11">
        <v>-4.3681838893596003E-2</v>
      </c>
      <c r="AP66" s="11">
        <v>-1.3703728331669499E-2</v>
      </c>
      <c r="AQ66" s="11">
        <v>-4.9582846565402502E-2</v>
      </c>
      <c r="AR66" s="11">
        <v>3.3230809160830599E-2</v>
      </c>
      <c r="AS66" s="11">
        <v>-1.9845357195672798E-2</v>
      </c>
      <c r="AT66" s="11">
        <v>-6.2411116100847298E-2</v>
      </c>
      <c r="AU66" s="11">
        <v>4.0623832484646301E-2</v>
      </c>
      <c r="AW66">
        <f t="array" ref="AW66">SUMPRODUCT(B66:AU66,TRANSPOSE('QoL regression results'!$H$3:$H$48))</f>
        <v>0.81453596304168008</v>
      </c>
    </row>
    <row r="67" spans="1:49" x14ac:dyDescent="0.3">
      <c r="A67">
        <v>66</v>
      </c>
      <c r="B67" s="11">
        <v>0.84853339587337895</v>
      </c>
      <c r="C67" s="11">
        <v>-4.1911792392830202E-2</v>
      </c>
      <c r="D67" s="11">
        <v>7.1918032916336002E-3</v>
      </c>
      <c r="E67" s="11">
        <v>5.5953900187043102E-3</v>
      </c>
      <c r="F67" s="11">
        <v>-2.88910053288844E-2</v>
      </c>
      <c r="G67" s="11">
        <v>-8.0923462825464292E-3</v>
      </c>
      <c r="H67" s="11">
        <v>3.3511401800300301E-2</v>
      </c>
      <c r="I67" s="11">
        <v>-6.4010568200281906E-2</v>
      </c>
      <c r="J67" s="11">
        <v>-8.6793103277131908E-3</v>
      </c>
      <c r="K67" s="11">
        <v>-0.117674990281708</v>
      </c>
      <c r="L67" s="11">
        <v>-0.106004346639644</v>
      </c>
      <c r="M67" s="11">
        <v>-4.4057469464198001E-2</v>
      </c>
      <c r="N67" s="11">
        <v>-0.101978314044291</v>
      </c>
      <c r="O67" s="11">
        <v>-7.8916064621054993E-2</v>
      </c>
      <c r="P67" s="11">
        <v>-2.2134620009840199E-2</v>
      </c>
      <c r="Q67" s="11">
        <v>-9.4620504989909301E-2</v>
      </c>
      <c r="R67" s="11">
        <v>-8.0610809457095506E-2</v>
      </c>
      <c r="S67" s="11">
        <v>-0.14760405072081401</v>
      </c>
      <c r="T67" s="11">
        <v>-7.6944611444654601E-2</v>
      </c>
      <c r="U67" s="11">
        <v>-5.84126164144348E-2</v>
      </c>
      <c r="V67" s="11">
        <v>1.8806184972899301E-3</v>
      </c>
      <c r="W67" s="11">
        <v>-8.4792156549266195E-2</v>
      </c>
      <c r="X67" s="11">
        <v>-2.85759494629606E-2</v>
      </c>
      <c r="Y67" s="11">
        <v>2.62457615920281E-2</v>
      </c>
      <c r="Z67" s="11">
        <v>1.2471587059655001E-2</v>
      </c>
      <c r="AA67" s="11">
        <v>-8.9954598349303097E-2</v>
      </c>
      <c r="AB67" s="11">
        <v>-2.0601757211292902E-2</v>
      </c>
      <c r="AC67" s="11">
        <v>-8.4539078953397104E-3</v>
      </c>
      <c r="AD67" s="11">
        <v>1.5368229570542499E-2</v>
      </c>
      <c r="AE67" s="11">
        <v>-3.8318715606794299E-2</v>
      </c>
      <c r="AF67" s="11">
        <v>-3.7609800406344898E-3</v>
      </c>
      <c r="AG67" s="11">
        <v>-5.9954028573817597E-2</v>
      </c>
      <c r="AH67" s="11">
        <v>-5.1716821099981998E-2</v>
      </c>
      <c r="AI67" s="11">
        <v>-3.1391652544440797E-2</v>
      </c>
      <c r="AJ67" s="11">
        <v>-1.47713864482948E-2</v>
      </c>
      <c r="AK67" s="11">
        <v>1.34984053040539E-2</v>
      </c>
      <c r="AL67" s="11">
        <v>1.65279695890732E-2</v>
      </c>
      <c r="AM67" s="11">
        <v>-2.9148245412187598E-3</v>
      </c>
      <c r="AN67" s="11">
        <v>-7.0640999490609903E-3</v>
      </c>
      <c r="AO67" s="11">
        <v>-3.9748897516978597E-2</v>
      </c>
      <c r="AP67" s="11">
        <v>-1.06087378284557E-2</v>
      </c>
      <c r="AQ67" s="11">
        <v>-4.7749061264706502E-2</v>
      </c>
      <c r="AR67" s="11">
        <v>2.9541877534143599E-2</v>
      </c>
      <c r="AS67" s="11">
        <v>-2.0824371529731201E-2</v>
      </c>
      <c r="AT67" s="11">
        <v>-6.6997687724287699E-2</v>
      </c>
      <c r="AU67" s="11">
        <v>4.3119532680934602E-2</v>
      </c>
      <c r="AW67">
        <f t="array" ref="AW67">SUMPRODUCT(B67:AU67,TRANSPOSE('QoL regression results'!$H$3:$H$48))</f>
        <v>0.81334454436247017</v>
      </c>
    </row>
    <row r="68" spans="1:49" x14ac:dyDescent="0.3">
      <c r="A68">
        <v>67</v>
      </c>
      <c r="B68" s="11">
        <v>0.84148070296075195</v>
      </c>
      <c r="C68" s="11">
        <v>-6.2824983778992302E-2</v>
      </c>
      <c r="D68" s="11">
        <v>-7.4006621392682902E-3</v>
      </c>
      <c r="E68" s="11">
        <v>6.35690974453263E-3</v>
      </c>
      <c r="F68" s="11">
        <v>-5.3817850011123099E-3</v>
      </c>
      <c r="G68" s="11">
        <v>3.5974908873077402E-2</v>
      </c>
      <c r="H68" s="11">
        <v>3.1377050561679401E-2</v>
      </c>
      <c r="I68" s="11">
        <v>-9.5603363163534197E-2</v>
      </c>
      <c r="J68" s="11">
        <v>-3.6767153887020697E-2</v>
      </c>
      <c r="K68" s="11">
        <v>-0.113198337984095</v>
      </c>
      <c r="L68" s="11">
        <v>-7.3846085132484904E-2</v>
      </c>
      <c r="M68" s="11">
        <v>-5.6180835040935101E-2</v>
      </c>
      <c r="N68" s="11">
        <v>-7.5205152000585501E-2</v>
      </c>
      <c r="O68" s="11">
        <v>-6.4490508147198797E-2</v>
      </c>
      <c r="P68" s="11">
        <v>-1.63287205572617E-2</v>
      </c>
      <c r="Q68" s="11">
        <v>-8.6636128493915804E-2</v>
      </c>
      <c r="R68" s="11">
        <v>-6.4623165662627102E-2</v>
      </c>
      <c r="S68" s="11">
        <v>-0.121174867261803</v>
      </c>
      <c r="T68" s="11">
        <v>-4.3864485855300402E-2</v>
      </c>
      <c r="U68" s="11">
        <v>-3.3009876295958002E-2</v>
      </c>
      <c r="V68" s="11">
        <v>1.54906294842429E-2</v>
      </c>
      <c r="W68" s="11">
        <v>-5.3127727539205402E-2</v>
      </c>
      <c r="X68" s="11">
        <v>-3.1471614017911202E-2</v>
      </c>
      <c r="Y68" s="11">
        <v>2.1331032293171601E-2</v>
      </c>
      <c r="Z68" s="11">
        <v>-4.1508186715461899E-3</v>
      </c>
      <c r="AA68" s="11">
        <v>-0.114763048365928</v>
      </c>
      <c r="AB68" s="11">
        <v>-2.8742626552549701E-2</v>
      </c>
      <c r="AC68" s="11">
        <v>-0.101227332583603</v>
      </c>
      <c r="AD68" s="11">
        <v>-5.9022107316718302E-2</v>
      </c>
      <c r="AE68" s="11">
        <v>-3.27665746496206E-2</v>
      </c>
      <c r="AF68" s="11">
        <v>-1.6394975919152802E-2</v>
      </c>
      <c r="AG68" s="11">
        <v>-6.2176891874015101E-2</v>
      </c>
      <c r="AH68" s="11">
        <v>-5.2296048734653398E-2</v>
      </c>
      <c r="AI68" s="11">
        <v>-3.3803166506971002E-2</v>
      </c>
      <c r="AJ68" s="11">
        <v>-1.20161903836034E-2</v>
      </c>
      <c r="AK68" s="11">
        <v>5.2853779937085902E-3</v>
      </c>
      <c r="AL68" s="11">
        <v>2.3641196851556801E-2</v>
      </c>
      <c r="AM68" s="11">
        <v>-2.6294633760356699E-3</v>
      </c>
      <c r="AN68" s="11">
        <v>-1.21562483581329E-2</v>
      </c>
      <c r="AO68" s="11">
        <v>-1.7413743634677899E-2</v>
      </c>
      <c r="AP68" s="11">
        <v>-1.86031478677013E-2</v>
      </c>
      <c r="AQ68" s="11">
        <v>-5.4742121238644498E-2</v>
      </c>
      <c r="AR68" s="11">
        <v>3.5690164151822003E-2</v>
      </c>
      <c r="AS68" s="11">
        <v>-1.4929687311571601E-2</v>
      </c>
      <c r="AT68" s="11">
        <v>-5.8204706174228099E-2</v>
      </c>
      <c r="AU68" s="11">
        <v>4.38237614985705E-2</v>
      </c>
      <c r="AW68">
        <f t="array" ref="AW68">SUMPRODUCT(B68:AU68,TRANSPOSE('QoL regression results'!$H$3:$H$48))</f>
        <v>0.81282585107765537</v>
      </c>
    </row>
    <row r="69" spans="1:49" x14ac:dyDescent="0.3">
      <c r="A69">
        <v>68</v>
      </c>
      <c r="B69" s="11">
        <v>0.84590976155066899</v>
      </c>
      <c r="C69" s="11">
        <v>-3.3999183067795501E-2</v>
      </c>
      <c r="D69" s="11">
        <v>2.3046406082603301E-2</v>
      </c>
      <c r="E69" s="11">
        <v>1.6642984521269999E-2</v>
      </c>
      <c r="F69" s="11">
        <v>2.2997705022136002E-2</v>
      </c>
      <c r="G69" s="11">
        <v>1.9850066427449801E-2</v>
      </c>
      <c r="H69" s="11">
        <v>2.76254286764103E-2</v>
      </c>
      <c r="I69" s="11">
        <v>-0.120953220378516</v>
      </c>
      <c r="J69" s="11">
        <v>-3.7214051811800201E-2</v>
      </c>
      <c r="K69" s="11">
        <v>-0.15694782175694699</v>
      </c>
      <c r="L69" s="11">
        <v>-0.12750587137137001</v>
      </c>
      <c r="M69" s="11">
        <v>-5.0133796938230703E-2</v>
      </c>
      <c r="N69" s="11">
        <v>-0.123884341243975</v>
      </c>
      <c r="O69" s="11">
        <v>-0.121142163380778</v>
      </c>
      <c r="P69" s="11">
        <v>-1.72629502672959E-2</v>
      </c>
      <c r="Q69" s="11">
        <v>-8.4626100968789406E-2</v>
      </c>
      <c r="R69" s="11">
        <v>-6.5368383646188299E-2</v>
      </c>
      <c r="S69" s="11">
        <v>-9.8060135833471201E-2</v>
      </c>
      <c r="T69" s="11">
        <v>-5.6759656710711197E-2</v>
      </c>
      <c r="U69" s="11">
        <v>-2.25080643924261E-2</v>
      </c>
      <c r="V69" s="11">
        <v>-1.4443399472884101E-2</v>
      </c>
      <c r="W69" s="11">
        <v>-7.4019100537795798E-2</v>
      </c>
      <c r="X69" s="11">
        <v>-3.6615893045749498E-2</v>
      </c>
      <c r="Y69" s="11">
        <v>5.0840060117346202E-2</v>
      </c>
      <c r="Z69" s="11">
        <v>-2.2857126495939999E-2</v>
      </c>
      <c r="AA69" s="11">
        <v>-0.10230947384387599</v>
      </c>
      <c r="AB69" s="11">
        <v>-3.2043566155902203E-2</v>
      </c>
      <c r="AC69" s="11">
        <v>0.100676422893355</v>
      </c>
      <c r="AD69" s="11">
        <v>-3.4749303093768301E-2</v>
      </c>
      <c r="AE69" s="11">
        <v>-3.0976600803408801E-2</v>
      </c>
      <c r="AF69" s="11">
        <v>-2.6930580555973801E-2</v>
      </c>
      <c r="AG69" s="11">
        <v>-5.4517684206943702E-2</v>
      </c>
      <c r="AH69" s="11">
        <v>-5.6640703663053397E-2</v>
      </c>
      <c r="AI69" s="11">
        <v>-2.05805905867202E-2</v>
      </c>
      <c r="AJ69" s="11">
        <v>-1.44244542411553E-2</v>
      </c>
      <c r="AK69" s="11">
        <v>1.6050536464414199E-2</v>
      </c>
      <c r="AL69" s="11">
        <v>1.7096837414281401E-2</v>
      </c>
      <c r="AM69" s="11">
        <v>-3.7487666705555102E-3</v>
      </c>
      <c r="AN69" s="11">
        <v>-1.6618861595155399E-2</v>
      </c>
      <c r="AO69" s="11">
        <v>-2.7395593698627999E-2</v>
      </c>
      <c r="AP69" s="11">
        <v>-1.46694178529691E-2</v>
      </c>
      <c r="AQ69" s="11">
        <v>-5.0718011576171999E-2</v>
      </c>
      <c r="AR69" s="11">
        <v>2.9415280098559E-2</v>
      </c>
      <c r="AS69" s="11">
        <v>-2.0601253064956599E-2</v>
      </c>
      <c r="AT69" s="11">
        <v>-6.0353675345736803E-2</v>
      </c>
      <c r="AU69" s="11">
        <v>4.1567327593588298E-2</v>
      </c>
      <c r="AW69">
        <f t="array" ref="AW69">SUMPRODUCT(B69:AU69,TRANSPOSE('QoL regression results'!$H$3:$H$48))</f>
        <v>0.80636589530189695</v>
      </c>
    </row>
    <row r="70" spans="1:49" x14ac:dyDescent="0.3">
      <c r="A70">
        <v>69</v>
      </c>
      <c r="B70" s="11">
        <v>0.86066265749769399</v>
      </c>
      <c r="C70" s="11">
        <v>-8.6262468434279899E-2</v>
      </c>
      <c r="D70" s="11">
        <v>5.1595702438511203E-5</v>
      </c>
      <c r="E70" s="11">
        <v>1.0925964416268001E-2</v>
      </c>
      <c r="F70" s="11">
        <v>2.4207422506931701E-2</v>
      </c>
      <c r="G70" s="11">
        <v>3.2873718196233602E-2</v>
      </c>
      <c r="H70" s="11">
        <v>2.8007694362159899E-2</v>
      </c>
      <c r="I70" s="11">
        <v>-9.1097905650879205E-2</v>
      </c>
      <c r="J70" s="11">
        <v>7.9000651198411192E-3</v>
      </c>
      <c r="K70" s="11">
        <v>-0.140134754350905</v>
      </c>
      <c r="L70" s="11">
        <v>-0.12815404709220099</v>
      </c>
      <c r="M70" s="11">
        <v>-5.5536399739689699E-2</v>
      </c>
      <c r="N70" s="11">
        <v>-0.10180351798915301</v>
      </c>
      <c r="O70" s="11">
        <v>-0.12236591158014901</v>
      </c>
      <c r="P70" s="11">
        <v>-2.5607827279360201E-2</v>
      </c>
      <c r="Q70" s="11">
        <v>-0.105729253858103</v>
      </c>
      <c r="R70" s="11">
        <v>-0.108462696518986</v>
      </c>
      <c r="S70" s="11">
        <v>-0.110532710227237</v>
      </c>
      <c r="T70" s="11">
        <v>-8.1568171225873606E-2</v>
      </c>
      <c r="U70" s="11">
        <v>-4.7528854858859201E-2</v>
      </c>
      <c r="V70" s="11">
        <v>5.1852686521812102E-2</v>
      </c>
      <c r="W70" s="11">
        <v>-6.2474853440121297E-2</v>
      </c>
      <c r="X70" s="11">
        <v>-2.2465296724315201E-2</v>
      </c>
      <c r="Y70" s="11">
        <v>-1.01575023542489E-2</v>
      </c>
      <c r="Z70" s="11">
        <v>3.08664621203943E-3</v>
      </c>
      <c r="AA70" s="11">
        <v>-7.9999115728886794E-2</v>
      </c>
      <c r="AB70" s="11">
        <v>-3.5451580193693898E-2</v>
      </c>
      <c r="AC70" s="11">
        <v>-0.103588198971756</v>
      </c>
      <c r="AD70" s="11">
        <v>-1.5722615714035298E-2</v>
      </c>
      <c r="AE70" s="11">
        <v>-3.3468816767221903E-2</v>
      </c>
      <c r="AF70" s="11">
        <v>-1.5677609907378699E-2</v>
      </c>
      <c r="AG70" s="11">
        <v>-6.6287823917488997E-2</v>
      </c>
      <c r="AH70" s="11">
        <v>-5.3077680139349402E-2</v>
      </c>
      <c r="AI70" s="11">
        <v>-2.3590036268660301E-2</v>
      </c>
      <c r="AJ70" s="11">
        <v>-2.10702653915886E-2</v>
      </c>
      <c r="AK70" s="11">
        <v>-1.37929833480741E-3</v>
      </c>
      <c r="AL70" s="11">
        <v>4.8411022206732001E-3</v>
      </c>
      <c r="AM70" s="11">
        <v>-1.1781771370130799E-2</v>
      </c>
      <c r="AN70" s="11">
        <v>-2.8596623586752998E-2</v>
      </c>
      <c r="AO70" s="11">
        <v>-4.9897446198778103E-2</v>
      </c>
      <c r="AP70" s="11">
        <v>-9.7259986171635993E-3</v>
      </c>
      <c r="AQ70" s="11">
        <v>-5.3735041323724399E-2</v>
      </c>
      <c r="AR70" s="11">
        <v>3.3205031056880302E-2</v>
      </c>
      <c r="AS70" s="11">
        <v>-1.6668780344750299E-2</v>
      </c>
      <c r="AT70" s="11">
        <v>-6.4512465196723101E-2</v>
      </c>
      <c r="AU70" s="11">
        <v>3.9948412532979399E-2</v>
      </c>
      <c r="AW70">
        <f t="array" ref="AW70">SUMPRODUCT(B70:AU70,TRANSPOSE('QoL regression results'!$H$3:$H$48))</f>
        <v>0.8124260795790178</v>
      </c>
    </row>
    <row r="71" spans="1:49" x14ac:dyDescent="0.3">
      <c r="A71">
        <v>70</v>
      </c>
      <c r="B71" s="11">
        <v>0.86957061533714897</v>
      </c>
      <c r="C71" s="11">
        <v>-3.0713294427525299E-2</v>
      </c>
      <c r="D71" s="11">
        <v>1.00948706072891E-2</v>
      </c>
      <c r="E71" s="11">
        <v>7.55943898889051E-4</v>
      </c>
      <c r="F71" s="11">
        <v>-2.6683199722677201E-2</v>
      </c>
      <c r="G71" s="11">
        <v>1.1412829857011199E-2</v>
      </c>
      <c r="H71" s="11">
        <v>1.22928559488728E-2</v>
      </c>
      <c r="I71" s="11">
        <v>-6.9920905692980997E-2</v>
      </c>
      <c r="J71" s="11">
        <v>-2.1461914283909402E-2</v>
      </c>
      <c r="K71" s="11">
        <v>-9.5881026163173497E-2</v>
      </c>
      <c r="L71" s="11">
        <v>-0.106781422912844</v>
      </c>
      <c r="M71" s="11">
        <v>-4.4834976097490202E-2</v>
      </c>
      <c r="N71" s="11">
        <v>-0.17565247182650401</v>
      </c>
      <c r="O71" s="11">
        <v>-9.05048814037656E-2</v>
      </c>
      <c r="P71" s="11">
        <v>-2.04467533814724E-2</v>
      </c>
      <c r="Q71" s="11">
        <v>-6.1409920589773903E-2</v>
      </c>
      <c r="R71" s="11">
        <v>-5.6483612210845101E-2</v>
      </c>
      <c r="S71" s="11">
        <v>-0.121457361900434</v>
      </c>
      <c r="T71" s="11">
        <v>-4.5078047212218302E-2</v>
      </c>
      <c r="U71" s="11">
        <v>-5.15398997211656E-2</v>
      </c>
      <c r="V71" s="11">
        <v>-1.87120055127098E-3</v>
      </c>
      <c r="W71" s="11">
        <v>-7.2665639155630304E-2</v>
      </c>
      <c r="X71" s="11">
        <v>-4.4283696399071697E-2</v>
      </c>
      <c r="Y71" s="11">
        <v>1.9920176637648501E-2</v>
      </c>
      <c r="Z71" s="11">
        <v>1.34125963638136E-2</v>
      </c>
      <c r="AA71" s="11">
        <v>-8.3469351502624203E-2</v>
      </c>
      <c r="AB71" s="11">
        <v>-3.4080405077759203E-2</v>
      </c>
      <c r="AC71" s="11">
        <v>-1.9204644115255801E-2</v>
      </c>
      <c r="AD71" s="11">
        <v>-3.5192928897986697E-2</v>
      </c>
      <c r="AE71" s="11">
        <v>-3.5910046592002899E-2</v>
      </c>
      <c r="AF71" s="11">
        <v>-2.5306054601818801E-2</v>
      </c>
      <c r="AG71" s="11">
        <v>-5.88372544918212E-2</v>
      </c>
      <c r="AH71" s="11">
        <v>-3.1395242239047098E-2</v>
      </c>
      <c r="AI71" s="11">
        <v>-1.6424165044303999E-2</v>
      </c>
      <c r="AJ71" s="11">
        <v>-1.7381169872119399E-2</v>
      </c>
      <c r="AK71" s="11">
        <v>-8.1842102160188104E-4</v>
      </c>
      <c r="AL71" s="11">
        <v>4.6159154494376702E-3</v>
      </c>
      <c r="AM71" s="11">
        <v>-2.2056865727683801E-2</v>
      </c>
      <c r="AN71" s="11">
        <v>-3.0420688470727798E-2</v>
      </c>
      <c r="AO71" s="11">
        <v>-4.0221130596672899E-2</v>
      </c>
      <c r="AP71" s="11">
        <v>-7.4907213345248398E-3</v>
      </c>
      <c r="AQ71" s="11">
        <v>-4.90615668248683E-2</v>
      </c>
      <c r="AR71" s="11">
        <v>3.3566818703057298E-2</v>
      </c>
      <c r="AS71" s="11">
        <v>-2.30637387868089E-2</v>
      </c>
      <c r="AT71" s="11">
        <v>-6.7128936137680506E-2</v>
      </c>
      <c r="AU71" s="11">
        <v>3.29831019063795E-2</v>
      </c>
      <c r="AW71">
        <f t="array" ref="AW71">SUMPRODUCT(B71:AU71,TRANSPOSE('QoL regression results'!$H$3:$H$48))</f>
        <v>0.84279128854753949</v>
      </c>
    </row>
    <row r="72" spans="1:49" x14ac:dyDescent="0.3">
      <c r="A72">
        <v>71</v>
      </c>
      <c r="B72" s="11">
        <v>0.86718539529975702</v>
      </c>
      <c r="C72" s="11">
        <v>-2.15875532640111E-2</v>
      </c>
      <c r="D72" s="11">
        <v>-6.9719422668122998E-3</v>
      </c>
      <c r="E72" s="11">
        <v>-1.4529913786511201E-3</v>
      </c>
      <c r="F72" s="11">
        <v>-1.55147025697898E-2</v>
      </c>
      <c r="G72" s="11">
        <v>4.0454591271933897E-2</v>
      </c>
      <c r="H72" s="11">
        <v>3.9505131418202499E-2</v>
      </c>
      <c r="I72" s="11">
        <v>-6.2955549955792597E-2</v>
      </c>
      <c r="J72" s="11">
        <v>-4.5058390133300097E-2</v>
      </c>
      <c r="K72" s="11">
        <v>-0.138253518754093</v>
      </c>
      <c r="L72" s="11">
        <v>-9.79560692954521E-2</v>
      </c>
      <c r="M72" s="11">
        <v>-5.2240928939539098E-2</v>
      </c>
      <c r="N72" s="11">
        <v>-0.127860887519124</v>
      </c>
      <c r="O72" s="11">
        <v>-7.1308361708440196E-2</v>
      </c>
      <c r="P72" s="11">
        <v>-2.39707762561032E-2</v>
      </c>
      <c r="Q72" s="11">
        <v>-7.0066178481301103E-2</v>
      </c>
      <c r="R72" s="11">
        <v>-2.82882799613179E-2</v>
      </c>
      <c r="S72" s="11">
        <v>-0.11129304331024401</v>
      </c>
      <c r="T72" s="11">
        <v>-8.1205914899106404E-2</v>
      </c>
      <c r="U72" s="11">
        <v>-6.5549152788342294E-2</v>
      </c>
      <c r="V72" s="11">
        <v>1.9276702096238298E-2</v>
      </c>
      <c r="W72" s="11">
        <v>-5.6371901786396901E-2</v>
      </c>
      <c r="X72" s="11">
        <v>-2.38436423471956E-2</v>
      </c>
      <c r="Y72" s="11">
        <v>3.9073156046053201E-2</v>
      </c>
      <c r="Z72" s="11">
        <v>1.7336380915112401E-2</v>
      </c>
      <c r="AA72" s="11">
        <v>-0.100789410697849</v>
      </c>
      <c r="AB72" s="11">
        <v>-2.3493922224867E-2</v>
      </c>
      <c r="AC72" s="11">
        <v>-1.87457958533436E-2</v>
      </c>
      <c r="AD72" s="11">
        <v>-4.8350542823204098E-2</v>
      </c>
      <c r="AE72" s="11">
        <v>-3.5945225065049997E-2</v>
      </c>
      <c r="AF72" s="11">
        <v>-3.19599458545064E-2</v>
      </c>
      <c r="AG72" s="11">
        <v>-6.1086172107122201E-2</v>
      </c>
      <c r="AH72" s="11">
        <v>-5.4971024904877798E-2</v>
      </c>
      <c r="AI72" s="11">
        <v>-2.13754036442243E-2</v>
      </c>
      <c r="AJ72" s="11">
        <v>-1.8645709352649802E-2</v>
      </c>
      <c r="AK72" s="11">
        <v>-7.6177627261522904E-3</v>
      </c>
      <c r="AL72" s="11">
        <v>-1.9497198211701301E-3</v>
      </c>
      <c r="AM72" s="11">
        <v>-1.1511507409207899E-2</v>
      </c>
      <c r="AN72" s="11">
        <v>-1.88461158028604E-2</v>
      </c>
      <c r="AO72" s="11">
        <v>-4.9965378569324301E-2</v>
      </c>
      <c r="AP72" s="11">
        <v>-1.39915569524986E-2</v>
      </c>
      <c r="AQ72" s="11">
        <v>-5.7670567594502599E-2</v>
      </c>
      <c r="AR72" s="11">
        <v>3.2111021950817602E-2</v>
      </c>
      <c r="AS72" s="11">
        <v>-2.1885447064490499E-2</v>
      </c>
      <c r="AT72" s="11">
        <v>-7.0459810167407294E-2</v>
      </c>
      <c r="AU72" s="11">
        <v>4.3740298694628497E-2</v>
      </c>
      <c r="AW72">
        <f t="array" ref="AW72">SUMPRODUCT(B72:AU72,TRANSPOSE('QoL regression results'!$H$3:$H$48))</f>
        <v>0.81026465057370911</v>
      </c>
    </row>
    <row r="73" spans="1:49" x14ac:dyDescent="0.3">
      <c r="A73">
        <v>72</v>
      </c>
      <c r="B73" s="11">
        <v>0.87428024938669402</v>
      </c>
      <c r="C73" s="11">
        <v>-7.8455805569887099E-2</v>
      </c>
      <c r="D73" s="11">
        <v>-2.9962102983166301E-3</v>
      </c>
      <c r="E73" s="11">
        <v>1.0678875904634099E-2</v>
      </c>
      <c r="F73" s="11">
        <v>3.1331823555691397E-2</v>
      </c>
      <c r="G73" s="11">
        <v>2.66151366159211E-2</v>
      </c>
      <c r="H73" s="11">
        <v>3.3441851389631898E-2</v>
      </c>
      <c r="I73" s="11">
        <v>-4.6334073465350699E-2</v>
      </c>
      <c r="J73" s="11">
        <v>-3.4933213228191699E-2</v>
      </c>
      <c r="K73" s="11">
        <v>-0.102830958910992</v>
      </c>
      <c r="L73" s="11">
        <v>-0.16235716246449999</v>
      </c>
      <c r="M73" s="11">
        <v>-5.3279388870318897E-2</v>
      </c>
      <c r="N73" s="11">
        <v>-2.6885461828273501E-2</v>
      </c>
      <c r="O73" s="11">
        <v>-5.8055738683383797E-2</v>
      </c>
      <c r="P73" s="11">
        <v>-2.2738219306326801E-2</v>
      </c>
      <c r="Q73" s="11">
        <v>-3.2088495624290601E-3</v>
      </c>
      <c r="R73" s="11">
        <v>-0.13701343012244899</v>
      </c>
      <c r="S73" s="11">
        <v>-9.7651966455722106E-2</v>
      </c>
      <c r="T73" s="11">
        <v>-5.3690895432707698E-2</v>
      </c>
      <c r="U73" s="11">
        <v>9.8943203286613497E-3</v>
      </c>
      <c r="V73" s="11">
        <v>-1.6186025174844201E-2</v>
      </c>
      <c r="W73" s="11">
        <v>1.21146254511458E-2</v>
      </c>
      <c r="X73" s="11">
        <v>-3.58007397872913E-2</v>
      </c>
      <c r="Y73" s="11">
        <v>-5.7039274233598898E-2</v>
      </c>
      <c r="Z73" s="11">
        <v>-3.2990341006137403E-2</v>
      </c>
      <c r="AA73" s="11">
        <v>-9.3356510842297305E-2</v>
      </c>
      <c r="AB73" s="11">
        <v>-3.9355108617131498E-2</v>
      </c>
      <c r="AC73" s="11">
        <v>1.9860907076894099E-2</v>
      </c>
      <c r="AD73" s="11">
        <v>-1.32209576258586E-2</v>
      </c>
      <c r="AE73" s="11">
        <v>-3.1896486558220999E-2</v>
      </c>
      <c r="AF73" s="11">
        <v>-2.97801268723006E-2</v>
      </c>
      <c r="AG73" s="11">
        <v>-5.6144771555192603E-2</v>
      </c>
      <c r="AH73" s="11">
        <v>-6.6387237791836001E-2</v>
      </c>
      <c r="AI73" s="11">
        <v>-2.6858698439729298E-2</v>
      </c>
      <c r="AJ73" s="11">
        <v>-9.0982925362534592E-3</v>
      </c>
      <c r="AK73" s="11">
        <v>-3.9112525101658597E-3</v>
      </c>
      <c r="AL73" s="11">
        <v>-5.2483958613681002E-4</v>
      </c>
      <c r="AM73" s="11">
        <v>-1.3304039326858899E-2</v>
      </c>
      <c r="AN73" s="11">
        <v>-2.3791409997622599E-2</v>
      </c>
      <c r="AO73" s="11">
        <v>-4.4692247444000799E-2</v>
      </c>
      <c r="AP73" s="11">
        <v>-1.5091951864428599E-2</v>
      </c>
      <c r="AQ73" s="11">
        <v>-5.9194607790676597E-2</v>
      </c>
      <c r="AR73" s="11">
        <v>2.1533572877391601E-2</v>
      </c>
      <c r="AS73" s="11">
        <v>-1.7424682489281099E-2</v>
      </c>
      <c r="AT73" s="11">
        <v>-7.2556647048683406E-2</v>
      </c>
      <c r="AU73" s="11">
        <v>4.0784729032033701E-2</v>
      </c>
      <c r="AW73">
        <f t="array" ref="AW73">SUMPRODUCT(B73:AU73,TRANSPOSE('QoL regression results'!$H$3:$H$48))</f>
        <v>0.80736817200872124</v>
      </c>
    </row>
    <row r="74" spans="1:49" x14ac:dyDescent="0.3">
      <c r="A74">
        <v>73</v>
      </c>
      <c r="B74" s="11">
        <v>0.86396830044283002</v>
      </c>
      <c r="C74" s="11">
        <v>-6.2900430847612297E-3</v>
      </c>
      <c r="D74" s="11">
        <v>2.70304895732559E-4</v>
      </c>
      <c r="E74" s="11">
        <v>-5.6420002560855801E-3</v>
      </c>
      <c r="F74" s="11">
        <v>-1.2574173927959899E-2</v>
      </c>
      <c r="G74" s="11">
        <v>1.0793839416672E-2</v>
      </c>
      <c r="H74" s="11">
        <v>2.91951928881941E-2</v>
      </c>
      <c r="I74" s="11">
        <v>-8.6613976201639603E-2</v>
      </c>
      <c r="J74" s="11">
        <v>-5.3360733431061904E-3</v>
      </c>
      <c r="K74" s="11">
        <v>-0.13861671051944399</v>
      </c>
      <c r="L74" s="11">
        <v>-0.114781262572469</v>
      </c>
      <c r="M74" s="11">
        <v>-5.4396519468010003E-2</v>
      </c>
      <c r="N74" s="11">
        <v>-0.16333927861320099</v>
      </c>
      <c r="O74" s="11">
        <v>-5.9421122020460501E-2</v>
      </c>
      <c r="P74" s="11">
        <v>-1.5137352881558999E-2</v>
      </c>
      <c r="Q74" s="11">
        <v>-0.11599805175427801</v>
      </c>
      <c r="R74" s="11">
        <v>-0.13434650828235101</v>
      </c>
      <c r="S74" s="11">
        <v>-0.13536487554084201</v>
      </c>
      <c r="T74" s="11">
        <v>-5.9332821498403701E-2</v>
      </c>
      <c r="U74" s="11">
        <v>-7.88470143739151E-2</v>
      </c>
      <c r="V74" s="11">
        <v>4.4356449191696297E-2</v>
      </c>
      <c r="W74" s="11">
        <v>-4.4218644945272299E-2</v>
      </c>
      <c r="X74" s="11">
        <v>-3.37609461528302E-2</v>
      </c>
      <c r="Y74" s="11">
        <v>-2.1047755878125698E-2</v>
      </c>
      <c r="Z74" s="11">
        <v>1.1787959578970801E-2</v>
      </c>
      <c r="AA74" s="11">
        <v>-7.2669708553591394E-2</v>
      </c>
      <c r="AB74" s="11">
        <v>-3.1526500660480399E-2</v>
      </c>
      <c r="AC74" s="11">
        <v>3.6339726905147501E-2</v>
      </c>
      <c r="AD74" s="11">
        <v>-7.1326765433306502E-2</v>
      </c>
      <c r="AE74" s="11">
        <v>-2.6996161967367399E-2</v>
      </c>
      <c r="AF74" s="11">
        <v>-3.09897784819155E-2</v>
      </c>
      <c r="AG74" s="11">
        <v>-6.11942979422124E-2</v>
      </c>
      <c r="AH74" s="11">
        <v>-4.2734077348746902E-2</v>
      </c>
      <c r="AI74" s="11">
        <v>-2.9556933354248E-2</v>
      </c>
      <c r="AJ74" s="11">
        <v>-2.2762089910650499E-2</v>
      </c>
      <c r="AK74" s="11">
        <v>-8.0967299920415292E-3</v>
      </c>
      <c r="AL74" s="11">
        <v>9.2916965188647692E-3</v>
      </c>
      <c r="AM74" s="11">
        <v>-1.2779349833226299E-2</v>
      </c>
      <c r="AN74" s="11">
        <v>-2.8702966818591202E-2</v>
      </c>
      <c r="AO74" s="11">
        <v>-4.9890685920818099E-2</v>
      </c>
      <c r="AP74" s="11">
        <v>-1.9228834067306699E-2</v>
      </c>
      <c r="AQ74" s="11">
        <v>-5.60537859547523E-2</v>
      </c>
      <c r="AR74" s="11">
        <v>3.50744828670458E-2</v>
      </c>
      <c r="AS74" s="11">
        <v>-1.1927529345911399E-2</v>
      </c>
      <c r="AT74" s="11">
        <v>-6.3304035637948106E-2</v>
      </c>
      <c r="AU74" s="11">
        <v>4.2725567899792399E-2</v>
      </c>
      <c r="AW74">
        <f t="array" ref="AW74">SUMPRODUCT(B74:AU74,TRANSPOSE('QoL regression results'!$H$3:$H$48))</f>
        <v>0.83052591961294786</v>
      </c>
    </row>
    <row r="75" spans="1:49" x14ac:dyDescent="0.3">
      <c r="A75">
        <v>74</v>
      </c>
      <c r="B75" s="11">
        <v>0.85293147671643099</v>
      </c>
      <c r="C75" s="11">
        <v>-0.13246703754972</v>
      </c>
      <c r="D75" s="11">
        <v>-2.1248860159964699E-2</v>
      </c>
      <c r="E75" s="11">
        <v>2.2749308914087698E-3</v>
      </c>
      <c r="F75" s="11">
        <v>4.0930408882457102E-2</v>
      </c>
      <c r="G75" s="11">
        <v>3.00141072597481E-2</v>
      </c>
      <c r="H75" s="11">
        <v>3.4278938756990097E-2</v>
      </c>
      <c r="I75" s="11">
        <v>-7.1564877084788897E-2</v>
      </c>
      <c r="J75" s="11">
        <v>-2.0203129226834801E-2</v>
      </c>
      <c r="K75" s="11">
        <v>-0.145168141762787</v>
      </c>
      <c r="L75" s="11">
        <v>-9.4398883225530902E-2</v>
      </c>
      <c r="M75" s="11">
        <v>-4.9838043551635403E-2</v>
      </c>
      <c r="N75" s="11">
        <v>-0.11800222268208301</v>
      </c>
      <c r="O75" s="11">
        <v>-3.5909340415471697E-2</v>
      </c>
      <c r="P75" s="11">
        <v>-2.6902784726558701E-2</v>
      </c>
      <c r="Q75" s="11">
        <v>-9.7442016160292605E-2</v>
      </c>
      <c r="R75" s="11">
        <v>-4.5174353307261599E-2</v>
      </c>
      <c r="S75" s="11">
        <v>-0.120674810878066</v>
      </c>
      <c r="T75" s="11">
        <v>-6.3759027827717293E-2</v>
      </c>
      <c r="U75" s="11">
        <v>-0.15951523463320799</v>
      </c>
      <c r="V75" s="11">
        <v>5.780503136476E-3</v>
      </c>
      <c r="W75" s="11">
        <v>-3.2273477675237701E-2</v>
      </c>
      <c r="X75" s="11">
        <v>-2.5997570661765598E-2</v>
      </c>
      <c r="Y75" s="11">
        <v>-2.20217072795122E-2</v>
      </c>
      <c r="Z75" s="11">
        <v>-4.6673584601012702E-2</v>
      </c>
      <c r="AA75" s="11">
        <v>-8.9125941935059794E-2</v>
      </c>
      <c r="AB75" s="11">
        <v>-4.2309574052716903E-2</v>
      </c>
      <c r="AC75" s="11">
        <v>2.10412975428498E-2</v>
      </c>
      <c r="AD75" s="11">
        <v>-2.4248242389117401E-2</v>
      </c>
      <c r="AE75" s="11">
        <v>-3.24062186149063E-2</v>
      </c>
      <c r="AF75" s="11">
        <v>-1.6500542199849699E-2</v>
      </c>
      <c r="AG75" s="11">
        <v>-6.2675566458778503E-2</v>
      </c>
      <c r="AH75" s="11">
        <v>-5.0179988343759099E-2</v>
      </c>
      <c r="AI75" s="11">
        <v>-3.0131113617280901E-2</v>
      </c>
      <c r="AJ75" s="11">
        <v>-1.54994624764198E-2</v>
      </c>
      <c r="AK75" s="11">
        <v>-6.2285702277075196E-4</v>
      </c>
      <c r="AL75" s="11">
        <v>1.3552566400812101E-2</v>
      </c>
      <c r="AM75" s="11">
        <v>-5.1139901233216998E-3</v>
      </c>
      <c r="AN75" s="11">
        <v>-2.2717563741323301E-2</v>
      </c>
      <c r="AO75" s="11">
        <v>-4.3945826147191801E-2</v>
      </c>
      <c r="AP75" s="11">
        <v>-1.7150281400809101E-2</v>
      </c>
      <c r="AQ75" s="11">
        <v>-4.6308561873615199E-2</v>
      </c>
      <c r="AR75" s="11">
        <v>3.12492169576402E-2</v>
      </c>
      <c r="AS75" s="11">
        <v>-1.7799262822460998E-2</v>
      </c>
      <c r="AT75" s="11">
        <v>-6.0276775601370999E-2</v>
      </c>
      <c r="AU75" s="11">
        <v>4.3002836948747097E-2</v>
      </c>
      <c r="AW75">
        <f t="array" ref="AW75">SUMPRODUCT(B75:AU75,TRANSPOSE('QoL regression results'!$H$3:$H$48))</f>
        <v>0.816304054773484</v>
      </c>
    </row>
    <row r="76" spans="1:49" x14ac:dyDescent="0.3">
      <c r="A76">
        <v>75</v>
      </c>
      <c r="B76" s="11">
        <v>0.84986689319124198</v>
      </c>
      <c r="C76" s="11">
        <v>-3.4233751097811599E-2</v>
      </c>
      <c r="D76" s="11">
        <v>2.0459406483715099E-2</v>
      </c>
      <c r="E76" s="11">
        <v>8.7151989748094193E-3</v>
      </c>
      <c r="F76" s="11">
        <v>-7.8659335899160902E-3</v>
      </c>
      <c r="G76" s="11">
        <v>-1.0376804626656499E-2</v>
      </c>
      <c r="H76" s="11">
        <v>2.9475914078639299E-2</v>
      </c>
      <c r="I76" s="11">
        <v>-0.108109321728128</v>
      </c>
      <c r="J76" s="11">
        <v>-2.5681388550449699E-2</v>
      </c>
      <c r="K76" s="11">
        <v>-0.14508231819845699</v>
      </c>
      <c r="L76" s="11">
        <v>-0.14406562066262699</v>
      </c>
      <c r="M76" s="11">
        <v>-4.81436528719053E-2</v>
      </c>
      <c r="N76" s="11">
        <v>-8.65430460358175E-2</v>
      </c>
      <c r="O76" s="11">
        <v>-7.31352959742812E-2</v>
      </c>
      <c r="P76" s="11">
        <v>-2.35919432693475E-2</v>
      </c>
      <c r="Q76" s="11">
        <v>-8.9522503627873298E-2</v>
      </c>
      <c r="R76" s="11">
        <v>-8.30197103414336E-2</v>
      </c>
      <c r="S76" s="11">
        <v>-7.1761071510105301E-2</v>
      </c>
      <c r="T76" s="11">
        <v>-5.0737942902582898E-2</v>
      </c>
      <c r="U76" s="11">
        <v>-9.8162515023831595E-2</v>
      </c>
      <c r="V76" s="11">
        <v>3.9070942584723801E-2</v>
      </c>
      <c r="W76" s="11">
        <v>-3.4194468978753501E-2</v>
      </c>
      <c r="X76" s="11">
        <v>-5.0131755848786097E-2</v>
      </c>
      <c r="Y76" s="11">
        <v>1.24896950381502E-2</v>
      </c>
      <c r="Z76" s="11">
        <v>1.1131008172997199E-2</v>
      </c>
      <c r="AA76" s="11">
        <v>-9.7379081047215904E-2</v>
      </c>
      <c r="AB76" s="11">
        <v>-2.9855245832694301E-2</v>
      </c>
      <c r="AC76" s="11">
        <v>6.3368084713267703E-3</v>
      </c>
      <c r="AD76" s="11">
        <v>-3.0790365810815401E-2</v>
      </c>
      <c r="AE76" s="11">
        <v>-3.5538027815950203E-2</v>
      </c>
      <c r="AF76" s="11">
        <v>-1.35707129858555E-2</v>
      </c>
      <c r="AG76" s="11">
        <v>-5.5233269008772803E-2</v>
      </c>
      <c r="AH76" s="11">
        <v>-4.9188683999890799E-2</v>
      </c>
      <c r="AI76" s="11">
        <v>-3.86562248106831E-2</v>
      </c>
      <c r="AJ76" s="11">
        <v>-8.7148305229622306E-3</v>
      </c>
      <c r="AK76" s="11">
        <v>5.59763491281482E-3</v>
      </c>
      <c r="AL76" s="11">
        <v>1.0163549453763E-2</v>
      </c>
      <c r="AM76" s="11">
        <v>-1.0883800124438601E-2</v>
      </c>
      <c r="AN76" s="11">
        <v>-1.6507963911501201E-2</v>
      </c>
      <c r="AO76" s="11">
        <v>-4.4488738000207598E-2</v>
      </c>
      <c r="AP76" s="11">
        <v>-1.6481520321528501E-2</v>
      </c>
      <c r="AQ76" s="11">
        <v>-5.8159997721955903E-2</v>
      </c>
      <c r="AR76" s="11">
        <v>3.2228834874540098E-2</v>
      </c>
      <c r="AS76" s="11">
        <v>-1.8465783673075602E-2</v>
      </c>
      <c r="AT76" s="11">
        <v>-6.0534493616681201E-2</v>
      </c>
      <c r="AU76" s="11">
        <v>4.0968656276314699E-2</v>
      </c>
      <c r="AW76">
        <f t="array" ref="AW76">SUMPRODUCT(B76:AU76,TRANSPOSE('QoL regression results'!$H$3:$H$48))</f>
        <v>0.8108417586451141</v>
      </c>
    </row>
    <row r="77" spans="1:49" x14ac:dyDescent="0.3">
      <c r="A77">
        <v>76</v>
      </c>
      <c r="B77" s="11">
        <v>0.87613539723839495</v>
      </c>
      <c r="C77" s="11">
        <v>9.5150702099165308E-3</v>
      </c>
      <c r="D77" s="11">
        <v>-3.4820646744839701E-2</v>
      </c>
      <c r="E77" s="11">
        <v>-6.6190954376971296E-3</v>
      </c>
      <c r="F77" s="11">
        <v>-1.7025860178107099E-2</v>
      </c>
      <c r="G77" s="11">
        <v>3.2010569913919699E-2</v>
      </c>
      <c r="H77" s="11">
        <v>4.2176124406351802E-2</v>
      </c>
      <c r="I77" s="11">
        <v>-9.7952659936953193E-2</v>
      </c>
      <c r="J77" s="11">
        <v>-4.9950979060556303E-2</v>
      </c>
      <c r="K77" s="11">
        <v>-8.1085965199082802E-2</v>
      </c>
      <c r="L77" s="11">
        <v>-0.13128511903388401</v>
      </c>
      <c r="M77" s="11">
        <v>-6.1282149500460403E-2</v>
      </c>
      <c r="N77" s="11">
        <v>-0.18815788925351001</v>
      </c>
      <c r="O77" s="11">
        <v>-9.4692312725258798E-2</v>
      </c>
      <c r="P77" s="11">
        <v>-3.0728767928681601E-2</v>
      </c>
      <c r="Q77" s="11">
        <v>-6.5675906172491194E-2</v>
      </c>
      <c r="R77" s="11">
        <v>-5.7251339699347002E-2</v>
      </c>
      <c r="S77" s="11">
        <v>-0.122590076525856</v>
      </c>
      <c r="T77" s="11">
        <v>-8.8050324120615697E-2</v>
      </c>
      <c r="U77" s="11">
        <v>-8.0535689495408305E-2</v>
      </c>
      <c r="V77" s="11">
        <v>7.1619391285943999E-3</v>
      </c>
      <c r="W77" s="11">
        <v>-4.7250679868601202E-2</v>
      </c>
      <c r="X77" s="11">
        <v>-3.9311687210106999E-2</v>
      </c>
      <c r="Y77" s="11">
        <v>-6.5900440447739404E-3</v>
      </c>
      <c r="Z77" s="11">
        <v>-1.99411359259264E-2</v>
      </c>
      <c r="AA77" s="11">
        <v>-8.2483935437271103E-2</v>
      </c>
      <c r="AB77" s="11">
        <v>-3.9736328998271203E-2</v>
      </c>
      <c r="AC77" s="11">
        <v>-9.2538613285949395E-2</v>
      </c>
      <c r="AD77" s="11">
        <v>-6.4123755884930994E-2</v>
      </c>
      <c r="AE77" s="11">
        <v>-3.2381057346678503E-2</v>
      </c>
      <c r="AF77" s="11">
        <v>-2.3848453447909101E-2</v>
      </c>
      <c r="AG77" s="11">
        <v>-5.6233224416095497E-2</v>
      </c>
      <c r="AH77" s="11">
        <v>-5.4911010395458502E-2</v>
      </c>
      <c r="AI77" s="11">
        <v>-2.7243642244734498E-2</v>
      </c>
      <c r="AJ77" s="11">
        <v>-1.9980432497389899E-2</v>
      </c>
      <c r="AK77" s="11">
        <v>-3.58342768616397E-3</v>
      </c>
      <c r="AL77" s="11">
        <v>5.2215472479147096E-3</v>
      </c>
      <c r="AM77" s="11">
        <v>-1.22377507067411E-2</v>
      </c>
      <c r="AN77" s="11">
        <v>-2.6784893349368399E-2</v>
      </c>
      <c r="AO77" s="11">
        <v>-2.8155638404579901E-2</v>
      </c>
      <c r="AP77" s="11">
        <v>-9.2057827588267801E-3</v>
      </c>
      <c r="AQ77" s="11">
        <v>-5.6965246017381399E-2</v>
      </c>
      <c r="AR77" s="11">
        <v>3.08453649743884E-2</v>
      </c>
      <c r="AS77" s="11">
        <v>-1.9578372954825299E-2</v>
      </c>
      <c r="AT77" s="11">
        <v>-6.6064650923628801E-2</v>
      </c>
      <c r="AU77" s="11">
        <v>4.0611103781299597E-2</v>
      </c>
      <c r="AW77">
        <f t="array" ref="AW77">SUMPRODUCT(B77:AU77,TRANSPOSE('QoL regression results'!$H$3:$H$48))</f>
        <v>0.8264459340908511</v>
      </c>
    </row>
    <row r="78" spans="1:49" x14ac:dyDescent="0.3">
      <c r="A78">
        <v>77</v>
      </c>
      <c r="B78" s="11">
        <v>0.85098432089749498</v>
      </c>
      <c r="C78" s="11">
        <v>-5.5815799258713002E-2</v>
      </c>
      <c r="D78" s="11">
        <v>5.2490867431982599E-3</v>
      </c>
      <c r="E78" s="11">
        <v>9.0575209510285904E-3</v>
      </c>
      <c r="F78" s="11">
        <v>8.7858232916893896E-3</v>
      </c>
      <c r="G78" s="11">
        <v>3.2001321587393299E-3</v>
      </c>
      <c r="H78" s="11">
        <v>2.4233704519726802E-2</v>
      </c>
      <c r="I78" s="11">
        <v>-8.7192296176435702E-2</v>
      </c>
      <c r="J78" s="11">
        <v>-3.3005110143988499E-2</v>
      </c>
      <c r="K78" s="11">
        <v>-0.16580385641992601</v>
      </c>
      <c r="L78" s="11">
        <v>-9.8008706485258501E-2</v>
      </c>
      <c r="M78" s="11">
        <v>-5.4382305139205597E-2</v>
      </c>
      <c r="N78" s="11">
        <v>-0.144543911667639</v>
      </c>
      <c r="O78" s="11">
        <v>-5.4258656701297397E-2</v>
      </c>
      <c r="P78" s="11">
        <v>-2.9161032201841901E-3</v>
      </c>
      <c r="Q78" s="11">
        <v>-0.126774333026616</v>
      </c>
      <c r="R78" s="11">
        <v>-6.98462584476571E-2</v>
      </c>
      <c r="S78" s="11">
        <v>-0.14712127927829999</v>
      </c>
      <c r="T78" s="11">
        <v>-7.2634433578747604E-2</v>
      </c>
      <c r="U78" s="11">
        <v>-8.9585228984918594E-2</v>
      </c>
      <c r="V78" s="11">
        <v>-3.6922340674281E-3</v>
      </c>
      <c r="W78" s="11">
        <v>-4.6932564854735903E-2</v>
      </c>
      <c r="X78" s="11">
        <v>-2.5844133248505999E-2</v>
      </c>
      <c r="Y78" s="11">
        <v>2.7024941530811399E-2</v>
      </c>
      <c r="Z78" s="11">
        <v>4.3419462570204598E-2</v>
      </c>
      <c r="AA78" s="11">
        <v>-9.9652929632624898E-2</v>
      </c>
      <c r="AB78" s="11">
        <v>-3.89949872572177E-2</v>
      </c>
      <c r="AC78" s="11">
        <v>6.1018377111865203E-2</v>
      </c>
      <c r="AD78" s="11">
        <v>1.5992681920147699E-2</v>
      </c>
      <c r="AE78" s="11">
        <v>-2.8318704140389402E-2</v>
      </c>
      <c r="AF78" s="11">
        <v>-2.4382518021009599E-2</v>
      </c>
      <c r="AG78" s="11">
        <v>-5.62923964733687E-2</v>
      </c>
      <c r="AH78" s="11">
        <v>-5.2399645698534801E-2</v>
      </c>
      <c r="AI78" s="11">
        <v>-2.9668907047367001E-2</v>
      </c>
      <c r="AJ78" s="11">
        <v>-1.57856662627089E-2</v>
      </c>
      <c r="AK78" s="11">
        <v>-6.2069705819958101E-3</v>
      </c>
      <c r="AL78" s="11">
        <v>5.3858177982092402E-3</v>
      </c>
      <c r="AM78" s="11">
        <v>-1.09715188613049E-2</v>
      </c>
      <c r="AN78" s="11">
        <v>-1.72238801351908E-2</v>
      </c>
      <c r="AO78" s="11">
        <v>-4.8977013372317399E-2</v>
      </c>
      <c r="AP78" s="11">
        <v>-1.1297226646380099E-2</v>
      </c>
      <c r="AQ78" s="11">
        <v>-6.2681551419621506E-2</v>
      </c>
      <c r="AR78" s="11">
        <v>3.2379752336924E-2</v>
      </c>
      <c r="AS78" s="11">
        <v>-1.8301439976778199E-2</v>
      </c>
      <c r="AT78" s="11">
        <v>-6.8898353122434003E-2</v>
      </c>
      <c r="AU78" s="11">
        <v>4.5734919629228502E-2</v>
      </c>
      <c r="AW78">
        <f t="array" ref="AW78">SUMPRODUCT(B78:AU78,TRANSPOSE('QoL regression results'!$H$3:$H$48))</f>
        <v>0.80397049299716938</v>
      </c>
    </row>
    <row r="79" spans="1:49" x14ac:dyDescent="0.3">
      <c r="A79">
        <v>78</v>
      </c>
      <c r="B79" s="11">
        <v>0.85865321552245799</v>
      </c>
      <c r="C79" s="11">
        <v>-5.6760778112641103E-2</v>
      </c>
      <c r="D79" s="11">
        <v>4.4410355016556201E-3</v>
      </c>
      <c r="E79" s="11">
        <v>2.72106712186127E-3</v>
      </c>
      <c r="F79" s="11">
        <v>2.8677334736979199E-2</v>
      </c>
      <c r="G79" s="11">
        <v>3.6976680411221499E-2</v>
      </c>
      <c r="H79" s="11">
        <v>4.5533499071666497E-2</v>
      </c>
      <c r="I79" s="11">
        <v>-5.3795159511368498E-2</v>
      </c>
      <c r="J79" s="11">
        <v>-2.69804409236334E-2</v>
      </c>
      <c r="K79" s="11">
        <v>-0.14415935522298201</v>
      </c>
      <c r="L79" s="11">
        <v>-0.110973586359259</v>
      </c>
      <c r="M79" s="11">
        <v>-5.0641063312829998E-2</v>
      </c>
      <c r="N79" s="11">
        <v>-5.3381111823514599E-2</v>
      </c>
      <c r="O79" s="11">
        <v>-9.1423511900117604E-2</v>
      </c>
      <c r="P79" s="11">
        <v>-3.1341784437002897E-2</v>
      </c>
      <c r="Q79" s="11">
        <v>-4.17029338512322E-2</v>
      </c>
      <c r="R79" s="11">
        <v>-6.1393956813683502E-2</v>
      </c>
      <c r="S79" s="11">
        <v>-9.09753075687674E-2</v>
      </c>
      <c r="T79" s="11">
        <v>-5.8787793444331903E-2</v>
      </c>
      <c r="U79" s="11">
        <v>-1.1460182845566901E-2</v>
      </c>
      <c r="V79" s="11">
        <v>5.68417153696425E-3</v>
      </c>
      <c r="W79" s="11">
        <v>-3.3614670662074301E-3</v>
      </c>
      <c r="X79" s="11">
        <v>-2.93905320332363E-2</v>
      </c>
      <c r="Y79" s="11">
        <v>-1.7378629409806501E-2</v>
      </c>
      <c r="Z79" s="11">
        <v>3.5809461688657999E-2</v>
      </c>
      <c r="AA79" s="11">
        <v>-7.8481837076944005E-2</v>
      </c>
      <c r="AB79" s="11">
        <v>-3.4003554955740797E-2</v>
      </c>
      <c r="AC79" s="11">
        <v>-2.6299249261550299E-2</v>
      </c>
      <c r="AD79" s="11">
        <v>2.9275927233093202E-4</v>
      </c>
      <c r="AE79" s="11">
        <v>-3.9506951968709202E-2</v>
      </c>
      <c r="AF79" s="11">
        <v>-1.33785608482854E-2</v>
      </c>
      <c r="AG79" s="11">
        <v>-5.9896267975952197E-2</v>
      </c>
      <c r="AH79" s="11">
        <v>-6.8525343969958005E-2</v>
      </c>
      <c r="AI79" s="11">
        <v>-4.2082948693955298E-2</v>
      </c>
      <c r="AJ79" s="11">
        <v>-1.8486394874930499E-2</v>
      </c>
      <c r="AK79" s="11">
        <v>-7.6163582350505599E-3</v>
      </c>
      <c r="AL79" s="11">
        <v>4.5408756052965201E-3</v>
      </c>
      <c r="AM79" s="11">
        <v>-1.0659359537243E-2</v>
      </c>
      <c r="AN79" s="11">
        <v>-1.87325986941312E-2</v>
      </c>
      <c r="AO79" s="11">
        <v>-5.0770340138355199E-2</v>
      </c>
      <c r="AP79" s="11">
        <v>-8.7300982736417104E-3</v>
      </c>
      <c r="AQ79" s="11">
        <v>-4.6516232896411998E-2</v>
      </c>
      <c r="AR79" s="11">
        <v>3.4763589062464698E-2</v>
      </c>
      <c r="AS79" s="11">
        <v>-1.84987576253502E-2</v>
      </c>
      <c r="AT79" s="11">
        <v>-6.0774062248688698E-2</v>
      </c>
      <c r="AU79" s="11">
        <v>4.4570023415890898E-2</v>
      </c>
      <c r="AW79">
        <f t="array" ref="AW79">SUMPRODUCT(B79:AU79,TRANSPOSE('QoL regression results'!$H$3:$H$48))</f>
        <v>0.79466874715779645</v>
      </c>
    </row>
    <row r="80" spans="1:49" x14ac:dyDescent="0.3">
      <c r="A80">
        <v>79</v>
      </c>
      <c r="B80" s="11">
        <v>0.85921199069069898</v>
      </c>
      <c r="C80" s="11">
        <v>-2.1471239939602899E-2</v>
      </c>
      <c r="D80" s="11">
        <v>-1.0555987744468E-2</v>
      </c>
      <c r="E80" s="11">
        <v>8.5099047580905994E-3</v>
      </c>
      <c r="F80" s="11">
        <v>-1.6024911862059201E-2</v>
      </c>
      <c r="G80" s="11">
        <v>1.6268460792322598E-2</v>
      </c>
      <c r="H80" s="11">
        <v>2.9808114907050199E-2</v>
      </c>
      <c r="I80" s="11">
        <v>-0.11962865203664499</v>
      </c>
      <c r="J80" s="11">
        <v>-1.07912609231091E-2</v>
      </c>
      <c r="K80" s="11">
        <v>-0.159269702401937</v>
      </c>
      <c r="L80" s="11">
        <v>-0.111692140601118</v>
      </c>
      <c r="M80" s="11">
        <v>-5.43420568773278E-2</v>
      </c>
      <c r="N80" s="11">
        <v>-0.12760640476160401</v>
      </c>
      <c r="O80" s="11">
        <v>-7.2574130452015495E-2</v>
      </c>
      <c r="P80" s="11">
        <v>-2.3180204971773099E-2</v>
      </c>
      <c r="Q80" s="11">
        <v>-8.9751657481348404E-2</v>
      </c>
      <c r="R80" s="11">
        <v>-8.1151686006122006E-2</v>
      </c>
      <c r="S80" s="11">
        <v>-0.12372555589938899</v>
      </c>
      <c r="T80" s="11">
        <v>-8.0548749310923207E-2</v>
      </c>
      <c r="U80" s="11">
        <v>-6.4700244161443002E-2</v>
      </c>
      <c r="V80" s="11">
        <v>-1.10429664233929E-2</v>
      </c>
      <c r="W80" s="11">
        <v>-3.09272045246866E-2</v>
      </c>
      <c r="X80" s="11">
        <v>-2.6991273549801499E-2</v>
      </c>
      <c r="Y80" s="11">
        <v>6.5964764865125303E-3</v>
      </c>
      <c r="Z80" s="11">
        <v>8.48491594014897E-3</v>
      </c>
      <c r="AA80" s="11">
        <v>-8.2422770454467206E-2</v>
      </c>
      <c r="AB80" s="11">
        <v>-2.6437979630897199E-2</v>
      </c>
      <c r="AC80" s="11">
        <v>-3.3998805374695497E-2</v>
      </c>
      <c r="AD80" s="11">
        <v>1.9502589167102902E-2</v>
      </c>
      <c r="AE80" s="11">
        <v>-3.4036239261657102E-2</v>
      </c>
      <c r="AF80" s="11">
        <v>-2.1408545151624599E-2</v>
      </c>
      <c r="AG80" s="11">
        <v>-6.1984366406435502E-2</v>
      </c>
      <c r="AH80" s="11">
        <v>-6.1661763781836999E-2</v>
      </c>
      <c r="AI80" s="11">
        <v>-3.2183827209310602E-2</v>
      </c>
      <c r="AJ80" s="11">
        <v>-1.3411365086264801E-2</v>
      </c>
      <c r="AK80" s="11">
        <v>1.3636185235676901E-3</v>
      </c>
      <c r="AL80" s="11">
        <v>1.17398223062283E-2</v>
      </c>
      <c r="AM80" s="11">
        <v>-7.7648942525323497E-3</v>
      </c>
      <c r="AN80" s="11">
        <v>-1.44555393213022E-2</v>
      </c>
      <c r="AO80" s="11">
        <v>-3.4308031477397603E-2</v>
      </c>
      <c r="AP80" s="11">
        <v>-9.4985215835733192E-3</v>
      </c>
      <c r="AQ80" s="11">
        <v>-5.4890907909686801E-2</v>
      </c>
      <c r="AR80" s="11">
        <v>3.4209177461985298E-2</v>
      </c>
      <c r="AS80" s="11">
        <v>-1.65196699778777E-2</v>
      </c>
      <c r="AT80" s="11">
        <v>-6.7046546398468701E-2</v>
      </c>
      <c r="AU80" s="11">
        <v>3.4281856026892897E-2</v>
      </c>
      <c r="AW80">
        <f t="array" ref="AW80">SUMPRODUCT(B80:AU80,TRANSPOSE('QoL regression results'!$H$3:$H$48))</f>
        <v>0.80929004921509029</v>
      </c>
    </row>
    <row r="81" spans="1:49" x14ac:dyDescent="0.3">
      <c r="A81">
        <v>80</v>
      </c>
      <c r="B81" s="11">
        <v>0.85624512304464695</v>
      </c>
      <c r="C81" s="11">
        <v>-7.1339594522702499E-2</v>
      </c>
      <c r="D81" s="11">
        <v>-3.90109164295763E-3</v>
      </c>
      <c r="E81" s="11">
        <v>8.9201144562310302E-3</v>
      </c>
      <c r="F81" s="11">
        <v>8.0966679689551992E-3</v>
      </c>
      <c r="G81" s="11">
        <v>1.8126474416183199E-2</v>
      </c>
      <c r="H81" s="11">
        <v>2.2566448018443899E-2</v>
      </c>
      <c r="I81" s="11">
        <v>-7.1759753590753497E-2</v>
      </c>
      <c r="J81" s="11">
        <v>1.55377750795253E-2</v>
      </c>
      <c r="K81" s="11">
        <v>-0.150305936127025</v>
      </c>
      <c r="L81" s="11">
        <v>-7.8234306210905505E-2</v>
      </c>
      <c r="M81" s="11">
        <v>-5.0995046033946702E-2</v>
      </c>
      <c r="N81" s="11">
        <v>-0.14949981451085001</v>
      </c>
      <c r="O81" s="11">
        <v>-9.3031381653584197E-2</v>
      </c>
      <c r="P81" s="11">
        <v>-1.5289722154679299E-2</v>
      </c>
      <c r="Q81" s="11">
        <v>-0.10883907568647801</v>
      </c>
      <c r="R81" s="11">
        <v>-5.1338214822232303E-2</v>
      </c>
      <c r="S81" s="11">
        <v>-0.122810233726017</v>
      </c>
      <c r="T81" s="11">
        <v>-8.9728596928287205E-2</v>
      </c>
      <c r="U81" s="11">
        <v>-6.9775149849045898E-2</v>
      </c>
      <c r="V81" s="11">
        <v>-2.7479370114276699E-2</v>
      </c>
      <c r="W81" s="11">
        <v>-3.9732591020597903E-2</v>
      </c>
      <c r="X81" s="11">
        <v>-2.2779914553228399E-2</v>
      </c>
      <c r="Y81" s="11">
        <v>-1.5110471758793299E-3</v>
      </c>
      <c r="Z81" s="11">
        <v>6.1240260702534E-4</v>
      </c>
      <c r="AA81" s="11">
        <v>-0.103558038452211</v>
      </c>
      <c r="AB81" s="11">
        <v>-4.1216940901553097E-2</v>
      </c>
      <c r="AC81" s="11">
        <v>9.2086764820749401E-2</v>
      </c>
      <c r="AD81" s="11">
        <v>-1.2707330866393899E-3</v>
      </c>
      <c r="AE81" s="11">
        <v>-3.2189286026000803E-2</v>
      </c>
      <c r="AF81" s="11">
        <v>-4.0144800907385599E-2</v>
      </c>
      <c r="AG81" s="11">
        <v>-5.9220427428021298E-2</v>
      </c>
      <c r="AH81" s="11">
        <v>-4.9896074914735897E-2</v>
      </c>
      <c r="AI81" s="11">
        <v>-2.67631523551282E-2</v>
      </c>
      <c r="AJ81" s="11">
        <v>-1.10961840264867E-2</v>
      </c>
      <c r="AK81" s="11">
        <v>-5.1627038762821799E-3</v>
      </c>
      <c r="AL81" s="11">
        <v>8.0203090927111007E-3</v>
      </c>
      <c r="AM81" s="11">
        <v>-1.8979066552596201E-2</v>
      </c>
      <c r="AN81" s="11">
        <v>-2.23396486995905E-2</v>
      </c>
      <c r="AO81" s="11">
        <v>-4.75726608839716E-2</v>
      </c>
      <c r="AP81" s="11">
        <v>-1.21586573642531E-2</v>
      </c>
      <c r="AQ81" s="11">
        <v>-5.3161613049241503E-2</v>
      </c>
      <c r="AR81" s="11">
        <v>2.72638604333581E-2</v>
      </c>
      <c r="AS81" s="11">
        <v>-1.3587329103872199E-2</v>
      </c>
      <c r="AT81" s="11">
        <v>-5.9992530442291997E-2</v>
      </c>
      <c r="AU81" s="11">
        <v>4.4005831137094997E-2</v>
      </c>
      <c r="AW81">
        <f t="array" ref="AW81">SUMPRODUCT(B81:AU81,TRANSPOSE('QoL regression results'!$H$3:$H$48))</f>
        <v>0.81436935722262216</v>
      </c>
    </row>
    <row r="82" spans="1:49" x14ac:dyDescent="0.3">
      <c r="A82">
        <v>81</v>
      </c>
      <c r="B82" s="11">
        <v>0.86638800341866995</v>
      </c>
      <c r="C82" s="11">
        <v>-5.2888265255569902E-2</v>
      </c>
      <c r="D82" s="11">
        <v>8.4869173603402195E-3</v>
      </c>
      <c r="E82" s="11">
        <v>-6.40111765325947E-4</v>
      </c>
      <c r="F82" s="11">
        <v>-1.95016629494392E-2</v>
      </c>
      <c r="G82" s="11">
        <v>3.1480273145401097E-2</v>
      </c>
      <c r="H82" s="11">
        <v>4.2647365929414698E-2</v>
      </c>
      <c r="I82" s="11">
        <v>-6.7210288289787701E-2</v>
      </c>
      <c r="J82" s="11">
        <v>-1.0069531302347201E-2</v>
      </c>
      <c r="K82" s="11">
        <v>-5.9212450202243798E-2</v>
      </c>
      <c r="L82" s="11">
        <v>-0.10415844797576999</v>
      </c>
      <c r="M82" s="11">
        <v>-5.6885675915757002E-2</v>
      </c>
      <c r="N82" s="11">
        <v>-0.114027950598385</v>
      </c>
      <c r="O82" s="11">
        <v>-0.13679643989168599</v>
      </c>
      <c r="P82" s="11">
        <v>-2.35475515716119E-2</v>
      </c>
      <c r="Q82" s="11">
        <v>-0.13613420257252201</v>
      </c>
      <c r="R82" s="11">
        <v>-5.6583431401351698E-2</v>
      </c>
      <c r="S82" s="11">
        <v>-0.14405499798277599</v>
      </c>
      <c r="T82" s="11">
        <v>-6.0570152122605497E-2</v>
      </c>
      <c r="U82" s="11">
        <v>-0.1217430800312</v>
      </c>
      <c r="V82" s="11">
        <v>-1.3897697588058E-2</v>
      </c>
      <c r="W82" s="11">
        <v>-3.6874812200775701E-2</v>
      </c>
      <c r="X82" s="11">
        <v>-4.5283597958826E-2</v>
      </c>
      <c r="Y82" s="11">
        <v>-2.3588796917024799E-2</v>
      </c>
      <c r="Z82" s="11">
        <v>4.3768447893270897E-2</v>
      </c>
      <c r="AA82" s="11">
        <v>-9.7908236839568202E-2</v>
      </c>
      <c r="AB82" s="11">
        <v>-2.6338481586321301E-2</v>
      </c>
      <c r="AC82" s="11">
        <v>1.24540769160091E-2</v>
      </c>
      <c r="AD82" s="11">
        <v>-0.12961410743995699</v>
      </c>
      <c r="AE82" s="11">
        <v>-3.9463423488457001E-2</v>
      </c>
      <c r="AF82" s="11">
        <v>-3.2471010232077997E-2</v>
      </c>
      <c r="AG82" s="11">
        <v>-5.7395644216120402E-2</v>
      </c>
      <c r="AH82" s="11">
        <v>-5.2709001098105598E-2</v>
      </c>
      <c r="AI82" s="11">
        <v>-2.3662147887154102E-2</v>
      </c>
      <c r="AJ82" s="11">
        <v>-1.43676343916215E-2</v>
      </c>
      <c r="AK82" s="11">
        <v>-1.22184357541569E-2</v>
      </c>
      <c r="AL82" s="11">
        <v>-3.7993827532909002E-3</v>
      </c>
      <c r="AM82" s="11">
        <v>-1.66507729718238E-2</v>
      </c>
      <c r="AN82" s="11">
        <v>-1.69131564169425E-2</v>
      </c>
      <c r="AO82" s="11">
        <v>-6.1858065794397003E-2</v>
      </c>
      <c r="AP82" s="11">
        <v>-1.7671092584287899E-2</v>
      </c>
      <c r="AQ82" s="11">
        <v>-4.8832226190083698E-2</v>
      </c>
      <c r="AR82" s="11">
        <v>2.78925120738924E-2</v>
      </c>
      <c r="AS82" s="11">
        <v>-1.9203748371647501E-2</v>
      </c>
      <c r="AT82" s="11">
        <v>-6.1629704387162601E-2</v>
      </c>
      <c r="AU82" s="11">
        <v>4.52279843413875E-2</v>
      </c>
      <c r="AW82">
        <f t="array" ref="AW82">SUMPRODUCT(B82:AU82,TRANSPOSE('QoL regression results'!$H$3:$H$48))</f>
        <v>0.80987961956727339</v>
      </c>
    </row>
    <row r="83" spans="1:49" x14ac:dyDescent="0.3">
      <c r="A83">
        <v>82</v>
      </c>
      <c r="B83" s="11">
        <v>0.86277474788460096</v>
      </c>
      <c r="C83" s="11">
        <v>-4.9826409645360899E-2</v>
      </c>
      <c r="D83" s="11">
        <v>-1.6686648829883001E-2</v>
      </c>
      <c r="E83" s="11">
        <v>6.03300605153681E-3</v>
      </c>
      <c r="F83" s="11">
        <v>7.1610152722885803E-3</v>
      </c>
      <c r="G83" s="11">
        <v>8.3349378332461897E-3</v>
      </c>
      <c r="H83" s="11">
        <v>1.3674524905602101E-2</v>
      </c>
      <c r="I83" s="11">
        <v>-1.17448849179611E-2</v>
      </c>
      <c r="J83" s="11">
        <v>-1.2592316437043E-2</v>
      </c>
      <c r="K83" s="11">
        <v>-8.5137787510531707E-2</v>
      </c>
      <c r="L83" s="11">
        <v>-0.12757800419426599</v>
      </c>
      <c r="M83" s="11">
        <v>-6.2719976441276304E-2</v>
      </c>
      <c r="N83" s="11">
        <v>-0.13447161446346201</v>
      </c>
      <c r="O83" s="11">
        <v>-8.7819503439732105E-2</v>
      </c>
      <c r="P83" s="11">
        <v>-2.1646034278127699E-2</v>
      </c>
      <c r="Q83" s="11">
        <v>-0.15098999751015199</v>
      </c>
      <c r="R83" s="11">
        <v>-6.4611565481427505E-2</v>
      </c>
      <c r="S83" s="11">
        <v>-0.11224403562478701</v>
      </c>
      <c r="T83" s="11">
        <v>-5.9928502794064101E-2</v>
      </c>
      <c r="U83" s="11">
        <v>-6.6175551498789301E-2</v>
      </c>
      <c r="V83" s="11">
        <v>6.5234446690930403E-3</v>
      </c>
      <c r="W83" s="11">
        <v>-6.8987663816973993E-2</v>
      </c>
      <c r="X83" s="11">
        <v>-3.1966500588005403E-2</v>
      </c>
      <c r="Y83" s="11">
        <v>-1.6876365780380698E-2</v>
      </c>
      <c r="Z83" s="11">
        <v>4.8791856034236802E-2</v>
      </c>
      <c r="AA83" s="11">
        <v>-9.7821078397133901E-2</v>
      </c>
      <c r="AB83" s="11">
        <v>-2.3646208054355099E-2</v>
      </c>
      <c r="AC83" s="11">
        <v>-7.4097079108951802E-2</v>
      </c>
      <c r="AD83" s="11">
        <v>-7.99050258705888E-2</v>
      </c>
      <c r="AE83" s="11">
        <v>-3.3226870846843601E-2</v>
      </c>
      <c r="AF83" s="11">
        <v>-2.4259989449053401E-2</v>
      </c>
      <c r="AG83" s="11">
        <v>-5.7009629365056297E-2</v>
      </c>
      <c r="AH83" s="11">
        <v>-3.3492422537002603E-2</v>
      </c>
      <c r="AI83" s="11">
        <v>-2.7221264059140701E-2</v>
      </c>
      <c r="AJ83" s="11">
        <v>-2.20100069386477E-2</v>
      </c>
      <c r="AK83" s="11">
        <v>4.4710762406755004E-3</v>
      </c>
      <c r="AL83" s="11">
        <v>8.6600760675968197E-3</v>
      </c>
      <c r="AM83" s="11">
        <v>-1.7459398381304898E-2</v>
      </c>
      <c r="AN83" s="11">
        <v>-2.2576657754777098E-2</v>
      </c>
      <c r="AO83" s="11">
        <v>-4.6531664117273601E-2</v>
      </c>
      <c r="AP83" s="11">
        <v>-8.9749188385016693E-3</v>
      </c>
      <c r="AQ83" s="11">
        <v>-5.5590321682142001E-2</v>
      </c>
      <c r="AR83" s="11">
        <v>2.4262117492065902E-2</v>
      </c>
      <c r="AS83" s="11">
        <v>-1.5333832897729599E-2</v>
      </c>
      <c r="AT83" s="11">
        <v>-6.9922784393806905E-2</v>
      </c>
      <c r="AU83" s="11">
        <v>4.53491785912555E-2</v>
      </c>
      <c r="AW83">
        <f t="array" ref="AW83">SUMPRODUCT(B83:AU83,TRANSPOSE('QoL regression results'!$H$3:$H$48))</f>
        <v>0.83794240141519516</v>
      </c>
    </row>
    <row r="84" spans="1:49" x14ac:dyDescent="0.3">
      <c r="A84">
        <v>83</v>
      </c>
      <c r="B84" s="11">
        <v>0.88080162933349404</v>
      </c>
      <c r="C84" s="11">
        <v>-1.79053625061006E-2</v>
      </c>
      <c r="D84" s="11">
        <v>-1.89055453537075E-2</v>
      </c>
      <c r="E84" s="11">
        <v>-6.3777218982244404E-3</v>
      </c>
      <c r="F84" s="11">
        <v>-4.1236727076498898E-2</v>
      </c>
      <c r="G84" s="11">
        <v>2.5324237008834499E-2</v>
      </c>
      <c r="H84" s="11">
        <v>3.3379095123850802E-2</v>
      </c>
      <c r="I84" s="11">
        <v>-8.8728735451566093E-2</v>
      </c>
      <c r="J84" s="11">
        <v>-3.3437898851113097E-2</v>
      </c>
      <c r="K84" s="11">
        <v>-0.164870437882149</v>
      </c>
      <c r="L84" s="11">
        <v>-0.1042220228786</v>
      </c>
      <c r="M84" s="11">
        <v>-5.9680207331948301E-2</v>
      </c>
      <c r="N84" s="11">
        <v>-0.12686305003079901</v>
      </c>
      <c r="O84" s="11">
        <v>-9.3743334219556204E-2</v>
      </c>
      <c r="P84" s="11">
        <v>-2.04107061701597E-2</v>
      </c>
      <c r="Q84" s="11">
        <v>-8.2198336445949205E-2</v>
      </c>
      <c r="R84" s="11">
        <v>-0.104190137314535</v>
      </c>
      <c r="S84" s="11">
        <v>-0.117404410094026</v>
      </c>
      <c r="T84" s="11">
        <v>-4.6631759335504598E-2</v>
      </c>
      <c r="U84" s="11">
        <v>-9.3111859189805801E-2</v>
      </c>
      <c r="V84" s="11">
        <v>1.2611385820252299E-2</v>
      </c>
      <c r="W84" s="11">
        <v>-3.8801741476034497E-2</v>
      </c>
      <c r="X84" s="11">
        <v>-3.9848661848877698E-2</v>
      </c>
      <c r="Y84" s="11">
        <v>4.6772226934017301E-3</v>
      </c>
      <c r="Z84" s="11">
        <v>1.46113922933902E-2</v>
      </c>
      <c r="AA84" s="11">
        <v>-9.12417355950116E-2</v>
      </c>
      <c r="AB84" s="11">
        <v>-4.3619933536809499E-2</v>
      </c>
      <c r="AC84" s="11">
        <v>-8.9951406165885997E-2</v>
      </c>
      <c r="AD84" s="11">
        <v>-9.1518743554706003E-2</v>
      </c>
      <c r="AE84" s="11">
        <v>-3.42331209488861E-2</v>
      </c>
      <c r="AF84" s="11">
        <v>-1.7439761467511999E-2</v>
      </c>
      <c r="AG84" s="11">
        <v>-6.5349858376366005E-2</v>
      </c>
      <c r="AH84" s="11">
        <v>-5.1247144259902302E-2</v>
      </c>
      <c r="AI84" s="11">
        <v>-2.7642510417832999E-2</v>
      </c>
      <c r="AJ84" s="11">
        <v>-1.1467541840307099E-2</v>
      </c>
      <c r="AK84" s="11">
        <v>-8.2193138021949604E-3</v>
      </c>
      <c r="AL84" s="11">
        <v>2.1841903385557001E-4</v>
      </c>
      <c r="AM84" s="11">
        <v>-1.05278309994914E-2</v>
      </c>
      <c r="AN84" s="11">
        <v>-2.2034504448672099E-2</v>
      </c>
      <c r="AO84" s="11">
        <v>-3.8302255285554899E-2</v>
      </c>
      <c r="AP84" s="11">
        <v>-1.6861467540001802E-2</v>
      </c>
      <c r="AQ84" s="11">
        <v>-5.0168726769591603E-2</v>
      </c>
      <c r="AR84" s="11">
        <v>2.9910166973574698E-2</v>
      </c>
      <c r="AS84" s="11">
        <v>-2.6476416202185001E-2</v>
      </c>
      <c r="AT84" s="11">
        <v>-6.7961376004877699E-2</v>
      </c>
      <c r="AU84" s="11">
        <v>4.3100310035238398E-2</v>
      </c>
      <c r="AW84">
        <f t="array" ref="AW84">SUMPRODUCT(B84:AU84,TRANSPOSE('QoL regression results'!$H$3:$H$48))</f>
        <v>0.82977290410744731</v>
      </c>
    </row>
    <row r="85" spans="1:49" x14ac:dyDescent="0.3">
      <c r="A85">
        <v>84</v>
      </c>
      <c r="B85" s="11">
        <v>0.88319222638642403</v>
      </c>
      <c r="C85" s="11">
        <v>-2.83792248558642E-2</v>
      </c>
      <c r="D85" s="11">
        <v>1.3337042173940401E-2</v>
      </c>
      <c r="E85" s="11">
        <v>3.8655888463628601E-3</v>
      </c>
      <c r="F85" s="11">
        <v>-1.63711742085044E-2</v>
      </c>
      <c r="G85" s="11">
        <v>1.29731899017013E-2</v>
      </c>
      <c r="H85" s="11">
        <v>2.1236511280583899E-2</v>
      </c>
      <c r="I85" s="11">
        <v>-0.100123260305269</v>
      </c>
      <c r="J85" s="11">
        <v>-3.5351480027630798E-2</v>
      </c>
      <c r="K85" s="11">
        <v>-0.108251168410436</v>
      </c>
      <c r="L85" s="11">
        <v>-9.2686451984740098E-2</v>
      </c>
      <c r="M85" s="11">
        <v>-5.3226978679647798E-2</v>
      </c>
      <c r="N85" s="11">
        <v>-0.108021183886006</v>
      </c>
      <c r="O85" s="11">
        <v>-0.117520184494908</v>
      </c>
      <c r="P85" s="11">
        <v>-1.7819838230309901E-2</v>
      </c>
      <c r="Q85" s="11">
        <v>-5.62402884326174E-2</v>
      </c>
      <c r="R85" s="11">
        <v>-8.8574270911137606E-2</v>
      </c>
      <c r="S85" s="11">
        <v>-0.14994587508695101</v>
      </c>
      <c r="T85" s="11">
        <v>-6.6675755385298296E-2</v>
      </c>
      <c r="U85" s="11">
        <v>-0.14749074388511299</v>
      </c>
      <c r="V85" s="11">
        <v>5.5962291711424703E-4</v>
      </c>
      <c r="W85" s="11">
        <v>-1.7403172560260201E-2</v>
      </c>
      <c r="X85" s="11">
        <v>-6.5420458208342899E-2</v>
      </c>
      <c r="Y85" s="11">
        <v>1.6706239129333299E-2</v>
      </c>
      <c r="Z85" s="11">
        <v>-3.7225211181298202E-6</v>
      </c>
      <c r="AA85" s="11">
        <v>-0.104231737283126</v>
      </c>
      <c r="AB85" s="11">
        <v>-3.49159339956795E-2</v>
      </c>
      <c r="AC85" s="11">
        <v>-2.58004882358716E-2</v>
      </c>
      <c r="AD85" s="11">
        <v>1.1785567939364699E-2</v>
      </c>
      <c r="AE85" s="11">
        <v>-3.3360864689095403E-2</v>
      </c>
      <c r="AF85" s="11">
        <v>-1.33289945077751E-2</v>
      </c>
      <c r="AG85" s="11">
        <v>-5.6501015698036103E-2</v>
      </c>
      <c r="AH85" s="11">
        <v>-4.5385712233219203E-2</v>
      </c>
      <c r="AI85" s="11">
        <v>-3.0672441288889501E-2</v>
      </c>
      <c r="AJ85" s="11">
        <v>-1.5815851820474E-2</v>
      </c>
      <c r="AK85" s="11">
        <v>-1.5010956689176701E-2</v>
      </c>
      <c r="AL85" s="11">
        <v>-8.1018147515272507E-3</v>
      </c>
      <c r="AM85" s="11">
        <v>-2.48349939825377E-2</v>
      </c>
      <c r="AN85" s="11">
        <v>-3.03648381250913E-2</v>
      </c>
      <c r="AO85" s="11">
        <v>-5.6515709032231798E-2</v>
      </c>
      <c r="AP85" s="11">
        <v>-1.6287925774635101E-2</v>
      </c>
      <c r="AQ85" s="11">
        <v>-6.0033820864930303E-2</v>
      </c>
      <c r="AR85" s="11">
        <v>2.9693391126622101E-2</v>
      </c>
      <c r="AS85" s="11">
        <v>-2.19037399165194E-2</v>
      </c>
      <c r="AT85" s="11">
        <v>-7.1181119347602698E-2</v>
      </c>
      <c r="AU85" s="11">
        <v>4.0342697692428403E-2</v>
      </c>
      <c r="AW85">
        <f t="array" ref="AW85">SUMPRODUCT(B85:AU85,TRANSPOSE('QoL regression results'!$H$3:$H$48))</f>
        <v>0.82970469940167757</v>
      </c>
    </row>
    <row r="86" spans="1:49" x14ac:dyDescent="0.3">
      <c r="A86">
        <v>85</v>
      </c>
      <c r="B86" s="11">
        <v>0.85162966168755505</v>
      </c>
      <c r="C86" s="11">
        <v>-6.1526986286571397E-2</v>
      </c>
      <c r="D86" s="11">
        <v>2.4289278276559299E-3</v>
      </c>
      <c r="E86" s="11">
        <v>8.4400539679852001E-3</v>
      </c>
      <c r="F86" s="11">
        <v>2.74102971588591E-2</v>
      </c>
      <c r="G86" s="11">
        <v>2.38119710597486E-2</v>
      </c>
      <c r="H86" s="11">
        <v>3.0371124849248799E-2</v>
      </c>
      <c r="I86" s="11">
        <v>-0.128612018150148</v>
      </c>
      <c r="J86" s="11">
        <v>-4.0019044171640704E-3</v>
      </c>
      <c r="K86" s="11">
        <v>-0.16281828229415601</v>
      </c>
      <c r="L86" s="11">
        <v>-8.4973650239092299E-2</v>
      </c>
      <c r="M86" s="11">
        <v>-5.7065170164706698E-2</v>
      </c>
      <c r="N86" s="11">
        <v>-8.5945393110531496E-2</v>
      </c>
      <c r="O86" s="11">
        <v>-8.1820912808035398E-2</v>
      </c>
      <c r="P86" s="11">
        <v>2.9611374129212201E-4</v>
      </c>
      <c r="Q86" s="11">
        <v>-4.24574489133046E-2</v>
      </c>
      <c r="R86" s="11">
        <v>-8.5217851428620997E-2</v>
      </c>
      <c r="S86" s="11">
        <v>-0.144619026930635</v>
      </c>
      <c r="T86" s="11">
        <v>-5.4743840226000297E-2</v>
      </c>
      <c r="U86" s="11">
        <v>-3.6170700987605199E-2</v>
      </c>
      <c r="V86" s="11">
        <v>2.1337110639114101E-2</v>
      </c>
      <c r="W86" s="11">
        <v>-3.7177706722461998E-2</v>
      </c>
      <c r="X86" s="11">
        <v>-5.9543793529474399E-2</v>
      </c>
      <c r="Y86" s="11">
        <v>-3.1909245001103099E-3</v>
      </c>
      <c r="Z86" s="11">
        <v>-9.97612220442003E-3</v>
      </c>
      <c r="AA86" s="11">
        <v>-0.112901026338695</v>
      </c>
      <c r="AB86" s="11">
        <v>-4.6858974223615499E-2</v>
      </c>
      <c r="AC86" s="11">
        <v>-8.5113913182679496E-2</v>
      </c>
      <c r="AD86" s="11">
        <v>-5.3491565314817396E-3</v>
      </c>
      <c r="AE86" s="11">
        <v>-3.6413564697488299E-2</v>
      </c>
      <c r="AF86" s="11">
        <v>-2.8908362344276999E-2</v>
      </c>
      <c r="AG86" s="11">
        <v>-5.9464720077155898E-2</v>
      </c>
      <c r="AH86" s="11">
        <v>-5.0961798798392598E-2</v>
      </c>
      <c r="AI86" s="11">
        <v>-2.0019736273869899E-2</v>
      </c>
      <c r="AJ86" s="11">
        <v>-1.30505089705008E-2</v>
      </c>
      <c r="AK86" s="11">
        <v>3.6261880562459799E-3</v>
      </c>
      <c r="AL86" s="11">
        <v>1.10705736765898E-2</v>
      </c>
      <c r="AM86" s="11">
        <v>-1.7629631356350602E-2</v>
      </c>
      <c r="AN86" s="11">
        <v>-2.2078742414030201E-2</v>
      </c>
      <c r="AO86" s="11">
        <v>-3.5329219957466497E-2</v>
      </c>
      <c r="AP86" s="11">
        <v>-1.3173925169597899E-2</v>
      </c>
      <c r="AQ86" s="11">
        <v>-4.8731730028426103E-2</v>
      </c>
      <c r="AR86" s="11">
        <v>3.3902828581722E-2</v>
      </c>
      <c r="AS86" s="11">
        <v>-1.5387056858434601E-2</v>
      </c>
      <c r="AT86" s="11">
        <v>-5.96897916084917E-2</v>
      </c>
      <c r="AU86" s="11">
        <v>4.32099675355056E-2</v>
      </c>
      <c r="AW86">
        <f t="array" ref="AW86">SUMPRODUCT(B86:AU86,TRANSPOSE('QoL regression results'!$H$3:$H$48))</f>
        <v>0.81173843656575229</v>
      </c>
    </row>
    <row r="87" spans="1:49" x14ac:dyDescent="0.3">
      <c r="A87">
        <v>86</v>
      </c>
      <c r="B87" s="11">
        <v>0.847205990452091</v>
      </c>
      <c r="C87" s="11">
        <v>5.7167578772078396E-3</v>
      </c>
      <c r="D87" s="11">
        <v>1.1430710082928701E-2</v>
      </c>
      <c r="E87" s="11">
        <v>8.7052698965449597E-3</v>
      </c>
      <c r="F87" s="11">
        <v>-4.9374512244242596E-4</v>
      </c>
      <c r="G87" s="11">
        <v>7.3865946405616703E-3</v>
      </c>
      <c r="H87" s="11">
        <v>2.75806708715273E-2</v>
      </c>
      <c r="I87" s="11">
        <v>-8.5862368407412196E-2</v>
      </c>
      <c r="J87" s="11">
        <v>-5.5615508707442599E-2</v>
      </c>
      <c r="K87" s="11">
        <v>-0.1745654000936</v>
      </c>
      <c r="L87" s="11">
        <v>-0.12447661803304801</v>
      </c>
      <c r="M87" s="11">
        <v>-5.2459232527554002E-2</v>
      </c>
      <c r="N87" s="11">
        <v>-0.16334382225402799</v>
      </c>
      <c r="O87" s="11">
        <v>-6.3638954427237798E-2</v>
      </c>
      <c r="P87" s="11">
        <v>-2.7815881522895901E-2</v>
      </c>
      <c r="Q87" s="11">
        <v>-3.92432902526101E-2</v>
      </c>
      <c r="R87" s="11">
        <v>-0.105800769318907</v>
      </c>
      <c r="S87" s="11">
        <v>-0.15440079608356799</v>
      </c>
      <c r="T87" s="11">
        <v>-9.8711448956659606E-2</v>
      </c>
      <c r="U87" s="11">
        <v>-4.7802520114085603E-2</v>
      </c>
      <c r="V87" s="11">
        <v>1.30059733303656E-2</v>
      </c>
      <c r="W87" s="11">
        <v>-2.91450675978095E-2</v>
      </c>
      <c r="X87" s="11">
        <v>-5.1313381020255497E-2</v>
      </c>
      <c r="Y87" s="11">
        <v>2.3119302800556798E-3</v>
      </c>
      <c r="Z87" s="11">
        <v>2.9262721501107002E-2</v>
      </c>
      <c r="AA87" s="11">
        <v>-7.1765614553645204E-2</v>
      </c>
      <c r="AB87" s="11">
        <v>-3.5107096544343998E-2</v>
      </c>
      <c r="AC87" s="11">
        <v>-7.4033940013008403E-3</v>
      </c>
      <c r="AD87" s="11">
        <v>-7.3769774157815493E-2</v>
      </c>
      <c r="AE87" s="11">
        <v>-3.1835591199658002E-2</v>
      </c>
      <c r="AF87" s="11">
        <v>-2.5402321262441099E-2</v>
      </c>
      <c r="AG87" s="11">
        <v>-5.5663296936210097E-2</v>
      </c>
      <c r="AH87" s="11">
        <v>-3.75325416559023E-2</v>
      </c>
      <c r="AI87" s="11">
        <v>-1.86893960855265E-2</v>
      </c>
      <c r="AJ87" s="11">
        <v>-1.8095217410545001E-2</v>
      </c>
      <c r="AK87" s="11">
        <v>-1.2623484893767101E-3</v>
      </c>
      <c r="AL87" s="11">
        <v>4.5429051719791703E-3</v>
      </c>
      <c r="AM87" s="11">
        <v>-1.47344896371735E-2</v>
      </c>
      <c r="AN87" s="11">
        <v>-2.1925938559931898E-2</v>
      </c>
      <c r="AO87" s="11">
        <v>-4.1897269195982398E-2</v>
      </c>
      <c r="AP87" s="11">
        <v>-1.4512580920137999E-2</v>
      </c>
      <c r="AQ87" s="11">
        <v>-4.9322431531877299E-2</v>
      </c>
      <c r="AR87" s="11">
        <v>3.1646020074220099E-2</v>
      </c>
      <c r="AS87" s="11">
        <v>-2.1507703156430701E-2</v>
      </c>
      <c r="AT87" s="11">
        <v>-6.3857395343008203E-2</v>
      </c>
      <c r="AU87" s="11">
        <v>5.0922071083496001E-2</v>
      </c>
      <c r="AW87">
        <f t="array" ref="AW87">SUMPRODUCT(B87:AU87,TRANSPOSE('QoL regression results'!$H$3:$H$48))</f>
        <v>0.81421635396816794</v>
      </c>
    </row>
    <row r="88" spans="1:49" x14ac:dyDescent="0.3">
      <c r="A88">
        <v>87</v>
      </c>
      <c r="B88" s="11">
        <v>0.86525831581534396</v>
      </c>
      <c r="C88" s="11">
        <v>-1.7868462066461401E-2</v>
      </c>
      <c r="D88" s="11">
        <v>-4.2522337431278998E-4</v>
      </c>
      <c r="E88" s="11">
        <v>-2.76107850889042E-3</v>
      </c>
      <c r="F88" s="11">
        <v>-4.2813524637613804E-3</v>
      </c>
      <c r="G88" s="11">
        <v>2.1992051179561298E-2</v>
      </c>
      <c r="H88" s="11">
        <v>3.2584538184285E-2</v>
      </c>
      <c r="I88" s="11">
        <v>-5.1293870092550001E-2</v>
      </c>
      <c r="J88" s="11">
        <v>-2.2539965496768101E-2</v>
      </c>
      <c r="K88" s="11">
        <v>-0.138560106969535</v>
      </c>
      <c r="L88" s="11">
        <v>-0.13054516973063801</v>
      </c>
      <c r="M88" s="11">
        <v>-5.1326926643876197E-2</v>
      </c>
      <c r="N88" s="11">
        <v>-0.16733550716003401</v>
      </c>
      <c r="O88" s="11">
        <v>-7.5961401344357998E-2</v>
      </c>
      <c r="P88" s="11">
        <v>-1.76057646714581E-2</v>
      </c>
      <c r="Q88" s="11">
        <v>-1.3994894825661601E-2</v>
      </c>
      <c r="R88" s="11">
        <v>-8.0482688602793104E-2</v>
      </c>
      <c r="S88" s="11">
        <v>-0.136542418564608</v>
      </c>
      <c r="T88" s="11">
        <v>-4.4220125745458999E-2</v>
      </c>
      <c r="U88" s="11">
        <v>-0.104532549222526</v>
      </c>
      <c r="V88" s="11">
        <v>1.0894286707416399E-2</v>
      </c>
      <c r="W88" s="11">
        <v>-6.0000085454937402E-2</v>
      </c>
      <c r="X88" s="11">
        <v>-3.4304201666264897E-2</v>
      </c>
      <c r="Y88" s="11">
        <v>2.1822704434734299E-2</v>
      </c>
      <c r="Z88" s="11">
        <v>1.26958797356308E-2</v>
      </c>
      <c r="AA88" s="11">
        <v>-8.8832786564659302E-2</v>
      </c>
      <c r="AB88" s="11">
        <v>-3.10937419703394E-2</v>
      </c>
      <c r="AC88" s="11">
        <v>-0.101530785875246</v>
      </c>
      <c r="AD88" s="11">
        <v>-2.9019307895591099E-2</v>
      </c>
      <c r="AE88" s="11">
        <v>-3.1548062286418599E-2</v>
      </c>
      <c r="AF88" s="11">
        <v>-2.6013897798331399E-2</v>
      </c>
      <c r="AG88" s="11">
        <v>-5.5240659879948001E-2</v>
      </c>
      <c r="AH88" s="11">
        <v>-4.5644064627095401E-2</v>
      </c>
      <c r="AI88" s="11">
        <v>-3.0751253048676701E-2</v>
      </c>
      <c r="AJ88" s="11">
        <v>-1.4991665706632599E-2</v>
      </c>
      <c r="AK88" s="11">
        <v>2.0570958868027902E-3</v>
      </c>
      <c r="AL88" s="11">
        <v>1.1816432037910199E-2</v>
      </c>
      <c r="AM88" s="11">
        <v>-7.7560207478838796E-3</v>
      </c>
      <c r="AN88" s="11">
        <v>-2.3342374072781499E-2</v>
      </c>
      <c r="AO88" s="11">
        <v>-3.03670941026929E-2</v>
      </c>
      <c r="AP88" s="11">
        <v>-1.6752144969029201E-2</v>
      </c>
      <c r="AQ88" s="11">
        <v>-5.7519957283573203E-2</v>
      </c>
      <c r="AR88" s="11">
        <v>3.2338174083737098E-2</v>
      </c>
      <c r="AS88" s="11">
        <v>-1.6687444662660901E-2</v>
      </c>
      <c r="AT88" s="11">
        <v>-7.2617114486296902E-2</v>
      </c>
      <c r="AU88" s="11">
        <v>3.9081442536593299E-2</v>
      </c>
      <c r="AW88">
        <f t="array" ref="AW88">SUMPRODUCT(B88:AU88,TRANSPOSE('QoL regression results'!$H$3:$H$48))</f>
        <v>0.83143068322615876</v>
      </c>
    </row>
    <row r="89" spans="1:49" x14ac:dyDescent="0.3">
      <c r="A89">
        <v>88</v>
      </c>
      <c r="B89" s="11">
        <v>0.88217735696007804</v>
      </c>
      <c r="C89" s="11">
        <v>-7.8283963188693503E-2</v>
      </c>
      <c r="D89" s="11">
        <v>-7.81671106639166E-3</v>
      </c>
      <c r="E89" s="11">
        <v>-2.3075354657418798E-3</v>
      </c>
      <c r="F89" s="11">
        <v>1.4062597996688799E-3</v>
      </c>
      <c r="G89" s="11">
        <v>4.552411260921E-2</v>
      </c>
      <c r="H89" s="11">
        <v>3.3459143767580399E-2</v>
      </c>
      <c r="I89" s="11">
        <v>-3.4886029302819102E-2</v>
      </c>
      <c r="J89" s="11">
        <v>-3.9580166388587098E-3</v>
      </c>
      <c r="K89" s="11">
        <v>-0.11657554401639</v>
      </c>
      <c r="L89" s="11">
        <v>-0.13864835558118099</v>
      </c>
      <c r="M89" s="11">
        <v>-5.5863372835047297E-2</v>
      </c>
      <c r="N89" s="11">
        <v>-0.133341682118642</v>
      </c>
      <c r="O89" s="11">
        <v>-7.5864350482060403E-2</v>
      </c>
      <c r="P89" s="11">
        <v>-3.6193348269772302E-2</v>
      </c>
      <c r="Q89" s="11">
        <v>-0.11178208927187699</v>
      </c>
      <c r="R89" s="11">
        <v>-9.5308819753042895E-2</v>
      </c>
      <c r="S89" s="11">
        <v>-0.14016846090471299</v>
      </c>
      <c r="T89" s="11">
        <v>-3.4754322802376197E-2</v>
      </c>
      <c r="U89" s="11">
        <v>-9.0895829135680103E-2</v>
      </c>
      <c r="V89" s="11">
        <v>-8.1812936920935605E-3</v>
      </c>
      <c r="W89" s="11">
        <v>-4.3175159175566302E-2</v>
      </c>
      <c r="X89" s="11">
        <v>-5.0759721120022E-2</v>
      </c>
      <c r="Y89" s="11">
        <v>-3.49123770164902E-3</v>
      </c>
      <c r="Z89" s="11">
        <v>1.3936582890781601E-2</v>
      </c>
      <c r="AA89" s="11">
        <v>-8.4573270940488193E-2</v>
      </c>
      <c r="AB89" s="11">
        <v>-4.1407657623364097E-2</v>
      </c>
      <c r="AC89" s="11">
        <v>7.6486044005212306E-2</v>
      </c>
      <c r="AD89" s="11">
        <v>8.0918680770129692E-3</v>
      </c>
      <c r="AE89" s="11">
        <v>-3.53864511798039E-2</v>
      </c>
      <c r="AF89" s="11">
        <v>-1.8467264618180101E-2</v>
      </c>
      <c r="AG89" s="11">
        <v>-6.1406892512336803E-2</v>
      </c>
      <c r="AH89" s="11">
        <v>-5.2080052209777503E-2</v>
      </c>
      <c r="AI89" s="11">
        <v>-2.41841505158653E-2</v>
      </c>
      <c r="AJ89" s="11">
        <v>-2.35385282907427E-2</v>
      </c>
      <c r="AK89" s="11">
        <v>-3.0617662839057401E-3</v>
      </c>
      <c r="AL89" s="11">
        <v>2.8026650015187901E-3</v>
      </c>
      <c r="AM89" s="11">
        <v>-1.7772301748207899E-2</v>
      </c>
      <c r="AN89" s="11">
        <v>-2.32017298984597E-2</v>
      </c>
      <c r="AO89" s="11">
        <v>-4.70466885697935E-2</v>
      </c>
      <c r="AP89" s="11">
        <v>-1.2823905917700299E-2</v>
      </c>
      <c r="AQ89" s="11">
        <v>-6.1536438309934202E-2</v>
      </c>
      <c r="AR89" s="11">
        <v>3.1167324910248699E-2</v>
      </c>
      <c r="AS89" s="11">
        <v>-1.8198574574963301E-2</v>
      </c>
      <c r="AT89" s="11">
        <v>-6.4343184778233101E-2</v>
      </c>
      <c r="AU89" s="11">
        <v>3.21347585184883E-2</v>
      </c>
      <c r="AW89">
        <f t="array" ref="AW89">SUMPRODUCT(B89:AU89,TRANSPOSE('QoL regression results'!$H$3:$H$48))</f>
        <v>0.83289996975181935</v>
      </c>
    </row>
    <row r="90" spans="1:49" x14ac:dyDescent="0.3">
      <c r="A90">
        <v>89</v>
      </c>
      <c r="B90" s="11">
        <v>0.88356892431003498</v>
      </c>
      <c r="C90" s="11">
        <v>-0.103162416609504</v>
      </c>
      <c r="D90" s="11">
        <v>2.87178134088118E-3</v>
      </c>
      <c r="E90" s="11">
        <v>-1.68353890671613E-3</v>
      </c>
      <c r="F90" s="11">
        <v>1.40621507035492E-2</v>
      </c>
      <c r="G90" s="11">
        <v>4.1661855296765499E-2</v>
      </c>
      <c r="H90" s="11">
        <v>3.3301847518552898E-2</v>
      </c>
      <c r="I90" s="11">
        <v>-8.0401108567026605E-2</v>
      </c>
      <c r="J90" s="11">
        <v>-3.3550769389000597E-2</v>
      </c>
      <c r="K90" s="11">
        <v>-0.113146006130385</v>
      </c>
      <c r="L90" s="11">
        <v>-0.103593965959468</v>
      </c>
      <c r="M90" s="11">
        <v>-5.6156128120246902E-2</v>
      </c>
      <c r="N90" s="11">
        <v>-0.11280372462973</v>
      </c>
      <c r="O90" s="11">
        <v>-8.8482942797034295E-2</v>
      </c>
      <c r="P90" s="11">
        <v>-2.99554704086227E-2</v>
      </c>
      <c r="Q90" s="11">
        <v>-0.18322883625952999</v>
      </c>
      <c r="R90" s="11">
        <v>-5.6787546955533501E-2</v>
      </c>
      <c r="S90" s="11">
        <v>-0.15698973740276601</v>
      </c>
      <c r="T90" s="11">
        <v>-5.3476230397224003E-2</v>
      </c>
      <c r="U90" s="11">
        <v>2.6682832808982499E-2</v>
      </c>
      <c r="V90" s="11">
        <v>-6.9895686846110803E-3</v>
      </c>
      <c r="W90" s="11">
        <v>-4.4797390132280498E-2</v>
      </c>
      <c r="X90" s="11">
        <v>-3.9608226187025003E-2</v>
      </c>
      <c r="Y90" s="11">
        <v>1.50873678519668E-2</v>
      </c>
      <c r="Z90" s="11">
        <v>-4.6475782588468002E-3</v>
      </c>
      <c r="AA90" s="11">
        <v>-8.0344678620762597E-2</v>
      </c>
      <c r="AB90" s="11">
        <v>-2.14794419299114E-2</v>
      </c>
      <c r="AC90" s="11">
        <v>3.5728096728556702E-2</v>
      </c>
      <c r="AD90" s="11">
        <v>-3.4074251038119903E-2</v>
      </c>
      <c r="AE90" s="11">
        <v>-3.6426586046208097E-2</v>
      </c>
      <c r="AF90" s="11">
        <v>-1.7280901431132301E-2</v>
      </c>
      <c r="AG90" s="11">
        <v>-5.7274023315465203E-2</v>
      </c>
      <c r="AH90" s="11">
        <v>-5.0481146445928403E-2</v>
      </c>
      <c r="AI90" s="11">
        <v>-3.1745862891535498E-2</v>
      </c>
      <c r="AJ90" s="11">
        <v>-1.3842430391074001E-2</v>
      </c>
      <c r="AK90" s="11">
        <v>-1.02630174951356E-2</v>
      </c>
      <c r="AL90" s="11">
        <v>-7.61346060013624E-3</v>
      </c>
      <c r="AM90" s="11">
        <v>-2.6016345125115199E-2</v>
      </c>
      <c r="AN90" s="11">
        <v>-3.3573727746002403E-2</v>
      </c>
      <c r="AO90" s="11">
        <v>-4.7225625215340898E-2</v>
      </c>
      <c r="AP90" s="11">
        <v>-1.36813533162711E-2</v>
      </c>
      <c r="AQ90" s="11">
        <v>-4.5671590523185299E-2</v>
      </c>
      <c r="AR90" s="11">
        <v>2.48081079808922E-2</v>
      </c>
      <c r="AS90" s="11">
        <v>-1.9171039028110501E-2</v>
      </c>
      <c r="AT90" s="11">
        <v>-7.2492482580078399E-2</v>
      </c>
      <c r="AU90" s="11">
        <v>4.23790775703137E-2</v>
      </c>
      <c r="AW90">
        <f t="array" ref="AW90">SUMPRODUCT(B90:AU90,TRANSPOSE('QoL regression results'!$H$3:$H$48))</f>
        <v>0.82547431726397036</v>
      </c>
    </row>
    <row r="91" spans="1:49" x14ac:dyDescent="0.3">
      <c r="A91">
        <v>90</v>
      </c>
      <c r="B91" s="11">
        <v>0.85188104509789397</v>
      </c>
      <c r="C91" s="11">
        <v>-5.1184742412803103E-2</v>
      </c>
      <c r="D91" s="11">
        <v>-1.38954807778254E-2</v>
      </c>
      <c r="E91" s="11">
        <v>8.3334903240409406E-3</v>
      </c>
      <c r="F91" s="11">
        <v>1.9477439775394099E-2</v>
      </c>
      <c r="G91" s="11">
        <v>3.8674668993536103E-2</v>
      </c>
      <c r="H91" s="11">
        <v>4.5050284833284E-2</v>
      </c>
      <c r="I91" s="11">
        <v>-8.9020452392117103E-2</v>
      </c>
      <c r="J91" s="11">
        <v>-9.0952783857820296E-3</v>
      </c>
      <c r="K91" s="11">
        <v>-0.149714271272755</v>
      </c>
      <c r="L91" s="11">
        <v>-0.113044671538844</v>
      </c>
      <c r="M91" s="11">
        <v>-4.9901712726468497E-2</v>
      </c>
      <c r="N91" s="11">
        <v>-0.184704311507258</v>
      </c>
      <c r="O91" s="11">
        <v>-8.06051158695682E-2</v>
      </c>
      <c r="P91" s="11">
        <v>-2.94870981265077E-2</v>
      </c>
      <c r="Q91" s="11">
        <v>-0.17679379291716801</v>
      </c>
      <c r="R91" s="11">
        <v>-4.5982037470536398E-2</v>
      </c>
      <c r="S91" s="11">
        <v>-0.126900261056592</v>
      </c>
      <c r="T91" s="11">
        <v>-8.0451909483103698E-2</v>
      </c>
      <c r="U91" s="11">
        <v>-9.6042169350434997E-2</v>
      </c>
      <c r="V91" s="11">
        <v>3.0450247244870901E-4</v>
      </c>
      <c r="W91" s="11">
        <v>-6.6518528688128797E-2</v>
      </c>
      <c r="X91" s="11">
        <v>-3.9814096607676597E-2</v>
      </c>
      <c r="Y91" s="11">
        <v>1.85972583018372E-2</v>
      </c>
      <c r="Z91" s="11">
        <v>-2.4786690142097798E-3</v>
      </c>
      <c r="AA91" s="11">
        <v>-0.12966896399376099</v>
      </c>
      <c r="AB91" s="11">
        <v>-3.0116305626861999E-2</v>
      </c>
      <c r="AC91" s="11">
        <v>8.76621380350808E-2</v>
      </c>
      <c r="AD91" s="11">
        <v>5.3614191574117998E-3</v>
      </c>
      <c r="AE91" s="11">
        <v>-3.5421064325607703E-2</v>
      </c>
      <c r="AF91" s="11">
        <v>-3.2090006132998602E-2</v>
      </c>
      <c r="AG91" s="11">
        <v>-5.8629836489511498E-2</v>
      </c>
      <c r="AH91" s="11">
        <v>-6.7602625655073106E-2</v>
      </c>
      <c r="AI91" s="11">
        <v>-2.7939795497394299E-2</v>
      </c>
      <c r="AJ91" s="11">
        <v>-1.97139572731207E-2</v>
      </c>
      <c r="AK91" s="11">
        <v>-6.4099481978086396E-3</v>
      </c>
      <c r="AL91" s="11">
        <v>1.18356713825507E-2</v>
      </c>
      <c r="AM91" s="11">
        <v>-5.6160680837793898E-3</v>
      </c>
      <c r="AN91" s="11">
        <v>-1.5179268272604299E-2</v>
      </c>
      <c r="AO91" s="11">
        <v>-3.2401880178400302E-2</v>
      </c>
      <c r="AP91" s="11">
        <v>-1.45087231998468E-2</v>
      </c>
      <c r="AQ91" s="11">
        <v>-5.1741212284209498E-2</v>
      </c>
      <c r="AR91" s="11">
        <v>2.6059196737062001E-2</v>
      </c>
      <c r="AS91" s="11">
        <v>-1.32172582087436E-2</v>
      </c>
      <c r="AT91" s="11">
        <v>-5.9630142166687203E-2</v>
      </c>
      <c r="AU91" s="11">
        <v>5.0519589562142898E-2</v>
      </c>
      <c r="AW91">
        <f t="array" ref="AW91">SUMPRODUCT(B91:AU91,TRANSPOSE('QoL regression results'!$H$3:$H$48))</f>
        <v>0.79611409082537155</v>
      </c>
    </row>
    <row r="92" spans="1:49" x14ac:dyDescent="0.3">
      <c r="A92">
        <v>91</v>
      </c>
      <c r="B92" s="11">
        <v>0.86001208672278495</v>
      </c>
      <c r="C92" s="11">
        <v>-5.0902110460146401E-2</v>
      </c>
      <c r="D92" s="11">
        <v>7.3639852420121603E-3</v>
      </c>
      <c r="E92" s="11">
        <v>-4.3366301040377499E-5</v>
      </c>
      <c r="F92" s="11">
        <v>-3.4088047208208501E-3</v>
      </c>
      <c r="G92" s="11">
        <v>3.3686804085558901E-2</v>
      </c>
      <c r="H92" s="11">
        <v>3.9590433169445403E-2</v>
      </c>
      <c r="I92" s="11">
        <v>-0.133206069036851</v>
      </c>
      <c r="J92" s="11">
        <v>-6.1718284575729299E-3</v>
      </c>
      <c r="K92" s="11">
        <v>-0.149648763695059</v>
      </c>
      <c r="L92" s="11">
        <v>-0.105883369891192</v>
      </c>
      <c r="M92" s="11">
        <v>-6.0965014933241801E-2</v>
      </c>
      <c r="N92" s="11">
        <v>-0.14243108011539099</v>
      </c>
      <c r="O92" s="11">
        <v>-0.129232650478567</v>
      </c>
      <c r="P92" s="11">
        <v>-1.2027816498504399E-2</v>
      </c>
      <c r="Q92" s="11">
        <v>-0.100847087980541</v>
      </c>
      <c r="R92" s="11">
        <v>-8.4566429629147497E-2</v>
      </c>
      <c r="S92" s="11">
        <v>-0.128789605638017</v>
      </c>
      <c r="T92" s="11">
        <v>-8.7909539544435394E-2</v>
      </c>
      <c r="U92" s="11">
        <v>-9.2121868714738597E-2</v>
      </c>
      <c r="V92" s="11">
        <v>1.9166670602090201E-2</v>
      </c>
      <c r="W92" s="11">
        <v>-9.2300452220903703E-2</v>
      </c>
      <c r="X92" s="11">
        <v>-3.4984364074965198E-2</v>
      </c>
      <c r="Y92" s="11">
        <v>2.2822008018158001E-2</v>
      </c>
      <c r="Z92" s="11">
        <v>-2.4077177082066398E-3</v>
      </c>
      <c r="AA92" s="11">
        <v>-9.4216724844438798E-2</v>
      </c>
      <c r="AB92" s="11">
        <v>-4.7869494744038196E-3</v>
      </c>
      <c r="AC92" s="11">
        <v>-2.66277856776828E-2</v>
      </c>
      <c r="AD92" s="11">
        <v>-0.13698300380248499</v>
      </c>
      <c r="AE92" s="11">
        <v>-3.7511894381157901E-2</v>
      </c>
      <c r="AF92" s="11">
        <v>-1.4008091129579099E-2</v>
      </c>
      <c r="AG92" s="11">
        <v>-6.2916351627930495E-2</v>
      </c>
      <c r="AH92" s="11">
        <v>-6.2106556697089997E-2</v>
      </c>
      <c r="AI92" s="11">
        <v>-3.1659777741307599E-2</v>
      </c>
      <c r="AJ92" s="11">
        <v>-1.24199188315605E-2</v>
      </c>
      <c r="AK92" s="11">
        <v>1.93130524149874E-3</v>
      </c>
      <c r="AL92" s="11">
        <v>6.5799928587318502E-3</v>
      </c>
      <c r="AM92" s="11">
        <v>-1.14912290580787E-2</v>
      </c>
      <c r="AN92" s="11">
        <v>-1.84136912733672E-2</v>
      </c>
      <c r="AO92" s="11">
        <v>-4.8900747768859901E-2</v>
      </c>
      <c r="AP92" s="11">
        <v>-8.4569175982020291E-3</v>
      </c>
      <c r="AQ92" s="11">
        <v>-6.1645932949638098E-2</v>
      </c>
      <c r="AR92" s="11">
        <v>3.5574657187682997E-2</v>
      </c>
      <c r="AS92" s="11">
        <v>-1.95164539509101E-2</v>
      </c>
      <c r="AT92" s="11">
        <v>-6.4432082798603393E-2</v>
      </c>
      <c r="AU92" s="11">
        <v>4.1553568355629698E-2</v>
      </c>
      <c r="AW92">
        <f t="array" ref="AW92">SUMPRODUCT(B92:AU92,TRANSPOSE('QoL regression results'!$H$3:$H$48))</f>
        <v>0.80448552288442687</v>
      </c>
    </row>
    <row r="93" spans="1:49" x14ac:dyDescent="0.3">
      <c r="A93">
        <v>92</v>
      </c>
      <c r="B93" s="11">
        <v>0.87373980747628099</v>
      </c>
      <c r="C93" s="11">
        <v>2.2733164267050598E-3</v>
      </c>
      <c r="D93" s="11">
        <v>1.19030131128183E-2</v>
      </c>
      <c r="E93" s="11">
        <v>-4.3758789523328098E-4</v>
      </c>
      <c r="F93" s="11">
        <v>-2.7919707461622398E-2</v>
      </c>
      <c r="G93" s="11">
        <v>2.6090081780473302E-2</v>
      </c>
      <c r="H93" s="11">
        <v>3.0464219769396901E-2</v>
      </c>
      <c r="I93" s="11">
        <v>-5.9823510856424199E-2</v>
      </c>
      <c r="J93" s="11">
        <v>-2.4285201215888001E-2</v>
      </c>
      <c r="K93" s="11">
        <v>-8.5759731336104303E-2</v>
      </c>
      <c r="L93" s="11">
        <v>-0.104891077693094</v>
      </c>
      <c r="M93" s="11">
        <v>-5.5365463286639501E-2</v>
      </c>
      <c r="N93" s="11">
        <v>-0.17775294599319399</v>
      </c>
      <c r="O93" s="11">
        <v>-0.117076870572963</v>
      </c>
      <c r="P93" s="11">
        <v>-2.06666524647625E-2</v>
      </c>
      <c r="Q93" s="11">
        <v>-6.57017593810202E-2</v>
      </c>
      <c r="R93" s="11">
        <v>-7.5721482075535806E-2</v>
      </c>
      <c r="S93" s="11">
        <v>-0.14450905528830699</v>
      </c>
      <c r="T93" s="11">
        <v>-5.5929833158855399E-2</v>
      </c>
      <c r="U93" s="11">
        <v>-0.10400832783544001</v>
      </c>
      <c r="V93" s="11">
        <v>1.13484381756692E-2</v>
      </c>
      <c r="W93" s="11">
        <v>-6.3643627863619295E-2</v>
      </c>
      <c r="X93" s="11">
        <v>-4.3091941828999697E-2</v>
      </c>
      <c r="Y93" s="11">
        <v>-1.3623967034491801E-2</v>
      </c>
      <c r="Z93" s="11">
        <v>2.8168341984309099E-2</v>
      </c>
      <c r="AA93" s="11">
        <v>-9.1914909257857794E-2</v>
      </c>
      <c r="AB93" s="11">
        <v>-2.3626458186061398E-2</v>
      </c>
      <c r="AC93" s="11">
        <v>-7.2413918428230695E-2</v>
      </c>
      <c r="AD93" s="11">
        <v>-4.4846748875056602E-2</v>
      </c>
      <c r="AE93" s="11">
        <v>-3.98959928985642E-2</v>
      </c>
      <c r="AF93" s="11">
        <v>-1.0474938387374601E-2</v>
      </c>
      <c r="AG93" s="11">
        <v>-5.25569241886071E-2</v>
      </c>
      <c r="AH93" s="11">
        <v>-5.14161125389382E-2</v>
      </c>
      <c r="AI93" s="11">
        <v>-2.4366149677762398E-2</v>
      </c>
      <c r="AJ93" s="11">
        <v>-1.2358167974559599E-2</v>
      </c>
      <c r="AK93" s="11">
        <v>-1.9232277845992699E-2</v>
      </c>
      <c r="AL93" s="11">
        <v>-3.9806909246462999E-3</v>
      </c>
      <c r="AM93" s="11">
        <v>-2.37651215166708E-2</v>
      </c>
      <c r="AN93" s="11">
        <v>-3.1411443449353101E-2</v>
      </c>
      <c r="AO93" s="11">
        <v>-5.1237488985624399E-2</v>
      </c>
      <c r="AP93" s="11">
        <v>-1.29441418887783E-2</v>
      </c>
      <c r="AQ93" s="11">
        <v>-6.1244210616492399E-2</v>
      </c>
      <c r="AR93" s="11">
        <v>3.32923891582175E-2</v>
      </c>
      <c r="AS93" s="11">
        <v>-1.6268935981894401E-2</v>
      </c>
      <c r="AT93" s="11">
        <v>-6.5822285543493203E-2</v>
      </c>
      <c r="AU93" s="11">
        <v>4.3829622716251203E-2</v>
      </c>
      <c r="AW93">
        <f t="array" ref="AW93">SUMPRODUCT(B93:AU93,TRANSPOSE('QoL regression results'!$H$3:$H$48))</f>
        <v>0.81834300401269655</v>
      </c>
    </row>
    <row r="94" spans="1:49" x14ac:dyDescent="0.3">
      <c r="A94">
        <v>93</v>
      </c>
      <c r="B94" s="11">
        <v>0.85615239330123105</v>
      </c>
      <c r="C94" s="11">
        <v>-5.0744394339339097E-2</v>
      </c>
      <c r="D94" s="11">
        <v>1.53002796308976E-2</v>
      </c>
      <c r="E94" s="11">
        <v>7.2745016613360702E-3</v>
      </c>
      <c r="F94" s="11">
        <v>-1.1782662609198901E-2</v>
      </c>
      <c r="G94" s="11">
        <v>1.0703287681811899E-2</v>
      </c>
      <c r="H94" s="11">
        <v>2.0857645290548101E-2</v>
      </c>
      <c r="I94" s="11">
        <v>-9.1428587178419701E-2</v>
      </c>
      <c r="J94" s="11">
        <v>-3.03219690502417E-2</v>
      </c>
      <c r="K94" s="11">
        <v>-8.1675270231788194E-2</v>
      </c>
      <c r="L94" s="11">
        <v>-0.123874586113648</v>
      </c>
      <c r="M94" s="11">
        <v>-5.9280237229331303E-2</v>
      </c>
      <c r="N94" s="11">
        <v>-0.14462348513727</v>
      </c>
      <c r="O94" s="11">
        <v>-2.2521311448768899E-2</v>
      </c>
      <c r="P94" s="11">
        <v>-1.9225996670505899E-2</v>
      </c>
      <c r="Q94" s="11">
        <v>-8.1742844139486695E-2</v>
      </c>
      <c r="R94" s="11">
        <v>-6.1094618350069303E-2</v>
      </c>
      <c r="S94" s="11">
        <v>-0.13725352600353899</v>
      </c>
      <c r="T94" s="11">
        <v>-5.83527865198833E-2</v>
      </c>
      <c r="U94" s="11">
        <v>-0.106904110437816</v>
      </c>
      <c r="V94" s="11">
        <v>-1.07097231000903E-2</v>
      </c>
      <c r="W94" s="11">
        <v>-4.3478689149824397E-2</v>
      </c>
      <c r="X94" s="11">
        <v>-4.0145728400501901E-2</v>
      </c>
      <c r="Y94" s="11">
        <v>1.9875131530900099E-2</v>
      </c>
      <c r="Z94" s="11">
        <v>3.76774267048217E-4</v>
      </c>
      <c r="AA94" s="11">
        <v>-9.4707540445221006E-2</v>
      </c>
      <c r="AB94" s="11">
        <v>-3.4790219665191503E-2</v>
      </c>
      <c r="AC94" s="11">
        <v>-0.121837304528141</v>
      </c>
      <c r="AD94" s="11">
        <v>-6.8893748947282197E-3</v>
      </c>
      <c r="AE94" s="11">
        <v>-3.11973530464482E-2</v>
      </c>
      <c r="AF94" s="11">
        <v>-3.0811865683579201E-2</v>
      </c>
      <c r="AG94" s="11">
        <v>-6.47078116409847E-2</v>
      </c>
      <c r="AH94" s="11">
        <v>-4.02075477228135E-2</v>
      </c>
      <c r="AI94" s="11">
        <v>-2.6209327839594398E-2</v>
      </c>
      <c r="AJ94" s="11">
        <v>-2.0148298168374001E-2</v>
      </c>
      <c r="AK94" s="11">
        <v>8.9113556828361203E-3</v>
      </c>
      <c r="AL94" s="11">
        <v>1.8454692316318098E-2</v>
      </c>
      <c r="AM94" s="11">
        <v>1.65464078984797E-3</v>
      </c>
      <c r="AN94" s="11">
        <v>-1.2804531611195699E-2</v>
      </c>
      <c r="AO94" s="11">
        <v>-3.6613076527564598E-2</v>
      </c>
      <c r="AP94" s="11">
        <v>-1.5325481044609001E-2</v>
      </c>
      <c r="AQ94" s="11">
        <v>-5.4584816254856602E-2</v>
      </c>
      <c r="AR94" s="11">
        <v>2.76756765010059E-2</v>
      </c>
      <c r="AS94" s="11">
        <v>-2.1885641376843699E-2</v>
      </c>
      <c r="AT94" s="11">
        <v>-6.0295589145516297E-2</v>
      </c>
      <c r="AU94" s="11">
        <v>3.9898571723050301E-2</v>
      </c>
      <c r="AW94">
        <f t="array" ref="AW94">SUMPRODUCT(B94:AU94,TRANSPOSE('QoL regression results'!$H$3:$H$48))</f>
        <v>0.83439953789473564</v>
      </c>
    </row>
    <row r="95" spans="1:49" x14ac:dyDescent="0.3">
      <c r="A95">
        <v>94</v>
      </c>
      <c r="B95" s="11">
        <v>0.85896002428548501</v>
      </c>
      <c r="C95" s="11">
        <v>-4.3625922425917799E-2</v>
      </c>
      <c r="D95" s="11">
        <v>3.0618713777358999E-2</v>
      </c>
      <c r="E95" s="11">
        <v>1.93414440256276E-2</v>
      </c>
      <c r="F95" s="11">
        <v>1.3980113390091E-2</v>
      </c>
      <c r="G95" s="11">
        <v>2.3906200547715199E-2</v>
      </c>
      <c r="H95" s="11">
        <v>3.3948981509889897E-2</v>
      </c>
      <c r="I95" s="11">
        <v>-7.6674644564404301E-2</v>
      </c>
      <c r="J95" s="11">
        <v>-6.0587511602402597E-2</v>
      </c>
      <c r="K95" s="11">
        <v>-6.4375879428729799E-2</v>
      </c>
      <c r="L95" s="11">
        <v>-0.12092465132699701</v>
      </c>
      <c r="M95" s="11">
        <v>-3.8532108368494203E-2</v>
      </c>
      <c r="N95" s="11">
        <v>-0.116062891364236</v>
      </c>
      <c r="O95" s="11">
        <v>-1.15662966218423E-2</v>
      </c>
      <c r="P95" s="11">
        <v>-2.4163843591648599E-2</v>
      </c>
      <c r="Q95" s="11">
        <v>-0.13363499575621701</v>
      </c>
      <c r="R95" s="11">
        <v>-4.89578339859763E-2</v>
      </c>
      <c r="S95" s="11">
        <v>-0.15236342196757</v>
      </c>
      <c r="T95" s="11">
        <v>-9.4484819829476097E-2</v>
      </c>
      <c r="U95" s="11">
        <v>-0.11955967826132199</v>
      </c>
      <c r="V95" s="11">
        <v>-1.2905374354696901E-3</v>
      </c>
      <c r="W95" s="11">
        <v>-1.04930779502762E-2</v>
      </c>
      <c r="X95" s="11">
        <v>-6.5056003387210001E-2</v>
      </c>
      <c r="Y95" s="11">
        <v>3.8342616112912102E-3</v>
      </c>
      <c r="Z95" s="11">
        <v>-3.3331227970068697E-2</v>
      </c>
      <c r="AA95" s="11">
        <v>-0.102860134823437</v>
      </c>
      <c r="AB95" s="11">
        <v>-4.4545589873529197E-2</v>
      </c>
      <c r="AC95" s="11">
        <v>6.6781437262524002E-2</v>
      </c>
      <c r="AD95" s="11">
        <v>-1.4394001970156999E-3</v>
      </c>
      <c r="AE95" s="11">
        <v>-3.5621347095293299E-2</v>
      </c>
      <c r="AF95" s="11">
        <v>-1.19676508801006E-2</v>
      </c>
      <c r="AG95" s="11">
        <v>-4.64673047159848E-2</v>
      </c>
      <c r="AH95" s="11">
        <v>-5.3889265884038202E-2</v>
      </c>
      <c r="AI95" s="11">
        <v>-2.54051934689184E-2</v>
      </c>
      <c r="AJ95" s="11">
        <v>-1.3291692236145101E-2</v>
      </c>
      <c r="AK95" s="11">
        <v>-7.3754531105458003E-4</v>
      </c>
      <c r="AL95" s="11">
        <v>9.7875665024307404E-3</v>
      </c>
      <c r="AM95" s="11">
        <v>-1.4381666726603499E-2</v>
      </c>
      <c r="AN95" s="11">
        <v>-2.5017228800164701E-2</v>
      </c>
      <c r="AO95" s="11">
        <v>-4.3299124263472898E-2</v>
      </c>
      <c r="AP95" s="11">
        <v>-1.42226598052773E-2</v>
      </c>
      <c r="AQ95" s="11">
        <v>-4.7199827133035797E-2</v>
      </c>
      <c r="AR95" s="11">
        <v>2.9537647639281E-2</v>
      </c>
      <c r="AS95" s="11">
        <v>-1.43095657356682E-2</v>
      </c>
      <c r="AT95" s="11">
        <v>-6.2358282082511103E-2</v>
      </c>
      <c r="AU95" s="11">
        <v>3.07982517395941E-2</v>
      </c>
      <c r="AW95">
        <f t="array" ref="AW95">SUMPRODUCT(B95:AU95,TRANSPOSE('QoL regression results'!$H$3:$H$48))</f>
        <v>0.81485832490387755</v>
      </c>
    </row>
    <row r="96" spans="1:49" x14ac:dyDescent="0.3">
      <c r="A96">
        <v>95</v>
      </c>
      <c r="B96" s="11">
        <v>0.85636405477554101</v>
      </c>
      <c r="C96" s="11">
        <v>1.4601124997825499E-2</v>
      </c>
      <c r="D96" s="11">
        <v>2.0633262932760201E-3</v>
      </c>
      <c r="E96" s="11">
        <v>1.00042548409843E-2</v>
      </c>
      <c r="F96" s="11">
        <v>-2.4552269562358099E-2</v>
      </c>
      <c r="G96" s="11">
        <v>6.3400262319614998E-3</v>
      </c>
      <c r="H96" s="11">
        <v>2.37934213124548E-2</v>
      </c>
      <c r="I96" s="11">
        <v>-8.7078981242340495E-2</v>
      </c>
      <c r="J96" s="11">
        <v>-2.9314067891820301E-2</v>
      </c>
      <c r="K96" s="11">
        <v>-0.13829071074430199</v>
      </c>
      <c r="L96" s="11">
        <v>-6.9916118992299395E-2</v>
      </c>
      <c r="M96" s="11">
        <v>-5.4914658820150099E-2</v>
      </c>
      <c r="N96" s="11">
        <v>-0.14969769487943499</v>
      </c>
      <c r="O96" s="11">
        <v>-9.5459354014702902E-2</v>
      </c>
      <c r="P96" s="11">
        <v>-2.10920709467887E-2</v>
      </c>
      <c r="Q96" s="11">
        <v>-0.113672179989719</v>
      </c>
      <c r="R96" s="11">
        <v>-7.3079469828468704E-2</v>
      </c>
      <c r="S96" s="11">
        <v>-0.127075534846296</v>
      </c>
      <c r="T96" s="11">
        <v>-4.5573120562729101E-2</v>
      </c>
      <c r="U96" s="11">
        <v>-4.5668665702465902E-2</v>
      </c>
      <c r="V96" s="11">
        <v>1.1731662947255099E-2</v>
      </c>
      <c r="W96" s="11">
        <v>-3.54418613189895E-2</v>
      </c>
      <c r="X96" s="11">
        <v>-3.99074881774533E-2</v>
      </c>
      <c r="Y96" s="11">
        <v>1.40446675533665E-2</v>
      </c>
      <c r="Z96" s="11">
        <v>-1.84583370694372E-3</v>
      </c>
      <c r="AA96" s="11">
        <v>-0.115764191420998</v>
      </c>
      <c r="AB96" s="11">
        <v>-2.5760392653870801E-2</v>
      </c>
      <c r="AC96" s="11">
        <v>-1.11489294550077E-2</v>
      </c>
      <c r="AD96" s="11">
        <v>-6.1341935650647501E-2</v>
      </c>
      <c r="AE96" s="11">
        <v>-3.2238116971474599E-2</v>
      </c>
      <c r="AF96" s="11">
        <v>-2.3315785870187102E-2</v>
      </c>
      <c r="AG96" s="11">
        <v>-6.4934137807371201E-2</v>
      </c>
      <c r="AH96" s="11">
        <v>-4.2604385433535501E-2</v>
      </c>
      <c r="AI96" s="11">
        <v>-1.8297262633070799E-2</v>
      </c>
      <c r="AJ96" s="11">
        <v>-1.91171020865766E-2</v>
      </c>
      <c r="AK96" s="11">
        <v>-4.68258003733557E-3</v>
      </c>
      <c r="AL96" s="11">
        <v>3.9715237019285997E-3</v>
      </c>
      <c r="AM96" s="11">
        <v>-1.99707420044292E-2</v>
      </c>
      <c r="AN96" s="11">
        <v>-3.3866030985537303E-2</v>
      </c>
      <c r="AO96" s="11">
        <v>-5.4611022539187599E-2</v>
      </c>
      <c r="AP96" s="11">
        <v>-1.11865451291951E-2</v>
      </c>
      <c r="AQ96" s="11">
        <v>-4.6470893265973798E-2</v>
      </c>
      <c r="AR96" s="11">
        <v>3.0244735183275501E-2</v>
      </c>
      <c r="AS96" s="11">
        <v>-1.8721706043971199E-2</v>
      </c>
      <c r="AT96" s="11">
        <v>-6.7591848669457999E-2</v>
      </c>
      <c r="AU96" s="11">
        <v>4.8032121786161897E-2</v>
      </c>
      <c r="AW96">
        <f t="array" ref="AW96">SUMPRODUCT(B96:AU96,TRANSPOSE('QoL regression results'!$H$3:$H$48))</f>
        <v>0.81773119304393405</v>
      </c>
    </row>
    <row r="97" spans="1:49" x14ac:dyDescent="0.3">
      <c r="A97">
        <v>96</v>
      </c>
      <c r="B97" s="11">
        <v>0.86975026569708003</v>
      </c>
      <c r="C97" s="11">
        <v>-2.9384788152835802E-2</v>
      </c>
      <c r="D97" s="11">
        <v>-1.44744834265623E-3</v>
      </c>
      <c r="E97" s="11">
        <v>-2.2227357510669799E-3</v>
      </c>
      <c r="F97" s="11">
        <v>-1.31022796075941E-2</v>
      </c>
      <c r="G97" s="11">
        <v>1.55704412941672E-2</v>
      </c>
      <c r="H97" s="11">
        <v>2.8495595381707199E-2</v>
      </c>
      <c r="I97" s="11">
        <v>-0.12946199159212099</v>
      </c>
      <c r="J97" s="11">
        <v>-3.7362603183312901E-2</v>
      </c>
      <c r="K97" s="11">
        <v>-0.10870089655441401</v>
      </c>
      <c r="L97" s="11">
        <v>-0.114830205981219</v>
      </c>
      <c r="M97" s="11">
        <v>-4.9616338884430899E-2</v>
      </c>
      <c r="N97" s="11">
        <v>-0.16256711934160001</v>
      </c>
      <c r="O97" s="11">
        <v>-9.2056456594429306E-2</v>
      </c>
      <c r="P97" s="11">
        <v>-2.5378635338590399E-2</v>
      </c>
      <c r="Q97" s="11">
        <v>-1.30196487655977E-2</v>
      </c>
      <c r="R97" s="11">
        <v>-8.9396492915298206E-2</v>
      </c>
      <c r="S97" s="11">
        <v>-0.11848081249883601</v>
      </c>
      <c r="T97" s="11">
        <v>-8.5156635401094805E-2</v>
      </c>
      <c r="U97" s="11">
        <v>-6.1372638867733302E-2</v>
      </c>
      <c r="V97" s="11">
        <v>2.4098789993673299E-2</v>
      </c>
      <c r="W97" s="11">
        <v>-6.4062260689326397E-2</v>
      </c>
      <c r="X97" s="11">
        <v>-3.8123685765542897E-2</v>
      </c>
      <c r="Y97" s="11">
        <v>-1.35971244246018E-2</v>
      </c>
      <c r="Z97" s="11">
        <v>2.0998104899972E-2</v>
      </c>
      <c r="AA97" s="11">
        <v>-0.122241564704657</v>
      </c>
      <c r="AB97" s="11">
        <v>-2.68178514422403E-2</v>
      </c>
      <c r="AC97" s="11">
        <v>-2.9721090506220901E-2</v>
      </c>
      <c r="AD97" s="11">
        <v>-1.39175316303641E-3</v>
      </c>
      <c r="AE97" s="11">
        <v>-3.8373472895148503E-2</v>
      </c>
      <c r="AF97" s="11">
        <v>-1.6605445178087801E-2</v>
      </c>
      <c r="AG97" s="11">
        <v>-5.6038682937635302E-2</v>
      </c>
      <c r="AH97" s="11">
        <v>-4.50865922639292E-2</v>
      </c>
      <c r="AI97" s="11">
        <v>-3.70035703244272E-2</v>
      </c>
      <c r="AJ97" s="11">
        <v>-1.2957929609787399E-2</v>
      </c>
      <c r="AK97" s="11">
        <v>-2.0565012756444201E-3</v>
      </c>
      <c r="AL97" s="11">
        <v>1.4357168582040799E-2</v>
      </c>
      <c r="AM97" s="11">
        <v>-3.2492604251323099E-3</v>
      </c>
      <c r="AN97" s="11">
        <v>-1.6914303846869001E-2</v>
      </c>
      <c r="AO97" s="11">
        <v>-4.4160846307180403E-2</v>
      </c>
      <c r="AP97" s="11">
        <v>-1.9620082030389101E-2</v>
      </c>
      <c r="AQ97" s="11">
        <v>-6.4936702320685699E-2</v>
      </c>
      <c r="AR97" s="11">
        <v>2.9309464373778401E-2</v>
      </c>
      <c r="AS97" s="11">
        <v>-2.1520484718972499E-2</v>
      </c>
      <c r="AT97" s="11">
        <v>-7.2189840987736995E-2</v>
      </c>
      <c r="AU97" s="11">
        <v>3.7370122489381603E-2</v>
      </c>
      <c r="AW97">
        <f t="array" ref="AW97">SUMPRODUCT(B97:AU97,TRANSPOSE('QoL regression results'!$H$3:$H$48))</f>
        <v>0.83902084201519167</v>
      </c>
    </row>
    <row r="98" spans="1:49" x14ac:dyDescent="0.3">
      <c r="A98">
        <v>97</v>
      </c>
      <c r="B98" s="11">
        <v>0.850019815597578</v>
      </c>
      <c r="C98" s="11">
        <v>-7.0389226906358196E-2</v>
      </c>
      <c r="D98" s="11">
        <v>9.6282656124870407E-3</v>
      </c>
      <c r="E98" s="11">
        <v>6.8862148545562503E-3</v>
      </c>
      <c r="F98" s="11">
        <v>-1.79593846122303E-2</v>
      </c>
      <c r="G98" s="11">
        <v>1.8879038414671701E-2</v>
      </c>
      <c r="H98" s="11">
        <v>1.14132087682749E-2</v>
      </c>
      <c r="I98" s="11">
        <v>-7.9862791218457699E-2</v>
      </c>
      <c r="J98" s="11">
        <v>-3.14617424196637E-2</v>
      </c>
      <c r="K98" s="11">
        <v>-8.27042438422078E-2</v>
      </c>
      <c r="L98" s="11">
        <v>-0.12553260007393399</v>
      </c>
      <c r="M98" s="11">
        <v>-5.1142519605722803E-2</v>
      </c>
      <c r="N98" s="11">
        <v>-7.8299459802065E-2</v>
      </c>
      <c r="O98" s="11">
        <v>-4.3206474233420902E-2</v>
      </c>
      <c r="P98" s="11">
        <v>-2.6706144076065499E-2</v>
      </c>
      <c r="Q98" s="11">
        <v>-6.1516953687313698E-2</v>
      </c>
      <c r="R98" s="11">
        <v>-0.100004972290393</v>
      </c>
      <c r="S98" s="11">
        <v>-0.103752589224718</v>
      </c>
      <c r="T98" s="11">
        <v>-8.8816644913709206E-2</v>
      </c>
      <c r="U98" s="11">
        <v>2.91088523893171E-2</v>
      </c>
      <c r="V98" s="11">
        <v>2.4994115686135899E-2</v>
      </c>
      <c r="W98" s="11">
        <v>-5.2547375486686899E-2</v>
      </c>
      <c r="X98" s="11">
        <v>-3.9431247013914497E-2</v>
      </c>
      <c r="Y98" s="11">
        <v>-1.76331003510917E-2</v>
      </c>
      <c r="Z98" s="11">
        <v>1.4234912444678499E-2</v>
      </c>
      <c r="AA98" s="11">
        <v>-9.1683741258411902E-2</v>
      </c>
      <c r="AB98" s="11">
        <v>-3.4267355794072002E-2</v>
      </c>
      <c r="AC98" s="11">
        <v>-1.84812647423621E-2</v>
      </c>
      <c r="AD98" s="11">
        <v>-5.7253150650476099E-2</v>
      </c>
      <c r="AE98" s="11">
        <v>-3.6677118769667401E-2</v>
      </c>
      <c r="AF98" s="11">
        <v>-1.74191813354319E-2</v>
      </c>
      <c r="AG98" s="11">
        <v>-5.3890689601636101E-2</v>
      </c>
      <c r="AH98" s="11">
        <v>-3.2141454894465703E-2</v>
      </c>
      <c r="AI98" s="11">
        <v>-3.0985354699162301E-2</v>
      </c>
      <c r="AJ98" s="11">
        <v>-6.46636990309578E-3</v>
      </c>
      <c r="AK98" s="11">
        <v>-3.7968575357653698E-3</v>
      </c>
      <c r="AL98" s="11">
        <v>9.2345158335035602E-4</v>
      </c>
      <c r="AM98" s="11">
        <v>-1.5193939657849501E-2</v>
      </c>
      <c r="AN98" s="11">
        <v>-2.4318118598186399E-2</v>
      </c>
      <c r="AO98" s="11">
        <v>-3.9545522343112899E-2</v>
      </c>
      <c r="AP98" s="11">
        <v>-1.2785130598741401E-2</v>
      </c>
      <c r="AQ98" s="11">
        <v>-6.0385948889793803E-2</v>
      </c>
      <c r="AR98" s="11">
        <v>3.2605224415663499E-2</v>
      </c>
      <c r="AS98" s="11">
        <v>-1.7123415131442402E-2</v>
      </c>
      <c r="AT98" s="11">
        <v>-5.7633938301996999E-2</v>
      </c>
      <c r="AU98" s="11">
        <v>4.68437692217114E-2</v>
      </c>
      <c r="AW98">
        <f t="array" ref="AW98">SUMPRODUCT(B98:AU98,TRANSPOSE('QoL regression results'!$H$3:$H$48))</f>
        <v>0.81880181228646265</v>
      </c>
    </row>
    <row r="99" spans="1:49" x14ac:dyDescent="0.3">
      <c r="A99">
        <v>98</v>
      </c>
      <c r="B99" s="11">
        <v>0.87362147797744905</v>
      </c>
      <c r="C99" s="11">
        <v>-7.1639432337784595E-2</v>
      </c>
      <c r="D99" s="11">
        <v>-7.6131877868357003E-3</v>
      </c>
      <c r="E99" s="11">
        <v>-3.70074255653496E-3</v>
      </c>
      <c r="F99" s="11">
        <v>-5.9844664778214299E-3</v>
      </c>
      <c r="G99" s="11">
        <v>6.0969223655784896E-3</v>
      </c>
      <c r="H99" s="11">
        <v>2.80343685478344E-2</v>
      </c>
      <c r="I99" s="11">
        <v>-9.52606628614696E-2</v>
      </c>
      <c r="J99" s="11">
        <v>-2.0256037119692701E-2</v>
      </c>
      <c r="K99" s="11">
        <v>-9.7395433993486297E-2</v>
      </c>
      <c r="L99" s="11">
        <v>-0.13170630503742001</v>
      </c>
      <c r="M99" s="11">
        <v>-5.6186207493564198E-2</v>
      </c>
      <c r="N99" s="11">
        <v>-0.12709366044327799</v>
      </c>
      <c r="O99" s="11">
        <v>-7.5938594930357706E-2</v>
      </c>
      <c r="P99" s="11">
        <v>-1.0514007787270199E-2</v>
      </c>
      <c r="Q99" s="11">
        <v>-3.6181634621504401E-2</v>
      </c>
      <c r="R99" s="11">
        <v>-6.2001023740473699E-2</v>
      </c>
      <c r="S99" s="11">
        <v>-0.14910725559746699</v>
      </c>
      <c r="T99" s="11">
        <v>-7.2379043803964205E-2</v>
      </c>
      <c r="U99" s="11">
        <v>-6.7251179706030199E-3</v>
      </c>
      <c r="V99" s="11">
        <v>5.1660487033623498E-2</v>
      </c>
      <c r="W99" s="11">
        <v>-5.8322516278609599E-2</v>
      </c>
      <c r="X99" s="11">
        <v>-4.53207472312026E-2</v>
      </c>
      <c r="Y99" s="11">
        <v>2.0254872750874599E-2</v>
      </c>
      <c r="Z99" s="11">
        <v>-2.7991258858371299E-2</v>
      </c>
      <c r="AA99" s="11">
        <v>-0.12254389718092799</v>
      </c>
      <c r="AB99" s="11">
        <v>-3.0587912270875001E-2</v>
      </c>
      <c r="AC99" s="11">
        <v>4.0400670251210399E-2</v>
      </c>
      <c r="AD99" s="11">
        <v>2.3710541971105101E-2</v>
      </c>
      <c r="AE99" s="11">
        <v>-3.71922477003888E-2</v>
      </c>
      <c r="AF99" s="11">
        <v>-1.51714751028962E-2</v>
      </c>
      <c r="AG99" s="11">
        <v>-6.4670160586339107E-2</v>
      </c>
      <c r="AH99" s="11">
        <v>-4.6569728756556697E-2</v>
      </c>
      <c r="AI99" s="11">
        <v>-3.1732584696118102E-2</v>
      </c>
      <c r="AJ99" s="11">
        <v>-2.0044491054566699E-2</v>
      </c>
      <c r="AK99" s="11">
        <v>-5.7336265939575901E-3</v>
      </c>
      <c r="AL99" s="11">
        <v>4.74522065096168E-3</v>
      </c>
      <c r="AM99" s="11">
        <v>-6.8188391483053404E-3</v>
      </c>
      <c r="AN99" s="11">
        <v>-2.0861165888310301E-2</v>
      </c>
      <c r="AO99" s="11">
        <v>-3.59622237777164E-2</v>
      </c>
      <c r="AP99" s="11">
        <v>-1.21760239781526E-2</v>
      </c>
      <c r="AQ99" s="11">
        <v>-6.1677635157310499E-2</v>
      </c>
      <c r="AR99" s="11">
        <v>2.86011420016597E-2</v>
      </c>
      <c r="AS99" s="11">
        <v>-1.5224225991466601E-2</v>
      </c>
      <c r="AT99" s="11">
        <v>-6.3226155091704206E-2</v>
      </c>
      <c r="AU99" s="11">
        <v>3.88609351749288E-2</v>
      </c>
      <c r="AW99">
        <f t="array" ref="AW99">SUMPRODUCT(B99:AU99,TRANSPOSE('QoL regression results'!$H$3:$H$48))</f>
        <v>0.83179696987185403</v>
      </c>
    </row>
    <row r="100" spans="1:49" x14ac:dyDescent="0.3">
      <c r="A100">
        <v>99</v>
      </c>
      <c r="B100" s="11">
        <v>0.84076001343338203</v>
      </c>
      <c r="C100" s="11">
        <v>-3.4721723124552699E-4</v>
      </c>
      <c r="D100" s="11">
        <v>2.1676725682194701E-2</v>
      </c>
      <c r="E100" s="11">
        <v>1.5063063655863899E-2</v>
      </c>
      <c r="F100" s="11">
        <v>-1.9451607914151001E-2</v>
      </c>
      <c r="G100" s="11">
        <v>4.4155830413595103E-3</v>
      </c>
      <c r="H100" s="11">
        <v>3.11004483250217E-2</v>
      </c>
      <c r="I100" s="11">
        <v>-6.36244555305608E-2</v>
      </c>
      <c r="J100" s="11">
        <v>-4.9536506099709499E-2</v>
      </c>
      <c r="K100" s="11">
        <v>-0.21686094421934299</v>
      </c>
      <c r="L100" s="11">
        <v>-8.0475354921457701E-2</v>
      </c>
      <c r="M100" s="11">
        <v>-4.7653948921276598E-2</v>
      </c>
      <c r="N100" s="11">
        <v>-0.142562607417792</v>
      </c>
      <c r="O100" s="11">
        <v>-9.5467483009092802E-2</v>
      </c>
      <c r="P100" s="11">
        <v>-3.4460839458978203E-2</v>
      </c>
      <c r="Q100" s="11">
        <v>-4.8788728372005201E-2</v>
      </c>
      <c r="R100" s="11">
        <v>-0.123701585125242</v>
      </c>
      <c r="S100" s="11">
        <v>-0.15926293023055901</v>
      </c>
      <c r="T100" s="11">
        <v>-5.6695305003765399E-2</v>
      </c>
      <c r="U100" s="11">
        <v>-7.6042017757319794E-2</v>
      </c>
      <c r="V100" s="11">
        <v>-2.0425674855651002E-3</v>
      </c>
      <c r="W100" s="11">
        <v>-7.6805561693019095E-2</v>
      </c>
      <c r="X100" s="11">
        <v>-4.4816422892114599E-2</v>
      </c>
      <c r="Y100" s="11">
        <v>1.64493600445683E-2</v>
      </c>
      <c r="Z100" s="11">
        <v>4.8800439277768798E-4</v>
      </c>
      <c r="AA100" s="11">
        <v>-7.9551926196049699E-2</v>
      </c>
      <c r="AB100" s="11">
        <v>-4.7084231530836802E-2</v>
      </c>
      <c r="AC100" s="11">
        <v>-6.1336857660673101E-2</v>
      </c>
      <c r="AD100" s="11">
        <v>-9.5744201889898697E-2</v>
      </c>
      <c r="AE100" s="11">
        <v>-3.5022800551869203E-2</v>
      </c>
      <c r="AF100" s="11">
        <v>-1.13362622724816E-2</v>
      </c>
      <c r="AG100" s="11">
        <v>-6.0968368978105897E-2</v>
      </c>
      <c r="AH100" s="11">
        <v>-5.45338578716206E-2</v>
      </c>
      <c r="AI100" s="11">
        <v>-2.1655854131296001E-2</v>
      </c>
      <c r="AJ100" s="11">
        <v>-1.18345461040758E-2</v>
      </c>
      <c r="AK100" s="11">
        <v>1.44785365271079E-3</v>
      </c>
      <c r="AL100" s="11">
        <v>1.0858827326107099E-2</v>
      </c>
      <c r="AM100" s="11">
        <v>-9.3561440877647298E-3</v>
      </c>
      <c r="AN100" s="11">
        <v>-2.0317484823213501E-2</v>
      </c>
      <c r="AO100" s="11">
        <v>-3.4052626636099002E-2</v>
      </c>
      <c r="AP100" s="11">
        <v>-9.7459580626095103E-3</v>
      </c>
      <c r="AQ100" s="11">
        <v>-4.8066906300824698E-2</v>
      </c>
      <c r="AR100" s="11">
        <v>3.2493996085798997E-2</v>
      </c>
      <c r="AS100" s="11">
        <v>-1.0569338176149801E-2</v>
      </c>
      <c r="AT100" s="11">
        <v>-5.7761133503397101E-2</v>
      </c>
      <c r="AU100" s="11">
        <v>4.3808090611428901E-2</v>
      </c>
      <c r="AW100">
        <f t="array" ref="AW100">SUMPRODUCT(B100:AU100,TRANSPOSE('QoL regression results'!$H$3:$H$48))</f>
        <v>0.79708498288786855</v>
      </c>
    </row>
    <row r="101" spans="1:49" x14ac:dyDescent="0.3">
      <c r="A101">
        <v>100</v>
      </c>
      <c r="B101" s="11">
        <v>0.871954282468969</v>
      </c>
      <c r="C101" s="11">
        <v>-5.8719868695143597E-2</v>
      </c>
      <c r="D101" s="11">
        <v>-2.6128924209951599E-2</v>
      </c>
      <c r="E101" s="11">
        <v>3.0541648500993601E-3</v>
      </c>
      <c r="F101" s="11">
        <v>1.20489021054608E-2</v>
      </c>
      <c r="G101" s="11">
        <v>4.6080673968326102E-2</v>
      </c>
      <c r="H101" s="11">
        <v>4.2119886375939698E-2</v>
      </c>
      <c r="I101" s="11">
        <v>-8.18574896399204E-2</v>
      </c>
      <c r="J101" s="11">
        <v>-6.5693514738631503E-3</v>
      </c>
      <c r="K101" s="11">
        <v>-0.11741925633217699</v>
      </c>
      <c r="L101" s="11">
        <v>-9.4902043645228001E-2</v>
      </c>
      <c r="M101" s="11">
        <v>-5.6127467483923797E-2</v>
      </c>
      <c r="N101" s="11">
        <v>-0.13841768842014199</v>
      </c>
      <c r="O101" s="11">
        <v>-8.9784374218398397E-2</v>
      </c>
      <c r="P101" s="11">
        <v>-2.3168393982588902E-2</v>
      </c>
      <c r="Q101" s="11">
        <v>-0.158397717213316</v>
      </c>
      <c r="R101" s="11">
        <v>-4.67934095925761E-2</v>
      </c>
      <c r="S101" s="11">
        <v>-0.15268445717470899</v>
      </c>
      <c r="T101" s="11">
        <v>-4.5229682526372897E-2</v>
      </c>
      <c r="U101" s="11">
        <v>-4.9105576514661999E-2</v>
      </c>
      <c r="V101" s="11">
        <v>3.9250642668755498E-2</v>
      </c>
      <c r="W101" s="11">
        <v>-5.0805755593982101E-2</v>
      </c>
      <c r="X101" s="11">
        <v>-3.3739188267744302E-2</v>
      </c>
      <c r="Y101" s="11">
        <v>-1.3268867375720399E-2</v>
      </c>
      <c r="Z101" s="11">
        <v>1.4217777402904799E-3</v>
      </c>
      <c r="AA101" s="11">
        <v>-9.6997305297763597E-2</v>
      </c>
      <c r="AB101" s="11">
        <v>-2.20703759206895E-2</v>
      </c>
      <c r="AC101" s="11">
        <v>9.04191469751362E-2</v>
      </c>
      <c r="AD101" s="11">
        <v>-4.9654085104153901E-2</v>
      </c>
      <c r="AE101" s="11">
        <v>-3.0937388476073299E-2</v>
      </c>
      <c r="AF101" s="11">
        <v>-2.98561198904196E-2</v>
      </c>
      <c r="AG101" s="11">
        <v>-6.5568759066877993E-2</v>
      </c>
      <c r="AH101" s="11">
        <v>-6.2145361759035601E-2</v>
      </c>
      <c r="AI101" s="11">
        <v>-2.3266232628300999E-2</v>
      </c>
      <c r="AJ101" s="11">
        <v>-9.9986266116783903E-3</v>
      </c>
      <c r="AK101" s="11">
        <v>-1.0183918697072299E-2</v>
      </c>
      <c r="AL101" s="11">
        <v>1.2260319928003699E-3</v>
      </c>
      <c r="AM101" s="11">
        <v>-2.0612899541541399E-2</v>
      </c>
      <c r="AN101" s="11">
        <v>-3.6335384760710902E-2</v>
      </c>
      <c r="AO101" s="11">
        <v>-5.57238322751578E-2</v>
      </c>
      <c r="AP101" s="11">
        <v>-1.85240330031235E-2</v>
      </c>
      <c r="AQ101" s="11">
        <v>-4.9720673698082703E-2</v>
      </c>
      <c r="AR101" s="11">
        <v>3.1848875851350801E-2</v>
      </c>
      <c r="AS101" s="11">
        <v>-2.0478988155273801E-2</v>
      </c>
      <c r="AT101" s="11">
        <v>-7.0887070088395898E-2</v>
      </c>
      <c r="AU101" s="11">
        <v>4.1628387155690602E-2</v>
      </c>
      <c r="AW101">
        <f t="array" ref="AW101">SUMPRODUCT(B101:AU101,TRANSPOSE('QoL regression results'!$H$3:$H$48))</f>
        <v>0.81103495270273374</v>
      </c>
    </row>
    <row r="102" spans="1:49" x14ac:dyDescent="0.3">
      <c r="A102">
        <v>101</v>
      </c>
      <c r="B102" s="11">
        <v>0.85543274110198897</v>
      </c>
      <c r="C102" s="11">
        <v>-5.3131076747334201E-2</v>
      </c>
      <c r="D102" s="11">
        <v>-3.30724713261078E-2</v>
      </c>
      <c r="E102" s="11">
        <v>1.30235611159164E-3</v>
      </c>
      <c r="F102" s="11">
        <v>2.6142298710722801E-2</v>
      </c>
      <c r="G102" s="11">
        <v>1.6093465815095898E-2</v>
      </c>
      <c r="H102" s="11">
        <v>2.2810037206043899E-2</v>
      </c>
      <c r="I102" s="11">
        <v>-7.5051297213277093E-2</v>
      </c>
      <c r="J102" s="11">
        <v>-4.0972120918876302E-2</v>
      </c>
      <c r="K102" s="11">
        <v>-0.10879791592905599</v>
      </c>
      <c r="L102" s="11">
        <v>-0.12493649665468</v>
      </c>
      <c r="M102" s="11">
        <v>-5.3359602705318601E-2</v>
      </c>
      <c r="N102" s="11">
        <v>-0.14322966905120099</v>
      </c>
      <c r="O102" s="11">
        <v>-4.8346983802575703E-2</v>
      </c>
      <c r="P102" s="11">
        <v>-2.44178533295402E-2</v>
      </c>
      <c r="Q102" s="11">
        <v>-4.0837666701152298E-2</v>
      </c>
      <c r="R102" s="11">
        <v>-6.3668772977991103E-2</v>
      </c>
      <c r="S102" s="11">
        <v>-0.101731554614897</v>
      </c>
      <c r="T102" s="11">
        <v>-5.8069962873740201E-2</v>
      </c>
      <c r="U102" s="11">
        <v>-2.2714427730861401E-2</v>
      </c>
      <c r="V102" s="11">
        <v>-2.15812251971709E-2</v>
      </c>
      <c r="W102" s="11">
        <v>-3.5025609893177399E-2</v>
      </c>
      <c r="X102" s="11">
        <v>-3.6312092164798498E-2</v>
      </c>
      <c r="Y102" s="11">
        <v>1.9311369021824901E-2</v>
      </c>
      <c r="Z102" s="11">
        <v>2.95146897317597E-3</v>
      </c>
      <c r="AA102" s="11">
        <v>-9.6938898928454295E-2</v>
      </c>
      <c r="AB102" s="11">
        <v>-4.21752849351495E-2</v>
      </c>
      <c r="AC102" s="11">
        <v>-2.3337624208124502E-2</v>
      </c>
      <c r="AD102" s="11">
        <v>-4.4669423622785198E-2</v>
      </c>
      <c r="AE102" s="11">
        <v>-3.5120378799367503E-2</v>
      </c>
      <c r="AF102" s="11">
        <v>-2.08198545646581E-2</v>
      </c>
      <c r="AG102" s="11">
        <v>-5.7603751181774999E-2</v>
      </c>
      <c r="AH102" s="11">
        <v>-4.0049997855497899E-2</v>
      </c>
      <c r="AI102" s="11">
        <v>-3.0233391226799699E-2</v>
      </c>
      <c r="AJ102" s="11">
        <v>-1.44797828602673E-2</v>
      </c>
      <c r="AK102" s="11">
        <v>-1.0124542399425699E-2</v>
      </c>
      <c r="AL102" s="11">
        <v>-7.1834640293853402E-4</v>
      </c>
      <c r="AM102" s="11">
        <v>-2.1024026321672301E-2</v>
      </c>
      <c r="AN102" s="11">
        <v>-2.6596217232109899E-2</v>
      </c>
      <c r="AO102" s="11">
        <v>-4.6609567115350303E-2</v>
      </c>
      <c r="AP102" s="11">
        <v>-1.8229289137439101E-2</v>
      </c>
      <c r="AQ102" s="11">
        <v>-6.0526551076724798E-2</v>
      </c>
      <c r="AR102" s="11">
        <v>3.8948612341024202E-2</v>
      </c>
      <c r="AS102" s="11">
        <v>-1.3230934553111799E-2</v>
      </c>
      <c r="AT102" s="11">
        <v>-6.5483620062913098E-2</v>
      </c>
      <c r="AU102" s="11">
        <v>4.53746008333741E-2</v>
      </c>
      <c r="AW102">
        <f t="array" ref="AW102">SUMPRODUCT(B102:AU102,TRANSPOSE('QoL regression results'!$H$3:$H$48))</f>
        <v>0.81466439684355252</v>
      </c>
    </row>
    <row r="103" spans="1:49" x14ac:dyDescent="0.3">
      <c r="A103">
        <v>102</v>
      </c>
      <c r="B103" s="11">
        <v>0.86105406471228496</v>
      </c>
      <c r="C103" s="11">
        <v>-3.4309497953088401E-2</v>
      </c>
      <c r="D103" s="11">
        <v>1.4740562730707099E-2</v>
      </c>
      <c r="E103" s="11">
        <v>8.6184508508173104E-3</v>
      </c>
      <c r="F103" s="11">
        <v>-1.4999415862427701E-2</v>
      </c>
      <c r="G103" s="11">
        <v>2.02314663813957E-2</v>
      </c>
      <c r="H103" s="11">
        <v>3.2561202247246797E-2</v>
      </c>
      <c r="I103" s="11">
        <v>-5.7847283504972598E-2</v>
      </c>
      <c r="J103" s="11">
        <v>-6.35422144904162E-3</v>
      </c>
      <c r="K103" s="11">
        <v>-9.3091762801389796E-2</v>
      </c>
      <c r="L103" s="11">
        <v>-0.145050847862675</v>
      </c>
      <c r="M103" s="11">
        <v>-5.0053299733081799E-2</v>
      </c>
      <c r="N103" s="11">
        <v>-0.12607754793043099</v>
      </c>
      <c r="O103" s="11">
        <v>-7.4537080400199102E-2</v>
      </c>
      <c r="P103" s="11">
        <v>-1.8672709325452098E-2</v>
      </c>
      <c r="Q103" s="11">
        <v>-0.11797281273511701</v>
      </c>
      <c r="R103" s="11">
        <v>-0.119368101517442</v>
      </c>
      <c r="S103" s="11">
        <v>-7.7395401252502397E-2</v>
      </c>
      <c r="T103" s="11">
        <v>-5.95341872292455E-2</v>
      </c>
      <c r="U103" s="11">
        <v>-5.68495858818353E-2</v>
      </c>
      <c r="V103" s="11">
        <v>-2.2217197441456799E-2</v>
      </c>
      <c r="W103" s="11">
        <v>-6.8843849990957995E-2</v>
      </c>
      <c r="X103" s="11">
        <v>-3.8162367392867498E-2</v>
      </c>
      <c r="Y103" s="11">
        <v>-5.3327088605620902E-2</v>
      </c>
      <c r="Z103" s="11">
        <v>2.91210157671223E-2</v>
      </c>
      <c r="AA103" s="11">
        <v>-0.114174814965122</v>
      </c>
      <c r="AB103" s="11">
        <v>-1.9325275444807399E-2</v>
      </c>
      <c r="AC103" s="11">
        <v>-2.4051083182251999E-2</v>
      </c>
      <c r="AD103" s="11">
        <v>-7.4482896193501597E-2</v>
      </c>
      <c r="AE103" s="11">
        <v>-4.4585138770433401E-2</v>
      </c>
      <c r="AF103" s="11">
        <v>-1.4683360980934101E-2</v>
      </c>
      <c r="AG103" s="11">
        <v>-5.0336760994188399E-2</v>
      </c>
      <c r="AH103" s="11">
        <v>-4.8586536169598099E-2</v>
      </c>
      <c r="AI103" s="11">
        <v>-2.0176775892458799E-2</v>
      </c>
      <c r="AJ103" s="11">
        <v>-1.79961600186282E-2</v>
      </c>
      <c r="AK103" s="11">
        <v>-1.5898415000856099E-3</v>
      </c>
      <c r="AL103" s="11">
        <v>-1.3188436719888601E-3</v>
      </c>
      <c r="AM103" s="11">
        <v>-1.67817195682201E-2</v>
      </c>
      <c r="AN103" s="11">
        <v>-2.7321824521028701E-2</v>
      </c>
      <c r="AO103" s="11">
        <v>-4.9827298695972702E-2</v>
      </c>
      <c r="AP103" s="11">
        <v>-1.64918128707565E-2</v>
      </c>
      <c r="AQ103" s="11">
        <v>-6.2579819393296904E-2</v>
      </c>
      <c r="AR103" s="11">
        <v>3.0679630125763298E-2</v>
      </c>
      <c r="AS103" s="11">
        <v>-2.1892202114649401E-2</v>
      </c>
      <c r="AT103" s="11">
        <v>-6.5615815417733106E-2</v>
      </c>
      <c r="AU103" s="11">
        <v>4.3908700373381002E-2</v>
      </c>
      <c r="AW103">
        <f t="array" ref="AW103">SUMPRODUCT(B103:AU103,TRANSPOSE('QoL regression results'!$H$3:$H$48))</f>
        <v>0.81114868487069802</v>
      </c>
    </row>
    <row r="104" spans="1:49" x14ac:dyDescent="0.3">
      <c r="A104">
        <v>103</v>
      </c>
      <c r="B104" s="11">
        <v>0.87099108376775602</v>
      </c>
      <c r="C104" s="11">
        <v>-7.4633304665822894E-2</v>
      </c>
      <c r="D104" s="11">
        <v>7.2817094957343103E-3</v>
      </c>
      <c r="E104" s="11">
        <v>-4.3233916183579302E-3</v>
      </c>
      <c r="F104" s="11">
        <v>-9.6620556814935501E-3</v>
      </c>
      <c r="G104" s="11">
        <v>9.1526827756042706E-3</v>
      </c>
      <c r="H104" s="11">
        <v>3.48638855715242E-2</v>
      </c>
      <c r="I104" s="11">
        <v>-9.3199827017799497E-2</v>
      </c>
      <c r="J104" s="11">
        <v>-3.53282271602137E-2</v>
      </c>
      <c r="K104" s="11">
        <v>-0.182169916333694</v>
      </c>
      <c r="L104" s="11">
        <v>-9.6690997143584395E-2</v>
      </c>
      <c r="M104" s="11">
        <v>-6.6672423110977902E-2</v>
      </c>
      <c r="N104" s="11">
        <v>-0.117134931432406</v>
      </c>
      <c r="O104" s="11">
        <v>-4.4964054290491398E-2</v>
      </c>
      <c r="P104" s="11">
        <v>-2.0915848728195099E-2</v>
      </c>
      <c r="Q104" s="11">
        <v>-4.0583256016907002E-2</v>
      </c>
      <c r="R104" s="11">
        <v>-5.7571269349276297E-2</v>
      </c>
      <c r="S104" s="11">
        <v>-0.122504890461374</v>
      </c>
      <c r="T104" s="11">
        <v>-5.93674048645308E-2</v>
      </c>
      <c r="U104" s="11">
        <v>7.2016871769281496E-2</v>
      </c>
      <c r="V104" s="11">
        <v>-3.03397560927985E-2</v>
      </c>
      <c r="W104" s="11">
        <v>-2.87363394551052E-2</v>
      </c>
      <c r="X104" s="11">
        <v>-5.8301875480534497E-2</v>
      </c>
      <c r="Y104" s="11">
        <v>2.3450423022434701E-3</v>
      </c>
      <c r="Z104" s="11">
        <v>1.40563648404185E-2</v>
      </c>
      <c r="AA104" s="11">
        <v>-9.2135775824715105E-2</v>
      </c>
      <c r="AB104" s="11">
        <v>-3.106143453251E-2</v>
      </c>
      <c r="AC104" s="11">
        <v>4.9355940154703799E-2</v>
      </c>
      <c r="AD104" s="11">
        <v>-2.55975111174747E-2</v>
      </c>
      <c r="AE104" s="11">
        <v>-3.5333677050517397E-2</v>
      </c>
      <c r="AF104" s="11">
        <v>-2.90939277057106E-2</v>
      </c>
      <c r="AG104" s="11">
        <v>-6.5218943372461896E-2</v>
      </c>
      <c r="AH104" s="11">
        <v>-5.5060360093898003E-2</v>
      </c>
      <c r="AI104" s="11">
        <v>-3.3765919194422803E-2</v>
      </c>
      <c r="AJ104" s="11">
        <v>-1.67724605980719E-2</v>
      </c>
      <c r="AK104" s="11">
        <v>-4.3119479593297996E-3</v>
      </c>
      <c r="AL104" s="11">
        <v>7.5186128975254802E-3</v>
      </c>
      <c r="AM104" s="11">
        <v>-9.9761964591445693E-3</v>
      </c>
      <c r="AN104" s="11">
        <v>-1.01923530527978E-2</v>
      </c>
      <c r="AO104" s="11">
        <v>-3.82467420057227E-2</v>
      </c>
      <c r="AP104" s="11">
        <v>-1.05011546334603E-2</v>
      </c>
      <c r="AQ104" s="11">
        <v>-5.5327571848920898E-2</v>
      </c>
      <c r="AR104" s="11">
        <v>3.2088297771768103E-2</v>
      </c>
      <c r="AS104" s="11">
        <v>-1.61922821521636E-2</v>
      </c>
      <c r="AT104" s="11">
        <v>-6.5285520157013305E-2</v>
      </c>
      <c r="AU104" s="11">
        <v>3.9167784295462298E-2</v>
      </c>
      <c r="AW104">
        <f t="array" ref="AW104">SUMPRODUCT(B104:AU104,TRANSPOSE('QoL regression results'!$H$3:$H$48))</f>
        <v>0.82344933657138353</v>
      </c>
    </row>
    <row r="105" spans="1:49" x14ac:dyDescent="0.3">
      <c r="A105">
        <v>104</v>
      </c>
      <c r="B105" s="11">
        <v>0.86028099511012901</v>
      </c>
      <c r="C105" s="11">
        <v>-2.4282418390696E-2</v>
      </c>
      <c r="D105" s="11">
        <v>-1.9765218148253601E-3</v>
      </c>
      <c r="E105" s="11">
        <v>9.71251446988349E-3</v>
      </c>
      <c r="F105" s="11">
        <v>1.3528326382596399E-2</v>
      </c>
      <c r="G105" s="11">
        <v>9.6879148278541504E-3</v>
      </c>
      <c r="H105" s="11">
        <v>3.33175488576044E-2</v>
      </c>
      <c r="I105" s="11">
        <v>-5.9682280646610998E-2</v>
      </c>
      <c r="J105" s="11">
        <v>-8.6625922105965404E-3</v>
      </c>
      <c r="K105" s="11">
        <v>-0.120500027077627</v>
      </c>
      <c r="L105" s="11">
        <v>-9.3815720487667398E-2</v>
      </c>
      <c r="M105" s="11">
        <v>-4.6059151934177901E-2</v>
      </c>
      <c r="N105" s="11">
        <v>-0.18468531117616999</v>
      </c>
      <c r="O105" s="11">
        <v>-6.9798090983627603E-2</v>
      </c>
      <c r="P105" s="11">
        <v>-2.330597700571E-2</v>
      </c>
      <c r="Q105" s="11">
        <v>-0.18042664046702001</v>
      </c>
      <c r="R105" s="11">
        <v>-8.2776172386416394E-2</v>
      </c>
      <c r="S105" s="11">
        <v>-0.118844001144148</v>
      </c>
      <c r="T105" s="11">
        <v>-5.7132096113239897E-2</v>
      </c>
      <c r="U105" s="11">
        <v>-8.7134457843400598E-2</v>
      </c>
      <c r="V105" s="11">
        <v>1.36201665734361E-2</v>
      </c>
      <c r="W105" s="11">
        <v>-4.1964358205708201E-2</v>
      </c>
      <c r="X105" s="11">
        <v>-4.0693383306449699E-2</v>
      </c>
      <c r="Y105" s="11">
        <v>-9.7424330781571093E-3</v>
      </c>
      <c r="Z105" s="11">
        <v>-8.2950593300045797E-3</v>
      </c>
      <c r="AA105" s="11">
        <v>-0.10617145178784999</v>
      </c>
      <c r="AB105" s="11">
        <v>-3.7253659698147097E-2</v>
      </c>
      <c r="AC105" s="11">
        <v>-1.5746979215143099E-2</v>
      </c>
      <c r="AD105" s="11">
        <v>-7.7288773459805005E-2</v>
      </c>
      <c r="AE105" s="11">
        <v>-3.43716621784712E-2</v>
      </c>
      <c r="AF105" s="11">
        <v>-2.4297086572240799E-2</v>
      </c>
      <c r="AG105" s="11">
        <v>-6.3137616909194602E-2</v>
      </c>
      <c r="AH105" s="11">
        <v>-5.11682995588537E-2</v>
      </c>
      <c r="AI105" s="11">
        <v>-2.8703997433136699E-2</v>
      </c>
      <c r="AJ105" s="11">
        <v>-1.36752082459287E-2</v>
      </c>
      <c r="AK105" s="11">
        <v>-5.6824938201130298E-3</v>
      </c>
      <c r="AL105" s="11">
        <v>-2.4198559847956498E-3</v>
      </c>
      <c r="AM105" s="11">
        <v>-1.5372801137818101E-2</v>
      </c>
      <c r="AN105" s="11">
        <v>-2.0221809809497601E-2</v>
      </c>
      <c r="AO105" s="11">
        <v>-4.4167275485604403E-2</v>
      </c>
      <c r="AP105" s="11">
        <v>-1.5597451826093E-2</v>
      </c>
      <c r="AQ105" s="11">
        <v>-5.8044524615286697E-2</v>
      </c>
      <c r="AR105" s="11">
        <v>3.2411619053454403E-2</v>
      </c>
      <c r="AS105" s="11">
        <v>-1.36986728833541E-2</v>
      </c>
      <c r="AT105" s="11">
        <v>-6.1762307283360303E-2</v>
      </c>
      <c r="AU105" s="11">
        <v>3.8425151569292999E-2</v>
      </c>
      <c r="AW105">
        <f t="array" ref="AW105">SUMPRODUCT(B105:AU105,TRANSPOSE('QoL regression results'!$H$3:$H$48))</f>
        <v>0.80669283956647964</v>
      </c>
    </row>
    <row r="106" spans="1:49" x14ac:dyDescent="0.3">
      <c r="A106">
        <v>105</v>
      </c>
      <c r="B106" s="11">
        <v>0.850773288681412</v>
      </c>
      <c r="C106" s="11">
        <v>-2.16222200497443E-2</v>
      </c>
      <c r="D106" s="11">
        <v>8.1388355217022808E-3</v>
      </c>
      <c r="E106" s="11">
        <v>7.83957062788526E-3</v>
      </c>
      <c r="F106" s="11">
        <v>-2.0661865933075702E-2</v>
      </c>
      <c r="G106" s="11">
        <v>2.56885077982856E-2</v>
      </c>
      <c r="H106" s="11">
        <v>3.6589270460398601E-2</v>
      </c>
      <c r="I106" s="11">
        <v>-6.7518948088420905E-2</v>
      </c>
      <c r="J106" s="11">
        <v>-1.58187740264326E-2</v>
      </c>
      <c r="K106" s="11">
        <v>-0.18347074988212</v>
      </c>
      <c r="L106" s="11">
        <v>-0.13638079798409999</v>
      </c>
      <c r="M106" s="11">
        <v>-5.4823246366047101E-2</v>
      </c>
      <c r="N106" s="11">
        <v>-8.7949605958141497E-2</v>
      </c>
      <c r="O106" s="11">
        <v>-5.5571810415249098E-2</v>
      </c>
      <c r="P106" s="11">
        <v>-2.4140862787812599E-2</v>
      </c>
      <c r="Q106" s="11">
        <v>-0.16457206572357</v>
      </c>
      <c r="R106" s="11">
        <v>-7.9831572153563096E-2</v>
      </c>
      <c r="S106" s="11">
        <v>-0.13597250985729201</v>
      </c>
      <c r="T106" s="11">
        <v>-8.3660187306220393E-2</v>
      </c>
      <c r="U106" s="11">
        <v>1.21230739574708E-2</v>
      </c>
      <c r="V106" s="11">
        <v>1.75413389637737E-2</v>
      </c>
      <c r="W106" s="11">
        <v>-2.7552757212770399E-2</v>
      </c>
      <c r="X106" s="11">
        <v>-2.3494156411825999E-2</v>
      </c>
      <c r="Y106" s="11">
        <v>-9.9074547390686808E-3</v>
      </c>
      <c r="Z106" s="11">
        <v>-5.1199875030184902E-2</v>
      </c>
      <c r="AA106" s="11">
        <v>-6.8862660530757E-2</v>
      </c>
      <c r="AB106" s="11">
        <v>-1.8737899915191002E-2</v>
      </c>
      <c r="AC106" s="11">
        <v>1.6072081350837601E-2</v>
      </c>
      <c r="AD106" s="11">
        <v>-4.5270706192658501E-2</v>
      </c>
      <c r="AE106" s="11">
        <v>-3.79032583111883E-2</v>
      </c>
      <c r="AF106" s="11">
        <v>-2.4701743482842899E-2</v>
      </c>
      <c r="AG106" s="11">
        <v>-6.9324871319469294E-2</v>
      </c>
      <c r="AH106" s="11">
        <v>-5.6844007169028397E-2</v>
      </c>
      <c r="AI106" s="11">
        <v>-3.1693151297446098E-2</v>
      </c>
      <c r="AJ106" s="11">
        <v>-1.09868075928783E-2</v>
      </c>
      <c r="AK106" s="11">
        <v>-8.8786753522214403E-4</v>
      </c>
      <c r="AL106" s="11">
        <v>1.7059152060216399E-2</v>
      </c>
      <c r="AM106" s="11">
        <v>-6.2532090145217796E-3</v>
      </c>
      <c r="AN106" s="11">
        <v>-1.3371037600964E-2</v>
      </c>
      <c r="AO106" s="11">
        <v>-3.3274804288423998E-2</v>
      </c>
      <c r="AP106" s="11">
        <v>-1.14629452228352E-2</v>
      </c>
      <c r="AQ106" s="11">
        <v>-4.8410764312789303E-2</v>
      </c>
      <c r="AR106" s="11">
        <v>3.3127294103554701E-2</v>
      </c>
      <c r="AS106" s="11">
        <v>-1.5285097293926801E-2</v>
      </c>
      <c r="AT106" s="11">
        <v>-6.6181364690097805E-2</v>
      </c>
      <c r="AU106" s="11">
        <v>3.8885461019869602E-2</v>
      </c>
      <c r="AW106">
        <f t="array" ref="AW106">SUMPRODUCT(B106:AU106,TRANSPOSE('QoL regression results'!$H$3:$H$48))</f>
        <v>0.81098843357259998</v>
      </c>
    </row>
    <row r="107" spans="1:49" x14ac:dyDescent="0.3">
      <c r="A107">
        <v>106</v>
      </c>
      <c r="B107" s="11">
        <v>0.85585362689102995</v>
      </c>
      <c r="C107" s="11">
        <v>-6.4049434218508103E-2</v>
      </c>
      <c r="D107" s="11">
        <v>-5.5141734784630901E-3</v>
      </c>
      <c r="E107" s="11">
        <v>3.91012844644499E-3</v>
      </c>
      <c r="F107" s="11">
        <v>2.3911221330838402E-2</v>
      </c>
      <c r="G107" s="11">
        <v>4.4209423457058701E-2</v>
      </c>
      <c r="H107" s="11">
        <v>4.0315358962494399E-2</v>
      </c>
      <c r="I107" s="11">
        <v>-9.3438791050541106E-2</v>
      </c>
      <c r="J107" s="11">
        <v>-4.6635735126058099E-2</v>
      </c>
      <c r="K107" s="11">
        <v>-0.19820141342473599</v>
      </c>
      <c r="L107" s="11">
        <v>-0.105049556254388</v>
      </c>
      <c r="M107" s="11">
        <v>-5.1108598649671003E-2</v>
      </c>
      <c r="N107" s="11">
        <v>-8.0611879648497295E-2</v>
      </c>
      <c r="O107" s="11">
        <v>-4.7701993917787101E-2</v>
      </c>
      <c r="P107" s="11">
        <v>-3.0291086880072999E-2</v>
      </c>
      <c r="Q107" s="11">
        <v>-9.7414093821803494E-2</v>
      </c>
      <c r="R107" s="11">
        <v>-9.8772211014148598E-2</v>
      </c>
      <c r="S107" s="11">
        <v>-0.123611766970873</v>
      </c>
      <c r="T107" s="11">
        <v>-6.8098858214897903E-2</v>
      </c>
      <c r="U107" s="11">
        <v>-8.0358106578877805E-2</v>
      </c>
      <c r="V107" s="11">
        <v>3.8015921292194797E-2</v>
      </c>
      <c r="W107" s="11">
        <v>-4.3089092955067597E-2</v>
      </c>
      <c r="X107" s="11">
        <v>-2.91680545225842E-2</v>
      </c>
      <c r="Y107" s="11">
        <v>2.8053936125384801E-2</v>
      </c>
      <c r="Z107" s="11">
        <v>-1.8117330698463399E-2</v>
      </c>
      <c r="AA107" s="11">
        <v>-9.1967418251111696E-2</v>
      </c>
      <c r="AB107" s="11">
        <v>-4.2787276544267103E-2</v>
      </c>
      <c r="AC107" s="11">
        <v>2.7620956854281899E-3</v>
      </c>
      <c r="AD107" s="11">
        <v>-4.1763941037627997E-2</v>
      </c>
      <c r="AE107" s="11">
        <v>-3.4807860943673101E-2</v>
      </c>
      <c r="AF107" s="11">
        <v>-2.50118571641448E-2</v>
      </c>
      <c r="AG107" s="11">
        <v>-6.21883639027997E-2</v>
      </c>
      <c r="AH107" s="11">
        <v>-6.4155258390997602E-2</v>
      </c>
      <c r="AI107" s="11">
        <v>-2.3495026619391599E-2</v>
      </c>
      <c r="AJ107" s="11">
        <v>-2.05540566116479E-2</v>
      </c>
      <c r="AK107" s="11">
        <v>6.8922824562535102E-3</v>
      </c>
      <c r="AL107" s="11">
        <v>1.04280834978571E-2</v>
      </c>
      <c r="AM107" s="11">
        <v>-7.9087605089144808E-3</v>
      </c>
      <c r="AN107" s="11">
        <v>-1.76584621489085E-2</v>
      </c>
      <c r="AO107" s="11">
        <v>-3.9174974199558198E-2</v>
      </c>
      <c r="AP107" s="11">
        <v>-1.22238781183547E-2</v>
      </c>
      <c r="AQ107" s="11">
        <v>-5.5511261176790498E-2</v>
      </c>
      <c r="AR107" s="11">
        <v>3.3015994321165899E-2</v>
      </c>
      <c r="AS107" s="11">
        <v>-1.07268945371527E-2</v>
      </c>
      <c r="AT107" s="11">
        <v>-6.1215778380853202E-2</v>
      </c>
      <c r="AU107" s="11">
        <v>4.4247542184569902E-2</v>
      </c>
      <c r="AW107">
        <f t="array" ref="AW107">SUMPRODUCT(B107:AU107,TRANSPOSE('QoL regression results'!$H$3:$H$48))</f>
        <v>0.80212645199788946</v>
      </c>
    </row>
    <row r="108" spans="1:49" x14ac:dyDescent="0.3">
      <c r="A108">
        <v>107</v>
      </c>
      <c r="B108" s="11">
        <v>0.86810707912583196</v>
      </c>
      <c r="C108" s="11">
        <v>-4.4562262639511003E-3</v>
      </c>
      <c r="D108" s="11">
        <v>-2.4536357327816201E-3</v>
      </c>
      <c r="E108" s="11">
        <v>7.4663140499079397E-3</v>
      </c>
      <c r="F108" s="11">
        <v>-1.31878011523026E-2</v>
      </c>
      <c r="G108" s="11">
        <v>1.4257386099236701E-2</v>
      </c>
      <c r="H108" s="11">
        <v>1.7164250468126498E-2</v>
      </c>
      <c r="I108" s="11">
        <v>-0.109592411443189</v>
      </c>
      <c r="J108" s="11">
        <v>-1.9344190237292402E-2</v>
      </c>
      <c r="K108" s="11">
        <v>-0.172961401438537</v>
      </c>
      <c r="L108" s="11">
        <v>-0.114302991998811</v>
      </c>
      <c r="M108" s="11">
        <v>-5.6008054222027301E-2</v>
      </c>
      <c r="N108" s="11">
        <v>-0.125105893718474</v>
      </c>
      <c r="O108" s="11">
        <v>-0.13301399615169099</v>
      </c>
      <c r="P108" s="11">
        <v>-8.1190343144661396E-3</v>
      </c>
      <c r="Q108" s="11">
        <v>-4.9437160189856E-2</v>
      </c>
      <c r="R108" s="11">
        <v>-0.134898154409961</v>
      </c>
      <c r="S108" s="11">
        <v>-0.15153626958502001</v>
      </c>
      <c r="T108" s="11">
        <v>-7.9949354387474802E-2</v>
      </c>
      <c r="U108" s="11">
        <v>7.8840576296467096E-2</v>
      </c>
      <c r="V108" s="11">
        <v>8.2413992003962802E-4</v>
      </c>
      <c r="W108" s="11">
        <v>-6.8332624204623799E-2</v>
      </c>
      <c r="X108" s="11">
        <v>-4.32057951338203E-2</v>
      </c>
      <c r="Y108" s="11">
        <v>2.5745770705692901E-2</v>
      </c>
      <c r="Z108" s="11">
        <v>4.1607067225901698E-2</v>
      </c>
      <c r="AA108" s="11">
        <v>-0.10695713292831199</v>
      </c>
      <c r="AB108" s="11">
        <v>-1.6675942121386199E-2</v>
      </c>
      <c r="AC108" s="11">
        <v>-4.3604381454324201E-2</v>
      </c>
      <c r="AD108" s="11">
        <v>-0.10024875674839499</v>
      </c>
      <c r="AE108" s="11">
        <v>-3.3078722317643298E-2</v>
      </c>
      <c r="AF108" s="11">
        <v>-1.36171540594608E-2</v>
      </c>
      <c r="AG108" s="11">
        <v>-6.22335792182536E-2</v>
      </c>
      <c r="AH108" s="11">
        <v>-4.30858152526589E-2</v>
      </c>
      <c r="AI108" s="11">
        <v>-2.04180111405412E-2</v>
      </c>
      <c r="AJ108" s="11">
        <v>-1.6152394161236198E-2</v>
      </c>
      <c r="AK108" s="11">
        <v>-8.86352154243116E-3</v>
      </c>
      <c r="AL108" s="11">
        <v>-1.7029134613974601E-3</v>
      </c>
      <c r="AM108" s="11">
        <v>-2.4354823715673199E-2</v>
      </c>
      <c r="AN108" s="11">
        <v>-2.4217919014098602E-2</v>
      </c>
      <c r="AO108" s="11">
        <v>-4.7622521256168497E-2</v>
      </c>
      <c r="AP108" s="11">
        <v>-1.13864630124621E-2</v>
      </c>
      <c r="AQ108" s="11">
        <v>-5.1816040612926398E-2</v>
      </c>
      <c r="AR108" s="11">
        <v>3.4025091929880999E-2</v>
      </c>
      <c r="AS108" s="11">
        <v>-1.76516471646396E-2</v>
      </c>
      <c r="AT108" s="11">
        <v>-6.50741004871951E-2</v>
      </c>
      <c r="AU108" s="11">
        <v>3.7234308557416801E-2</v>
      </c>
      <c r="AW108">
        <f t="array" ref="AW108">SUMPRODUCT(B108:AU108,TRANSPOSE('QoL regression results'!$H$3:$H$48))</f>
        <v>0.82331835041177559</v>
      </c>
    </row>
    <row r="109" spans="1:49" x14ac:dyDescent="0.3">
      <c r="A109">
        <v>108</v>
      </c>
      <c r="B109" s="11">
        <v>0.87034829924782697</v>
      </c>
      <c r="C109" s="11">
        <v>-4.4572440957366101E-2</v>
      </c>
      <c r="D109" s="11">
        <v>5.7268490026602201E-3</v>
      </c>
      <c r="E109" s="11">
        <v>-4.5740462927810098E-5</v>
      </c>
      <c r="F109" s="11">
        <v>-3.2203249829075797E-2</v>
      </c>
      <c r="G109" s="11">
        <v>1.07211960939628E-2</v>
      </c>
      <c r="H109" s="11">
        <v>1.9935762325307901E-2</v>
      </c>
      <c r="I109" s="11">
        <v>-0.12133125930378801</v>
      </c>
      <c r="J109" s="11">
        <v>-4.6147335827998001E-2</v>
      </c>
      <c r="K109" s="11">
        <v>-0.17257436863619499</v>
      </c>
      <c r="L109" s="11">
        <v>-0.11441275050545099</v>
      </c>
      <c r="M109" s="11">
        <v>-5.4572638555348198E-2</v>
      </c>
      <c r="N109" s="11">
        <v>-0.14369207294456601</v>
      </c>
      <c r="O109" s="11">
        <v>-1.9753324953208799E-2</v>
      </c>
      <c r="P109" s="11">
        <v>-2.26335780339821E-2</v>
      </c>
      <c r="Q109" s="11">
        <v>-8.4481275129338895E-2</v>
      </c>
      <c r="R109" s="11">
        <v>-7.2383905357739795E-2</v>
      </c>
      <c r="S109" s="11">
        <v>-0.110115932147336</v>
      </c>
      <c r="T109" s="11">
        <v>-5.7529657317053201E-2</v>
      </c>
      <c r="U109" s="11">
        <v>-5.8947436461661E-2</v>
      </c>
      <c r="V109" s="11">
        <v>-8.8129830842112004E-3</v>
      </c>
      <c r="W109" s="11">
        <v>-4.2702325571520802E-2</v>
      </c>
      <c r="X109" s="11">
        <v>-1.95113420624097E-2</v>
      </c>
      <c r="Y109" s="11">
        <v>9.5941924978980696E-3</v>
      </c>
      <c r="Z109" s="11">
        <v>-4.6369686959511602E-2</v>
      </c>
      <c r="AA109" s="11">
        <v>-8.1557179445168701E-2</v>
      </c>
      <c r="AB109" s="11">
        <v>-3.2154807749359401E-2</v>
      </c>
      <c r="AC109" s="11">
        <v>-3.4589188040476601E-2</v>
      </c>
      <c r="AD109" s="11">
        <v>-4.5234042592724198E-2</v>
      </c>
      <c r="AE109" s="11">
        <v>-3.4644198269718499E-2</v>
      </c>
      <c r="AF109" s="11">
        <v>-1.5782555597278002E-2</v>
      </c>
      <c r="AG109" s="11">
        <v>-5.6307736600096699E-2</v>
      </c>
      <c r="AH109" s="11">
        <v>-4.02750828981214E-2</v>
      </c>
      <c r="AI109" s="11">
        <v>-3.6735400470071497E-2</v>
      </c>
      <c r="AJ109" s="11">
        <v>-1.6762943400313299E-2</v>
      </c>
      <c r="AK109" s="11">
        <v>8.1937524010951591E-3</v>
      </c>
      <c r="AL109" s="11">
        <v>1.09972680265654E-2</v>
      </c>
      <c r="AM109" s="11">
        <v>-2.99101448131061E-3</v>
      </c>
      <c r="AN109" s="11">
        <v>-1.8937111043891799E-2</v>
      </c>
      <c r="AO109" s="11">
        <v>-4.48662806486518E-2</v>
      </c>
      <c r="AP109" s="11">
        <v>-1.9959248910500899E-2</v>
      </c>
      <c r="AQ109" s="11">
        <v>-5.93080848815025E-2</v>
      </c>
      <c r="AR109" s="11">
        <v>3.3302189307327902E-2</v>
      </c>
      <c r="AS109" s="11">
        <v>-2.0125680535216999E-2</v>
      </c>
      <c r="AT109" s="11">
        <v>-7.6957433495187397E-2</v>
      </c>
      <c r="AU109" s="11">
        <v>3.9010942304629502E-2</v>
      </c>
      <c r="AW109">
        <f t="array" ref="AW109">SUMPRODUCT(B109:AU109,TRANSPOSE('QoL regression results'!$H$3:$H$48))</f>
        <v>0.84107048437627097</v>
      </c>
    </row>
    <row r="110" spans="1:49" x14ac:dyDescent="0.3">
      <c r="A110">
        <v>109</v>
      </c>
      <c r="B110" s="11">
        <v>0.855595114785064</v>
      </c>
      <c r="C110" s="11">
        <v>-1.21801046111468E-2</v>
      </c>
      <c r="D110" s="11">
        <v>3.7049477528887598E-2</v>
      </c>
      <c r="E110" s="11">
        <v>6.15586303029574E-3</v>
      </c>
      <c r="F110" s="11">
        <v>-4.0613725737354998E-3</v>
      </c>
      <c r="G110" s="11">
        <v>5.7528247590087397E-3</v>
      </c>
      <c r="H110" s="11">
        <v>3.8575021871958201E-2</v>
      </c>
      <c r="I110" s="11">
        <v>-6.2355436699308202E-2</v>
      </c>
      <c r="J110" s="11">
        <v>-5.65563620507152E-3</v>
      </c>
      <c r="K110" s="11">
        <v>-0.16607228120138001</v>
      </c>
      <c r="L110" s="11">
        <v>-0.144451723266217</v>
      </c>
      <c r="M110" s="11">
        <v>-5.00460615992602E-2</v>
      </c>
      <c r="N110" s="11">
        <v>-0.131694154461969</v>
      </c>
      <c r="O110" s="11">
        <v>-5.1948192320262397E-2</v>
      </c>
      <c r="P110" s="11">
        <v>-2.0980183888909799E-2</v>
      </c>
      <c r="Q110" s="11">
        <v>-9.1617301951835595E-2</v>
      </c>
      <c r="R110" s="11">
        <v>-0.12109182048332801</v>
      </c>
      <c r="S110" s="11">
        <v>-0.10391836984985001</v>
      </c>
      <c r="T110" s="11">
        <v>-3.39178173681116E-2</v>
      </c>
      <c r="U110" s="11">
        <v>-7.9934565114312406E-2</v>
      </c>
      <c r="V110" s="11">
        <v>6.6438321038856094E-2</v>
      </c>
      <c r="W110" s="11">
        <v>-1.6427012194550901E-2</v>
      </c>
      <c r="X110" s="11">
        <v>-3.3176356476321403E-2</v>
      </c>
      <c r="Y110" s="11">
        <v>1.1765532607636501E-2</v>
      </c>
      <c r="Z110" s="11">
        <v>2.5844976172312999E-2</v>
      </c>
      <c r="AA110" s="11">
        <v>-0.109198346603989</v>
      </c>
      <c r="AB110" s="11">
        <v>-7.1188628935103396E-3</v>
      </c>
      <c r="AC110" s="11">
        <v>-2.43387758049355E-2</v>
      </c>
      <c r="AD110" s="11">
        <v>1.3313780776518E-3</v>
      </c>
      <c r="AE110" s="11">
        <v>-3.6375229053780898E-2</v>
      </c>
      <c r="AF110" s="11">
        <v>-2.08279772744836E-2</v>
      </c>
      <c r="AG110" s="11">
        <v>-5.2125967574324202E-2</v>
      </c>
      <c r="AH110" s="11">
        <v>-6.5944288729751693E-2</v>
      </c>
      <c r="AI110" s="11">
        <v>-3.4446547455843399E-2</v>
      </c>
      <c r="AJ110" s="11">
        <v>-1.36965582124888E-2</v>
      </c>
      <c r="AK110" s="11">
        <v>2.6479273109189E-3</v>
      </c>
      <c r="AL110" s="11">
        <v>8.4409601618968301E-3</v>
      </c>
      <c r="AM110" s="11">
        <v>-7.9521416899217805E-3</v>
      </c>
      <c r="AN110" s="11">
        <v>-2.50099534434178E-2</v>
      </c>
      <c r="AO110" s="11">
        <v>-4.2566001298933002E-2</v>
      </c>
      <c r="AP110" s="11">
        <v>-5.50877180486336E-3</v>
      </c>
      <c r="AQ110" s="11">
        <v>-5.8241455997003699E-2</v>
      </c>
      <c r="AR110" s="11">
        <v>2.1256529662911701E-2</v>
      </c>
      <c r="AS110" s="11">
        <v>-1.0295992220193E-2</v>
      </c>
      <c r="AT110" s="11">
        <v>-5.93467699005569E-2</v>
      </c>
      <c r="AU110" s="11">
        <v>4.4130967500937701E-2</v>
      </c>
      <c r="AW110">
        <f t="array" ref="AW110">SUMPRODUCT(B110:AU110,TRANSPOSE('QoL regression results'!$H$3:$H$48))</f>
        <v>0.79809178621720922</v>
      </c>
    </row>
    <row r="111" spans="1:49" x14ac:dyDescent="0.3">
      <c r="A111">
        <v>110</v>
      </c>
      <c r="B111" s="11">
        <v>0.86187956139848299</v>
      </c>
      <c r="C111" s="11">
        <v>-4.26545630400905E-2</v>
      </c>
      <c r="D111" s="11">
        <v>-5.3888772555315901E-3</v>
      </c>
      <c r="E111" s="11">
        <v>1.9538001299473002E-3</v>
      </c>
      <c r="F111" s="11">
        <v>-1.7021993357949999E-2</v>
      </c>
      <c r="G111" s="11">
        <v>2.94625410417164E-2</v>
      </c>
      <c r="H111" s="11">
        <v>2.1282066996398299E-2</v>
      </c>
      <c r="I111" s="11">
        <v>-0.11052599010429</v>
      </c>
      <c r="J111" s="11">
        <v>-3.7391276781929099E-2</v>
      </c>
      <c r="K111" s="11">
        <v>-0.11111247352424</v>
      </c>
      <c r="L111" s="11">
        <v>-0.11756420379827601</v>
      </c>
      <c r="M111" s="11">
        <v>-5.9267975590007398E-2</v>
      </c>
      <c r="N111" s="11">
        <v>-0.110442083410648</v>
      </c>
      <c r="O111" s="11">
        <v>-5.7173035434500197E-2</v>
      </c>
      <c r="P111" s="11">
        <v>-2.49684003408123E-2</v>
      </c>
      <c r="Q111" s="11">
        <v>-7.9902152325422193E-2</v>
      </c>
      <c r="R111" s="11">
        <v>-0.106631636117121</v>
      </c>
      <c r="S111" s="11">
        <v>-0.136499004646291</v>
      </c>
      <c r="T111" s="11">
        <v>-6.1315306672303803E-2</v>
      </c>
      <c r="U111" s="11">
        <v>-1.46975133244986E-2</v>
      </c>
      <c r="V111" s="11">
        <v>1.88926059804186E-2</v>
      </c>
      <c r="W111" s="11">
        <v>-1.33826804836162E-2</v>
      </c>
      <c r="X111" s="11">
        <v>-5.4879639857491197E-2</v>
      </c>
      <c r="Y111" s="11">
        <v>-1.3657589155488099E-2</v>
      </c>
      <c r="Z111" s="11">
        <v>5.7601004130306201E-2</v>
      </c>
      <c r="AA111" s="11">
        <v>-7.8631135298514496E-2</v>
      </c>
      <c r="AB111" s="11">
        <v>-4.4758363402802898E-2</v>
      </c>
      <c r="AC111" s="11">
        <v>6.01057099194236E-2</v>
      </c>
      <c r="AD111" s="11">
        <v>-5.28165921851401E-2</v>
      </c>
      <c r="AE111" s="11">
        <v>-3.6155453612561901E-2</v>
      </c>
      <c r="AF111" s="11">
        <v>-2.0006174748931099E-2</v>
      </c>
      <c r="AG111" s="11">
        <v>-5.95393056897651E-2</v>
      </c>
      <c r="AH111" s="11">
        <v>-4.66453699129315E-2</v>
      </c>
      <c r="AI111" s="11">
        <v>-2.81584889692864E-2</v>
      </c>
      <c r="AJ111" s="11">
        <v>-1.0611987881463499E-2</v>
      </c>
      <c r="AK111" s="11">
        <v>8.2456801043017704E-3</v>
      </c>
      <c r="AL111" s="11">
        <v>1.42613631010044E-2</v>
      </c>
      <c r="AM111" s="11">
        <v>-1.9757168160172401E-3</v>
      </c>
      <c r="AN111" s="11">
        <v>-1.9354796724134898E-2</v>
      </c>
      <c r="AO111" s="11">
        <v>-2.8490574451168999E-2</v>
      </c>
      <c r="AP111" s="11">
        <v>-1.6633737806670899E-2</v>
      </c>
      <c r="AQ111" s="11">
        <v>-5.6361437127294203E-2</v>
      </c>
      <c r="AR111" s="11">
        <v>2.8384107481832802E-2</v>
      </c>
      <c r="AS111" s="11">
        <v>-1.59386348814099E-2</v>
      </c>
      <c r="AT111" s="11">
        <v>-6.4040529073573799E-2</v>
      </c>
      <c r="AU111" s="11">
        <v>3.8747670194399203E-2</v>
      </c>
      <c r="AW111">
        <f t="array" ref="AW111">SUMPRODUCT(B111:AU111,TRANSPOSE('QoL regression results'!$H$3:$H$48))</f>
        <v>0.82949555458655588</v>
      </c>
    </row>
    <row r="112" spans="1:49" x14ac:dyDescent="0.3">
      <c r="A112">
        <v>111</v>
      </c>
      <c r="B112" s="11">
        <v>0.86811623499464596</v>
      </c>
      <c r="C112" s="11">
        <v>-6.7727224891750495E-2</v>
      </c>
      <c r="D112" s="11">
        <v>-8.7950480125704791E-3</v>
      </c>
      <c r="E112" s="11">
        <v>5.0245644530393704E-4</v>
      </c>
      <c r="F112" s="11">
        <v>2.75841792868542E-2</v>
      </c>
      <c r="G112" s="11">
        <v>2.0489972586950001E-2</v>
      </c>
      <c r="H112" s="11">
        <v>3.0306734513762802E-2</v>
      </c>
      <c r="I112" s="11">
        <v>-8.9933435449421603E-2</v>
      </c>
      <c r="J112" s="11">
        <v>-2.4552845660194299E-2</v>
      </c>
      <c r="K112" s="11">
        <v>-0.14772721810519801</v>
      </c>
      <c r="L112" s="11">
        <v>-0.13302856354825099</v>
      </c>
      <c r="M112" s="11">
        <v>-5.4989588269570101E-2</v>
      </c>
      <c r="N112" s="11">
        <v>-0.122008611277914</v>
      </c>
      <c r="O112" s="11">
        <v>-5.1401802443317497E-2</v>
      </c>
      <c r="P112" s="11">
        <v>-3.4537474902279999E-2</v>
      </c>
      <c r="Q112" s="11">
        <v>-0.16120420361075699</v>
      </c>
      <c r="R112" s="11">
        <v>-0.11563720027052</v>
      </c>
      <c r="S112" s="11">
        <v>-0.164748390577278</v>
      </c>
      <c r="T112" s="11">
        <v>-8.8544246445052099E-2</v>
      </c>
      <c r="U112" s="11">
        <v>-7.5534680754386602E-2</v>
      </c>
      <c r="V112" s="11">
        <v>2.3523818152711502E-2</v>
      </c>
      <c r="W112" s="11">
        <v>-3.89907832467115E-2</v>
      </c>
      <c r="X112" s="11">
        <v>-5.0290458136626498E-2</v>
      </c>
      <c r="Y112" s="11">
        <v>-1.6259831731191499E-2</v>
      </c>
      <c r="Z112" s="11">
        <v>-9.3742766088426906E-3</v>
      </c>
      <c r="AA112" s="11">
        <v>-9.7654785184243795E-2</v>
      </c>
      <c r="AB112" s="11">
        <v>-1.6249627618463401E-2</v>
      </c>
      <c r="AC112" s="11">
        <v>-1.73802035396361E-2</v>
      </c>
      <c r="AD112" s="11">
        <v>-3.1843409546608803E-2</v>
      </c>
      <c r="AE112" s="11">
        <v>-3.5826006749297097E-2</v>
      </c>
      <c r="AF112" s="11">
        <v>-2.3607405944116599E-2</v>
      </c>
      <c r="AG112" s="11">
        <v>-5.6322162056656203E-2</v>
      </c>
      <c r="AH112" s="11">
        <v>-4.5565440558183803E-2</v>
      </c>
      <c r="AI112" s="11">
        <v>-2.10889469182391E-2</v>
      </c>
      <c r="AJ112" s="11">
        <v>-1.5808305314111801E-2</v>
      </c>
      <c r="AK112" s="11">
        <v>-9.1694807388244207E-3</v>
      </c>
      <c r="AL112" s="11">
        <v>-5.58832256076831E-3</v>
      </c>
      <c r="AM112" s="11">
        <v>-2.4078492486982302E-2</v>
      </c>
      <c r="AN112" s="11">
        <v>-3.8441191890074701E-2</v>
      </c>
      <c r="AO112" s="11">
        <v>-5.2526318685752901E-2</v>
      </c>
      <c r="AP112" s="11">
        <v>-9.7679512006176999E-3</v>
      </c>
      <c r="AQ112" s="11">
        <v>-5.1754410507211003E-2</v>
      </c>
      <c r="AR112" s="11">
        <v>2.50560400475629E-2</v>
      </c>
      <c r="AS112" s="11">
        <v>-1.0027250337458301E-2</v>
      </c>
      <c r="AT112" s="11">
        <v>-5.7554154735712897E-2</v>
      </c>
      <c r="AU112" s="11">
        <v>4.4818983645599102E-2</v>
      </c>
      <c r="AW112">
        <f t="array" ref="AW112">SUMPRODUCT(B112:AU112,TRANSPOSE('QoL regression results'!$H$3:$H$48))</f>
        <v>0.81696247187569382</v>
      </c>
    </row>
    <row r="113" spans="1:49" x14ac:dyDescent="0.3">
      <c r="A113">
        <v>112</v>
      </c>
      <c r="B113" s="11">
        <v>0.87638317640824803</v>
      </c>
      <c r="C113" s="11">
        <v>-5.4641454364707201E-2</v>
      </c>
      <c r="D113" s="11">
        <v>-1.43018149372749E-2</v>
      </c>
      <c r="E113" s="11">
        <v>-9.6047050934610894E-3</v>
      </c>
      <c r="F113" s="11">
        <v>6.5460471637813003E-3</v>
      </c>
      <c r="G113" s="11">
        <v>2.2681269093017299E-2</v>
      </c>
      <c r="H113" s="11">
        <v>3.3000677295811499E-2</v>
      </c>
      <c r="I113" s="11">
        <v>-8.41370200582406E-2</v>
      </c>
      <c r="J113" s="11">
        <v>-3.4686364089384102E-2</v>
      </c>
      <c r="K113" s="11">
        <v>-0.128127628427916</v>
      </c>
      <c r="L113" s="11">
        <v>-8.6880068191640902E-2</v>
      </c>
      <c r="M113" s="11">
        <v>-6.71571366926806E-2</v>
      </c>
      <c r="N113" s="11">
        <v>-9.4672624357802299E-2</v>
      </c>
      <c r="O113" s="11">
        <v>-9.8276316565329203E-2</v>
      </c>
      <c r="P113" s="11">
        <v>-2.3838804115128599E-2</v>
      </c>
      <c r="Q113" s="11">
        <v>-0.17670516430837199</v>
      </c>
      <c r="R113" s="11">
        <v>-6.8589421077841897E-2</v>
      </c>
      <c r="S113" s="11">
        <v>-9.2402627627662298E-2</v>
      </c>
      <c r="T113" s="11">
        <v>-6.3277347003643805E-2</v>
      </c>
      <c r="U113" s="11">
        <v>-0.15016756156389</v>
      </c>
      <c r="V113" s="11">
        <v>1.4942776964857501E-2</v>
      </c>
      <c r="W113" s="11">
        <v>-3.9906190358801198E-2</v>
      </c>
      <c r="X113" s="11">
        <v>-5.1192125411801903E-2</v>
      </c>
      <c r="Y113" s="11">
        <v>1.91366615146032E-2</v>
      </c>
      <c r="Z113" s="11">
        <v>-3.7668669079516798E-2</v>
      </c>
      <c r="AA113" s="11">
        <v>-8.2398774269814401E-2</v>
      </c>
      <c r="AB113" s="11">
        <v>-3.5662279414938901E-2</v>
      </c>
      <c r="AC113" s="11">
        <v>3.9285964358005E-2</v>
      </c>
      <c r="AD113" s="11">
        <v>-7.5183310771313197E-2</v>
      </c>
      <c r="AE113" s="11">
        <v>-3.9647087797426601E-2</v>
      </c>
      <c r="AF113" s="11">
        <v>-2.1085149269326399E-2</v>
      </c>
      <c r="AG113" s="11">
        <v>-5.4243008351578102E-2</v>
      </c>
      <c r="AH113" s="11">
        <v>-5.2924448067932402E-2</v>
      </c>
      <c r="AI113" s="11">
        <v>-3.9955476885448198E-2</v>
      </c>
      <c r="AJ113" s="11">
        <v>-1.54358576524885E-2</v>
      </c>
      <c r="AK113" s="11">
        <v>2.9966057108878402E-3</v>
      </c>
      <c r="AL113" s="11">
        <v>1.08729302297342E-2</v>
      </c>
      <c r="AM113" s="11">
        <v>-2.08121191875377E-3</v>
      </c>
      <c r="AN113" s="11">
        <v>-1.2486673744976799E-2</v>
      </c>
      <c r="AO113" s="11">
        <v>-3.81130876415227E-2</v>
      </c>
      <c r="AP113" s="11">
        <v>-9.5542512485413903E-3</v>
      </c>
      <c r="AQ113" s="11">
        <v>-4.9590049632189E-2</v>
      </c>
      <c r="AR113" s="11">
        <v>2.33155808524508E-2</v>
      </c>
      <c r="AS113" s="11">
        <v>-1.4931016350057599E-2</v>
      </c>
      <c r="AT113" s="11">
        <v>-6.1157137136278003E-2</v>
      </c>
      <c r="AU113" s="11">
        <v>3.9595956274366302E-2</v>
      </c>
      <c r="AW113">
        <f t="array" ref="AW113">SUMPRODUCT(B113:AU113,TRANSPOSE('QoL regression results'!$H$3:$H$48))</f>
        <v>0.83433165857004987</v>
      </c>
    </row>
    <row r="114" spans="1:49" x14ac:dyDescent="0.3">
      <c r="A114">
        <v>113</v>
      </c>
      <c r="B114" s="11">
        <v>0.85431746747677195</v>
      </c>
      <c r="C114" s="11">
        <v>-5.8384020652327603E-2</v>
      </c>
      <c r="D114" s="11">
        <v>-1.02162512200998E-2</v>
      </c>
      <c r="E114" s="11">
        <v>3.34515668471283E-3</v>
      </c>
      <c r="F114" s="11">
        <v>3.3371105854613697E-2</v>
      </c>
      <c r="G114" s="11">
        <v>2.3616327709122E-2</v>
      </c>
      <c r="H114" s="11">
        <v>2.9046026977005299E-2</v>
      </c>
      <c r="I114" s="11">
        <v>-5.2792293700689198E-2</v>
      </c>
      <c r="J114" s="11">
        <v>-9.9603754842811296E-3</v>
      </c>
      <c r="K114" s="11">
        <v>-0.116491632217039</v>
      </c>
      <c r="L114" s="11">
        <v>-0.124977649100405</v>
      </c>
      <c r="M114" s="11">
        <v>-5.0121374084889703E-2</v>
      </c>
      <c r="N114" s="11">
        <v>-0.15715786400659101</v>
      </c>
      <c r="O114" s="11">
        <v>-6.5177738790111503E-2</v>
      </c>
      <c r="P114" s="11">
        <v>-3.09482126619532E-2</v>
      </c>
      <c r="Q114" s="11">
        <v>-0.18389238221436899</v>
      </c>
      <c r="R114" s="11">
        <v>-3.31765767877071E-2</v>
      </c>
      <c r="S114" s="11">
        <v>-0.100841202674537</v>
      </c>
      <c r="T114" s="11">
        <v>-6.0360552494606201E-2</v>
      </c>
      <c r="U114" s="11">
        <v>-0.169239488837895</v>
      </c>
      <c r="V114" s="11">
        <v>-1.22711258564169E-2</v>
      </c>
      <c r="W114" s="11">
        <v>-1.2848048926909999E-2</v>
      </c>
      <c r="X114" s="11">
        <v>-2.9252198926770799E-2</v>
      </c>
      <c r="Y114" s="11">
        <v>8.4386153312881601E-3</v>
      </c>
      <c r="Z114" s="11">
        <v>1.48294807819414E-2</v>
      </c>
      <c r="AA114" s="11">
        <v>-0.118229946556481</v>
      </c>
      <c r="AB114" s="11">
        <v>-7.2272958051324103E-3</v>
      </c>
      <c r="AC114" s="11">
        <v>1.51214204311982E-2</v>
      </c>
      <c r="AD114" s="11">
        <v>-2.8748471360078999E-2</v>
      </c>
      <c r="AE114" s="11">
        <v>-3.4825514716467297E-2</v>
      </c>
      <c r="AF114" s="11">
        <v>-2.6791400747221601E-2</v>
      </c>
      <c r="AG114" s="11">
        <v>-6.78941983034239E-2</v>
      </c>
      <c r="AH114" s="11">
        <v>-4.6180495201322197E-2</v>
      </c>
      <c r="AI114" s="11">
        <v>-2.6376387123887499E-2</v>
      </c>
      <c r="AJ114" s="11">
        <v>-2.14220079764617E-2</v>
      </c>
      <c r="AK114" s="11">
        <v>4.9197020665069204E-3</v>
      </c>
      <c r="AL114" s="11">
        <v>1.83281151722119E-2</v>
      </c>
      <c r="AM114" s="11">
        <v>-3.2399892996230902E-3</v>
      </c>
      <c r="AN114" s="11">
        <v>-1.21735383544441E-2</v>
      </c>
      <c r="AO114" s="11">
        <v>-5.2928978156278603E-2</v>
      </c>
      <c r="AP114" s="11">
        <v>-1.9450559858377101E-2</v>
      </c>
      <c r="AQ114" s="11">
        <v>-5.7972079259179098E-2</v>
      </c>
      <c r="AR114" s="11">
        <v>2.8283116222172101E-2</v>
      </c>
      <c r="AS114" s="11">
        <v>-1.8240446100495199E-2</v>
      </c>
      <c r="AT114" s="11">
        <v>-6.2120350638664001E-2</v>
      </c>
      <c r="AU114" s="11">
        <v>5.1930284067484199E-2</v>
      </c>
      <c r="AW114">
        <f t="array" ref="AW114">SUMPRODUCT(B114:AU114,TRANSPOSE('QoL regression results'!$H$3:$H$48))</f>
        <v>0.82646508744766167</v>
      </c>
    </row>
    <row r="115" spans="1:49" x14ac:dyDescent="0.3">
      <c r="A115">
        <v>114</v>
      </c>
      <c r="B115" s="11">
        <v>0.88315981978142599</v>
      </c>
      <c r="C115" s="11">
        <v>-3.5482234286011702E-2</v>
      </c>
      <c r="D115" s="11">
        <v>-2.9593184149652001E-3</v>
      </c>
      <c r="E115" s="11">
        <v>-6.1403314936861898E-3</v>
      </c>
      <c r="F115" s="11">
        <v>2.5665796110429101E-3</v>
      </c>
      <c r="G115" s="11">
        <v>2.6246226955094099E-2</v>
      </c>
      <c r="H115" s="11">
        <v>3.4705935605509698E-2</v>
      </c>
      <c r="I115" s="11">
        <v>-0.12730115333240699</v>
      </c>
      <c r="J115" s="11">
        <v>-3.8759024206290703E-2</v>
      </c>
      <c r="K115" s="11">
        <v>-9.5576715815091806E-2</v>
      </c>
      <c r="L115" s="11">
        <v>-0.108241265159696</v>
      </c>
      <c r="M115" s="11">
        <v>-5.7203749170551002E-2</v>
      </c>
      <c r="N115" s="11">
        <v>-0.11559971262249299</v>
      </c>
      <c r="O115" s="11">
        <v>-9.45683561064357E-2</v>
      </c>
      <c r="P115" s="11">
        <v>-2.3112085474790101E-2</v>
      </c>
      <c r="Q115" s="11">
        <v>-5.1965599375327701E-2</v>
      </c>
      <c r="R115" s="11">
        <v>-1.56883611164392E-2</v>
      </c>
      <c r="S115" s="11">
        <v>-0.125078042117657</v>
      </c>
      <c r="T115" s="11">
        <v>-7.9204507741584704E-2</v>
      </c>
      <c r="U115" s="11">
        <v>-0.15643254135134199</v>
      </c>
      <c r="V115" s="11">
        <v>5.0431764161050097E-3</v>
      </c>
      <c r="W115" s="11">
        <v>-3.05646202353601E-2</v>
      </c>
      <c r="X115" s="11">
        <v>-1.46777705956594E-2</v>
      </c>
      <c r="Y115" s="11">
        <v>-2.5984487095493499E-2</v>
      </c>
      <c r="Z115" s="11">
        <v>-3.81782996792836E-2</v>
      </c>
      <c r="AA115" s="11">
        <v>-9.3523992021827498E-2</v>
      </c>
      <c r="AB115" s="11">
        <v>-4.3090394652687297E-2</v>
      </c>
      <c r="AC115" s="11">
        <v>2.5318157567666401E-2</v>
      </c>
      <c r="AD115" s="11">
        <v>4.5668144551252197E-2</v>
      </c>
      <c r="AE115" s="11">
        <v>-4.8396086472183499E-2</v>
      </c>
      <c r="AF115" s="11">
        <v>-1.9269969188767999E-2</v>
      </c>
      <c r="AG115" s="11">
        <v>-7.2187028179245993E-2</v>
      </c>
      <c r="AH115" s="11">
        <v>-4.8419603784366501E-2</v>
      </c>
      <c r="AI115" s="11">
        <v>-3.0952741915067399E-2</v>
      </c>
      <c r="AJ115" s="11">
        <v>-1.67350041893039E-2</v>
      </c>
      <c r="AK115" s="11">
        <v>-1.53478832095118E-3</v>
      </c>
      <c r="AL115" s="11">
        <v>4.0034654782683801E-3</v>
      </c>
      <c r="AM115" s="11">
        <v>-1.0694148588866401E-2</v>
      </c>
      <c r="AN115" s="11">
        <v>-3.0054805152815899E-2</v>
      </c>
      <c r="AO115" s="11">
        <v>-4.7266901117140998E-2</v>
      </c>
      <c r="AP115" s="11">
        <v>-1.8730894246767101E-2</v>
      </c>
      <c r="AQ115" s="11">
        <v>-6.4217634895109704E-2</v>
      </c>
      <c r="AR115" s="11">
        <v>2.56352226007646E-2</v>
      </c>
      <c r="AS115" s="11">
        <v>-1.9739254894145901E-2</v>
      </c>
      <c r="AT115" s="11">
        <v>-6.11582681399227E-2</v>
      </c>
      <c r="AU115" s="11">
        <v>4.3471819632532598E-2</v>
      </c>
      <c r="AW115">
        <f t="array" ref="AW115">SUMPRODUCT(B115:AU115,TRANSPOSE('QoL regression results'!$H$3:$H$48))</f>
        <v>0.83874368147532785</v>
      </c>
    </row>
    <row r="116" spans="1:49" x14ac:dyDescent="0.3">
      <c r="A116">
        <v>115</v>
      </c>
      <c r="B116" s="11">
        <v>0.87293424636317296</v>
      </c>
      <c r="C116" s="11">
        <v>-2.0079423198136399E-2</v>
      </c>
      <c r="D116" s="11">
        <v>-1.17631113075029E-2</v>
      </c>
      <c r="E116" s="11">
        <v>9.4125651121399498E-4</v>
      </c>
      <c r="F116" s="11">
        <v>-8.3952995291603702E-3</v>
      </c>
      <c r="G116" s="11">
        <v>3.83266762509792E-2</v>
      </c>
      <c r="H116" s="11">
        <v>4.2403690569866502E-2</v>
      </c>
      <c r="I116" s="11">
        <v>-8.9209347131499694E-2</v>
      </c>
      <c r="J116" s="11">
        <v>-3.1585563502054603E-2</v>
      </c>
      <c r="K116" s="11">
        <v>-0.133579852042949</v>
      </c>
      <c r="L116" s="11">
        <v>-8.7421373906022601E-2</v>
      </c>
      <c r="M116" s="11">
        <v>-5.4429745247927298E-2</v>
      </c>
      <c r="N116" s="11">
        <v>-0.172489180607662</v>
      </c>
      <c r="O116" s="11">
        <v>-9.9999532454150303E-2</v>
      </c>
      <c r="P116" s="11">
        <v>-1.7267124914951699E-2</v>
      </c>
      <c r="Q116" s="11">
        <v>-0.134201547803807</v>
      </c>
      <c r="R116" s="11">
        <v>-3.3394103226852101E-2</v>
      </c>
      <c r="S116" s="11">
        <v>-0.11092454470763</v>
      </c>
      <c r="T116" s="11">
        <v>-7.1581450625477203E-2</v>
      </c>
      <c r="U116" s="11">
        <v>-3.6979869183644598E-2</v>
      </c>
      <c r="V116" s="11">
        <v>2.3676549821752802E-3</v>
      </c>
      <c r="W116" s="11">
        <v>-3.9551551476461298E-2</v>
      </c>
      <c r="X116" s="11">
        <v>-5.1533856278373001E-2</v>
      </c>
      <c r="Y116" s="11">
        <v>1.42810526273211E-2</v>
      </c>
      <c r="Z116" s="11">
        <v>8.6510901933175904E-4</v>
      </c>
      <c r="AA116" s="11">
        <v>-6.9651431309224396E-2</v>
      </c>
      <c r="AB116" s="11">
        <v>-3.9218201985506601E-2</v>
      </c>
      <c r="AC116" s="11">
        <v>4.9876551564420002E-2</v>
      </c>
      <c r="AD116" s="11">
        <v>-2.0205707776449901E-2</v>
      </c>
      <c r="AE116" s="11">
        <v>-3.7006849491620399E-2</v>
      </c>
      <c r="AF116" s="11">
        <v>-2.4127659722280301E-2</v>
      </c>
      <c r="AG116" s="11">
        <v>-5.8950339789000397E-2</v>
      </c>
      <c r="AH116" s="11">
        <v>-5.6410974964001E-2</v>
      </c>
      <c r="AI116" s="11">
        <v>-2.11423592234436E-2</v>
      </c>
      <c r="AJ116" s="11">
        <v>-2.13197134118366E-2</v>
      </c>
      <c r="AK116" s="11">
        <v>-1.1380583262207301E-2</v>
      </c>
      <c r="AL116" s="11">
        <v>5.5398620799914601E-3</v>
      </c>
      <c r="AM116" s="11">
        <v>-1.21558656605717E-2</v>
      </c>
      <c r="AN116" s="11">
        <v>-2.4585072815430899E-2</v>
      </c>
      <c r="AO116" s="11">
        <v>-5.1173406672610597E-2</v>
      </c>
      <c r="AP116" s="11">
        <v>-1.9017307100984E-2</v>
      </c>
      <c r="AQ116" s="11">
        <v>-6.2961957956502307E-2</v>
      </c>
      <c r="AR116" s="11">
        <v>3.4350155341741698E-2</v>
      </c>
      <c r="AS116" s="11">
        <v>-1.6392151903901701E-2</v>
      </c>
      <c r="AT116" s="11">
        <v>-6.3798919572673807E-2</v>
      </c>
      <c r="AU116" s="11">
        <v>3.8572872006001797E-2</v>
      </c>
      <c r="AW116">
        <f t="array" ref="AW116">SUMPRODUCT(B116:AU116,TRANSPOSE('QoL regression results'!$H$3:$H$48))</f>
        <v>0.82206313347916338</v>
      </c>
    </row>
    <row r="117" spans="1:49" x14ac:dyDescent="0.3">
      <c r="A117">
        <v>116</v>
      </c>
      <c r="B117" s="11">
        <v>0.86196635309185898</v>
      </c>
      <c r="C117" s="11">
        <v>-4.3899289781818403E-2</v>
      </c>
      <c r="D117" s="11">
        <v>-4.5508977197835703E-3</v>
      </c>
      <c r="E117" s="11">
        <v>7.47029374318583E-3</v>
      </c>
      <c r="F117" s="11">
        <v>2.64319396766357E-2</v>
      </c>
      <c r="G117" s="11">
        <v>1.5937455802817801E-2</v>
      </c>
      <c r="H117" s="11">
        <v>3.0130546543769399E-2</v>
      </c>
      <c r="I117" s="11">
        <v>-7.9364220956044604E-2</v>
      </c>
      <c r="J117" s="11">
        <v>-1.10170064261947E-2</v>
      </c>
      <c r="K117" s="11">
        <v>-0.17089056997339799</v>
      </c>
      <c r="L117" s="11">
        <v>-0.12759590223992501</v>
      </c>
      <c r="M117" s="11">
        <v>-5.2919187692703998E-2</v>
      </c>
      <c r="N117" s="11">
        <v>-0.150070431763798</v>
      </c>
      <c r="O117" s="11">
        <v>-5.3114690848948702E-2</v>
      </c>
      <c r="P117" s="11">
        <v>-2.66032210848944E-2</v>
      </c>
      <c r="Q117" s="11">
        <v>-8.4126634160928498E-2</v>
      </c>
      <c r="R117" s="11">
        <v>-4.4505660005767403E-2</v>
      </c>
      <c r="S117" s="11">
        <v>-0.123914965414762</v>
      </c>
      <c r="T117" s="11">
        <v>-9.1925825072798895E-2</v>
      </c>
      <c r="U117" s="11">
        <v>-0.15577519692650499</v>
      </c>
      <c r="V117" s="11">
        <v>4.20228967776742E-2</v>
      </c>
      <c r="W117" s="11">
        <v>-7.12281469072817E-2</v>
      </c>
      <c r="X117" s="11">
        <v>-4.0375762035087102E-2</v>
      </c>
      <c r="Y117" s="11">
        <v>-1.03445539436089E-2</v>
      </c>
      <c r="Z117" s="11">
        <v>-8.4764894305947303E-3</v>
      </c>
      <c r="AA117" s="11">
        <v>-0.11260331372034101</v>
      </c>
      <c r="AB117" s="11">
        <v>-3.06453314538058E-2</v>
      </c>
      <c r="AC117" s="11">
        <v>-1.4718697865651401E-2</v>
      </c>
      <c r="AD117" s="11">
        <v>-4.6954774130631097E-3</v>
      </c>
      <c r="AE117" s="11">
        <v>-3.6046676679635299E-2</v>
      </c>
      <c r="AF117" s="11">
        <v>-1.5669937899357299E-2</v>
      </c>
      <c r="AG117" s="11">
        <v>-6.3453679014580697E-2</v>
      </c>
      <c r="AH117" s="11">
        <v>-4.7791372953309097E-2</v>
      </c>
      <c r="AI117" s="11">
        <v>-2.4322829665752201E-2</v>
      </c>
      <c r="AJ117" s="11">
        <v>-1.6402324116209101E-2</v>
      </c>
      <c r="AK117" s="11">
        <v>-1.14404015445062E-2</v>
      </c>
      <c r="AL117" s="11">
        <v>1.93475767147159E-3</v>
      </c>
      <c r="AM117" s="11">
        <v>-1.9843342976655499E-2</v>
      </c>
      <c r="AN117" s="11">
        <v>-2.91605494471728E-2</v>
      </c>
      <c r="AO117" s="11">
        <v>-4.7827240716897201E-2</v>
      </c>
      <c r="AP117" s="11">
        <v>-9.9327203254380401E-3</v>
      </c>
      <c r="AQ117" s="11">
        <v>-5.9182867472131397E-2</v>
      </c>
      <c r="AR117" s="11">
        <v>2.4505421295239301E-2</v>
      </c>
      <c r="AS117" s="11">
        <v>-6.5417510811730702E-3</v>
      </c>
      <c r="AT117" s="11">
        <v>-6.6018889130017799E-2</v>
      </c>
      <c r="AU117" s="11">
        <v>4.7751983012686502E-2</v>
      </c>
      <c r="AW117">
        <f t="array" ref="AW117">SUMPRODUCT(B117:AU117,TRANSPOSE('QoL regression results'!$H$3:$H$48))</f>
        <v>0.81610973781002139</v>
      </c>
    </row>
    <row r="118" spans="1:49" x14ac:dyDescent="0.3">
      <c r="A118">
        <v>117</v>
      </c>
      <c r="B118" s="11">
        <v>0.85777665434013795</v>
      </c>
      <c r="C118" s="11">
        <v>-0.106195406412417</v>
      </c>
      <c r="D118" s="11">
        <v>-2.4402953719552301E-2</v>
      </c>
      <c r="E118" s="11">
        <v>-2.43189305570539E-3</v>
      </c>
      <c r="F118" s="11">
        <v>1.41022278539764E-2</v>
      </c>
      <c r="G118" s="11">
        <v>4.2424477542779497E-2</v>
      </c>
      <c r="H118" s="11">
        <v>4.3805237482197397E-2</v>
      </c>
      <c r="I118" s="11">
        <v>-0.107047671058191</v>
      </c>
      <c r="J118" s="11">
        <v>-3.7023480380793797E-2</v>
      </c>
      <c r="K118" s="11">
        <v>-9.62373543397122E-2</v>
      </c>
      <c r="L118" s="11">
        <v>-0.11852411967344501</v>
      </c>
      <c r="M118" s="11">
        <v>-5.4185734194367001E-2</v>
      </c>
      <c r="N118" s="11">
        <v>-7.8815432368157204E-2</v>
      </c>
      <c r="O118" s="11">
        <v>-0.11267305848572599</v>
      </c>
      <c r="P118" s="11">
        <v>-1.7080361805724399E-2</v>
      </c>
      <c r="Q118" s="11">
        <v>-0.159785218496836</v>
      </c>
      <c r="R118" s="11">
        <v>-9.1646354544656805E-2</v>
      </c>
      <c r="S118" s="11">
        <v>-9.8971876627998195E-2</v>
      </c>
      <c r="T118" s="11">
        <v>-5.0822109915157697E-2</v>
      </c>
      <c r="U118" s="11">
        <v>4.5118713623745104E-3</v>
      </c>
      <c r="V118" s="11">
        <v>5.3399081653111797E-3</v>
      </c>
      <c r="W118" s="11">
        <v>-5.2694319886198902E-2</v>
      </c>
      <c r="X118" s="11">
        <v>-4.1758496356451499E-2</v>
      </c>
      <c r="Y118" s="11">
        <v>3.0024699311348001E-3</v>
      </c>
      <c r="Z118" s="11">
        <v>4.8606389916053698E-2</v>
      </c>
      <c r="AA118" s="11">
        <v>-9.7726726476948994E-2</v>
      </c>
      <c r="AB118" s="11">
        <v>-2.5543081079485299E-2</v>
      </c>
      <c r="AC118" s="11">
        <v>4.1618053981767801E-2</v>
      </c>
      <c r="AD118" s="11">
        <v>-2.8096623511993001E-2</v>
      </c>
      <c r="AE118" s="11">
        <v>-4.49310539979655E-2</v>
      </c>
      <c r="AF118" s="11">
        <v>-2.1014478975492398E-2</v>
      </c>
      <c r="AG118" s="11">
        <v>-6.3105099492046998E-2</v>
      </c>
      <c r="AH118" s="11">
        <v>-6.1754638493425197E-2</v>
      </c>
      <c r="AI118" s="11">
        <v>-2.8137748372765298E-2</v>
      </c>
      <c r="AJ118" s="11">
        <v>-8.8360629498921393E-3</v>
      </c>
      <c r="AK118" s="11">
        <v>-2.9433912654362598E-3</v>
      </c>
      <c r="AL118" s="11">
        <v>1.1542768788458601E-2</v>
      </c>
      <c r="AM118" s="11">
        <v>-7.5591360940097004E-3</v>
      </c>
      <c r="AN118" s="11">
        <v>-1.72544871347356E-2</v>
      </c>
      <c r="AO118" s="11">
        <v>-3.9076203055366902E-2</v>
      </c>
      <c r="AP118" s="11">
        <v>-1.0087344776316801E-2</v>
      </c>
      <c r="AQ118" s="11">
        <v>-5.2564174263796302E-2</v>
      </c>
      <c r="AR118" s="11">
        <v>2.7086767960122701E-2</v>
      </c>
      <c r="AS118" s="11">
        <v>-1.46265722456803E-2</v>
      </c>
      <c r="AT118" s="11">
        <v>-6.2289467935828798E-2</v>
      </c>
      <c r="AU118" s="11">
        <v>4.6492729245482499E-2</v>
      </c>
      <c r="AW118">
        <f t="array" ref="AW118">SUMPRODUCT(B118:AU118,TRANSPOSE('QoL regression results'!$H$3:$H$48))</f>
        <v>0.80756478463517134</v>
      </c>
    </row>
    <row r="119" spans="1:49" x14ac:dyDescent="0.3">
      <c r="A119">
        <v>118</v>
      </c>
      <c r="B119" s="11">
        <v>0.85919626103260205</v>
      </c>
      <c r="C119" s="11">
        <v>-5.0723179744182702E-2</v>
      </c>
      <c r="D119" s="11">
        <v>-1.4315816691752499E-2</v>
      </c>
      <c r="E119" s="11">
        <v>3.6954873866820999E-3</v>
      </c>
      <c r="F119" s="11">
        <v>3.9257428937767402E-2</v>
      </c>
      <c r="G119" s="11">
        <v>3.55992407015518E-2</v>
      </c>
      <c r="H119" s="11">
        <v>4.59045185305509E-2</v>
      </c>
      <c r="I119" s="11">
        <v>-7.2607080845652594E-2</v>
      </c>
      <c r="J119" s="11">
        <v>3.0303276296874599E-3</v>
      </c>
      <c r="K119" s="11">
        <v>-0.154977078037289</v>
      </c>
      <c r="L119" s="11">
        <v>-0.10690151190644399</v>
      </c>
      <c r="M119" s="11">
        <v>-5.8744728388180997E-2</v>
      </c>
      <c r="N119" s="11">
        <v>-0.101598318532877</v>
      </c>
      <c r="O119" s="11">
        <v>-0.12244920135951801</v>
      </c>
      <c r="P119" s="11">
        <v>-3.0685372355890701E-2</v>
      </c>
      <c r="Q119" s="11">
        <v>-9.15537523341729E-2</v>
      </c>
      <c r="R119" s="11">
        <v>-7.5522175986160497E-2</v>
      </c>
      <c r="S119" s="11">
        <v>-0.106456650642567</v>
      </c>
      <c r="T119" s="11">
        <v>-6.1388829526455503E-2</v>
      </c>
      <c r="U119" s="11">
        <v>-7.1683923946480696E-2</v>
      </c>
      <c r="V119" s="11">
        <v>1.7355626736585899E-2</v>
      </c>
      <c r="W119" s="11">
        <v>-2.5695557734377199E-2</v>
      </c>
      <c r="X119" s="11">
        <v>-3.6384059854462497E-2</v>
      </c>
      <c r="Y119" s="11">
        <v>-2.5039498615401199E-2</v>
      </c>
      <c r="Z119" s="11">
        <v>-1.3014005377200599E-2</v>
      </c>
      <c r="AA119" s="11">
        <v>-0.11890306459691</v>
      </c>
      <c r="AB119" s="11">
        <v>-4.5021944685574203E-2</v>
      </c>
      <c r="AC119" s="11">
        <v>-4.2941653684387897E-2</v>
      </c>
      <c r="AD119" s="11">
        <v>-4.4493823368497901E-2</v>
      </c>
      <c r="AE119" s="11">
        <v>-2.6115134139614801E-2</v>
      </c>
      <c r="AF119" s="11">
        <v>-1.8548581987438601E-2</v>
      </c>
      <c r="AG119" s="11">
        <v>-6.5003029099205897E-2</v>
      </c>
      <c r="AH119" s="11">
        <v>-6.2456785573025198E-2</v>
      </c>
      <c r="AI119" s="11">
        <v>-2.0609746295755699E-2</v>
      </c>
      <c r="AJ119" s="11">
        <v>-1.74286246797806E-2</v>
      </c>
      <c r="AK119" s="11">
        <v>5.3168539710284702E-3</v>
      </c>
      <c r="AL119" s="11">
        <v>2.21639073631765E-3</v>
      </c>
      <c r="AM119" s="11">
        <v>-1.54288643472136E-2</v>
      </c>
      <c r="AN119" s="11">
        <v>-2.41384586069028E-2</v>
      </c>
      <c r="AO119" s="11">
        <v>-3.8583480686971601E-2</v>
      </c>
      <c r="AP119" s="11">
        <v>-1.15156723534518E-2</v>
      </c>
      <c r="AQ119" s="11">
        <v>-5.2215589498411701E-2</v>
      </c>
      <c r="AR119" s="11">
        <v>2.6732569053611099E-2</v>
      </c>
      <c r="AS119" s="11">
        <v>-8.6584126908723896E-3</v>
      </c>
      <c r="AT119" s="11">
        <v>-6.1507158261986598E-2</v>
      </c>
      <c r="AU119" s="11">
        <v>4.3648531821720502E-2</v>
      </c>
      <c r="AW119">
        <f t="array" ref="AW119">SUMPRODUCT(B119:AU119,TRANSPOSE('QoL regression results'!$H$3:$H$48))</f>
        <v>0.79895586619589454</v>
      </c>
    </row>
    <row r="120" spans="1:49" x14ac:dyDescent="0.3">
      <c r="A120">
        <v>119</v>
      </c>
      <c r="B120" s="11">
        <v>0.85419072894072501</v>
      </c>
      <c r="C120" s="11">
        <v>-4.36214670988396E-2</v>
      </c>
      <c r="D120" s="11">
        <v>2.83925834580343E-2</v>
      </c>
      <c r="E120" s="11">
        <v>2.7798212984980301E-3</v>
      </c>
      <c r="F120" s="11">
        <v>1.91785043543082E-2</v>
      </c>
      <c r="G120" s="11">
        <v>5.2881939025669197E-3</v>
      </c>
      <c r="H120" s="11">
        <v>3.2060269917715697E-2</v>
      </c>
      <c r="I120" s="11">
        <v>-6.7466964530228296E-2</v>
      </c>
      <c r="J120" s="11">
        <v>-1.23697940223195E-2</v>
      </c>
      <c r="K120" s="11">
        <v>-9.6620977720503806E-2</v>
      </c>
      <c r="L120" s="11">
        <v>-0.10647526967869</v>
      </c>
      <c r="M120" s="11">
        <v>-5.5881325805186503E-2</v>
      </c>
      <c r="N120" s="11">
        <v>-5.9624941953741899E-2</v>
      </c>
      <c r="O120" s="11">
        <v>-5.9695160131215397E-2</v>
      </c>
      <c r="P120" s="11">
        <v>-1.5783714352078398E-2</v>
      </c>
      <c r="Q120" s="11">
        <v>-0.12162914984812701</v>
      </c>
      <c r="R120" s="11">
        <v>-8.8994049571543193E-2</v>
      </c>
      <c r="S120" s="11">
        <v>-0.11525338355614</v>
      </c>
      <c r="T120" s="11">
        <v>-8.2839990197591196E-2</v>
      </c>
      <c r="U120" s="11">
        <v>-6.8385749793604206E-2</v>
      </c>
      <c r="V120" s="11">
        <v>-2.7482112373502902E-2</v>
      </c>
      <c r="W120" s="11">
        <v>-4.8145150513678403E-2</v>
      </c>
      <c r="X120" s="11">
        <v>-5.0594558181692902E-2</v>
      </c>
      <c r="Y120" s="11">
        <v>4.55195491254426E-2</v>
      </c>
      <c r="Z120" s="11">
        <v>1.4948177407158401E-2</v>
      </c>
      <c r="AA120" s="11">
        <v>-0.120853567342646</v>
      </c>
      <c r="AB120" s="11">
        <v>-3.0272229295453298E-2</v>
      </c>
      <c r="AC120" s="11">
        <v>8.0237743125865804E-2</v>
      </c>
      <c r="AD120" s="11">
        <v>-9.0323580152851399E-2</v>
      </c>
      <c r="AE120" s="11">
        <v>-3.4819281999006801E-2</v>
      </c>
      <c r="AF120" s="11">
        <v>-2.2837928904950702E-2</v>
      </c>
      <c r="AG120" s="11">
        <v>-6.4362518980352404E-2</v>
      </c>
      <c r="AH120" s="11">
        <v>-5.4269885477868103E-2</v>
      </c>
      <c r="AI120" s="11">
        <v>-2.64106361900504E-2</v>
      </c>
      <c r="AJ120" s="11">
        <v>-2.08209468482198E-2</v>
      </c>
      <c r="AK120" s="11">
        <v>3.3273473869629202E-4</v>
      </c>
      <c r="AL120" s="11">
        <v>1.69757248414368E-2</v>
      </c>
      <c r="AM120" s="11">
        <v>-2.5149398700806398E-3</v>
      </c>
      <c r="AN120" s="11">
        <v>-2.18674495405385E-2</v>
      </c>
      <c r="AO120" s="11">
        <v>-3.3962786929691E-2</v>
      </c>
      <c r="AP120" s="11">
        <v>-1.01964282717196E-2</v>
      </c>
      <c r="AQ120" s="11">
        <v>-5.65457289282481E-2</v>
      </c>
      <c r="AR120" s="11">
        <v>3.1677872449133997E-2</v>
      </c>
      <c r="AS120" s="11">
        <v>-1.48970119421906E-2</v>
      </c>
      <c r="AT120" s="11">
        <v>-6.7791161251497201E-2</v>
      </c>
      <c r="AU120" s="11">
        <v>4.5351774925518298E-2</v>
      </c>
      <c r="AW120">
        <f t="array" ref="AW120">SUMPRODUCT(B120:AU120,TRANSPOSE('QoL regression results'!$H$3:$H$48))</f>
        <v>0.81689656830429369</v>
      </c>
    </row>
    <row r="121" spans="1:49" x14ac:dyDescent="0.3">
      <c r="A121">
        <v>120</v>
      </c>
      <c r="B121" s="11">
        <v>0.86286141599432997</v>
      </c>
      <c r="C121" s="11">
        <v>-6.9952986251043098E-2</v>
      </c>
      <c r="D121" s="11">
        <v>-5.5042648718458204E-3</v>
      </c>
      <c r="E121" s="11">
        <v>-7.7264728239259499E-4</v>
      </c>
      <c r="F121" s="11">
        <v>1.7376790380532699E-2</v>
      </c>
      <c r="G121" s="11">
        <v>5.4961970140442101E-2</v>
      </c>
      <c r="H121" s="11">
        <v>3.6207185740052897E-2</v>
      </c>
      <c r="I121" s="11">
        <v>-9.6310363699626603E-2</v>
      </c>
      <c r="J121" s="11">
        <v>-4.3054116473060802E-2</v>
      </c>
      <c r="K121" s="11">
        <v>-0.20879108014754399</v>
      </c>
      <c r="L121" s="11">
        <v>-0.12666324467824</v>
      </c>
      <c r="M121" s="11">
        <v>-5.0674239538401097E-2</v>
      </c>
      <c r="N121" s="11">
        <v>-0.10424491058437201</v>
      </c>
      <c r="O121" s="11">
        <v>-0.102257647146513</v>
      </c>
      <c r="P121" s="11">
        <v>-2.4176648781179401E-2</v>
      </c>
      <c r="Q121" s="11">
        <v>-4.9862428839436902E-2</v>
      </c>
      <c r="R121" s="11">
        <v>-0.112670339526744</v>
      </c>
      <c r="S121" s="11">
        <v>-7.86776220850956E-2</v>
      </c>
      <c r="T121" s="11">
        <v>-2.29303772358651E-2</v>
      </c>
      <c r="U121" s="11">
        <v>-5.3140296527330898E-2</v>
      </c>
      <c r="V121" s="11">
        <v>-1.27721714599347E-2</v>
      </c>
      <c r="W121" s="11">
        <v>-2.3282263792800299E-2</v>
      </c>
      <c r="X121" s="11">
        <v>-4.5344978888685099E-2</v>
      </c>
      <c r="Y121" s="11">
        <v>-2.7326997831909599E-2</v>
      </c>
      <c r="Z121" s="11">
        <v>3.4779155518059601E-2</v>
      </c>
      <c r="AA121" s="11">
        <v>-8.1937908062149498E-2</v>
      </c>
      <c r="AB121" s="11">
        <v>-3.2671137862840399E-2</v>
      </c>
      <c r="AC121" s="11">
        <v>5.2668912781910798E-2</v>
      </c>
      <c r="AD121" s="11">
        <v>-1.42498914900337E-2</v>
      </c>
      <c r="AE121" s="11">
        <v>-4.04860652864244E-2</v>
      </c>
      <c r="AF121" s="11">
        <v>-1.08486774790875E-2</v>
      </c>
      <c r="AG121" s="11">
        <v>-5.92257180244685E-2</v>
      </c>
      <c r="AH121" s="11">
        <v>-5.4738392076318101E-2</v>
      </c>
      <c r="AI121" s="11">
        <v>-2.5022935975385598E-2</v>
      </c>
      <c r="AJ121" s="11">
        <v>-1.6701408278032098E-2</v>
      </c>
      <c r="AK121" s="11">
        <v>-4.1753422799048799E-3</v>
      </c>
      <c r="AL121" s="11">
        <v>3.89802654915905E-3</v>
      </c>
      <c r="AM121" s="11">
        <v>-1.1177763259469601E-2</v>
      </c>
      <c r="AN121" s="11">
        <v>-3.2659774219288201E-2</v>
      </c>
      <c r="AO121" s="11">
        <v>-4.1422486042437298E-2</v>
      </c>
      <c r="AP121" s="11">
        <v>-1.1079815148272601E-2</v>
      </c>
      <c r="AQ121" s="11">
        <v>-4.3743644105347701E-2</v>
      </c>
      <c r="AR121" s="11">
        <v>3.2532530346663299E-2</v>
      </c>
      <c r="AS121" s="11">
        <v>-1.7246688971445601E-2</v>
      </c>
      <c r="AT121" s="11">
        <v>-6.4611658463911495E-2</v>
      </c>
      <c r="AU121" s="11">
        <v>4.46289697381375E-2</v>
      </c>
      <c r="AW121">
        <f t="array" ref="AW121">SUMPRODUCT(B121:AU121,TRANSPOSE('QoL regression results'!$H$3:$H$48))</f>
        <v>0.81202105046717088</v>
      </c>
    </row>
    <row r="122" spans="1:49" x14ac:dyDescent="0.3">
      <c r="A122">
        <v>121</v>
      </c>
      <c r="B122" s="11">
        <v>0.86835281210191795</v>
      </c>
      <c r="C122" s="11">
        <v>-7.2272656858666504E-2</v>
      </c>
      <c r="D122" s="11">
        <v>8.0176837777164497E-3</v>
      </c>
      <c r="E122" s="11">
        <v>4.8728031976316803E-3</v>
      </c>
      <c r="F122" s="11">
        <v>3.9480228701799201E-2</v>
      </c>
      <c r="G122" s="11">
        <v>2.1436448517941499E-2</v>
      </c>
      <c r="H122" s="11">
        <v>2.9394922603763501E-2</v>
      </c>
      <c r="I122" s="11">
        <v>-6.6628015694033302E-2</v>
      </c>
      <c r="J122" s="11">
        <v>-2.38573450785525E-2</v>
      </c>
      <c r="K122" s="11">
        <v>-0.114371255732664</v>
      </c>
      <c r="L122" s="11">
        <v>-0.101168388259447</v>
      </c>
      <c r="M122" s="11">
        <v>-5.5561404345495703E-2</v>
      </c>
      <c r="N122" s="11">
        <v>-5.3884647674961497E-2</v>
      </c>
      <c r="O122" s="11">
        <v>-4.89831037186177E-2</v>
      </c>
      <c r="P122" s="11">
        <v>-2.12589048013473E-2</v>
      </c>
      <c r="Q122" s="11">
        <v>-0.11495474228479299</v>
      </c>
      <c r="R122" s="11">
        <v>-0.101222417820567</v>
      </c>
      <c r="S122" s="11">
        <v>-0.136868014350366</v>
      </c>
      <c r="T122" s="11">
        <v>-7.7129573727788101E-2</v>
      </c>
      <c r="U122" s="11">
        <v>-4.4816004877369503E-3</v>
      </c>
      <c r="V122" s="11">
        <v>8.1087858886146995E-3</v>
      </c>
      <c r="W122" s="11">
        <v>2.44729465343609E-3</v>
      </c>
      <c r="X122" s="11">
        <v>-3.2631233213935899E-2</v>
      </c>
      <c r="Y122" s="11">
        <v>7.4495717821939497E-3</v>
      </c>
      <c r="Z122" s="11">
        <v>2.1138630106254499E-3</v>
      </c>
      <c r="AA122" s="11">
        <v>-0.119036995627143</v>
      </c>
      <c r="AB122" s="11">
        <v>-3.4215739460744701E-2</v>
      </c>
      <c r="AC122" s="11">
        <v>-8.9278738032391503E-2</v>
      </c>
      <c r="AD122" s="11">
        <v>-4.4446042630697603E-2</v>
      </c>
      <c r="AE122" s="11">
        <v>-3.3736483000598103E-2</v>
      </c>
      <c r="AF122" s="11">
        <v>-1.35667005370976E-2</v>
      </c>
      <c r="AG122" s="11">
        <v>-5.6150954211952701E-2</v>
      </c>
      <c r="AH122" s="11">
        <v>-5.6581999359396E-2</v>
      </c>
      <c r="AI122" s="11">
        <v>-3.2638177580937101E-2</v>
      </c>
      <c r="AJ122" s="11">
        <v>-1.31670544931744E-2</v>
      </c>
      <c r="AK122" s="11">
        <v>6.7644130025356396E-3</v>
      </c>
      <c r="AL122" s="11">
        <v>1.3330003559074301E-2</v>
      </c>
      <c r="AM122" s="11">
        <v>-8.9642435397308696E-3</v>
      </c>
      <c r="AN122" s="11">
        <v>-2.4413823570300301E-2</v>
      </c>
      <c r="AO122" s="11">
        <v>-4.3477596553115401E-2</v>
      </c>
      <c r="AP122" s="11">
        <v>-1.1730383762210601E-2</v>
      </c>
      <c r="AQ122" s="11">
        <v>-6.5971765305592803E-2</v>
      </c>
      <c r="AR122" s="11">
        <v>3.1266205969814102E-2</v>
      </c>
      <c r="AS122" s="11">
        <v>-1.9593108426921899E-2</v>
      </c>
      <c r="AT122" s="11">
        <v>-6.2893153601600194E-2</v>
      </c>
      <c r="AU122" s="11">
        <v>3.0838271240067501E-2</v>
      </c>
      <c r="AW122">
        <f t="array" ref="AW122">SUMPRODUCT(B122:AU122,TRANSPOSE('QoL regression results'!$H$3:$H$48))</f>
        <v>0.82510081630159626</v>
      </c>
    </row>
    <row r="123" spans="1:49" x14ac:dyDescent="0.3">
      <c r="A123">
        <v>122</v>
      </c>
      <c r="B123" s="11">
        <v>0.87399002130492898</v>
      </c>
      <c r="C123" s="11">
        <v>-7.2380454755880994E-2</v>
      </c>
      <c r="D123" s="11">
        <v>1.04938251299619E-4</v>
      </c>
      <c r="E123" s="11">
        <v>3.4931176554738202E-3</v>
      </c>
      <c r="F123" s="11">
        <v>3.6625727018092498E-3</v>
      </c>
      <c r="G123" s="11">
        <v>3.6327952577538299E-2</v>
      </c>
      <c r="H123" s="11">
        <v>4.5261316268778197E-2</v>
      </c>
      <c r="I123" s="11">
        <v>-6.8547188757566005E-2</v>
      </c>
      <c r="J123" s="11">
        <v>-5.1284052827773201E-2</v>
      </c>
      <c r="K123" s="11">
        <v>-5.4819198866118198E-2</v>
      </c>
      <c r="L123" s="11">
        <v>-0.110283052004301</v>
      </c>
      <c r="M123" s="11">
        <v>-5.4378389694244897E-2</v>
      </c>
      <c r="N123" s="11">
        <v>-0.102912984783903</v>
      </c>
      <c r="O123" s="11">
        <v>-4.5702950905617802E-2</v>
      </c>
      <c r="P123" s="11">
        <v>-1.74023925639459E-2</v>
      </c>
      <c r="Q123" s="11">
        <v>-0.108689745479358</v>
      </c>
      <c r="R123" s="11">
        <v>-0.136479004128678</v>
      </c>
      <c r="S123" s="11">
        <v>-0.12465864680764401</v>
      </c>
      <c r="T123" s="11">
        <v>-8.2088068933377903E-2</v>
      </c>
      <c r="U123" s="11">
        <v>-9.12518462620312E-2</v>
      </c>
      <c r="V123" s="11">
        <v>-5.8300821851256903E-4</v>
      </c>
      <c r="W123" s="11">
        <v>-4.18421789520299E-2</v>
      </c>
      <c r="X123" s="11">
        <v>-1.42923558131076E-2</v>
      </c>
      <c r="Y123" s="11">
        <v>-3.4203632117231798E-3</v>
      </c>
      <c r="Z123" s="11">
        <v>-1.21687304584215E-2</v>
      </c>
      <c r="AA123" s="11">
        <v>-0.113593325444781</v>
      </c>
      <c r="AB123" s="11">
        <v>-3.5113106540653902E-2</v>
      </c>
      <c r="AC123" s="11">
        <v>0.100684485557593</v>
      </c>
      <c r="AD123" s="11">
        <v>-7.3334194987635604E-2</v>
      </c>
      <c r="AE123" s="11">
        <v>-3.28351090316557E-2</v>
      </c>
      <c r="AF123" s="11">
        <v>-2.9969831001721001E-2</v>
      </c>
      <c r="AG123" s="11">
        <v>-5.7510571663583497E-2</v>
      </c>
      <c r="AH123" s="11">
        <v>-6.7183105676177204E-2</v>
      </c>
      <c r="AI123" s="11">
        <v>-2.8804187426924199E-2</v>
      </c>
      <c r="AJ123" s="11">
        <v>-1.1674131404777801E-2</v>
      </c>
      <c r="AK123" s="11">
        <v>-2.1990984936665599E-3</v>
      </c>
      <c r="AL123" s="11">
        <v>6.30280057268073E-3</v>
      </c>
      <c r="AM123" s="11">
        <v>-1.5204750133894E-2</v>
      </c>
      <c r="AN123" s="11">
        <v>-2.3711393059206099E-2</v>
      </c>
      <c r="AO123" s="11">
        <v>-4.34424616675297E-2</v>
      </c>
      <c r="AP123" s="11">
        <v>-1.54307896120506E-2</v>
      </c>
      <c r="AQ123" s="11">
        <v>-5.9392536501338598E-2</v>
      </c>
      <c r="AR123" s="11">
        <v>3.2713493838099302E-2</v>
      </c>
      <c r="AS123" s="11">
        <v>-1.92636553150866E-2</v>
      </c>
      <c r="AT123" s="11">
        <v>-7.3261772204912604E-2</v>
      </c>
      <c r="AU123" s="11">
        <v>3.5570578988849702E-2</v>
      </c>
      <c r="AW123">
        <f t="array" ref="AW123">SUMPRODUCT(B123:AU123,TRANSPOSE('QoL regression results'!$H$3:$H$48))</f>
        <v>0.81310971620143246</v>
      </c>
    </row>
    <row r="124" spans="1:49" x14ac:dyDescent="0.3">
      <c r="A124">
        <v>123</v>
      </c>
      <c r="B124" s="11">
        <v>0.85582162796371397</v>
      </c>
      <c r="C124" s="11">
        <v>-9.9703906105719803E-2</v>
      </c>
      <c r="D124" s="11">
        <v>-9.5073131538394695E-4</v>
      </c>
      <c r="E124" s="11">
        <v>2.4244693642637401E-3</v>
      </c>
      <c r="F124" s="11">
        <v>1.2849064557337199E-2</v>
      </c>
      <c r="G124" s="11">
        <v>1.7150045876516501E-2</v>
      </c>
      <c r="H124" s="11">
        <v>1.2122890563603699E-2</v>
      </c>
      <c r="I124" s="11">
        <v>-9.1864966317553295E-2</v>
      </c>
      <c r="J124" s="11">
        <v>-1.8324968960576601E-2</v>
      </c>
      <c r="K124" s="11">
        <v>-0.18159352711785601</v>
      </c>
      <c r="L124" s="11">
        <v>-9.2901765450139104E-2</v>
      </c>
      <c r="M124" s="11">
        <v>-6.1673375151158602E-2</v>
      </c>
      <c r="N124" s="11">
        <v>-0.12292176373968799</v>
      </c>
      <c r="O124" s="11">
        <v>-0.11270662285519099</v>
      </c>
      <c r="P124" s="11">
        <v>-1.22608273544197E-2</v>
      </c>
      <c r="Q124" s="11">
        <v>-6.1372219744565602E-2</v>
      </c>
      <c r="R124" s="11">
        <v>-1.9687655434153899E-2</v>
      </c>
      <c r="S124" s="11">
        <v>-0.13580664092324399</v>
      </c>
      <c r="T124" s="11">
        <v>-4.9897832936201703E-2</v>
      </c>
      <c r="U124" s="11">
        <v>1.0931602823073599E-2</v>
      </c>
      <c r="V124" s="11">
        <v>2.7727366544232301E-2</v>
      </c>
      <c r="W124" s="11">
        <v>-4.9873105447049502E-2</v>
      </c>
      <c r="X124" s="11">
        <v>-2.1618896835358999E-2</v>
      </c>
      <c r="Y124" s="11">
        <v>-5.0661365237054798E-3</v>
      </c>
      <c r="Z124" s="11">
        <v>-1.3009717091980001E-2</v>
      </c>
      <c r="AA124" s="11">
        <v>-9.6268035619161099E-2</v>
      </c>
      <c r="AB124" s="11">
        <v>-2.75449534211092E-2</v>
      </c>
      <c r="AC124" s="11">
        <v>-7.8738519151535305E-2</v>
      </c>
      <c r="AD124" s="11">
        <v>-6.3789326473117094E-2</v>
      </c>
      <c r="AE124" s="11">
        <v>-3.14675525712887E-2</v>
      </c>
      <c r="AF124" s="11">
        <v>-1.9740362734918301E-2</v>
      </c>
      <c r="AG124" s="11">
        <v>-6.1103642558826901E-2</v>
      </c>
      <c r="AH124" s="11">
        <v>-3.1740326459144999E-2</v>
      </c>
      <c r="AI124" s="11">
        <v>-2.5028978159032499E-2</v>
      </c>
      <c r="AJ124" s="11">
        <v>-1.57231681908248E-2</v>
      </c>
      <c r="AK124" s="11">
        <v>2.6368814409176498E-3</v>
      </c>
      <c r="AL124" s="11">
        <v>5.5546908777834702E-3</v>
      </c>
      <c r="AM124" s="11">
        <v>-3.6667864070911E-3</v>
      </c>
      <c r="AN124" s="11">
        <v>-2.7390936124765699E-2</v>
      </c>
      <c r="AO124" s="11">
        <v>-4.8431687830478798E-2</v>
      </c>
      <c r="AP124" s="11">
        <v>-6.3704591247673399E-3</v>
      </c>
      <c r="AQ124" s="11">
        <v>-5.3228189358747797E-2</v>
      </c>
      <c r="AR124" s="11">
        <v>2.73309884442208E-2</v>
      </c>
      <c r="AS124" s="11">
        <v>-1.44781988380248E-2</v>
      </c>
      <c r="AT124" s="11">
        <v>-6.08900702243464E-2</v>
      </c>
      <c r="AU124" s="11">
        <v>3.9406559219781499E-2</v>
      </c>
      <c r="AW124">
        <f t="array" ref="AW124">SUMPRODUCT(B124:AU124,TRANSPOSE('QoL regression results'!$H$3:$H$48))</f>
        <v>0.82963599238235242</v>
      </c>
    </row>
    <row r="125" spans="1:49" x14ac:dyDescent="0.3">
      <c r="A125">
        <v>124</v>
      </c>
      <c r="B125" s="11">
        <v>0.86289073168014796</v>
      </c>
      <c r="C125" s="11">
        <v>-4.9394360864847699E-2</v>
      </c>
      <c r="D125" s="11">
        <v>2.8665186711702602E-3</v>
      </c>
      <c r="E125" s="11">
        <v>2.3582390733113598E-3</v>
      </c>
      <c r="F125" s="11">
        <v>2.0310800766435402E-2</v>
      </c>
      <c r="G125" s="11">
        <v>2.351493149202E-2</v>
      </c>
      <c r="H125" s="11">
        <v>3.3930203527005501E-2</v>
      </c>
      <c r="I125" s="11">
        <v>-6.9901247132988203E-2</v>
      </c>
      <c r="J125" s="11">
        <v>-2.4360082236051399E-2</v>
      </c>
      <c r="K125" s="11">
        <v>-0.16699242955903301</v>
      </c>
      <c r="L125" s="11">
        <v>-0.13776128662164</v>
      </c>
      <c r="M125" s="11">
        <v>-5.18961376371408E-2</v>
      </c>
      <c r="N125" s="11">
        <v>-6.2320266706999798E-2</v>
      </c>
      <c r="O125" s="11">
        <v>-6.9322728786670604E-2</v>
      </c>
      <c r="P125" s="11">
        <v>-3.3357115574198598E-2</v>
      </c>
      <c r="Q125" s="11">
        <v>-0.155141850216547</v>
      </c>
      <c r="R125" s="11">
        <v>-9.1546945979510894E-2</v>
      </c>
      <c r="S125" s="11">
        <v>-0.13357859567502001</v>
      </c>
      <c r="T125" s="11">
        <v>-6.7336781226839795E-2</v>
      </c>
      <c r="U125" s="11">
        <v>-5.90029426614644E-2</v>
      </c>
      <c r="V125" s="11">
        <v>-4.2577705693164804E-3</v>
      </c>
      <c r="W125" s="11">
        <v>-4.4158382842419901E-2</v>
      </c>
      <c r="X125" s="11">
        <v>-2.37255283924519E-2</v>
      </c>
      <c r="Y125" s="11">
        <v>1.7132325722227799E-2</v>
      </c>
      <c r="Z125" s="11">
        <v>1.0181225735451299E-2</v>
      </c>
      <c r="AA125" s="11">
        <v>-0.112809111872071</v>
      </c>
      <c r="AB125" s="11">
        <v>-1.6759630951413099E-2</v>
      </c>
      <c r="AC125" s="11">
        <v>1.8084347147723199E-2</v>
      </c>
      <c r="AD125" s="11">
        <v>-3.7758604037511898E-2</v>
      </c>
      <c r="AE125" s="11">
        <v>-4.2811078566256301E-2</v>
      </c>
      <c r="AF125" s="11">
        <v>-1.13765196774112E-2</v>
      </c>
      <c r="AG125" s="11">
        <v>-6.0170456465372002E-2</v>
      </c>
      <c r="AH125" s="11">
        <v>-5.04754806575771E-2</v>
      </c>
      <c r="AI125" s="11">
        <v>-2.8969157669359299E-2</v>
      </c>
      <c r="AJ125" s="11">
        <v>-1.62778806669347E-2</v>
      </c>
      <c r="AK125" s="11">
        <v>-1.3030490677217201E-3</v>
      </c>
      <c r="AL125" s="11">
        <v>5.1498044829000698E-3</v>
      </c>
      <c r="AM125" s="11">
        <v>-1.4498536398181701E-2</v>
      </c>
      <c r="AN125" s="11">
        <v>-2.35227947939755E-2</v>
      </c>
      <c r="AO125" s="11">
        <v>-4.4413400021739297E-2</v>
      </c>
      <c r="AP125" s="11">
        <v>-1.39554397878737E-2</v>
      </c>
      <c r="AQ125" s="11">
        <v>-4.5576078491049499E-2</v>
      </c>
      <c r="AR125" s="11">
        <v>2.8373023959509101E-2</v>
      </c>
      <c r="AS125" s="11">
        <v>-1.49407190025938E-2</v>
      </c>
      <c r="AT125" s="11">
        <v>-5.9021724964497403E-2</v>
      </c>
      <c r="AU125" s="11">
        <v>4.2824012201324202E-2</v>
      </c>
      <c r="AW125">
        <f t="array" ref="AW125">SUMPRODUCT(B125:AU125,TRANSPOSE('QoL regression results'!$H$3:$H$48))</f>
        <v>0.81756505550547087</v>
      </c>
    </row>
    <row r="126" spans="1:49" x14ac:dyDescent="0.3">
      <c r="A126">
        <v>125</v>
      </c>
      <c r="B126" s="11">
        <v>0.85640420300795905</v>
      </c>
      <c r="C126" s="11">
        <v>-2.2542617149650699E-2</v>
      </c>
      <c r="D126" s="11">
        <v>4.22523052513008E-3</v>
      </c>
      <c r="E126" s="11">
        <v>5.9722434256099001E-3</v>
      </c>
      <c r="F126" s="11">
        <v>1.3010558525803699E-2</v>
      </c>
      <c r="G126" s="11">
        <v>1.61278326033957E-3</v>
      </c>
      <c r="H126" s="11">
        <v>3.1761715056987799E-2</v>
      </c>
      <c r="I126" s="11">
        <v>-6.6899197055996798E-2</v>
      </c>
      <c r="J126" s="11">
        <v>-2.7900420931055599E-2</v>
      </c>
      <c r="K126" s="11">
        <v>-7.8012866462654498E-2</v>
      </c>
      <c r="L126" s="11">
        <v>-0.140661219179327</v>
      </c>
      <c r="M126" s="11">
        <v>-6.5277881091996406E-2</v>
      </c>
      <c r="N126" s="11">
        <v>-0.143176003672078</v>
      </c>
      <c r="O126" s="11">
        <v>-2.8171983060751499E-2</v>
      </c>
      <c r="P126" s="11">
        <v>-2.2108765100183898E-2</v>
      </c>
      <c r="Q126" s="11">
        <v>-0.12955731743504301</v>
      </c>
      <c r="R126" s="11">
        <v>-3.7446473267203101E-2</v>
      </c>
      <c r="S126" s="11">
        <v>-0.108050904543537</v>
      </c>
      <c r="T126" s="11">
        <v>-3.5991120932645802E-2</v>
      </c>
      <c r="U126" s="11">
        <v>2.4015416325096801E-2</v>
      </c>
      <c r="V126" s="11">
        <v>3.5203635499186502E-2</v>
      </c>
      <c r="W126" s="11">
        <v>-3.62910939376637E-2</v>
      </c>
      <c r="X126" s="11">
        <v>-3.2112465341634699E-2</v>
      </c>
      <c r="Y126" s="11">
        <v>2.4473126981112699E-2</v>
      </c>
      <c r="Z126" s="11">
        <v>1.00605669216947E-2</v>
      </c>
      <c r="AA126" s="11">
        <v>-0.106827235048171</v>
      </c>
      <c r="AB126" s="11">
        <v>-3.3584182511069399E-2</v>
      </c>
      <c r="AC126" s="11">
        <v>0.105153857822956</v>
      </c>
      <c r="AD126" s="11">
        <v>5.4448585761776103E-3</v>
      </c>
      <c r="AE126" s="11">
        <v>-3.29721230617738E-2</v>
      </c>
      <c r="AF126" s="11">
        <v>-2.9530451975423699E-2</v>
      </c>
      <c r="AG126" s="11">
        <v>-6.0768484042316197E-2</v>
      </c>
      <c r="AH126" s="11">
        <v>-5.4095991246789703E-2</v>
      </c>
      <c r="AI126" s="11">
        <v>-2.3464223740303599E-2</v>
      </c>
      <c r="AJ126" s="11">
        <v>-1.7670073393744701E-2</v>
      </c>
      <c r="AK126" s="11">
        <v>6.7757285772929502E-4</v>
      </c>
      <c r="AL126" s="11">
        <v>8.0094145086877302E-3</v>
      </c>
      <c r="AM126" s="11">
        <v>-3.5731631839241202E-3</v>
      </c>
      <c r="AN126" s="11">
        <v>-8.2800665709469208E-3</v>
      </c>
      <c r="AO126" s="11">
        <v>-3.1256539518018801E-2</v>
      </c>
      <c r="AP126" s="11">
        <v>-1.37516614289179E-2</v>
      </c>
      <c r="AQ126" s="11">
        <v>-4.75337209352329E-2</v>
      </c>
      <c r="AR126" s="11">
        <v>2.60358006791532E-2</v>
      </c>
      <c r="AS126" s="11">
        <v>-1.27467650217232E-2</v>
      </c>
      <c r="AT126" s="11">
        <v>-6.3443939305975097E-2</v>
      </c>
      <c r="AU126" s="11">
        <v>4.3652367729534201E-2</v>
      </c>
      <c r="AW126">
        <f t="array" ref="AW126">SUMPRODUCT(B126:AU126,TRANSPOSE('QoL regression results'!$H$3:$H$48))</f>
        <v>0.81031762626985715</v>
      </c>
    </row>
    <row r="127" spans="1:49" x14ac:dyDescent="0.3">
      <c r="A127">
        <v>126</v>
      </c>
      <c r="B127" s="11">
        <v>0.86745677768663199</v>
      </c>
      <c r="C127" s="11">
        <v>-3.5823377844924002E-2</v>
      </c>
      <c r="D127" s="11">
        <v>1.43340076516251E-2</v>
      </c>
      <c r="E127" s="11">
        <v>-2.3310164141622301E-3</v>
      </c>
      <c r="F127" s="11">
        <v>7.3403054637492197E-3</v>
      </c>
      <c r="G127" s="11">
        <v>6.9906061612835203E-3</v>
      </c>
      <c r="H127" s="11">
        <v>3.0683293584933501E-2</v>
      </c>
      <c r="I127" s="11">
        <v>-8.2118272920738006E-2</v>
      </c>
      <c r="J127" s="11">
        <v>-5.8524646617895498E-2</v>
      </c>
      <c r="K127" s="11">
        <v>-0.13209871150461899</v>
      </c>
      <c r="L127" s="11">
        <v>-0.119899450586217</v>
      </c>
      <c r="M127" s="11">
        <v>-5.70679866281519E-2</v>
      </c>
      <c r="N127" s="11">
        <v>-9.8960317241414603E-2</v>
      </c>
      <c r="O127" s="11">
        <v>-7.2247642874867096E-2</v>
      </c>
      <c r="P127" s="11">
        <v>-2.0863171722731201E-2</v>
      </c>
      <c r="Q127" s="11">
        <v>-7.7142585374639694E-2</v>
      </c>
      <c r="R127" s="11">
        <v>-4.1143597950621703E-2</v>
      </c>
      <c r="S127" s="11">
        <v>-0.12685835698975501</v>
      </c>
      <c r="T127" s="11">
        <v>-4.4040557999746197E-2</v>
      </c>
      <c r="U127" s="11">
        <v>-9.1705322469248896E-2</v>
      </c>
      <c r="V127" s="11">
        <v>1.1472959852875201E-2</v>
      </c>
      <c r="W127" s="11">
        <v>-1.8058962243564999E-2</v>
      </c>
      <c r="X127" s="11">
        <v>-3.8169774971847398E-2</v>
      </c>
      <c r="Y127" s="11">
        <v>-4.68963470661613E-3</v>
      </c>
      <c r="Z127" s="11">
        <v>-1.30401350625411E-2</v>
      </c>
      <c r="AA127" s="11">
        <v>-0.102671914021588</v>
      </c>
      <c r="AB127" s="11">
        <v>-2.7953310839710699E-2</v>
      </c>
      <c r="AC127" s="11">
        <v>-1.1382595562678E-2</v>
      </c>
      <c r="AD127" s="11">
        <v>-1.0050666870649001E-2</v>
      </c>
      <c r="AE127" s="11">
        <v>-3.8529774970607902E-2</v>
      </c>
      <c r="AF127" s="11">
        <v>-2.5669995203212202E-2</v>
      </c>
      <c r="AG127" s="11">
        <v>-5.57488393712764E-2</v>
      </c>
      <c r="AH127" s="11">
        <v>-5.6639395835500303E-2</v>
      </c>
      <c r="AI127" s="11">
        <v>-3.4134395215937197E-2</v>
      </c>
      <c r="AJ127" s="11">
        <v>-1.7502745136307299E-2</v>
      </c>
      <c r="AK127" s="11">
        <v>3.4885706285442499E-3</v>
      </c>
      <c r="AL127" s="11">
        <v>6.2836634179616602E-3</v>
      </c>
      <c r="AM127" s="11">
        <v>-6.4347442042873302E-3</v>
      </c>
      <c r="AN127" s="11">
        <v>-8.5519026976599404E-3</v>
      </c>
      <c r="AO127" s="11">
        <v>-5.4806406745081603E-2</v>
      </c>
      <c r="AP127" s="11">
        <v>-1.9090002347260802E-2</v>
      </c>
      <c r="AQ127" s="11">
        <v>-5.2312317397722602E-2</v>
      </c>
      <c r="AR127" s="11">
        <v>2.7018422730552001E-2</v>
      </c>
      <c r="AS127" s="11">
        <v>-1.6132683319260301E-2</v>
      </c>
      <c r="AT127" s="11">
        <v>-6.1529677031710001E-2</v>
      </c>
      <c r="AU127" s="11">
        <v>4.66666864445461E-2</v>
      </c>
      <c r="AW127">
        <f t="array" ref="AW127">SUMPRODUCT(B127:AU127,TRANSPOSE('QoL regression results'!$H$3:$H$48))</f>
        <v>0.81710104526909344</v>
      </c>
    </row>
    <row r="128" spans="1:49" x14ac:dyDescent="0.3">
      <c r="A128">
        <v>127</v>
      </c>
      <c r="B128" s="11">
        <v>0.86063979649107802</v>
      </c>
      <c r="C128" s="11">
        <v>-7.7177017788313804E-2</v>
      </c>
      <c r="D128" s="11">
        <v>-1.8885142159634799E-2</v>
      </c>
      <c r="E128" s="11">
        <v>1.6991929416047399E-3</v>
      </c>
      <c r="F128" s="11">
        <v>-4.1001733320307002E-3</v>
      </c>
      <c r="G128" s="11">
        <v>2.2075809829916401E-2</v>
      </c>
      <c r="H128" s="11">
        <v>1.60570397546697E-2</v>
      </c>
      <c r="I128" s="11">
        <v>-9.0359910989949402E-2</v>
      </c>
      <c r="J128" s="11">
        <v>-2.16936367461509E-2</v>
      </c>
      <c r="K128" s="11">
        <v>-0.14793511644481</v>
      </c>
      <c r="L128" s="11">
        <v>-0.163637188459964</v>
      </c>
      <c r="M128" s="11">
        <v>-6.0768445090993897E-2</v>
      </c>
      <c r="N128" s="11">
        <v>-0.11843871293602599</v>
      </c>
      <c r="O128" s="11">
        <v>-5.8915187083967403E-2</v>
      </c>
      <c r="P128" s="11">
        <v>-2.8575322421428202E-2</v>
      </c>
      <c r="Q128" s="11">
        <v>-0.11701686448889401</v>
      </c>
      <c r="R128" s="11">
        <v>-0.118814410927908</v>
      </c>
      <c r="S128" s="11">
        <v>-0.10385341995693199</v>
      </c>
      <c r="T128" s="11">
        <v>-4.4384274965640597E-2</v>
      </c>
      <c r="U128" s="11">
        <v>-4.0258397797305397E-2</v>
      </c>
      <c r="V128" s="11">
        <v>1.19245093890163E-2</v>
      </c>
      <c r="W128" s="11">
        <v>-4.25644205335374E-2</v>
      </c>
      <c r="X128" s="11">
        <v>-4.7585809039411897E-2</v>
      </c>
      <c r="Y128" s="11">
        <v>1.8204095827870598E-2</v>
      </c>
      <c r="Z128" s="11">
        <v>3.2960009806390397E-2</v>
      </c>
      <c r="AA128" s="11">
        <v>-6.9878017202521805E-2</v>
      </c>
      <c r="AB128" s="11">
        <v>-3.4124429976135802E-2</v>
      </c>
      <c r="AC128" s="11">
        <v>-2.9501871981103202E-3</v>
      </c>
      <c r="AD128" s="11">
        <v>-3.45818668908792E-2</v>
      </c>
      <c r="AE128" s="11">
        <v>-3.3042448165999098E-2</v>
      </c>
      <c r="AF128" s="11">
        <v>-1.6237921621580099E-2</v>
      </c>
      <c r="AG128" s="11">
        <v>-6.790303380137E-2</v>
      </c>
      <c r="AH128" s="11">
        <v>-3.9383191087631698E-2</v>
      </c>
      <c r="AI128" s="11">
        <v>-3.3159302747048099E-2</v>
      </c>
      <c r="AJ128" s="11">
        <v>-1.04432591534931E-2</v>
      </c>
      <c r="AK128" s="11">
        <v>-7.3807552073703296E-4</v>
      </c>
      <c r="AL128" s="11">
        <v>4.8198386441028898E-3</v>
      </c>
      <c r="AM128" s="11">
        <v>-3.7501667163924602E-3</v>
      </c>
      <c r="AN128" s="11">
        <v>-2.06490945912076E-2</v>
      </c>
      <c r="AO128" s="11">
        <v>-4.6339988126731103E-2</v>
      </c>
      <c r="AP128" s="11">
        <v>-1.73017445061414E-2</v>
      </c>
      <c r="AQ128" s="11">
        <v>-6.6845077675206505E-2</v>
      </c>
      <c r="AR128" s="11">
        <v>2.7420000534301599E-2</v>
      </c>
      <c r="AS128" s="11">
        <v>-1.19067780331735E-2</v>
      </c>
      <c r="AT128" s="11">
        <v>-6.2079829904693601E-2</v>
      </c>
      <c r="AU128" s="11">
        <v>4.4072827186440698E-2</v>
      </c>
      <c r="AW128">
        <f t="array" ref="AW128">SUMPRODUCT(B128:AU128,TRANSPOSE('QoL regression results'!$H$3:$H$48))</f>
        <v>0.82607644404754921</v>
      </c>
    </row>
    <row r="129" spans="1:49" x14ac:dyDescent="0.3">
      <c r="A129">
        <v>128</v>
      </c>
      <c r="B129" s="11">
        <v>0.85822775824628195</v>
      </c>
      <c r="C129" s="11">
        <v>-5.12855307944943E-2</v>
      </c>
      <c r="D129" s="11">
        <v>6.3516259167806901E-3</v>
      </c>
      <c r="E129" s="11">
        <v>7.3001791371744198E-3</v>
      </c>
      <c r="F129" s="11">
        <v>-3.8523998739043801E-3</v>
      </c>
      <c r="G129" s="11">
        <v>1.3477718800643501E-2</v>
      </c>
      <c r="H129" s="11">
        <v>3.12412494251996E-2</v>
      </c>
      <c r="I129" s="11">
        <v>-9.5554746611538705E-2</v>
      </c>
      <c r="J129" s="11">
        <v>-2.24083386162174E-2</v>
      </c>
      <c r="K129" s="11">
        <v>-0.136580412870214</v>
      </c>
      <c r="L129" s="11">
        <v>-0.13914023531001199</v>
      </c>
      <c r="M129" s="11">
        <v>-5.3545841761791703E-2</v>
      </c>
      <c r="N129" s="11">
        <v>-0.116244191999264</v>
      </c>
      <c r="O129" s="11">
        <v>-0.117703748445666</v>
      </c>
      <c r="P129" s="11">
        <v>-1.91524531519272E-2</v>
      </c>
      <c r="Q129" s="11">
        <v>-9.2385748911075899E-2</v>
      </c>
      <c r="R129" s="11">
        <v>-8.3925678147952404E-2</v>
      </c>
      <c r="S129" s="11">
        <v>-0.120189107463331</v>
      </c>
      <c r="T129" s="11">
        <v>-7.2050724823900195E-2</v>
      </c>
      <c r="U129" s="11">
        <v>-5.4739146262671602E-2</v>
      </c>
      <c r="V129" s="11">
        <v>8.8300895852059195E-3</v>
      </c>
      <c r="W129" s="11">
        <v>-7.7427603669045206E-2</v>
      </c>
      <c r="X129" s="11">
        <v>-5.3208559251299803E-2</v>
      </c>
      <c r="Y129" s="11">
        <v>-8.2852584388179596E-3</v>
      </c>
      <c r="Z129" s="11">
        <v>-1.05849959796238E-2</v>
      </c>
      <c r="AA129" s="11">
        <v>-9.3617686314745499E-2</v>
      </c>
      <c r="AB129" s="11">
        <v>-3.9659057659102701E-2</v>
      </c>
      <c r="AC129" s="11">
        <v>-5.2200011642619497E-2</v>
      </c>
      <c r="AD129" s="11">
        <v>-5.8558199329285299E-2</v>
      </c>
      <c r="AE129" s="11">
        <v>-2.6023155211552101E-2</v>
      </c>
      <c r="AF129" s="11">
        <v>-2.11756502204772E-2</v>
      </c>
      <c r="AG129" s="11">
        <v>-5.7336144220139801E-2</v>
      </c>
      <c r="AH129" s="11">
        <v>-4.9074120384355602E-2</v>
      </c>
      <c r="AI129" s="11">
        <v>-2.64814773185694E-2</v>
      </c>
      <c r="AJ129" s="11">
        <v>-2.0530025293523501E-2</v>
      </c>
      <c r="AK129" s="11">
        <v>-2.7905160190340098E-4</v>
      </c>
      <c r="AL129" s="11">
        <v>3.54942080450624E-3</v>
      </c>
      <c r="AM129" s="11">
        <v>-1.29843419392945E-2</v>
      </c>
      <c r="AN129" s="11">
        <v>-2.6060259793812102E-2</v>
      </c>
      <c r="AO129" s="11">
        <v>-4.1802299303912299E-2</v>
      </c>
      <c r="AP129" s="11">
        <v>-1.4513519163477401E-2</v>
      </c>
      <c r="AQ129" s="11">
        <v>-5.5691375540884297E-2</v>
      </c>
      <c r="AR129" s="11">
        <v>3.70380062683301E-2</v>
      </c>
      <c r="AS129" s="11">
        <v>-1.8219826676225698E-2</v>
      </c>
      <c r="AT129" s="11">
        <v>-6.4766704614350495E-2</v>
      </c>
      <c r="AU129" s="11">
        <v>4.4791025612640298E-2</v>
      </c>
      <c r="AW129">
        <f t="array" ref="AW129">SUMPRODUCT(B129:AU129,TRANSPOSE('QoL regression results'!$H$3:$H$48))</f>
        <v>0.81270305866643267</v>
      </c>
    </row>
    <row r="130" spans="1:49" x14ac:dyDescent="0.3">
      <c r="A130">
        <v>129</v>
      </c>
      <c r="B130" s="11">
        <v>0.85681015120479198</v>
      </c>
      <c r="C130" s="11">
        <v>-2.17183654653576E-2</v>
      </c>
      <c r="D130" s="11">
        <v>-5.9067667980077197E-3</v>
      </c>
      <c r="E130" s="11">
        <v>6.3264679486653604E-3</v>
      </c>
      <c r="F130" s="11">
        <v>-1.6586381368034399E-2</v>
      </c>
      <c r="G130" s="11">
        <v>1.7316593131121601E-2</v>
      </c>
      <c r="H130" s="11">
        <v>3.1728094506507799E-2</v>
      </c>
      <c r="I130" s="11">
        <v>-8.3974415681994694E-2</v>
      </c>
      <c r="J130" s="11">
        <v>-3.5207546017602502E-3</v>
      </c>
      <c r="K130" s="11">
        <v>-0.101118293721561</v>
      </c>
      <c r="L130" s="11">
        <v>-0.108819080743882</v>
      </c>
      <c r="M130" s="11">
        <v>-4.8211769640233201E-2</v>
      </c>
      <c r="N130" s="11">
        <v>-0.125731035038884</v>
      </c>
      <c r="O130" s="11">
        <v>-8.2679126118521101E-2</v>
      </c>
      <c r="P130" s="11">
        <v>-2.4067391621961701E-2</v>
      </c>
      <c r="Q130" s="11">
        <v>-0.104360074504825</v>
      </c>
      <c r="R130" s="11">
        <v>-9.3384121912487905E-2</v>
      </c>
      <c r="S130" s="11">
        <v>-0.103400868311366</v>
      </c>
      <c r="T130" s="11">
        <v>-9.3937559870836101E-2</v>
      </c>
      <c r="U130" s="11">
        <v>5.5182321004146898E-2</v>
      </c>
      <c r="V130" s="11">
        <v>1.47291280060056E-2</v>
      </c>
      <c r="W130" s="11">
        <v>-4.39587528640282E-2</v>
      </c>
      <c r="X130" s="11">
        <v>-5.03460094286498E-2</v>
      </c>
      <c r="Y130" s="11">
        <v>-3.6789003761833097E-2</v>
      </c>
      <c r="Z130" s="11">
        <v>1.50981241092617E-2</v>
      </c>
      <c r="AA130" s="11">
        <v>-0.110776209331801</v>
      </c>
      <c r="AB130" s="11">
        <v>-2.1160082634861199E-2</v>
      </c>
      <c r="AC130" s="11">
        <v>-3.90349418597482E-2</v>
      </c>
      <c r="AD130" s="11">
        <v>-8.7432347168737601E-2</v>
      </c>
      <c r="AE130" s="11">
        <v>-2.94407955032688E-2</v>
      </c>
      <c r="AF130" s="11">
        <v>-1.5757493693104401E-2</v>
      </c>
      <c r="AG130" s="11">
        <v>-6.0789641995230403E-2</v>
      </c>
      <c r="AH130" s="11">
        <v>-5.6432308322285699E-2</v>
      </c>
      <c r="AI130" s="11">
        <v>-3.1913986348604199E-2</v>
      </c>
      <c r="AJ130" s="11">
        <v>-1.37173473212141E-2</v>
      </c>
      <c r="AK130" s="11">
        <v>3.4784986561266799E-3</v>
      </c>
      <c r="AL130" s="11">
        <v>5.34692727686506E-3</v>
      </c>
      <c r="AM130" s="11">
        <v>-1.3285109237263301E-2</v>
      </c>
      <c r="AN130" s="11">
        <v>-2.5189203752482601E-2</v>
      </c>
      <c r="AO130" s="11">
        <v>-3.9543952585042001E-2</v>
      </c>
      <c r="AP130" s="11">
        <v>-1.14739951444719E-2</v>
      </c>
      <c r="AQ130" s="11">
        <v>-4.7516030055277401E-2</v>
      </c>
      <c r="AR130" s="11">
        <v>3.4882304822245101E-2</v>
      </c>
      <c r="AS130" s="11">
        <v>-1.6588502813306101E-2</v>
      </c>
      <c r="AT130" s="11">
        <v>-6.4888141538631497E-2</v>
      </c>
      <c r="AU130" s="11">
        <v>4.0820581653532702E-2</v>
      </c>
      <c r="AW130">
        <f t="array" ref="AW130">SUMPRODUCT(B130:AU130,TRANSPOSE('QoL regression results'!$H$3:$H$48))</f>
        <v>0.80572477015937127</v>
      </c>
    </row>
    <row r="131" spans="1:49" x14ac:dyDescent="0.3">
      <c r="A131">
        <v>130</v>
      </c>
      <c r="B131" s="11">
        <v>0.85799648414214802</v>
      </c>
      <c r="C131" s="11">
        <v>-6.2694932761760302E-2</v>
      </c>
      <c r="D131" s="11">
        <v>1.4342228440038801E-2</v>
      </c>
      <c r="E131" s="11">
        <v>1.0435402154872399E-2</v>
      </c>
      <c r="F131" s="11">
        <v>-2.2819650799098399E-2</v>
      </c>
      <c r="G131" s="11">
        <v>5.24194609608718E-2</v>
      </c>
      <c r="H131" s="11">
        <v>3.5629295946208103E-2</v>
      </c>
      <c r="I131" s="11">
        <v>-6.02316547784836E-2</v>
      </c>
      <c r="J131" s="11">
        <v>-1.6848780554381101E-2</v>
      </c>
      <c r="K131" s="11">
        <v>-0.20017273452498799</v>
      </c>
      <c r="L131" s="11">
        <v>-0.102489266464316</v>
      </c>
      <c r="M131" s="11">
        <v>-4.4314269037333397E-2</v>
      </c>
      <c r="N131" s="11">
        <v>-6.9247291674492895E-2</v>
      </c>
      <c r="O131" s="11">
        <v>-8.2594063543952698E-2</v>
      </c>
      <c r="P131" s="11">
        <v>-2.1462552731794201E-2</v>
      </c>
      <c r="Q131" s="11">
        <v>-0.102810092240557</v>
      </c>
      <c r="R131" s="11">
        <v>-7.02633631852978E-2</v>
      </c>
      <c r="S131" s="11">
        <v>-0.117168416163575</v>
      </c>
      <c r="T131" s="11">
        <v>-8.1721778235030698E-2</v>
      </c>
      <c r="U131" s="11">
        <v>-0.137216377338751</v>
      </c>
      <c r="V131" s="11">
        <v>1.34912585775486E-2</v>
      </c>
      <c r="W131" s="11">
        <v>-1.8940401669316698E-2</v>
      </c>
      <c r="X131" s="11">
        <v>-1.54431469061545E-2</v>
      </c>
      <c r="Y131" s="11">
        <v>9.2206584195491798E-3</v>
      </c>
      <c r="Z131" s="11">
        <v>-1.51710725676106E-2</v>
      </c>
      <c r="AA131" s="11">
        <v>-6.4533213881635396E-2</v>
      </c>
      <c r="AB131" s="11">
        <v>-2.96239660174531E-2</v>
      </c>
      <c r="AC131" s="11">
        <v>4.0247331193513002E-2</v>
      </c>
      <c r="AD131" s="11">
        <v>-4.95865166947718E-2</v>
      </c>
      <c r="AE131" s="11">
        <v>-4.0035891324793703E-2</v>
      </c>
      <c r="AF131" s="11">
        <v>-2.9899781886420201E-2</v>
      </c>
      <c r="AG131" s="11">
        <v>-6.4020587878307694E-2</v>
      </c>
      <c r="AH131" s="11">
        <v>-5.8792402485112201E-2</v>
      </c>
      <c r="AI131" s="11">
        <v>-2.1097296939786701E-2</v>
      </c>
      <c r="AJ131" s="11">
        <v>-1.51780744688362E-2</v>
      </c>
      <c r="AK131" s="11">
        <v>-5.0202471629214604E-3</v>
      </c>
      <c r="AL131" s="11">
        <v>8.4606113264472805E-3</v>
      </c>
      <c r="AM131" s="11">
        <v>-2.07391846675112E-2</v>
      </c>
      <c r="AN131" s="11">
        <v>-1.5678771785372601E-2</v>
      </c>
      <c r="AO131" s="11">
        <v>-5.5006845047656502E-2</v>
      </c>
      <c r="AP131" s="11">
        <v>-1.63333772809106E-2</v>
      </c>
      <c r="AQ131" s="11">
        <v>-4.4883425169670303E-2</v>
      </c>
      <c r="AR131" s="11">
        <v>2.8674061075802199E-2</v>
      </c>
      <c r="AS131" s="11">
        <v>-2.0293531743046E-2</v>
      </c>
      <c r="AT131" s="11">
        <v>-7.1874809589456995E-2</v>
      </c>
      <c r="AU131" s="11">
        <v>5.1851346987953198E-2</v>
      </c>
      <c r="AW131">
        <f t="array" ref="AW131">SUMPRODUCT(B131:AU131,TRANSPOSE('QoL regression results'!$H$3:$H$48))</f>
        <v>0.80766469298348309</v>
      </c>
    </row>
    <row r="132" spans="1:49" x14ac:dyDescent="0.3">
      <c r="A132">
        <v>131</v>
      </c>
      <c r="B132" s="11">
        <v>0.85032697483285202</v>
      </c>
      <c r="C132" s="11">
        <v>-4.1229363473120999E-2</v>
      </c>
      <c r="D132" s="11">
        <v>7.0258872396616195E-4</v>
      </c>
      <c r="E132" s="11">
        <v>9.66660177569891E-3</v>
      </c>
      <c r="F132" s="11">
        <v>-1.36743434677965E-2</v>
      </c>
      <c r="G132" s="11">
        <v>2.0076125519237199E-2</v>
      </c>
      <c r="H132" s="11">
        <v>2.6422191235598799E-2</v>
      </c>
      <c r="I132" s="11">
        <v>-8.1084277785098594E-2</v>
      </c>
      <c r="J132" s="11">
        <v>-2.8840026711222901E-2</v>
      </c>
      <c r="K132" s="11">
        <v>-6.7608004544999004E-2</v>
      </c>
      <c r="L132" s="11">
        <v>-0.124821857812762</v>
      </c>
      <c r="M132" s="11">
        <v>-5.4913889715088302E-2</v>
      </c>
      <c r="N132" s="11">
        <v>-0.18088061900886501</v>
      </c>
      <c r="O132" s="11">
        <v>-8.8693253316131093E-2</v>
      </c>
      <c r="P132" s="11">
        <v>-2.20215726264597E-2</v>
      </c>
      <c r="Q132" s="11">
        <v>-0.140991606861329</v>
      </c>
      <c r="R132" s="11">
        <v>-1.8804394799781299E-2</v>
      </c>
      <c r="S132" s="11">
        <v>-0.147962081523242</v>
      </c>
      <c r="T132" s="11">
        <v>-3.4588696127034801E-2</v>
      </c>
      <c r="U132" s="11">
        <v>-7.2732700568894901E-2</v>
      </c>
      <c r="V132" s="11">
        <v>1.8643397539902701E-2</v>
      </c>
      <c r="W132" s="11">
        <v>-3.5732802788944001E-2</v>
      </c>
      <c r="X132" s="11">
        <v>-3.5917303961845198E-2</v>
      </c>
      <c r="Y132" s="11">
        <v>-1.4521904959358701E-2</v>
      </c>
      <c r="Z132" s="11">
        <v>1.5295060362807301E-2</v>
      </c>
      <c r="AA132" s="11">
        <v>-0.10567188702718899</v>
      </c>
      <c r="AB132" s="11">
        <v>-3.9020030265815797E-2</v>
      </c>
      <c r="AC132" s="11">
        <v>1.41494785127911E-2</v>
      </c>
      <c r="AD132" s="11">
        <v>-9.0514197383064696E-2</v>
      </c>
      <c r="AE132" s="11">
        <v>-4.3278766448275101E-2</v>
      </c>
      <c r="AF132" s="11">
        <v>-1.00485226622398E-2</v>
      </c>
      <c r="AG132" s="11">
        <v>-6.1287713339825002E-2</v>
      </c>
      <c r="AH132" s="11">
        <v>-5.1659998693286503E-2</v>
      </c>
      <c r="AI132" s="11">
        <v>-2.52813385022033E-2</v>
      </c>
      <c r="AJ132" s="11">
        <v>-1.8959321553103502E-2</v>
      </c>
      <c r="AK132" s="11">
        <v>1.14580944942083E-2</v>
      </c>
      <c r="AL132" s="11">
        <v>1.5405042575149601E-2</v>
      </c>
      <c r="AM132" s="11">
        <v>-1.82152667709415E-3</v>
      </c>
      <c r="AN132" s="11">
        <v>-8.2668122656196601E-3</v>
      </c>
      <c r="AO132" s="11">
        <v>-2.7104142252837801E-2</v>
      </c>
      <c r="AP132" s="11">
        <v>-1.3094083439253799E-2</v>
      </c>
      <c r="AQ132" s="11">
        <v>-4.5336826675384703E-2</v>
      </c>
      <c r="AR132" s="11">
        <v>2.9172451762420899E-2</v>
      </c>
      <c r="AS132" s="11">
        <v>-1.4657334121852199E-2</v>
      </c>
      <c r="AT132" s="11">
        <v>-5.9646252736199001E-2</v>
      </c>
      <c r="AU132" s="11">
        <v>4.0359864174972601E-2</v>
      </c>
      <c r="AW132">
        <f t="array" ref="AW132">SUMPRODUCT(B132:AU132,TRANSPOSE('QoL regression results'!$H$3:$H$48))</f>
        <v>0.81407201871471513</v>
      </c>
    </row>
    <row r="133" spans="1:49" x14ac:dyDescent="0.3">
      <c r="A133">
        <v>132</v>
      </c>
      <c r="B133" s="11">
        <v>0.87098080477081896</v>
      </c>
      <c r="C133" s="11">
        <v>-1.6895672453251201E-2</v>
      </c>
      <c r="D133" s="11">
        <v>-2.06976116676327E-2</v>
      </c>
      <c r="E133" s="11">
        <v>1.45515385371346E-3</v>
      </c>
      <c r="F133" s="11">
        <v>2.77270853628141E-2</v>
      </c>
      <c r="G133" s="11">
        <v>3.1777819089408597E-2</v>
      </c>
      <c r="H133" s="11">
        <v>2.4057463360506501E-2</v>
      </c>
      <c r="I133" s="11">
        <v>-0.121121377145485</v>
      </c>
      <c r="J133" s="11">
        <v>-1.9322680131386199E-2</v>
      </c>
      <c r="K133" s="11">
        <v>-0.24756056316765199</v>
      </c>
      <c r="L133" s="11">
        <v>-9.8152175765843799E-2</v>
      </c>
      <c r="M133" s="11">
        <v>-5.4553348053062001E-2</v>
      </c>
      <c r="N133" s="11">
        <v>-7.0505832010592004E-2</v>
      </c>
      <c r="O133" s="11">
        <v>-6.8544135141966694E-2</v>
      </c>
      <c r="P133" s="11">
        <v>-1.7966121426849401E-2</v>
      </c>
      <c r="Q133" s="11">
        <v>-2.8742948566831E-2</v>
      </c>
      <c r="R133" s="11">
        <v>-2.6189667164699899E-2</v>
      </c>
      <c r="S133" s="11">
        <v>-0.15514621219440899</v>
      </c>
      <c r="T133" s="11">
        <v>-8.30947043296731E-2</v>
      </c>
      <c r="U133" s="11">
        <v>-4.3155465024940602E-3</v>
      </c>
      <c r="V133" s="11">
        <v>1.7372591089161699E-2</v>
      </c>
      <c r="W133" s="11">
        <v>-7.3853754624189902E-2</v>
      </c>
      <c r="X133" s="11">
        <v>-3.8519519156093703E-2</v>
      </c>
      <c r="Y133" s="11">
        <v>-1.02496391574038E-2</v>
      </c>
      <c r="Z133" s="11">
        <v>2.6982825046943701E-2</v>
      </c>
      <c r="AA133" s="11">
        <v>-0.112672292121613</v>
      </c>
      <c r="AB133" s="11">
        <v>-3.9392756599154602E-2</v>
      </c>
      <c r="AC133" s="11">
        <v>-4.6403445463406197E-2</v>
      </c>
      <c r="AD133" s="11">
        <v>-1.79849385938489E-2</v>
      </c>
      <c r="AE133" s="11">
        <v>-3.6800011153704897E-2</v>
      </c>
      <c r="AF133" s="11">
        <v>-1.33143544550438E-2</v>
      </c>
      <c r="AG133" s="11">
        <v>-5.2740481231419098E-2</v>
      </c>
      <c r="AH133" s="11">
        <v>-4.5842618548995399E-2</v>
      </c>
      <c r="AI133" s="11">
        <v>-2.8540855054841399E-2</v>
      </c>
      <c r="AJ133" s="11">
        <v>-1.37315016852998E-2</v>
      </c>
      <c r="AK133" s="11">
        <v>-7.8222452141038599E-3</v>
      </c>
      <c r="AL133" s="11">
        <v>2.95659111244898E-3</v>
      </c>
      <c r="AM133" s="11">
        <v>-1.7128999028675401E-2</v>
      </c>
      <c r="AN133" s="11">
        <v>-2.4144184806502E-2</v>
      </c>
      <c r="AO133" s="11">
        <v>-4.1478971922625903E-2</v>
      </c>
      <c r="AP133" s="11">
        <v>-1.4392713229613999E-2</v>
      </c>
      <c r="AQ133" s="11">
        <v>-5.5310308035656799E-2</v>
      </c>
      <c r="AR133" s="11">
        <v>2.8577043598782999E-2</v>
      </c>
      <c r="AS133" s="11">
        <v>-9.7400346178725897E-3</v>
      </c>
      <c r="AT133" s="11">
        <v>-5.8625836077898702E-2</v>
      </c>
      <c r="AU133" s="11">
        <v>3.24512744281946E-2</v>
      </c>
      <c r="AW133">
        <f t="array" ref="AW133">SUMPRODUCT(B133:AU133,TRANSPOSE('QoL regression results'!$H$3:$H$48))</f>
        <v>0.8280947773342725</v>
      </c>
    </row>
    <row r="134" spans="1:49" x14ac:dyDescent="0.3">
      <c r="A134">
        <v>133</v>
      </c>
      <c r="B134" s="11">
        <v>0.87243134786608001</v>
      </c>
      <c r="C134" s="11">
        <v>-1.4050844036045999E-2</v>
      </c>
      <c r="D134" s="11">
        <v>8.9833090919916592E-3</v>
      </c>
      <c r="E134" s="11">
        <v>6.5414536274209104E-3</v>
      </c>
      <c r="F134" s="11">
        <v>-2.18424115091728E-2</v>
      </c>
      <c r="G134" s="11">
        <v>1.7299665300984202E-2</v>
      </c>
      <c r="H134" s="11">
        <v>1.6451039857910601E-2</v>
      </c>
      <c r="I134" s="11">
        <v>-9.5654275933344704E-2</v>
      </c>
      <c r="J134" s="11">
        <v>-2.0645694016113401E-2</v>
      </c>
      <c r="K134" s="11">
        <v>-9.7520710367650101E-2</v>
      </c>
      <c r="L134" s="11">
        <v>-0.15036269730027699</v>
      </c>
      <c r="M134" s="11">
        <v>-5.8181742057217399E-2</v>
      </c>
      <c r="N134" s="11">
        <v>-0.106041290807444</v>
      </c>
      <c r="O134" s="11">
        <v>-4.7898423911491503E-2</v>
      </c>
      <c r="P134" s="11">
        <v>-1.2064033569881699E-2</v>
      </c>
      <c r="Q134" s="11">
        <v>-8.0111257597594202E-2</v>
      </c>
      <c r="R134" s="11">
        <v>-0.14154626292615599</v>
      </c>
      <c r="S134" s="11">
        <v>-0.12016250239871</v>
      </c>
      <c r="T134" s="11">
        <v>-5.4290518965229601E-2</v>
      </c>
      <c r="U134" s="11">
        <v>-0.12707089513199499</v>
      </c>
      <c r="V134" s="11">
        <v>3.9166554508925699E-2</v>
      </c>
      <c r="W134" s="11">
        <v>-6.7936772460944497E-2</v>
      </c>
      <c r="X134" s="11">
        <v>-7.1711787876730701E-2</v>
      </c>
      <c r="Y134" s="11">
        <v>3.73496365540276E-2</v>
      </c>
      <c r="Z134" s="11">
        <v>-2.3161849399023E-2</v>
      </c>
      <c r="AA134" s="11">
        <v>-9.8354459959380705E-2</v>
      </c>
      <c r="AB134" s="11">
        <v>-3.1181292848971899E-2</v>
      </c>
      <c r="AC134" s="11">
        <v>-1.2500471226847E-2</v>
      </c>
      <c r="AD134" s="11">
        <v>-8.0151622912796108E-3</v>
      </c>
      <c r="AE134" s="11">
        <v>-2.95323614004795E-2</v>
      </c>
      <c r="AF134" s="11">
        <v>-2.7039439405432301E-2</v>
      </c>
      <c r="AG134" s="11">
        <v>-6.0728375529273501E-2</v>
      </c>
      <c r="AH134" s="11">
        <v>-4.5722870400973302E-2</v>
      </c>
      <c r="AI134" s="11">
        <v>-2.6598675403397901E-2</v>
      </c>
      <c r="AJ134" s="11">
        <v>-2.0546248025500698E-2</v>
      </c>
      <c r="AK134" s="11">
        <v>3.23550786325907E-3</v>
      </c>
      <c r="AL134" s="11">
        <v>9.8224527006290901E-3</v>
      </c>
      <c r="AM134" s="11">
        <v>-1.4795970545842699E-2</v>
      </c>
      <c r="AN134" s="11">
        <v>-2.5837900593350799E-2</v>
      </c>
      <c r="AO134" s="11">
        <v>-4.4756011980940903E-2</v>
      </c>
      <c r="AP134" s="11">
        <v>-1.7130807943789499E-2</v>
      </c>
      <c r="AQ134" s="11">
        <v>-6.0813391532148597E-2</v>
      </c>
      <c r="AR134" s="11">
        <v>3.0313594469779302E-2</v>
      </c>
      <c r="AS134" s="11">
        <v>-1.84461307664904E-2</v>
      </c>
      <c r="AT134" s="11">
        <v>-6.3513911871022094E-2</v>
      </c>
      <c r="AU134" s="11">
        <v>4.28121341563844E-2</v>
      </c>
      <c r="AW134">
        <f t="array" ref="AW134">SUMPRODUCT(B134:AU134,TRANSPOSE('QoL regression results'!$H$3:$H$48))</f>
        <v>0.83653093016573576</v>
      </c>
    </row>
    <row r="135" spans="1:49" x14ac:dyDescent="0.3">
      <c r="A135">
        <v>134</v>
      </c>
      <c r="B135" s="11">
        <v>0.87308559884773196</v>
      </c>
      <c r="C135" s="11">
        <v>-6.8151027929121102E-2</v>
      </c>
      <c r="D135" s="11">
        <v>-4.9807949678739704E-3</v>
      </c>
      <c r="E135" s="11">
        <v>-2.3161321167525198E-3</v>
      </c>
      <c r="F135" s="11">
        <v>2.4462706202210301E-2</v>
      </c>
      <c r="G135" s="11">
        <v>3.6669187803618802E-2</v>
      </c>
      <c r="H135" s="11">
        <v>3.8976154808097602E-2</v>
      </c>
      <c r="I135" s="11">
        <v>-0.112829653387346</v>
      </c>
      <c r="J135" s="11">
        <v>-2.50509257829457E-2</v>
      </c>
      <c r="K135" s="11">
        <v>-0.20065407637071001</v>
      </c>
      <c r="L135" s="11">
        <v>-0.120765258709605</v>
      </c>
      <c r="M135" s="11">
        <v>-4.91216210310206E-2</v>
      </c>
      <c r="N135" s="11">
        <v>-0.128717100708162</v>
      </c>
      <c r="O135" s="11">
        <v>-9.32375565230492E-2</v>
      </c>
      <c r="P135" s="11">
        <v>-2.3524245077246E-2</v>
      </c>
      <c r="Q135" s="11">
        <v>-8.2991017274196305E-2</v>
      </c>
      <c r="R135" s="11">
        <v>-9.2905642690136403E-2</v>
      </c>
      <c r="S135" s="11">
        <v>-9.4731260221825694E-2</v>
      </c>
      <c r="T135" s="11">
        <v>-5.93376486091809E-2</v>
      </c>
      <c r="U135" s="11">
        <v>-0.138468745440433</v>
      </c>
      <c r="V135" s="11">
        <v>2.9010886584088399E-2</v>
      </c>
      <c r="W135" s="11">
        <v>-3.3713166123017203E-2</v>
      </c>
      <c r="X135" s="11">
        <v>-5.2987007826524699E-2</v>
      </c>
      <c r="Y135" s="11">
        <v>4.0199518614280998E-2</v>
      </c>
      <c r="Z135" s="11">
        <v>2.5354338099172199E-2</v>
      </c>
      <c r="AA135" s="11">
        <v>-0.11292231906714301</v>
      </c>
      <c r="AB135" s="11">
        <v>-2.14052101841051E-2</v>
      </c>
      <c r="AC135" s="11">
        <v>-7.4821919447612906E-2</v>
      </c>
      <c r="AD135" s="11">
        <v>-7.0587110048011395E-2</v>
      </c>
      <c r="AE135" s="11">
        <v>-3.3576152404244698E-2</v>
      </c>
      <c r="AF135" s="11">
        <v>-2.00636868110394E-2</v>
      </c>
      <c r="AG135" s="11">
        <v>-5.3240658270365199E-2</v>
      </c>
      <c r="AH135" s="11">
        <v>-5.4797968092810102E-2</v>
      </c>
      <c r="AI135" s="11">
        <v>-2.1248093290741302E-2</v>
      </c>
      <c r="AJ135" s="11">
        <v>-1.6375407923620699E-2</v>
      </c>
      <c r="AK135" s="11">
        <v>-4.1827779734562301E-3</v>
      </c>
      <c r="AL135" s="11">
        <v>-6.2103334131977605E-4</v>
      </c>
      <c r="AM135" s="11">
        <v>-1.98474816976104E-2</v>
      </c>
      <c r="AN135" s="11">
        <v>-3.46501426730055E-2</v>
      </c>
      <c r="AO135" s="11">
        <v>-5.4879426869498399E-2</v>
      </c>
      <c r="AP135" s="11">
        <v>-1.9979907239267201E-2</v>
      </c>
      <c r="AQ135" s="11">
        <v>-6.1619453401582099E-2</v>
      </c>
      <c r="AR135" s="11">
        <v>3.4495564869357301E-2</v>
      </c>
      <c r="AS135" s="11">
        <v>-2.78316069504147E-2</v>
      </c>
      <c r="AT135" s="11">
        <v>-6.8392948888829699E-2</v>
      </c>
      <c r="AU135" s="11">
        <v>4.7169654676690098E-2</v>
      </c>
      <c r="AW135">
        <f t="array" ref="AW135">SUMPRODUCT(B135:AU135,TRANSPOSE('QoL regression results'!$H$3:$H$48))</f>
        <v>0.81766659741360204</v>
      </c>
    </row>
    <row r="136" spans="1:49" x14ac:dyDescent="0.3">
      <c r="A136">
        <v>135</v>
      </c>
      <c r="B136" s="11">
        <v>0.85362700368452604</v>
      </c>
      <c r="C136" s="11">
        <v>-5.3383441523587802E-2</v>
      </c>
      <c r="D136" s="11">
        <v>5.8346109349539802E-3</v>
      </c>
      <c r="E136" s="11">
        <v>6.9156716675263996E-3</v>
      </c>
      <c r="F136" s="11">
        <v>-1.9904006991583002E-2</v>
      </c>
      <c r="G136" s="11">
        <v>8.0756660638250793E-3</v>
      </c>
      <c r="H136" s="11">
        <v>3.0315870037628801E-2</v>
      </c>
      <c r="I136" s="11">
        <v>-7.1840219872207803E-2</v>
      </c>
      <c r="J136" s="11">
        <v>-3.2184623704792997E-2</v>
      </c>
      <c r="K136" s="11">
        <v>-0.12987409037017</v>
      </c>
      <c r="L136" s="11">
        <v>-0.15231133152807899</v>
      </c>
      <c r="M136" s="11">
        <v>-5.0822313251913699E-2</v>
      </c>
      <c r="N136" s="11">
        <v>-8.1237490840411E-2</v>
      </c>
      <c r="O136" s="11">
        <v>-7.7029066069430899E-2</v>
      </c>
      <c r="P136" s="11">
        <v>-2.0684846112312302E-2</v>
      </c>
      <c r="Q136" s="11">
        <v>-0.104037431019807</v>
      </c>
      <c r="R136" s="11">
        <v>-5.79423905248619E-2</v>
      </c>
      <c r="S136" s="11">
        <v>-9.4703083213848793E-2</v>
      </c>
      <c r="T136" s="11">
        <v>-8.7179112492906496E-2</v>
      </c>
      <c r="U136" s="11">
        <v>-0.124503087363909</v>
      </c>
      <c r="V136" s="11">
        <v>4.8215753703648202E-3</v>
      </c>
      <c r="W136" s="11">
        <v>-3.62637400723256E-2</v>
      </c>
      <c r="X136" s="11">
        <v>-2.9695557389320001E-2</v>
      </c>
      <c r="Y136" s="11">
        <v>2.9049188309002199E-2</v>
      </c>
      <c r="Z136" s="11">
        <v>3.3800993466056903E-2</v>
      </c>
      <c r="AA136" s="11">
        <v>-9.1451844883684602E-2</v>
      </c>
      <c r="AB136" s="11">
        <v>-3.6330980294885198E-2</v>
      </c>
      <c r="AC136" s="11">
        <v>-0.11821736538504</v>
      </c>
      <c r="AD136" s="11">
        <v>-1.0766076422587499E-2</v>
      </c>
      <c r="AE136" s="11">
        <v>-2.8682238465099499E-2</v>
      </c>
      <c r="AF136" s="11">
        <v>-1.5850205479192799E-2</v>
      </c>
      <c r="AG136" s="11">
        <v>-5.7911829255916397E-2</v>
      </c>
      <c r="AH136" s="11">
        <v>-4.53489432610686E-2</v>
      </c>
      <c r="AI136" s="11">
        <v>-2.1821554313416199E-2</v>
      </c>
      <c r="AJ136" s="11">
        <v>-1.0000194140459299E-2</v>
      </c>
      <c r="AK136" s="11">
        <v>7.5061779551892499E-3</v>
      </c>
      <c r="AL136" s="11">
        <v>7.9457520265664005E-3</v>
      </c>
      <c r="AM136" s="11">
        <v>-1.07963110541028E-2</v>
      </c>
      <c r="AN136" s="11">
        <v>-2.3746605985851599E-2</v>
      </c>
      <c r="AO136" s="11">
        <v>-4.2867149881419903E-2</v>
      </c>
      <c r="AP136" s="11">
        <v>-1.7753812134487099E-2</v>
      </c>
      <c r="AQ136" s="11">
        <v>-5.56971173659042E-2</v>
      </c>
      <c r="AR136" s="11">
        <v>2.92276064996532E-2</v>
      </c>
      <c r="AS136" s="11">
        <v>-2.2267221107186298E-2</v>
      </c>
      <c r="AT136" s="11">
        <v>-6.5435348552625894E-2</v>
      </c>
      <c r="AU136" s="11">
        <v>4.1220177834956101E-2</v>
      </c>
      <c r="AW136">
        <f t="array" ref="AW136">SUMPRODUCT(B136:AU136,TRANSPOSE('QoL regression results'!$H$3:$H$48))</f>
        <v>0.81622381245002384</v>
      </c>
    </row>
    <row r="137" spans="1:49" x14ac:dyDescent="0.3">
      <c r="A137">
        <v>136</v>
      </c>
      <c r="B137" s="11">
        <v>0.860953131105053</v>
      </c>
      <c r="C137" s="11">
        <v>-5.16149988437044E-2</v>
      </c>
      <c r="D137" s="11">
        <v>7.5939619586661497E-3</v>
      </c>
      <c r="E137" s="11">
        <v>5.0010850769658301E-3</v>
      </c>
      <c r="F137" s="11">
        <v>-1.5388569258235701E-3</v>
      </c>
      <c r="G137" s="11">
        <v>3.07855346660518E-2</v>
      </c>
      <c r="H137" s="11">
        <v>2.3003321423790499E-2</v>
      </c>
      <c r="I137" s="11">
        <v>-0.13611568337513399</v>
      </c>
      <c r="J137" s="11">
        <v>-3.1561174117117501E-2</v>
      </c>
      <c r="K137" s="11">
        <v>-5.4304370912244403E-2</v>
      </c>
      <c r="L137" s="11">
        <v>-0.135606726734876</v>
      </c>
      <c r="M137" s="11">
        <v>-4.8847623245634297E-2</v>
      </c>
      <c r="N137" s="11">
        <v>-0.118033927131993</v>
      </c>
      <c r="O137" s="11">
        <v>-6.9105278694746294E-2</v>
      </c>
      <c r="P137" s="11">
        <v>-3.4308182565680898E-2</v>
      </c>
      <c r="Q137" s="11">
        <v>-0.159799708536697</v>
      </c>
      <c r="R137" s="11">
        <v>-9.9729590356771994E-2</v>
      </c>
      <c r="S137" s="11">
        <v>-0.18842808468952801</v>
      </c>
      <c r="T137" s="11">
        <v>-2.8854381625776599E-2</v>
      </c>
      <c r="U137" s="11">
        <v>-5.4840260775308999E-2</v>
      </c>
      <c r="V137" s="11">
        <v>-1.3209065390702299E-2</v>
      </c>
      <c r="W137" s="11">
        <v>-3.4067781356094298E-2</v>
      </c>
      <c r="X137" s="11">
        <v>-3.5868889408849698E-2</v>
      </c>
      <c r="Y137" s="11">
        <v>-1.30601576430125E-2</v>
      </c>
      <c r="Z137" s="11">
        <v>-2.5130545712110898E-4</v>
      </c>
      <c r="AA137" s="11">
        <v>-7.1178174865677499E-2</v>
      </c>
      <c r="AB137" s="11">
        <v>-3.2868462830424099E-2</v>
      </c>
      <c r="AC137" s="11">
        <v>-3.2524659536683397E-2</v>
      </c>
      <c r="AD137" s="11">
        <v>-2.6080197943139899E-2</v>
      </c>
      <c r="AE137" s="11">
        <v>-3.2736105555429502E-2</v>
      </c>
      <c r="AF137" s="11">
        <v>-1.19614569020232E-2</v>
      </c>
      <c r="AG137" s="11">
        <v>-6.9417723155931005E-2</v>
      </c>
      <c r="AH137" s="11">
        <v>-4.3956715069508497E-2</v>
      </c>
      <c r="AI137" s="11">
        <v>-2.8920591918196601E-2</v>
      </c>
      <c r="AJ137" s="11">
        <v>-1.86985330966907E-2</v>
      </c>
      <c r="AK137" s="11">
        <v>-4.1483593767578398E-4</v>
      </c>
      <c r="AL137" s="11">
        <v>2.58494117869845E-3</v>
      </c>
      <c r="AM137" s="11">
        <v>-1.58180957781121E-2</v>
      </c>
      <c r="AN137" s="11">
        <v>-2.2930324238043701E-2</v>
      </c>
      <c r="AO137" s="11">
        <v>-4.4119408107085901E-2</v>
      </c>
      <c r="AP137" s="11">
        <v>-6.39018870804861E-3</v>
      </c>
      <c r="AQ137" s="11">
        <v>-5.4576381864200801E-2</v>
      </c>
      <c r="AR137" s="11">
        <v>2.74831896310672E-2</v>
      </c>
      <c r="AS137" s="11">
        <v>-1.8248273636033301E-2</v>
      </c>
      <c r="AT137" s="11">
        <v>-6.1805759942090401E-2</v>
      </c>
      <c r="AU137" s="11">
        <v>4.7450996591599598E-2</v>
      </c>
      <c r="AW137">
        <f t="array" ref="AW137">SUMPRODUCT(B137:AU137,TRANSPOSE('QoL regression results'!$H$3:$H$48))</f>
        <v>0.81958135721424297</v>
      </c>
    </row>
    <row r="138" spans="1:49" x14ac:dyDescent="0.3">
      <c r="A138">
        <v>137</v>
      </c>
      <c r="B138" s="11">
        <v>0.83937853206582203</v>
      </c>
      <c r="C138" s="11">
        <v>-3.3824036371183003E-2</v>
      </c>
      <c r="D138" s="11">
        <v>-8.3603017780324793E-3</v>
      </c>
      <c r="E138" s="11">
        <v>8.3524313031034508E-3</v>
      </c>
      <c r="F138" s="11">
        <v>6.7087176954029101E-3</v>
      </c>
      <c r="G138" s="11">
        <v>2.4758024758506601E-2</v>
      </c>
      <c r="H138" s="11">
        <v>2.7917135453475302E-2</v>
      </c>
      <c r="I138" s="11">
        <v>-7.1688911258430701E-2</v>
      </c>
      <c r="J138" s="11">
        <v>-2.7096488541873302E-2</v>
      </c>
      <c r="K138" s="11">
        <v>-0.146535717119715</v>
      </c>
      <c r="L138" s="11">
        <v>-9.9513256766667793E-2</v>
      </c>
      <c r="M138" s="11">
        <v>-4.3907501658228702E-2</v>
      </c>
      <c r="N138" s="11">
        <v>-0.10585937498333101</v>
      </c>
      <c r="O138" s="11">
        <v>-5.6887756415132697E-2</v>
      </c>
      <c r="P138" s="11">
        <v>-2.1763793326464099E-2</v>
      </c>
      <c r="Q138" s="11">
        <v>-0.15402988604437001</v>
      </c>
      <c r="R138" s="11">
        <v>-4.6899658632698099E-2</v>
      </c>
      <c r="S138" s="11">
        <v>-0.13243098578086199</v>
      </c>
      <c r="T138" s="11">
        <v>-7.4355051359786706E-2</v>
      </c>
      <c r="U138" s="11">
        <v>-1.9850952060942201E-2</v>
      </c>
      <c r="V138" s="11">
        <v>2.20598603616496E-2</v>
      </c>
      <c r="W138" s="11">
        <v>-6.8648425157870702E-2</v>
      </c>
      <c r="X138" s="11">
        <v>-1.5095174557431101E-2</v>
      </c>
      <c r="Y138" s="11">
        <v>-6.6042470747551298E-3</v>
      </c>
      <c r="Z138" s="11">
        <v>1.3752117936886001E-2</v>
      </c>
      <c r="AA138" s="11">
        <v>-9.1540087749262103E-2</v>
      </c>
      <c r="AB138" s="11">
        <v>-2.68404508752298E-2</v>
      </c>
      <c r="AC138" s="11">
        <v>-4.33061456184937E-3</v>
      </c>
      <c r="AD138" s="11">
        <v>-0.12067483969163</v>
      </c>
      <c r="AE138" s="11">
        <v>-3.02508095527723E-2</v>
      </c>
      <c r="AF138" s="11">
        <v>-3.2563234880732303E-2</v>
      </c>
      <c r="AG138" s="11">
        <v>-5.6412459127024001E-2</v>
      </c>
      <c r="AH138" s="11">
        <v>-4.8129857195487097E-2</v>
      </c>
      <c r="AI138" s="11">
        <v>-3.69774061688731E-2</v>
      </c>
      <c r="AJ138" s="11">
        <v>-1.46125372594283E-2</v>
      </c>
      <c r="AK138" s="11">
        <v>8.4949762951654004E-3</v>
      </c>
      <c r="AL138" s="11">
        <v>1.25218399140482E-2</v>
      </c>
      <c r="AM138" s="11">
        <v>6.31365138815939E-3</v>
      </c>
      <c r="AN138" s="11">
        <v>-1.92861367346343E-2</v>
      </c>
      <c r="AO138" s="11">
        <v>-2.9436807703253201E-2</v>
      </c>
      <c r="AP138" s="11">
        <v>-1.24411619741631E-2</v>
      </c>
      <c r="AQ138" s="11">
        <v>-5.1183403439328402E-2</v>
      </c>
      <c r="AR138" s="11">
        <v>3.7330676254102302E-2</v>
      </c>
      <c r="AS138" s="11">
        <v>-1.22911854802857E-2</v>
      </c>
      <c r="AT138" s="11">
        <v>-6.1713889352097102E-2</v>
      </c>
      <c r="AU138" s="11">
        <v>3.8190326943048303E-2</v>
      </c>
      <c r="AW138">
        <f t="array" ref="AW138">SUMPRODUCT(B138:AU138,TRANSPOSE('QoL regression results'!$H$3:$H$48))</f>
        <v>0.80377051478438311</v>
      </c>
    </row>
    <row r="139" spans="1:49" x14ac:dyDescent="0.3">
      <c r="A139">
        <v>138</v>
      </c>
      <c r="B139" s="11">
        <v>0.86875409637365297</v>
      </c>
      <c r="C139" s="11">
        <v>-4.3669645514957903E-2</v>
      </c>
      <c r="D139" s="11">
        <v>2.13151804398387E-2</v>
      </c>
      <c r="E139" s="11">
        <v>1.56434035660265E-3</v>
      </c>
      <c r="F139" s="11">
        <v>-1.2615351918735499E-2</v>
      </c>
      <c r="G139" s="11">
        <v>1.44294631795E-2</v>
      </c>
      <c r="H139" s="11">
        <v>2.76897430034709E-2</v>
      </c>
      <c r="I139" s="11">
        <v>-9.7989931882930703E-2</v>
      </c>
      <c r="J139" s="11">
        <v>-2.18768299413542E-2</v>
      </c>
      <c r="K139" s="11">
        <v>-0.156891233193305</v>
      </c>
      <c r="L139" s="11">
        <v>-0.12591213222407399</v>
      </c>
      <c r="M139" s="11">
        <v>-5.5953237681115597E-2</v>
      </c>
      <c r="N139" s="11">
        <v>-0.178697987500328</v>
      </c>
      <c r="O139" s="11">
        <v>-6.4242218666247006E-2</v>
      </c>
      <c r="P139" s="11">
        <v>-2.9421975147359999E-2</v>
      </c>
      <c r="Q139" s="11">
        <v>-0.111198870605784</v>
      </c>
      <c r="R139" s="11">
        <v>-4.5203413718070497E-2</v>
      </c>
      <c r="S139" s="11">
        <v>-9.3141395169325694E-2</v>
      </c>
      <c r="T139" s="11">
        <v>-7.8137087160212601E-2</v>
      </c>
      <c r="U139" s="11">
        <v>-3.89322434523992E-2</v>
      </c>
      <c r="V139" s="11">
        <v>-1.21239573257581E-2</v>
      </c>
      <c r="W139" s="11">
        <v>-4.8744601156972302E-2</v>
      </c>
      <c r="X139" s="11">
        <v>-2.9068469549454998E-2</v>
      </c>
      <c r="Y139" s="11">
        <v>-2.50460379336017E-2</v>
      </c>
      <c r="Z139" s="11">
        <v>1.3680390111207601E-3</v>
      </c>
      <c r="AA139" s="11">
        <v>-8.0902605202227404E-2</v>
      </c>
      <c r="AB139" s="11">
        <v>-4.3576068596997398E-2</v>
      </c>
      <c r="AC139" s="11">
        <v>-5.1625160366108799E-2</v>
      </c>
      <c r="AD139" s="11">
        <v>-0.112985398140567</v>
      </c>
      <c r="AE139" s="11">
        <v>-3.4902339841771102E-2</v>
      </c>
      <c r="AF139" s="11">
        <v>-2.81379003793246E-2</v>
      </c>
      <c r="AG139" s="11">
        <v>-5.8775682183143801E-2</v>
      </c>
      <c r="AH139" s="11">
        <v>-4.6137984709908098E-2</v>
      </c>
      <c r="AI139" s="11">
        <v>-2.43795300011709E-2</v>
      </c>
      <c r="AJ139" s="11">
        <v>-2.5737106828136399E-2</v>
      </c>
      <c r="AK139" s="11">
        <v>3.33203515962429E-3</v>
      </c>
      <c r="AL139" s="11">
        <v>1.1087068671456399E-2</v>
      </c>
      <c r="AM139" s="11">
        <v>-3.9099337642207396E-3</v>
      </c>
      <c r="AN139" s="11">
        <v>-2.20798764237486E-2</v>
      </c>
      <c r="AO139" s="11">
        <v>-4.3107632189225198E-2</v>
      </c>
      <c r="AP139" s="11">
        <v>-1.9257701048769699E-2</v>
      </c>
      <c r="AQ139" s="11">
        <v>-5.0091817523400903E-2</v>
      </c>
      <c r="AR139" s="11">
        <v>3.4634723627775699E-2</v>
      </c>
      <c r="AS139" s="11">
        <v>-1.37390535078331E-2</v>
      </c>
      <c r="AT139" s="11">
        <v>-6.2652086605288093E-2</v>
      </c>
      <c r="AU139" s="11">
        <v>3.5222189785325E-2</v>
      </c>
      <c r="AW139">
        <f t="array" ref="AW139">SUMPRODUCT(B139:AU139,TRANSPOSE('QoL regression results'!$H$3:$H$48))</f>
        <v>0.8337031803352013</v>
      </c>
    </row>
    <row r="140" spans="1:49" x14ac:dyDescent="0.3">
      <c r="A140">
        <v>139</v>
      </c>
      <c r="B140" s="11">
        <v>0.85131931873147204</v>
      </c>
      <c r="C140" s="11">
        <v>-7.4090820656414202E-2</v>
      </c>
      <c r="D140" s="11">
        <v>-1.1482061685022801E-2</v>
      </c>
      <c r="E140" s="11">
        <v>6.3568914757631398E-3</v>
      </c>
      <c r="F140" s="11">
        <v>2.5704006026562198E-2</v>
      </c>
      <c r="G140" s="11">
        <v>2.9704063835007299E-2</v>
      </c>
      <c r="H140" s="11">
        <v>4.2105906704047701E-2</v>
      </c>
      <c r="I140" s="11">
        <v>-8.6544220485589199E-2</v>
      </c>
      <c r="J140" s="11">
        <v>-4.7806620153917699E-2</v>
      </c>
      <c r="K140" s="11">
        <v>-0.17230211765532699</v>
      </c>
      <c r="L140" s="11">
        <v>-0.11538734531523499</v>
      </c>
      <c r="M140" s="11">
        <v>-5.2483176181077097E-2</v>
      </c>
      <c r="N140" s="11">
        <v>-0.168536136223356</v>
      </c>
      <c r="O140" s="11">
        <v>-0.10628099738895</v>
      </c>
      <c r="P140" s="11">
        <v>-8.4070238727073799E-3</v>
      </c>
      <c r="Q140" s="11">
        <v>-9.4736718933146599E-2</v>
      </c>
      <c r="R140" s="11">
        <v>-0.10415279189590999</v>
      </c>
      <c r="S140" s="11">
        <v>-0.13724547024068301</v>
      </c>
      <c r="T140" s="11">
        <v>-5.0544434504353697E-2</v>
      </c>
      <c r="U140" s="11">
        <v>-0.17234116764038199</v>
      </c>
      <c r="V140" s="11">
        <v>-1.9069513128036699E-2</v>
      </c>
      <c r="W140" s="11">
        <v>-4.0067729744527998E-2</v>
      </c>
      <c r="X140" s="11">
        <v>-2.6625286125393801E-2</v>
      </c>
      <c r="Y140" s="11">
        <v>-1.8726939179859299E-2</v>
      </c>
      <c r="Z140" s="11">
        <v>-1.66299673900548E-2</v>
      </c>
      <c r="AA140" s="11">
        <v>-9.3656358501648093E-2</v>
      </c>
      <c r="AB140" s="11">
        <v>-2.3363756782906399E-2</v>
      </c>
      <c r="AC140" s="11">
        <v>-1.4995270383744701E-2</v>
      </c>
      <c r="AD140" s="11">
        <v>-2.7993321990695898E-2</v>
      </c>
      <c r="AE140" s="11">
        <v>-3.8731480714802403E-2</v>
      </c>
      <c r="AF140" s="11">
        <v>-2.1082617081850101E-2</v>
      </c>
      <c r="AG140" s="11">
        <v>-5.7335245964488399E-2</v>
      </c>
      <c r="AH140" s="11">
        <v>-6.4292418671410195E-2</v>
      </c>
      <c r="AI140" s="11">
        <v>-2.7336211626119902E-2</v>
      </c>
      <c r="AJ140" s="11">
        <v>-1.43824678157895E-2</v>
      </c>
      <c r="AK140" s="11">
        <v>5.0955416927201203E-3</v>
      </c>
      <c r="AL140" s="11">
        <v>2.03095158278612E-2</v>
      </c>
      <c r="AM140" s="11">
        <v>3.0047282871197298E-3</v>
      </c>
      <c r="AN140" s="11">
        <v>-3.28161141864003E-3</v>
      </c>
      <c r="AO140" s="11">
        <v>-3.75648392852568E-2</v>
      </c>
      <c r="AP140" s="11">
        <v>-1.5897954560013899E-2</v>
      </c>
      <c r="AQ140" s="11">
        <v>-5.4912017086260999E-2</v>
      </c>
      <c r="AR140" s="11">
        <v>2.3216124075436599E-2</v>
      </c>
      <c r="AS140" s="11">
        <v>-1.22658303590529E-2</v>
      </c>
      <c r="AT140" s="11">
        <v>-5.4480890171199003E-2</v>
      </c>
      <c r="AU140" s="11">
        <v>4.4957608026350099E-2</v>
      </c>
      <c r="AW140">
        <f t="array" ref="AW140">SUMPRODUCT(B140:AU140,TRANSPOSE('QoL regression results'!$H$3:$H$48))</f>
        <v>0.80733641588792304</v>
      </c>
    </row>
    <row r="141" spans="1:49" x14ac:dyDescent="0.3">
      <c r="A141">
        <v>140</v>
      </c>
      <c r="B141" s="11">
        <v>0.83639103219148203</v>
      </c>
      <c r="C141" s="11">
        <v>-6.6685333804964803E-2</v>
      </c>
      <c r="D141" s="11">
        <v>-3.69571543825535E-3</v>
      </c>
      <c r="E141" s="11">
        <v>9.3935280644122498E-3</v>
      </c>
      <c r="F141" s="11">
        <v>1.21233767781323E-2</v>
      </c>
      <c r="G141" s="11">
        <v>5.6002216349631496E-3</v>
      </c>
      <c r="H141" s="11">
        <v>3.5064266735051197E-2</v>
      </c>
      <c r="I141" s="11">
        <v>-7.2148065310471493E-2</v>
      </c>
      <c r="J141" s="11">
        <v>-2.6214610435836401E-2</v>
      </c>
      <c r="K141" s="11">
        <v>-0.19757529035240001</v>
      </c>
      <c r="L141" s="11">
        <v>-0.10383531444163201</v>
      </c>
      <c r="M141" s="11">
        <v>-5.3909154443267597E-2</v>
      </c>
      <c r="N141" s="11">
        <v>-0.12252043228942799</v>
      </c>
      <c r="O141" s="11">
        <v>-6.1833603154324401E-2</v>
      </c>
      <c r="P141" s="11">
        <v>-1.9333201596244898E-2</v>
      </c>
      <c r="Q141" s="11">
        <v>-9.1862379725212703E-2</v>
      </c>
      <c r="R141" s="11">
        <v>-9.37544693264801E-2</v>
      </c>
      <c r="S141" s="11">
        <v>-0.101663740884523</v>
      </c>
      <c r="T141" s="11">
        <v>-9.6659034507090805E-2</v>
      </c>
      <c r="U141" s="11">
        <v>-0.140517423955413</v>
      </c>
      <c r="V141" s="11">
        <v>2.8627105173045799E-3</v>
      </c>
      <c r="W141" s="11">
        <v>-1.73850082668126E-2</v>
      </c>
      <c r="X141" s="11">
        <v>-3.9974529328627197E-2</v>
      </c>
      <c r="Y141" s="11">
        <v>-9.7859142871649894E-3</v>
      </c>
      <c r="Z141" s="11">
        <v>5.4574391602107595E-4</v>
      </c>
      <c r="AA141" s="11">
        <v>-0.10990297339312401</v>
      </c>
      <c r="AB141" s="11">
        <v>-4.0188267186509398E-2</v>
      </c>
      <c r="AC141" s="11">
        <v>5.1062385232188701E-2</v>
      </c>
      <c r="AD141" s="11">
        <v>-7.9180644650444793E-3</v>
      </c>
      <c r="AE141" s="11">
        <v>-3.4860373421607499E-2</v>
      </c>
      <c r="AF141" s="11">
        <v>-2.00608625134172E-2</v>
      </c>
      <c r="AG141" s="11">
        <v>-5.1713096565572901E-2</v>
      </c>
      <c r="AH141" s="11">
        <v>-5.2072421829101601E-2</v>
      </c>
      <c r="AI141" s="11">
        <v>-3.2765136478510801E-2</v>
      </c>
      <c r="AJ141" s="11">
        <v>-9.5435548455894397E-3</v>
      </c>
      <c r="AK141" s="11">
        <v>1.8399973434616801E-2</v>
      </c>
      <c r="AL141" s="11">
        <v>1.6038711048830701E-2</v>
      </c>
      <c r="AM141" s="11">
        <v>-2.6844292414315001E-3</v>
      </c>
      <c r="AN141" s="11">
        <v>-1.89880822117564E-3</v>
      </c>
      <c r="AO141" s="11">
        <v>-2.0939130627124401E-2</v>
      </c>
      <c r="AP141" s="11">
        <v>-1.29285608511498E-2</v>
      </c>
      <c r="AQ141" s="11">
        <v>-5.6872528666868698E-2</v>
      </c>
      <c r="AR141" s="11">
        <v>3.2671633205542602E-2</v>
      </c>
      <c r="AS141" s="11">
        <v>-1.71204023020722E-2</v>
      </c>
      <c r="AT141" s="11">
        <v>-6.2476239397081398E-2</v>
      </c>
      <c r="AU141" s="11">
        <v>4.2501791208330399E-2</v>
      </c>
      <c r="AW141">
        <f t="array" ref="AW141">SUMPRODUCT(B141:AU141,TRANSPOSE('QoL regression results'!$H$3:$H$48))</f>
        <v>0.80035732141121119</v>
      </c>
    </row>
    <row r="142" spans="1:49" x14ac:dyDescent="0.3">
      <c r="A142">
        <v>141</v>
      </c>
      <c r="B142" s="11">
        <v>0.85138491862600596</v>
      </c>
      <c r="C142" s="11">
        <v>-6.0678081165765403E-2</v>
      </c>
      <c r="D142" s="11">
        <v>-1.0672736973083301E-3</v>
      </c>
      <c r="E142" s="11">
        <v>9.3521035132330208E-3</v>
      </c>
      <c r="F142" s="11">
        <v>9.2521065845048295E-3</v>
      </c>
      <c r="G142" s="11">
        <v>1.5482047885530301E-2</v>
      </c>
      <c r="H142" s="11">
        <v>1.22558353311229E-2</v>
      </c>
      <c r="I142" s="11">
        <v>-2.4948491985370899E-2</v>
      </c>
      <c r="J142" s="11">
        <v>-9.2030604560091808E-3</v>
      </c>
      <c r="K142" s="11">
        <v>-0.145367158014233</v>
      </c>
      <c r="L142" s="11">
        <v>-0.13059267965999199</v>
      </c>
      <c r="M142" s="11">
        <v>-5.1860861927054698E-2</v>
      </c>
      <c r="N142" s="11">
        <v>-0.108063872507405</v>
      </c>
      <c r="O142" s="11">
        <v>-0.10793770356467899</v>
      </c>
      <c r="P142" s="11">
        <v>-5.7744220923264698E-3</v>
      </c>
      <c r="Q142" s="11">
        <v>-2.42192055477694E-2</v>
      </c>
      <c r="R142" s="11">
        <v>-4.8996601350285302E-2</v>
      </c>
      <c r="S142" s="11">
        <v>-0.13028360492079299</v>
      </c>
      <c r="T142" s="11">
        <v>-4.90457748124336E-2</v>
      </c>
      <c r="U142" s="11">
        <v>-3.00293989972777E-2</v>
      </c>
      <c r="V142" s="11">
        <v>-4.03456791292389E-2</v>
      </c>
      <c r="W142" s="11">
        <v>-1.7006402235894599E-2</v>
      </c>
      <c r="X142" s="11">
        <v>-4.0224983427450803E-2</v>
      </c>
      <c r="Y142" s="11">
        <v>-2.44034420155868E-3</v>
      </c>
      <c r="Z142" s="11">
        <v>1.3617648218962899E-2</v>
      </c>
      <c r="AA142" s="11">
        <v>-0.107700498186034</v>
      </c>
      <c r="AB142" s="11">
        <v>-4.2204896391506701E-2</v>
      </c>
      <c r="AC142" s="11">
        <v>-1.7089889934473801E-2</v>
      </c>
      <c r="AD142" s="11">
        <v>1.01765245381295E-2</v>
      </c>
      <c r="AE142" s="11">
        <v>-3.6550981949833299E-2</v>
      </c>
      <c r="AF142" s="11">
        <v>-2.7720293876697499E-2</v>
      </c>
      <c r="AG142" s="11">
        <v>-7.1894557772698195E-2</v>
      </c>
      <c r="AH142" s="11">
        <v>-4.3097202547932298E-2</v>
      </c>
      <c r="AI142" s="11">
        <v>-2.34263523948594E-2</v>
      </c>
      <c r="AJ142" s="11">
        <v>-1.96981706821477E-2</v>
      </c>
      <c r="AK142" s="11">
        <v>4.4022497252914402E-3</v>
      </c>
      <c r="AL142" s="11">
        <v>7.6946880721434196E-3</v>
      </c>
      <c r="AM142" s="11">
        <v>-1.1014437218588901E-2</v>
      </c>
      <c r="AN142" s="11">
        <v>-2.3248361516686401E-2</v>
      </c>
      <c r="AO142" s="11">
        <v>-4.88851058051002E-2</v>
      </c>
      <c r="AP142" s="11">
        <v>-6.85595301533291E-3</v>
      </c>
      <c r="AQ142" s="11">
        <v>-5.8197498050523599E-2</v>
      </c>
      <c r="AR142" s="11">
        <v>2.9529896388412E-2</v>
      </c>
      <c r="AS142" s="11">
        <v>-1.33954368858605E-2</v>
      </c>
      <c r="AT142" s="11">
        <v>-5.7837902178367998E-2</v>
      </c>
      <c r="AU142" s="11">
        <v>4.99959671964645E-2</v>
      </c>
      <c r="AW142">
        <f t="array" ref="AW142">SUMPRODUCT(B142:AU142,TRANSPOSE('QoL regression results'!$H$3:$H$48))</f>
        <v>0.81598240415021717</v>
      </c>
    </row>
    <row r="143" spans="1:49" x14ac:dyDescent="0.3">
      <c r="A143">
        <v>142</v>
      </c>
      <c r="B143" s="11">
        <v>0.84952502622586501</v>
      </c>
      <c r="C143" s="11">
        <v>-2.4461024964039398E-2</v>
      </c>
      <c r="D143" s="11">
        <v>-3.7863914457743298E-3</v>
      </c>
      <c r="E143" s="11">
        <v>-5.0412689155680101E-3</v>
      </c>
      <c r="F143" s="11">
        <v>2.53076638867018E-2</v>
      </c>
      <c r="G143" s="11">
        <v>2.8543682127139501E-2</v>
      </c>
      <c r="H143" s="11">
        <v>3.7312289237430497E-2</v>
      </c>
      <c r="I143" s="11">
        <v>-7.7574117678050003E-2</v>
      </c>
      <c r="J143" s="11">
        <v>-1.52801765845172E-2</v>
      </c>
      <c r="K143" s="11">
        <v>-5.1892392783749797E-2</v>
      </c>
      <c r="L143" s="11">
        <v>-6.3456662141818596E-2</v>
      </c>
      <c r="M143" s="11">
        <v>-5.1405058773040399E-2</v>
      </c>
      <c r="N143" s="11">
        <v>-0.15036959453454199</v>
      </c>
      <c r="O143" s="11">
        <v>-5.6339349353856101E-2</v>
      </c>
      <c r="P143" s="11">
        <v>-1.50450502223838E-2</v>
      </c>
      <c r="Q143" s="11">
        <v>-5.12555773570669E-2</v>
      </c>
      <c r="R143" s="11">
        <v>-9.5865673652364897E-2</v>
      </c>
      <c r="S143" s="11">
        <v>-8.3156009317200894E-2</v>
      </c>
      <c r="T143" s="11">
        <v>-7.77268012986366E-2</v>
      </c>
      <c r="U143" s="11">
        <v>2.0339619353008501E-2</v>
      </c>
      <c r="V143" s="11">
        <v>7.8455270368968308E-3</v>
      </c>
      <c r="W143" s="11">
        <v>-6.9483807671990401E-4</v>
      </c>
      <c r="X143" s="11">
        <v>-4.3675569660073597E-2</v>
      </c>
      <c r="Y143" s="11">
        <v>-3.3876784700246402E-3</v>
      </c>
      <c r="Z143" s="11">
        <v>-5.4430590570297603E-3</v>
      </c>
      <c r="AA143" s="11">
        <v>-9.5962993036351293E-2</v>
      </c>
      <c r="AB143" s="11">
        <v>-3.0902078158100602E-2</v>
      </c>
      <c r="AC143" s="11">
        <v>-5.8670578952958697E-4</v>
      </c>
      <c r="AD143" s="11">
        <v>-3.07951700971765E-2</v>
      </c>
      <c r="AE143" s="11">
        <v>-3.0891727418339499E-2</v>
      </c>
      <c r="AF143" s="11">
        <v>-1.0113146196712899E-2</v>
      </c>
      <c r="AG143" s="11">
        <v>-6.7695118838729001E-2</v>
      </c>
      <c r="AH143" s="11">
        <v>-5.3277499367830203E-2</v>
      </c>
      <c r="AI143" s="11">
        <v>-3.0085367936513199E-2</v>
      </c>
      <c r="AJ143" s="11">
        <v>-1.4448715142547501E-2</v>
      </c>
      <c r="AK143" s="11">
        <v>-6.9861942646154505E-4</v>
      </c>
      <c r="AL143" s="11">
        <v>7.56262495583147E-3</v>
      </c>
      <c r="AM143" s="11">
        <v>-6.16581870510395E-3</v>
      </c>
      <c r="AN143" s="11">
        <v>-1.74207596299677E-2</v>
      </c>
      <c r="AO143" s="11">
        <v>-3.6514189947489797E-2</v>
      </c>
      <c r="AP143" s="11">
        <v>-1.27428899799576E-2</v>
      </c>
      <c r="AQ143" s="11">
        <v>-4.3134671227792902E-2</v>
      </c>
      <c r="AR143" s="11">
        <v>3.5214492522232202E-2</v>
      </c>
      <c r="AS143" s="11">
        <v>-9.2080812601748902E-3</v>
      </c>
      <c r="AT143" s="11">
        <v>-5.8341879200293698E-2</v>
      </c>
      <c r="AU143" s="11">
        <v>4.1301201871038799E-2</v>
      </c>
      <c r="AW143">
        <f t="array" ref="AW143">SUMPRODUCT(B143:AU143,TRANSPOSE('QoL regression results'!$H$3:$H$48))</f>
        <v>0.80381015181386628</v>
      </c>
    </row>
    <row r="144" spans="1:49" x14ac:dyDescent="0.3">
      <c r="A144">
        <v>143</v>
      </c>
      <c r="B144" s="11">
        <v>0.83936906903964503</v>
      </c>
      <c r="C144" s="11">
        <v>-4.9780855526906802E-2</v>
      </c>
      <c r="D144" s="11">
        <v>-1.46873751034608E-2</v>
      </c>
      <c r="E144" s="11">
        <v>4.0140228457253803E-3</v>
      </c>
      <c r="F144" s="11">
        <v>-1.6190503914730099E-2</v>
      </c>
      <c r="G144" s="11">
        <v>2.0015163080594499E-2</v>
      </c>
      <c r="H144" s="11">
        <v>3.6429425608601899E-2</v>
      </c>
      <c r="I144" s="11">
        <v>-0.10580701201468801</v>
      </c>
      <c r="J144" s="11">
        <v>-1.9036749152608001E-2</v>
      </c>
      <c r="K144" s="11">
        <v>-0.120357541765827</v>
      </c>
      <c r="L144" s="11">
        <v>-0.12385260666860699</v>
      </c>
      <c r="M144" s="11">
        <v>-5.8818926415618603E-2</v>
      </c>
      <c r="N144" s="11">
        <v>-0.14454878479300801</v>
      </c>
      <c r="O144" s="11">
        <v>-6.1853254785655301E-2</v>
      </c>
      <c r="P144" s="11">
        <v>-1.7659436480589701E-2</v>
      </c>
      <c r="Q144" s="11">
        <v>-3.7716045614307303E-2</v>
      </c>
      <c r="R144" s="11">
        <v>-0.14643404562127499</v>
      </c>
      <c r="S144" s="11">
        <v>-0.123283253214006</v>
      </c>
      <c r="T144" s="11">
        <v>-5.9695344532314502E-2</v>
      </c>
      <c r="U144" s="11">
        <v>-0.100203255142798</v>
      </c>
      <c r="V144" s="11">
        <v>3.4985719778493601E-2</v>
      </c>
      <c r="W144" s="11">
        <v>-4.0918608745924102E-2</v>
      </c>
      <c r="X144" s="11">
        <v>-5.9631498279491199E-2</v>
      </c>
      <c r="Y144" s="11">
        <v>2.2627250154740501E-3</v>
      </c>
      <c r="Z144" s="11">
        <v>-3.7073802923594502E-3</v>
      </c>
      <c r="AA144" s="11">
        <v>-0.12052834288480301</v>
      </c>
      <c r="AB144" s="11">
        <v>-2.4932284879857901E-2</v>
      </c>
      <c r="AC144" s="11">
        <v>3.8945709066238399E-2</v>
      </c>
      <c r="AD144" s="11">
        <v>5.84169270888674E-3</v>
      </c>
      <c r="AE144" s="11">
        <v>-3.71667159385674E-2</v>
      </c>
      <c r="AF144" s="11">
        <v>-1.36167884277899E-2</v>
      </c>
      <c r="AG144" s="11">
        <v>-5.8780736728239198E-2</v>
      </c>
      <c r="AH144" s="11">
        <v>-4.97935399027244E-2</v>
      </c>
      <c r="AI144" s="11">
        <v>-1.7123969787436299E-2</v>
      </c>
      <c r="AJ144" s="11">
        <v>-1.29851686197422E-2</v>
      </c>
      <c r="AK144" s="11">
        <v>7.2480195026931602E-3</v>
      </c>
      <c r="AL144" s="11">
        <v>1.2589376180921499E-2</v>
      </c>
      <c r="AM144" s="11">
        <v>-3.1771068767224801E-3</v>
      </c>
      <c r="AN144" s="11">
        <v>-2.08013297129497E-2</v>
      </c>
      <c r="AO144" s="11">
        <v>-3.1688316316543098E-2</v>
      </c>
      <c r="AP144" s="11">
        <v>-1.31383653500929E-2</v>
      </c>
      <c r="AQ144" s="11">
        <v>-4.9959956748106799E-2</v>
      </c>
      <c r="AR144" s="11">
        <v>2.8521500654116301E-2</v>
      </c>
      <c r="AS144" s="11">
        <v>-8.7278011404885308E-3</v>
      </c>
      <c r="AT144" s="11">
        <v>-5.6580686950393297E-2</v>
      </c>
      <c r="AU144" s="11">
        <v>4.2715731025258503E-2</v>
      </c>
      <c r="AW144">
        <f t="array" ref="AW144">SUMPRODUCT(B144:AU144,TRANSPOSE('QoL regression results'!$H$3:$H$48))</f>
        <v>0.80216490531784213</v>
      </c>
    </row>
    <row r="145" spans="1:49" x14ac:dyDescent="0.3">
      <c r="A145">
        <v>144</v>
      </c>
      <c r="B145" s="11">
        <v>0.87423186519392904</v>
      </c>
      <c r="C145" s="11">
        <v>-2.48959173440534E-2</v>
      </c>
      <c r="D145" s="11">
        <v>-1.1025782519309001E-3</v>
      </c>
      <c r="E145" s="11">
        <v>-1.77344890299746E-3</v>
      </c>
      <c r="F145" s="11">
        <v>1.2095202668743899E-3</v>
      </c>
      <c r="G145" s="11">
        <v>1.38902733224293E-2</v>
      </c>
      <c r="H145" s="11">
        <v>3.1634853816681997E-2</v>
      </c>
      <c r="I145" s="11">
        <v>-0.119766774501141</v>
      </c>
      <c r="J145" s="11">
        <v>-2.36796188419242E-2</v>
      </c>
      <c r="K145" s="11">
        <v>-0.18710431865399699</v>
      </c>
      <c r="L145" s="11">
        <v>-9.8003680140741706E-2</v>
      </c>
      <c r="M145" s="11">
        <v>-5.84909837763328E-2</v>
      </c>
      <c r="N145" s="11">
        <v>-0.13633621429478099</v>
      </c>
      <c r="O145" s="11">
        <v>-8.7777174051799897E-2</v>
      </c>
      <c r="P145" s="11">
        <v>-2.2591671598287899E-2</v>
      </c>
      <c r="Q145" s="11">
        <v>-7.4531389364016001E-2</v>
      </c>
      <c r="R145" s="11">
        <v>-0.10606345404911199</v>
      </c>
      <c r="S145" s="11">
        <v>-0.110682616530263</v>
      </c>
      <c r="T145" s="11">
        <v>-8.0980814958252503E-2</v>
      </c>
      <c r="U145" s="11">
        <v>-1.4149795089564999E-2</v>
      </c>
      <c r="V145" s="11">
        <v>4.9783078999863999E-2</v>
      </c>
      <c r="W145" s="11">
        <v>-6.7321771450160398E-2</v>
      </c>
      <c r="X145" s="11">
        <v>-5.1728345920692302E-2</v>
      </c>
      <c r="Y145" s="11">
        <v>1.4674981344063601E-2</v>
      </c>
      <c r="Z145" s="11">
        <v>-5.0518866514275902E-2</v>
      </c>
      <c r="AA145" s="11">
        <v>-0.10829883166325099</v>
      </c>
      <c r="AB145" s="11">
        <v>-2.3970587080232999E-2</v>
      </c>
      <c r="AC145" s="11">
        <v>-1.97907107286007E-2</v>
      </c>
      <c r="AD145" s="11">
        <v>-1.67739249191277E-2</v>
      </c>
      <c r="AE145" s="11">
        <v>-3.2279129060336101E-2</v>
      </c>
      <c r="AF145" s="11">
        <v>-1.66081276327762E-2</v>
      </c>
      <c r="AG145" s="11">
        <v>-5.4818796003793101E-2</v>
      </c>
      <c r="AH145" s="11">
        <v>-5.5891854728568502E-2</v>
      </c>
      <c r="AI145" s="11">
        <v>-2.7257336879958599E-2</v>
      </c>
      <c r="AJ145" s="11">
        <v>-2.35356847122868E-2</v>
      </c>
      <c r="AK145" s="11">
        <v>-1.49960442455336E-2</v>
      </c>
      <c r="AL145" s="11">
        <v>-3.8086096330993999E-3</v>
      </c>
      <c r="AM145" s="11">
        <v>-1.47381434171264E-2</v>
      </c>
      <c r="AN145" s="11">
        <v>-3.4833524360577302E-2</v>
      </c>
      <c r="AO145" s="11">
        <v>-5.4867543417808202E-2</v>
      </c>
      <c r="AP145" s="11">
        <v>-1.5227344760590501E-2</v>
      </c>
      <c r="AQ145" s="11">
        <v>-5.3137772731344499E-2</v>
      </c>
      <c r="AR145" s="11">
        <v>3.11011901279931E-2</v>
      </c>
      <c r="AS145" s="11">
        <v>-1.6811142445085098E-2</v>
      </c>
      <c r="AT145" s="11">
        <v>-6.0355181020792098E-2</v>
      </c>
      <c r="AU145" s="11">
        <v>4.9736498130061098E-2</v>
      </c>
      <c r="AW145">
        <f t="array" ref="AW145">SUMPRODUCT(B145:AU145,TRANSPOSE('QoL regression results'!$H$3:$H$48))</f>
        <v>0.81453140083226117</v>
      </c>
    </row>
    <row r="146" spans="1:49" x14ac:dyDescent="0.3">
      <c r="A146">
        <v>145</v>
      </c>
      <c r="B146" s="11">
        <v>0.84623453809537097</v>
      </c>
      <c r="C146" s="11">
        <v>-7.1495793052811604E-2</v>
      </c>
      <c r="D146" s="11">
        <v>-2.23967854838188E-2</v>
      </c>
      <c r="E146" s="11">
        <v>1.74877696046759E-2</v>
      </c>
      <c r="F146" s="11">
        <v>2.2374878508070802E-2</v>
      </c>
      <c r="G146" s="11">
        <v>4.3047090967048902E-2</v>
      </c>
      <c r="H146" s="11">
        <v>2.4010714375276701E-2</v>
      </c>
      <c r="I146" s="11">
        <v>-6.2080827448441601E-2</v>
      </c>
      <c r="J146" s="11">
        <v>-4.1501488459557298E-2</v>
      </c>
      <c r="K146" s="11">
        <v>-6.9344510974524098E-2</v>
      </c>
      <c r="L146" s="11">
        <v>-0.104537041198319</v>
      </c>
      <c r="M146" s="11">
        <v>-5.1420254483049002E-2</v>
      </c>
      <c r="N146" s="11">
        <v>-0.167637865145183</v>
      </c>
      <c r="O146" s="11">
        <v>-0.134700575726309</v>
      </c>
      <c r="P146" s="11">
        <v>-2.59982416581984E-2</v>
      </c>
      <c r="Q146" s="11">
        <v>-7.8386549420201096E-2</v>
      </c>
      <c r="R146" s="11">
        <v>-6.5803954051752905E-2</v>
      </c>
      <c r="S146" s="11">
        <v>-9.33281238134889E-2</v>
      </c>
      <c r="T146" s="11">
        <v>-4.2664055586595397E-2</v>
      </c>
      <c r="U146" s="11">
        <v>-0.117365848906529</v>
      </c>
      <c r="V146" s="11">
        <v>2.7149412388961298E-2</v>
      </c>
      <c r="W146" s="11">
        <v>-5.6897312104080201E-2</v>
      </c>
      <c r="X146" s="11">
        <v>-1.18278845041938E-2</v>
      </c>
      <c r="Y146" s="11">
        <v>4.0080543572673698E-4</v>
      </c>
      <c r="Z146" s="11">
        <v>-2.47528693895922E-3</v>
      </c>
      <c r="AA146" s="11">
        <v>-8.6074123218929002E-2</v>
      </c>
      <c r="AB146" s="11">
        <v>-2.6848601632427901E-2</v>
      </c>
      <c r="AC146" s="11">
        <v>-3.1101489553508301E-2</v>
      </c>
      <c r="AD146" s="11">
        <v>-3.7434419751681498E-2</v>
      </c>
      <c r="AE146" s="11">
        <v>-3.8908755888617502E-2</v>
      </c>
      <c r="AF146" s="11">
        <v>-2.0634804560233401E-2</v>
      </c>
      <c r="AG146" s="11">
        <v>-5.3253688063403297E-2</v>
      </c>
      <c r="AH146" s="11">
        <v>-4.7331224711927203E-2</v>
      </c>
      <c r="AI146" s="11">
        <v>-2.1225742046295501E-2</v>
      </c>
      <c r="AJ146" s="11">
        <v>-1.1924222685092E-2</v>
      </c>
      <c r="AK146" s="11">
        <v>-5.5412636761392698E-3</v>
      </c>
      <c r="AL146" s="11">
        <v>9.0435841142778297E-4</v>
      </c>
      <c r="AM146" s="11">
        <v>-1.44953504127291E-2</v>
      </c>
      <c r="AN146" s="11">
        <v>-2.6808898529785401E-2</v>
      </c>
      <c r="AO146" s="11">
        <v>-4.5054002031092902E-2</v>
      </c>
      <c r="AP146" s="11">
        <v>-1.0618843946725499E-2</v>
      </c>
      <c r="AQ146" s="11">
        <v>-5.58252857269683E-2</v>
      </c>
      <c r="AR146" s="11">
        <v>3.1849905871486298E-2</v>
      </c>
      <c r="AS146" s="11">
        <v>-1.3880335787757599E-2</v>
      </c>
      <c r="AT146" s="11">
        <v>-6.4197509572531106E-2</v>
      </c>
      <c r="AU146" s="11">
        <v>5.0096383013578598E-2</v>
      </c>
      <c r="AW146">
        <f t="array" ref="AW146">SUMPRODUCT(B146:AU146,TRANSPOSE('QoL regression results'!$H$3:$H$48))</f>
        <v>0.79980767179487156</v>
      </c>
    </row>
    <row r="147" spans="1:49" x14ac:dyDescent="0.3">
      <c r="A147">
        <v>146</v>
      </c>
      <c r="B147" s="11">
        <v>0.84675460058707797</v>
      </c>
      <c r="C147" s="11">
        <v>-1.8122781946531399E-2</v>
      </c>
      <c r="D147" s="11">
        <v>1.79974570058321E-2</v>
      </c>
      <c r="E147" s="11">
        <v>1.10161574771545E-2</v>
      </c>
      <c r="F147" s="11">
        <v>-7.9436353498844505E-3</v>
      </c>
      <c r="G147" s="11">
        <v>1.62021833424793E-2</v>
      </c>
      <c r="H147" s="11">
        <v>2.45592878865597E-2</v>
      </c>
      <c r="I147" s="11">
        <v>-8.3366037230291803E-2</v>
      </c>
      <c r="J147" s="11">
        <v>-1.9405656104792099E-3</v>
      </c>
      <c r="K147" s="11">
        <v>-7.3442594472014705E-2</v>
      </c>
      <c r="L147" s="11">
        <v>-0.14733463486044299</v>
      </c>
      <c r="M147" s="11">
        <v>-5.65343968708499E-2</v>
      </c>
      <c r="N147" s="11">
        <v>-9.2159644214756697E-2</v>
      </c>
      <c r="O147" s="11">
        <v>-7.1772166186624201E-2</v>
      </c>
      <c r="P147" s="11">
        <v>-1.7728237391272401E-2</v>
      </c>
      <c r="Q147" s="11">
        <v>-8.8748578200609801E-2</v>
      </c>
      <c r="R147" s="11">
        <v>-4.0453134681516803E-2</v>
      </c>
      <c r="S147" s="11">
        <v>-0.145312246945624</v>
      </c>
      <c r="T147" s="11">
        <v>-9.3710384517848799E-2</v>
      </c>
      <c r="U147" s="11">
        <v>-0.125452100723357</v>
      </c>
      <c r="V147" s="11">
        <v>8.7779596731196105E-3</v>
      </c>
      <c r="W147" s="11">
        <v>-3.2554727751837598E-2</v>
      </c>
      <c r="X147" s="11">
        <v>-4.2626129601589201E-2</v>
      </c>
      <c r="Y147" s="11">
        <v>3.2521929435448703E-2</v>
      </c>
      <c r="Z147" s="11">
        <v>5.4933186493823899E-4</v>
      </c>
      <c r="AA147" s="11">
        <v>-8.8119865675508099E-2</v>
      </c>
      <c r="AB147" s="11">
        <v>-4.8426141695575999E-2</v>
      </c>
      <c r="AC147" s="11">
        <v>7.0190297561421394E-2</v>
      </c>
      <c r="AD147" s="11">
        <v>-4.8077485514294097E-2</v>
      </c>
      <c r="AE147" s="11">
        <v>-2.89058011906126E-2</v>
      </c>
      <c r="AF147" s="11">
        <v>-1.78208231902507E-2</v>
      </c>
      <c r="AG147" s="11">
        <v>-5.47702025643017E-2</v>
      </c>
      <c r="AH147" s="11">
        <v>-4.8270077372175202E-2</v>
      </c>
      <c r="AI147" s="11">
        <v>-2.75528213727857E-2</v>
      </c>
      <c r="AJ147" s="11">
        <v>-1.37230173627578E-2</v>
      </c>
      <c r="AK147" s="11">
        <v>2.3057486740697499E-3</v>
      </c>
      <c r="AL147" s="11">
        <v>7.7226321636847698E-3</v>
      </c>
      <c r="AM147" s="11">
        <v>-8.4282835460413805E-3</v>
      </c>
      <c r="AN147" s="11">
        <v>-2.3578965259855599E-2</v>
      </c>
      <c r="AO147" s="11">
        <v>-4.8990161233750003E-2</v>
      </c>
      <c r="AP147" s="11">
        <v>-1.15102038652017E-2</v>
      </c>
      <c r="AQ147" s="11">
        <v>-5.7596302550995099E-2</v>
      </c>
      <c r="AR147" s="11">
        <v>2.4958554915852998E-2</v>
      </c>
      <c r="AS147" s="11">
        <v>-1.03400138732841E-2</v>
      </c>
      <c r="AT147" s="11">
        <v>-5.73531045543424E-2</v>
      </c>
      <c r="AU147" s="11">
        <v>4.5461217039779497E-2</v>
      </c>
      <c r="AW147">
        <f t="array" ref="AW147">SUMPRODUCT(B147:AU147,TRANSPOSE('QoL regression results'!$H$3:$H$48))</f>
        <v>0.80620715537858745</v>
      </c>
    </row>
    <row r="148" spans="1:49" x14ac:dyDescent="0.3">
      <c r="A148">
        <v>147</v>
      </c>
      <c r="B148" s="11">
        <v>0.86595178062080702</v>
      </c>
      <c r="C148" s="11">
        <v>-4.7076813089243802E-2</v>
      </c>
      <c r="D148" s="11">
        <v>1.25532884788601E-2</v>
      </c>
      <c r="E148" s="11">
        <v>1.79319708046234E-3</v>
      </c>
      <c r="F148" s="11">
        <v>2.0324814882830299E-2</v>
      </c>
      <c r="G148" s="11">
        <v>2.9040752832109301E-2</v>
      </c>
      <c r="H148" s="11">
        <v>3.7782296404114103E-2</v>
      </c>
      <c r="I148" s="11">
        <v>-4.0978819241467401E-2</v>
      </c>
      <c r="J148" s="11">
        <v>-2.0686874332189201E-2</v>
      </c>
      <c r="K148" s="11">
        <v>-8.1885778111017798E-2</v>
      </c>
      <c r="L148" s="11">
        <v>-8.9338031808399901E-2</v>
      </c>
      <c r="M148" s="11">
        <v>-5.5834481554668802E-2</v>
      </c>
      <c r="N148" s="11">
        <v>-8.6724355822147603E-2</v>
      </c>
      <c r="O148" s="11">
        <v>-6.1083047091515602E-2</v>
      </c>
      <c r="P148" s="11">
        <v>-2.1770290923088902E-2</v>
      </c>
      <c r="Q148" s="11">
        <v>-7.9163383923228595E-2</v>
      </c>
      <c r="R148" s="11">
        <v>-8.2755498801836899E-2</v>
      </c>
      <c r="S148" s="11">
        <v>-0.12512152929666201</v>
      </c>
      <c r="T148" s="11">
        <v>-0.107100501827584</v>
      </c>
      <c r="U148" s="11">
        <v>-0.10493245176528</v>
      </c>
      <c r="V148" s="11">
        <v>3.3296453071735399E-2</v>
      </c>
      <c r="W148" s="11">
        <v>-6.1058560369412797E-2</v>
      </c>
      <c r="X148" s="11">
        <v>-2.9815671711660899E-2</v>
      </c>
      <c r="Y148" s="11">
        <v>-5.9394802134733797E-2</v>
      </c>
      <c r="Z148" s="11">
        <v>4.6516270688415198E-2</v>
      </c>
      <c r="AA148" s="11">
        <v>-0.10253863035772499</v>
      </c>
      <c r="AB148" s="11">
        <v>-3.4291097688764399E-2</v>
      </c>
      <c r="AC148" s="11">
        <v>-5.8562198196135298E-2</v>
      </c>
      <c r="AD148" s="11">
        <v>-0.13980720847049199</v>
      </c>
      <c r="AE148" s="11">
        <v>-4.0787582525616498E-2</v>
      </c>
      <c r="AF148" s="11">
        <v>-2.17180310429523E-2</v>
      </c>
      <c r="AG148" s="11">
        <v>-6.2665583030314595E-2</v>
      </c>
      <c r="AH148" s="11">
        <v>-5.5971160077123397E-2</v>
      </c>
      <c r="AI148" s="11">
        <v>-3.3847659753521303E-2</v>
      </c>
      <c r="AJ148" s="11">
        <v>-1.2426749278548701E-2</v>
      </c>
      <c r="AK148" s="11">
        <v>-5.5202472937888498E-3</v>
      </c>
      <c r="AL148" s="11">
        <v>5.6886296869492698E-3</v>
      </c>
      <c r="AM148" s="11">
        <v>-1.1154900006904099E-2</v>
      </c>
      <c r="AN148" s="11">
        <v>-2.1795800952630302E-2</v>
      </c>
      <c r="AO148" s="11">
        <v>-4.4702665455618198E-2</v>
      </c>
      <c r="AP148" s="11">
        <v>-8.9360467973831799E-3</v>
      </c>
      <c r="AQ148" s="11">
        <v>-5.8716610241912798E-2</v>
      </c>
      <c r="AR148" s="11">
        <v>2.6086618473887001E-2</v>
      </c>
      <c r="AS148" s="11">
        <v>-1.3132680127968401E-2</v>
      </c>
      <c r="AT148" s="11">
        <v>-5.9501585925760797E-2</v>
      </c>
      <c r="AU148" s="11">
        <v>3.7687875731208402E-2</v>
      </c>
      <c r="AW148">
        <f t="array" ref="AW148">SUMPRODUCT(B148:AU148,TRANSPOSE('QoL regression results'!$H$3:$H$48))</f>
        <v>0.81566925023063286</v>
      </c>
    </row>
    <row r="149" spans="1:49" x14ac:dyDescent="0.3">
      <c r="A149">
        <v>148</v>
      </c>
      <c r="B149" s="11">
        <v>0.87217884167201098</v>
      </c>
      <c r="C149" s="11">
        <v>-2.70232015385094E-2</v>
      </c>
      <c r="D149" s="11">
        <v>-1.9940627649266102E-2</v>
      </c>
      <c r="E149" s="11">
        <v>-2.4775138811290302E-3</v>
      </c>
      <c r="F149" s="11">
        <v>-2.3008203477729399E-2</v>
      </c>
      <c r="G149" s="11">
        <v>2.9119984858327501E-2</v>
      </c>
      <c r="H149" s="11">
        <v>2.98053789078561E-2</v>
      </c>
      <c r="I149" s="11">
        <v>-5.7610499262691503E-2</v>
      </c>
      <c r="J149" s="11">
        <v>-1.6827022525416301E-2</v>
      </c>
      <c r="K149" s="11">
        <v>-0.14392407369790799</v>
      </c>
      <c r="L149" s="11">
        <v>-0.12702031362192401</v>
      </c>
      <c r="M149" s="11">
        <v>-6.3097349714739806E-2</v>
      </c>
      <c r="N149" s="11">
        <v>-4.9639526392413799E-2</v>
      </c>
      <c r="O149" s="11">
        <v>-4.8054660129455098E-2</v>
      </c>
      <c r="P149" s="11">
        <v>-1.6444261410625001E-2</v>
      </c>
      <c r="Q149" s="11">
        <v>-0.118466419612757</v>
      </c>
      <c r="R149" s="11">
        <v>-0.12800632695924</v>
      </c>
      <c r="S149" s="11">
        <v>-0.112554954029086</v>
      </c>
      <c r="T149" s="11">
        <v>-5.3787011984598503E-2</v>
      </c>
      <c r="U149" s="11">
        <v>-0.171783923482865</v>
      </c>
      <c r="V149" s="11">
        <v>-3.1664652581878901E-2</v>
      </c>
      <c r="W149" s="11">
        <v>-4.0111989895953701E-2</v>
      </c>
      <c r="X149" s="11">
        <v>-5.6647380634159999E-2</v>
      </c>
      <c r="Y149" s="11">
        <v>2.0128886289187398E-2</v>
      </c>
      <c r="Z149" s="11">
        <v>-2.9688416225459899E-2</v>
      </c>
      <c r="AA149" s="11">
        <v>-9.3294598657887307E-2</v>
      </c>
      <c r="AB149" s="11">
        <v>-4.2706412923811901E-2</v>
      </c>
      <c r="AC149" s="11">
        <v>-2.7156706035609601E-2</v>
      </c>
      <c r="AD149" s="11">
        <v>-1.1099082745179701E-2</v>
      </c>
      <c r="AE149" s="11">
        <v>-4.0941481703024897E-2</v>
      </c>
      <c r="AF149" s="11">
        <v>-2.80818302086705E-2</v>
      </c>
      <c r="AG149" s="11">
        <v>-6.6539248881088295E-2</v>
      </c>
      <c r="AH149" s="11">
        <v>-4.5506022595867099E-2</v>
      </c>
      <c r="AI149" s="11">
        <v>-2.3657879947245702E-2</v>
      </c>
      <c r="AJ149" s="11">
        <v>-1.9880282230517E-2</v>
      </c>
      <c r="AK149" s="11">
        <v>2.0622846330396699E-3</v>
      </c>
      <c r="AL149" s="11">
        <v>1.12255935688516E-2</v>
      </c>
      <c r="AM149" s="11">
        <v>-8.1896174176878701E-3</v>
      </c>
      <c r="AN149" s="11">
        <v>-1.8559315878933301E-2</v>
      </c>
      <c r="AO149" s="11">
        <v>-4.6344756351271797E-2</v>
      </c>
      <c r="AP149" s="11">
        <v>-1.7754412972402302E-2</v>
      </c>
      <c r="AQ149" s="11">
        <v>-5.0482475675067702E-2</v>
      </c>
      <c r="AR149" s="11">
        <v>2.59314899785686E-2</v>
      </c>
      <c r="AS149" s="11">
        <v>-1.7641349178280401E-2</v>
      </c>
      <c r="AT149" s="11">
        <v>-6.7728109795730906E-2</v>
      </c>
      <c r="AU149" s="11">
        <v>4.4912418037366897E-2</v>
      </c>
      <c r="AW149">
        <f t="array" ref="AW149">SUMPRODUCT(B149:AU149,TRANSPOSE('QoL regression results'!$H$3:$H$48))</f>
        <v>0.83789841264499543</v>
      </c>
    </row>
    <row r="150" spans="1:49" x14ac:dyDescent="0.3">
      <c r="A150">
        <v>149</v>
      </c>
      <c r="B150" s="11">
        <v>0.857039304948502</v>
      </c>
      <c r="C150" s="11">
        <v>-5.8342312332538199E-2</v>
      </c>
      <c r="D150" s="11">
        <v>7.3880168357606402E-3</v>
      </c>
      <c r="E150" s="11">
        <v>5.9972543444055497E-3</v>
      </c>
      <c r="F150" s="11">
        <v>-2.8262820827408899E-2</v>
      </c>
      <c r="G150" s="11">
        <v>1.2110257421041999E-2</v>
      </c>
      <c r="H150" s="11">
        <v>1.2137250408329201E-2</v>
      </c>
      <c r="I150" s="11">
        <v>-7.01435528747687E-2</v>
      </c>
      <c r="J150" s="11">
        <v>-2.31681200425254E-2</v>
      </c>
      <c r="K150" s="11">
        <v>-0.169790291296506</v>
      </c>
      <c r="L150" s="11">
        <v>-0.118347962657414</v>
      </c>
      <c r="M150" s="11">
        <v>-6.4219111713640503E-2</v>
      </c>
      <c r="N150" s="11">
        <v>-0.104147356860814</v>
      </c>
      <c r="O150" s="11">
        <v>-9.1152436239875304E-2</v>
      </c>
      <c r="P150" s="11">
        <v>-1.7222388153737202E-2</v>
      </c>
      <c r="Q150" s="11">
        <v>-1.44192238773861E-2</v>
      </c>
      <c r="R150" s="11">
        <v>-0.13591887065521099</v>
      </c>
      <c r="S150" s="11">
        <v>-0.12579688384799501</v>
      </c>
      <c r="T150" s="11">
        <v>-8.4710492054256695E-2</v>
      </c>
      <c r="U150" s="11">
        <v>-2.93880161347932E-2</v>
      </c>
      <c r="V150" s="11">
        <v>1.91707656912171E-3</v>
      </c>
      <c r="W150" s="11">
        <v>-3.9052327473915897E-2</v>
      </c>
      <c r="X150" s="11">
        <v>-4.7680203298361701E-2</v>
      </c>
      <c r="Y150" s="11">
        <v>-4.9325164038820004E-3</v>
      </c>
      <c r="Z150" s="11">
        <v>-6.1505653538152004E-3</v>
      </c>
      <c r="AA150" s="11">
        <v>-9.4125667608312202E-2</v>
      </c>
      <c r="AB150" s="11">
        <v>-2.0303271919276701E-2</v>
      </c>
      <c r="AC150" s="11">
        <v>-5.8883628425259897E-2</v>
      </c>
      <c r="AD150" s="11">
        <v>2.82817985546438E-3</v>
      </c>
      <c r="AE150" s="11">
        <v>-4.4563895553754403E-2</v>
      </c>
      <c r="AF150" s="11">
        <v>-4.5323358195353998E-2</v>
      </c>
      <c r="AG150" s="11">
        <v>-5.83267903693181E-2</v>
      </c>
      <c r="AH150" s="11">
        <v>-3.6185296922359597E-2</v>
      </c>
      <c r="AI150" s="11">
        <v>-3.0437398273176201E-2</v>
      </c>
      <c r="AJ150" s="11">
        <v>-1.52571959987666E-2</v>
      </c>
      <c r="AK150" s="11">
        <v>7.8417366116356E-3</v>
      </c>
      <c r="AL150" s="11">
        <v>1.7549880994927401E-2</v>
      </c>
      <c r="AM150" s="11">
        <v>3.5794953552249899E-3</v>
      </c>
      <c r="AN150" s="11">
        <v>-9.4680151038705508E-3</v>
      </c>
      <c r="AO150" s="11">
        <v>-3.3696270524422998E-2</v>
      </c>
      <c r="AP150" s="11">
        <v>-1.10021163704987E-2</v>
      </c>
      <c r="AQ150" s="11">
        <v>-4.3838403841554699E-2</v>
      </c>
      <c r="AR150" s="11">
        <v>2.5434959449882898E-2</v>
      </c>
      <c r="AS150" s="11">
        <v>-2.10384603460201E-2</v>
      </c>
      <c r="AT150" s="11">
        <v>-6.4216295043278401E-2</v>
      </c>
      <c r="AU150" s="11">
        <v>4.4034947802558698E-2</v>
      </c>
      <c r="AW150">
        <f t="array" ref="AW150">SUMPRODUCT(B150:AU150,TRANSPOSE('QoL regression results'!$H$3:$H$48))</f>
        <v>0.83840388902106977</v>
      </c>
    </row>
    <row r="151" spans="1:49" x14ac:dyDescent="0.3">
      <c r="A151">
        <v>150</v>
      </c>
      <c r="B151" s="11">
        <v>0.85400194708490196</v>
      </c>
      <c r="C151" s="11">
        <v>-5.3645454986663302E-2</v>
      </c>
      <c r="D151" s="11">
        <v>1.7698925571055901E-2</v>
      </c>
      <c r="E151" s="11">
        <v>-1.30799741640622E-3</v>
      </c>
      <c r="F151" s="11">
        <v>1.82265249527967E-2</v>
      </c>
      <c r="G151" s="11">
        <v>6.7427728994978401E-3</v>
      </c>
      <c r="H151" s="11">
        <v>3.4865512746293299E-2</v>
      </c>
      <c r="I151" s="11">
        <v>-0.111221570118178</v>
      </c>
      <c r="J151" s="11">
        <v>-2.0162133799955101E-2</v>
      </c>
      <c r="K151" s="11">
        <v>-7.8632929333343093E-2</v>
      </c>
      <c r="L151" s="11">
        <v>-0.12749250549902599</v>
      </c>
      <c r="M151" s="11">
        <v>-5.5666313388734401E-2</v>
      </c>
      <c r="N151" s="11">
        <v>-0.121094406880313</v>
      </c>
      <c r="O151" s="11">
        <v>-2.4522078615788302E-2</v>
      </c>
      <c r="P151" s="11">
        <v>-1.44757549669085E-2</v>
      </c>
      <c r="Q151" s="11">
        <v>-0.104116421391036</v>
      </c>
      <c r="R151" s="11">
        <v>-7.64401759031266E-2</v>
      </c>
      <c r="S151" s="11">
        <v>-0.14579135733212201</v>
      </c>
      <c r="T151" s="11">
        <v>-6.0947973466639299E-2</v>
      </c>
      <c r="U151" s="11">
        <v>-1.90156390874212E-2</v>
      </c>
      <c r="V151" s="11">
        <v>4.5192914826119399E-3</v>
      </c>
      <c r="W151" s="11">
        <v>-7.5059507059275402E-2</v>
      </c>
      <c r="X151" s="11">
        <v>-3.8518344829807101E-2</v>
      </c>
      <c r="Y151" s="11">
        <v>-1.7904188456302001E-2</v>
      </c>
      <c r="Z151" s="11">
        <v>2.3765075323222799E-2</v>
      </c>
      <c r="AA151" s="11">
        <v>-0.116500793256009</v>
      </c>
      <c r="AB151" s="11">
        <v>-2.5087974788339601E-2</v>
      </c>
      <c r="AC151" s="11">
        <v>5.77833640628415E-2</v>
      </c>
      <c r="AD151" s="11">
        <v>-4.4301822953195902E-2</v>
      </c>
      <c r="AE151" s="11">
        <v>-3.0145820331379702E-2</v>
      </c>
      <c r="AF151" s="11">
        <v>-5.05538306347403E-3</v>
      </c>
      <c r="AG151" s="11">
        <v>-7.0116029853728903E-2</v>
      </c>
      <c r="AH151" s="11">
        <v>-5.1667459456084398E-2</v>
      </c>
      <c r="AI151" s="11">
        <v>-2.06676171398915E-2</v>
      </c>
      <c r="AJ151" s="11">
        <v>-1.6268933951258301E-2</v>
      </c>
      <c r="AK151" s="11">
        <v>6.3656951877113796E-3</v>
      </c>
      <c r="AL151" s="11">
        <v>1.0827863393794101E-3</v>
      </c>
      <c r="AM151" s="11">
        <v>-9.7966904901479503E-3</v>
      </c>
      <c r="AN151" s="11">
        <v>-1.36644059455189E-2</v>
      </c>
      <c r="AO151" s="11">
        <v>-3.3082159564470102E-2</v>
      </c>
      <c r="AP151" s="11">
        <v>-7.1718871458908498E-3</v>
      </c>
      <c r="AQ151" s="11">
        <v>-4.5936137697017702E-2</v>
      </c>
      <c r="AR151" s="11">
        <v>3.21861772017005E-2</v>
      </c>
      <c r="AS151" s="11">
        <v>-1.49864617432518E-2</v>
      </c>
      <c r="AT151" s="11">
        <v>-6.6266111926258503E-2</v>
      </c>
      <c r="AU151" s="11">
        <v>4.2260804229875701E-2</v>
      </c>
      <c r="AW151">
        <f t="array" ref="AW151">SUMPRODUCT(B151:AU151,TRANSPOSE('QoL regression results'!$H$3:$H$48))</f>
        <v>0.80341727396819695</v>
      </c>
    </row>
    <row r="152" spans="1:49" x14ac:dyDescent="0.3">
      <c r="A152">
        <v>151</v>
      </c>
      <c r="B152" s="11">
        <v>0.87483603081379202</v>
      </c>
      <c r="C152" s="11">
        <v>-7.2585827277558204E-2</v>
      </c>
      <c r="D152" s="11">
        <v>6.0064708430102396E-3</v>
      </c>
      <c r="E152" s="11">
        <v>7.3930873106169102E-3</v>
      </c>
      <c r="F152" s="11">
        <v>1.2850601649465299E-3</v>
      </c>
      <c r="G152" s="11">
        <v>3.5017675023232102E-2</v>
      </c>
      <c r="H152" s="11">
        <v>3.3000008678837102E-2</v>
      </c>
      <c r="I152" s="11">
        <v>-8.8696571441404595E-2</v>
      </c>
      <c r="J152" s="11">
        <v>-4.73372309122774E-2</v>
      </c>
      <c r="K152" s="11">
        <v>-0.109757268333553</v>
      </c>
      <c r="L152" s="11">
        <v>-0.120301210194177</v>
      </c>
      <c r="M152" s="11">
        <v>-6.3411450941865996E-2</v>
      </c>
      <c r="N152" s="11">
        <v>-0.12714072515011199</v>
      </c>
      <c r="O152" s="11">
        <v>-5.8642153382746698E-2</v>
      </c>
      <c r="P152" s="11">
        <v>-3.4865454992720903E-2</v>
      </c>
      <c r="Q152" s="11">
        <v>-0.141295951413593</v>
      </c>
      <c r="R152" s="11">
        <v>-8.9233047496566006E-2</v>
      </c>
      <c r="S152" s="11">
        <v>-0.107362131657882</v>
      </c>
      <c r="T152" s="11">
        <v>-7.1089228762486301E-2</v>
      </c>
      <c r="U152" s="11">
        <v>-1.4863516466516E-2</v>
      </c>
      <c r="V152" s="11">
        <v>2.2228075935954598E-2</v>
      </c>
      <c r="W152" s="11">
        <v>-2.0261141310889401E-2</v>
      </c>
      <c r="X152" s="11">
        <v>-4.3228923584222298E-2</v>
      </c>
      <c r="Y152" s="11">
        <v>-1.38211731615455E-2</v>
      </c>
      <c r="Z152" s="11">
        <v>5.7504918415784603E-2</v>
      </c>
      <c r="AA152" s="11">
        <v>-0.11307905108344</v>
      </c>
      <c r="AB152" s="11">
        <v>-3.0659700121170402E-2</v>
      </c>
      <c r="AC152" s="11">
        <v>-9.3261128284313696E-2</v>
      </c>
      <c r="AD152" s="11">
        <v>-3.1443979502258301E-2</v>
      </c>
      <c r="AE152" s="11">
        <v>-4.0596817566356302E-2</v>
      </c>
      <c r="AF152" s="11">
        <v>-2.84675258636016E-2</v>
      </c>
      <c r="AG152" s="11">
        <v>-5.33429308763659E-2</v>
      </c>
      <c r="AH152" s="11">
        <v>-5.6195660753082598E-2</v>
      </c>
      <c r="AI152" s="11">
        <v>-2.8679422108573899E-2</v>
      </c>
      <c r="AJ152" s="11">
        <v>-2.2151444169917298E-2</v>
      </c>
      <c r="AK152" s="11">
        <v>-1.0781268093967599E-2</v>
      </c>
      <c r="AL152" s="11">
        <v>-2.5418366055198101E-4</v>
      </c>
      <c r="AM152" s="11">
        <v>-1.4158925069911101E-2</v>
      </c>
      <c r="AN152" s="11">
        <v>-2.7649702962033E-2</v>
      </c>
      <c r="AO152" s="11">
        <v>-4.2810140644168798E-2</v>
      </c>
      <c r="AP152" s="11">
        <v>-1.28296029152351E-2</v>
      </c>
      <c r="AQ152" s="11">
        <v>-5.6034655145930402E-2</v>
      </c>
      <c r="AR152" s="11">
        <v>2.7794475437901499E-2</v>
      </c>
      <c r="AS152" s="11">
        <v>-9.7251591838383705E-3</v>
      </c>
      <c r="AT152" s="11">
        <v>-5.5555067039300098E-2</v>
      </c>
      <c r="AU152" s="11">
        <v>3.46289973657357E-2</v>
      </c>
      <c r="AW152">
        <f t="array" ref="AW152">SUMPRODUCT(B152:AU152,TRANSPOSE('QoL regression results'!$H$3:$H$48))</f>
        <v>0.81838618640015748</v>
      </c>
    </row>
    <row r="153" spans="1:49" x14ac:dyDescent="0.3">
      <c r="A153">
        <v>152</v>
      </c>
      <c r="B153" s="11">
        <v>0.85947956984134199</v>
      </c>
      <c r="C153" s="11">
        <v>5.2697093389331998E-2</v>
      </c>
      <c r="D153" s="11">
        <v>-1.0841068180320299E-2</v>
      </c>
      <c r="E153" s="11">
        <v>-2.7939735059478001E-3</v>
      </c>
      <c r="F153" s="11">
        <v>-3.8634625541892197E-2</v>
      </c>
      <c r="G153" s="11">
        <v>2.2435263460994E-2</v>
      </c>
      <c r="H153" s="11">
        <v>2.48540954153166E-2</v>
      </c>
      <c r="I153" s="11">
        <v>-0.11539181269540399</v>
      </c>
      <c r="J153" s="11">
        <v>-1.81257921359072E-2</v>
      </c>
      <c r="K153" s="11">
        <v>-0.17768184367680701</v>
      </c>
      <c r="L153" s="11">
        <v>-0.14245479256804799</v>
      </c>
      <c r="M153" s="11">
        <v>-5.42322042803835E-2</v>
      </c>
      <c r="N153" s="11">
        <v>-0.177543633500756</v>
      </c>
      <c r="O153" s="11">
        <v>-8.9839249990887202E-2</v>
      </c>
      <c r="P153" s="11">
        <v>-1.41264605777413E-2</v>
      </c>
      <c r="Q153" s="11">
        <v>3.5156755162153698E-2</v>
      </c>
      <c r="R153" s="11">
        <v>-0.128212067953273</v>
      </c>
      <c r="S153" s="11">
        <v>-9.07446814278519E-2</v>
      </c>
      <c r="T153" s="11">
        <v>-5.15951918672111E-2</v>
      </c>
      <c r="U153" s="11">
        <v>-0.110675222282483</v>
      </c>
      <c r="V153" s="11">
        <v>-5.2229532975577898E-3</v>
      </c>
      <c r="W153" s="11">
        <v>-5.94999810506745E-2</v>
      </c>
      <c r="X153" s="11">
        <v>-3.5392049646682397E-2</v>
      </c>
      <c r="Y153" s="11">
        <v>-1.0079141937564901E-2</v>
      </c>
      <c r="Z153" s="11">
        <v>4.6318021306743201E-2</v>
      </c>
      <c r="AA153" s="11">
        <v>-6.6598821705920894E-2</v>
      </c>
      <c r="AB153" s="11">
        <v>-3.0412181435266299E-2</v>
      </c>
      <c r="AC153" s="11">
        <v>-7.7902614076427396E-3</v>
      </c>
      <c r="AD153" s="11">
        <v>-2.9559178455265699E-2</v>
      </c>
      <c r="AE153" s="11">
        <v>-3.6940119771609103E-2</v>
      </c>
      <c r="AF153" s="11">
        <v>-1.7537760939245299E-2</v>
      </c>
      <c r="AG153" s="11">
        <v>-6.5177442567829896E-2</v>
      </c>
      <c r="AH153" s="11">
        <v>-4.12825651763713E-2</v>
      </c>
      <c r="AI153" s="11">
        <v>-6.0685827740664102E-3</v>
      </c>
      <c r="AJ153" s="11">
        <v>-1.3706990031079299E-2</v>
      </c>
      <c r="AK153" s="11">
        <v>-3.20357608604902E-3</v>
      </c>
      <c r="AL153" s="11">
        <v>5.5397138917546596E-3</v>
      </c>
      <c r="AM153" s="11">
        <v>-6.4317347452867296E-3</v>
      </c>
      <c r="AN153" s="11">
        <v>-2.62618062920256E-2</v>
      </c>
      <c r="AO153" s="11">
        <v>-3.4370825371757202E-2</v>
      </c>
      <c r="AP153" s="11">
        <v>-1.57623666190847E-2</v>
      </c>
      <c r="AQ153" s="11">
        <v>-5.3213026766199899E-2</v>
      </c>
      <c r="AR153" s="11">
        <v>3.3021577080361603E-2</v>
      </c>
      <c r="AS153" s="11">
        <v>-1.72869702019138E-2</v>
      </c>
      <c r="AT153" s="11">
        <v>-6.9168855373085397E-2</v>
      </c>
      <c r="AU153" s="11">
        <v>4.5551633565848397E-2</v>
      </c>
      <c r="AW153">
        <f t="array" ref="AW153">SUMPRODUCT(B153:AU153,TRANSPOSE('QoL regression results'!$H$3:$H$48))</f>
        <v>0.82373671855672537</v>
      </c>
    </row>
    <row r="154" spans="1:49" x14ac:dyDescent="0.3">
      <c r="A154">
        <v>153</v>
      </c>
      <c r="B154" s="11">
        <v>0.85802385849635698</v>
      </c>
      <c r="C154" s="11">
        <v>-1.7442260540647101E-2</v>
      </c>
      <c r="D154" s="11">
        <v>3.25398211632799E-2</v>
      </c>
      <c r="E154" s="11">
        <v>1.16033203155337E-2</v>
      </c>
      <c r="F154" s="11">
        <v>-1.44410930006849E-2</v>
      </c>
      <c r="G154" s="11">
        <v>1.9458604810744101E-2</v>
      </c>
      <c r="H154" s="11">
        <v>4.3645993723678202E-2</v>
      </c>
      <c r="I154" s="11">
        <v>-0.112162276078402</v>
      </c>
      <c r="J154" s="11">
        <v>-4.2676594644226899E-2</v>
      </c>
      <c r="K154" s="11">
        <v>-7.5744150554480805E-2</v>
      </c>
      <c r="L154" s="11">
        <v>-0.104155840761489</v>
      </c>
      <c r="M154" s="11">
        <v>-4.9204807001808099E-2</v>
      </c>
      <c r="N154" s="11">
        <v>-0.13642709212250001</v>
      </c>
      <c r="O154" s="11">
        <v>-0.131552840566034</v>
      </c>
      <c r="P154" s="11">
        <v>-2.4277058423185401E-2</v>
      </c>
      <c r="Q154" s="11">
        <v>-0.16987116930524401</v>
      </c>
      <c r="R154" s="11">
        <v>-4.9208067134473801E-2</v>
      </c>
      <c r="S154" s="11">
        <v>-0.11589284430494599</v>
      </c>
      <c r="T154" s="11">
        <v>-7.2971412942510902E-2</v>
      </c>
      <c r="U154" s="11">
        <v>-5.0348951762063998E-2</v>
      </c>
      <c r="V154" s="11">
        <v>4.0028191497156501E-2</v>
      </c>
      <c r="W154" s="11">
        <v>-6.5578839407239201E-2</v>
      </c>
      <c r="X154" s="11">
        <v>-4.56237035728689E-2</v>
      </c>
      <c r="Y154" s="11">
        <v>-1.1252794082369601E-2</v>
      </c>
      <c r="Z154" s="11">
        <v>-2.1082538474986399E-2</v>
      </c>
      <c r="AA154" s="11">
        <v>-8.1173883403967306E-2</v>
      </c>
      <c r="AB154" s="11">
        <v>-4.1258710904881701E-2</v>
      </c>
      <c r="AC154" s="11">
        <v>-1.04714705844471E-2</v>
      </c>
      <c r="AD154" s="11">
        <v>4.1125572746548399E-2</v>
      </c>
      <c r="AE154" s="11">
        <v>-3.6700873730474301E-2</v>
      </c>
      <c r="AF154" s="11">
        <v>-1.51198387060921E-2</v>
      </c>
      <c r="AG154" s="11">
        <v>-5.24964492358167E-2</v>
      </c>
      <c r="AH154" s="11">
        <v>-6.1942169532149503E-2</v>
      </c>
      <c r="AI154" s="11">
        <v>-3.0889121778141699E-2</v>
      </c>
      <c r="AJ154" s="11">
        <v>-1.93860435000981E-2</v>
      </c>
      <c r="AK154" s="11">
        <v>4.84586392760361E-3</v>
      </c>
      <c r="AL154" s="11">
        <v>-1.0469881313316699E-3</v>
      </c>
      <c r="AM154" s="11">
        <v>-3.8693760300460601E-3</v>
      </c>
      <c r="AN154" s="11">
        <v>-1.75285865232927E-2</v>
      </c>
      <c r="AO154" s="11">
        <v>-4.5667890811317502E-2</v>
      </c>
      <c r="AP154" s="11">
        <v>-1.32930222397352E-2</v>
      </c>
      <c r="AQ154" s="11">
        <v>-6.2838371409052199E-2</v>
      </c>
      <c r="AR154" s="11">
        <v>2.5767776308521201E-2</v>
      </c>
      <c r="AS154" s="11">
        <v>-1.6638700313460101E-2</v>
      </c>
      <c r="AT154" s="11">
        <v>-5.7777894916006503E-2</v>
      </c>
      <c r="AU154" s="11">
        <v>4.0542933632326597E-2</v>
      </c>
      <c r="AW154">
        <f t="array" ref="AW154">SUMPRODUCT(B154:AU154,TRANSPOSE('QoL regression results'!$H$3:$H$48))</f>
        <v>0.79503470083287586</v>
      </c>
    </row>
    <row r="155" spans="1:49" x14ac:dyDescent="0.3">
      <c r="A155">
        <v>154</v>
      </c>
      <c r="B155" s="11">
        <v>0.87306771479869605</v>
      </c>
      <c r="C155" s="11">
        <v>-5.29338023182079E-2</v>
      </c>
      <c r="D155" s="11">
        <v>-5.7185656304219699E-5</v>
      </c>
      <c r="E155" s="11">
        <v>1.8480648618367499E-3</v>
      </c>
      <c r="F155" s="11">
        <v>3.33689003895456E-3</v>
      </c>
      <c r="G155" s="11">
        <v>3.34650884371036E-2</v>
      </c>
      <c r="H155" s="11">
        <v>3.2770536991282101E-2</v>
      </c>
      <c r="I155" s="11">
        <v>-5.4466468551994898E-2</v>
      </c>
      <c r="J155" s="11">
        <v>-1.86647931174387E-2</v>
      </c>
      <c r="K155" s="11">
        <v>-9.40624193378541E-2</v>
      </c>
      <c r="L155" s="11">
        <v>-0.100084975148168</v>
      </c>
      <c r="M155" s="11">
        <v>-4.8374029896290298E-2</v>
      </c>
      <c r="N155" s="11">
        <v>-8.3071013842564198E-2</v>
      </c>
      <c r="O155" s="11">
        <v>-9.2644602866578399E-2</v>
      </c>
      <c r="P155" s="11">
        <v>-2.33821627173828E-2</v>
      </c>
      <c r="Q155" s="11">
        <v>-8.6188389708868302E-2</v>
      </c>
      <c r="R155" s="11">
        <v>-0.114471392314321</v>
      </c>
      <c r="S155" s="11">
        <v>-0.12886490169516801</v>
      </c>
      <c r="T155" s="11">
        <v>-8.2193399049723698E-2</v>
      </c>
      <c r="U155" s="11">
        <v>-8.9053324226809505E-2</v>
      </c>
      <c r="V155" s="11">
        <v>6.5261877298153099E-3</v>
      </c>
      <c r="W155" s="11">
        <v>-6.5285804274583095E-2</v>
      </c>
      <c r="X155" s="11">
        <v>-3.0210964572094798E-2</v>
      </c>
      <c r="Y155" s="11">
        <v>3.1060257553824501E-2</v>
      </c>
      <c r="Z155" s="11">
        <v>1.5677566232069801E-2</v>
      </c>
      <c r="AA155" s="11">
        <v>-9.9923253727010303E-2</v>
      </c>
      <c r="AB155" s="11">
        <v>-7.55848842785965E-3</v>
      </c>
      <c r="AC155" s="11">
        <v>-7.1933165720675901E-2</v>
      </c>
      <c r="AD155" s="11">
        <v>7.8060386233917201E-2</v>
      </c>
      <c r="AE155" s="11">
        <v>-3.56652748590073E-2</v>
      </c>
      <c r="AF155" s="11">
        <v>-7.8980367700961704E-4</v>
      </c>
      <c r="AG155" s="11">
        <v>-6.3044892950067905E-2</v>
      </c>
      <c r="AH155" s="11">
        <v>-5.6409837264699801E-2</v>
      </c>
      <c r="AI155" s="11">
        <v>-2.62205268116628E-2</v>
      </c>
      <c r="AJ155" s="11">
        <v>-1.4512721233901099E-2</v>
      </c>
      <c r="AK155" s="11">
        <v>-1.75561970535838E-2</v>
      </c>
      <c r="AL155" s="11">
        <v>-3.6513929436861898E-3</v>
      </c>
      <c r="AM155" s="11">
        <v>-2.9150983820066301E-2</v>
      </c>
      <c r="AN155" s="11">
        <v>-3.7371238025527803E-2</v>
      </c>
      <c r="AO155" s="11">
        <v>-5.8088984675909498E-2</v>
      </c>
      <c r="AP155" s="11">
        <v>-1.1756229794229099E-2</v>
      </c>
      <c r="AQ155" s="11">
        <v>-5.14437414206411E-2</v>
      </c>
      <c r="AR155" s="11">
        <v>2.4618701887084801E-2</v>
      </c>
      <c r="AS155" s="11">
        <v>-1.70186465241145E-2</v>
      </c>
      <c r="AT155" s="11">
        <v>-6.0086264489760503E-2</v>
      </c>
      <c r="AU155" s="11">
        <v>4.6853817565966502E-2</v>
      </c>
      <c r="AW155">
        <f t="array" ref="AW155">SUMPRODUCT(B155:AU155,TRANSPOSE('QoL regression results'!$H$3:$H$48))</f>
        <v>0.81300648459031</v>
      </c>
    </row>
    <row r="156" spans="1:49" x14ac:dyDescent="0.3">
      <c r="A156">
        <v>155</v>
      </c>
      <c r="B156" s="11">
        <v>0.85575691540455501</v>
      </c>
      <c r="C156" s="11">
        <v>-3.1999486930248698E-2</v>
      </c>
      <c r="D156" s="11">
        <v>-2.13152735910788E-2</v>
      </c>
      <c r="E156" s="11">
        <v>2.9730631627315801E-3</v>
      </c>
      <c r="F156" s="11">
        <v>-6.0939478245432702E-3</v>
      </c>
      <c r="G156" s="11">
        <v>2.0732663411633202E-2</v>
      </c>
      <c r="H156" s="11">
        <v>2.4613037630177699E-2</v>
      </c>
      <c r="I156" s="11">
        <v>-0.105181066817692</v>
      </c>
      <c r="J156" s="11">
        <v>-4.28678225546512E-2</v>
      </c>
      <c r="K156" s="11">
        <v>-0.12485057259551</v>
      </c>
      <c r="L156" s="11">
        <v>-0.111037335117804</v>
      </c>
      <c r="M156" s="11">
        <v>-5.0852254026669201E-2</v>
      </c>
      <c r="N156" s="11">
        <v>-4.4863193917779903E-2</v>
      </c>
      <c r="O156" s="11">
        <v>-8.5485172444775701E-2</v>
      </c>
      <c r="P156" s="11">
        <v>-1.9878786928595599E-2</v>
      </c>
      <c r="Q156" s="11">
        <v>-8.0796372264307706E-2</v>
      </c>
      <c r="R156" s="11">
        <v>-9.9052831308931694E-2</v>
      </c>
      <c r="S156" s="11">
        <v>-0.123164734879806</v>
      </c>
      <c r="T156" s="11">
        <v>-8.0337362257992206E-2</v>
      </c>
      <c r="U156" s="11">
        <v>-6.7005535016314302E-2</v>
      </c>
      <c r="V156" s="11">
        <v>-1.80457219341866E-2</v>
      </c>
      <c r="W156" s="11">
        <v>-4.30801026874683E-2</v>
      </c>
      <c r="X156" s="11">
        <v>-3.26884256458881E-2</v>
      </c>
      <c r="Y156" s="11">
        <v>-1.3282324188895999E-2</v>
      </c>
      <c r="Z156" s="11">
        <v>-1.76803264764398E-2</v>
      </c>
      <c r="AA156" s="11">
        <v>-7.7444741907082698E-2</v>
      </c>
      <c r="AB156" s="11">
        <v>-2.4944946564372201E-2</v>
      </c>
      <c r="AC156" s="11">
        <v>-2.7281796916691699E-2</v>
      </c>
      <c r="AD156" s="11">
        <v>-5.8956293075887803E-2</v>
      </c>
      <c r="AE156" s="11">
        <v>-3.6376568668082802E-2</v>
      </c>
      <c r="AF156" s="11">
        <v>-9.0149968365498198E-3</v>
      </c>
      <c r="AG156" s="11">
        <v>-6.2075379327947197E-2</v>
      </c>
      <c r="AH156" s="11">
        <v>-4.3253542820223798E-2</v>
      </c>
      <c r="AI156" s="11">
        <v>-2.3296154219473501E-2</v>
      </c>
      <c r="AJ156" s="11">
        <v>-1.8969323930847E-2</v>
      </c>
      <c r="AK156" s="11">
        <v>-1.34426793937447E-3</v>
      </c>
      <c r="AL156" s="11">
        <v>5.5263347678344297E-3</v>
      </c>
      <c r="AM156" s="11">
        <v>-1.30645007102795E-2</v>
      </c>
      <c r="AN156" s="11">
        <v>-2.2421985764554699E-2</v>
      </c>
      <c r="AO156" s="11">
        <v>-4.3224594709064403E-2</v>
      </c>
      <c r="AP156" s="11">
        <v>-8.2909413403305099E-3</v>
      </c>
      <c r="AQ156" s="11">
        <v>-4.6906642996429403E-2</v>
      </c>
      <c r="AR156" s="11">
        <v>2.7912381540057301E-2</v>
      </c>
      <c r="AS156" s="11">
        <v>-4.65680168354348E-3</v>
      </c>
      <c r="AT156" s="11">
        <v>-6.1978634709811402E-2</v>
      </c>
      <c r="AU156" s="11">
        <v>4.3012428362006402E-2</v>
      </c>
      <c r="AW156">
        <f t="array" ref="AW156">SUMPRODUCT(B156:AU156,TRANSPOSE('QoL regression results'!$H$3:$H$48))</f>
        <v>0.81802970735216574</v>
      </c>
    </row>
    <row r="157" spans="1:49" x14ac:dyDescent="0.3">
      <c r="A157">
        <v>156</v>
      </c>
      <c r="B157" s="11">
        <v>0.84936691748923199</v>
      </c>
      <c r="C157" s="11">
        <v>4.7595734864068699E-2</v>
      </c>
      <c r="D157" s="11">
        <v>1.4139100454045501E-2</v>
      </c>
      <c r="E157" s="11">
        <v>9.3888467383236394E-3</v>
      </c>
      <c r="F157" s="11">
        <v>-8.3219415853564294E-3</v>
      </c>
      <c r="G157" s="11">
        <v>1.5013948943349099E-2</v>
      </c>
      <c r="H157" s="11">
        <v>3.2176370563382399E-2</v>
      </c>
      <c r="I157" s="11">
        <v>-8.9239079197832E-2</v>
      </c>
      <c r="J157" s="11">
        <v>-1.27275486777362E-2</v>
      </c>
      <c r="K157" s="11">
        <v>-0.14761234872061099</v>
      </c>
      <c r="L157" s="11">
        <v>-0.11394849790615801</v>
      </c>
      <c r="M157" s="11">
        <v>-4.0366488351140699E-2</v>
      </c>
      <c r="N157" s="11">
        <v>-6.4578636414862597E-2</v>
      </c>
      <c r="O157" s="11">
        <v>-7.4159365682068504E-2</v>
      </c>
      <c r="P157" s="11">
        <v>-1.94045090877106E-2</v>
      </c>
      <c r="Q157" s="11">
        <v>-8.6401747755229699E-2</v>
      </c>
      <c r="R157" s="11">
        <v>-7.3025967452191906E-2</v>
      </c>
      <c r="S157" s="11">
        <v>-0.14053871785286501</v>
      </c>
      <c r="T157" s="11">
        <v>-7.4133473489615104E-2</v>
      </c>
      <c r="U157" s="11">
        <v>-0.123941282403901</v>
      </c>
      <c r="V157" s="11">
        <v>-5.0784773084462699E-3</v>
      </c>
      <c r="W157" s="11">
        <v>-7.2968240683860902E-2</v>
      </c>
      <c r="X157" s="11">
        <v>-4.3562926333741897E-2</v>
      </c>
      <c r="Y157" s="11">
        <v>2.24837100883238E-2</v>
      </c>
      <c r="Z157" s="11">
        <v>-1.6002961689083599E-2</v>
      </c>
      <c r="AA157" s="11">
        <v>-9.9349523540217699E-2</v>
      </c>
      <c r="AB157" s="11">
        <v>-2.0135808149019999E-2</v>
      </c>
      <c r="AC157" s="11">
        <v>1.4418613953024999E-3</v>
      </c>
      <c r="AD157" s="11">
        <v>8.8178826928494602E-2</v>
      </c>
      <c r="AE157" s="11">
        <v>-3.8296256176064199E-2</v>
      </c>
      <c r="AF157" s="11">
        <v>-2.81984480501518E-2</v>
      </c>
      <c r="AG157" s="11">
        <v>-6.5568562143653905E-2</v>
      </c>
      <c r="AH157" s="11">
        <v>-5.2417307160585E-2</v>
      </c>
      <c r="AI157" s="11">
        <v>-2.9714838488370299E-2</v>
      </c>
      <c r="AJ157" s="11">
        <v>-1.81298866497683E-2</v>
      </c>
      <c r="AK157" s="11">
        <v>-1.1635977115316699E-2</v>
      </c>
      <c r="AL157" s="11">
        <v>1.0253709667032601E-2</v>
      </c>
      <c r="AM157" s="11">
        <v>-6.7538538040848002E-3</v>
      </c>
      <c r="AN157" s="11">
        <v>-1.9626669950168402E-2</v>
      </c>
      <c r="AO157" s="11">
        <v>-3.0948228013088101E-2</v>
      </c>
      <c r="AP157" s="11">
        <v>-9.5218770014426808E-3</v>
      </c>
      <c r="AQ157" s="11">
        <v>-4.3786399337027097E-2</v>
      </c>
      <c r="AR157" s="11">
        <v>3.0186206188260001E-2</v>
      </c>
      <c r="AS157" s="11">
        <v>-1.92809785371977E-2</v>
      </c>
      <c r="AT157" s="11">
        <v>-6.0754541425071099E-2</v>
      </c>
      <c r="AU157" s="11">
        <v>4.6472577138830198E-2</v>
      </c>
      <c r="AW157">
        <f t="array" ref="AW157">SUMPRODUCT(B157:AU157,TRANSPOSE('QoL regression results'!$H$3:$H$48))</f>
        <v>0.80720331999567962</v>
      </c>
    </row>
    <row r="158" spans="1:49" x14ac:dyDescent="0.3">
      <c r="A158">
        <v>157</v>
      </c>
      <c r="B158" s="11">
        <v>0.87417650595046303</v>
      </c>
      <c r="C158" s="11">
        <v>-7.9731939033336599E-2</v>
      </c>
      <c r="D158" s="11">
        <v>3.6529604375086901E-3</v>
      </c>
      <c r="E158" s="11">
        <v>3.2917312639766699E-3</v>
      </c>
      <c r="F158" s="11">
        <v>-8.0238797127165293E-3</v>
      </c>
      <c r="G158" s="11">
        <v>3.2520595419206801E-2</v>
      </c>
      <c r="H158" s="11">
        <v>3.0071462662206099E-2</v>
      </c>
      <c r="I158" s="11">
        <v>-8.9122225809384503E-2</v>
      </c>
      <c r="J158" s="11">
        <v>-4.5402535350944503E-2</v>
      </c>
      <c r="K158" s="11">
        <v>-0.194912147692656</v>
      </c>
      <c r="L158" s="11">
        <v>-0.14814976843429201</v>
      </c>
      <c r="M158" s="11">
        <v>-5.7179250766840703E-2</v>
      </c>
      <c r="N158" s="11">
        <v>-0.10168901191542</v>
      </c>
      <c r="O158" s="11">
        <v>-0.112215507540442</v>
      </c>
      <c r="P158" s="11">
        <v>-3.5149435705790301E-2</v>
      </c>
      <c r="Q158" s="11">
        <v>-1.6637354430387601E-2</v>
      </c>
      <c r="R158" s="11">
        <v>-7.3711071243517196E-2</v>
      </c>
      <c r="S158" s="11">
        <v>-0.12874447453643001</v>
      </c>
      <c r="T158" s="11">
        <v>-5.28942130036976E-2</v>
      </c>
      <c r="U158" s="11">
        <v>-6.7086394147320899E-2</v>
      </c>
      <c r="V158" s="11">
        <v>1.8392408669843499E-2</v>
      </c>
      <c r="W158" s="11">
        <v>-5.3253347948858602E-2</v>
      </c>
      <c r="X158" s="11">
        <v>-2.69900058192599E-2</v>
      </c>
      <c r="Y158" s="11">
        <v>3.6987696549803099E-2</v>
      </c>
      <c r="Z158" s="11">
        <v>2.0794989466887001E-2</v>
      </c>
      <c r="AA158" s="11">
        <v>-0.103747662453233</v>
      </c>
      <c r="AB158" s="11">
        <v>-3.2450858804395202E-2</v>
      </c>
      <c r="AC158" s="11">
        <v>-5.8306951340509901E-2</v>
      </c>
      <c r="AD158" s="11">
        <v>-0.12706034650234299</v>
      </c>
      <c r="AE158" s="11">
        <v>-3.1362165987212101E-2</v>
      </c>
      <c r="AF158" s="11">
        <v>-5.56433867886126E-3</v>
      </c>
      <c r="AG158" s="11">
        <v>-5.8393694817032701E-2</v>
      </c>
      <c r="AH158" s="11">
        <v>-5.0878377274197299E-2</v>
      </c>
      <c r="AI158" s="11">
        <v>-1.38058261714265E-2</v>
      </c>
      <c r="AJ158" s="11">
        <v>-1.76477965107062E-2</v>
      </c>
      <c r="AK158" s="11">
        <v>-1.02025666355617E-2</v>
      </c>
      <c r="AL158" s="11">
        <v>-4.0109864861364603E-3</v>
      </c>
      <c r="AM158" s="11">
        <v>-2.5091485283840899E-2</v>
      </c>
      <c r="AN158" s="11">
        <v>-3.2877774827000897E-2</v>
      </c>
      <c r="AO158" s="11">
        <v>-5.2006970314413099E-2</v>
      </c>
      <c r="AP158" s="11">
        <v>-1.30284302930492E-2</v>
      </c>
      <c r="AQ158" s="11">
        <v>-5.5305494303669198E-2</v>
      </c>
      <c r="AR158" s="11">
        <v>3.0196986194559201E-2</v>
      </c>
      <c r="AS158" s="11">
        <v>-1.9854708072203998E-2</v>
      </c>
      <c r="AT158" s="11">
        <v>-6.1733196803722599E-2</v>
      </c>
      <c r="AU158" s="11">
        <v>4.0667371139258897E-2</v>
      </c>
      <c r="AW158">
        <f t="array" ref="AW158">SUMPRODUCT(B158:AU158,TRANSPOSE('QoL regression results'!$H$3:$H$48))</f>
        <v>0.81928714219012921</v>
      </c>
    </row>
    <row r="159" spans="1:49" x14ac:dyDescent="0.3">
      <c r="A159">
        <v>158</v>
      </c>
      <c r="B159" s="11">
        <v>0.86520506161065702</v>
      </c>
      <c r="C159" s="11">
        <v>-4.9613806695235498E-2</v>
      </c>
      <c r="D159" s="11">
        <v>2.5757026506318999E-2</v>
      </c>
      <c r="E159" s="11">
        <v>3.78110043513139E-3</v>
      </c>
      <c r="F159" s="11">
        <v>-5.5318346792783901E-4</v>
      </c>
      <c r="G159" s="11">
        <v>9.0384322801604598E-3</v>
      </c>
      <c r="H159" s="11">
        <v>2.5737168977312999E-2</v>
      </c>
      <c r="I159" s="11">
        <v>-0.107571539555365</v>
      </c>
      <c r="J159" s="11">
        <v>-1.6775848818533501E-2</v>
      </c>
      <c r="K159" s="11">
        <v>-0.26741529025793098</v>
      </c>
      <c r="L159" s="11">
        <v>-0.128543734902721</v>
      </c>
      <c r="M159" s="11">
        <v>-5.6099409204355903E-2</v>
      </c>
      <c r="N159" s="11">
        <v>-0.18769532317944199</v>
      </c>
      <c r="O159" s="11">
        <v>-6.4137247348203905E-2</v>
      </c>
      <c r="P159" s="11">
        <v>-2.6490336420640099E-2</v>
      </c>
      <c r="Q159" s="11">
        <v>-0.13719253785643301</v>
      </c>
      <c r="R159" s="11">
        <v>-6.6256909914033504E-2</v>
      </c>
      <c r="S159" s="11">
        <v>-9.9351972610357497E-2</v>
      </c>
      <c r="T159" s="11">
        <v>-4.7922356690252202E-2</v>
      </c>
      <c r="U159" s="11">
        <v>-0.15020314007208399</v>
      </c>
      <c r="V159" s="11">
        <v>2.3970483243250001E-2</v>
      </c>
      <c r="W159" s="11">
        <v>-4.6242392360631497E-2</v>
      </c>
      <c r="X159" s="11">
        <v>-3.59270036708942E-2</v>
      </c>
      <c r="Y159" s="11">
        <v>6.2711678134662304E-3</v>
      </c>
      <c r="Z159" s="11">
        <v>1.62686214228147E-2</v>
      </c>
      <c r="AA159" s="11">
        <v>-0.108257202799575</v>
      </c>
      <c r="AB159" s="11">
        <v>-3.0073325389057898E-2</v>
      </c>
      <c r="AC159" s="11">
        <v>6.0594454811662701E-2</v>
      </c>
      <c r="AD159" s="11">
        <v>8.2828815171790103E-3</v>
      </c>
      <c r="AE159" s="11">
        <v>-3.5144149962511403E-2</v>
      </c>
      <c r="AF159" s="11">
        <v>-2.9904122841680699E-2</v>
      </c>
      <c r="AG159" s="11">
        <v>-6.5786195043425505E-2</v>
      </c>
      <c r="AH159" s="11">
        <v>-4.3397211745500999E-2</v>
      </c>
      <c r="AI159" s="11">
        <v>-1.2403562770787699E-2</v>
      </c>
      <c r="AJ159" s="11">
        <v>-1.94867681441762E-2</v>
      </c>
      <c r="AK159" s="11">
        <v>2.0565917563236898E-3</v>
      </c>
      <c r="AL159" s="11">
        <v>5.6729944334281699E-3</v>
      </c>
      <c r="AM159" s="11">
        <v>-5.9773249947283596E-3</v>
      </c>
      <c r="AN159" s="11">
        <v>-1.7622112912795002E-2</v>
      </c>
      <c r="AO159" s="11">
        <v>-3.2790198216087203E-2</v>
      </c>
      <c r="AP159" s="11">
        <v>-1.4023051712698201E-2</v>
      </c>
      <c r="AQ159" s="11">
        <v>-4.3421914504164702E-2</v>
      </c>
      <c r="AR159" s="11">
        <v>2.9526002924540301E-2</v>
      </c>
      <c r="AS159" s="11">
        <v>-1.3503258978601501E-2</v>
      </c>
      <c r="AT159" s="11">
        <v>-5.9484056646635003E-2</v>
      </c>
      <c r="AU159" s="11">
        <v>3.6280369492719698E-2</v>
      </c>
      <c r="AW159">
        <f t="array" ref="AW159">SUMPRODUCT(B159:AU159,TRANSPOSE('QoL regression results'!$H$3:$H$48))</f>
        <v>0.82748084429858415</v>
      </c>
    </row>
    <row r="160" spans="1:49" x14ac:dyDescent="0.3">
      <c r="A160">
        <v>159</v>
      </c>
      <c r="B160" s="11">
        <v>0.86389072306800896</v>
      </c>
      <c r="C160" s="11">
        <v>-3.7637402921600997E-2</v>
      </c>
      <c r="D160" s="11">
        <v>1.44350615436433E-2</v>
      </c>
      <c r="E160" s="11">
        <v>6.3010255128318404E-3</v>
      </c>
      <c r="F160" s="11">
        <v>-8.8311603159650694E-3</v>
      </c>
      <c r="G160" s="11">
        <v>2.27081334482977E-4</v>
      </c>
      <c r="H160" s="11">
        <v>2.2773818587293999E-2</v>
      </c>
      <c r="I160" s="11">
        <v>-0.108870021364841</v>
      </c>
      <c r="J160" s="11">
        <v>-4.41275810478855E-2</v>
      </c>
      <c r="K160" s="11">
        <v>-0.15571174405607199</v>
      </c>
      <c r="L160" s="11">
        <v>-8.2501750555282999E-2</v>
      </c>
      <c r="M160" s="11">
        <v>-6.1612274527747E-2</v>
      </c>
      <c r="N160" s="11">
        <v>-0.18554997984438301</v>
      </c>
      <c r="O160" s="11">
        <v>-5.36332192843244E-2</v>
      </c>
      <c r="P160" s="11">
        <v>-1.46566356349916E-2</v>
      </c>
      <c r="Q160" s="11">
        <v>-8.5239642390775999E-2</v>
      </c>
      <c r="R160" s="11">
        <v>-0.110165914100187</v>
      </c>
      <c r="S160" s="11">
        <v>-0.13107796143436501</v>
      </c>
      <c r="T160" s="11">
        <v>-5.8979210612003098E-2</v>
      </c>
      <c r="U160" s="11">
        <v>-6.8613956248116101E-2</v>
      </c>
      <c r="V160" s="11">
        <v>2.7505108404448999E-2</v>
      </c>
      <c r="W160" s="11">
        <v>-6.9610402667861004E-2</v>
      </c>
      <c r="X160" s="11">
        <v>-2.9995195970336799E-2</v>
      </c>
      <c r="Y160" s="11">
        <v>1.5832506082044399E-2</v>
      </c>
      <c r="Z160" s="11">
        <v>1.55137277212304E-2</v>
      </c>
      <c r="AA160" s="11">
        <v>-8.5493919472706806E-2</v>
      </c>
      <c r="AB160" s="11">
        <v>-2.7869513328375301E-2</v>
      </c>
      <c r="AC160" s="11">
        <v>-4.8498517365830801E-2</v>
      </c>
      <c r="AD160" s="11">
        <v>-8.1310549094685797E-2</v>
      </c>
      <c r="AE160" s="11">
        <v>-3.5332909252235999E-2</v>
      </c>
      <c r="AF160" s="11">
        <v>-2.7741073493148801E-2</v>
      </c>
      <c r="AG160" s="11">
        <v>-5.2603620769518099E-2</v>
      </c>
      <c r="AH160" s="11">
        <v>-3.7264837404805497E-2</v>
      </c>
      <c r="AI160" s="11">
        <v>-2.3111128231451099E-2</v>
      </c>
      <c r="AJ160" s="11">
        <v>-7.0343626318370104E-3</v>
      </c>
      <c r="AK160" s="11">
        <v>-1.47160660070939E-2</v>
      </c>
      <c r="AL160" s="11">
        <v>-1.07565070384469E-2</v>
      </c>
      <c r="AM160" s="11">
        <v>-2.2603631402991899E-2</v>
      </c>
      <c r="AN160" s="11">
        <v>-3.3282477150676899E-2</v>
      </c>
      <c r="AO160" s="11">
        <v>-5.9556558832299197E-2</v>
      </c>
      <c r="AP160" s="11">
        <v>-1.6113753900984702E-2</v>
      </c>
      <c r="AQ160" s="11">
        <v>-5.3593098134554401E-2</v>
      </c>
      <c r="AR160" s="11">
        <v>2.5958874260533601E-2</v>
      </c>
      <c r="AS160" s="11">
        <v>-1.2402308126711401E-2</v>
      </c>
      <c r="AT160" s="11">
        <v>-6.07029278489747E-2</v>
      </c>
      <c r="AU160" s="11">
        <v>4.2442168875200401E-2</v>
      </c>
      <c r="AW160">
        <f t="array" ref="AW160">SUMPRODUCT(B160:AU160,TRANSPOSE('QoL regression results'!$H$3:$H$48))</f>
        <v>0.81586937862475661</v>
      </c>
    </row>
    <row r="161" spans="1:49" x14ac:dyDescent="0.3">
      <c r="A161">
        <v>160</v>
      </c>
      <c r="B161" s="11">
        <v>0.84389346671001297</v>
      </c>
      <c r="C161" s="11">
        <v>-3.6899341811904303E-2</v>
      </c>
      <c r="D161" s="11">
        <v>1.60773974280107E-2</v>
      </c>
      <c r="E161" s="11">
        <v>2.9610044462160699E-3</v>
      </c>
      <c r="F161" s="11">
        <v>3.5637500809066001E-3</v>
      </c>
      <c r="G161" s="11">
        <v>3.0990662907275202E-2</v>
      </c>
      <c r="H161" s="11">
        <v>4.3603106381692701E-2</v>
      </c>
      <c r="I161" s="11">
        <v>-9.1549390600282096E-2</v>
      </c>
      <c r="J161" s="11">
        <v>-5.1477936627071501E-2</v>
      </c>
      <c r="K161" s="11">
        <v>-0.22152800490298299</v>
      </c>
      <c r="L161" s="11">
        <v>-0.108989147285296</v>
      </c>
      <c r="M161" s="11">
        <v>-5.3767824706516802E-2</v>
      </c>
      <c r="N161" s="11">
        <v>-0.19203794478886499</v>
      </c>
      <c r="O161" s="11">
        <v>-9.2558867845263099E-2</v>
      </c>
      <c r="P161" s="11">
        <v>-2.9369558782356701E-2</v>
      </c>
      <c r="Q161" s="11">
        <v>-0.136541874791166</v>
      </c>
      <c r="R161" s="11">
        <v>-4.8270917968464E-2</v>
      </c>
      <c r="S161" s="11">
        <v>-0.11725389834750299</v>
      </c>
      <c r="T161" s="11">
        <v>-4.4878425095699503E-2</v>
      </c>
      <c r="U161" s="11">
        <v>-5.08958067811177E-2</v>
      </c>
      <c r="V161" s="11">
        <v>-1.55993801584889E-2</v>
      </c>
      <c r="W161" s="11">
        <v>-5.3498779577774103E-2</v>
      </c>
      <c r="X161" s="11">
        <v>-4.0319909324053799E-2</v>
      </c>
      <c r="Y161" s="11">
        <v>1.8231905504267201E-2</v>
      </c>
      <c r="Z161" s="11">
        <v>6.3905971729436795E-2</v>
      </c>
      <c r="AA161" s="11">
        <v>-8.3951781924747004E-2</v>
      </c>
      <c r="AB161" s="11">
        <v>-5.3862559314636502E-2</v>
      </c>
      <c r="AC161" s="11">
        <v>-0.106471678349373</v>
      </c>
      <c r="AD161" s="11">
        <v>-3.93174884616194E-2</v>
      </c>
      <c r="AE161" s="11">
        <v>-3.6513547935169498E-2</v>
      </c>
      <c r="AF161" s="11">
        <v>-1.4820491004084601E-2</v>
      </c>
      <c r="AG161" s="11">
        <v>-5.9453276595157402E-2</v>
      </c>
      <c r="AH161" s="11">
        <v>-5.9875253492740699E-2</v>
      </c>
      <c r="AI161" s="11">
        <v>-2.8105501641428901E-2</v>
      </c>
      <c r="AJ161" s="11">
        <v>-1.19327423322042E-2</v>
      </c>
      <c r="AK161" s="11">
        <v>4.3066353192181004E-3</v>
      </c>
      <c r="AL161" s="11">
        <v>1.04510169988082E-2</v>
      </c>
      <c r="AM161" s="11">
        <v>-6.7944404066055102E-3</v>
      </c>
      <c r="AN161" s="11">
        <v>-1.49257995852763E-2</v>
      </c>
      <c r="AO161" s="11">
        <v>-3.6704077913677698E-2</v>
      </c>
      <c r="AP161" s="11">
        <v>-9.4757614810724207E-3</v>
      </c>
      <c r="AQ161" s="11">
        <v>-5.4302184655882699E-2</v>
      </c>
      <c r="AR161" s="11">
        <v>2.8179803464193499E-2</v>
      </c>
      <c r="AS161" s="11">
        <v>-7.7220500287742098E-3</v>
      </c>
      <c r="AT161" s="11">
        <v>-5.5223035308251102E-2</v>
      </c>
      <c r="AU161" s="11">
        <v>4.2672022973885101E-2</v>
      </c>
      <c r="AW161">
        <f t="array" ref="AW161">SUMPRODUCT(B161:AU161,TRANSPOSE('QoL regression results'!$H$3:$H$48))</f>
        <v>0.79446923021608051</v>
      </c>
    </row>
    <row r="162" spans="1:49" x14ac:dyDescent="0.3">
      <c r="A162">
        <v>161</v>
      </c>
      <c r="B162" s="11">
        <v>0.87716067833034395</v>
      </c>
      <c r="C162" s="11">
        <v>-5.5875297521181901E-2</v>
      </c>
      <c r="D162" s="11">
        <v>-2.3696947260375498E-2</v>
      </c>
      <c r="E162" s="11">
        <v>7.5327631605912803E-3</v>
      </c>
      <c r="F162" s="11">
        <v>-4.7131327368965499E-3</v>
      </c>
      <c r="G162" s="11">
        <v>5.7628602640282099E-2</v>
      </c>
      <c r="H162" s="11">
        <v>3.8898687373029803E-2</v>
      </c>
      <c r="I162" s="11">
        <v>-4.7734686501235399E-2</v>
      </c>
      <c r="J162" s="11">
        <v>-5.2146239793316201E-2</v>
      </c>
      <c r="K162" s="11">
        <v>-0.123284830611237</v>
      </c>
      <c r="L162" s="11">
        <v>-0.10873912620750199</v>
      </c>
      <c r="M162" s="11">
        <v>-5.3539438285506197E-2</v>
      </c>
      <c r="N162" s="11">
        <v>-0.14359613827262299</v>
      </c>
      <c r="O162" s="11">
        <v>-0.12006829836354301</v>
      </c>
      <c r="P162" s="11">
        <v>-1.98716220033603E-2</v>
      </c>
      <c r="Q162" s="11">
        <v>-3.7532851892608299E-2</v>
      </c>
      <c r="R162" s="11">
        <v>-6.9466434455343201E-2</v>
      </c>
      <c r="S162" s="11">
        <v>-0.105265821374426</v>
      </c>
      <c r="T162" s="11">
        <v>-5.9208521749548201E-2</v>
      </c>
      <c r="U162" s="11">
        <v>-0.10230835755294899</v>
      </c>
      <c r="V162" s="11">
        <v>-1.8704863966540401E-3</v>
      </c>
      <c r="W162" s="11">
        <v>-4.6356029121731798E-2</v>
      </c>
      <c r="X162" s="11">
        <v>-4.6101469825082099E-2</v>
      </c>
      <c r="Y162" s="11">
        <v>2.23758975358869E-2</v>
      </c>
      <c r="Z162" s="11">
        <v>-5.3961310955975804E-3</v>
      </c>
      <c r="AA162" s="11">
        <v>-0.111284221714451</v>
      </c>
      <c r="AB162" s="11">
        <v>-3.6327516585352798E-2</v>
      </c>
      <c r="AC162" s="11">
        <v>-3.0823927328463702E-2</v>
      </c>
      <c r="AD162" s="11">
        <v>-5.1793861930774801E-2</v>
      </c>
      <c r="AE162" s="11">
        <v>-3.7859853075492701E-2</v>
      </c>
      <c r="AF162" s="11">
        <v>-9.3414110924510008E-3</v>
      </c>
      <c r="AG162" s="11">
        <v>-5.5661911179283798E-2</v>
      </c>
      <c r="AH162" s="11">
        <v>-5.9365025852433299E-2</v>
      </c>
      <c r="AI162" s="11">
        <v>-2.0858239663937399E-2</v>
      </c>
      <c r="AJ162" s="11">
        <v>-9.9589782647737605E-3</v>
      </c>
      <c r="AK162" s="11">
        <v>-8.6846251506532204E-3</v>
      </c>
      <c r="AL162" s="11">
        <v>-2.9314884939069898E-3</v>
      </c>
      <c r="AM162" s="11">
        <v>-2.46365210367816E-2</v>
      </c>
      <c r="AN162" s="11">
        <v>-2.9111993317172E-2</v>
      </c>
      <c r="AO162" s="11">
        <v>-5.41549632567975E-2</v>
      </c>
      <c r="AP162" s="11">
        <v>-1.7631560306930302E-2</v>
      </c>
      <c r="AQ162" s="11">
        <v>-5.5096933899880102E-2</v>
      </c>
      <c r="AR162" s="11">
        <v>2.78651874635703E-2</v>
      </c>
      <c r="AS162" s="11">
        <v>-1.32722399209121E-2</v>
      </c>
      <c r="AT162" s="11">
        <v>-6.1341411095779799E-2</v>
      </c>
      <c r="AU162" s="11">
        <v>3.24290194590156E-2</v>
      </c>
      <c r="AW162">
        <f t="array" ref="AW162">SUMPRODUCT(B162:AU162,TRANSPOSE('QoL regression results'!$H$3:$H$48))</f>
        <v>0.81486416398400363</v>
      </c>
    </row>
    <row r="163" spans="1:49" x14ac:dyDescent="0.3">
      <c r="A163">
        <v>162</v>
      </c>
      <c r="B163" s="11">
        <v>0.87738336332528499</v>
      </c>
      <c r="C163" s="11">
        <v>-6.0098532913517903E-2</v>
      </c>
      <c r="D163" s="11">
        <v>-2.4247552708047199E-2</v>
      </c>
      <c r="E163" s="11">
        <v>-4.2292719991983497E-3</v>
      </c>
      <c r="F163" s="11">
        <v>-1.38519299211652E-2</v>
      </c>
      <c r="G163" s="11">
        <v>3.9536212104720699E-2</v>
      </c>
      <c r="H163" s="11">
        <v>2.1195478718521E-2</v>
      </c>
      <c r="I163" s="11">
        <v>-8.1749876796224502E-2</v>
      </c>
      <c r="J163" s="11">
        <v>-1.56356382317136E-2</v>
      </c>
      <c r="K163" s="11">
        <v>-0.18000816211420501</v>
      </c>
      <c r="L163" s="11">
        <v>-0.152349473619491</v>
      </c>
      <c r="M163" s="11">
        <v>-6.6546077028558706E-2</v>
      </c>
      <c r="N163" s="11">
        <v>-9.4296817904898397E-2</v>
      </c>
      <c r="O163" s="11">
        <v>-3.5782384394180397E-2</v>
      </c>
      <c r="P163" s="11">
        <v>-1.31319251122365E-2</v>
      </c>
      <c r="Q163" s="11">
        <v>-0.14564663191798199</v>
      </c>
      <c r="R163" s="11">
        <v>-0.16504476540813601</v>
      </c>
      <c r="S163" s="11">
        <v>-0.13422180168162201</v>
      </c>
      <c r="T163" s="11">
        <v>-7.6931924944344005E-2</v>
      </c>
      <c r="U163" s="11">
        <v>5.17255079091596E-3</v>
      </c>
      <c r="V163" s="11">
        <v>4.7149877238862698E-3</v>
      </c>
      <c r="W163" s="11">
        <v>-5.1510390464115097E-2</v>
      </c>
      <c r="X163" s="11">
        <v>-4.6277709758077802E-2</v>
      </c>
      <c r="Y163" s="11">
        <v>-2.3627711823123301E-2</v>
      </c>
      <c r="Z163" s="11">
        <v>-8.5535493826373096E-3</v>
      </c>
      <c r="AA163" s="11">
        <v>-9.66705476862013E-2</v>
      </c>
      <c r="AB163" s="11">
        <v>-2.1889813723739299E-2</v>
      </c>
      <c r="AC163" s="11">
        <v>-4.3665910452705702E-2</v>
      </c>
      <c r="AD163" s="11">
        <v>3.17024486057991E-2</v>
      </c>
      <c r="AE163" s="11">
        <v>-3.4419606108625003E-2</v>
      </c>
      <c r="AF163" s="11">
        <v>-1.4315859081251299E-2</v>
      </c>
      <c r="AG163" s="11">
        <v>-6.6112321880555103E-2</v>
      </c>
      <c r="AH163" s="11">
        <v>-3.8433541952516199E-2</v>
      </c>
      <c r="AI163" s="11">
        <v>-2.6579742969713299E-2</v>
      </c>
      <c r="AJ163" s="11">
        <v>-1.82579235146491E-2</v>
      </c>
      <c r="AK163" s="11">
        <v>-5.5595104346530602E-3</v>
      </c>
      <c r="AL163" s="11">
        <v>4.3375687995939299E-4</v>
      </c>
      <c r="AM163" s="11">
        <v>-1.7455009586431001E-2</v>
      </c>
      <c r="AN163" s="11">
        <v>-1.9034270196086899E-2</v>
      </c>
      <c r="AO163" s="11">
        <v>-4.50850328972398E-2</v>
      </c>
      <c r="AP163" s="11">
        <v>-9.3507083212889391E-3</v>
      </c>
      <c r="AQ163" s="11">
        <v>-5.4389678624176999E-2</v>
      </c>
      <c r="AR163" s="11">
        <v>3.01511541691095E-2</v>
      </c>
      <c r="AS163" s="11">
        <v>-1.0942014218655901E-2</v>
      </c>
      <c r="AT163" s="11">
        <v>-6.3080596960596105E-2</v>
      </c>
      <c r="AU163" s="11">
        <v>3.2584147172828301E-2</v>
      </c>
      <c r="AW163">
        <f t="array" ref="AW163">SUMPRODUCT(B163:AU163,TRANSPOSE('QoL regression results'!$H$3:$H$48))</f>
        <v>0.83938357825272814</v>
      </c>
    </row>
    <row r="164" spans="1:49" x14ac:dyDescent="0.3">
      <c r="A164">
        <v>163</v>
      </c>
      <c r="B164" s="11">
        <v>0.85207895165320502</v>
      </c>
      <c r="C164" s="11">
        <v>-6.8272439808155894E-2</v>
      </c>
      <c r="D164" s="11">
        <v>-1.40138672391314E-2</v>
      </c>
      <c r="E164" s="11">
        <v>3.7764731279216002E-3</v>
      </c>
      <c r="F164" s="11">
        <v>2.1899126378968198E-2</v>
      </c>
      <c r="G164" s="11">
        <v>3.2300274951632103E-2</v>
      </c>
      <c r="H164" s="11">
        <v>2.58954785389361E-2</v>
      </c>
      <c r="I164" s="11">
        <v>-8.3312682620100706E-2</v>
      </c>
      <c r="J164" s="11">
        <v>-5.94439437530591E-2</v>
      </c>
      <c r="K164" s="11">
        <v>-0.19511283109465999</v>
      </c>
      <c r="L164" s="11">
        <v>-9.8692090591804699E-2</v>
      </c>
      <c r="M164" s="11">
        <v>-4.58087855738709E-2</v>
      </c>
      <c r="N164" s="11">
        <v>-0.16739130978036301</v>
      </c>
      <c r="O164" s="11">
        <v>-8.2531226106865002E-2</v>
      </c>
      <c r="P164" s="11">
        <v>-1.80343357513328E-2</v>
      </c>
      <c r="Q164" s="11">
        <v>2.3541473519080001E-2</v>
      </c>
      <c r="R164" s="11">
        <v>-8.7918812481793701E-2</v>
      </c>
      <c r="S164" s="11">
        <v>-0.133364703179154</v>
      </c>
      <c r="T164" s="11">
        <v>-6.5397257105041601E-2</v>
      </c>
      <c r="U164" s="11">
        <v>-0.103368278078803</v>
      </c>
      <c r="V164" s="11">
        <v>1.3333765185696201E-2</v>
      </c>
      <c r="W164" s="11">
        <v>-5.8370598564625099E-2</v>
      </c>
      <c r="X164" s="11">
        <v>-3.7538259396486598E-2</v>
      </c>
      <c r="Y164" s="11">
        <v>1.52955825683366E-2</v>
      </c>
      <c r="Z164" s="11">
        <v>3.3462339936177303E-2</v>
      </c>
      <c r="AA164" s="11">
        <v>-9.3323210686903899E-2</v>
      </c>
      <c r="AB164" s="11">
        <v>-2.40894399546185E-2</v>
      </c>
      <c r="AC164" s="11">
        <v>-4.7131943931932901E-2</v>
      </c>
      <c r="AD164" s="11">
        <v>-6.7335556179428796E-2</v>
      </c>
      <c r="AE164" s="11">
        <v>-3.7144325165924003E-2</v>
      </c>
      <c r="AF164" s="11">
        <v>-2.0620458702048199E-2</v>
      </c>
      <c r="AG164" s="11">
        <v>-5.0249820820846003E-2</v>
      </c>
      <c r="AH164" s="11">
        <v>-3.8558136838367597E-2</v>
      </c>
      <c r="AI164" s="11">
        <v>-2.9910542692553398E-2</v>
      </c>
      <c r="AJ164" s="11">
        <v>-1.63751936632263E-2</v>
      </c>
      <c r="AK164" s="11">
        <v>-2.27354347725094E-4</v>
      </c>
      <c r="AL164" s="11">
        <v>1.1000313157281101E-2</v>
      </c>
      <c r="AM164" s="11">
        <v>-7.0282511280019104E-3</v>
      </c>
      <c r="AN164" s="11">
        <v>-1.3269215223943901E-2</v>
      </c>
      <c r="AO164" s="11">
        <v>-3.8120427224340898E-2</v>
      </c>
      <c r="AP164" s="11">
        <v>-1.52367637049353E-2</v>
      </c>
      <c r="AQ164" s="11">
        <v>-5.6016137359341897E-2</v>
      </c>
      <c r="AR164" s="11">
        <v>3.0708160047178499E-2</v>
      </c>
      <c r="AS164" s="11">
        <v>-1.4933872842083499E-2</v>
      </c>
      <c r="AT164" s="11">
        <v>-5.7949567863445899E-2</v>
      </c>
      <c r="AU164" s="11">
        <v>4.1166964645004897E-2</v>
      </c>
      <c r="AW164">
        <f t="array" ref="AW164">SUMPRODUCT(B164:AU164,TRANSPOSE('QoL regression results'!$H$3:$H$48))</f>
        <v>0.82452112797211852</v>
      </c>
    </row>
    <row r="165" spans="1:49" x14ac:dyDescent="0.3">
      <c r="A165">
        <v>164</v>
      </c>
      <c r="B165" s="11">
        <v>0.85680402900239605</v>
      </c>
      <c r="C165" s="11">
        <v>-5.1441934365428599E-2</v>
      </c>
      <c r="D165" s="11">
        <v>-2.3901750616765399E-2</v>
      </c>
      <c r="E165" s="11">
        <v>-3.3492190307357898E-3</v>
      </c>
      <c r="F165" s="11">
        <v>-5.9606752509774198E-3</v>
      </c>
      <c r="G165" s="11">
        <v>4.9646544592330699E-2</v>
      </c>
      <c r="H165" s="11">
        <v>3.5028162250612102E-2</v>
      </c>
      <c r="I165" s="11">
        <v>-0.102616976059791</v>
      </c>
      <c r="J165" s="11">
        <v>-4.8801696792815298E-2</v>
      </c>
      <c r="K165" s="11">
        <v>-0.108064942205053</v>
      </c>
      <c r="L165" s="11">
        <v>-9.7961525545434705E-2</v>
      </c>
      <c r="M165" s="11">
        <v>-6.19005686575754E-2</v>
      </c>
      <c r="N165" s="11">
        <v>-9.3939699308903404E-2</v>
      </c>
      <c r="O165" s="11">
        <v>-7.74197797986554E-2</v>
      </c>
      <c r="P165" s="11">
        <v>-3.1912496173219097E-2</v>
      </c>
      <c r="Q165" s="11">
        <v>-9.8818388596423501E-2</v>
      </c>
      <c r="R165" s="11">
        <v>-4.4695762811002501E-2</v>
      </c>
      <c r="S165" s="11">
        <v>-0.11135218280344999</v>
      </c>
      <c r="T165" s="11">
        <v>-6.3584713919310601E-2</v>
      </c>
      <c r="U165" s="11">
        <v>-9.7249485932562996E-2</v>
      </c>
      <c r="V165" s="11">
        <v>2.5858941267640901E-3</v>
      </c>
      <c r="W165" s="11">
        <v>-4.6434289229857102E-2</v>
      </c>
      <c r="X165" s="11">
        <v>-8.7386206169221808E-3</v>
      </c>
      <c r="Y165" s="11">
        <v>-1.6821126342921301E-2</v>
      </c>
      <c r="Z165" s="11">
        <v>1.0367448882361401E-2</v>
      </c>
      <c r="AA165" s="11">
        <v>-7.9858251180207604E-2</v>
      </c>
      <c r="AB165" s="11">
        <v>-2.5509092009780701E-2</v>
      </c>
      <c r="AC165" s="11">
        <v>-3.0450004410027098E-2</v>
      </c>
      <c r="AD165" s="11">
        <v>-9.7789730472122097E-2</v>
      </c>
      <c r="AE165" s="11">
        <v>-4.0264580555937603E-2</v>
      </c>
      <c r="AF165" s="11">
        <v>-2.0575601318882E-2</v>
      </c>
      <c r="AG165" s="11">
        <v>-6.8101694523441503E-2</v>
      </c>
      <c r="AH165" s="11">
        <v>-5.5974179825671801E-2</v>
      </c>
      <c r="AI165" s="11">
        <v>-3.22620113139922E-2</v>
      </c>
      <c r="AJ165" s="11">
        <v>-1.3737357305121E-2</v>
      </c>
      <c r="AK165" s="11">
        <v>-4.6123143284855896E-3</v>
      </c>
      <c r="AL165" s="11">
        <v>3.4876739170288701E-3</v>
      </c>
      <c r="AM165" s="11">
        <v>-1.0762150333088701E-2</v>
      </c>
      <c r="AN165" s="11">
        <v>-1.36463494370145E-2</v>
      </c>
      <c r="AO165" s="11">
        <v>-3.8324086828828902E-2</v>
      </c>
      <c r="AP165" s="11">
        <v>-1.5081783233818501E-2</v>
      </c>
      <c r="AQ165" s="11">
        <v>-5.1908496194241198E-2</v>
      </c>
      <c r="AR165" s="11">
        <v>3.36608589494806E-2</v>
      </c>
      <c r="AS165" s="11">
        <v>-1.5749102557825401E-2</v>
      </c>
      <c r="AT165" s="11">
        <v>-6.5232683645878003E-2</v>
      </c>
      <c r="AU165" s="11">
        <v>4.9240373787164601E-2</v>
      </c>
      <c r="AW165">
        <f t="array" ref="AW165">SUMPRODUCT(B165:AU165,TRANSPOSE('QoL regression results'!$H$3:$H$48))</f>
        <v>0.80431752309375315</v>
      </c>
    </row>
    <row r="166" spans="1:49" x14ac:dyDescent="0.3">
      <c r="A166">
        <v>165</v>
      </c>
      <c r="B166" s="11">
        <v>0.86431934458274495</v>
      </c>
      <c r="C166" s="11">
        <v>-5.4237814958551303E-2</v>
      </c>
      <c r="D166" s="11">
        <v>5.5001211849490302E-3</v>
      </c>
      <c r="E166" s="11">
        <v>1.26518360729718E-3</v>
      </c>
      <c r="F166" s="11">
        <v>-8.5228493412271896E-3</v>
      </c>
      <c r="G166" s="11">
        <v>3.96636167985564E-2</v>
      </c>
      <c r="H166" s="11">
        <v>3.8219506914988599E-2</v>
      </c>
      <c r="I166" s="11">
        <v>-7.8880470390783095E-2</v>
      </c>
      <c r="J166" s="11">
        <v>2.6684958859950398E-3</v>
      </c>
      <c r="K166" s="11">
        <v>-0.129218777269407</v>
      </c>
      <c r="L166" s="11">
        <v>-0.123820016515511</v>
      </c>
      <c r="M166" s="11">
        <v>-6.19644585756624E-2</v>
      </c>
      <c r="N166" s="11">
        <v>-0.17989626077802401</v>
      </c>
      <c r="O166" s="11">
        <v>-2.03657298768192E-2</v>
      </c>
      <c r="P166" s="11">
        <v>-1.58491250518141E-2</v>
      </c>
      <c r="Q166" s="11">
        <v>-9.0972389745889601E-2</v>
      </c>
      <c r="R166" s="11">
        <v>-7.5355560115480794E-2</v>
      </c>
      <c r="S166" s="11">
        <v>-7.9486168708537405E-2</v>
      </c>
      <c r="T166" s="11">
        <v>-8.2059376599634207E-2</v>
      </c>
      <c r="U166" s="11">
        <v>-0.165946797315077</v>
      </c>
      <c r="V166" s="11">
        <v>2.5092264440496399E-2</v>
      </c>
      <c r="W166" s="11">
        <v>-5.7651412477282699E-2</v>
      </c>
      <c r="X166" s="11">
        <v>-3.7580735265781699E-2</v>
      </c>
      <c r="Y166" s="11">
        <v>1.29587423912133E-2</v>
      </c>
      <c r="Z166" s="11">
        <v>2.3653909519085501E-2</v>
      </c>
      <c r="AA166" s="11">
        <v>-9.77448915902948E-2</v>
      </c>
      <c r="AB166" s="11">
        <v>-1.57957685909739E-2</v>
      </c>
      <c r="AC166" s="11">
        <v>-2.65248635667296E-2</v>
      </c>
      <c r="AD166" s="11">
        <v>-8.9048766502225998E-2</v>
      </c>
      <c r="AE166" s="11">
        <v>-3.1385952426074899E-2</v>
      </c>
      <c r="AF166" s="11">
        <v>-2.9970926905064501E-2</v>
      </c>
      <c r="AG166" s="11">
        <v>-6.2268042798979101E-2</v>
      </c>
      <c r="AH166" s="11">
        <v>-6.3605212567201905E-2</v>
      </c>
      <c r="AI166" s="11">
        <v>-2.74606698054373E-2</v>
      </c>
      <c r="AJ166" s="11">
        <v>-1.6950108015039701E-2</v>
      </c>
      <c r="AK166" s="11">
        <v>3.68987770120196E-3</v>
      </c>
      <c r="AL166" s="11">
        <v>1.31386900203105E-2</v>
      </c>
      <c r="AM166" s="11">
        <v>-3.40570905746946E-3</v>
      </c>
      <c r="AN166" s="11">
        <v>-1.2407122378803599E-2</v>
      </c>
      <c r="AO166" s="11">
        <v>-3.78760312737478E-2</v>
      </c>
      <c r="AP166" s="11">
        <v>-1.7006291800181501E-2</v>
      </c>
      <c r="AQ166" s="11">
        <v>-5.1976770448994403E-2</v>
      </c>
      <c r="AR166" s="11">
        <v>3.1173841867263501E-2</v>
      </c>
      <c r="AS166" s="11">
        <v>-1.44995662768867E-2</v>
      </c>
      <c r="AT166" s="11">
        <v>-6.1454972735836201E-2</v>
      </c>
      <c r="AU166" s="11">
        <v>3.7765228196807603E-2</v>
      </c>
      <c r="AW166">
        <f t="array" ref="AW166">SUMPRODUCT(B166:AU166,TRANSPOSE('QoL regression results'!$H$3:$H$48))</f>
        <v>0.81385282203585363</v>
      </c>
    </row>
    <row r="167" spans="1:49" x14ac:dyDescent="0.3">
      <c r="A167">
        <v>166</v>
      </c>
      <c r="B167" s="11">
        <v>0.870773796641511</v>
      </c>
      <c r="C167" s="11">
        <v>-4.4535410318977703E-2</v>
      </c>
      <c r="D167" s="11">
        <v>-4.5682983475685999E-3</v>
      </c>
      <c r="E167" s="11">
        <v>2.7176305858162201E-3</v>
      </c>
      <c r="F167" s="11">
        <v>2.26517294385872E-2</v>
      </c>
      <c r="G167" s="11">
        <v>3.2786794803829199E-2</v>
      </c>
      <c r="H167" s="11">
        <v>2.7549116031728899E-2</v>
      </c>
      <c r="I167" s="11">
        <v>-9.3775735385388304E-2</v>
      </c>
      <c r="J167" s="11">
        <v>-3.9892907674997202E-2</v>
      </c>
      <c r="K167" s="11">
        <v>-0.113220010073342</v>
      </c>
      <c r="L167" s="11">
        <v>-0.122573767813315</v>
      </c>
      <c r="M167" s="11">
        <v>-5.2696932605982898E-2</v>
      </c>
      <c r="N167" s="11">
        <v>-8.9098918932618704E-2</v>
      </c>
      <c r="O167" s="11">
        <v>-7.4316324877867296E-2</v>
      </c>
      <c r="P167" s="11">
        <v>-1.58957244602961E-2</v>
      </c>
      <c r="Q167" s="11">
        <v>-9.4782636021809294E-2</v>
      </c>
      <c r="R167" s="11">
        <v>-8.9447481661533698E-2</v>
      </c>
      <c r="S167" s="11">
        <v>-0.140196313911961</v>
      </c>
      <c r="T167" s="11">
        <v>-5.6695715273099599E-2</v>
      </c>
      <c r="U167" s="11">
        <v>-0.122623851050151</v>
      </c>
      <c r="V167" s="11">
        <v>2.7781827214450199E-2</v>
      </c>
      <c r="W167" s="11">
        <v>-6.8139373750601098E-2</v>
      </c>
      <c r="X167" s="11">
        <v>-5.2633857096306698E-2</v>
      </c>
      <c r="Y167" s="11">
        <v>3.1284146027179001E-2</v>
      </c>
      <c r="Z167" s="11">
        <v>1.6161040928177901E-2</v>
      </c>
      <c r="AA167" s="11">
        <v>-9.7280319703138995E-2</v>
      </c>
      <c r="AB167" s="11">
        <v>-3.6440896089410701E-2</v>
      </c>
      <c r="AC167" s="11">
        <v>-3.8959620699462599E-2</v>
      </c>
      <c r="AD167" s="11">
        <v>1.12746278065451E-2</v>
      </c>
      <c r="AE167" s="11">
        <v>-3.9242815272007403E-2</v>
      </c>
      <c r="AF167" s="11">
        <v>-2.24481860194327E-2</v>
      </c>
      <c r="AG167" s="11">
        <v>-6.0602296826873799E-2</v>
      </c>
      <c r="AH167" s="11">
        <v>-5.6517202749682201E-2</v>
      </c>
      <c r="AI167" s="11">
        <v>-2.6307998743779801E-2</v>
      </c>
      <c r="AJ167" s="11">
        <v>-1.59085030380108E-2</v>
      </c>
      <c r="AK167" s="11">
        <v>-3.9279353415447504E-3</v>
      </c>
      <c r="AL167" s="11">
        <v>3.8913095342932901E-3</v>
      </c>
      <c r="AM167" s="11">
        <v>-3.74574411995707E-3</v>
      </c>
      <c r="AN167" s="11">
        <v>-2.1071977446974501E-2</v>
      </c>
      <c r="AO167" s="11">
        <v>-5.0071539902344198E-2</v>
      </c>
      <c r="AP167" s="11">
        <v>-1.45334718324556E-2</v>
      </c>
      <c r="AQ167" s="11">
        <v>-5.7654847424162298E-2</v>
      </c>
      <c r="AR167" s="11">
        <v>2.01358306423607E-2</v>
      </c>
      <c r="AS167" s="11">
        <v>-1.4665530146693201E-2</v>
      </c>
      <c r="AT167" s="11">
        <v>-5.7906221298588099E-2</v>
      </c>
      <c r="AU167" s="11">
        <v>4.6406872944099099E-2</v>
      </c>
      <c r="AW167">
        <f t="array" ref="AW167">SUMPRODUCT(B167:AU167,TRANSPOSE('QoL regression results'!$H$3:$H$48))</f>
        <v>0.81814790342612209</v>
      </c>
    </row>
    <row r="168" spans="1:49" x14ac:dyDescent="0.3">
      <c r="A168">
        <v>167</v>
      </c>
      <c r="B168" s="11">
        <v>0.85863677679248696</v>
      </c>
      <c r="C168" s="11">
        <v>-6.23514654543635E-2</v>
      </c>
      <c r="D168" s="11">
        <v>7.4747672330922595E-4</v>
      </c>
      <c r="E168" s="11">
        <v>-2.8685007277031399E-3</v>
      </c>
      <c r="F168" s="11">
        <v>2.43957171437146E-2</v>
      </c>
      <c r="G168" s="11">
        <v>2.7806271677306E-2</v>
      </c>
      <c r="H168" s="11">
        <v>3.2738533607532802E-2</v>
      </c>
      <c r="I168" s="11">
        <v>-6.7284932900816094E-2</v>
      </c>
      <c r="J168" s="11">
        <v>-9.1032923249408405E-3</v>
      </c>
      <c r="K168" s="11">
        <v>-0.16576870600228699</v>
      </c>
      <c r="L168" s="11">
        <v>-0.122232207489524</v>
      </c>
      <c r="M168" s="11">
        <v>-6.32380795110878E-2</v>
      </c>
      <c r="N168" s="11">
        <v>-0.15825763468766799</v>
      </c>
      <c r="O168" s="11">
        <v>-5.9692486169726798E-2</v>
      </c>
      <c r="P168" s="11">
        <v>-2.0833042048886499E-2</v>
      </c>
      <c r="Q168" s="11">
        <v>-8.4005129336352097E-2</v>
      </c>
      <c r="R168" s="11">
        <v>-4.7940389973806098E-2</v>
      </c>
      <c r="S168" s="11">
        <v>-0.1458648324763</v>
      </c>
      <c r="T168" s="11">
        <v>-7.4830993585245698E-2</v>
      </c>
      <c r="U168" s="11">
        <v>-6.5821554868981794E-2</v>
      </c>
      <c r="V168" s="11">
        <v>-5.7199496064016695E-4</v>
      </c>
      <c r="W168" s="11">
        <v>-2.94468395343482E-2</v>
      </c>
      <c r="X168" s="11">
        <v>-4.1885020345591703E-2</v>
      </c>
      <c r="Y168" s="11">
        <v>2.1834706618999299E-2</v>
      </c>
      <c r="Z168" s="11">
        <v>-1.5717203639495299E-2</v>
      </c>
      <c r="AA168" s="11">
        <v>-9.4294602744545597E-2</v>
      </c>
      <c r="AB168" s="11">
        <v>-3.9698091662938903E-2</v>
      </c>
      <c r="AC168" s="11">
        <v>2.3835343726788102E-3</v>
      </c>
      <c r="AD168" s="11">
        <v>-1.3111564904324399E-2</v>
      </c>
      <c r="AE168" s="11">
        <v>-4.07871208853035E-2</v>
      </c>
      <c r="AF168" s="11">
        <v>-1.1977680604203801E-2</v>
      </c>
      <c r="AG168" s="11">
        <v>-6.5841766815772695E-2</v>
      </c>
      <c r="AH168" s="11">
        <v>-5.4774991141647002E-2</v>
      </c>
      <c r="AI168" s="11">
        <v>-1.4030533969533099E-2</v>
      </c>
      <c r="AJ168" s="11">
        <v>-8.1418086631780805E-3</v>
      </c>
      <c r="AK168" s="11">
        <v>1.3923182771197801E-3</v>
      </c>
      <c r="AL168" s="11">
        <v>5.0679091808433401E-3</v>
      </c>
      <c r="AM168" s="11">
        <v>-9.5394731326518805E-3</v>
      </c>
      <c r="AN168" s="11">
        <v>-3.2900132004102897E-2</v>
      </c>
      <c r="AO168" s="11">
        <v>-5.8736748993242299E-2</v>
      </c>
      <c r="AP168" s="11">
        <v>-7.9080200803644599E-3</v>
      </c>
      <c r="AQ168" s="11">
        <v>-4.8482635090362998E-2</v>
      </c>
      <c r="AR168" s="11">
        <v>3.01495198714773E-2</v>
      </c>
      <c r="AS168" s="11">
        <v>-2.06074600510926E-2</v>
      </c>
      <c r="AT168" s="11">
        <v>-6.0636921969610701E-2</v>
      </c>
      <c r="AU168" s="11">
        <v>4.9226931314847899E-2</v>
      </c>
      <c r="AW168">
        <f t="array" ref="AW168">SUMPRODUCT(B168:AU168,TRANSPOSE('QoL regression results'!$H$3:$H$48))</f>
        <v>0.80892969483168331</v>
      </c>
    </row>
    <row r="169" spans="1:49" x14ac:dyDescent="0.3">
      <c r="A169">
        <v>168</v>
      </c>
      <c r="B169" s="11">
        <v>0.85888030531347304</v>
      </c>
      <c r="C169" s="11">
        <v>-6.0942712251338398E-2</v>
      </c>
      <c r="D169" s="11">
        <v>-2.1348219774686199E-2</v>
      </c>
      <c r="E169" s="11">
        <v>-5.34623154995101E-3</v>
      </c>
      <c r="F169" s="11">
        <v>4.4693063806031299E-3</v>
      </c>
      <c r="G169" s="11">
        <v>2.4343539440172601E-2</v>
      </c>
      <c r="H169" s="11">
        <v>3.0275291236472601E-2</v>
      </c>
      <c r="I169" s="11">
        <v>-6.2281079648396499E-2</v>
      </c>
      <c r="J169" s="11">
        <v>-4.3844966781192603E-2</v>
      </c>
      <c r="K169" s="11">
        <v>-0.15763586715702799</v>
      </c>
      <c r="L169" s="11">
        <v>-9.6484457065889706E-2</v>
      </c>
      <c r="M169" s="11">
        <v>-5.26464425647599E-2</v>
      </c>
      <c r="N169" s="11">
        <v>-0.115480701283872</v>
      </c>
      <c r="O169" s="11">
        <v>-5.5933813226395998E-2</v>
      </c>
      <c r="P169" s="11">
        <v>-3.5584162150488798E-2</v>
      </c>
      <c r="Q169" s="11">
        <v>-0.13280147822262101</v>
      </c>
      <c r="R169" s="11">
        <v>-7.0150781793929307E-2</v>
      </c>
      <c r="S169" s="11">
        <v>-0.12757768334699199</v>
      </c>
      <c r="T169" s="11">
        <v>-4.1034849576139301E-2</v>
      </c>
      <c r="U169" s="11">
        <v>4.1575943889930996E-3</v>
      </c>
      <c r="V169" s="11">
        <v>4.4037869887478799E-2</v>
      </c>
      <c r="W169" s="11">
        <v>-5.0418080114583999E-2</v>
      </c>
      <c r="X169" s="11">
        <v>-5.0904719913932202E-2</v>
      </c>
      <c r="Y169" s="11">
        <v>2.25727108712152E-2</v>
      </c>
      <c r="Z169" s="11">
        <v>7.9261530776245301E-3</v>
      </c>
      <c r="AA169" s="11">
        <v>-8.7612641143835199E-2</v>
      </c>
      <c r="AB169" s="11">
        <v>-3.9676188945605997E-2</v>
      </c>
      <c r="AC169" s="11">
        <v>-8.0959082663485601E-3</v>
      </c>
      <c r="AD169" s="11">
        <v>-6.7898844717524096E-2</v>
      </c>
      <c r="AE169" s="11">
        <v>-3.6984100849096598E-2</v>
      </c>
      <c r="AF169" s="11">
        <v>-1.39705415679889E-2</v>
      </c>
      <c r="AG169" s="11">
        <v>-7.0696640509904707E-2</v>
      </c>
      <c r="AH169" s="11">
        <v>-4.4936325458223202E-2</v>
      </c>
      <c r="AI169" s="11">
        <v>-3.06600654037214E-2</v>
      </c>
      <c r="AJ169" s="11">
        <v>-1.2979029824978399E-2</v>
      </c>
      <c r="AK169" s="11">
        <v>6.5521177393265302E-3</v>
      </c>
      <c r="AL169" s="11">
        <v>1.94565213705328E-2</v>
      </c>
      <c r="AM169" s="11">
        <v>-9.3107983752497205E-3</v>
      </c>
      <c r="AN169" s="11">
        <v>-1.47132861930756E-2</v>
      </c>
      <c r="AO169" s="11">
        <v>-3.32710368306166E-2</v>
      </c>
      <c r="AP169" s="11">
        <v>-9.8704649971526892E-3</v>
      </c>
      <c r="AQ169" s="11">
        <v>-4.6664246019229902E-2</v>
      </c>
      <c r="AR169" s="11">
        <v>2.7744483791223198E-2</v>
      </c>
      <c r="AS169" s="11">
        <v>-1.6605069008862501E-2</v>
      </c>
      <c r="AT169" s="11">
        <v>-5.9971735196113402E-2</v>
      </c>
      <c r="AU169" s="11">
        <v>4.1073996799784497E-2</v>
      </c>
      <c r="AW169">
        <f t="array" ref="AW169">SUMPRODUCT(B169:AU169,TRANSPOSE('QoL regression results'!$H$3:$H$48))</f>
        <v>0.83340050122578258</v>
      </c>
    </row>
    <row r="170" spans="1:49" x14ac:dyDescent="0.3">
      <c r="A170">
        <v>169</v>
      </c>
      <c r="B170" s="11">
        <v>0.86959850394822003</v>
      </c>
      <c r="C170" s="11">
        <v>-3.1387501007124098E-2</v>
      </c>
      <c r="D170" s="11">
        <v>-6.0835918376703495E-4</v>
      </c>
      <c r="E170" s="11">
        <v>9.4356162425061306E-3</v>
      </c>
      <c r="F170" s="11">
        <v>-9.6460290409955494E-3</v>
      </c>
      <c r="G170" s="11">
        <v>3.4467925698526101E-2</v>
      </c>
      <c r="H170" s="11">
        <v>2.9120198996183198E-2</v>
      </c>
      <c r="I170" s="11">
        <v>-8.0509927708874898E-2</v>
      </c>
      <c r="J170" s="11">
        <v>-1.17381569710664E-2</v>
      </c>
      <c r="K170" s="11">
        <v>-0.17521938555945901</v>
      </c>
      <c r="L170" s="11">
        <v>-0.134033955586884</v>
      </c>
      <c r="M170" s="11">
        <v>-5.3555093005125697E-2</v>
      </c>
      <c r="N170" s="11">
        <v>-0.131066853813989</v>
      </c>
      <c r="O170" s="11">
        <v>-0.15871192501022599</v>
      </c>
      <c r="P170" s="11">
        <v>-2.4606148292440899E-2</v>
      </c>
      <c r="Q170" s="11">
        <v>-0.116383778007734</v>
      </c>
      <c r="R170" s="11">
        <v>-9.2990676051705898E-2</v>
      </c>
      <c r="S170" s="11">
        <v>-0.101155216032723</v>
      </c>
      <c r="T170" s="11">
        <v>-8.1716448557236906E-2</v>
      </c>
      <c r="U170" s="11">
        <v>-0.13820160437024401</v>
      </c>
      <c r="V170" s="11">
        <v>4.6680468439648203E-3</v>
      </c>
      <c r="W170" s="11">
        <v>-2.7089325169596699E-2</v>
      </c>
      <c r="X170" s="11">
        <v>-3.9857053768687402E-2</v>
      </c>
      <c r="Y170" s="11">
        <v>-1.69717942376734E-2</v>
      </c>
      <c r="Z170" s="11">
        <v>-3.3606908636146099E-2</v>
      </c>
      <c r="AA170" s="11">
        <v>-0.110716695463121</v>
      </c>
      <c r="AB170" s="11">
        <v>-3.3981376704822999E-2</v>
      </c>
      <c r="AC170" s="11">
        <v>-4.4946738841119702E-2</v>
      </c>
      <c r="AD170" s="11">
        <v>-6.0246630366629202E-2</v>
      </c>
      <c r="AE170" s="11">
        <v>-2.7151809416590799E-2</v>
      </c>
      <c r="AF170" s="11">
        <v>-1.6217220228653101E-2</v>
      </c>
      <c r="AG170" s="11">
        <v>-5.2409972058197099E-2</v>
      </c>
      <c r="AH170" s="11">
        <v>-5.0993050996394E-2</v>
      </c>
      <c r="AI170" s="11">
        <v>-2.26253994268035E-2</v>
      </c>
      <c r="AJ170" s="11">
        <v>-1.6093679485669001E-2</v>
      </c>
      <c r="AK170" s="11">
        <v>-7.9402218919363103E-3</v>
      </c>
      <c r="AL170" s="11">
        <v>-1.03862015200802E-4</v>
      </c>
      <c r="AM170" s="11">
        <v>-1.66649554546245E-2</v>
      </c>
      <c r="AN170" s="11">
        <v>-2.8581161772206799E-2</v>
      </c>
      <c r="AO170" s="11">
        <v>-6.3159981953772204E-2</v>
      </c>
      <c r="AP170" s="11">
        <v>-1.11627818064021E-2</v>
      </c>
      <c r="AQ170" s="11">
        <v>-5.12203452313112E-2</v>
      </c>
      <c r="AR170" s="11">
        <v>2.70982898411938E-2</v>
      </c>
      <c r="AS170" s="11">
        <v>-1.5343643622263099E-2</v>
      </c>
      <c r="AT170" s="11">
        <v>-6.8830135998560193E-2</v>
      </c>
      <c r="AU170" s="11">
        <v>3.95836094298243E-2</v>
      </c>
      <c r="AW170">
        <f t="array" ref="AW170">SUMPRODUCT(B170:AU170,TRANSPOSE('QoL regression results'!$H$3:$H$48))</f>
        <v>0.81850159093662522</v>
      </c>
    </row>
    <row r="171" spans="1:49" x14ac:dyDescent="0.3">
      <c r="A171">
        <v>170</v>
      </c>
      <c r="B171" s="11">
        <v>0.86023662115996902</v>
      </c>
      <c r="C171" s="11">
        <v>-0.11258471305425</v>
      </c>
      <c r="D171" s="11">
        <v>-7.2368140116546202E-3</v>
      </c>
      <c r="E171" s="11">
        <v>-3.2288270883935898E-3</v>
      </c>
      <c r="F171" s="11">
        <v>3.7843984780041702E-2</v>
      </c>
      <c r="G171" s="11">
        <v>4.8879742979659899E-2</v>
      </c>
      <c r="H171" s="11">
        <v>4.4157214328289299E-2</v>
      </c>
      <c r="I171" s="11">
        <v>-3.0556661921569001E-2</v>
      </c>
      <c r="J171" s="11">
        <v>7.7458910396290799E-3</v>
      </c>
      <c r="K171" s="11">
        <v>-0.178674601011208</v>
      </c>
      <c r="L171" s="11">
        <v>-0.14286086687744501</v>
      </c>
      <c r="M171" s="11">
        <v>-6.5150025717784693E-2</v>
      </c>
      <c r="N171" s="11">
        <v>-0.13997108947974299</v>
      </c>
      <c r="O171" s="11">
        <v>-7.9907845404430994E-2</v>
      </c>
      <c r="P171" s="11">
        <v>-2.3561354544874801E-2</v>
      </c>
      <c r="Q171" s="11">
        <v>-1.66862293061468E-3</v>
      </c>
      <c r="R171" s="11">
        <v>-5.9020615296941803E-2</v>
      </c>
      <c r="S171" s="11">
        <v>-0.112249282850877</v>
      </c>
      <c r="T171" s="11">
        <v>-8.8944657246073894E-2</v>
      </c>
      <c r="U171" s="11">
        <v>-1.8078420873083999E-2</v>
      </c>
      <c r="V171" s="11">
        <v>7.0104270120249701E-3</v>
      </c>
      <c r="W171" s="11">
        <v>-4.1780586293073102E-2</v>
      </c>
      <c r="X171" s="11">
        <v>-2.84104564002928E-2</v>
      </c>
      <c r="Y171" s="11">
        <v>-2.9679750368548499E-2</v>
      </c>
      <c r="Z171" s="11">
        <v>4.5912737737724999E-3</v>
      </c>
      <c r="AA171" s="11">
        <v>-8.3621187071662398E-2</v>
      </c>
      <c r="AB171" s="11">
        <v>-3.5421233461807498E-2</v>
      </c>
      <c r="AC171" s="11">
        <v>-5.5647584758040401E-2</v>
      </c>
      <c r="AD171" s="11">
        <v>-3.92924470569704E-3</v>
      </c>
      <c r="AE171" s="11">
        <v>-3.0767160704610198E-2</v>
      </c>
      <c r="AF171" s="11">
        <v>-1.1809724905370101E-2</v>
      </c>
      <c r="AG171" s="11">
        <v>-6.7050584121583101E-2</v>
      </c>
      <c r="AH171" s="11">
        <v>-5.6464743415319103E-2</v>
      </c>
      <c r="AI171" s="11">
        <v>-3.2509480425815099E-2</v>
      </c>
      <c r="AJ171" s="11">
        <v>-2.12033263438938E-2</v>
      </c>
      <c r="AK171" s="11">
        <v>4.84103654101283E-3</v>
      </c>
      <c r="AL171" s="11">
        <v>1.6860071056160299E-2</v>
      </c>
      <c r="AM171" s="11">
        <v>-5.7758379114873698E-3</v>
      </c>
      <c r="AN171" s="11">
        <v>-8.9269336638130997E-3</v>
      </c>
      <c r="AO171" s="11">
        <v>-3.62441682516811E-2</v>
      </c>
      <c r="AP171" s="11">
        <v>-1.3941190992397901E-2</v>
      </c>
      <c r="AQ171" s="11">
        <v>-6.06733474657003E-2</v>
      </c>
      <c r="AR171" s="11">
        <v>2.7297179195082798E-2</v>
      </c>
      <c r="AS171" s="11">
        <v>-1.5108016317489001E-2</v>
      </c>
      <c r="AT171" s="11">
        <v>-5.61268485792452E-2</v>
      </c>
      <c r="AU171" s="11">
        <v>3.7077860520463801E-2</v>
      </c>
      <c r="AW171">
        <f t="array" ref="AW171">SUMPRODUCT(B171:AU171,TRANSPOSE('QoL regression results'!$H$3:$H$48))</f>
        <v>0.82063194880081014</v>
      </c>
    </row>
    <row r="172" spans="1:49" x14ac:dyDescent="0.3">
      <c r="A172">
        <v>171</v>
      </c>
      <c r="B172" s="11">
        <v>0.86025442296297505</v>
      </c>
      <c r="C172" s="11">
        <v>2.71533382145339E-2</v>
      </c>
      <c r="D172" s="11">
        <v>-1.07082458470538E-2</v>
      </c>
      <c r="E172" s="11">
        <v>5.6111614350063E-3</v>
      </c>
      <c r="F172" s="11">
        <v>1.3453595900672599E-2</v>
      </c>
      <c r="G172" s="11">
        <v>3.9094353034800002E-2</v>
      </c>
      <c r="H172" s="11">
        <v>3.0562008714677499E-2</v>
      </c>
      <c r="I172" s="11">
        <v>-9.1857795094766506E-2</v>
      </c>
      <c r="J172" s="11">
        <v>-5.2258893689729399E-2</v>
      </c>
      <c r="K172" s="11">
        <v>-0.21086141567222899</v>
      </c>
      <c r="L172" s="11">
        <v>-0.11261127787898501</v>
      </c>
      <c r="M172" s="11">
        <v>-5.8691484269222903E-2</v>
      </c>
      <c r="N172" s="11">
        <v>-9.9619448446701495E-2</v>
      </c>
      <c r="O172" s="11">
        <v>-7.22267325403146E-2</v>
      </c>
      <c r="P172" s="11">
        <v>-2.5912100810012599E-2</v>
      </c>
      <c r="Q172" s="11">
        <v>-4.8705869303856501E-2</v>
      </c>
      <c r="R172" s="11">
        <v>-5.8409859917314899E-2</v>
      </c>
      <c r="S172" s="11">
        <v>-0.143692974835118</v>
      </c>
      <c r="T172" s="11">
        <v>-4.8560316075107898E-2</v>
      </c>
      <c r="U172" s="11">
        <v>-9.6359275509839401E-2</v>
      </c>
      <c r="V172" s="11">
        <v>2.3339219715190401E-2</v>
      </c>
      <c r="W172" s="11">
        <v>-3.6656268099127497E-2</v>
      </c>
      <c r="X172" s="11">
        <v>-3.5804103007941297E-2</v>
      </c>
      <c r="Y172" s="11">
        <v>-1.8293883639238201E-2</v>
      </c>
      <c r="Z172" s="11">
        <v>-8.0384123071316398E-4</v>
      </c>
      <c r="AA172" s="11">
        <v>-0.11551430652722</v>
      </c>
      <c r="AB172" s="11">
        <v>-3.8210444351585202E-2</v>
      </c>
      <c r="AC172" s="11">
        <v>-2.1529634033434799E-2</v>
      </c>
      <c r="AD172" s="11">
        <v>5.2741611591737798E-2</v>
      </c>
      <c r="AE172" s="11">
        <v>-3.3780681769070002E-2</v>
      </c>
      <c r="AF172" s="11">
        <v>-8.7131913615532096E-3</v>
      </c>
      <c r="AG172" s="11">
        <v>-6.21385355478545E-2</v>
      </c>
      <c r="AH172" s="11">
        <v>-5.2585051896290397E-2</v>
      </c>
      <c r="AI172" s="11">
        <v>-1.33907423072192E-2</v>
      </c>
      <c r="AJ172" s="11">
        <v>-1.2676244209577499E-2</v>
      </c>
      <c r="AK172" s="11">
        <v>-5.1651309345712897E-3</v>
      </c>
      <c r="AL172" s="11">
        <v>4.6801851707972001E-3</v>
      </c>
      <c r="AM172" s="11">
        <v>-8.5663364957642603E-3</v>
      </c>
      <c r="AN172" s="11">
        <v>-2.22704189314256E-2</v>
      </c>
      <c r="AO172" s="11">
        <v>-4.6805792971992201E-2</v>
      </c>
      <c r="AP172" s="11">
        <v>-1.39539530879682E-2</v>
      </c>
      <c r="AQ172" s="11">
        <v>-5.7378332312333503E-2</v>
      </c>
      <c r="AR172" s="11">
        <v>2.7353481251838101E-2</v>
      </c>
      <c r="AS172" s="11">
        <v>-2.77290028641539E-2</v>
      </c>
      <c r="AT172" s="11">
        <v>-6.6121942296146499E-2</v>
      </c>
      <c r="AU172" s="11">
        <v>4.7440678899682703E-2</v>
      </c>
      <c r="AW172">
        <f t="array" ref="AW172">SUMPRODUCT(B172:AU172,TRANSPOSE('QoL regression results'!$H$3:$H$48))</f>
        <v>0.81234955623748184</v>
      </c>
    </row>
    <row r="173" spans="1:49" x14ac:dyDescent="0.3">
      <c r="A173">
        <v>172</v>
      </c>
      <c r="B173" s="11">
        <v>0.852502849833493</v>
      </c>
      <c r="C173" s="11">
        <v>-4.1938784154618998E-2</v>
      </c>
      <c r="D173" s="11">
        <v>-1.3673011230643401E-2</v>
      </c>
      <c r="E173" s="11">
        <v>6.5732865686689203E-3</v>
      </c>
      <c r="F173" s="11">
        <v>-5.1204800419631302E-3</v>
      </c>
      <c r="G173" s="11">
        <v>1.6994862691512399E-2</v>
      </c>
      <c r="H173" s="11">
        <v>2.8144834218936501E-2</v>
      </c>
      <c r="I173" s="11">
        <v>-0.100332514893157</v>
      </c>
      <c r="J173" s="11">
        <v>-1.0815665951867901E-2</v>
      </c>
      <c r="K173" s="11">
        <v>-0.102323732150533</v>
      </c>
      <c r="L173" s="11">
        <v>-8.9342257096102107E-2</v>
      </c>
      <c r="M173" s="11">
        <v>-5.52229608652594E-2</v>
      </c>
      <c r="N173" s="11">
        <v>-7.9498989898512895E-2</v>
      </c>
      <c r="O173" s="11">
        <v>-7.6144626420411907E-2</v>
      </c>
      <c r="P173" s="11">
        <v>-1.14569254389094E-2</v>
      </c>
      <c r="Q173" s="11">
        <v>-0.11315887001036801</v>
      </c>
      <c r="R173" s="11">
        <v>-7.6557407903127303E-2</v>
      </c>
      <c r="S173" s="11">
        <v>-0.12897524123670701</v>
      </c>
      <c r="T173" s="11">
        <v>-6.07017348901372E-2</v>
      </c>
      <c r="U173" s="11">
        <v>-3.2752995466851502E-2</v>
      </c>
      <c r="V173" s="11">
        <v>3.7402449279394902E-3</v>
      </c>
      <c r="W173" s="11">
        <v>-2.5308912794761398E-2</v>
      </c>
      <c r="X173" s="11">
        <v>-2.2316754790988901E-2</v>
      </c>
      <c r="Y173" s="11">
        <v>-2.06671494547013E-2</v>
      </c>
      <c r="Z173" s="11">
        <v>1.6226884174947E-3</v>
      </c>
      <c r="AA173" s="11">
        <v>-0.106502061626372</v>
      </c>
      <c r="AB173" s="11">
        <v>-3.2880053145779298E-2</v>
      </c>
      <c r="AC173" s="11">
        <v>-2.4930168579860401E-3</v>
      </c>
      <c r="AD173" s="11">
        <v>-5.9563710980027598E-3</v>
      </c>
      <c r="AE173" s="11">
        <v>-2.9380914133192399E-2</v>
      </c>
      <c r="AF173" s="11">
        <v>-6.6074342513225597E-3</v>
      </c>
      <c r="AG173" s="11">
        <v>-6.6076588317937904E-2</v>
      </c>
      <c r="AH173" s="11">
        <v>-4.8899954316581999E-2</v>
      </c>
      <c r="AI173" s="11">
        <v>-2.3782081857357501E-2</v>
      </c>
      <c r="AJ173" s="11">
        <v>-1.5898480302470298E-2</v>
      </c>
      <c r="AK173" s="11">
        <v>4.3861272817876402E-3</v>
      </c>
      <c r="AL173" s="11">
        <v>1.1581756265934899E-2</v>
      </c>
      <c r="AM173" s="11">
        <v>-3.6497735624160402E-3</v>
      </c>
      <c r="AN173" s="11">
        <v>-2.09208448180708E-2</v>
      </c>
      <c r="AO173" s="11">
        <v>-3.5745962938836903E-2</v>
      </c>
      <c r="AP173" s="11">
        <v>-1.23041545512107E-2</v>
      </c>
      <c r="AQ173" s="11">
        <v>-4.8500639815474103E-2</v>
      </c>
      <c r="AR173" s="11">
        <v>2.3143481768489401E-2</v>
      </c>
      <c r="AS173" s="11">
        <v>-1.69063914239054E-2</v>
      </c>
      <c r="AT173" s="11">
        <v>-6.6156535275857506E-2</v>
      </c>
      <c r="AU173" s="11">
        <v>4.6809157773693898E-2</v>
      </c>
      <c r="AW173">
        <f t="array" ref="AW173">SUMPRODUCT(B173:AU173,TRANSPOSE('QoL regression results'!$H$3:$H$48))</f>
        <v>0.81518465178284594</v>
      </c>
    </row>
    <row r="174" spans="1:49" x14ac:dyDescent="0.3">
      <c r="A174">
        <v>173</v>
      </c>
      <c r="B174" s="11">
        <v>0.87786133451409398</v>
      </c>
      <c r="C174" s="11">
        <v>-7.7877785917002507E-2</v>
      </c>
      <c r="D174" s="11">
        <v>5.2796484621294099E-3</v>
      </c>
      <c r="E174" s="11">
        <v>5.5976149640574397E-3</v>
      </c>
      <c r="F174" s="11">
        <v>5.0548409840487203E-2</v>
      </c>
      <c r="G174" s="11">
        <v>3.4297006481595997E-2</v>
      </c>
      <c r="H174" s="11">
        <v>4.0317107322205802E-2</v>
      </c>
      <c r="I174" s="11">
        <v>-5.0370710030747001E-2</v>
      </c>
      <c r="J174" s="11">
        <v>-2.21043372991543E-2</v>
      </c>
      <c r="K174" s="11">
        <v>-9.9999428448518807E-2</v>
      </c>
      <c r="L174" s="11">
        <v>-0.121420900689998</v>
      </c>
      <c r="M174" s="11">
        <v>-4.7635629052459702E-2</v>
      </c>
      <c r="N174" s="11">
        <v>-0.17841271783591001</v>
      </c>
      <c r="O174" s="11">
        <v>-6.2595994337939595E-2</v>
      </c>
      <c r="P174" s="11">
        <v>-2.6075406039817201E-2</v>
      </c>
      <c r="Q174" s="11">
        <v>-4.0088397770072101E-2</v>
      </c>
      <c r="R174" s="11">
        <v>-0.106672075439708</v>
      </c>
      <c r="S174" s="11">
        <v>-0.1075334089487</v>
      </c>
      <c r="T174" s="11">
        <v>-6.1112449802518599E-2</v>
      </c>
      <c r="U174" s="11">
        <v>2.49825230591624E-2</v>
      </c>
      <c r="V174" s="11">
        <v>-2.6134761948691701E-2</v>
      </c>
      <c r="W174" s="11">
        <v>-5.2663817196822199E-2</v>
      </c>
      <c r="X174" s="11">
        <v>-3.01027690393584E-2</v>
      </c>
      <c r="Y174" s="11">
        <v>-5.0832178262102297E-2</v>
      </c>
      <c r="Z174" s="11">
        <v>-3.7675338529355298E-2</v>
      </c>
      <c r="AA174" s="11">
        <v>-8.81834318083239E-2</v>
      </c>
      <c r="AB174" s="11">
        <v>-2.81349681880513E-2</v>
      </c>
      <c r="AC174" s="11">
        <v>6.9670942489523296E-2</v>
      </c>
      <c r="AD174" s="11">
        <v>-1.4352827782504501E-2</v>
      </c>
      <c r="AE174" s="11">
        <v>-2.7617659445207599E-2</v>
      </c>
      <c r="AF174" s="11">
        <v>-1.3161040719630699E-2</v>
      </c>
      <c r="AG174" s="11">
        <v>-5.8178651932294698E-2</v>
      </c>
      <c r="AH174" s="11">
        <v>-6.9751209980076501E-2</v>
      </c>
      <c r="AI174" s="11">
        <v>-2.63683366141725E-2</v>
      </c>
      <c r="AJ174" s="11">
        <v>-1.79352176143261E-2</v>
      </c>
      <c r="AK174" s="11">
        <v>-4.1863354416416202E-3</v>
      </c>
      <c r="AL174" s="11">
        <v>-1.7774338065645299E-3</v>
      </c>
      <c r="AM174" s="11">
        <v>-1.9978672713930098E-2</v>
      </c>
      <c r="AN174" s="11">
        <v>-3.3885562568012798E-2</v>
      </c>
      <c r="AO174" s="11">
        <v>-5.9138046883790998E-2</v>
      </c>
      <c r="AP174" s="11">
        <v>-8.8044182689427496E-3</v>
      </c>
      <c r="AQ174" s="11">
        <v>-4.5290187204533802E-2</v>
      </c>
      <c r="AR174" s="11">
        <v>2.47485031198393E-2</v>
      </c>
      <c r="AS174" s="11">
        <v>-1.7568006305271999E-2</v>
      </c>
      <c r="AT174" s="11">
        <v>-7.0711209353139196E-2</v>
      </c>
      <c r="AU174" s="11">
        <v>3.9630077587893803E-2</v>
      </c>
      <c r="AW174">
        <f t="array" ref="AW174">SUMPRODUCT(B174:AU174,TRANSPOSE('QoL regression results'!$H$3:$H$48))</f>
        <v>0.80633269072745295</v>
      </c>
    </row>
    <row r="175" spans="1:49" x14ac:dyDescent="0.3">
      <c r="A175">
        <v>174</v>
      </c>
      <c r="B175" s="11">
        <v>0.87466526838097602</v>
      </c>
      <c r="C175" s="11">
        <v>-5.2832656502388102E-2</v>
      </c>
      <c r="D175" s="11">
        <v>1.0721967270487299E-3</v>
      </c>
      <c r="E175" s="11">
        <v>9.2871015739125103E-3</v>
      </c>
      <c r="F175" s="11">
        <v>-4.3199064898194698E-3</v>
      </c>
      <c r="G175" s="11">
        <v>2.6856854047830701E-2</v>
      </c>
      <c r="H175" s="11">
        <v>2.67409167237979E-2</v>
      </c>
      <c r="I175" s="11">
        <v>-5.2712799250105802E-2</v>
      </c>
      <c r="J175" s="11">
        <v>-2.1371185854081199E-2</v>
      </c>
      <c r="K175" s="11">
        <v>-0.137326474416851</v>
      </c>
      <c r="L175" s="11">
        <v>-0.104053758531468</v>
      </c>
      <c r="M175" s="11">
        <v>-5.3808434127369097E-2</v>
      </c>
      <c r="N175" s="11">
        <v>-0.129784922107434</v>
      </c>
      <c r="O175" s="11">
        <v>-0.107781472786511</v>
      </c>
      <c r="P175" s="11">
        <v>-1.7092254065235301E-2</v>
      </c>
      <c r="Q175" s="11">
        <v>-0.107799810747316</v>
      </c>
      <c r="R175" s="11">
        <v>1.64669232471895E-4</v>
      </c>
      <c r="S175" s="11">
        <v>-0.141462144706197</v>
      </c>
      <c r="T175" s="11">
        <v>-6.5930636700006803E-2</v>
      </c>
      <c r="U175" s="11">
        <v>-1.57014329296262E-2</v>
      </c>
      <c r="V175" s="11">
        <v>5.2007324094025297E-3</v>
      </c>
      <c r="W175" s="11">
        <v>-6.8579556694075505E-2</v>
      </c>
      <c r="X175" s="11">
        <v>-4.7730203281686999E-2</v>
      </c>
      <c r="Y175" s="11">
        <v>-5.7129798056081302E-2</v>
      </c>
      <c r="Z175" s="11">
        <v>-1.8412259034679999E-2</v>
      </c>
      <c r="AA175" s="11">
        <v>-9.5924082658820201E-2</v>
      </c>
      <c r="AB175" s="11">
        <v>-3.1917447230445803E-2</v>
      </c>
      <c r="AC175" s="11">
        <v>-9.1803379963957904E-2</v>
      </c>
      <c r="AD175" s="11">
        <v>-7.5194349549503894E-2</v>
      </c>
      <c r="AE175" s="11">
        <v>-3.5773926935309001E-2</v>
      </c>
      <c r="AF175" s="11">
        <v>-1.9455781147456198E-2</v>
      </c>
      <c r="AG175" s="11">
        <v>-6.6806655907052301E-2</v>
      </c>
      <c r="AH175" s="11">
        <v>-5.3411644058228701E-2</v>
      </c>
      <c r="AI175" s="11">
        <v>-2.3794789751568401E-2</v>
      </c>
      <c r="AJ175" s="11">
        <v>-1.22958491824583E-2</v>
      </c>
      <c r="AK175" s="11">
        <v>2.2682163520205902E-3</v>
      </c>
      <c r="AL175" s="11">
        <v>-2.6171221320305002E-3</v>
      </c>
      <c r="AM175" s="11">
        <v>-1.08408027145289E-2</v>
      </c>
      <c r="AN175" s="11">
        <v>-2.0127633829992799E-2</v>
      </c>
      <c r="AO175" s="11">
        <v>-4.4071805095859402E-2</v>
      </c>
      <c r="AP175" s="11">
        <v>-1.6569447970144001E-2</v>
      </c>
      <c r="AQ175" s="11">
        <v>-6.1939659553516803E-2</v>
      </c>
      <c r="AR175" s="11">
        <v>2.8510469982310899E-2</v>
      </c>
      <c r="AS175" s="11">
        <v>-1.78826256455255E-2</v>
      </c>
      <c r="AT175" s="11">
        <v>-6.1241602110885203E-2</v>
      </c>
      <c r="AU175" s="11">
        <v>3.3980849779724501E-2</v>
      </c>
      <c r="AW175">
        <f t="array" ref="AW175">SUMPRODUCT(B175:AU175,TRANSPOSE('QoL regression results'!$H$3:$H$48))</f>
        <v>0.81863650219071682</v>
      </c>
    </row>
    <row r="176" spans="1:49" x14ac:dyDescent="0.3">
      <c r="A176">
        <v>175</v>
      </c>
      <c r="B176" s="11">
        <v>0.866340475373643</v>
      </c>
      <c r="C176" s="11">
        <v>-6.9465455245190294E-2</v>
      </c>
      <c r="D176" s="11">
        <v>-7.6500347885791803E-3</v>
      </c>
      <c r="E176" s="11">
        <v>-4.0300902709254601E-3</v>
      </c>
      <c r="F176" s="11">
        <v>3.30958503023813E-3</v>
      </c>
      <c r="G176" s="11">
        <v>3.1421285461000703E-2</v>
      </c>
      <c r="H176" s="11">
        <v>3.8325552722517399E-2</v>
      </c>
      <c r="I176" s="11">
        <v>-8.1171301532668494E-2</v>
      </c>
      <c r="J176" s="11">
        <v>-1.3907648308362899E-2</v>
      </c>
      <c r="K176" s="11">
        <v>-0.137530503873008</v>
      </c>
      <c r="L176" s="11">
        <v>-0.109031458677634</v>
      </c>
      <c r="M176" s="11">
        <v>-6.1837963938907899E-2</v>
      </c>
      <c r="N176" s="11">
        <v>-0.107133606918612</v>
      </c>
      <c r="O176" s="11">
        <v>-4.1855963361728997E-2</v>
      </c>
      <c r="P176" s="11">
        <v>-1.3992836525938499E-2</v>
      </c>
      <c r="Q176" s="11">
        <v>-6.5865410531105797E-2</v>
      </c>
      <c r="R176" s="11">
        <v>-5.4910422366019999E-2</v>
      </c>
      <c r="S176" s="11">
        <v>-0.107569894059383</v>
      </c>
      <c r="T176" s="11">
        <v>-6.4725077909726994E-2</v>
      </c>
      <c r="U176" s="11">
        <v>-0.14831570596212501</v>
      </c>
      <c r="V176" s="11">
        <v>-8.6002459785705608E-3</v>
      </c>
      <c r="W176" s="11">
        <v>-8.1049388801055805E-2</v>
      </c>
      <c r="X176" s="11">
        <v>-5.8720183088812501E-2</v>
      </c>
      <c r="Y176" s="11">
        <v>-1.1855727726002499E-4</v>
      </c>
      <c r="Z176" s="11">
        <v>1.78235912791028E-2</v>
      </c>
      <c r="AA176" s="11">
        <v>-9.2477953387657005E-2</v>
      </c>
      <c r="AB176" s="11">
        <v>-1.6625350448800799E-2</v>
      </c>
      <c r="AC176" s="11">
        <v>-6.8077827548851097E-2</v>
      </c>
      <c r="AD176" s="11">
        <v>-6.5956537092336398E-2</v>
      </c>
      <c r="AE176" s="11">
        <v>-3.2285578740511502E-2</v>
      </c>
      <c r="AF176" s="11">
        <v>-1.78920690319158E-2</v>
      </c>
      <c r="AG176" s="11">
        <v>-6.6132025162684294E-2</v>
      </c>
      <c r="AH176" s="11">
        <v>-5.8687714197678799E-2</v>
      </c>
      <c r="AI176" s="11">
        <v>-2.2302995068887801E-2</v>
      </c>
      <c r="AJ176" s="11">
        <v>-1.53928697634699E-2</v>
      </c>
      <c r="AK176" s="11">
        <v>9.7507421101368091E-3</v>
      </c>
      <c r="AL176" s="11">
        <v>1.54874757050364E-2</v>
      </c>
      <c r="AM176" s="11">
        <v>-3.2213841513436398E-4</v>
      </c>
      <c r="AN176" s="11">
        <v>-1.37170429016984E-2</v>
      </c>
      <c r="AO176" s="11">
        <v>-4.4023244253511E-2</v>
      </c>
      <c r="AP176" s="11">
        <v>-2.0704106370288002E-2</v>
      </c>
      <c r="AQ176" s="11">
        <v>-6.3970844154491904E-2</v>
      </c>
      <c r="AR176" s="11">
        <v>3.4889849628443402E-2</v>
      </c>
      <c r="AS176" s="11">
        <v>-1.8546536972606199E-2</v>
      </c>
      <c r="AT176" s="11">
        <v>-5.9743206785652703E-2</v>
      </c>
      <c r="AU176" s="11">
        <v>4.5145861959201901E-2</v>
      </c>
      <c r="AW176">
        <f t="array" ref="AW176">SUMPRODUCT(B176:AU176,TRANSPOSE('QoL regression results'!$H$3:$H$48))</f>
        <v>0.82314023688100058</v>
      </c>
    </row>
    <row r="177" spans="1:49" x14ac:dyDescent="0.3">
      <c r="A177">
        <v>176</v>
      </c>
      <c r="B177" s="11">
        <v>0.86319350966187003</v>
      </c>
      <c r="C177" s="11">
        <v>-7.5487624872184397E-2</v>
      </c>
      <c r="D177" s="11">
        <v>-3.1147035792934201E-2</v>
      </c>
      <c r="E177" s="11">
        <v>-7.4278862462356003E-3</v>
      </c>
      <c r="F177" s="11">
        <v>1.1666951678593499E-2</v>
      </c>
      <c r="G177" s="11">
        <v>4.7183244160394502E-2</v>
      </c>
      <c r="H177" s="11">
        <v>4.4181496675750498E-2</v>
      </c>
      <c r="I177" s="11">
        <v>-6.5257805536871605E-2</v>
      </c>
      <c r="J177" s="11">
        <v>6.6983203622183996E-4</v>
      </c>
      <c r="K177" s="11">
        <v>-0.108986491531115</v>
      </c>
      <c r="L177" s="11">
        <v>-0.13617691541295801</v>
      </c>
      <c r="M177" s="11">
        <v>-5.61471138626468E-2</v>
      </c>
      <c r="N177" s="11">
        <v>-0.119374306603898</v>
      </c>
      <c r="O177" s="11">
        <v>-3.93141464319424E-2</v>
      </c>
      <c r="P177" s="11">
        <v>-2.7142091199556601E-2</v>
      </c>
      <c r="Q177" s="11">
        <v>-2.2059170931863401E-3</v>
      </c>
      <c r="R177" s="11">
        <v>-0.102531914005282</v>
      </c>
      <c r="S177" s="11">
        <v>-0.154932135707605</v>
      </c>
      <c r="T177" s="11">
        <v>-6.9550982680746304E-2</v>
      </c>
      <c r="U177" s="11">
        <v>-0.14933374722464501</v>
      </c>
      <c r="V177" s="11">
        <v>-7.8260465226983305E-3</v>
      </c>
      <c r="W177" s="11">
        <v>-2.7045715693941499E-2</v>
      </c>
      <c r="X177" s="11">
        <v>-3.82524370250047E-2</v>
      </c>
      <c r="Y177" s="11">
        <v>1.4736578604351101E-2</v>
      </c>
      <c r="Z177" s="11">
        <v>-1.23505005849596E-2</v>
      </c>
      <c r="AA177" s="11">
        <v>-0.103402283867105</v>
      </c>
      <c r="AB177" s="11">
        <v>-1.63232446986625E-2</v>
      </c>
      <c r="AC177" s="11">
        <v>3.9368730690636199E-2</v>
      </c>
      <c r="AD177" s="11">
        <v>-4.0114486880439199E-2</v>
      </c>
      <c r="AE177" s="11">
        <v>-3.5076473517121697E-2</v>
      </c>
      <c r="AF177" s="11">
        <v>-1.0176195267915999E-2</v>
      </c>
      <c r="AG177" s="11">
        <v>-6.3482059528654697E-2</v>
      </c>
      <c r="AH177" s="11">
        <v>-5.7011895896955898E-2</v>
      </c>
      <c r="AI177" s="11">
        <v>-2.20142028188684E-2</v>
      </c>
      <c r="AJ177" s="11">
        <v>-1.81939402082208E-2</v>
      </c>
      <c r="AK177" s="11">
        <v>-1.16203656243453E-2</v>
      </c>
      <c r="AL177" s="11">
        <v>1.3344092250378E-2</v>
      </c>
      <c r="AM177" s="11">
        <v>-8.7496027127828297E-3</v>
      </c>
      <c r="AN177" s="11">
        <v>-2.9220167678519201E-2</v>
      </c>
      <c r="AO177" s="11">
        <v>-4.5952161762028397E-2</v>
      </c>
      <c r="AP177" s="11">
        <v>-1.0227732909090299E-2</v>
      </c>
      <c r="AQ177" s="11">
        <v>-5.08606371043826E-2</v>
      </c>
      <c r="AR177" s="11">
        <v>3.2803649256968999E-2</v>
      </c>
      <c r="AS177" s="11">
        <v>-2.27299249096613E-2</v>
      </c>
      <c r="AT177" s="11">
        <v>-6.9903876202522502E-2</v>
      </c>
      <c r="AU177" s="11">
        <v>4.67575405344317E-2</v>
      </c>
      <c r="AW177">
        <f t="array" ref="AW177">SUMPRODUCT(B177:AU177,TRANSPOSE('QoL regression results'!$H$3:$H$48))</f>
        <v>0.81952570601529218</v>
      </c>
    </row>
    <row r="178" spans="1:49" x14ac:dyDescent="0.3">
      <c r="A178">
        <v>177</v>
      </c>
      <c r="B178" s="11">
        <v>0.86686988458962</v>
      </c>
      <c r="C178" s="11">
        <v>-7.5107807899510895E-2</v>
      </c>
      <c r="D178" s="11">
        <v>-6.4723107401638202E-3</v>
      </c>
      <c r="E178" s="11">
        <v>-1.5727427900227701E-3</v>
      </c>
      <c r="F178" s="11">
        <v>2.2285649157636801E-2</v>
      </c>
      <c r="G178" s="11">
        <v>1.6407622283239401E-2</v>
      </c>
      <c r="H178" s="11">
        <v>3.6648902364868799E-2</v>
      </c>
      <c r="I178" s="11">
        <v>-5.8026172829237603E-2</v>
      </c>
      <c r="J178" s="11">
        <v>-3.0679441300705001E-2</v>
      </c>
      <c r="K178" s="11">
        <v>-0.14434517163323099</v>
      </c>
      <c r="L178" s="11">
        <v>-0.12556264153931701</v>
      </c>
      <c r="M178" s="11">
        <v>-6.0481802602331297E-2</v>
      </c>
      <c r="N178" s="11">
        <v>-7.6540634008529604E-2</v>
      </c>
      <c r="O178" s="11">
        <v>-0.11053941091597699</v>
      </c>
      <c r="P178" s="11">
        <v>-9.5039324483273107E-3</v>
      </c>
      <c r="Q178" s="11">
        <v>-0.118050309685142</v>
      </c>
      <c r="R178" s="11">
        <v>-0.105593084801152</v>
      </c>
      <c r="S178" s="11">
        <v>-0.12446166456285</v>
      </c>
      <c r="T178" s="11">
        <v>-3.2040566926318001E-2</v>
      </c>
      <c r="U178" s="11">
        <v>-4.1554222272173001E-2</v>
      </c>
      <c r="V178" s="11">
        <v>3.2972236631216102E-2</v>
      </c>
      <c r="W178" s="11">
        <v>-4.0523076082696403E-2</v>
      </c>
      <c r="X178" s="11">
        <v>-3.8257523662336403E-2</v>
      </c>
      <c r="Y178" s="11">
        <v>-2.0956161097995502E-2</v>
      </c>
      <c r="Z178" s="11">
        <v>-4.1033494359839301E-2</v>
      </c>
      <c r="AA178" s="11">
        <v>-0.101778335795032</v>
      </c>
      <c r="AB178" s="11">
        <v>-4.8199647185288297E-2</v>
      </c>
      <c r="AC178" s="11">
        <v>4.5905416046071401E-2</v>
      </c>
      <c r="AD178" s="11">
        <v>-1.1719023617712E-2</v>
      </c>
      <c r="AE178" s="11">
        <v>-2.7747575474884101E-2</v>
      </c>
      <c r="AF178" s="11">
        <v>-1.8993325638425498E-2</v>
      </c>
      <c r="AG178" s="11">
        <v>-5.9586886232153198E-2</v>
      </c>
      <c r="AH178" s="11">
        <v>-5.1321909491673499E-2</v>
      </c>
      <c r="AI178" s="11">
        <v>-2.4334896258916799E-2</v>
      </c>
      <c r="AJ178" s="11">
        <v>-1.7402578074683098E-2</v>
      </c>
      <c r="AK178" s="11">
        <v>-3.26207347099698E-3</v>
      </c>
      <c r="AL178" s="11">
        <v>1.40260755464084E-2</v>
      </c>
      <c r="AM178" s="11">
        <v>-1.4835633146939801E-3</v>
      </c>
      <c r="AN178" s="11">
        <v>-1.25668833659983E-2</v>
      </c>
      <c r="AO178" s="11">
        <v>-5.3749154383541997E-2</v>
      </c>
      <c r="AP178" s="11">
        <v>-1.6670562205108801E-2</v>
      </c>
      <c r="AQ178" s="11">
        <v>-6.2549731427560998E-2</v>
      </c>
      <c r="AR178" s="11">
        <v>2.98146150227637E-2</v>
      </c>
      <c r="AS178" s="11">
        <v>-2.5078889144315102E-2</v>
      </c>
      <c r="AT178" s="11">
        <v>-7.0037193046713603E-2</v>
      </c>
      <c r="AU178" s="11">
        <v>4.1084361505132901E-2</v>
      </c>
      <c r="AW178">
        <f t="array" ref="AW178">SUMPRODUCT(B178:AU178,TRANSPOSE('QoL regression results'!$H$3:$H$48))</f>
        <v>0.82957405064435497</v>
      </c>
    </row>
    <row r="179" spans="1:49" x14ac:dyDescent="0.3">
      <c r="A179">
        <v>178</v>
      </c>
      <c r="B179" s="11">
        <v>0.85478954514723704</v>
      </c>
      <c r="C179" s="11">
        <v>-5.2947107682379001E-2</v>
      </c>
      <c r="D179" s="11">
        <v>-2.3520584512723201E-2</v>
      </c>
      <c r="E179" s="11">
        <v>5.48649297669328E-3</v>
      </c>
      <c r="F179" s="11">
        <v>5.4841363420075097E-3</v>
      </c>
      <c r="G179" s="11">
        <v>8.8584305878753097E-3</v>
      </c>
      <c r="H179" s="11">
        <v>2.0790784104085101E-2</v>
      </c>
      <c r="I179" s="11">
        <v>-7.8719402988421797E-2</v>
      </c>
      <c r="J179" s="11">
        <v>-3.0259353502345501E-2</v>
      </c>
      <c r="K179" s="11">
        <v>-0.12861892826750301</v>
      </c>
      <c r="L179" s="11">
        <v>-7.0287941617992705E-2</v>
      </c>
      <c r="M179" s="11">
        <v>-5.04987979754421E-2</v>
      </c>
      <c r="N179" s="11">
        <v>-0.124726697188822</v>
      </c>
      <c r="O179" s="11">
        <v>-9.8148465595572901E-2</v>
      </c>
      <c r="P179" s="11">
        <v>-1.9801758866854001E-2</v>
      </c>
      <c r="Q179" s="11">
        <v>-3.25528758699518E-2</v>
      </c>
      <c r="R179" s="11">
        <v>-5.4210144390970702E-2</v>
      </c>
      <c r="S179" s="11">
        <v>-0.130733486973382</v>
      </c>
      <c r="T179" s="11">
        <v>-7.0092571813315893E-2</v>
      </c>
      <c r="U179" s="11">
        <v>-0.136793504522459</v>
      </c>
      <c r="V179" s="11">
        <v>-3.0509035621003901E-2</v>
      </c>
      <c r="W179" s="11">
        <v>-2.48020374700278E-2</v>
      </c>
      <c r="X179" s="11">
        <v>-3.9401946044039703E-2</v>
      </c>
      <c r="Y179" s="11">
        <v>5.1983897235236401E-2</v>
      </c>
      <c r="Z179" s="11">
        <v>2.4877861390343699E-2</v>
      </c>
      <c r="AA179" s="11">
        <v>-9.8878654757637005E-2</v>
      </c>
      <c r="AB179" s="11">
        <v>-3.3351698913404101E-2</v>
      </c>
      <c r="AC179" s="11">
        <v>7.9424369615600093E-3</v>
      </c>
      <c r="AD179" s="11">
        <v>-1.12849999345073E-2</v>
      </c>
      <c r="AE179" s="11">
        <v>-3.82082358400102E-2</v>
      </c>
      <c r="AF179" s="11">
        <v>-1.78754026293713E-2</v>
      </c>
      <c r="AG179" s="11">
        <v>-6.0588837679164897E-2</v>
      </c>
      <c r="AH179" s="11">
        <v>-4.25870814084508E-2</v>
      </c>
      <c r="AI179" s="11">
        <v>-2.5469667422212999E-2</v>
      </c>
      <c r="AJ179" s="11">
        <v>-1.8841399521988E-2</v>
      </c>
      <c r="AK179" s="11">
        <v>1.70365600726886E-3</v>
      </c>
      <c r="AL179" s="11">
        <v>1.8125279961101099E-2</v>
      </c>
      <c r="AM179" s="11">
        <v>-1.82586659195782E-3</v>
      </c>
      <c r="AN179" s="11">
        <v>-1.19596399135324E-2</v>
      </c>
      <c r="AO179" s="11">
        <v>-2.6449833342617499E-2</v>
      </c>
      <c r="AP179" s="11">
        <v>-1.5165742396664499E-2</v>
      </c>
      <c r="AQ179" s="11">
        <v>-5.8467678451990301E-2</v>
      </c>
      <c r="AR179" s="11">
        <v>3.06331761180158E-2</v>
      </c>
      <c r="AS179" s="11">
        <v>-1.7700546432910799E-2</v>
      </c>
      <c r="AT179" s="11">
        <v>-6.5041781180452299E-2</v>
      </c>
      <c r="AU179" s="11">
        <v>4.24086842298683E-2</v>
      </c>
      <c r="AW179">
        <f t="array" ref="AW179">SUMPRODUCT(B179:AU179,TRANSPOSE('QoL regression results'!$H$3:$H$48))</f>
        <v>0.83032774369988738</v>
      </c>
    </row>
    <row r="180" spans="1:49" x14ac:dyDescent="0.3">
      <c r="A180">
        <v>179</v>
      </c>
      <c r="B180" s="11">
        <v>0.87713665932122398</v>
      </c>
      <c r="C180" s="11">
        <v>-6.1784581973155998E-2</v>
      </c>
      <c r="D180" s="11">
        <v>9.6302755320939008E-3</v>
      </c>
      <c r="E180" s="11">
        <v>3.7971937620908699E-3</v>
      </c>
      <c r="F180" s="11">
        <v>5.8723387437844901E-3</v>
      </c>
      <c r="G180" s="11">
        <v>3.21906717500322E-2</v>
      </c>
      <c r="H180" s="11">
        <v>4.58524285927581E-2</v>
      </c>
      <c r="I180" s="11">
        <v>-9.6738628330806598E-2</v>
      </c>
      <c r="J180" s="11">
        <v>-2.5674040799507102E-2</v>
      </c>
      <c r="K180" s="11">
        <v>-0.203491296835423</v>
      </c>
      <c r="L180" s="11">
        <v>-0.123653663428739</v>
      </c>
      <c r="M180" s="11">
        <v>-5.2757862687704001E-2</v>
      </c>
      <c r="N180" s="11">
        <v>-0.107543138787993</v>
      </c>
      <c r="O180" s="11">
        <v>-7.5219818157230098E-2</v>
      </c>
      <c r="P180" s="11">
        <v>-2.2056971210602998E-2</v>
      </c>
      <c r="Q180" s="11">
        <v>-6.4454594726423703E-2</v>
      </c>
      <c r="R180" s="11">
        <v>-9.3792367517750899E-2</v>
      </c>
      <c r="S180" s="11">
        <v>-0.13000831514237199</v>
      </c>
      <c r="T180" s="11">
        <v>-0.10098967451143499</v>
      </c>
      <c r="U180" s="11">
        <v>-0.12270555619366399</v>
      </c>
      <c r="V180" s="11">
        <v>2.5196942602881098E-5</v>
      </c>
      <c r="W180" s="11">
        <v>-5.9411755970111398E-2</v>
      </c>
      <c r="X180" s="11">
        <v>-4.0433431866053998E-2</v>
      </c>
      <c r="Y180" s="11">
        <v>2.90793663241278E-2</v>
      </c>
      <c r="Z180" s="11">
        <v>7.9603500269609506E-3</v>
      </c>
      <c r="AA180" s="11">
        <v>-7.4409043369501299E-2</v>
      </c>
      <c r="AB180" s="11">
        <v>-2.69567754161033E-2</v>
      </c>
      <c r="AC180" s="11">
        <v>3.1779900027580202E-2</v>
      </c>
      <c r="AD180" s="11">
        <v>-1.0784706597020501E-2</v>
      </c>
      <c r="AE180" s="11">
        <v>-3.4905469893101497E-2</v>
      </c>
      <c r="AF180" s="11">
        <v>-2.9415293688372701E-2</v>
      </c>
      <c r="AG180" s="11">
        <v>-5.9478810441601797E-2</v>
      </c>
      <c r="AH180" s="11">
        <v>-7.0243069053726598E-2</v>
      </c>
      <c r="AI180" s="11">
        <v>-2.48676089646102E-2</v>
      </c>
      <c r="AJ180" s="11">
        <v>-1.30902942251005E-2</v>
      </c>
      <c r="AK180" s="11">
        <v>-7.6112599678103496E-3</v>
      </c>
      <c r="AL180" s="11">
        <v>6.4173989710727799E-3</v>
      </c>
      <c r="AM180" s="11">
        <v>-1.4961818569405001E-2</v>
      </c>
      <c r="AN180" s="11">
        <v>-2.06934057294039E-2</v>
      </c>
      <c r="AO180" s="11">
        <v>-5.5594732405939297E-2</v>
      </c>
      <c r="AP180" s="11">
        <v>-1.41581165112897E-2</v>
      </c>
      <c r="AQ180" s="11">
        <v>-6.3412123889900696E-2</v>
      </c>
      <c r="AR180" s="11">
        <v>2.1345192393824899E-2</v>
      </c>
      <c r="AS180" s="11">
        <v>-2.21280095616367E-2</v>
      </c>
      <c r="AT180" s="11">
        <v>-7.4081074865031002E-2</v>
      </c>
      <c r="AU180" s="11">
        <v>4.50385038970334E-2</v>
      </c>
      <c r="AW180">
        <f t="array" ref="AW180">SUMPRODUCT(B180:AU180,TRANSPOSE('QoL regression results'!$H$3:$H$48))</f>
        <v>0.81331098923857015</v>
      </c>
    </row>
    <row r="181" spans="1:49" x14ac:dyDescent="0.3">
      <c r="A181">
        <v>180</v>
      </c>
      <c r="B181" s="11">
        <v>0.84999380106017797</v>
      </c>
      <c r="C181" s="11">
        <v>-2.4617287029439501E-2</v>
      </c>
      <c r="D181" s="11">
        <v>1.8214727846415799E-2</v>
      </c>
      <c r="E181" s="11">
        <v>4.3214052780267001E-3</v>
      </c>
      <c r="F181" s="11">
        <v>-9.8402246712895099E-3</v>
      </c>
      <c r="G181" s="11">
        <v>1.7255322602359E-2</v>
      </c>
      <c r="H181" s="11">
        <v>3.1080108335363701E-2</v>
      </c>
      <c r="I181" s="11">
        <v>-7.5913715709878593E-2</v>
      </c>
      <c r="J181" s="11">
        <v>-5.7164594081957404E-3</v>
      </c>
      <c r="K181" s="11">
        <v>-3.2134990369292897E-2</v>
      </c>
      <c r="L181" s="11">
        <v>-0.10386064776791799</v>
      </c>
      <c r="M181" s="11">
        <v>-4.9397181422442003E-2</v>
      </c>
      <c r="N181" s="11">
        <v>-0.10972786719349099</v>
      </c>
      <c r="O181" s="11">
        <v>-0.110247783817304</v>
      </c>
      <c r="P181" s="11">
        <v>-1.1910366064579301E-2</v>
      </c>
      <c r="Q181" s="11">
        <v>-7.3906530603394804E-2</v>
      </c>
      <c r="R181" s="11">
        <v>-9.6309127027223607E-2</v>
      </c>
      <c r="S181" s="11">
        <v>-0.12163721261315499</v>
      </c>
      <c r="T181" s="11">
        <v>-8.0818996293001197E-2</v>
      </c>
      <c r="U181" s="11">
        <v>-0.119146574080328</v>
      </c>
      <c r="V181" s="11">
        <v>-5.0531362126258995E-4</v>
      </c>
      <c r="W181" s="11">
        <v>-3.9308041865856402E-2</v>
      </c>
      <c r="X181" s="11">
        <v>-4.0264696881888197E-2</v>
      </c>
      <c r="Y181" s="11">
        <v>8.0946407275679103E-2</v>
      </c>
      <c r="Z181" s="11">
        <v>-3.7909652586883302E-3</v>
      </c>
      <c r="AA181" s="11">
        <v>-9.26545645610624E-2</v>
      </c>
      <c r="AB181" s="11">
        <v>-9.9910817688110502E-3</v>
      </c>
      <c r="AC181" s="11">
        <v>-6.8459483906617893E-2</v>
      </c>
      <c r="AD181" s="11">
        <v>-1.5944355067989E-2</v>
      </c>
      <c r="AE181" s="11">
        <v>-3.06021293461732E-2</v>
      </c>
      <c r="AF181" s="11">
        <v>-1.4281063490103101E-2</v>
      </c>
      <c r="AG181" s="11">
        <v>-6.1336538185663599E-2</v>
      </c>
      <c r="AH181" s="11">
        <v>-4.9199647851988097E-2</v>
      </c>
      <c r="AI181" s="11">
        <v>-2.7240136874896698E-2</v>
      </c>
      <c r="AJ181" s="11">
        <v>-1.3743658524097299E-2</v>
      </c>
      <c r="AK181" s="11">
        <v>6.3417360376872402E-3</v>
      </c>
      <c r="AL181" s="11">
        <v>1.4458725337820499E-2</v>
      </c>
      <c r="AM181" s="11">
        <v>-1.00437723746829E-2</v>
      </c>
      <c r="AN181" s="11">
        <v>-1.9342111539091201E-2</v>
      </c>
      <c r="AO181" s="11">
        <v>-4.1147185024471199E-2</v>
      </c>
      <c r="AP181" s="11">
        <v>-1.6000848586490798E-2</v>
      </c>
      <c r="AQ181" s="11">
        <v>-5.2238756519279797E-2</v>
      </c>
      <c r="AR181" s="11">
        <v>2.8930881138386599E-2</v>
      </c>
      <c r="AS181" s="11">
        <v>-2.02967439622611E-2</v>
      </c>
      <c r="AT181" s="11">
        <v>-7.2004170901798101E-2</v>
      </c>
      <c r="AU181" s="11">
        <v>5.1433325740857301E-2</v>
      </c>
      <c r="AW181">
        <f t="array" ref="AW181">SUMPRODUCT(B181:AU181,TRANSPOSE('QoL regression results'!$H$3:$H$48))</f>
        <v>0.81525287854601047</v>
      </c>
    </row>
    <row r="182" spans="1:49" x14ac:dyDescent="0.3">
      <c r="A182">
        <v>181</v>
      </c>
      <c r="B182" s="11">
        <v>0.85641042721856997</v>
      </c>
      <c r="C182" s="11">
        <v>-3.9294486049148598E-2</v>
      </c>
      <c r="D182" s="11">
        <v>2.9441152292098899E-2</v>
      </c>
      <c r="E182" s="11">
        <v>1.21210624000785E-2</v>
      </c>
      <c r="F182" s="11">
        <v>-3.7045096967684099E-2</v>
      </c>
      <c r="G182" s="11">
        <v>-1.3809125066152599E-2</v>
      </c>
      <c r="H182" s="11">
        <v>2.1830364806579901E-2</v>
      </c>
      <c r="I182" s="11">
        <v>-9.0848568432869398E-2</v>
      </c>
      <c r="J182" s="11">
        <v>1.11335738812854E-2</v>
      </c>
      <c r="K182" s="11">
        <v>-0.12766169196611399</v>
      </c>
      <c r="L182" s="11">
        <v>-7.9095135285172993E-2</v>
      </c>
      <c r="M182" s="11">
        <v>-4.7587277392013398E-2</v>
      </c>
      <c r="N182" s="11">
        <v>-0.165889184379754</v>
      </c>
      <c r="O182" s="11">
        <v>-0.117874181703681</v>
      </c>
      <c r="P182" s="11">
        <v>-1.6865294544763799E-2</v>
      </c>
      <c r="Q182" s="11">
        <v>-3.0990790892945399E-2</v>
      </c>
      <c r="R182" s="11">
        <v>-5.12437529508359E-2</v>
      </c>
      <c r="S182" s="11">
        <v>-0.113769612587695</v>
      </c>
      <c r="T182" s="11">
        <v>-5.8075292305576197E-2</v>
      </c>
      <c r="U182" s="11">
        <v>-4.6393826250854003E-2</v>
      </c>
      <c r="V182" s="11">
        <v>7.6053233382811905E-2</v>
      </c>
      <c r="W182" s="11">
        <v>-6.9851019262767503E-2</v>
      </c>
      <c r="X182" s="11">
        <v>-3.9913314573711001E-2</v>
      </c>
      <c r="Y182" s="11">
        <v>1.7155224075892301E-3</v>
      </c>
      <c r="Z182" s="11">
        <v>5.1764084957118903E-3</v>
      </c>
      <c r="AA182" s="11">
        <v>-8.8338315214804994E-2</v>
      </c>
      <c r="AB182" s="11">
        <v>-4.7003684448290402E-2</v>
      </c>
      <c r="AC182" s="11">
        <v>3.1652529913630698E-2</v>
      </c>
      <c r="AD182" s="11">
        <v>2.62521361707276E-3</v>
      </c>
      <c r="AE182" s="11">
        <v>-2.4497450315159E-2</v>
      </c>
      <c r="AF182" s="11">
        <v>-2.1487373856822301E-2</v>
      </c>
      <c r="AG182" s="11">
        <v>-6.1650752532750701E-2</v>
      </c>
      <c r="AH182" s="11">
        <v>-3.9328803477658103E-2</v>
      </c>
      <c r="AI182" s="11">
        <v>-3.30698611863251E-2</v>
      </c>
      <c r="AJ182" s="11">
        <v>-1.34657710555554E-2</v>
      </c>
      <c r="AK182" s="11">
        <v>-1.45918677414495E-2</v>
      </c>
      <c r="AL182" s="11">
        <v>-2.3983122599835999E-3</v>
      </c>
      <c r="AM182" s="11">
        <v>-2.5044980323849199E-2</v>
      </c>
      <c r="AN182" s="11">
        <v>-2.6404945731920301E-2</v>
      </c>
      <c r="AO182" s="11">
        <v>-5.19991837866213E-2</v>
      </c>
      <c r="AP182" s="11">
        <v>-7.2851923413137397E-3</v>
      </c>
      <c r="AQ182" s="11">
        <v>-5.2533346378856399E-2</v>
      </c>
      <c r="AR182" s="11">
        <v>2.79365359861239E-2</v>
      </c>
      <c r="AS182" s="11">
        <v>-1.51319765903912E-2</v>
      </c>
      <c r="AT182" s="11">
        <v>-6.3059483752513898E-2</v>
      </c>
      <c r="AU182" s="11">
        <v>3.9457196692326002E-2</v>
      </c>
      <c r="AW182">
        <f t="array" ref="AW182">SUMPRODUCT(B182:AU182,TRANSPOSE('QoL regression results'!$H$3:$H$48))</f>
        <v>0.81468331148092832</v>
      </c>
    </row>
    <row r="183" spans="1:49" x14ac:dyDescent="0.3">
      <c r="A183">
        <v>182</v>
      </c>
      <c r="B183" s="11">
        <v>0.85226025269963002</v>
      </c>
      <c r="C183" s="11">
        <v>-6.5060576804977302E-2</v>
      </c>
      <c r="D183" s="11">
        <v>-3.5263657517371799E-3</v>
      </c>
      <c r="E183" s="11">
        <v>1.08493299772865E-2</v>
      </c>
      <c r="F183" s="11">
        <v>3.3735630221794398E-2</v>
      </c>
      <c r="G183" s="11">
        <v>4.6682239849341202E-2</v>
      </c>
      <c r="H183" s="11">
        <v>3.6859473883091597E-2</v>
      </c>
      <c r="I183" s="11">
        <v>-6.1364133256916399E-2</v>
      </c>
      <c r="J183" s="11">
        <v>-3.3539325495815703E-2</v>
      </c>
      <c r="K183" s="11">
        <v>-0.18257355757611801</v>
      </c>
      <c r="L183" s="11">
        <v>-9.2172496498720904E-2</v>
      </c>
      <c r="M183" s="11">
        <v>-5.5121982895394099E-2</v>
      </c>
      <c r="N183" s="11">
        <v>-0.118954805174336</v>
      </c>
      <c r="O183" s="11">
        <v>-0.101962596801508</v>
      </c>
      <c r="P183" s="11">
        <v>-2.4048294689708101E-2</v>
      </c>
      <c r="Q183" s="11">
        <v>-9.0693180179864705E-2</v>
      </c>
      <c r="R183" s="11">
        <v>-8.6864245069491003E-2</v>
      </c>
      <c r="S183" s="11">
        <v>-0.117216855366886</v>
      </c>
      <c r="T183" s="11">
        <v>-5.0965783606535697E-2</v>
      </c>
      <c r="U183" s="11">
        <v>-8.0174759215181898E-2</v>
      </c>
      <c r="V183" s="11">
        <v>-1.3188597937766401E-2</v>
      </c>
      <c r="W183" s="11">
        <v>-7.4478930778906299E-2</v>
      </c>
      <c r="X183" s="11">
        <v>-6.0494982053816898E-2</v>
      </c>
      <c r="Y183" s="11">
        <v>-2.9185158793791001E-2</v>
      </c>
      <c r="Z183" s="11">
        <v>-2.8748240552244401E-2</v>
      </c>
      <c r="AA183" s="11">
        <v>-9.6865734303041601E-2</v>
      </c>
      <c r="AB183" s="11">
        <v>-3.1540526167767799E-2</v>
      </c>
      <c r="AC183" s="11">
        <v>-4.0864263369001397E-2</v>
      </c>
      <c r="AD183" s="11">
        <v>4.6751870512304797E-2</v>
      </c>
      <c r="AE183" s="11">
        <v>-3.6349739540200598E-2</v>
      </c>
      <c r="AF183" s="11">
        <v>-2.8875500994758701E-2</v>
      </c>
      <c r="AG183" s="11">
        <v>-5.95166326397027E-2</v>
      </c>
      <c r="AH183" s="11">
        <v>-6.8237326384717203E-2</v>
      </c>
      <c r="AI183" s="11">
        <v>-2.6113518395430201E-2</v>
      </c>
      <c r="AJ183" s="11">
        <v>-1.5989956114946999E-2</v>
      </c>
      <c r="AK183" s="11">
        <v>1.6132891661897301E-2</v>
      </c>
      <c r="AL183" s="11">
        <v>1.82900631073592E-2</v>
      </c>
      <c r="AM183" s="11">
        <v>5.7720260340643204E-3</v>
      </c>
      <c r="AN183" s="11">
        <v>2.8548388876212201E-4</v>
      </c>
      <c r="AO183" s="11">
        <v>-2.8694061787812E-2</v>
      </c>
      <c r="AP183" s="11">
        <v>-1.25274790841259E-2</v>
      </c>
      <c r="AQ183" s="11">
        <v>-4.6641299198886099E-2</v>
      </c>
      <c r="AR183" s="11">
        <v>3.0324821364341399E-2</v>
      </c>
      <c r="AS183" s="11">
        <v>-1.2048794093204E-2</v>
      </c>
      <c r="AT183" s="11">
        <v>-5.6917235444698698E-2</v>
      </c>
      <c r="AU183" s="11">
        <v>3.4494183849173299E-2</v>
      </c>
      <c r="AW183">
        <f t="array" ref="AW183">SUMPRODUCT(B183:AU183,TRANSPOSE('QoL regression results'!$H$3:$H$48))</f>
        <v>0.80231298942227203</v>
      </c>
    </row>
    <row r="184" spans="1:49" x14ac:dyDescent="0.3">
      <c r="A184">
        <v>183</v>
      </c>
      <c r="B184" s="11">
        <v>0.85711330629546501</v>
      </c>
      <c r="C184" s="11">
        <v>-1.20098980266322E-2</v>
      </c>
      <c r="D184" s="11">
        <v>1.99738268224889E-2</v>
      </c>
      <c r="E184" s="11">
        <v>3.15518131342514E-3</v>
      </c>
      <c r="F184" s="11">
        <v>-1.65295506026258E-2</v>
      </c>
      <c r="G184" s="11">
        <v>1.6880560943705401E-2</v>
      </c>
      <c r="H184" s="11">
        <v>3.6560662666057897E-2</v>
      </c>
      <c r="I184" s="11">
        <v>-5.5952929932443302E-2</v>
      </c>
      <c r="J184" s="11">
        <v>7.0387718560383696E-3</v>
      </c>
      <c r="K184" s="11">
        <v>-0.160442693132472</v>
      </c>
      <c r="L184" s="11">
        <v>-8.4800719201253899E-2</v>
      </c>
      <c r="M184" s="11">
        <v>-5.7364382973317897E-2</v>
      </c>
      <c r="N184" s="11">
        <v>-0.100545788087243</v>
      </c>
      <c r="O184" s="11">
        <v>-8.7697893008355607E-2</v>
      </c>
      <c r="P184" s="11">
        <v>-1.6381301057247302E-2</v>
      </c>
      <c r="Q184" s="11">
        <v>-0.10595184878689599</v>
      </c>
      <c r="R184" s="11">
        <v>-0.102378464994389</v>
      </c>
      <c r="S184" s="11">
        <v>-0.115306157343271</v>
      </c>
      <c r="T184" s="11">
        <v>-5.75240312203373E-2</v>
      </c>
      <c r="U184" s="11">
        <v>-0.122931453082659</v>
      </c>
      <c r="V184" s="11">
        <v>-8.28523947664387E-3</v>
      </c>
      <c r="W184" s="11">
        <v>-1.02938871714927E-2</v>
      </c>
      <c r="X184" s="11">
        <v>-5.5690087202753702E-2</v>
      </c>
      <c r="Y184" s="11">
        <v>3.40787925240921E-2</v>
      </c>
      <c r="Z184" s="11">
        <v>2.4202483437909001E-2</v>
      </c>
      <c r="AA184" s="11">
        <v>-8.8325658978806704E-2</v>
      </c>
      <c r="AB184" s="11">
        <v>-2.27415048235447E-2</v>
      </c>
      <c r="AC184" s="11">
        <v>-1.35315826303607E-2</v>
      </c>
      <c r="AD184" s="11">
        <v>-3.4038983633943899E-2</v>
      </c>
      <c r="AE184" s="11">
        <v>-3.31285673899928E-2</v>
      </c>
      <c r="AF184" s="11">
        <v>-9.2386651146356708E-3</v>
      </c>
      <c r="AG184" s="11">
        <v>-7.0621517033506595E-2</v>
      </c>
      <c r="AH184" s="11">
        <v>-5.2935345798692399E-2</v>
      </c>
      <c r="AI184" s="11">
        <v>-1.9319637091279301E-2</v>
      </c>
      <c r="AJ184" s="11">
        <v>-1.44376367763878E-2</v>
      </c>
      <c r="AK184" s="11">
        <v>3.1638571092553998E-3</v>
      </c>
      <c r="AL184" s="11">
        <v>1.01779123893481E-2</v>
      </c>
      <c r="AM184" s="11">
        <v>-3.6301122603232898E-3</v>
      </c>
      <c r="AN184" s="11">
        <v>-2.23364610381869E-2</v>
      </c>
      <c r="AO184" s="11">
        <v>-5.63244970392109E-2</v>
      </c>
      <c r="AP184" s="11">
        <v>-9.9289294429188695E-3</v>
      </c>
      <c r="AQ184" s="11">
        <v>-4.8234405283166401E-2</v>
      </c>
      <c r="AR184" s="11">
        <v>3.1160417616649502E-2</v>
      </c>
      <c r="AS184" s="11">
        <v>-1.91107785350066E-2</v>
      </c>
      <c r="AT184" s="11">
        <v>-5.8669928898294199E-2</v>
      </c>
      <c r="AU184" s="11">
        <v>3.91398315160865E-2</v>
      </c>
      <c r="AW184">
        <f t="array" ref="AW184">SUMPRODUCT(B184:AU184,TRANSPOSE('QoL regression results'!$H$3:$H$48))</f>
        <v>0.81435587288612066</v>
      </c>
    </row>
    <row r="185" spans="1:49" x14ac:dyDescent="0.3">
      <c r="A185">
        <v>184</v>
      </c>
      <c r="B185" s="11">
        <v>0.84303803645846598</v>
      </c>
      <c r="C185" s="11">
        <v>-5.6239253818640797E-2</v>
      </c>
      <c r="D185" s="11">
        <v>2.0268428542763998E-2</v>
      </c>
      <c r="E185" s="11">
        <v>9.2357642004751196E-3</v>
      </c>
      <c r="F185" s="11">
        <v>1.3480499510832101E-2</v>
      </c>
      <c r="G185" s="11">
        <v>1.6164153518832498E-2</v>
      </c>
      <c r="H185" s="11">
        <v>2.36338927424149E-2</v>
      </c>
      <c r="I185" s="11">
        <v>-0.115972764454771</v>
      </c>
      <c r="J185" s="11">
        <v>-2.6279138314502001E-2</v>
      </c>
      <c r="K185" s="11">
        <v>-0.14335373311553601</v>
      </c>
      <c r="L185" s="11">
        <v>-0.13406446558948501</v>
      </c>
      <c r="M185" s="11">
        <v>-4.4880308222574397E-2</v>
      </c>
      <c r="N185" s="11">
        <v>-6.2078566015553803E-2</v>
      </c>
      <c r="O185" s="11">
        <v>-0.10781520851814</v>
      </c>
      <c r="P185" s="11">
        <v>-1.8924579595388201E-2</v>
      </c>
      <c r="Q185" s="11">
        <v>-6.0907487446468997E-2</v>
      </c>
      <c r="R185" s="11">
        <v>-6.71780483936818E-2</v>
      </c>
      <c r="S185" s="11">
        <v>-0.124492712336895</v>
      </c>
      <c r="T185" s="11">
        <v>-6.9857512230054999E-2</v>
      </c>
      <c r="U185" s="11">
        <v>-9.0897134876597105E-2</v>
      </c>
      <c r="V185" s="11">
        <v>6.9336560514633404E-3</v>
      </c>
      <c r="W185" s="11">
        <v>-7.5483184140551302E-2</v>
      </c>
      <c r="X185" s="11">
        <v>-3.9256935810145797E-2</v>
      </c>
      <c r="Y185" s="11">
        <v>-3.1430745154512302E-2</v>
      </c>
      <c r="Z185" s="11">
        <v>-1.4073146946236501E-2</v>
      </c>
      <c r="AA185" s="11">
        <v>-9.8688831308224506E-2</v>
      </c>
      <c r="AB185" s="11">
        <v>-3.7624993482375003E-2</v>
      </c>
      <c r="AC185" s="11">
        <v>3.1704374237153603E-2</v>
      </c>
      <c r="AD185" s="11">
        <v>-6.3785503604869606E-2</v>
      </c>
      <c r="AE185" s="11">
        <v>-3.1150374286148301E-2</v>
      </c>
      <c r="AF185" s="11">
        <v>-2.9134807668165199E-2</v>
      </c>
      <c r="AG185" s="11">
        <v>-5.7937996494972901E-2</v>
      </c>
      <c r="AH185" s="11">
        <v>-4.2034049263664497E-2</v>
      </c>
      <c r="AI185" s="11">
        <v>-2.3325695585453599E-2</v>
      </c>
      <c r="AJ185" s="11">
        <v>-1.3053829009511599E-2</v>
      </c>
      <c r="AK185" s="11">
        <v>1.0166462002987601E-2</v>
      </c>
      <c r="AL185" s="11">
        <v>5.0789293811691998E-3</v>
      </c>
      <c r="AM185" s="11">
        <v>-4.4546790173799304E-3</v>
      </c>
      <c r="AN185" s="11">
        <v>-1.78276187250761E-2</v>
      </c>
      <c r="AO185" s="11">
        <v>-4.10058990036615E-2</v>
      </c>
      <c r="AP185" s="11">
        <v>-1.7682849314287302E-2</v>
      </c>
      <c r="AQ185" s="11">
        <v>-5.8247935534284402E-2</v>
      </c>
      <c r="AR185" s="11">
        <v>3.1285954250831E-2</v>
      </c>
      <c r="AS185" s="11">
        <v>-1.54387576712225E-2</v>
      </c>
      <c r="AT185" s="11">
        <v>-6.4837620902078494E-2</v>
      </c>
      <c r="AU185" s="11">
        <v>5.07458825386237E-2</v>
      </c>
      <c r="AW185">
        <f t="array" ref="AW185">SUMPRODUCT(B185:AU185,TRANSPOSE('QoL regression results'!$H$3:$H$48))</f>
        <v>0.80608291657597064</v>
      </c>
    </row>
    <row r="186" spans="1:49" x14ac:dyDescent="0.3">
      <c r="A186">
        <v>185</v>
      </c>
      <c r="B186" s="11">
        <v>0.858707070244911</v>
      </c>
      <c r="C186" s="11">
        <v>-0.103033477439353</v>
      </c>
      <c r="D186" s="11">
        <v>4.6656110684544297E-2</v>
      </c>
      <c r="E186" s="11">
        <v>7.9870076790736107E-3</v>
      </c>
      <c r="F186" s="11">
        <v>5.5444515985039102E-3</v>
      </c>
      <c r="G186" s="11">
        <v>8.3491857889132597E-3</v>
      </c>
      <c r="H186" s="11">
        <v>3.39332323383294E-2</v>
      </c>
      <c r="I186" s="11">
        <v>-6.93676940175912E-2</v>
      </c>
      <c r="J186" s="11">
        <v>-1.6317094606417101E-2</v>
      </c>
      <c r="K186" s="11">
        <v>-0.134200573824347</v>
      </c>
      <c r="L186" s="11">
        <v>-6.2724762643263099E-2</v>
      </c>
      <c r="M186" s="11">
        <v>-4.8785840487382902E-2</v>
      </c>
      <c r="N186" s="11">
        <v>-0.101088540936456</v>
      </c>
      <c r="O186" s="11">
        <v>-0.10180382704605399</v>
      </c>
      <c r="P186" s="11">
        <v>-1.6668724408787999E-2</v>
      </c>
      <c r="Q186" s="11">
        <v>-4.6708234880813299E-2</v>
      </c>
      <c r="R186" s="11">
        <v>-7.9666970588017597E-2</v>
      </c>
      <c r="S186" s="11">
        <v>-0.14356573666557601</v>
      </c>
      <c r="T186" s="11">
        <v>-5.6814170401538501E-2</v>
      </c>
      <c r="U186" s="11">
        <v>-7.1544676360504197E-2</v>
      </c>
      <c r="V186" s="11">
        <v>-3.5206465319530399E-3</v>
      </c>
      <c r="W186" s="11">
        <v>-4.5557961194592898E-2</v>
      </c>
      <c r="X186" s="11">
        <v>-2.1323116291765701E-2</v>
      </c>
      <c r="Y186" s="11">
        <v>-4.7493594367629101E-2</v>
      </c>
      <c r="Z186" s="11">
        <v>-6.7479661915194805E-2</v>
      </c>
      <c r="AA186" s="11">
        <v>-0.13361973737697699</v>
      </c>
      <c r="AB186" s="11">
        <v>-2.6838448046096201E-2</v>
      </c>
      <c r="AC186" s="11">
        <v>-0.15268049798450201</v>
      </c>
      <c r="AD186" s="11">
        <v>-2.0903387715924902E-3</v>
      </c>
      <c r="AE186" s="11">
        <v>-3.9443110744043101E-2</v>
      </c>
      <c r="AF186" s="11">
        <v>-2.0244801139302E-2</v>
      </c>
      <c r="AG186" s="11">
        <v>-6.3033087570027999E-2</v>
      </c>
      <c r="AH186" s="11">
        <v>-5.52032479057665E-2</v>
      </c>
      <c r="AI186" s="11">
        <v>-3.1055709815230498E-2</v>
      </c>
      <c r="AJ186" s="11">
        <v>-1.19021154228176E-2</v>
      </c>
      <c r="AK186" s="11">
        <v>-3.7898826407549999E-3</v>
      </c>
      <c r="AL186" s="11">
        <v>-2.4662817394199999E-3</v>
      </c>
      <c r="AM186" s="11">
        <v>-2.3183956556996201E-2</v>
      </c>
      <c r="AN186" s="11">
        <v>-3.3841951677118398E-2</v>
      </c>
      <c r="AO186" s="11">
        <v>-4.4096496075490099E-2</v>
      </c>
      <c r="AP186" s="11">
        <v>-1.5727069439155E-2</v>
      </c>
      <c r="AQ186" s="11">
        <v>-6.8029896030025599E-2</v>
      </c>
      <c r="AR186" s="11">
        <v>3.11962699417716E-2</v>
      </c>
      <c r="AS186" s="11">
        <v>-1.09830604530456E-2</v>
      </c>
      <c r="AT186" s="11">
        <v>-5.3669488441394499E-2</v>
      </c>
      <c r="AU186" s="11">
        <v>4.8674867071162399E-2</v>
      </c>
      <c r="AW186">
        <f t="array" ref="AW186">SUMPRODUCT(B186:AU186,TRANSPOSE('QoL regression results'!$H$3:$H$48))</f>
        <v>0.80103754059972454</v>
      </c>
    </row>
    <row r="187" spans="1:49" x14ac:dyDescent="0.3">
      <c r="A187">
        <v>186</v>
      </c>
      <c r="B187" s="11">
        <v>0.85742275137229595</v>
      </c>
      <c r="C187" s="11">
        <v>-3.6404865837351003E-2</v>
      </c>
      <c r="D187" s="11">
        <v>1.51442197886633E-2</v>
      </c>
      <c r="E187" s="11">
        <v>3.71288823569864E-3</v>
      </c>
      <c r="F187" s="11">
        <v>-1.1057649287513301E-2</v>
      </c>
      <c r="G187" s="11">
        <v>1.98429271269404E-3</v>
      </c>
      <c r="H187" s="11">
        <v>1.69577740432218E-2</v>
      </c>
      <c r="I187" s="11">
        <v>-8.6962481028576497E-2</v>
      </c>
      <c r="J187" s="11">
        <v>-1.9789890403377901E-2</v>
      </c>
      <c r="K187" s="11">
        <v>-8.6648648831388897E-2</v>
      </c>
      <c r="L187" s="11">
        <v>-0.131013543919306</v>
      </c>
      <c r="M187" s="11">
        <v>-5.5797135478507703E-2</v>
      </c>
      <c r="N187" s="11">
        <v>-7.4803565467986805E-2</v>
      </c>
      <c r="O187" s="11">
        <v>-5.2749308486136903E-2</v>
      </c>
      <c r="P187" s="11">
        <v>-2.8336394836340099E-2</v>
      </c>
      <c r="Q187" s="11">
        <v>-9.9822294446523796E-2</v>
      </c>
      <c r="R187" s="11">
        <v>-0.112953919744818</v>
      </c>
      <c r="S187" s="11">
        <v>-0.14426154486579801</v>
      </c>
      <c r="T187" s="11">
        <v>-5.7296976069251798E-2</v>
      </c>
      <c r="U187" s="11">
        <v>-0.16062432441970401</v>
      </c>
      <c r="V187" s="11">
        <v>-1.0400327647934599E-2</v>
      </c>
      <c r="W187" s="11">
        <v>-5.1538427940412301E-2</v>
      </c>
      <c r="X187" s="11">
        <v>-1.28996622876288E-2</v>
      </c>
      <c r="Y187" s="11">
        <v>1.1945857582522201E-3</v>
      </c>
      <c r="Z187" s="11">
        <v>-7.3785603902188097E-3</v>
      </c>
      <c r="AA187" s="11">
        <v>-0.102019318263169</v>
      </c>
      <c r="AB187" s="11">
        <v>-1.5858625813104099E-2</v>
      </c>
      <c r="AC187" s="11">
        <v>-9.1359184431237098E-2</v>
      </c>
      <c r="AD187" s="11">
        <v>-2.0807774679094101E-2</v>
      </c>
      <c r="AE187" s="11">
        <v>-2.9332961235076001E-2</v>
      </c>
      <c r="AF187" s="11">
        <v>-2.38686577502125E-3</v>
      </c>
      <c r="AG187" s="11">
        <v>-6.3178717514714294E-2</v>
      </c>
      <c r="AH187" s="11">
        <v>-3.2045291334827197E-2</v>
      </c>
      <c r="AI187" s="11">
        <v>-3.08900692134991E-2</v>
      </c>
      <c r="AJ187" s="11">
        <v>-1.18646277772687E-2</v>
      </c>
      <c r="AK187" s="11">
        <v>-1.06100968106192E-2</v>
      </c>
      <c r="AL187" s="11">
        <v>3.4650658234173198E-3</v>
      </c>
      <c r="AM187" s="11">
        <v>-8.7005455469771602E-3</v>
      </c>
      <c r="AN187" s="11">
        <v>-2.0397903939011301E-2</v>
      </c>
      <c r="AO187" s="11">
        <v>-4.5022260403150299E-2</v>
      </c>
      <c r="AP187" s="11">
        <v>-1.3025005969173199E-2</v>
      </c>
      <c r="AQ187" s="11">
        <v>-4.4092828257377398E-2</v>
      </c>
      <c r="AR187" s="11">
        <v>2.4152041314076601E-2</v>
      </c>
      <c r="AS187" s="11">
        <v>-1.51401434522258E-2</v>
      </c>
      <c r="AT187" s="11">
        <v>-6.61434937424773E-2</v>
      </c>
      <c r="AU187" s="11">
        <v>4.5337613473288803E-2</v>
      </c>
      <c r="AW187">
        <f t="array" ref="AW187">SUMPRODUCT(B187:AU187,TRANSPOSE('QoL regression results'!$H$3:$H$48))</f>
        <v>0.82884252586088614</v>
      </c>
    </row>
    <row r="188" spans="1:49" x14ac:dyDescent="0.3">
      <c r="A188">
        <v>187</v>
      </c>
      <c r="B188" s="11">
        <v>0.85769065743835504</v>
      </c>
      <c r="C188" s="11">
        <v>-1.62829809647639E-2</v>
      </c>
      <c r="D188" s="11">
        <v>1.5247063620911E-2</v>
      </c>
      <c r="E188" s="11">
        <v>6.3874970948927896E-3</v>
      </c>
      <c r="F188" s="11">
        <v>-5.2319273929806002E-3</v>
      </c>
      <c r="G188" s="11">
        <v>2.66752493211606E-2</v>
      </c>
      <c r="H188" s="11">
        <v>4.8144087926266697E-2</v>
      </c>
      <c r="I188" s="11">
        <v>-0.107823530434612</v>
      </c>
      <c r="J188" s="11">
        <v>-1.7803842135665202E-2</v>
      </c>
      <c r="K188" s="11">
        <v>-0.154504808291174</v>
      </c>
      <c r="L188" s="11">
        <v>-9.8769063786542904E-2</v>
      </c>
      <c r="M188" s="11">
        <v>-5.6842532875580602E-2</v>
      </c>
      <c r="N188" s="11">
        <v>-0.118099458777324</v>
      </c>
      <c r="O188" s="11">
        <v>-0.10512829131576901</v>
      </c>
      <c r="P188" s="11">
        <v>-3.11001782113021E-2</v>
      </c>
      <c r="Q188" s="11">
        <v>-3.90054147012623E-2</v>
      </c>
      <c r="R188" s="11">
        <v>-6.6926731324338795E-2</v>
      </c>
      <c r="S188" s="11">
        <v>-0.11373398153766701</v>
      </c>
      <c r="T188" s="11">
        <v>-5.5071957147633598E-2</v>
      </c>
      <c r="U188" s="11">
        <v>-0.15949687631921999</v>
      </c>
      <c r="V188" s="11">
        <v>7.9516778386694402E-3</v>
      </c>
      <c r="W188" s="11">
        <v>-4.1787568402279998E-2</v>
      </c>
      <c r="X188" s="11">
        <v>-3.9830093362521801E-2</v>
      </c>
      <c r="Y188" s="11">
        <v>1.96985497614393E-2</v>
      </c>
      <c r="Z188" s="11">
        <v>-6.25509276324561E-4</v>
      </c>
      <c r="AA188" s="11">
        <v>-7.8271630320511598E-2</v>
      </c>
      <c r="AB188" s="11">
        <v>-2.4175951899730999E-2</v>
      </c>
      <c r="AC188" s="11">
        <v>-7.2162041505806698E-2</v>
      </c>
      <c r="AD188" s="11">
        <v>-4.4624999477598501E-2</v>
      </c>
      <c r="AE188" s="11">
        <v>-4.1210791406056997E-2</v>
      </c>
      <c r="AF188" s="11">
        <v>-2.16614357784417E-2</v>
      </c>
      <c r="AG188" s="11">
        <v>-6.0493264205367402E-2</v>
      </c>
      <c r="AH188" s="11">
        <v>-6.6291487984403694E-2</v>
      </c>
      <c r="AI188" s="11">
        <v>-2.3367892565094299E-2</v>
      </c>
      <c r="AJ188" s="11">
        <v>-1.15564114474891E-2</v>
      </c>
      <c r="AK188" s="11">
        <v>-3.4360438849764599E-3</v>
      </c>
      <c r="AL188" s="11">
        <v>2.2533405727799801E-3</v>
      </c>
      <c r="AM188" s="11">
        <v>-9.4250941972403805E-3</v>
      </c>
      <c r="AN188" s="11">
        <v>-2.13211141390879E-2</v>
      </c>
      <c r="AO188" s="11">
        <v>-3.78240715286687E-2</v>
      </c>
      <c r="AP188" s="11">
        <v>-1.6152193604782001E-2</v>
      </c>
      <c r="AQ188" s="11">
        <v>-5.0419307228742001E-2</v>
      </c>
      <c r="AR188" s="11">
        <v>3.34417164935535E-2</v>
      </c>
      <c r="AS188" s="11">
        <v>-9.7550620000465601E-3</v>
      </c>
      <c r="AT188" s="11">
        <v>-6.5631578724491602E-2</v>
      </c>
      <c r="AU188" s="11">
        <v>3.8326430677570203E-2</v>
      </c>
      <c r="AW188">
        <f t="array" ref="AW188">SUMPRODUCT(B188:AU188,TRANSPOSE('QoL regression results'!$H$3:$H$48))</f>
        <v>0.79365251002673132</v>
      </c>
    </row>
    <row r="189" spans="1:49" x14ac:dyDescent="0.3">
      <c r="A189">
        <v>188</v>
      </c>
      <c r="B189" s="11">
        <v>0.85799858427391795</v>
      </c>
      <c r="C189" s="11">
        <v>-3.7120067004782598E-2</v>
      </c>
      <c r="D189" s="11">
        <v>-3.2964610609921398E-3</v>
      </c>
      <c r="E189" s="11">
        <v>3.0441685070026901E-3</v>
      </c>
      <c r="F189" s="11">
        <v>-4.1841891414833597E-2</v>
      </c>
      <c r="G189" s="11">
        <v>3.61250597590272E-3</v>
      </c>
      <c r="H189" s="11">
        <v>1.0126440583541301E-2</v>
      </c>
      <c r="I189" s="11">
        <v>-8.3194905802997404E-2</v>
      </c>
      <c r="J189" s="11">
        <v>-5.5863796582507003E-3</v>
      </c>
      <c r="K189" s="11">
        <v>-0.26799352965856599</v>
      </c>
      <c r="L189" s="11">
        <v>-0.15253079156914301</v>
      </c>
      <c r="M189" s="11">
        <v>-6.2023479575596598E-2</v>
      </c>
      <c r="N189" s="11">
        <v>-0.16430142169831399</v>
      </c>
      <c r="O189" s="11">
        <v>-6.1390041270026001E-2</v>
      </c>
      <c r="P189" s="11">
        <v>-2.0841088941230101E-2</v>
      </c>
      <c r="Q189" s="11">
        <v>-0.14275318297929801</v>
      </c>
      <c r="R189" s="11">
        <v>-9.42500226287038E-2</v>
      </c>
      <c r="S189" s="11">
        <v>-6.1580664018672703E-2</v>
      </c>
      <c r="T189" s="11">
        <v>-5.40917785268962E-2</v>
      </c>
      <c r="U189" s="11">
        <v>-2.8036040764538799E-2</v>
      </c>
      <c r="V189" s="11">
        <v>3.38067441380802E-2</v>
      </c>
      <c r="W189" s="11">
        <v>-7.6204094778478601E-2</v>
      </c>
      <c r="X189" s="11">
        <v>-5.7386710847991601E-2</v>
      </c>
      <c r="Y189" s="11">
        <v>1.86968776386934E-3</v>
      </c>
      <c r="Z189" s="11">
        <v>1.3351552329519401E-2</v>
      </c>
      <c r="AA189" s="11">
        <v>-0.10483998901008799</v>
      </c>
      <c r="AB189" s="11">
        <v>-2.2516595668493601E-2</v>
      </c>
      <c r="AC189" s="11">
        <v>-5.7861842461553598E-2</v>
      </c>
      <c r="AD189" s="11">
        <v>-5.6847855891360703E-2</v>
      </c>
      <c r="AE189" s="11">
        <v>-3.3278241302905298E-2</v>
      </c>
      <c r="AF189" s="11">
        <v>-2.6172832367475099E-2</v>
      </c>
      <c r="AG189" s="11">
        <v>-6.5917177741743202E-2</v>
      </c>
      <c r="AH189" s="11">
        <v>-3.2688783783406498E-2</v>
      </c>
      <c r="AI189" s="11">
        <v>-3.33226194492489E-2</v>
      </c>
      <c r="AJ189" s="11">
        <v>-1.2528569588593099E-2</v>
      </c>
      <c r="AK189" s="11">
        <v>5.5176593849412198E-3</v>
      </c>
      <c r="AL189" s="11">
        <v>1.51421219591169E-2</v>
      </c>
      <c r="AM189" s="11">
        <v>6.0470946121667897E-3</v>
      </c>
      <c r="AN189" s="11">
        <v>-1.33515018627856E-2</v>
      </c>
      <c r="AO189" s="11">
        <v>-4.0214792586310798E-2</v>
      </c>
      <c r="AP189" s="11">
        <v>-1.97182751209285E-2</v>
      </c>
      <c r="AQ189" s="11">
        <v>-5.8193649337266097E-2</v>
      </c>
      <c r="AR189" s="11">
        <v>3.1814706858019001E-2</v>
      </c>
      <c r="AS189" s="11">
        <v>-2.3194639929233499E-2</v>
      </c>
      <c r="AT189" s="11">
        <v>-6.9128895345524993E-2</v>
      </c>
      <c r="AU189" s="11">
        <v>4.5441633151672899E-2</v>
      </c>
      <c r="AW189">
        <f t="array" ref="AW189">SUMPRODUCT(B189:AU189,TRANSPOSE('QoL regression results'!$H$3:$H$48))</f>
        <v>0.84045192244962841</v>
      </c>
    </row>
    <row r="190" spans="1:49" x14ac:dyDescent="0.3">
      <c r="A190">
        <v>189</v>
      </c>
      <c r="B190" s="11">
        <v>0.87284810599335205</v>
      </c>
      <c r="C190" s="11">
        <v>-4.6899105754955699E-2</v>
      </c>
      <c r="D190" s="11">
        <v>-1.4583866842972099E-2</v>
      </c>
      <c r="E190" s="11">
        <v>9.2012960083113105E-4</v>
      </c>
      <c r="F190" s="11">
        <v>-2.43104420874584E-2</v>
      </c>
      <c r="G190" s="11">
        <v>2.6390919473190801E-2</v>
      </c>
      <c r="H190" s="11">
        <v>3.9105368099551799E-2</v>
      </c>
      <c r="I190" s="11">
        <v>-7.9942127472005506E-2</v>
      </c>
      <c r="J190" s="11">
        <v>-2.7951898042202002E-2</v>
      </c>
      <c r="K190" s="11">
        <v>-0.14819966302715301</v>
      </c>
      <c r="L190" s="11">
        <v>-0.133591679004569</v>
      </c>
      <c r="M190" s="11">
        <v>-5.3102033098720101E-2</v>
      </c>
      <c r="N190" s="11">
        <v>-9.7595797099674503E-2</v>
      </c>
      <c r="O190" s="11">
        <v>-7.8122298184621894E-2</v>
      </c>
      <c r="P190" s="11">
        <v>-9.2593573796230892E-3</v>
      </c>
      <c r="Q190" s="11">
        <v>-0.141655199535275</v>
      </c>
      <c r="R190" s="11">
        <v>-8.4658383006616905E-2</v>
      </c>
      <c r="S190" s="11">
        <v>-9.8197650055628902E-2</v>
      </c>
      <c r="T190" s="11">
        <v>-6.2075576250676202E-2</v>
      </c>
      <c r="U190" s="11">
        <v>-0.112841229734179</v>
      </c>
      <c r="V190" s="11">
        <v>9.0279013671752707E-3</v>
      </c>
      <c r="W190" s="11">
        <v>-3.5791904399425201E-2</v>
      </c>
      <c r="X190" s="11">
        <v>-3.6314298375166199E-2</v>
      </c>
      <c r="Y190" s="11">
        <v>5.9475403699019498E-2</v>
      </c>
      <c r="Z190" s="11">
        <v>-2.3010398132515601E-2</v>
      </c>
      <c r="AA190" s="11">
        <v>-0.113443515776272</v>
      </c>
      <c r="AB190" s="11">
        <v>-1.64952620845659E-2</v>
      </c>
      <c r="AC190" s="11">
        <v>-1.6774727242433798E-2</v>
      </c>
      <c r="AD190" s="11">
        <v>-1.35274412142755E-2</v>
      </c>
      <c r="AE190" s="11">
        <v>-3.7266880041100597E-2</v>
      </c>
      <c r="AF190" s="11">
        <v>-2.69702332236747E-2</v>
      </c>
      <c r="AG190" s="11">
        <v>-5.8617234474401599E-2</v>
      </c>
      <c r="AH190" s="11">
        <v>-6.1991623767470999E-2</v>
      </c>
      <c r="AI190" s="11">
        <v>-3.1114580166552198E-2</v>
      </c>
      <c r="AJ190" s="11">
        <v>-1.0904355161268101E-2</v>
      </c>
      <c r="AK190" s="11">
        <v>-8.4136370859339803E-3</v>
      </c>
      <c r="AL190" s="11">
        <v>4.4985651297991302E-3</v>
      </c>
      <c r="AM190" s="11">
        <v>-1.38260995532764E-2</v>
      </c>
      <c r="AN190" s="11">
        <v>-3.1635281319271402E-2</v>
      </c>
      <c r="AO190" s="11">
        <v>-5.1230118167641302E-2</v>
      </c>
      <c r="AP190" s="11">
        <v>-8.7544743638667093E-3</v>
      </c>
      <c r="AQ190" s="11">
        <v>-5.5791702839692002E-2</v>
      </c>
      <c r="AR190" s="11">
        <v>2.5537520033184199E-2</v>
      </c>
      <c r="AS190" s="11">
        <v>-1.9016066171970301E-2</v>
      </c>
      <c r="AT190" s="11">
        <v>-7.1404102481893106E-2</v>
      </c>
      <c r="AU190" s="11">
        <v>4.4041353672617099E-2</v>
      </c>
      <c r="AW190">
        <f t="array" ref="AW190">SUMPRODUCT(B190:AU190,TRANSPOSE('QoL regression results'!$H$3:$H$48))</f>
        <v>0.81535504735568021</v>
      </c>
    </row>
    <row r="191" spans="1:49" x14ac:dyDescent="0.3">
      <c r="A191">
        <v>190</v>
      </c>
      <c r="B191" s="11">
        <v>0.87342978725428799</v>
      </c>
      <c r="C191" s="11">
        <v>-4.7701961159898401E-2</v>
      </c>
      <c r="D191" s="11">
        <v>-2.09410332770781E-3</v>
      </c>
      <c r="E191" s="11">
        <v>-4.9794618376941E-3</v>
      </c>
      <c r="F191" s="11">
        <v>-1.4130577037721401E-2</v>
      </c>
      <c r="G191" s="11">
        <v>3.8863262177848697E-2</v>
      </c>
      <c r="H191" s="11">
        <v>2.0558767343198701E-2</v>
      </c>
      <c r="I191" s="11">
        <v>-6.5703006973072603E-2</v>
      </c>
      <c r="J191" s="11">
        <v>-2.5354742976237001E-2</v>
      </c>
      <c r="K191" s="11">
        <v>-0.105966856668646</v>
      </c>
      <c r="L191" s="11">
        <v>-9.9289758803332101E-2</v>
      </c>
      <c r="M191" s="11">
        <v>-6.05173334169943E-2</v>
      </c>
      <c r="N191" s="11">
        <v>-0.14967101015817799</v>
      </c>
      <c r="O191" s="11">
        <v>-0.114261468577598</v>
      </c>
      <c r="P191" s="11">
        <v>-1.6660907338974199E-2</v>
      </c>
      <c r="Q191" s="11">
        <v>-9.6836296358071394E-2</v>
      </c>
      <c r="R191" s="11">
        <v>-0.10529424099283501</v>
      </c>
      <c r="S191" s="11">
        <v>-0.102304890237125</v>
      </c>
      <c r="T191" s="11">
        <v>-7.6853538292500301E-2</v>
      </c>
      <c r="U191" s="11">
        <v>-0.13590417569085</v>
      </c>
      <c r="V191" s="11">
        <v>5.3462630331652301E-4</v>
      </c>
      <c r="W191" s="11">
        <v>-5.3828432601800098E-2</v>
      </c>
      <c r="X191" s="11">
        <v>-2.76791118134657E-2</v>
      </c>
      <c r="Y191" s="11">
        <v>-1.2748947555860401E-3</v>
      </c>
      <c r="Z191" s="11">
        <v>2.76567160191982E-2</v>
      </c>
      <c r="AA191" s="11">
        <v>-7.9370128192728595E-2</v>
      </c>
      <c r="AB191" s="11">
        <v>-3.6625650652183803E-2</v>
      </c>
      <c r="AC191" s="11">
        <v>3.1893995978852001E-2</v>
      </c>
      <c r="AD191" s="11">
        <v>-8.8130435816825503E-2</v>
      </c>
      <c r="AE191" s="11">
        <v>-3.9500276397006602E-2</v>
      </c>
      <c r="AF191" s="11">
        <v>-1.8927486488696001E-2</v>
      </c>
      <c r="AG191" s="11">
        <v>-5.86437759431893E-2</v>
      </c>
      <c r="AH191" s="11">
        <v>-4.0161994470182101E-2</v>
      </c>
      <c r="AI191" s="11">
        <v>-2.8982033477626901E-2</v>
      </c>
      <c r="AJ191" s="11">
        <v>-1.5929106058581399E-2</v>
      </c>
      <c r="AK191" s="11">
        <v>-2.52923163221679E-3</v>
      </c>
      <c r="AL191" s="11">
        <v>8.9852795140664393E-3</v>
      </c>
      <c r="AM191" s="11">
        <v>-1.46279715527033E-2</v>
      </c>
      <c r="AN191" s="11">
        <v>-2.5796653791235601E-2</v>
      </c>
      <c r="AO191" s="11">
        <v>-4.0028209666974103E-2</v>
      </c>
      <c r="AP191" s="11">
        <v>-1.5967214825715E-2</v>
      </c>
      <c r="AQ191" s="11">
        <v>-5.4839689713013999E-2</v>
      </c>
      <c r="AR191" s="11">
        <v>3.3085208001647499E-2</v>
      </c>
      <c r="AS191" s="11">
        <v>-2.1085947099246199E-2</v>
      </c>
      <c r="AT191" s="11">
        <v>-6.2914345547963199E-2</v>
      </c>
      <c r="AU191" s="11">
        <v>3.8542256009104998E-2</v>
      </c>
      <c r="AW191">
        <f t="array" ref="AW191">SUMPRODUCT(B191:AU191,TRANSPOSE('QoL regression results'!$H$3:$H$48))</f>
        <v>0.84225307229817237</v>
      </c>
    </row>
    <row r="192" spans="1:49" x14ac:dyDescent="0.3">
      <c r="A192">
        <v>191</v>
      </c>
      <c r="B192" s="11">
        <v>0.85728927925945297</v>
      </c>
      <c r="C192" s="11">
        <v>-4.5469952384907003E-2</v>
      </c>
      <c r="D192" s="11">
        <v>-7.9404731016394208E-3</v>
      </c>
      <c r="E192" s="11">
        <v>-1.4276076029153401E-3</v>
      </c>
      <c r="F192" s="11">
        <v>-4.08017760617889E-3</v>
      </c>
      <c r="G192" s="11">
        <v>1.9296607654991201E-2</v>
      </c>
      <c r="H192" s="11">
        <v>2.12467052857447E-2</v>
      </c>
      <c r="I192" s="11">
        <v>-6.8733097337480606E-2</v>
      </c>
      <c r="J192" s="11">
        <v>-2.42689648665518E-2</v>
      </c>
      <c r="K192" s="11">
        <v>-0.149817099981332</v>
      </c>
      <c r="L192" s="11">
        <v>-8.9269244120767394E-2</v>
      </c>
      <c r="M192" s="11">
        <v>-5.7280833526991801E-2</v>
      </c>
      <c r="N192" s="11">
        <v>-0.106186382895034</v>
      </c>
      <c r="O192" s="11">
        <v>-0.10068435726906499</v>
      </c>
      <c r="P192" s="11">
        <v>-1.35483126662818E-2</v>
      </c>
      <c r="Q192" s="11">
        <v>-7.0289519570939096E-2</v>
      </c>
      <c r="R192" s="11">
        <v>-8.8078556886574899E-2</v>
      </c>
      <c r="S192" s="11">
        <v>-0.12219257840707801</v>
      </c>
      <c r="T192" s="11">
        <v>-6.4880659351551101E-2</v>
      </c>
      <c r="U192" s="11">
        <v>-1.3745004225399701E-2</v>
      </c>
      <c r="V192" s="11">
        <v>-6.0964773727116197E-3</v>
      </c>
      <c r="W192" s="11">
        <v>-7.8674980025301405E-2</v>
      </c>
      <c r="X192" s="11">
        <v>-5.6777394383010701E-2</v>
      </c>
      <c r="Y192" s="11">
        <v>-1.96359941247819E-3</v>
      </c>
      <c r="Z192" s="11">
        <v>6.7367417514824397E-3</v>
      </c>
      <c r="AA192" s="11">
        <v>-8.8707965874122205E-2</v>
      </c>
      <c r="AB192" s="11">
        <v>-2.6342721141271199E-2</v>
      </c>
      <c r="AC192" s="11">
        <v>-8.9766464797871703E-2</v>
      </c>
      <c r="AD192" s="11">
        <v>-3.2703824783640201E-2</v>
      </c>
      <c r="AE192" s="11">
        <v>-3.4268373244377003E-2</v>
      </c>
      <c r="AF192" s="11">
        <v>-1.5741115596487599E-2</v>
      </c>
      <c r="AG192" s="11">
        <v>-6.0851716080118301E-2</v>
      </c>
      <c r="AH192" s="11">
        <v>-4.0006544277351501E-2</v>
      </c>
      <c r="AI192" s="11">
        <v>-2.58521699344306E-2</v>
      </c>
      <c r="AJ192" s="11">
        <v>-1.7409232082754699E-2</v>
      </c>
      <c r="AK192" s="11">
        <v>4.2303631835928796E-3</v>
      </c>
      <c r="AL192" s="11">
        <v>1.0667095633333E-2</v>
      </c>
      <c r="AM192" s="11">
        <v>-1.1037605242565101E-2</v>
      </c>
      <c r="AN192" s="11">
        <v>-2.3174692167127701E-2</v>
      </c>
      <c r="AO192" s="11">
        <v>-4.9400149421423997E-2</v>
      </c>
      <c r="AP192" s="11">
        <v>-1.1816237018687699E-2</v>
      </c>
      <c r="AQ192" s="11">
        <v>-6.0772636801446601E-2</v>
      </c>
      <c r="AR192" s="11">
        <v>2.6478913149402501E-2</v>
      </c>
      <c r="AS192" s="11">
        <v>-1.8211054667585699E-2</v>
      </c>
      <c r="AT192" s="11">
        <v>-6.8158199776423206E-2</v>
      </c>
      <c r="AU192" s="11">
        <v>5.7629703804683803E-2</v>
      </c>
      <c r="AW192">
        <f t="array" ref="AW192">SUMPRODUCT(B192:AU192,TRANSPOSE('QoL regression results'!$H$3:$H$48))</f>
        <v>0.82794983061543448</v>
      </c>
    </row>
    <row r="193" spans="1:49" x14ac:dyDescent="0.3">
      <c r="A193">
        <v>192</v>
      </c>
      <c r="B193" s="11">
        <v>0.86895226424482097</v>
      </c>
      <c r="C193" s="11">
        <v>-9.9543182240531006E-2</v>
      </c>
      <c r="D193" s="11">
        <v>-2.2679269824946301E-2</v>
      </c>
      <c r="E193" s="11">
        <v>1.99976948806213E-3</v>
      </c>
      <c r="F193" s="11">
        <v>3.03374276529739E-3</v>
      </c>
      <c r="G193" s="11">
        <v>2.8876360857821599E-2</v>
      </c>
      <c r="H193" s="11">
        <v>3.14160178403688E-2</v>
      </c>
      <c r="I193" s="11">
        <v>-7.6881918259362206E-2</v>
      </c>
      <c r="J193" s="11">
        <v>-7.9572672696669403E-3</v>
      </c>
      <c r="K193" s="11">
        <v>-0.14619781192654199</v>
      </c>
      <c r="L193" s="11">
        <v>-9.37686525675379E-2</v>
      </c>
      <c r="M193" s="11">
        <v>-5.6777158443958697E-2</v>
      </c>
      <c r="N193" s="11">
        <v>-0.12009530181387</v>
      </c>
      <c r="O193" s="11">
        <v>-8.7126077345016095E-2</v>
      </c>
      <c r="P193" s="11">
        <v>-3.0421643557856901E-2</v>
      </c>
      <c r="Q193" s="11">
        <v>-7.8697219533208906E-2</v>
      </c>
      <c r="R193" s="11">
        <v>-8.5410379205600406E-2</v>
      </c>
      <c r="S193" s="11">
        <v>-0.117730718765785</v>
      </c>
      <c r="T193" s="11">
        <v>-6.2783933405941406E-2</v>
      </c>
      <c r="U193" s="11">
        <v>-5.5298868079201299E-2</v>
      </c>
      <c r="V193" s="11">
        <v>1.8226562771507498E-2</v>
      </c>
      <c r="W193" s="11">
        <v>-8.7038429603396805E-2</v>
      </c>
      <c r="X193" s="11">
        <v>-2.8843448292588201E-2</v>
      </c>
      <c r="Y193" s="11">
        <v>1.9666468218996001E-2</v>
      </c>
      <c r="Z193" s="11">
        <v>2.7237046828009301E-2</v>
      </c>
      <c r="AA193" s="11">
        <v>-0.100910881558435</v>
      </c>
      <c r="AB193" s="11">
        <v>-3.0664434069274601E-2</v>
      </c>
      <c r="AC193" s="11">
        <v>4.5654060134047901E-2</v>
      </c>
      <c r="AD193" s="11">
        <v>-2.2892762585570901E-2</v>
      </c>
      <c r="AE193" s="11">
        <v>-3.13548423253113E-2</v>
      </c>
      <c r="AF193" s="11">
        <v>-2.7390034707157999E-2</v>
      </c>
      <c r="AG193" s="11">
        <v>-5.2229635656817E-2</v>
      </c>
      <c r="AH193" s="11">
        <v>-5.1476274861896598E-2</v>
      </c>
      <c r="AI193" s="11">
        <v>-2.7643061310942799E-2</v>
      </c>
      <c r="AJ193" s="11">
        <v>-2.2432650949497701E-2</v>
      </c>
      <c r="AK193" s="11">
        <v>-3.3519280437620002E-3</v>
      </c>
      <c r="AL193" s="11">
        <v>3.2528016728380401E-3</v>
      </c>
      <c r="AM193" s="11">
        <v>-1.04823727759316E-2</v>
      </c>
      <c r="AN193" s="11">
        <v>-2.28261842187912E-2</v>
      </c>
      <c r="AO193" s="11">
        <v>-4.6486753801995601E-2</v>
      </c>
      <c r="AP193" s="11">
        <v>-1.09932793714029E-2</v>
      </c>
      <c r="AQ193" s="11">
        <v>-5.6871828639663703E-2</v>
      </c>
      <c r="AR193" s="11">
        <v>3.5082207732061603E-2</v>
      </c>
      <c r="AS193" s="11">
        <v>-2.0623233059956399E-2</v>
      </c>
      <c r="AT193" s="11">
        <v>-6.6220953955717796E-2</v>
      </c>
      <c r="AU193" s="11">
        <v>3.75819325079201E-2</v>
      </c>
      <c r="AW193">
        <f t="array" ref="AW193">SUMPRODUCT(B193:AU193,TRANSPOSE('QoL regression results'!$H$3:$H$48))</f>
        <v>0.82072879105576246</v>
      </c>
    </row>
    <row r="194" spans="1:49" x14ac:dyDescent="0.3">
      <c r="A194">
        <v>193</v>
      </c>
      <c r="B194" s="11">
        <v>0.87837497420375099</v>
      </c>
      <c r="C194" s="11">
        <v>-7.6338926767555507E-2</v>
      </c>
      <c r="D194" s="11">
        <v>-2.5716765779056201E-2</v>
      </c>
      <c r="E194" s="11">
        <v>-7.2837523933875596E-3</v>
      </c>
      <c r="F194" s="11">
        <v>7.0887500230691299E-4</v>
      </c>
      <c r="G194" s="11">
        <v>3.2131973857634298E-2</v>
      </c>
      <c r="H194" s="11">
        <v>2.5773669634059901E-2</v>
      </c>
      <c r="I194" s="11">
        <v>-0.122046456084473</v>
      </c>
      <c r="J194" s="11">
        <v>-2.7217967753844399E-2</v>
      </c>
      <c r="K194" s="11">
        <v>-0.11125999680748599</v>
      </c>
      <c r="L194" s="11">
        <v>-0.11379748769006399</v>
      </c>
      <c r="M194" s="11">
        <v>-5.5170978154500297E-2</v>
      </c>
      <c r="N194" s="11">
        <v>-0.160372715655062</v>
      </c>
      <c r="O194" s="11">
        <v>-8.3738521885496894E-2</v>
      </c>
      <c r="P194" s="11">
        <v>-1.5625197015639001E-2</v>
      </c>
      <c r="Q194" s="11">
        <v>-0.104678342749598</v>
      </c>
      <c r="R194" s="11">
        <v>-5.6405191149062901E-2</v>
      </c>
      <c r="S194" s="11">
        <v>-0.116723021447838</v>
      </c>
      <c r="T194" s="11">
        <v>-7.9018953118763099E-2</v>
      </c>
      <c r="U194" s="11">
        <v>-8.53365652637674E-2</v>
      </c>
      <c r="V194" s="11">
        <v>1.2484597175747099E-2</v>
      </c>
      <c r="W194" s="11">
        <v>-5.0109829664547703E-2</v>
      </c>
      <c r="X194" s="11">
        <v>-2.5657905913414901E-2</v>
      </c>
      <c r="Y194" s="11">
        <v>1.6222577377277701E-2</v>
      </c>
      <c r="Z194" s="11">
        <v>-5.9662911927198803E-3</v>
      </c>
      <c r="AA194" s="11">
        <v>-9.8363391037053993E-2</v>
      </c>
      <c r="AB194" s="11">
        <v>-3.5532194655085399E-2</v>
      </c>
      <c r="AC194" s="11">
        <v>-6.2040675503347098E-3</v>
      </c>
      <c r="AD194" s="11">
        <v>1.3047474499202299E-2</v>
      </c>
      <c r="AE194" s="11">
        <v>-3.29154602382392E-2</v>
      </c>
      <c r="AF194" s="11">
        <v>-2.0420842451351801E-2</v>
      </c>
      <c r="AG194" s="11">
        <v>-6.2392802091657998E-2</v>
      </c>
      <c r="AH194" s="11">
        <v>-4.5182216171970602E-2</v>
      </c>
      <c r="AI194" s="11">
        <v>-2.6617802318474701E-2</v>
      </c>
      <c r="AJ194" s="11">
        <v>-1.8262505897137501E-2</v>
      </c>
      <c r="AK194" s="11">
        <v>-7.7643742401224099E-3</v>
      </c>
      <c r="AL194" s="11">
        <v>-1.36505557651833E-3</v>
      </c>
      <c r="AM194" s="11">
        <v>-1.5665341869281601E-2</v>
      </c>
      <c r="AN194" s="11">
        <v>-2.0970090344051E-2</v>
      </c>
      <c r="AO194" s="11">
        <v>-3.81075989263139E-2</v>
      </c>
      <c r="AP194" s="11">
        <v>-1.4755795136155801E-2</v>
      </c>
      <c r="AQ194" s="11">
        <v>-5.6885097974238401E-2</v>
      </c>
      <c r="AR194" s="11">
        <v>3.0995475381933101E-2</v>
      </c>
      <c r="AS194" s="11">
        <v>-1.64274950636931E-2</v>
      </c>
      <c r="AT194" s="11">
        <v>-6.2581845277789802E-2</v>
      </c>
      <c r="AU194" s="11">
        <v>4.32444603230768E-2</v>
      </c>
      <c r="AW194">
        <f t="array" ref="AW194">SUMPRODUCT(B194:AU194,TRANSPOSE('QoL regression results'!$H$3:$H$48))</f>
        <v>0.83182770245526205</v>
      </c>
    </row>
    <row r="195" spans="1:49" x14ac:dyDescent="0.3">
      <c r="A195">
        <v>194</v>
      </c>
      <c r="B195" s="11">
        <v>0.86458059568621304</v>
      </c>
      <c r="C195" s="11">
        <v>-1.6844964447775099E-2</v>
      </c>
      <c r="D195" s="11">
        <v>6.3788694261322505E-4</v>
      </c>
      <c r="E195" s="11">
        <v>9.1546985300262704E-3</v>
      </c>
      <c r="F195" s="11">
        <v>-2.1117082298158698E-3</v>
      </c>
      <c r="G195" s="11">
        <v>2.4991536364040199E-2</v>
      </c>
      <c r="H195" s="11">
        <v>3.6694198906921799E-2</v>
      </c>
      <c r="I195" s="11">
        <v>-5.6909712325640703E-2</v>
      </c>
      <c r="J195" s="11">
        <v>-3.5012029680126601E-4</v>
      </c>
      <c r="K195" s="11">
        <v>-0.14156426460225799</v>
      </c>
      <c r="L195" s="11">
        <v>-0.110444096611271</v>
      </c>
      <c r="M195" s="11">
        <v>-5.6923896655457197E-2</v>
      </c>
      <c r="N195" s="11">
        <v>-0.152777167643151</v>
      </c>
      <c r="O195" s="11">
        <v>-6.2032804815926899E-2</v>
      </c>
      <c r="P195" s="11">
        <v>-2.7151486966581099E-2</v>
      </c>
      <c r="Q195" s="11">
        <v>-0.118892669140572</v>
      </c>
      <c r="R195" s="11">
        <v>-8.1405872444319599E-2</v>
      </c>
      <c r="S195" s="11">
        <v>-9.8604985007723994E-2</v>
      </c>
      <c r="T195" s="11">
        <v>-7.4394227616182002E-2</v>
      </c>
      <c r="U195" s="11">
        <v>-7.1425393681819896E-2</v>
      </c>
      <c r="V195" s="11">
        <v>1.2408824566679201E-2</v>
      </c>
      <c r="W195" s="11">
        <v>-4.3689333754848E-2</v>
      </c>
      <c r="X195" s="11">
        <v>-3.2926130895281902E-2</v>
      </c>
      <c r="Y195" s="11">
        <v>-1.57925092278089E-2</v>
      </c>
      <c r="Z195" s="11">
        <v>-6.1535796701035804E-4</v>
      </c>
      <c r="AA195" s="11">
        <v>-0.101947776107989</v>
      </c>
      <c r="AB195" s="11">
        <v>-4.8149021056813499E-2</v>
      </c>
      <c r="AC195" s="11">
        <v>-5.4630253090860198E-2</v>
      </c>
      <c r="AD195" s="11">
        <v>-7.4187037597981204E-2</v>
      </c>
      <c r="AE195" s="11">
        <v>-3.2011086498580199E-2</v>
      </c>
      <c r="AF195" s="11">
        <v>-2.7693661159632999E-2</v>
      </c>
      <c r="AG195" s="11">
        <v>-6.9113513908963198E-2</v>
      </c>
      <c r="AH195" s="11">
        <v>-7.0089888179086998E-2</v>
      </c>
      <c r="AI195" s="11">
        <v>-2.6091322982680101E-2</v>
      </c>
      <c r="AJ195" s="11">
        <v>-4.2551150961581E-3</v>
      </c>
      <c r="AK195" s="11">
        <v>-1.23014621177303E-2</v>
      </c>
      <c r="AL195" s="11">
        <v>-1.39716216731744E-3</v>
      </c>
      <c r="AM195" s="11">
        <v>-1.4802584057865701E-2</v>
      </c>
      <c r="AN195" s="11">
        <v>-2.7544123564266099E-2</v>
      </c>
      <c r="AO195" s="11">
        <v>-5.9126406132303098E-2</v>
      </c>
      <c r="AP195" s="11">
        <v>-1.29987376688744E-2</v>
      </c>
      <c r="AQ195" s="11">
        <v>-4.7894822708844702E-2</v>
      </c>
      <c r="AR195" s="11">
        <v>2.3295560164741099E-2</v>
      </c>
      <c r="AS195" s="11">
        <v>-1.6213379070109099E-2</v>
      </c>
      <c r="AT195" s="11">
        <v>-6.8150844220377593E-2</v>
      </c>
      <c r="AU195" s="11">
        <v>5.3055378730935299E-2</v>
      </c>
      <c r="AW195">
        <f t="array" ref="AW195">SUMPRODUCT(B195:AU195,TRANSPOSE('QoL regression results'!$H$3:$H$48))</f>
        <v>0.79309354533980858</v>
      </c>
    </row>
    <row r="196" spans="1:49" x14ac:dyDescent="0.3">
      <c r="A196">
        <v>195</v>
      </c>
      <c r="B196" s="11">
        <v>0.858159228670757</v>
      </c>
      <c r="C196" s="11">
        <v>-5.6996111728465498E-2</v>
      </c>
      <c r="D196" s="11">
        <v>-1.3531520311041E-3</v>
      </c>
      <c r="E196" s="11">
        <v>9.8023667184357101E-3</v>
      </c>
      <c r="F196" s="11">
        <v>2.4788701265337498E-3</v>
      </c>
      <c r="G196" s="11">
        <v>2.4258316788287701E-2</v>
      </c>
      <c r="H196" s="11">
        <v>3.01860364248548E-2</v>
      </c>
      <c r="I196" s="11">
        <v>-8.7207028236560694E-2</v>
      </c>
      <c r="J196" s="11">
        <v>-3.2579555636479102E-2</v>
      </c>
      <c r="K196" s="11">
        <v>-0.16790260893863801</v>
      </c>
      <c r="L196" s="11">
        <v>-0.106331775795048</v>
      </c>
      <c r="M196" s="11">
        <v>-4.9828400823395701E-2</v>
      </c>
      <c r="N196" s="11">
        <v>-0.16225471663100199</v>
      </c>
      <c r="O196" s="11">
        <v>-9.2767550126972201E-2</v>
      </c>
      <c r="P196" s="11">
        <v>-1.4771108194612199E-2</v>
      </c>
      <c r="Q196" s="11">
        <v>-0.154433831001767</v>
      </c>
      <c r="R196" s="11">
        <v>-6.5935080388541803E-2</v>
      </c>
      <c r="S196" s="11">
        <v>-0.122089231759342</v>
      </c>
      <c r="T196" s="11">
        <v>-7.92141373338002E-2</v>
      </c>
      <c r="U196" s="11">
        <v>-7.4877261767011705E-2</v>
      </c>
      <c r="V196" s="11">
        <v>-7.9389956831760504E-4</v>
      </c>
      <c r="W196" s="11">
        <v>-4.6674451500029301E-2</v>
      </c>
      <c r="X196" s="11">
        <v>-3.4804929143215403E-2</v>
      </c>
      <c r="Y196" s="11">
        <v>2.3463069730856E-2</v>
      </c>
      <c r="Z196" s="11">
        <v>1.63669206982161E-2</v>
      </c>
      <c r="AA196" s="11">
        <v>-6.03566059091587E-2</v>
      </c>
      <c r="AB196" s="11">
        <v>-3.4643041091457299E-2</v>
      </c>
      <c r="AC196" s="11">
        <v>-0.10844977192327</v>
      </c>
      <c r="AD196" s="11">
        <v>3.1688093211214401E-2</v>
      </c>
      <c r="AE196" s="11">
        <v>-2.5294059576364498E-2</v>
      </c>
      <c r="AF196" s="11">
        <v>-2.6402923764979401E-2</v>
      </c>
      <c r="AG196" s="11">
        <v>-5.5209065573613499E-2</v>
      </c>
      <c r="AH196" s="11">
        <v>-4.9171111739228203E-2</v>
      </c>
      <c r="AI196" s="11">
        <v>-1.9279953708219E-2</v>
      </c>
      <c r="AJ196" s="11">
        <v>-1.2870076304764199E-2</v>
      </c>
      <c r="AK196" s="11">
        <v>-1.37947965565593E-3</v>
      </c>
      <c r="AL196" s="11">
        <v>-3.0482951410961E-3</v>
      </c>
      <c r="AM196" s="11">
        <v>-2.37893337203928E-2</v>
      </c>
      <c r="AN196" s="11">
        <v>-1.9753310135056299E-2</v>
      </c>
      <c r="AO196" s="11">
        <v>-4.0745502775138803E-2</v>
      </c>
      <c r="AP196" s="11">
        <v>-1.5898570932233E-2</v>
      </c>
      <c r="AQ196" s="11">
        <v>-5.7416638853849102E-2</v>
      </c>
      <c r="AR196" s="11">
        <v>3.5033318808942601E-2</v>
      </c>
      <c r="AS196" s="11">
        <v>-1.7561686654102699E-2</v>
      </c>
      <c r="AT196" s="11">
        <v>-6.2771451502876205E-2</v>
      </c>
      <c r="AU196" s="11">
        <v>4.0723319301072099E-2</v>
      </c>
      <c r="AW196">
        <f t="array" ref="AW196">SUMPRODUCT(B196:AU196,TRANSPOSE('QoL regression results'!$H$3:$H$48))</f>
        <v>0.80593982179043278</v>
      </c>
    </row>
    <row r="197" spans="1:49" x14ac:dyDescent="0.3">
      <c r="A197">
        <v>196</v>
      </c>
      <c r="B197" s="11">
        <v>0.88467874985082395</v>
      </c>
      <c r="C197" s="11">
        <v>-5.0966364649092398E-2</v>
      </c>
      <c r="D197" s="11">
        <v>1.49500960395191E-3</v>
      </c>
      <c r="E197" s="11">
        <v>1.48600082860375E-3</v>
      </c>
      <c r="F197" s="11">
        <v>1.5447516990610401E-2</v>
      </c>
      <c r="G197" s="11">
        <v>2.2067906307334101E-2</v>
      </c>
      <c r="H197" s="11">
        <v>3.8726563476747099E-2</v>
      </c>
      <c r="I197" s="11">
        <v>-7.5165566260862501E-2</v>
      </c>
      <c r="J197" s="11">
        <v>-2.6349747133802798E-2</v>
      </c>
      <c r="K197" s="11">
        <v>-0.19520051212470599</v>
      </c>
      <c r="L197" s="11">
        <v>-0.108534913185225</v>
      </c>
      <c r="M197" s="11">
        <v>-6.2739685254092695E-2</v>
      </c>
      <c r="N197" s="11">
        <v>-8.5175648273217705E-2</v>
      </c>
      <c r="O197" s="11">
        <v>-6.9000756346299499E-2</v>
      </c>
      <c r="P197" s="11">
        <v>-1.3946566641302401E-2</v>
      </c>
      <c r="Q197" s="11">
        <v>-7.8708238477311301E-2</v>
      </c>
      <c r="R197" s="11">
        <v>-0.123922242596107</v>
      </c>
      <c r="S197" s="11">
        <v>-0.10982830082961299</v>
      </c>
      <c r="T197" s="11">
        <v>-8.5647089852572703E-2</v>
      </c>
      <c r="U197" s="11">
        <v>-0.103083858617111</v>
      </c>
      <c r="V197" s="11">
        <v>3.0478806665757099E-2</v>
      </c>
      <c r="W197" s="11">
        <v>-4.6802968408327802E-2</v>
      </c>
      <c r="X197" s="11">
        <v>-3.7830826026741503E-2</v>
      </c>
      <c r="Y197" s="11">
        <v>2.5662044816266699E-2</v>
      </c>
      <c r="Z197" s="11">
        <v>-3.7935425034357498E-2</v>
      </c>
      <c r="AA197" s="11">
        <v>-9.1486731987279593E-2</v>
      </c>
      <c r="AB197" s="11">
        <v>-2.2053002432873999E-2</v>
      </c>
      <c r="AC197" s="11">
        <v>0.11177749981184</v>
      </c>
      <c r="AD197" s="11">
        <v>1.45336545330983E-2</v>
      </c>
      <c r="AE197" s="11">
        <v>-3.4666058448269602E-2</v>
      </c>
      <c r="AF197" s="11">
        <v>-1.9739133722815501E-2</v>
      </c>
      <c r="AG197" s="11">
        <v>-5.7738970578984902E-2</v>
      </c>
      <c r="AH197" s="11">
        <v>-5.8521815486568603E-2</v>
      </c>
      <c r="AI197" s="11">
        <v>-3.2597277413107702E-2</v>
      </c>
      <c r="AJ197" s="11">
        <v>-1.8725674230069801E-2</v>
      </c>
      <c r="AK197" s="11">
        <v>-1.1513690754163799E-2</v>
      </c>
      <c r="AL197" s="11">
        <v>-4.8742237358337104E-3</v>
      </c>
      <c r="AM197" s="11">
        <v>-1.6475255880687101E-2</v>
      </c>
      <c r="AN197" s="11">
        <v>-2.31685778480097E-2</v>
      </c>
      <c r="AO197" s="11">
        <v>-4.84967645939368E-2</v>
      </c>
      <c r="AP197" s="11">
        <v>-1.5106482278806401E-2</v>
      </c>
      <c r="AQ197" s="11">
        <v>-5.3689809044176098E-2</v>
      </c>
      <c r="AR197" s="11">
        <v>2.2065344655978598E-2</v>
      </c>
      <c r="AS197" s="11">
        <v>-1.03939696406633E-2</v>
      </c>
      <c r="AT197" s="11">
        <v>-6.0922673204167201E-2</v>
      </c>
      <c r="AU197" s="11">
        <v>3.5015422309593001E-2</v>
      </c>
      <c r="AW197">
        <f t="array" ref="AW197">SUMPRODUCT(B197:AU197,TRANSPOSE('QoL regression results'!$H$3:$H$48))</f>
        <v>0.82128271062842162</v>
      </c>
    </row>
    <row r="198" spans="1:49" x14ac:dyDescent="0.3">
      <c r="A198">
        <v>197</v>
      </c>
      <c r="B198" s="11">
        <v>0.857061869924161</v>
      </c>
      <c r="C198" s="11">
        <v>-2.4303116716075001E-2</v>
      </c>
      <c r="D198" s="11">
        <v>-3.82959155207458E-2</v>
      </c>
      <c r="E198" s="11">
        <v>9.9694917162685102E-3</v>
      </c>
      <c r="F198" s="11">
        <v>-4.8356681186899703E-2</v>
      </c>
      <c r="G198" s="11">
        <v>5.2042493898129302E-2</v>
      </c>
      <c r="H198" s="11">
        <v>3.2639495794518802E-2</v>
      </c>
      <c r="I198" s="11">
        <v>-8.6285878656189405E-2</v>
      </c>
      <c r="J198" s="11">
        <v>-4.7275936066445999E-2</v>
      </c>
      <c r="K198" s="11">
        <v>-0.100399533644857</v>
      </c>
      <c r="L198" s="11">
        <v>-0.124177733201926</v>
      </c>
      <c r="M198" s="11">
        <v>-4.8996385508609602E-2</v>
      </c>
      <c r="N198" s="11">
        <v>-0.182457608844589</v>
      </c>
      <c r="O198" s="11">
        <v>-9.3823283656673195E-2</v>
      </c>
      <c r="P198" s="11">
        <v>-1.7872702775776E-2</v>
      </c>
      <c r="Q198" s="11">
        <v>2.3363685134372099E-2</v>
      </c>
      <c r="R198" s="11">
        <v>-6.3501985931767105E-2</v>
      </c>
      <c r="S198" s="11">
        <v>-0.123311842308149</v>
      </c>
      <c r="T198" s="11">
        <v>-4.0635735551581099E-2</v>
      </c>
      <c r="U198" s="11">
        <v>-6.6506432533828E-2</v>
      </c>
      <c r="V198" s="11">
        <v>1.8023986179503401E-2</v>
      </c>
      <c r="W198" s="11">
        <v>-3.74270497425849E-2</v>
      </c>
      <c r="X198" s="11">
        <v>-6.3983758652195202E-2</v>
      </c>
      <c r="Y198" s="11">
        <v>-2.9453379981514701E-2</v>
      </c>
      <c r="Z198" s="11">
        <v>1.0484382157358099E-2</v>
      </c>
      <c r="AA198" s="11">
        <v>-0.103793471931069</v>
      </c>
      <c r="AB198" s="11">
        <v>-2.5245757539757E-2</v>
      </c>
      <c r="AC198" s="11">
        <v>-1.29892855942769E-2</v>
      </c>
      <c r="AD198" s="11">
        <v>-2.8487842675644401E-2</v>
      </c>
      <c r="AE198" s="11">
        <v>-2.7203227921449202E-2</v>
      </c>
      <c r="AF198" s="11">
        <v>-1.9960996473726698E-2</v>
      </c>
      <c r="AG198" s="11">
        <v>-5.1447847865662401E-2</v>
      </c>
      <c r="AH198" s="11">
        <v>-5.1123664688714501E-2</v>
      </c>
      <c r="AI198" s="11">
        <v>-2.40746580341589E-2</v>
      </c>
      <c r="AJ198" s="11">
        <v>-2.0807559710501199E-2</v>
      </c>
      <c r="AK198" s="11">
        <v>-6.7800313232959401E-3</v>
      </c>
      <c r="AL198" s="11">
        <v>1.03539319892946E-3</v>
      </c>
      <c r="AM198" s="11">
        <v>-2.09570615276756E-2</v>
      </c>
      <c r="AN198" s="11">
        <v>-2.41001765128835E-2</v>
      </c>
      <c r="AO198" s="11">
        <v>-4.0043638643915601E-2</v>
      </c>
      <c r="AP198" s="11">
        <v>-4.7447541537036699E-3</v>
      </c>
      <c r="AQ198" s="11">
        <v>-5.8699681574359501E-2</v>
      </c>
      <c r="AR198" s="11">
        <v>2.9688571347927E-2</v>
      </c>
      <c r="AS198" s="11">
        <v>-1.6052019160592401E-2</v>
      </c>
      <c r="AT198" s="11">
        <v>-6.5768936034724307E-2</v>
      </c>
      <c r="AU198" s="11">
        <v>4.3149363862836701E-2</v>
      </c>
      <c r="AW198">
        <f t="array" ref="AW198">SUMPRODUCT(B198:AU198,TRANSPOSE('QoL regression results'!$H$3:$H$48))</f>
        <v>0.80697359843437588</v>
      </c>
    </row>
    <row r="199" spans="1:49" x14ac:dyDescent="0.3">
      <c r="A199">
        <v>198</v>
      </c>
      <c r="B199" s="11">
        <v>0.84299569273519803</v>
      </c>
      <c r="C199" s="11">
        <v>-5.1693104754455897E-2</v>
      </c>
      <c r="D199" s="11">
        <v>-1.6636057796270701E-2</v>
      </c>
      <c r="E199" s="11">
        <v>1.02893061334324E-2</v>
      </c>
      <c r="F199" s="11">
        <v>3.1931393845949098E-2</v>
      </c>
      <c r="G199" s="11">
        <v>3.7564121368188201E-2</v>
      </c>
      <c r="H199" s="11">
        <v>3.3602646698753201E-2</v>
      </c>
      <c r="I199" s="11">
        <v>-6.3288663776151305E-2</v>
      </c>
      <c r="J199" s="11">
        <v>-2.9693463776745501E-2</v>
      </c>
      <c r="K199" s="11">
        <v>-0.13461690592907699</v>
      </c>
      <c r="L199" s="11">
        <v>-9.6205620125985006E-2</v>
      </c>
      <c r="M199" s="11">
        <v>-4.5264427764104803E-2</v>
      </c>
      <c r="N199" s="11">
        <v>-0.110811619653765</v>
      </c>
      <c r="O199" s="11">
        <v>-0.119681503127589</v>
      </c>
      <c r="P199" s="11">
        <v>-2.1941218695548499E-2</v>
      </c>
      <c r="Q199" s="11">
        <v>-7.6598004524783603E-2</v>
      </c>
      <c r="R199" s="11">
        <v>-9.4747981691036695E-2</v>
      </c>
      <c r="S199" s="11">
        <v>-0.144007377434475</v>
      </c>
      <c r="T199" s="11">
        <v>-6.6049494215367599E-2</v>
      </c>
      <c r="U199" s="11">
        <v>-0.153019302767125</v>
      </c>
      <c r="V199" s="11">
        <v>1.25129761613636E-2</v>
      </c>
      <c r="W199" s="11">
        <v>-6.0739277726089502E-2</v>
      </c>
      <c r="X199" s="11">
        <v>-3.5753270969989502E-3</v>
      </c>
      <c r="Y199" s="11">
        <v>-4.0080589691722799E-3</v>
      </c>
      <c r="Z199" s="11">
        <v>2.38858726948672E-3</v>
      </c>
      <c r="AA199" s="11">
        <v>-8.1027485869213295E-2</v>
      </c>
      <c r="AB199" s="11">
        <v>-3.0621422863573899E-2</v>
      </c>
      <c r="AC199" s="11">
        <v>7.2952868957799205E-2</v>
      </c>
      <c r="AD199" s="11">
        <v>1.6767645947716899E-2</v>
      </c>
      <c r="AE199" s="11">
        <v>-3.3819779634364999E-2</v>
      </c>
      <c r="AF199" s="11">
        <v>-1.46480763625099E-2</v>
      </c>
      <c r="AG199" s="11">
        <v>-5.8163434384354701E-2</v>
      </c>
      <c r="AH199" s="11">
        <v>-5.14192656434539E-2</v>
      </c>
      <c r="AI199" s="11">
        <v>-1.9112965718784E-2</v>
      </c>
      <c r="AJ199" s="11">
        <v>-1.7681638148543101E-2</v>
      </c>
      <c r="AK199" s="11">
        <v>9.6193610393248696E-3</v>
      </c>
      <c r="AL199" s="11">
        <v>1.42318766608098E-2</v>
      </c>
      <c r="AM199" s="11">
        <v>7.0078927651304398E-3</v>
      </c>
      <c r="AN199" s="11">
        <v>-1.19803080079051E-2</v>
      </c>
      <c r="AO199" s="11">
        <v>-3.7615266139588502E-2</v>
      </c>
      <c r="AP199" s="11">
        <v>-1.10798563899924E-2</v>
      </c>
      <c r="AQ199" s="11">
        <v>-4.7556592347365999E-2</v>
      </c>
      <c r="AR199" s="11">
        <v>3.0078727078702201E-2</v>
      </c>
      <c r="AS199" s="11">
        <v>-1.31743407502943E-2</v>
      </c>
      <c r="AT199" s="11">
        <v>-6.1049914715266301E-2</v>
      </c>
      <c r="AU199" s="11">
        <v>3.9500176027982697E-2</v>
      </c>
      <c r="AW199">
        <f t="array" ref="AW199">SUMPRODUCT(B199:AU199,TRANSPOSE('QoL regression results'!$H$3:$H$48))</f>
        <v>0.80580830375255397</v>
      </c>
    </row>
    <row r="200" spans="1:49" x14ac:dyDescent="0.3">
      <c r="A200">
        <v>199</v>
      </c>
      <c r="B200" s="11">
        <v>0.83933025537186101</v>
      </c>
      <c r="C200" s="11">
        <v>-3.9457082106927097E-2</v>
      </c>
      <c r="D200" s="11">
        <v>2.65123519809848E-2</v>
      </c>
      <c r="E200" s="11">
        <v>1.84889102906555E-2</v>
      </c>
      <c r="F200" s="11">
        <v>1.5319787840959101E-2</v>
      </c>
      <c r="G200" s="11">
        <v>2.9013635411868799E-2</v>
      </c>
      <c r="H200" s="11">
        <v>3.6086697870294303E-2</v>
      </c>
      <c r="I200" s="11">
        <v>-8.4211274240960907E-2</v>
      </c>
      <c r="J200" s="11">
        <v>-9.3557604285147598E-4</v>
      </c>
      <c r="K200" s="11">
        <v>-0.15047429113129901</v>
      </c>
      <c r="L200" s="11">
        <v>-0.14108496411008301</v>
      </c>
      <c r="M200" s="11">
        <v>-4.6067774211316401E-2</v>
      </c>
      <c r="N200" s="11">
        <v>-0.121904955283033</v>
      </c>
      <c r="O200" s="11">
        <v>-8.1208810182771304E-2</v>
      </c>
      <c r="P200" s="11">
        <v>-1.1410361886158399E-2</v>
      </c>
      <c r="Q200" s="11">
        <v>-0.12498647761857699</v>
      </c>
      <c r="R200" s="11">
        <v>-0.141877801120804</v>
      </c>
      <c r="S200" s="11">
        <v>-0.113204571810995</v>
      </c>
      <c r="T200" s="11">
        <v>-5.4211727635543203E-2</v>
      </c>
      <c r="U200" s="11">
        <v>-0.103571247763528</v>
      </c>
      <c r="V200" s="11">
        <v>1.79477552680063E-2</v>
      </c>
      <c r="W200" s="11">
        <v>-6.7360182965122806E-2</v>
      </c>
      <c r="X200" s="11">
        <v>-6.0556044800033501E-2</v>
      </c>
      <c r="Y200" s="11">
        <v>9.0363379286832503E-3</v>
      </c>
      <c r="Z200" s="11">
        <v>-1.13983307896354E-2</v>
      </c>
      <c r="AA200" s="11">
        <v>-9.8258059541448395E-2</v>
      </c>
      <c r="AB200" s="11">
        <v>-9.1768195633850393E-3</v>
      </c>
      <c r="AC200" s="11">
        <v>-7.7447931931916694E-2</v>
      </c>
      <c r="AD200" s="11">
        <v>-5.3960519184456997E-2</v>
      </c>
      <c r="AE200" s="11">
        <v>-3.11307811088469E-2</v>
      </c>
      <c r="AF200" s="11">
        <v>-2.5332420206789E-2</v>
      </c>
      <c r="AG200" s="11">
        <v>-4.6255978001742401E-2</v>
      </c>
      <c r="AH200" s="11">
        <v>-5.7227525760762198E-2</v>
      </c>
      <c r="AI200" s="11">
        <v>-1.8457797057752998E-2</v>
      </c>
      <c r="AJ200" s="11">
        <v>-1.4542974936060901E-2</v>
      </c>
      <c r="AK200" s="11">
        <v>-6.9873529869088702E-3</v>
      </c>
      <c r="AL200" s="11">
        <v>5.7848521731695499E-3</v>
      </c>
      <c r="AM200" s="11">
        <v>-7.4424517991782003E-3</v>
      </c>
      <c r="AN200" s="11">
        <v>-2.2243843080902801E-2</v>
      </c>
      <c r="AO200" s="11">
        <v>-3.2204262365617201E-2</v>
      </c>
      <c r="AP200" s="11">
        <v>-4.5856544151912804E-3</v>
      </c>
      <c r="AQ200" s="11">
        <v>-5.1040006348543603E-2</v>
      </c>
      <c r="AR200" s="11">
        <v>2.89434724020016E-2</v>
      </c>
      <c r="AS200" s="11">
        <v>-1.6616383047887401E-2</v>
      </c>
      <c r="AT200" s="11">
        <v>-6.1794958854905498E-2</v>
      </c>
      <c r="AU200" s="11">
        <v>4.2448719091869203E-2</v>
      </c>
      <c r="AW200">
        <f t="array" ref="AW200">SUMPRODUCT(B200:AU200,TRANSPOSE('QoL regression results'!$H$3:$H$48))</f>
        <v>0.78788758178426843</v>
      </c>
    </row>
    <row r="201" spans="1:49" x14ac:dyDescent="0.3">
      <c r="A201">
        <v>200</v>
      </c>
      <c r="B201" s="11">
        <v>0.86427669143803698</v>
      </c>
      <c r="C201" s="11">
        <v>-3.9746437495257303E-2</v>
      </c>
      <c r="D201" s="11">
        <v>-5.0141779102299304E-3</v>
      </c>
      <c r="E201" s="11">
        <v>6.1535850470300002E-3</v>
      </c>
      <c r="F201" s="11">
        <v>2.8227713583101198E-3</v>
      </c>
      <c r="G201" s="11">
        <v>2.50578701688602E-2</v>
      </c>
      <c r="H201" s="11">
        <v>3.5658225450066298E-2</v>
      </c>
      <c r="I201" s="11">
        <v>-4.1471240182042103E-2</v>
      </c>
      <c r="J201" s="11">
        <v>-1.5522017691644499E-2</v>
      </c>
      <c r="K201" s="11">
        <v>-0.23040643630830199</v>
      </c>
      <c r="L201" s="11">
        <v>-0.129820252068198</v>
      </c>
      <c r="M201" s="11">
        <v>-5.0042885310847302E-2</v>
      </c>
      <c r="N201" s="11">
        <v>-0.103966368016858</v>
      </c>
      <c r="O201" s="11">
        <v>-4.7905119286389797E-2</v>
      </c>
      <c r="P201" s="11">
        <v>-3.1873642744043001E-2</v>
      </c>
      <c r="Q201" s="11">
        <v>-7.9821210986431204E-2</v>
      </c>
      <c r="R201" s="11">
        <v>-4.1573145914927299E-2</v>
      </c>
      <c r="S201" s="11">
        <v>-0.11633785077685201</v>
      </c>
      <c r="T201" s="11">
        <v>-5.0493476418051901E-2</v>
      </c>
      <c r="U201" s="11">
        <v>-1.6998661940386E-3</v>
      </c>
      <c r="V201" s="11">
        <v>-9.0205187845169704E-3</v>
      </c>
      <c r="W201" s="11">
        <v>-3.8443719466080703E-2</v>
      </c>
      <c r="X201" s="11">
        <v>-1.0839824479155699E-2</v>
      </c>
      <c r="Y201" s="11">
        <v>7.5093392245472998E-2</v>
      </c>
      <c r="Z201" s="11">
        <v>2.3521878348926599E-2</v>
      </c>
      <c r="AA201" s="11">
        <v>-8.4483398547597496E-2</v>
      </c>
      <c r="AB201" s="11">
        <v>-3.2736588925839902E-2</v>
      </c>
      <c r="AC201" s="11">
        <v>5.30641796437498E-2</v>
      </c>
      <c r="AD201" s="11">
        <v>-2.6855585820220702E-2</v>
      </c>
      <c r="AE201" s="11">
        <v>-3.7358484351007401E-2</v>
      </c>
      <c r="AF201" s="11">
        <v>-1.53894122370883E-2</v>
      </c>
      <c r="AG201" s="11">
        <v>-6.0415363041866503E-2</v>
      </c>
      <c r="AH201" s="11">
        <v>-5.5296650172506699E-2</v>
      </c>
      <c r="AI201" s="11">
        <v>-2.4244991157120199E-2</v>
      </c>
      <c r="AJ201" s="11">
        <v>-9.3188285412691696E-3</v>
      </c>
      <c r="AK201" s="11">
        <v>3.1714879870588901E-3</v>
      </c>
      <c r="AL201" s="11">
        <v>7.0149320455854597E-3</v>
      </c>
      <c r="AM201" s="11">
        <v>-1.47626168005948E-2</v>
      </c>
      <c r="AN201" s="11">
        <v>-1.54559701826514E-2</v>
      </c>
      <c r="AO201" s="11">
        <v>-5.2758666953361198E-2</v>
      </c>
      <c r="AP201" s="11">
        <v>-2.03264575052929E-2</v>
      </c>
      <c r="AQ201" s="11">
        <v>-5.8198161563572701E-2</v>
      </c>
      <c r="AR201" s="11">
        <v>3.3266099600891497E-2</v>
      </c>
      <c r="AS201" s="11">
        <v>-1.54760504772591E-2</v>
      </c>
      <c r="AT201" s="11">
        <v>-6.5554612342753601E-2</v>
      </c>
      <c r="AU201" s="11">
        <v>3.6101703101497899E-2</v>
      </c>
      <c r="AW201">
        <f t="array" ref="AW201">SUMPRODUCT(B201:AU201,TRANSPOSE('QoL regression results'!$H$3:$H$48))</f>
        <v>0.8159949733111157</v>
      </c>
    </row>
    <row r="202" spans="1:49" x14ac:dyDescent="0.3">
      <c r="A202">
        <v>201</v>
      </c>
      <c r="B202" s="11">
        <v>0.86094275763897898</v>
      </c>
      <c r="C202" s="11">
        <v>-6.2404551067361397E-2</v>
      </c>
      <c r="D202" s="11">
        <v>6.75639571612112E-3</v>
      </c>
      <c r="E202" s="11">
        <v>1.03736917722481E-2</v>
      </c>
      <c r="F202" s="11">
        <v>1.09627553396005E-2</v>
      </c>
      <c r="G202" s="11">
        <v>3.2211953653113898E-2</v>
      </c>
      <c r="H202" s="11">
        <v>2.4786761235319501E-2</v>
      </c>
      <c r="I202" s="11">
        <v>-0.13039091631548</v>
      </c>
      <c r="J202" s="11">
        <v>-3.4776646721148802E-2</v>
      </c>
      <c r="K202" s="11">
        <v>-9.9990044789087407E-2</v>
      </c>
      <c r="L202" s="11">
        <v>-9.9326010735121401E-2</v>
      </c>
      <c r="M202" s="11">
        <v>-5.1542937998320798E-2</v>
      </c>
      <c r="N202" s="11">
        <v>-0.111878422328709</v>
      </c>
      <c r="O202" s="11">
        <v>-7.3277967337747496E-2</v>
      </c>
      <c r="P202" s="11">
        <v>-3.08984624868614E-2</v>
      </c>
      <c r="Q202" s="11">
        <v>-0.104713531687704</v>
      </c>
      <c r="R202" s="11">
        <v>-9.8310824764877305E-2</v>
      </c>
      <c r="S202" s="11">
        <v>-0.15503433982669301</v>
      </c>
      <c r="T202" s="11">
        <v>-6.9075407550791904E-2</v>
      </c>
      <c r="U202" s="11">
        <v>-5.3454348735906203E-2</v>
      </c>
      <c r="V202" s="11">
        <v>2.95500911475894E-3</v>
      </c>
      <c r="W202" s="11">
        <v>-3.4138538060963897E-2</v>
      </c>
      <c r="X202" s="11">
        <v>-2.1419547730524301E-2</v>
      </c>
      <c r="Y202" s="11">
        <v>-1.6397073530567002E-2</v>
      </c>
      <c r="Z202" s="11">
        <v>1.61875562319015E-2</v>
      </c>
      <c r="AA202" s="11">
        <v>-0.10066936758308399</v>
      </c>
      <c r="AB202" s="11">
        <v>-3.7276787990765101E-2</v>
      </c>
      <c r="AC202" s="11">
        <v>2.76922992422877E-2</v>
      </c>
      <c r="AD202" s="11">
        <v>-3.3478451605116602E-2</v>
      </c>
      <c r="AE202" s="11">
        <v>-3.8881235737301699E-2</v>
      </c>
      <c r="AF202" s="11">
        <v>-1.8589202243184201E-2</v>
      </c>
      <c r="AG202" s="11">
        <v>-5.55377823637455E-2</v>
      </c>
      <c r="AH202" s="11">
        <v>-4.6991390525175897E-2</v>
      </c>
      <c r="AI202" s="11">
        <v>-2.08255974231174E-2</v>
      </c>
      <c r="AJ202" s="11">
        <v>-2.3849663138255501E-2</v>
      </c>
      <c r="AK202" s="11">
        <v>-2.2284698724737502E-3</v>
      </c>
      <c r="AL202" s="11">
        <v>2.2393350524580699E-3</v>
      </c>
      <c r="AM202" s="11">
        <v>-1.6008050027546201E-2</v>
      </c>
      <c r="AN202" s="11">
        <v>-2.37666628098878E-2</v>
      </c>
      <c r="AO202" s="11">
        <v>-4.4808127836562003E-2</v>
      </c>
      <c r="AP202" s="11">
        <v>-8.5962035698997907E-3</v>
      </c>
      <c r="AQ202" s="11">
        <v>-5.57485223783281E-2</v>
      </c>
      <c r="AR202" s="11">
        <v>2.8381622241808499E-2</v>
      </c>
      <c r="AS202" s="11">
        <v>-1.8615014419721201E-2</v>
      </c>
      <c r="AT202" s="11">
        <v>-6.4364044249430596E-2</v>
      </c>
      <c r="AU202" s="11">
        <v>4.0477781802082398E-2</v>
      </c>
      <c r="AW202">
        <f t="array" ref="AW202">SUMPRODUCT(B202:AU202,TRANSPOSE('QoL regression results'!$H$3:$H$48))</f>
        <v>0.81619070216626122</v>
      </c>
    </row>
    <row r="203" spans="1:49" x14ac:dyDescent="0.3">
      <c r="A203">
        <v>202</v>
      </c>
      <c r="B203" s="11">
        <v>0.88037453115611697</v>
      </c>
      <c r="C203" s="11">
        <v>-6.2973634313264207E-2</v>
      </c>
      <c r="D203" s="11">
        <v>-1.2238457870607599E-2</v>
      </c>
      <c r="E203" s="11">
        <v>-4.2675012852543704E-3</v>
      </c>
      <c r="F203" s="11">
        <v>9.6062616381830598E-3</v>
      </c>
      <c r="G203" s="11">
        <v>2.8617990519211E-2</v>
      </c>
      <c r="H203" s="11">
        <v>3.5712244692526901E-2</v>
      </c>
      <c r="I203" s="11">
        <v>-4.4507554403037199E-2</v>
      </c>
      <c r="J203" s="11">
        <v>-2.7688915916650202E-2</v>
      </c>
      <c r="K203" s="11">
        <v>-0.11083578913768</v>
      </c>
      <c r="L203" s="11">
        <v>-9.7565875548158099E-2</v>
      </c>
      <c r="M203" s="11">
        <v>-5.2411645816443697E-2</v>
      </c>
      <c r="N203" s="11">
        <v>-0.168165170978058</v>
      </c>
      <c r="O203" s="11">
        <v>-8.3614539789714101E-2</v>
      </c>
      <c r="P203" s="11">
        <v>-1.8197995512449699E-2</v>
      </c>
      <c r="Q203" s="11">
        <v>-0.13188176934401499</v>
      </c>
      <c r="R203" s="11">
        <v>-8.1282695842484001E-2</v>
      </c>
      <c r="S203" s="11">
        <v>-0.115288111308559</v>
      </c>
      <c r="T203" s="11">
        <v>-5.0366932881084799E-2</v>
      </c>
      <c r="U203" s="11">
        <v>-9.6945867419635207E-2</v>
      </c>
      <c r="V203" s="11">
        <v>-1.92046384167208E-2</v>
      </c>
      <c r="W203" s="11">
        <v>-5.03639237669588E-2</v>
      </c>
      <c r="X203" s="11">
        <v>-3.2461788965843799E-2</v>
      </c>
      <c r="Y203" s="11">
        <v>3.5525987829321801E-2</v>
      </c>
      <c r="Z203" s="11">
        <v>8.6734943595811603E-3</v>
      </c>
      <c r="AA203" s="11">
        <v>-0.104387694067339</v>
      </c>
      <c r="AB203" s="11">
        <v>-1.5450995757315801E-2</v>
      </c>
      <c r="AC203" s="11">
        <v>8.2016696195552005E-3</v>
      </c>
      <c r="AD203" s="11">
        <v>-8.0691214821947105E-2</v>
      </c>
      <c r="AE203" s="11">
        <v>-3.6570828631086301E-2</v>
      </c>
      <c r="AF203" s="11">
        <v>-2.2060388355929099E-2</v>
      </c>
      <c r="AG203" s="11">
        <v>-6.6485161903672305E-2</v>
      </c>
      <c r="AH203" s="11">
        <v>-5.4859391070256398E-2</v>
      </c>
      <c r="AI203" s="11">
        <v>-4.29923539410558E-2</v>
      </c>
      <c r="AJ203" s="11">
        <v>-1.5352459501239001E-2</v>
      </c>
      <c r="AK203" s="11">
        <v>5.3469758688015996E-3</v>
      </c>
      <c r="AL203" s="11">
        <v>1.2921057028636E-2</v>
      </c>
      <c r="AM203" s="11">
        <v>-8.7802998707986798E-3</v>
      </c>
      <c r="AN203" s="11">
        <v>-1.1256699613509599E-2</v>
      </c>
      <c r="AO203" s="11">
        <v>-4.1932429624988998E-2</v>
      </c>
      <c r="AP203" s="11">
        <v>-1.5897328719745901E-2</v>
      </c>
      <c r="AQ203" s="11">
        <v>-5.7251113832502101E-2</v>
      </c>
      <c r="AR203" s="11">
        <v>2.8392155275551698E-2</v>
      </c>
      <c r="AS203" s="11">
        <v>-1.9598196794956502E-2</v>
      </c>
      <c r="AT203" s="11">
        <v>-7.0519639546967397E-2</v>
      </c>
      <c r="AU203" s="11">
        <v>3.8010801132366101E-2</v>
      </c>
      <c r="AW203">
        <f t="array" ref="AW203">SUMPRODUCT(B203:AU203,TRANSPOSE('QoL regression results'!$H$3:$H$48))</f>
        <v>0.83843619711449657</v>
      </c>
    </row>
    <row r="204" spans="1:49" x14ac:dyDescent="0.3">
      <c r="A204">
        <v>203</v>
      </c>
      <c r="B204" s="11">
        <v>0.87508248346901496</v>
      </c>
      <c r="C204" s="11">
        <v>-3.9761541147950497E-2</v>
      </c>
      <c r="D204" s="11">
        <v>9.7531516419393192E-3</v>
      </c>
      <c r="E204" s="11">
        <v>-1.06547784324435E-4</v>
      </c>
      <c r="F204" s="11">
        <v>2.3733410968969999E-4</v>
      </c>
      <c r="G204" s="11">
        <v>1.51352783030624E-2</v>
      </c>
      <c r="H204" s="11">
        <v>2.8765846657877198E-2</v>
      </c>
      <c r="I204" s="11">
        <v>-6.8166382437617495E-2</v>
      </c>
      <c r="J204" s="11">
        <v>-3.4830010970024597E-2</v>
      </c>
      <c r="K204" s="11">
        <v>-0.14125161724541399</v>
      </c>
      <c r="L204" s="11">
        <v>-0.117098942912437</v>
      </c>
      <c r="M204" s="11">
        <v>-5.8594558119487397E-2</v>
      </c>
      <c r="N204" s="11">
        <v>-0.11843198094794</v>
      </c>
      <c r="O204" s="11">
        <v>-7.6475787805046297E-2</v>
      </c>
      <c r="P204" s="11">
        <v>-2.2739996041602598E-2</v>
      </c>
      <c r="Q204" s="11">
        <v>-0.13492958245319001</v>
      </c>
      <c r="R204" s="11">
        <v>-6.1529871314659701E-2</v>
      </c>
      <c r="S204" s="11">
        <v>-9.8817700623915206E-2</v>
      </c>
      <c r="T204" s="11">
        <v>-6.9813833372212697E-2</v>
      </c>
      <c r="U204" s="11">
        <v>-0.14967539671267099</v>
      </c>
      <c r="V204" s="11">
        <v>-2.0303035618345101E-2</v>
      </c>
      <c r="W204" s="11">
        <v>-6.4581430055435499E-2</v>
      </c>
      <c r="X204" s="11">
        <v>-3.8399723258235601E-3</v>
      </c>
      <c r="Y204" s="11">
        <v>-3.5243269547690297E-2</v>
      </c>
      <c r="Z204" s="11">
        <v>1.3295774214489599E-2</v>
      </c>
      <c r="AA204" s="11">
        <v>-0.105492858785034</v>
      </c>
      <c r="AB204" s="11">
        <v>-3.42470897567448E-2</v>
      </c>
      <c r="AC204" s="11">
        <v>0.10650547106192799</v>
      </c>
      <c r="AD204" s="11">
        <v>-8.8477145726463993E-2</v>
      </c>
      <c r="AE204" s="11">
        <v>-3.5654570662194997E-2</v>
      </c>
      <c r="AF204" s="11">
        <v>-3.2249852953322701E-2</v>
      </c>
      <c r="AG204" s="11">
        <v>-6.2635241159313598E-2</v>
      </c>
      <c r="AH204" s="11">
        <v>-5.3483856228309097E-2</v>
      </c>
      <c r="AI204" s="11">
        <v>-2.42108082898157E-2</v>
      </c>
      <c r="AJ204" s="11">
        <v>-1.5295515205934401E-2</v>
      </c>
      <c r="AK204" s="11">
        <v>-6.4794740016436304E-3</v>
      </c>
      <c r="AL204" s="11">
        <v>6.3112004448046997E-4</v>
      </c>
      <c r="AM204" s="11">
        <v>-2.20699576392814E-2</v>
      </c>
      <c r="AN204" s="11">
        <v>-2.8589650166344599E-2</v>
      </c>
      <c r="AO204" s="11">
        <v>-3.5091392718566802E-2</v>
      </c>
      <c r="AP204" s="11">
        <v>-1.29443623007361E-2</v>
      </c>
      <c r="AQ204" s="11">
        <v>-5.1894504600735102E-2</v>
      </c>
      <c r="AR204" s="11">
        <v>3.58469004353709E-2</v>
      </c>
      <c r="AS204" s="11">
        <v>-1.9036842042983001E-2</v>
      </c>
      <c r="AT204" s="11">
        <v>-6.6068013782686105E-2</v>
      </c>
      <c r="AU204" s="11">
        <v>4.0596822634739502E-2</v>
      </c>
      <c r="AW204">
        <f t="array" ref="AW204">SUMPRODUCT(B204:AU204,TRANSPOSE('QoL regression results'!$H$3:$H$48))</f>
        <v>0.82222974728518639</v>
      </c>
    </row>
    <row r="205" spans="1:49" x14ac:dyDescent="0.3">
      <c r="A205">
        <v>204</v>
      </c>
      <c r="B205" s="11">
        <v>0.87328698166789298</v>
      </c>
      <c r="C205" s="11">
        <v>-4.7356352355678401E-2</v>
      </c>
      <c r="D205" s="11">
        <v>2.0640787090346301E-2</v>
      </c>
      <c r="E205" s="11">
        <v>-4.1407039294707902E-3</v>
      </c>
      <c r="F205" s="11">
        <v>7.6146169540357101E-3</v>
      </c>
      <c r="G205" s="11">
        <v>2.4215471879764201E-2</v>
      </c>
      <c r="H205" s="11">
        <v>2.4097671390029302E-2</v>
      </c>
      <c r="I205" s="11">
        <v>-0.133866512154489</v>
      </c>
      <c r="J205" s="11">
        <v>-1.18369524603168E-2</v>
      </c>
      <c r="K205" s="11">
        <v>-0.15998535653645499</v>
      </c>
      <c r="L205" s="11">
        <v>-0.154982801212664</v>
      </c>
      <c r="M205" s="11">
        <v>-6.3319278130503198E-2</v>
      </c>
      <c r="N205" s="11">
        <v>-9.5784325291188202E-2</v>
      </c>
      <c r="O205" s="11">
        <v>-7.2266344507891198E-2</v>
      </c>
      <c r="P205" s="11">
        <v>-7.3140246647237801E-3</v>
      </c>
      <c r="Q205" s="11">
        <v>-0.13039748360525799</v>
      </c>
      <c r="R205" s="11">
        <v>-7.4829565677267604E-2</v>
      </c>
      <c r="S205" s="11">
        <v>-0.17057316679828</v>
      </c>
      <c r="T205" s="11">
        <v>-7.9712324612988397E-2</v>
      </c>
      <c r="U205" s="11">
        <v>-0.136476800774609</v>
      </c>
      <c r="V205" s="11">
        <v>1.70879677738641E-2</v>
      </c>
      <c r="W205" s="11">
        <v>-4.1383896519829003E-2</v>
      </c>
      <c r="X205" s="11">
        <v>-3.1406254027217202E-2</v>
      </c>
      <c r="Y205" s="11">
        <v>3.7483447945439403E-2</v>
      </c>
      <c r="Z205" s="11">
        <v>1.9512043438743201E-2</v>
      </c>
      <c r="AA205" s="11">
        <v>-9.8562631635470702E-2</v>
      </c>
      <c r="AB205" s="11">
        <v>-3.6652092094999401E-2</v>
      </c>
      <c r="AC205" s="11">
        <v>-2.8131508994346899E-2</v>
      </c>
      <c r="AD205" s="11">
        <v>-2.8079509899418501E-2</v>
      </c>
      <c r="AE205" s="11">
        <v>-3.2970014520221802E-2</v>
      </c>
      <c r="AF205" s="11">
        <v>-2.3631198593710701E-2</v>
      </c>
      <c r="AG205" s="11">
        <v>-7.1806969061973897E-2</v>
      </c>
      <c r="AH205" s="11">
        <v>-4.9517222858443101E-2</v>
      </c>
      <c r="AI205" s="11">
        <v>-2.0193283572198299E-2</v>
      </c>
      <c r="AJ205" s="11">
        <v>-1.09299945734212E-2</v>
      </c>
      <c r="AK205" s="11">
        <v>5.1484102132384702E-3</v>
      </c>
      <c r="AL205" s="11">
        <v>7.5707592159166099E-3</v>
      </c>
      <c r="AM205" s="11">
        <v>-1.02521221669935E-2</v>
      </c>
      <c r="AN205" s="11">
        <v>-1.71752241207681E-2</v>
      </c>
      <c r="AO205" s="11">
        <v>-4.1211425070085503E-2</v>
      </c>
      <c r="AP205" s="11">
        <v>-1.50682368267202E-2</v>
      </c>
      <c r="AQ205" s="11">
        <v>-5.0255066744495203E-2</v>
      </c>
      <c r="AR205" s="11">
        <v>2.4973839891790101E-2</v>
      </c>
      <c r="AS205" s="11">
        <v>-1.8393846566094999E-2</v>
      </c>
      <c r="AT205" s="11">
        <v>-6.5214694997863906E-2</v>
      </c>
      <c r="AU205" s="11">
        <v>4.1590538928552301E-2</v>
      </c>
      <c r="AW205">
        <f t="array" ref="AW205">SUMPRODUCT(B205:AU205,TRANSPOSE('QoL regression results'!$H$3:$H$48))</f>
        <v>0.83134051802536657</v>
      </c>
    </row>
    <row r="206" spans="1:49" x14ac:dyDescent="0.3">
      <c r="A206">
        <v>205</v>
      </c>
      <c r="B206" s="11">
        <v>0.86183376783841603</v>
      </c>
      <c r="C206" s="11">
        <v>-2.7912439859010301E-2</v>
      </c>
      <c r="D206" s="11">
        <v>1.42203756985088E-2</v>
      </c>
      <c r="E206" s="11">
        <v>8.1762818624628898E-3</v>
      </c>
      <c r="F206" s="11">
        <v>-2.6016050373924601E-3</v>
      </c>
      <c r="G206" s="11">
        <v>7.2837895884618701E-3</v>
      </c>
      <c r="H206" s="11">
        <v>2.9201489923473201E-2</v>
      </c>
      <c r="I206" s="11">
        <v>-0.12733447608620099</v>
      </c>
      <c r="J206" s="11">
        <v>-2.5946938434076701E-2</v>
      </c>
      <c r="K206" s="11">
        <v>-0.14946439123889299</v>
      </c>
      <c r="L206" s="11">
        <v>-0.123571147514777</v>
      </c>
      <c r="M206" s="11">
        <v>-4.2194274847721099E-2</v>
      </c>
      <c r="N206" s="11">
        <v>-0.170162932651095</v>
      </c>
      <c r="O206" s="11">
        <v>-0.14106633890746101</v>
      </c>
      <c r="P206" s="11">
        <v>-2.3067189530501402E-2</v>
      </c>
      <c r="Q206" s="11">
        <v>-4.17997766113644E-2</v>
      </c>
      <c r="R206" s="11">
        <v>-9.5307282560469705E-2</v>
      </c>
      <c r="S206" s="11">
        <v>-9.8301861409334307E-2</v>
      </c>
      <c r="T206" s="11">
        <v>-8.1944616020552002E-2</v>
      </c>
      <c r="U206" s="11">
        <v>-4.3005983122759002E-2</v>
      </c>
      <c r="V206" s="11">
        <v>6.4453549916256301E-3</v>
      </c>
      <c r="W206" s="11">
        <v>-5.3885944344704499E-2</v>
      </c>
      <c r="X206" s="11">
        <v>-5.4043222433732302E-2</v>
      </c>
      <c r="Y206" s="11">
        <v>4.8605185610860899E-2</v>
      </c>
      <c r="Z206" s="11">
        <v>-3.80848879922208E-4</v>
      </c>
      <c r="AA206" s="11">
        <v>-7.9064227044584101E-2</v>
      </c>
      <c r="AB206" s="11">
        <v>-4.1820039025608699E-2</v>
      </c>
      <c r="AC206" s="11">
        <v>-3.9556353842113701E-2</v>
      </c>
      <c r="AD206" s="11">
        <v>9.4542997727045993E-3</v>
      </c>
      <c r="AE206" s="11">
        <v>-3.2781394146682803E-2</v>
      </c>
      <c r="AF206" s="11">
        <v>-5.7120396951812298E-3</v>
      </c>
      <c r="AG206" s="11">
        <v>-5.57725110066946E-2</v>
      </c>
      <c r="AH206" s="11">
        <v>-4.6479886759141997E-2</v>
      </c>
      <c r="AI206" s="11">
        <v>-2.1715489150605199E-2</v>
      </c>
      <c r="AJ206" s="11">
        <v>-1.5826070709508401E-2</v>
      </c>
      <c r="AK206" s="11">
        <v>-1.01005196727982E-2</v>
      </c>
      <c r="AL206" s="11">
        <v>-5.3995248936934701E-3</v>
      </c>
      <c r="AM206" s="11">
        <v>-1.31822447425607E-2</v>
      </c>
      <c r="AN206" s="11">
        <v>-3.21501991961426E-2</v>
      </c>
      <c r="AO206" s="11">
        <v>-5.6364598486664703E-2</v>
      </c>
      <c r="AP206" s="11">
        <v>-1.86452819405897E-2</v>
      </c>
      <c r="AQ206" s="11">
        <v>-5.59361907186905E-2</v>
      </c>
      <c r="AR206" s="11">
        <v>3.7461883547417703E-2</v>
      </c>
      <c r="AS206" s="11">
        <v>-2.5689034648840901E-2</v>
      </c>
      <c r="AT206" s="11">
        <v>-6.6726266266512804E-2</v>
      </c>
      <c r="AU206" s="11">
        <v>4.4982561267657699E-2</v>
      </c>
      <c r="AW206">
        <f t="array" ref="AW206">SUMPRODUCT(B206:AU206,TRANSPOSE('QoL regression results'!$H$3:$H$48))</f>
        <v>0.80995435618558054</v>
      </c>
    </row>
    <row r="207" spans="1:49" x14ac:dyDescent="0.3">
      <c r="A207">
        <v>206</v>
      </c>
      <c r="B207" s="11">
        <v>0.85800473524736198</v>
      </c>
      <c r="C207" s="11">
        <v>-8.6888461163937794E-2</v>
      </c>
      <c r="D207" s="11">
        <v>-1.0938736296962299E-2</v>
      </c>
      <c r="E207" s="11">
        <v>2.3485126296596799E-3</v>
      </c>
      <c r="F207" s="11">
        <v>3.4617422875851199E-2</v>
      </c>
      <c r="G207" s="11">
        <v>1.5703004440396798E-2</v>
      </c>
      <c r="H207" s="11">
        <v>2.93797447572282E-2</v>
      </c>
      <c r="I207" s="11">
        <v>-8.1996438254995793E-2</v>
      </c>
      <c r="J207" s="11">
        <v>-6.7402260397313105E-2</v>
      </c>
      <c r="K207" s="11">
        <v>-0.22675372597679799</v>
      </c>
      <c r="L207" s="11">
        <v>-0.129870643887705</v>
      </c>
      <c r="M207" s="11">
        <v>-5.1718488904976503E-2</v>
      </c>
      <c r="N207" s="11">
        <v>-0.14289128965671299</v>
      </c>
      <c r="O207" s="11">
        <v>-0.109149189609304</v>
      </c>
      <c r="P207" s="11">
        <v>-2.6775035042999301E-2</v>
      </c>
      <c r="Q207" s="11">
        <v>-0.11462547135958299</v>
      </c>
      <c r="R207" s="11">
        <v>-7.6944231058122203E-2</v>
      </c>
      <c r="S207" s="11">
        <v>-7.9737720559836398E-2</v>
      </c>
      <c r="T207" s="11">
        <v>-5.8794382694364898E-2</v>
      </c>
      <c r="U207" s="11">
        <v>-9.6522658550802595E-2</v>
      </c>
      <c r="V207" s="11">
        <v>3.8641897671497998E-2</v>
      </c>
      <c r="W207" s="11">
        <v>-2.18784928003623E-2</v>
      </c>
      <c r="X207" s="11">
        <v>-4.6210839360609303E-2</v>
      </c>
      <c r="Y207" s="11">
        <v>4.5395016599564198E-4</v>
      </c>
      <c r="Z207" s="11">
        <v>-3.8403214221549797E-2</v>
      </c>
      <c r="AA207" s="11">
        <v>-9.1977260723288795E-2</v>
      </c>
      <c r="AB207" s="11">
        <v>-3.5185269838795503E-2</v>
      </c>
      <c r="AC207" s="11">
        <v>4.21657325142622E-2</v>
      </c>
      <c r="AD207" s="11">
        <v>-2.32839585171957E-2</v>
      </c>
      <c r="AE207" s="11">
        <v>-3.7235788322817598E-2</v>
      </c>
      <c r="AF207" s="11">
        <v>-3.24752725752573E-2</v>
      </c>
      <c r="AG207" s="11">
        <v>-5.6621210225347197E-2</v>
      </c>
      <c r="AH207" s="11">
        <v>-4.3436768931641397E-2</v>
      </c>
      <c r="AI207" s="11">
        <v>-2.9245694093206299E-2</v>
      </c>
      <c r="AJ207" s="11">
        <v>-1.6029569754897E-2</v>
      </c>
      <c r="AK207" s="11">
        <v>-2.6988115683912098E-4</v>
      </c>
      <c r="AL207" s="11">
        <v>1.1124051443938099E-2</v>
      </c>
      <c r="AM207" s="11">
        <v>-5.6145335603097401E-3</v>
      </c>
      <c r="AN207" s="11">
        <v>-1.3285804598145899E-2</v>
      </c>
      <c r="AO207" s="11">
        <v>-4.1980712930573899E-2</v>
      </c>
      <c r="AP207" s="11">
        <v>-1.2433392219712101E-2</v>
      </c>
      <c r="AQ207" s="11">
        <v>-5.2607690710744601E-2</v>
      </c>
      <c r="AR207" s="11">
        <v>3.25605914808988E-2</v>
      </c>
      <c r="AS207" s="11">
        <v>-1.36109542080782E-2</v>
      </c>
      <c r="AT207" s="11">
        <v>-5.5424323948620902E-2</v>
      </c>
      <c r="AU207" s="11">
        <v>3.1516448601501497E-2</v>
      </c>
      <c r="AW207">
        <f t="array" ref="AW207">SUMPRODUCT(B207:AU207,TRANSPOSE('QoL regression results'!$H$3:$H$48))</f>
        <v>0.82569201775965873</v>
      </c>
    </row>
    <row r="208" spans="1:49" x14ac:dyDescent="0.3">
      <c r="A208">
        <v>207</v>
      </c>
      <c r="B208" s="11">
        <v>0.853363685476768</v>
      </c>
      <c r="C208" s="11">
        <v>-3.7130152759049503E-2</v>
      </c>
      <c r="D208" s="11">
        <v>6.1841728027432399E-3</v>
      </c>
      <c r="E208" s="11">
        <v>6.2626806612171597E-3</v>
      </c>
      <c r="F208" s="11">
        <v>-2.3975559717428499E-2</v>
      </c>
      <c r="G208" s="11">
        <v>1.5750113499028499E-2</v>
      </c>
      <c r="H208" s="11">
        <v>3.14162626709883E-2</v>
      </c>
      <c r="I208" s="11">
        <v>-0.104618860532129</v>
      </c>
      <c r="J208" s="11">
        <v>-2.0087294441772999E-2</v>
      </c>
      <c r="K208" s="11">
        <v>-0.101874430170576</v>
      </c>
      <c r="L208" s="11">
        <v>-9.9368192569732894E-2</v>
      </c>
      <c r="M208" s="11">
        <v>-5.0189088723537702E-2</v>
      </c>
      <c r="N208" s="11">
        <v>-0.15578349664264701</v>
      </c>
      <c r="O208" s="11">
        <v>-0.13160586102708599</v>
      </c>
      <c r="P208" s="11">
        <v>-2.1583937154619499E-2</v>
      </c>
      <c r="Q208" s="11">
        <v>-7.1052362427433804E-2</v>
      </c>
      <c r="R208" s="11">
        <v>-0.109040973164709</v>
      </c>
      <c r="S208" s="11">
        <v>-0.128342408428743</v>
      </c>
      <c r="T208" s="11">
        <v>-5.8914917606761902E-2</v>
      </c>
      <c r="U208" s="11">
        <v>-5.5322890477864699E-2</v>
      </c>
      <c r="V208" s="11">
        <v>-3.1327457456868497E-2</v>
      </c>
      <c r="W208" s="11">
        <v>-1.5476237937602199E-2</v>
      </c>
      <c r="X208" s="11">
        <v>-4.1052948961322298E-2</v>
      </c>
      <c r="Y208" s="11">
        <v>3.4351331323221199E-2</v>
      </c>
      <c r="Z208" s="11">
        <v>1.4361417028691001E-2</v>
      </c>
      <c r="AA208" s="11">
        <v>-8.8990870067903696E-2</v>
      </c>
      <c r="AB208" s="11">
        <v>-3.2849943382294002E-2</v>
      </c>
      <c r="AC208" s="11">
        <v>-0.11138228998069501</v>
      </c>
      <c r="AD208" s="11">
        <v>-6.3756091834151402E-2</v>
      </c>
      <c r="AE208" s="11">
        <v>-3.9814521661573503E-2</v>
      </c>
      <c r="AF208" s="11">
        <v>-2.4347605413356399E-2</v>
      </c>
      <c r="AG208" s="11">
        <v>-5.4674641874851902E-2</v>
      </c>
      <c r="AH208" s="11">
        <v>-4.7369607364388298E-2</v>
      </c>
      <c r="AI208" s="11">
        <v>-3.0716021423758101E-2</v>
      </c>
      <c r="AJ208" s="11">
        <v>-1.7994575090386E-2</v>
      </c>
      <c r="AK208" s="11">
        <v>5.8537863049893902E-3</v>
      </c>
      <c r="AL208" s="11">
        <v>9.1426137175435705E-3</v>
      </c>
      <c r="AM208" s="11">
        <v>-1.57969497985939E-2</v>
      </c>
      <c r="AN208" s="11">
        <v>-2.6217247564346499E-2</v>
      </c>
      <c r="AO208" s="11">
        <v>-4.7770447339863201E-2</v>
      </c>
      <c r="AP208" s="11">
        <v>-8.6879336882571597E-3</v>
      </c>
      <c r="AQ208" s="11">
        <v>-5.4888194100167299E-2</v>
      </c>
      <c r="AR208" s="11">
        <v>3.2754266375238802E-2</v>
      </c>
      <c r="AS208" s="11">
        <v>-2.1972543584971901E-2</v>
      </c>
      <c r="AT208" s="11">
        <v>-6.8694961211912195E-2</v>
      </c>
      <c r="AU208" s="11">
        <v>4.4522439206369703E-2</v>
      </c>
      <c r="AW208">
        <f t="array" ref="AW208">SUMPRODUCT(B208:AU208,TRANSPOSE('QoL regression results'!$H$3:$H$48))</f>
        <v>0.81513669182992321</v>
      </c>
    </row>
    <row r="209" spans="1:49" x14ac:dyDescent="0.3">
      <c r="A209">
        <v>208</v>
      </c>
      <c r="B209" s="11">
        <v>0.87482591836768198</v>
      </c>
      <c r="C209" s="11">
        <v>-7.4128975800950903E-2</v>
      </c>
      <c r="D209" s="11">
        <v>-4.2507874697891501E-3</v>
      </c>
      <c r="E209" s="11">
        <v>-8.5749872721111798E-4</v>
      </c>
      <c r="F209" s="11">
        <v>2.0844412059713401E-2</v>
      </c>
      <c r="G209" s="11">
        <v>2.68062211342695E-2</v>
      </c>
      <c r="H209" s="11">
        <v>3.6741860014835398E-2</v>
      </c>
      <c r="I209" s="11">
        <v>-7.2696343698495203E-2</v>
      </c>
      <c r="J209" s="11">
        <v>-1.5949421007043701E-2</v>
      </c>
      <c r="K209" s="11">
        <v>-0.216604339201483</v>
      </c>
      <c r="L209" s="11">
        <v>-0.125362078486948</v>
      </c>
      <c r="M209" s="11">
        <v>-5.6017392346031099E-2</v>
      </c>
      <c r="N209" s="11">
        <v>-0.11880019100115401</v>
      </c>
      <c r="O209" s="11">
        <v>-8.2863525300389998E-2</v>
      </c>
      <c r="P209" s="11">
        <v>-2.5761485328801102E-2</v>
      </c>
      <c r="Q209" s="11">
        <v>-0.14013452956467701</v>
      </c>
      <c r="R209" s="11">
        <v>-7.3680252966147594E-2</v>
      </c>
      <c r="S209" s="11">
        <v>-0.15084271645671901</v>
      </c>
      <c r="T209" s="11">
        <v>-5.8857578212708102E-2</v>
      </c>
      <c r="U209" s="11">
        <v>-0.13881476935246401</v>
      </c>
      <c r="V209" s="11">
        <v>-1.85305874877406E-3</v>
      </c>
      <c r="W209" s="11">
        <v>-1.72645933086054E-2</v>
      </c>
      <c r="X209" s="11">
        <v>-3.7261440660144501E-2</v>
      </c>
      <c r="Y209" s="11">
        <v>-3.4136112427593499E-2</v>
      </c>
      <c r="Z209" s="11">
        <v>1.6151295994036498E-2</v>
      </c>
      <c r="AA209" s="11">
        <v>-0.102576197886617</v>
      </c>
      <c r="AB209" s="11">
        <v>-3.7603331962894698E-2</v>
      </c>
      <c r="AC209" s="11">
        <v>-3.0917960425731E-2</v>
      </c>
      <c r="AD209" s="11">
        <v>3.1115325193879998E-3</v>
      </c>
      <c r="AE209" s="11">
        <v>-3.2694436378939901E-2</v>
      </c>
      <c r="AF209" s="11">
        <v>-1.7992292500504301E-2</v>
      </c>
      <c r="AG209" s="11">
        <v>-6.5029986108201501E-2</v>
      </c>
      <c r="AH209" s="11">
        <v>-5.3790923661375001E-2</v>
      </c>
      <c r="AI209" s="11">
        <v>-3.4509157674271998E-2</v>
      </c>
      <c r="AJ209" s="11">
        <v>-1.6199183067844802E-2</v>
      </c>
      <c r="AK209" s="11">
        <v>6.5633910812861601E-3</v>
      </c>
      <c r="AL209" s="11">
        <v>1.5199916969786001E-2</v>
      </c>
      <c r="AM209" s="11">
        <v>1.8258136271269299E-3</v>
      </c>
      <c r="AN209" s="11">
        <v>-1.07557366553907E-2</v>
      </c>
      <c r="AO209" s="11">
        <v>-4.2360978211113301E-2</v>
      </c>
      <c r="AP209" s="11">
        <v>-1.21388029377952E-2</v>
      </c>
      <c r="AQ209" s="11">
        <v>-5.07580511311473E-2</v>
      </c>
      <c r="AR209" s="11">
        <v>2.8126144899911901E-2</v>
      </c>
      <c r="AS209" s="11">
        <v>-2.53339475365436E-2</v>
      </c>
      <c r="AT209" s="11">
        <v>-6.09774877369526E-2</v>
      </c>
      <c r="AU209" s="11">
        <v>2.84768027119306E-2</v>
      </c>
      <c r="AW209">
        <f t="array" ref="AW209">SUMPRODUCT(B209:AU209,TRANSPOSE('QoL regression results'!$H$3:$H$48))</f>
        <v>0.83623491167609287</v>
      </c>
    </row>
    <row r="210" spans="1:49" x14ac:dyDescent="0.3">
      <c r="A210">
        <v>209</v>
      </c>
      <c r="B210" s="11">
        <v>0.86305651795412996</v>
      </c>
      <c r="C210" s="11">
        <v>-4.2768112544248803E-2</v>
      </c>
      <c r="D210" s="11">
        <v>3.8838459634855699E-4</v>
      </c>
      <c r="E210" s="11">
        <v>1.0963641040442101E-2</v>
      </c>
      <c r="F210" s="11">
        <v>1.7050982308832299E-2</v>
      </c>
      <c r="G210" s="11">
        <v>4.4069342995719997E-2</v>
      </c>
      <c r="H210" s="11">
        <v>4.3314110076427999E-2</v>
      </c>
      <c r="I210" s="11">
        <v>-8.7495684325625794E-2</v>
      </c>
      <c r="J210" s="11">
        <v>-3.5242778741911701E-2</v>
      </c>
      <c r="K210" s="11">
        <v>-0.12793696196978599</v>
      </c>
      <c r="L210" s="11">
        <v>-0.14047270372606599</v>
      </c>
      <c r="M210" s="11">
        <v>-5.4924067539398602E-2</v>
      </c>
      <c r="N210" s="11">
        <v>-0.144021564992309</v>
      </c>
      <c r="O210" s="11">
        <v>-9.7228904290076204E-2</v>
      </c>
      <c r="P210" s="11">
        <v>-2.9343442551515098E-2</v>
      </c>
      <c r="Q210" s="11">
        <v>-0.128296794288463</v>
      </c>
      <c r="R210" s="11">
        <v>-0.101761407125518</v>
      </c>
      <c r="S210" s="11">
        <v>-0.145426940981808</v>
      </c>
      <c r="T210" s="11">
        <v>-6.2954953580137099E-2</v>
      </c>
      <c r="U210" s="11">
        <v>-0.12170377501134901</v>
      </c>
      <c r="V210" s="11">
        <v>9.3670831749463595E-3</v>
      </c>
      <c r="W210" s="11">
        <v>-4.1137417062855001E-2</v>
      </c>
      <c r="X210" s="11">
        <v>-2.7009166624660401E-2</v>
      </c>
      <c r="Y210" s="11">
        <v>1.8008810140208598E-2</v>
      </c>
      <c r="Z210" s="11">
        <v>1.27972509502436E-2</v>
      </c>
      <c r="AA210" s="11">
        <v>-8.2317951152993701E-2</v>
      </c>
      <c r="AB210" s="11">
        <v>-2.70025982373416E-2</v>
      </c>
      <c r="AC210" s="11">
        <v>-1.8156659639726101E-2</v>
      </c>
      <c r="AD210" s="11">
        <v>-4.0606730272979299E-2</v>
      </c>
      <c r="AE210" s="11">
        <v>-3.40777831190828E-2</v>
      </c>
      <c r="AF210" s="11">
        <v>-2.6503715755505999E-2</v>
      </c>
      <c r="AG210" s="11">
        <v>-5.3661507573860297E-2</v>
      </c>
      <c r="AH210" s="11">
        <v>-6.4635577654149595E-2</v>
      </c>
      <c r="AI210" s="11">
        <v>-2.32153990270028E-2</v>
      </c>
      <c r="AJ210" s="11">
        <v>-1.53637166566676E-2</v>
      </c>
      <c r="AK210" s="11">
        <v>-6.7193688477637896E-3</v>
      </c>
      <c r="AL210" s="11">
        <v>8.2208427319003998E-4</v>
      </c>
      <c r="AM210" s="11">
        <v>-1.74488031917279E-2</v>
      </c>
      <c r="AN210" s="11">
        <v>-2.7863371729519099E-2</v>
      </c>
      <c r="AO210" s="11">
        <v>-5.41954193385333E-2</v>
      </c>
      <c r="AP210" s="11">
        <v>-1.3322647685017E-2</v>
      </c>
      <c r="AQ210" s="11">
        <v>-6.3671258998477503E-2</v>
      </c>
      <c r="AR210" s="11">
        <v>2.8629215254958901E-2</v>
      </c>
      <c r="AS210" s="11">
        <v>-1.7639359595575999E-2</v>
      </c>
      <c r="AT210" s="11">
        <v>-6.3382007801893694E-2</v>
      </c>
      <c r="AU210" s="11">
        <v>4.4800232312764803E-2</v>
      </c>
      <c r="AW210">
        <f t="array" ref="AW210">SUMPRODUCT(B210:AU210,TRANSPOSE('QoL regression results'!$H$3:$H$48))</f>
        <v>0.79924302457317042</v>
      </c>
    </row>
    <row r="211" spans="1:49" x14ac:dyDescent="0.3">
      <c r="A211">
        <v>210</v>
      </c>
      <c r="B211" s="11">
        <v>0.87816627060465502</v>
      </c>
      <c r="C211" s="11">
        <v>-0.112852562659137</v>
      </c>
      <c r="D211" s="11">
        <v>-1.3463990983224299E-2</v>
      </c>
      <c r="E211" s="11">
        <v>-4.5285746622273897E-3</v>
      </c>
      <c r="F211" s="11">
        <v>6.9371931798041298E-2</v>
      </c>
      <c r="G211" s="11">
        <v>3.5967010420999403E-2</v>
      </c>
      <c r="H211" s="11">
        <v>3.9251096290831698E-2</v>
      </c>
      <c r="I211" s="11">
        <v>-7.11598277281177E-2</v>
      </c>
      <c r="J211" s="11">
        <v>-2.16264396258476E-2</v>
      </c>
      <c r="K211" s="11">
        <v>-8.6478955061805404E-2</v>
      </c>
      <c r="L211" s="11">
        <v>-0.119143105070875</v>
      </c>
      <c r="M211" s="11">
        <v>-5.8527156539150797E-2</v>
      </c>
      <c r="N211" s="11">
        <v>-0.16740663759810401</v>
      </c>
      <c r="O211" s="11">
        <v>-0.134562922000031</v>
      </c>
      <c r="P211" s="11">
        <v>-2.50904785720335E-2</v>
      </c>
      <c r="Q211" s="11">
        <v>-8.8923621443423598E-2</v>
      </c>
      <c r="R211" s="11">
        <v>-6.5127310643081304E-2</v>
      </c>
      <c r="S211" s="11">
        <v>-0.115732405743713</v>
      </c>
      <c r="T211" s="11">
        <v>-7.0542976915576497E-2</v>
      </c>
      <c r="U211" s="11">
        <v>7.28289558427402E-3</v>
      </c>
      <c r="V211" s="11">
        <v>1.90458550486362E-2</v>
      </c>
      <c r="W211" s="11">
        <v>-1.7341746302824299E-2</v>
      </c>
      <c r="X211" s="11">
        <v>-1.52712819162189E-2</v>
      </c>
      <c r="Y211" s="11">
        <v>-3.4302864591373099E-2</v>
      </c>
      <c r="Z211" s="11">
        <v>-1.6458461396833199E-2</v>
      </c>
      <c r="AA211" s="11">
        <v>-8.8861179775640994E-2</v>
      </c>
      <c r="AB211" s="11">
        <v>-2.9546160825209399E-2</v>
      </c>
      <c r="AC211" s="11">
        <v>-5.0309782717611502E-2</v>
      </c>
      <c r="AD211" s="11">
        <v>-2.25733660432034E-2</v>
      </c>
      <c r="AE211" s="11">
        <v>-3.9562726208309598E-2</v>
      </c>
      <c r="AF211" s="11">
        <v>-3.2456680198915497E-2</v>
      </c>
      <c r="AG211" s="11">
        <v>-6.5019610004434597E-2</v>
      </c>
      <c r="AH211" s="11">
        <v>-5.8665476075701203E-2</v>
      </c>
      <c r="AI211" s="11">
        <v>-3.91835894849012E-2</v>
      </c>
      <c r="AJ211" s="11">
        <v>-1.2676843541504799E-2</v>
      </c>
      <c r="AK211" s="11">
        <v>6.5097830999595397E-3</v>
      </c>
      <c r="AL211" s="11">
        <v>1.5252530551263801E-3</v>
      </c>
      <c r="AM211" s="11">
        <v>-1.29028633356928E-2</v>
      </c>
      <c r="AN211" s="11">
        <v>-2.2082828711494199E-2</v>
      </c>
      <c r="AO211" s="11">
        <v>-4.1743407451261497E-2</v>
      </c>
      <c r="AP211" s="11">
        <v>-1.66848691256846E-2</v>
      </c>
      <c r="AQ211" s="11">
        <v>-5.7350375447983097E-2</v>
      </c>
      <c r="AR211" s="11">
        <v>3.6289908045924302E-2</v>
      </c>
      <c r="AS211" s="11">
        <v>-1.2727318349887501E-2</v>
      </c>
      <c r="AT211" s="11">
        <v>-5.9583597568509401E-2</v>
      </c>
      <c r="AU211" s="11">
        <v>2.9170958471608999E-2</v>
      </c>
      <c r="AW211">
        <f t="array" ref="AW211">SUMPRODUCT(B211:AU211,TRANSPOSE('QoL regression results'!$H$3:$H$48))</f>
        <v>0.82102604758408027</v>
      </c>
    </row>
    <row r="212" spans="1:49" x14ac:dyDescent="0.3">
      <c r="A212">
        <v>211</v>
      </c>
      <c r="B212" s="11">
        <v>0.85116652360445</v>
      </c>
      <c r="C212" s="11">
        <v>-7.2027560685450895E-2</v>
      </c>
      <c r="D212" s="11">
        <v>-9.6870640707230997E-3</v>
      </c>
      <c r="E212" s="11">
        <v>5.4131944506260999E-4</v>
      </c>
      <c r="F212" s="11">
        <v>-5.9171030414427997E-3</v>
      </c>
      <c r="G212" s="11">
        <v>3.32101710380375E-2</v>
      </c>
      <c r="H212" s="11">
        <v>2.69725691276173E-2</v>
      </c>
      <c r="I212" s="11">
        <v>-0.103974491877572</v>
      </c>
      <c r="J212" s="11">
        <v>-2.1661303676483199E-2</v>
      </c>
      <c r="K212" s="11">
        <v>-0.17275284238431099</v>
      </c>
      <c r="L212" s="11">
        <v>-0.12894564311172399</v>
      </c>
      <c r="M212" s="11">
        <v>-6.1563916046739303E-2</v>
      </c>
      <c r="N212" s="11">
        <v>-0.13542941213561899</v>
      </c>
      <c r="O212" s="11">
        <v>-8.4332024644488898E-2</v>
      </c>
      <c r="P212" s="11">
        <v>-1.7999253352160498E-2</v>
      </c>
      <c r="Q212" s="11">
        <v>-2.03183648291646E-2</v>
      </c>
      <c r="R212" s="11">
        <v>-0.10391326444053001</v>
      </c>
      <c r="S212" s="11">
        <v>-0.10391746455017301</v>
      </c>
      <c r="T212" s="11">
        <v>-6.7849592160884695E-2</v>
      </c>
      <c r="U212" s="11">
        <v>-9.2218492074300204E-2</v>
      </c>
      <c r="V212" s="11">
        <v>9.8901331606446995E-3</v>
      </c>
      <c r="W212" s="11">
        <v>-5.01029949238148E-2</v>
      </c>
      <c r="X212" s="11">
        <v>-4.1605904647819998E-2</v>
      </c>
      <c r="Y212" s="11">
        <v>2.6012790907971199E-2</v>
      </c>
      <c r="Z212" s="11">
        <v>-5.0399682158430797E-2</v>
      </c>
      <c r="AA212" s="11">
        <v>-8.9658231489270906E-2</v>
      </c>
      <c r="AB212" s="11">
        <v>-3.0612080113387601E-2</v>
      </c>
      <c r="AC212" s="11">
        <v>-9.9370172295642198E-2</v>
      </c>
      <c r="AD212" s="11">
        <v>-4.5564041541765E-2</v>
      </c>
      <c r="AE212" s="11">
        <v>-2.8240967073676199E-2</v>
      </c>
      <c r="AF212" s="11">
        <v>-2.24384473668875E-2</v>
      </c>
      <c r="AG212" s="11">
        <v>-6.2836919969817495E-2</v>
      </c>
      <c r="AH212" s="11">
        <v>-4.6195604257803398E-2</v>
      </c>
      <c r="AI212" s="11">
        <v>-2.21286582990864E-2</v>
      </c>
      <c r="AJ212" s="11">
        <v>-9.8649552605436005E-3</v>
      </c>
      <c r="AK212" s="11">
        <v>6.7271106190224701E-3</v>
      </c>
      <c r="AL212" s="11">
        <v>6.9667172311849296E-3</v>
      </c>
      <c r="AM212" s="11">
        <v>-6.5577528567538901E-3</v>
      </c>
      <c r="AN212" s="11">
        <v>-1.7848202042404102E-2</v>
      </c>
      <c r="AO212" s="11">
        <v>-3.94934066708236E-2</v>
      </c>
      <c r="AP212" s="11">
        <v>-1.16925787810201E-2</v>
      </c>
      <c r="AQ212" s="11">
        <v>-5.53057951118021E-2</v>
      </c>
      <c r="AR212" s="11">
        <v>2.6560053268214701E-2</v>
      </c>
      <c r="AS212" s="11">
        <v>-1.83155004847241E-2</v>
      </c>
      <c r="AT212" s="11">
        <v>-6.5786146333431897E-2</v>
      </c>
      <c r="AU212" s="11">
        <v>4.8720365683085097E-2</v>
      </c>
      <c r="AW212">
        <f t="array" ref="AW212">SUMPRODUCT(B212:AU212,TRANSPOSE('QoL regression results'!$H$3:$H$48))</f>
        <v>0.81193763657783147</v>
      </c>
    </row>
    <row r="213" spans="1:49" x14ac:dyDescent="0.3">
      <c r="A213">
        <v>212</v>
      </c>
      <c r="B213" s="11">
        <v>0.87872369492647395</v>
      </c>
      <c r="C213" s="11">
        <v>-6.0384058602214602E-2</v>
      </c>
      <c r="D213" s="11">
        <v>-2.4795030867625599E-2</v>
      </c>
      <c r="E213" s="11">
        <v>-6.1957626920770897E-3</v>
      </c>
      <c r="F213" s="11">
        <v>4.7372800507867801E-3</v>
      </c>
      <c r="G213" s="11">
        <v>3.2608266755330503E-2</v>
      </c>
      <c r="H213" s="11">
        <v>2.83707542993023E-2</v>
      </c>
      <c r="I213" s="11">
        <v>-8.2699711281529004E-2</v>
      </c>
      <c r="J213" s="11">
        <v>-2.5920087168320501E-2</v>
      </c>
      <c r="K213" s="11">
        <v>-0.14509851313049099</v>
      </c>
      <c r="L213" s="11">
        <v>-0.12192275986105</v>
      </c>
      <c r="M213" s="11">
        <v>-7.1137152108720597E-2</v>
      </c>
      <c r="N213" s="11">
        <v>-0.14383115607149899</v>
      </c>
      <c r="O213" s="11">
        <v>-8.4378744791277702E-2</v>
      </c>
      <c r="P213" s="11">
        <v>-7.8971794777055095E-3</v>
      </c>
      <c r="Q213" s="11">
        <v>-4.9676814516059598E-2</v>
      </c>
      <c r="R213" s="11">
        <v>-8.2510063569405698E-2</v>
      </c>
      <c r="S213" s="11">
        <v>-0.148480579808558</v>
      </c>
      <c r="T213" s="11">
        <v>-9.2728554636235902E-2</v>
      </c>
      <c r="U213" s="11">
        <v>-0.126836461862743</v>
      </c>
      <c r="V213" s="11">
        <v>-2.85089205170173E-3</v>
      </c>
      <c r="W213" s="11">
        <v>-6.6905718347591195E-2</v>
      </c>
      <c r="X213" s="11">
        <v>-4.5567925777878E-2</v>
      </c>
      <c r="Y213" s="11">
        <v>-5.4125833619332099E-4</v>
      </c>
      <c r="Z213" s="11">
        <v>4.6409936488629603E-3</v>
      </c>
      <c r="AA213" s="11">
        <v>-9.7938333499939204E-2</v>
      </c>
      <c r="AB213" s="11">
        <v>-5.1458354311722E-2</v>
      </c>
      <c r="AC213" s="11">
        <v>9.5619399372242099E-3</v>
      </c>
      <c r="AD213" s="11">
        <v>4.1609543573835499E-2</v>
      </c>
      <c r="AE213" s="11">
        <v>-3.6804794231085097E-2</v>
      </c>
      <c r="AF213" s="11">
        <v>-3.2081748378065503E-2</v>
      </c>
      <c r="AG213" s="11">
        <v>-5.7635120819543501E-2</v>
      </c>
      <c r="AH213" s="11">
        <v>-4.9879322391908197E-2</v>
      </c>
      <c r="AI213" s="11">
        <v>-2.3859576689863601E-2</v>
      </c>
      <c r="AJ213" s="11">
        <v>-1.8521494752463601E-2</v>
      </c>
      <c r="AK213" s="11">
        <v>5.7010917888280803E-3</v>
      </c>
      <c r="AL213" s="11">
        <v>1.12445176039618E-2</v>
      </c>
      <c r="AM213" s="11">
        <v>-5.2638586592389999E-3</v>
      </c>
      <c r="AN213" s="11">
        <v>-1.5153389639227599E-2</v>
      </c>
      <c r="AO213" s="11">
        <v>-4.0445851483505303E-2</v>
      </c>
      <c r="AP213" s="11">
        <v>-1.55446613225816E-2</v>
      </c>
      <c r="AQ213" s="11">
        <v>-5.87481029350716E-2</v>
      </c>
      <c r="AR213" s="11">
        <v>3.3005780340259097E-2</v>
      </c>
      <c r="AS213" s="11">
        <v>-2.92606825037586E-2</v>
      </c>
      <c r="AT213" s="11">
        <v>-6.8605854296855701E-2</v>
      </c>
      <c r="AU213" s="11">
        <v>3.7013047493614497E-2</v>
      </c>
      <c r="AW213">
        <f t="array" ref="AW213">SUMPRODUCT(B213:AU213,TRANSPOSE('QoL regression results'!$H$3:$H$48))</f>
        <v>0.84008889013852761</v>
      </c>
    </row>
    <row r="214" spans="1:49" x14ac:dyDescent="0.3">
      <c r="A214">
        <v>213</v>
      </c>
      <c r="B214" s="11">
        <v>0.85003632959199804</v>
      </c>
      <c r="C214" s="11">
        <v>-5.5834417126163903E-2</v>
      </c>
      <c r="D214" s="11">
        <v>-2.16373445992987E-2</v>
      </c>
      <c r="E214" s="11">
        <v>8.7423025891781806E-3</v>
      </c>
      <c r="F214" s="11">
        <v>-9.6663208489537796E-3</v>
      </c>
      <c r="G214" s="11">
        <v>3.2224865990748398E-2</v>
      </c>
      <c r="H214" s="11">
        <v>2.8140548450908801E-2</v>
      </c>
      <c r="I214" s="11">
        <v>-6.7042514046037296E-2</v>
      </c>
      <c r="J214" s="11">
        <v>-2.5071415795975299E-2</v>
      </c>
      <c r="K214" s="11">
        <v>-0.11920663287102599</v>
      </c>
      <c r="L214" s="11">
        <v>-0.14957775775731599</v>
      </c>
      <c r="M214" s="11">
        <v>-5.5113526725217903E-2</v>
      </c>
      <c r="N214" s="11">
        <v>-0.14168943921718899</v>
      </c>
      <c r="O214" s="11">
        <v>-5.7745655774559701E-2</v>
      </c>
      <c r="P214" s="11">
        <v>-3.07342219675295E-2</v>
      </c>
      <c r="Q214" s="11">
        <v>-0.12593640967655001</v>
      </c>
      <c r="R214" s="11">
        <v>-4.08915164917164E-2</v>
      </c>
      <c r="S214" s="11">
        <v>-9.3579744503079598E-2</v>
      </c>
      <c r="T214" s="11">
        <v>-6.4590276172774505E-2</v>
      </c>
      <c r="U214" s="11">
        <v>-4.2111555035890202E-2</v>
      </c>
      <c r="V214" s="11">
        <v>5.0767194452992798E-2</v>
      </c>
      <c r="W214" s="11">
        <v>-3.9071883860771102E-2</v>
      </c>
      <c r="X214" s="11">
        <v>-4.7529107848517799E-2</v>
      </c>
      <c r="Y214" s="11">
        <v>-5.7818173093964101E-2</v>
      </c>
      <c r="Z214" s="11">
        <v>2.84015124365882E-2</v>
      </c>
      <c r="AA214" s="11">
        <v>-6.6604864632266295E-2</v>
      </c>
      <c r="AB214" s="11">
        <v>-2.1400776198561702E-2</v>
      </c>
      <c r="AC214" s="11">
        <v>-9.4464320844795599E-3</v>
      </c>
      <c r="AD214" s="11">
        <v>-2.26127503537852E-2</v>
      </c>
      <c r="AE214" s="11">
        <v>-3.4873496609175998E-2</v>
      </c>
      <c r="AF214" s="11">
        <v>-1.2756759158783999E-2</v>
      </c>
      <c r="AG214" s="11">
        <v>-5.9352203598062703E-2</v>
      </c>
      <c r="AH214" s="11">
        <v>-4.8994743314323103E-2</v>
      </c>
      <c r="AI214" s="11">
        <v>-1.9698719074509801E-2</v>
      </c>
      <c r="AJ214" s="11">
        <v>-1.54429111597299E-2</v>
      </c>
      <c r="AK214" s="11">
        <v>-5.7172959571074999E-3</v>
      </c>
      <c r="AL214" s="11">
        <v>1.41489704378938E-2</v>
      </c>
      <c r="AM214" s="11">
        <v>-5.44870385170449E-3</v>
      </c>
      <c r="AN214" s="11">
        <v>-2.08485258525405E-2</v>
      </c>
      <c r="AO214" s="11">
        <v>-3.0589685783406699E-2</v>
      </c>
      <c r="AP214" s="11">
        <v>-2.1804594799721501E-2</v>
      </c>
      <c r="AQ214" s="11">
        <v>-6.3667143449075703E-2</v>
      </c>
      <c r="AR214" s="11">
        <v>3.4863211581698403E-2</v>
      </c>
      <c r="AS214" s="11">
        <v>-1.08786260876745E-2</v>
      </c>
      <c r="AT214" s="11">
        <v>-5.61168157895705E-2</v>
      </c>
      <c r="AU214" s="11">
        <v>3.7065098446696303E-2</v>
      </c>
      <c r="AW214">
        <f t="array" ref="AW214">SUMPRODUCT(B214:AU214,TRANSPOSE('QoL regression results'!$H$3:$H$48))</f>
        <v>0.81519055671556873</v>
      </c>
    </row>
    <row r="215" spans="1:49" x14ac:dyDescent="0.3">
      <c r="A215">
        <v>214</v>
      </c>
      <c r="B215" s="11">
        <v>0.84909710118173598</v>
      </c>
      <c r="C215" s="11">
        <v>-3.16494187587925E-2</v>
      </c>
      <c r="D215" s="11">
        <v>-8.7721876986236492E-3</v>
      </c>
      <c r="E215" s="11">
        <v>9.4667371634536198E-3</v>
      </c>
      <c r="F215" s="11">
        <v>-1.70720083624155E-2</v>
      </c>
      <c r="G215" s="11">
        <v>3.2754704455496303E-2</v>
      </c>
      <c r="H215" s="11">
        <v>2.2975829013372199E-2</v>
      </c>
      <c r="I215" s="11">
        <v>-5.8005923918361998E-2</v>
      </c>
      <c r="J215" s="11">
        <v>1.6325443041145402E-2</v>
      </c>
      <c r="K215" s="11">
        <v>-0.17252100240256099</v>
      </c>
      <c r="L215" s="11">
        <v>-0.13508347394367101</v>
      </c>
      <c r="M215" s="11">
        <v>-6.5196440441925602E-2</v>
      </c>
      <c r="N215" s="11">
        <v>-8.4773424401194494E-2</v>
      </c>
      <c r="O215" s="11">
        <v>-9.8378200585227102E-2</v>
      </c>
      <c r="P215" s="11">
        <v>-7.7443656080904196E-3</v>
      </c>
      <c r="Q215" s="11">
        <v>-9.4300580498522496E-2</v>
      </c>
      <c r="R215" s="11">
        <v>-6.8658408979588206E-2</v>
      </c>
      <c r="S215" s="11">
        <v>-0.114416865235252</v>
      </c>
      <c r="T215" s="11">
        <v>-6.6752755121338006E-2</v>
      </c>
      <c r="U215" s="11">
        <v>-2.56406586181098E-2</v>
      </c>
      <c r="V215" s="11">
        <v>1.6299581020551498E-2</v>
      </c>
      <c r="W215" s="11">
        <v>-2.3018862263122601E-2</v>
      </c>
      <c r="X215" s="11">
        <v>-3.7554387624297601E-2</v>
      </c>
      <c r="Y215" s="11">
        <v>2.50079907406872E-2</v>
      </c>
      <c r="Z215" s="11">
        <v>2.91901713509332E-2</v>
      </c>
      <c r="AA215" s="11">
        <v>-0.109794232468298</v>
      </c>
      <c r="AB215" s="11">
        <v>-4.9888730716770101E-2</v>
      </c>
      <c r="AC215" s="11">
        <v>3.50509322612889E-2</v>
      </c>
      <c r="AD215" s="11">
        <v>-5.15706538546968E-2</v>
      </c>
      <c r="AE215" s="11">
        <v>-3.2997583001786797E-2</v>
      </c>
      <c r="AF215" s="11">
        <v>-3.0736710003434801E-2</v>
      </c>
      <c r="AG215" s="11">
        <v>-6.4256933394339202E-2</v>
      </c>
      <c r="AH215" s="11">
        <v>-4.8553665212946497E-2</v>
      </c>
      <c r="AI215" s="11">
        <v>-2.0396178781349299E-2</v>
      </c>
      <c r="AJ215" s="11">
        <v>-1.3231497542113699E-2</v>
      </c>
      <c r="AK215" s="11">
        <v>3.1915960723205702E-3</v>
      </c>
      <c r="AL215" s="11">
        <v>1.9576431055733499E-2</v>
      </c>
      <c r="AM215" s="11">
        <v>-3.4375163577875499E-3</v>
      </c>
      <c r="AN215" s="11">
        <v>-2.55286054950692E-2</v>
      </c>
      <c r="AO215" s="11">
        <v>-3.2891498143983601E-2</v>
      </c>
      <c r="AP215" s="11">
        <v>-1.7448566052842601E-2</v>
      </c>
      <c r="AQ215" s="11">
        <v>-6.2952222137333202E-2</v>
      </c>
      <c r="AR215" s="11">
        <v>3.2994839630714798E-2</v>
      </c>
      <c r="AS215" s="11">
        <v>-8.3170434240898393E-3</v>
      </c>
      <c r="AT215" s="11">
        <v>-5.8036587950662903E-2</v>
      </c>
      <c r="AU215" s="11">
        <v>3.6920376101134002E-2</v>
      </c>
      <c r="AW215">
        <f t="array" ref="AW215">SUMPRODUCT(B215:AU215,TRANSPOSE('QoL regression results'!$H$3:$H$48))</f>
        <v>0.820119867024523</v>
      </c>
    </row>
    <row r="216" spans="1:49" x14ac:dyDescent="0.3">
      <c r="A216">
        <v>215</v>
      </c>
      <c r="B216" s="11">
        <v>0.87428679000922704</v>
      </c>
      <c r="C216" s="11">
        <v>-5.6458223874300502E-2</v>
      </c>
      <c r="D216" s="11">
        <v>4.7690838417196596E-3</v>
      </c>
      <c r="E216" s="11">
        <v>-5.5297904435644904E-3</v>
      </c>
      <c r="F216" s="11">
        <v>6.1590177189565897E-3</v>
      </c>
      <c r="G216" s="11">
        <v>3.56407083983118E-2</v>
      </c>
      <c r="H216" s="11">
        <v>3.0358726541972199E-2</v>
      </c>
      <c r="I216" s="11">
        <v>-0.111887595021627</v>
      </c>
      <c r="J216" s="11">
        <v>-5.7292776607071799E-2</v>
      </c>
      <c r="K216" s="11">
        <v>-0.153959402673782</v>
      </c>
      <c r="L216" s="11">
        <v>-0.10569119200359101</v>
      </c>
      <c r="M216" s="11">
        <v>-5.9779314193640902E-2</v>
      </c>
      <c r="N216" s="11">
        <v>-0.17874149839890899</v>
      </c>
      <c r="O216" s="11">
        <v>-9.9468188585311604E-2</v>
      </c>
      <c r="P216" s="11">
        <v>-2.72809953902006E-2</v>
      </c>
      <c r="Q216" s="11">
        <v>-9.4135053948318698E-2</v>
      </c>
      <c r="R216" s="11">
        <v>-0.10637938749525699</v>
      </c>
      <c r="S216" s="11">
        <v>-0.12092522886283399</v>
      </c>
      <c r="T216" s="11">
        <v>-8.1876679131442295E-2</v>
      </c>
      <c r="U216" s="11">
        <v>-4.1595536666305902E-2</v>
      </c>
      <c r="V216" s="11">
        <v>-9.5130114698271893E-3</v>
      </c>
      <c r="W216" s="11">
        <v>-4.3520174048709503E-2</v>
      </c>
      <c r="X216" s="11">
        <v>-3.6796065201049999E-2</v>
      </c>
      <c r="Y216" s="11">
        <v>9.2195291095667799E-3</v>
      </c>
      <c r="Z216" s="11">
        <v>2.0756998948962602E-2</v>
      </c>
      <c r="AA216" s="11">
        <v>-0.11351547798716401</v>
      </c>
      <c r="AB216" s="11">
        <v>-2.2682048700279001E-2</v>
      </c>
      <c r="AC216" s="11">
        <v>2.8695408405834399E-2</v>
      </c>
      <c r="AD216" s="11">
        <v>-2.9749360999555299E-2</v>
      </c>
      <c r="AE216" s="11">
        <v>-2.5378216309903799E-2</v>
      </c>
      <c r="AF216" s="11">
        <v>-3.3057374528341302E-2</v>
      </c>
      <c r="AG216" s="11">
        <v>-5.16775888068454E-2</v>
      </c>
      <c r="AH216" s="11">
        <v>-4.6450528315834697E-2</v>
      </c>
      <c r="AI216" s="11">
        <v>-2.9428127316624801E-2</v>
      </c>
      <c r="AJ216" s="11">
        <v>-1.42506866308247E-2</v>
      </c>
      <c r="AK216" s="11">
        <v>-6.4235485217837597E-3</v>
      </c>
      <c r="AL216" s="11">
        <v>-3.2023416368535799E-4</v>
      </c>
      <c r="AM216" s="11">
        <v>-1.31538336520642E-2</v>
      </c>
      <c r="AN216" s="11">
        <v>-2.7552334372709601E-2</v>
      </c>
      <c r="AO216" s="11">
        <v>-5.17865403431556E-2</v>
      </c>
      <c r="AP216" s="11">
        <v>-9.8042213944053592E-3</v>
      </c>
      <c r="AQ216" s="11">
        <v>-6.5418035288660095E-2</v>
      </c>
      <c r="AR216" s="11">
        <v>3.0196633635228499E-2</v>
      </c>
      <c r="AS216" s="11">
        <v>-2.5854820082423801E-2</v>
      </c>
      <c r="AT216" s="11">
        <v>-7.2422722673800594E-2</v>
      </c>
      <c r="AU216" s="11">
        <v>4.0875101292576203E-2</v>
      </c>
      <c r="AW216">
        <f t="array" ref="AW216">SUMPRODUCT(B216:AU216,TRANSPOSE('QoL regression results'!$H$3:$H$48))</f>
        <v>0.82751602752970699</v>
      </c>
    </row>
    <row r="217" spans="1:49" x14ac:dyDescent="0.3">
      <c r="A217">
        <v>216</v>
      </c>
      <c r="B217" s="11">
        <v>0.86021646919860195</v>
      </c>
      <c r="C217" s="11">
        <v>-0.100338073949853</v>
      </c>
      <c r="D217" s="11">
        <v>-3.1628210403705899E-2</v>
      </c>
      <c r="E217" s="11">
        <v>-1.07967256180525E-4</v>
      </c>
      <c r="F217" s="11">
        <v>3.7997127805717297E-2</v>
      </c>
      <c r="G217" s="11">
        <v>3.0110334850267099E-2</v>
      </c>
      <c r="H217" s="11">
        <v>1.9580400856714201E-2</v>
      </c>
      <c r="I217" s="11">
        <v>-6.3462996347609005E-2</v>
      </c>
      <c r="J217" s="11">
        <v>-2.21890915532631E-2</v>
      </c>
      <c r="K217" s="11">
        <v>-0.16651179702314001</v>
      </c>
      <c r="L217" s="11">
        <v>-9.7009762337081806E-2</v>
      </c>
      <c r="M217" s="11">
        <v>-5.8667481243588102E-2</v>
      </c>
      <c r="N217" s="11">
        <v>-0.123241990841008</v>
      </c>
      <c r="O217" s="11">
        <v>-0.12942345704738101</v>
      </c>
      <c r="P217" s="11">
        <v>-2.5747760015195201E-2</v>
      </c>
      <c r="Q217" s="11">
        <v>-7.08673832645213E-2</v>
      </c>
      <c r="R217" s="11">
        <v>-9.5921723458431501E-2</v>
      </c>
      <c r="S217" s="11">
        <v>-0.15668125120382601</v>
      </c>
      <c r="T217" s="11">
        <v>-8.9103435894467106E-2</v>
      </c>
      <c r="U217" s="11">
        <v>-6.00981873829773E-2</v>
      </c>
      <c r="V217" s="11">
        <v>-8.7785990488452696E-3</v>
      </c>
      <c r="W217" s="11">
        <v>-1.9257849580569201E-2</v>
      </c>
      <c r="X217" s="11">
        <v>-2.2335811041319001E-2</v>
      </c>
      <c r="Y217" s="11">
        <v>3.2363310396519998E-3</v>
      </c>
      <c r="Z217" s="11">
        <v>-2.8269272462163601E-3</v>
      </c>
      <c r="AA217" s="11">
        <v>-9.4134733734432499E-2</v>
      </c>
      <c r="AB217" s="11">
        <v>-2.9595478064603099E-2</v>
      </c>
      <c r="AC217" s="11">
        <v>1.5203628995535699E-2</v>
      </c>
      <c r="AD217" s="11">
        <v>1.40133187047142E-2</v>
      </c>
      <c r="AE217" s="11">
        <v>-3.6897403862579101E-2</v>
      </c>
      <c r="AF217" s="11">
        <v>-2.40647054935819E-2</v>
      </c>
      <c r="AG217" s="11">
        <v>-6.4113696915615206E-2</v>
      </c>
      <c r="AH217" s="11">
        <v>-3.70876302631101E-2</v>
      </c>
      <c r="AI217" s="11">
        <v>-2.8134035807570599E-2</v>
      </c>
      <c r="AJ217" s="11">
        <v>-2.1636669346280901E-2</v>
      </c>
      <c r="AK217" s="11">
        <v>3.0498607664610198E-3</v>
      </c>
      <c r="AL217" s="11">
        <v>9.7646846655098807E-3</v>
      </c>
      <c r="AM217" s="11">
        <v>-5.2797543931322397E-3</v>
      </c>
      <c r="AN217" s="11">
        <v>-1.9475353725159E-2</v>
      </c>
      <c r="AO217" s="11">
        <v>-2.82561747951862E-2</v>
      </c>
      <c r="AP217" s="11">
        <v>-1.8007763777978698E-2</v>
      </c>
      <c r="AQ217" s="11">
        <v>-6.2120902322553601E-2</v>
      </c>
      <c r="AR217" s="11">
        <v>2.9746134590702501E-2</v>
      </c>
      <c r="AS217" s="11">
        <v>-1.7541341562049301E-2</v>
      </c>
      <c r="AT217" s="11">
        <v>-5.9671682718338302E-2</v>
      </c>
      <c r="AU217" s="11">
        <v>4.5847209072777E-2</v>
      </c>
      <c r="AW217">
        <f t="array" ref="AW217">SUMPRODUCT(B217:AU217,TRANSPOSE('QoL regression results'!$H$3:$H$48))</f>
        <v>0.83289352360100166</v>
      </c>
    </row>
    <row r="218" spans="1:49" x14ac:dyDescent="0.3">
      <c r="A218">
        <v>217</v>
      </c>
      <c r="B218" s="11">
        <v>0.86770259340742495</v>
      </c>
      <c r="C218" s="11">
        <v>-8.6300533643256204E-3</v>
      </c>
      <c r="D218" s="11">
        <v>1.66276209482937E-2</v>
      </c>
      <c r="E218" s="11">
        <v>4.7387725626861802E-3</v>
      </c>
      <c r="F218" s="11">
        <v>2.4149713653903299E-2</v>
      </c>
      <c r="G218" s="11">
        <v>6.9229935721166402E-3</v>
      </c>
      <c r="H218" s="11">
        <v>3.49966059977984E-2</v>
      </c>
      <c r="I218" s="11">
        <v>-7.6941113120290505E-2</v>
      </c>
      <c r="J218" s="11">
        <v>-1.5050225214047801E-2</v>
      </c>
      <c r="K218" s="11">
        <v>-9.7743625382367694E-2</v>
      </c>
      <c r="L218" s="11">
        <v>-0.104693903081997</v>
      </c>
      <c r="M218" s="11">
        <v>-4.8262745838054198E-2</v>
      </c>
      <c r="N218" s="11">
        <v>-0.15560902484203701</v>
      </c>
      <c r="O218" s="11">
        <v>-5.6916717300565599E-2</v>
      </c>
      <c r="P218" s="11">
        <v>-2.6175279851170401E-2</v>
      </c>
      <c r="Q218" s="11">
        <v>-2.6137532862895101E-2</v>
      </c>
      <c r="R218" s="11">
        <v>-7.0603434719004196E-2</v>
      </c>
      <c r="S218" s="11">
        <v>-0.11806237996678701</v>
      </c>
      <c r="T218" s="11">
        <v>-8.17482316012203E-2</v>
      </c>
      <c r="U218" s="11">
        <v>-4.5934912830939797E-2</v>
      </c>
      <c r="V218" s="11">
        <v>4.0965164321772003E-2</v>
      </c>
      <c r="W218" s="11">
        <v>-7.9930975888987801E-2</v>
      </c>
      <c r="X218" s="11">
        <v>-4.0633779598497302E-2</v>
      </c>
      <c r="Y218" s="11">
        <v>-1.12995090402621E-2</v>
      </c>
      <c r="Z218" s="11">
        <v>-3.3815893989206501E-2</v>
      </c>
      <c r="AA218" s="11">
        <v>-8.9161970487381795E-2</v>
      </c>
      <c r="AB218" s="11">
        <v>-2.6107779787881199E-2</v>
      </c>
      <c r="AC218" s="11">
        <v>-3.0046682633168599E-2</v>
      </c>
      <c r="AD218" s="11">
        <v>-4.9205116924975097E-2</v>
      </c>
      <c r="AE218" s="11">
        <v>-3.3523349928417601E-2</v>
      </c>
      <c r="AF218" s="11">
        <v>-2.8484461798953101E-2</v>
      </c>
      <c r="AG218" s="11">
        <v>-4.97812706417773E-2</v>
      </c>
      <c r="AH218" s="11">
        <v>-5.2774219134821797E-2</v>
      </c>
      <c r="AI218" s="11">
        <v>-2.4553554391841498E-2</v>
      </c>
      <c r="AJ218" s="11">
        <v>-1.6954452846368599E-2</v>
      </c>
      <c r="AK218" s="11">
        <v>-8.4616442692626807E-3</v>
      </c>
      <c r="AL218" s="11">
        <v>6.9762526172327298E-3</v>
      </c>
      <c r="AM218" s="11">
        <v>-9.6991986229203898E-3</v>
      </c>
      <c r="AN218" s="11">
        <v>-3.2347234007495597E-2</v>
      </c>
      <c r="AO218" s="11">
        <v>-5.2192047337594701E-2</v>
      </c>
      <c r="AP218" s="11">
        <v>-1.81601361698846E-2</v>
      </c>
      <c r="AQ218" s="11">
        <v>-6.0230321556116101E-2</v>
      </c>
      <c r="AR218" s="11">
        <v>2.9537226315830702E-2</v>
      </c>
      <c r="AS218" s="11">
        <v>-1.6322738408827499E-2</v>
      </c>
      <c r="AT218" s="11">
        <v>-6.0928016643237999E-2</v>
      </c>
      <c r="AU218" s="11">
        <v>3.9295506915701897E-2</v>
      </c>
      <c r="AW218">
        <f t="array" ref="AW218">SUMPRODUCT(B218:AU218,TRANSPOSE('QoL regression results'!$H$3:$H$48))</f>
        <v>0.8219046268898359</v>
      </c>
    </row>
    <row r="219" spans="1:49" x14ac:dyDescent="0.3">
      <c r="A219">
        <v>218</v>
      </c>
      <c r="B219" s="11">
        <v>0.85747909051266302</v>
      </c>
      <c r="C219" s="11">
        <v>-5.6364892571178299E-2</v>
      </c>
      <c r="D219" s="11">
        <v>-6.7572107986560795E-4</v>
      </c>
      <c r="E219" s="11">
        <v>9.0085653348159506E-3</v>
      </c>
      <c r="F219" s="11">
        <v>2.1902192279760799E-2</v>
      </c>
      <c r="G219" s="11">
        <v>3.29125099754611E-2</v>
      </c>
      <c r="H219" s="11">
        <v>3.7985918991116002E-2</v>
      </c>
      <c r="I219" s="11">
        <v>-4.2216240531215199E-2</v>
      </c>
      <c r="J219" s="11">
        <v>-2.3000374020837499E-2</v>
      </c>
      <c r="K219" s="11">
        <v>-0.13802307236998601</v>
      </c>
      <c r="L219" s="11">
        <v>-9.6343307808982703E-2</v>
      </c>
      <c r="M219" s="11">
        <v>-5.6897074864330197E-2</v>
      </c>
      <c r="N219" s="11">
        <v>-0.187494279415826</v>
      </c>
      <c r="O219" s="11">
        <v>-0.173133096762699</v>
      </c>
      <c r="P219" s="11">
        <v>-3.2053518417551698E-2</v>
      </c>
      <c r="Q219" s="11">
        <v>-0.122526206168456</v>
      </c>
      <c r="R219" s="11">
        <v>-8.6070264719383199E-2</v>
      </c>
      <c r="S219" s="11">
        <v>-0.11729856645281</v>
      </c>
      <c r="T219" s="11">
        <v>-4.5834855298686798E-2</v>
      </c>
      <c r="U219" s="11">
        <v>7.5187819881953097E-2</v>
      </c>
      <c r="V219" s="11">
        <v>4.4379852733718798E-2</v>
      </c>
      <c r="W219" s="11">
        <v>-3.5436490083521503E-2</v>
      </c>
      <c r="X219" s="11">
        <v>-3.5844248913707202E-2</v>
      </c>
      <c r="Y219" s="11">
        <v>1.33040194834395E-2</v>
      </c>
      <c r="Z219" s="11">
        <v>-4.6854795503181799E-2</v>
      </c>
      <c r="AA219" s="11">
        <v>-9.3231112504387995E-2</v>
      </c>
      <c r="AB219" s="11">
        <v>-4.6754571911974102E-2</v>
      </c>
      <c r="AC219" s="11">
        <v>-3.8979544600128202E-2</v>
      </c>
      <c r="AD219" s="11">
        <v>5.47162466780532E-2</v>
      </c>
      <c r="AE219" s="11">
        <v>-3.6540346883116102E-2</v>
      </c>
      <c r="AF219" s="11">
        <v>-2.3303921091669601E-2</v>
      </c>
      <c r="AG219" s="11">
        <v>-5.9527363136610001E-2</v>
      </c>
      <c r="AH219" s="11">
        <v>-6.0903983811822097E-2</v>
      </c>
      <c r="AI219" s="11">
        <v>-2.4205442059885101E-2</v>
      </c>
      <c r="AJ219" s="11">
        <v>-1.9408111020292901E-2</v>
      </c>
      <c r="AK219" s="11">
        <v>-3.0091009761876201E-3</v>
      </c>
      <c r="AL219" s="11">
        <v>2.9416794807902302E-4</v>
      </c>
      <c r="AM219" s="11">
        <v>-1.44764545571928E-2</v>
      </c>
      <c r="AN219" s="11">
        <v>-2.0917427411793699E-2</v>
      </c>
      <c r="AO219" s="11">
        <v>-3.8372765105268901E-2</v>
      </c>
      <c r="AP219" s="11">
        <v>-1.08214542554473E-2</v>
      </c>
      <c r="AQ219" s="11">
        <v>-5.5484245594429799E-2</v>
      </c>
      <c r="AR219" s="11">
        <v>2.7820452471755502E-2</v>
      </c>
      <c r="AS219" s="11">
        <v>-1.01929411794737E-2</v>
      </c>
      <c r="AT219" s="11">
        <v>-5.4036576289903097E-2</v>
      </c>
      <c r="AU219" s="11">
        <v>4.0656377584480097E-2</v>
      </c>
      <c r="AW219">
        <f t="array" ref="AW219">SUMPRODUCT(B219:AU219,TRANSPOSE('QoL regression results'!$H$3:$H$48))</f>
        <v>0.79686927464891999</v>
      </c>
    </row>
    <row r="220" spans="1:49" x14ac:dyDescent="0.3">
      <c r="A220">
        <v>219</v>
      </c>
      <c r="B220" s="11">
        <v>0.87356597013807902</v>
      </c>
      <c r="C220" s="11">
        <v>-3.9523499846594201E-2</v>
      </c>
      <c r="D220" s="11">
        <v>8.8024439496049607E-3</v>
      </c>
      <c r="E220" s="11">
        <v>8.0142890425045597E-3</v>
      </c>
      <c r="F220" s="11">
        <v>-1.44837067688211E-2</v>
      </c>
      <c r="G220" s="11">
        <v>2.6449908666806899E-2</v>
      </c>
      <c r="H220" s="11">
        <v>2.73577089400328E-2</v>
      </c>
      <c r="I220" s="11">
        <v>-4.9878093204029098E-2</v>
      </c>
      <c r="J220" s="11">
        <v>-1.7228827731126301E-2</v>
      </c>
      <c r="K220" s="11">
        <v>-0.11895285504553001</v>
      </c>
      <c r="L220" s="11">
        <v>-0.11376555469522399</v>
      </c>
      <c r="M220" s="11">
        <v>-5.8173153646141999E-2</v>
      </c>
      <c r="N220" s="11">
        <v>-9.2276854727914207E-2</v>
      </c>
      <c r="O220" s="11">
        <v>-0.110202356920897</v>
      </c>
      <c r="P220" s="11">
        <v>-3.3082565381736102E-2</v>
      </c>
      <c r="Q220" s="11">
        <v>-1.7016713326678298E-2</v>
      </c>
      <c r="R220" s="11">
        <v>-8.0523864808636894E-2</v>
      </c>
      <c r="S220" s="11">
        <v>-8.6836010494795293E-2</v>
      </c>
      <c r="T220" s="11">
        <v>-8.1750630808804098E-2</v>
      </c>
      <c r="U220" s="11">
        <v>-2.8758746044607101E-2</v>
      </c>
      <c r="V220" s="11">
        <v>-7.2966545270991296E-3</v>
      </c>
      <c r="W220" s="11">
        <v>-1.26777443790572E-2</v>
      </c>
      <c r="X220" s="11">
        <v>-4.5750312812712302E-2</v>
      </c>
      <c r="Y220" s="11">
        <v>5.4122063931013001E-2</v>
      </c>
      <c r="Z220" s="11">
        <v>-2.1036367715690601E-2</v>
      </c>
      <c r="AA220" s="11">
        <v>-8.2095954778742306E-2</v>
      </c>
      <c r="AB220" s="11">
        <v>-9.0525998498949406E-3</v>
      </c>
      <c r="AC220" s="11">
        <v>2.7812587741480798E-3</v>
      </c>
      <c r="AD220" s="11">
        <v>-2.74658752381483E-2</v>
      </c>
      <c r="AE220" s="11">
        <v>-3.7292589494801E-2</v>
      </c>
      <c r="AF220" s="11">
        <v>-3.09804507297636E-2</v>
      </c>
      <c r="AG220" s="11">
        <v>-5.8769310833850397E-2</v>
      </c>
      <c r="AH220" s="11">
        <v>-5.5686647246738802E-2</v>
      </c>
      <c r="AI220" s="11">
        <v>-2.8785053049410401E-2</v>
      </c>
      <c r="AJ220" s="11">
        <v>-1.9965709633670101E-2</v>
      </c>
      <c r="AK220" s="11">
        <v>-2.0299676323531101E-3</v>
      </c>
      <c r="AL220" s="11">
        <v>4.7316495611029298E-3</v>
      </c>
      <c r="AM220" s="11">
        <v>-2.14502219652257E-2</v>
      </c>
      <c r="AN220" s="11">
        <v>-1.93228851002013E-2</v>
      </c>
      <c r="AO220" s="11">
        <v>-5.24796473315828E-2</v>
      </c>
      <c r="AP220" s="11">
        <v>-1.38576069674336E-2</v>
      </c>
      <c r="AQ220" s="11">
        <v>-6.1204065409252703E-2</v>
      </c>
      <c r="AR220" s="11">
        <v>2.64390104866409E-2</v>
      </c>
      <c r="AS220" s="11">
        <v>-2.10147077070315E-2</v>
      </c>
      <c r="AT220" s="11">
        <v>-6.5965458199304106E-2</v>
      </c>
      <c r="AU220" s="11">
        <v>4.7418523951851303E-2</v>
      </c>
      <c r="AW220">
        <f t="array" ref="AW220">SUMPRODUCT(B220:AU220,TRANSPOSE('QoL regression results'!$H$3:$H$48))</f>
        <v>0.82261097245244319</v>
      </c>
    </row>
    <row r="221" spans="1:49" x14ac:dyDescent="0.3">
      <c r="A221">
        <v>220</v>
      </c>
      <c r="B221" s="11">
        <v>0.86284213934771103</v>
      </c>
      <c r="C221" s="11">
        <v>-1.7555300017078199E-2</v>
      </c>
      <c r="D221" s="11">
        <v>-7.5013019085413803E-3</v>
      </c>
      <c r="E221" s="11">
        <v>4.9919621636023703E-3</v>
      </c>
      <c r="F221" s="11">
        <v>-9.3298356174786896E-3</v>
      </c>
      <c r="G221" s="11">
        <v>2.1327235042053999E-2</v>
      </c>
      <c r="H221" s="11">
        <v>2.8279640523750999E-2</v>
      </c>
      <c r="I221" s="11">
        <v>-0.14337191254507001</v>
      </c>
      <c r="J221" s="11">
        <v>-5.09955341106548E-2</v>
      </c>
      <c r="K221" s="11">
        <v>-0.116238530090516</v>
      </c>
      <c r="L221" s="11">
        <v>-0.11286279384841701</v>
      </c>
      <c r="M221" s="11">
        <v>-5.8861186561511E-2</v>
      </c>
      <c r="N221" s="11">
        <v>-0.11700308005079101</v>
      </c>
      <c r="O221" s="11">
        <v>-5.3347856620289201E-2</v>
      </c>
      <c r="P221" s="11">
        <v>-2.6159448088976099E-2</v>
      </c>
      <c r="Q221" s="11">
        <v>-2.7312077719488799E-2</v>
      </c>
      <c r="R221" s="11">
        <v>-5.5681567438736E-2</v>
      </c>
      <c r="S221" s="11">
        <v>-0.108194473151629</v>
      </c>
      <c r="T221" s="11">
        <v>-6.5236576043005007E-2</v>
      </c>
      <c r="U221" s="11">
        <v>-7.4439223852410599E-2</v>
      </c>
      <c r="V221" s="11">
        <v>3.6963609189045003E-2</v>
      </c>
      <c r="W221" s="11">
        <v>-7.0302187734460606E-2</v>
      </c>
      <c r="X221" s="11">
        <v>-4.6375979570073902E-2</v>
      </c>
      <c r="Y221" s="11">
        <v>-1.28959996519803E-3</v>
      </c>
      <c r="Z221" s="11">
        <v>-1.5076450441805901E-2</v>
      </c>
      <c r="AA221" s="11">
        <v>-8.2724539214133197E-2</v>
      </c>
      <c r="AB221" s="11">
        <v>-3.8194023346894999E-2</v>
      </c>
      <c r="AC221" s="11">
        <v>-0.11196901756543499</v>
      </c>
      <c r="AD221" s="11">
        <v>-6.2514032989403806E-2</v>
      </c>
      <c r="AE221" s="11">
        <v>-3.3981233515276599E-2</v>
      </c>
      <c r="AF221" s="11">
        <v>-1.3364032731935E-2</v>
      </c>
      <c r="AG221" s="11">
        <v>-5.9613735101201902E-2</v>
      </c>
      <c r="AH221" s="11">
        <v>-4.5323417034749701E-2</v>
      </c>
      <c r="AI221" s="11">
        <v>-1.8098368104880601E-2</v>
      </c>
      <c r="AJ221" s="11">
        <v>-1.65717050000668E-2</v>
      </c>
      <c r="AK221" s="11">
        <v>-6.3859960279411196E-3</v>
      </c>
      <c r="AL221" s="11">
        <v>-4.5589645738253904E-3</v>
      </c>
      <c r="AM221" s="11">
        <v>-1.0643710350314301E-2</v>
      </c>
      <c r="AN221" s="11">
        <v>-3.27044909648481E-2</v>
      </c>
      <c r="AO221" s="11">
        <v>-5.5156461201759099E-2</v>
      </c>
      <c r="AP221" s="11">
        <v>-1.4241560805033001E-2</v>
      </c>
      <c r="AQ221" s="11">
        <v>-6.3297520162745993E-2</v>
      </c>
      <c r="AR221" s="11">
        <v>3.1101806471116301E-2</v>
      </c>
      <c r="AS221" s="11">
        <v>-1.2566042778457E-2</v>
      </c>
      <c r="AT221" s="11">
        <v>-6.0070258415407397E-2</v>
      </c>
      <c r="AU221" s="11">
        <v>4.1415289280106099E-2</v>
      </c>
      <c r="AW221">
        <f t="array" ref="AW221">SUMPRODUCT(B221:AU221,TRANSPOSE('QoL regression results'!$H$3:$H$48))</f>
        <v>0.81295975773913587</v>
      </c>
    </row>
    <row r="222" spans="1:49" x14ac:dyDescent="0.3">
      <c r="A222">
        <v>221</v>
      </c>
      <c r="B222" s="11">
        <v>0.84757373468498298</v>
      </c>
      <c r="C222" s="11">
        <v>-6.4665980475853799E-2</v>
      </c>
      <c r="D222" s="11">
        <v>-3.8059893571831698E-3</v>
      </c>
      <c r="E222" s="11">
        <v>9.0183605954334192E-3</v>
      </c>
      <c r="F222" s="11">
        <v>-1.8422656041630001E-2</v>
      </c>
      <c r="G222" s="11">
        <v>-3.7226846863098401E-3</v>
      </c>
      <c r="H222" s="11">
        <v>1.83656911936332E-2</v>
      </c>
      <c r="I222" s="11">
        <v>-0.102359972870777</v>
      </c>
      <c r="J222" s="11">
        <v>-4.2743951628874E-3</v>
      </c>
      <c r="K222" s="11">
        <v>-0.16416961052856999</v>
      </c>
      <c r="L222" s="11">
        <v>-0.136258572923491</v>
      </c>
      <c r="M222" s="11">
        <v>-5.12593013102818E-2</v>
      </c>
      <c r="N222" s="11">
        <v>-0.138178848819098</v>
      </c>
      <c r="O222" s="11">
        <v>-8.6236395415238198E-2</v>
      </c>
      <c r="P222" s="11">
        <v>-2.8374549668863401E-2</v>
      </c>
      <c r="Q222" s="11">
        <v>-7.56845937160293E-2</v>
      </c>
      <c r="R222" s="11">
        <v>-4.8922117177842998E-2</v>
      </c>
      <c r="S222" s="11">
        <v>-0.105764107171333</v>
      </c>
      <c r="T222" s="11">
        <v>-6.0112748790121601E-2</v>
      </c>
      <c r="U222" s="11">
        <v>-9.5975113768545603E-2</v>
      </c>
      <c r="V222" s="11">
        <v>2.4438381049774902E-2</v>
      </c>
      <c r="W222" s="11">
        <v>-3.8265407892478301E-2</v>
      </c>
      <c r="X222" s="11">
        <v>-2.82467136568373E-2</v>
      </c>
      <c r="Y222" s="11">
        <v>4.2299981106903702E-2</v>
      </c>
      <c r="Z222" s="11">
        <v>5.3668960524197097E-2</v>
      </c>
      <c r="AA222" s="11">
        <v>-9.6099488173829503E-2</v>
      </c>
      <c r="AB222" s="11">
        <v>-2.7687616923202998E-2</v>
      </c>
      <c r="AC222" s="11">
        <v>0.12261528643207199</v>
      </c>
      <c r="AD222" s="11">
        <v>3.8952446383747702E-2</v>
      </c>
      <c r="AE222" s="11">
        <v>-3.3777332237118499E-2</v>
      </c>
      <c r="AF222" s="11">
        <v>-1.42150216131111E-2</v>
      </c>
      <c r="AG222" s="11">
        <v>-5.7006141546928402E-2</v>
      </c>
      <c r="AH222" s="11">
        <v>-4.47256963397165E-2</v>
      </c>
      <c r="AI222" s="11">
        <v>-1.8348187393036501E-2</v>
      </c>
      <c r="AJ222" s="11">
        <v>-1.05294571049289E-2</v>
      </c>
      <c r="AK222" s="11">
        <v>-3.6615861487739E-4</v>
      </c>
      <c r="AL222" s="11">
        <v>-2.7939881156541398E-4</v>
      </c>
      <c r="AM222" s="11">
        <v>-7.8645622387326208E-3</v>
      </c>
      <c r="AN222" s="11">
        <v>-2.52153272188308E-2</v>
      </c>
      <c r="AO222" s="11">
        <v>-4.0224684098112203E-2</v>
      </c>
      <c r="AP222" s="11">
        <v>-1.37047949583962E-2</v>
      </c>
      <c r="AQ222" s="11">
        <v>-5.0696532523773298E-2</v>
      </c>
      <c r="AR222" s="11">
        <v>3.3837139184057598E-2</v>
      </c>
      <c r="AS222" s="11">
        <v>-2.0328305030820601E-2</v>
      </c>
      <c r="AT222" s="11">
        <v>-6.6572345369324701E-2</v>
      </c>
      <c r="AU222" s="11">
        <v>4.95401648008406E-2</v>
      </c>
      <c r="AW222">
        <f t="array" ref="AW222">SUMPRODUCT(B222:AU222,TRANSPOSE('QoL regression results'!$H$3:$H$48))</f>
        <v>0.80256863953370106</v>
      </c>
    </row>
    <row r="223" spans="1:49" x14ac:dyDescent="0.3">
      <c r="A223">
        <v>222</v>
      </c>
      <c r="B223" s="11">
        <v>0.85971739827039095</v>
      </c>
      <c r="C223" s="11">
        <v>-7.1555134343919205E-2</v>
      </c>
      <c r="D223" s="11">
        <v>3.4606041084284299E-2</v>
      </c>
      <c r="E223" s="11">
        <v>4.6809032974866301E-3</v>
      </c>
      <c r="F223" s="11">
        <v>1.19621701335503E-3</v>
      </c>
      <c r="G223" s="11">
        <v>1.6125358556472E-2</v>
      </c>
      <c r="H223" s="11">
        <v>3.2977122797300203E-2</v>
      </c>
      <c r="I223" s="11">
        <v>-4.0579726773651702E-2</v>
      </c>
      <c r="J223" s="11">
        <v>-1.3539838903402299E-2</v>
      </c>
      <c r="K223" s="11">
        <v>-0.13988710344021099</v>
      </c>
      <c r="L223" s="11">
        <v>-0.122903776363607</v>
      </c>
      <c r="M223" s="11">
        <v>-5.0920742150190698E-2</v>
      </c>
      <c r="N223" s="11">
        <v>-0.18363152324446799</v>
      </c>
      <c r="O223" s="11">
        <v>-4.9590154064366697E-2</v>
      </c>
      <c r="P223" s="11">
        <v>-3.4316917224675801E-2</v>
      </c>
      <c r="Q223" s="11">
        <v>-0.114149834730555</v>
      </c>
      <c r="R223" s="11">
        <v>-4.7854755723350698E-2</v>
      </c>
      <c r="S223" s="11">
        <v>-9.4225326472984303E-2</v>
      </c>
      <c r="T223" s="11">
        <v>-4.6218483867481501E-2</v>
      </c>
      <c r="U223" s="11">
        <v>-0.12251287921250401</v>
      </c>
      <c r="V223" s="11">
        <v>5.3956566851150599E-2</v>
      </c>
      <c r="W223" s="11">
        <v>-5.89257213542249E-2</v>
      </c>
      <c r="X223" s="11">
        <v>-4.1003715515817399E-2</v>
      </c>
      <c r="Y223" s="11">
        <v>2.7448329576830601E-2</v>
      </c>
      <c r="Z223" s="11">
        <v>7.6810226008812302E-3</v>
      </c>
      <c r="AA223" s="11">
        <v>-0.120615757501111</v>
      </c>
      <c r="AB223" s="11">
        <v>-4.1686752728609999E-2</v>
      </c>
      <c r="AC223" s="11">
        <v>6.6485287653301001E-2</v>
      </c>
      <c r="AD223" s="11">
        <v>-7.7980663377302403E-2</v>
      </c>
      <c r="AE223" s="11">
        <v>-4.1978890128900603E-2</v>
      </c>
      <c r="AF223" s="11">
        <v>-2.4254767740649202E-2</v>
      </c>
      <c r="AG223" s="11">
        <v>-5.84670291535586E-2</v>
      </c>
      <c r="AH223" s="11">
        <v>-4.8969818467226103E-2</v>
      </c>
      <c r="AI223" s="11">
        <v>-2.6238693512545101E-2</v>
      </c>
      <c r="AJ223" s="11">
        <v>-1.4468456813611299E-2</v>
      </c>
      <c r="AK223" s="11">
        <v>-2.8024925754375199E-3</v>
      </c>
      <c r="AL223" s="11">
        <v>1.08320417423624E-3</v>
      </c>
      <c r="AM223" s="11">
        <v>-1.44616897727434E-2</v>
      </c>
      <c r="AN223" s="11">
        <v>-2.1558499036182899E-2</v>
      </c>
      <c r="AO223" s="11">
        <v>-5.4138001401449698E-2</v>
      </c>
      <c r="AP223" s="11">
        <v>-1.47681188253901E-2</v>
      </c>
      <c r="AQ223" s="11">
        <v>-6.5079344981950296E-2</v>
      </c>
      <c r="AR223" s="11">
        <v>2.76146333551377E-2</v>
      </c>
      <c r="AS223" s="11">
        <v>-1.9352568331310601E-2</v>
      </c>
      <c r="AT223" s="11">
        <v>-6.8638058770188304E-2</v>
      </c>
      <c r="AU223" s="11">
        <v>5.1318599184464797E-2</v>
      </c>
      <c r="AW223">
        <f t="array" ref="AW223">SUMPRODUCT(B223:AU223,TRANSPOSE('QoL regression results'!$H$3:$H$48))</f>
        <v>0.81183078397740105</v>
      </c>
    </row>
    <row r="224" spans="1:49" x14ac:dyDescent="0.3">
      <c r="A224">
        <v>223</v>
      </c>
      <c r="B224" s="11">
        <v>0.87606024658400095</v>
      </c>
      <c r="C224" s="11">
        <v>-5.7422250625330101E-2</v>
      </c>
      <c r="D224" s="11">
        <v>3.1890749403280502E-2</v>
      </c>
      <c r="E224" s="11">
        <v>8.3384885738074805E-3</v>
      </c>
      <c r="F224" s="11">
        <v>-7.6979788098797998E-3</v>
      </c>
      <c r="G224" s="11">
        <v>1.0759630717471699E-2</v>
      </c>
      <c r="H224" s="11">
        <v>2.7266382563094601E-2</v>
      </c>
      <c r="I224" s="11">
        <v>-0.12926286837346099</v>
      </c>
      <c r="J224" s="11">
        <v>-3.9334957570296203E-2</v>
      </c>
      <c r="K224" s="11">
        <v>-0.122471476153696</v>
      </c>
      <c r="L224" s="11">
        <v>-0.141366320331241</v>
      </c>
      <c r="M224" s="11">
        <v>-6.3344184158514796E-2</v>
      </c>
      <c r="N224" s="11">
        <v>-0.11108142447453601</v>
      </c>
      <c r="O224" s="11">
        <v>-6.4967911388652502E-2</v>
      </c>
      <c r="P224" s="11">
        <v>-1.7354914756440399E-2</v>
      </c>
      <c r="Q224" s="11">
        <v>-0.115781783850092</v>
      </c>
      <c r="R224" s="11">
        <v>-6.5829635550899906E-2</v>
      </c>
      <c r="S224" s="11">
        <v>-0.13646942311031901</v>
      </c>
      <c r="T224" s="11">
        <v>-8.0538581833663206E-2</v>
      </c>
      <c r="U224" s="11">
        <v>-0.17956605608567999</v>
      </c>
      <c r="V224" s="11">
        <v>3.86482775446309E-3</v>
      </c>
      <c r="W224" s="11">
        <v>-6.5993358712071196E-2</v>
      </c>
      <c r="X224" s="11">
        <v>-3.0266758525241601E-2</v>
      </c>
      <c r="Y224" s="11">
        <v>-2.8757266190913299E-2</v>
      </c>
      <c r="Z224" s="11">
        <v>1.0055959486797701E-2</v>
      </c>
      <c r="AA224" s="11">
        <v>-0.10324553148943499</v>
      </c>
      <c r="AB224" s="11">
        <v>-3.7328228768954197E-2</v>
      </c>
      <c r="AC224" s="11">
        <v>-2.9702209327807801E-3</v>
      </c>
      <c r="AD224" s="11">
        <v>-9.0470066562964302E-3</v>
      </c>
      <c r="AE224" s="11">
        <v>-3.8242527294540099E-2</v>
      </c>
      <c r="AF224" s="11">
        <v>-2.2742164995692801E-2</v>
      </c>
      <c r="AG224" s="11">
        <v>-6.3561537321573103E-2</v>
      </c>
      <c r="AH224" s="11">
        <v>-4.7951989627852701E-2</v>
      </c>
      <c r="AI224" s="11">
        <v>-1.8862940997343799E-2</v>
      </c>
      <c r="AJ224" s="11">
        <v>-1.9774683939557499E-2</v>
      </c>
      <c r="AK224" s="11">
        <v>-4.8732295890748503E-3</v>
      </c>
      <c r="AL224" s="11">
        <v>7.3390926710592396E-3</v>
      </c>
      <c r="AM224" s="11">
        <v>-1.6939310470502299E-2</v>
      </c>
      <c r="AN224" s="11">
        <v>-1.9766899026209098E-2</v>
      </c>
      <c r="AO224" s="11">
        <v>-3.6834255427302801E-2</v>
      </c>
      <c r="AP224" s="11">
        <v>-8.4662416251480299E-3</v>
      </c>
      <c r="AQ224" s="11">
        <v>-4.7470314828280902E-2</v>
      </c>
      <c r="AR224" s="11">
        <v>2.0429758596103499E-2</v>
      </c>
      <c r="AS224" s="11">
        <v>-1.6500325989184699E-2</v>
      </c>
      <c r="AT224" s="11">
        <v>-6.0124847546787999E-2</v>
      </c>
      <c r="AU224" s="11">
        <v>3.5943057251046101E-2</v>
      </c>
      <c r="AW224">
        <f t="array" ref="AW224">SUMPRODUCT(B224:AU224,TRANSPOSE('QoL regression results'!$H$3:$H$48))</f>
        <v>0.83544734962720746</v>
      </c>
    </row>
    <row r="225" spans="1:49" x14ac:dyDescent="0.3">
      <c r="A225">
        <v>224</v>
      </c>
      <c r="B225" s="11">
        <v>0.86793287240113903</v>
      </c>
      <c r="C225" s="11">
        <v>-0.12777818809493599</v>
      </c>
      <c r="D225" s="11">
        <v>-2.7520794668963702E-2</v>
      </c>
      <c r="E225" s="11">
        <v>7.0566454970154096E-4</v>
      </c>
      <c r="F225" s="11">
        <v>4.4234369487058299E-2</v>
      </c>
      <c r="G225" s="11">
        <v>2.28936785538815E-2</v>
      </c>
      <c r="H225" s="11">
        <v>2.5122239304208201E-2</v>
      </c>
      <c r="I225" s="11">
        <v>-0.12463819577824101</v>
      </c>
      <c r="J225" s="11">
        <v>-2.3274891947081801E-2</v>
      </c>
      <c r="K225" s="11">
        <v>-6.1628309709637001E-2</v>
      </c>
      <c r="L225" s="11">
        <v>-9.1919309263117296E-2</v>
      </c>
      <c r="M225" s="11">
        <v>-5.3395522942979001E-2</v>
      </c>
      <c r="N225" s="11">
        <v>-0.13145587360507399</v>
      </c>
      <c r="O225" s="11">
        <v>-0.107589053618823</v>
      </c>
      <c r="P225" s="11">
        <v>-1.98207862167823E-2</v>
      </c>
      <c r="Q225" s="11">
        <v>-6.9121643303856103E-2</v>
      </c>
      <c r="R225" s="11">
        <v>-8.5178230243185396E-2</v>
      </c>
      <c r="S225" s="11">
        <v>-0.13027368071096301</v>
      </c>
      <c r="T225" s="11">
        <v>-6.9721971421471296E-2</v>
      </c>
      <c r="U225" s="11">
        <v>2.9084678163452801E-3</v>
      </c>
      <c r="V225" s="11">
        <v>1.2728887227272801E-2</v>
      </c>
      <c r="W225" s="11">
        <v>-4.9024446168340202E-2</v>
      </c>
      <c r="X225" s="11">
        <v>-4.0449152617218903E-2</v>
      </c>
      <c r="Y225" s="11">
        <v>-3.7902877981023501E-3</v>
      </c>
      <c r="Z225" s="11">
        <v>-1.4143266007863401E-2</v>
      </c>
      <c r="AA225" s="11">
        <v>-9.6901561656381599E-2</v>
      </c>
      <c r="AB225" s="11">
        <v>-2.3129986291937799E-2</v>
      </c>
      <c r="AC225" s="11">
        <v>9.4169770727927898E-2</v>
      </c>
      <c r="AD225" s="11">
        <v>-1.0866617209134901E-2</v>
      </c>
      <c r="AE225" s="11">
        <v>-4.1673237473480999E-2</v>
      </c>
      <c r="AF225" s="11">
        <v>-7.732120958001E-3</v>
      </c>
      <c r="AG225" s="11">
        <v>-5.8293750136413497E-2</v>
      </c>
      <c r="AH225" s="11">
        <v>-4.1147859943996098E-2</v>
      </c>
      <c r="AI225" s="11">
        <v>-3.12976409784681E-2</v>
      </c>
      <c r="AJ225" s="11">
        <v>-1.9404196178124299E-2</v>
      </c>
      <c r="AK225" s="11">
        <v>2.9853362600321801E-3</v>
      </c>
      <c r="AL225" s="11">
        <v>6.8678352011036E-3</v>
      </c>
      <c r="AM225" s="11">
        <v>-8.2021192585837906E-3</v>
      </c>
      <c r="AN225" s="11">
        <v>-1.3955588386507499E-2</v>
      </c>
      <c r="AO225" s="11">
        <v>-4.7569012914626202E-2</v>
      </c>
      <c r="AP225" s="11">
        <v>-1.8306326807810899E-2</v>
      </c>
      <c r="AQ225" s="11">
        <v>-5.4956362815289199E-2</v>
      </c>
      <c r="AR225" s="11">
        <v>2.4607131788263702E-2</v>
      </c>
      <c r="AS225" s="11">
        <v>-1.0933432565791301E-2</v>
      </c>
      <c r="AT225" s="11">
        <v>-5.9296416934847399E-2</v>
      </c>
      <c r="AU225" s="11">
        <v>4.0470451563718E-2</v>
      </c>
      <c r="AW225">
        <f t="array" ref="AW225">SUMPRODUCT(B225:AU225,TRANSPOSE('QoL regression results'!$H$3:$H$48))</f>
        <v>0.83365284765824654</v>
      </c>
    </row>
    <row r="226" spans="1:49" x14ac:dyDescent="0.3">
      <c r="A226">
        <v>225</v>
      </c>
      <c r="B226" s="11">
        <v>0.864029904349494</v>
      </c>
      <c r="C226" s="11">
        <v>-3.9146222943480198E-2</v>
      </c>
      <c r="D226" s="11">
        <v>1.36570503439906E-2</v>
      </c>
      <c r="E226" s="11">
        <v>1.1144707239660301E-2</v>
      </c>
      <c r="F226" s="11">
        <v>2.26313025620529E-2</v>
      </c>
      <c r="G226" s="11">
        <v>1.5432515640147601E-2</v>
      </c>
      <c r="H226" s="11">
        <v>3.4576767284646398E-2</v>
      </c>
      <c r="I226" s="11">
        <v>-8.6167710055072094E-2</v>
      </c>
      <c r="J226" s="11">
        <v>-3.3333614621023099E-2</v>
      </c>
      <c r="K226" s="11">
        <v>-0.16592508494297201</v>
      </c>
      <c r="L226" s="11">
        <v>-0.110697081097878</v>
      </c>
      <c r="M226" s="11">
        <v>-4.7901960880058901E-2</v>
      </c>
      <c r="N226" s="11">
        <v>-0.123459135986772</v>
      </c>
      <c r="O226" s="11">
        <v>-9.7265548958423001E-2</v>
      </c>
      <c r="P226" s="11">
        <v>-1.1759909030796999E-2</v>
      </c>
      <c r="Q226" s="11">
        <v>-4.4394961107146601E-2</v>
      </c>
      <c r="R226" s="11">
        <v>-8.3821717887994807E-2</v>
      </c>
      <c r="S226" s="11">
        <v>-0.12707993342014501</v>
      </c>
      <c r="T226" s="11">
        <v>-5.9345901584528703E-2</v>
      </c>
      <c r="U226" s="11">
        <v>-4.4831189093608198E-2</v>
      </c>
      <c r="V226" s="11">
        <v>2.80935520644593E-2</v>
      </c>
      <c r="W226" s="11">
        <v>-5.95726304381307E-2</v>
      </c>
      <c r="X226" s="11">
        <v>-4.0439913417467402E-2</v>
      </c>
      <c r="Y226" s="11">
        <v>-4.4605956635073302E-2</v>
      </c>
      <c r="Z226" s="11">
        <v>-2.9071609935398399E-2</v>
      </c>
      <c r="AA226" s="11">
        <v>-9.7588543218837906E-2</v>
      </c>
      <c r="AB226" s="11">
        <v>-3.2759790053300902E-2</v>
      </c>
      <c r="AC226" s="11">
        <v>-7.0543413780847802E-2</v>
      </c>
      <c r="AD226" s="11">
        <v>-7.9983127680535906E-2</v>
      </c>
      <c r="AE226" s="11">
        <v>-3.3833218554098203E-2</v>
      </c>
      <c r="AF226" s="11">
        <v>-8.1119517652795403E-3</v>
      </c>
      <c r="AG226" s="11">
        <v>-5.7862373009942299E-2</v>
      </c>
      <c r="AH226" s="11">
        <v>-5.3106998272705E-2</v>
      </c>
      <c r="AI226" s="11">
        <v>-2.1180952172318999E-2</v>
      </c>
      <c r="AJ226" s="11">
        <v>-1.8625924753871901E-2</v>
      </c>
      <c r="AK226" s="11">
        <v>-5.2504200523384899E-3</v>
      </c>
      <c r="AL226" s="11">
        <v>-1.00682680889936E-3</v>
      </c>
      <c r="AM226" s="11">
        <v>-1.2846693083691E-2</v>
      </c>
      <c r="AN226" s="11">
        <v>-1.98931293067066E-2</v>
      </c>
      <c r="AO226" s="11">
        <v>-6.3179879887342402E-2</v>
      </c>
      <c r="AP226" s="11">
        <v>-9.3279360518150108E-3</v>
      </c>
      <c r="AQ226" s="11">
        <v>-5.3198866100181402E-2</v>
      </c>
      <c r="AR226" s="11">
        <v>2.90639316459088E-2</v>
      </c>
      <c r="AS226" s="11">
        <v>-2.3752628862799802E-2</v>
      </c>
      <c r="AT226" s="11">
        <v>-6.5214779606925899E-2</v>
      </c>
      <c r="AU226" s="11">
        <v>3.8363602584783003E-2</v>
      </c>
      <c r="AW226">
        <f t="array" ref="AW226">SUMPRODUCT(B226:AU226,TRANSPOSE('QoL regression results'!$H$3:$H$48))</f>
        <v>0.80991607926788955</v>
      </c>
    </row>
    <row r="227" spans="1:49" x14ac:dyDescent="0.3">
      <c r="A227">
        <v>226</v>
      </c>
      <c r="B227" s="11">
        <v>0.83849479527117998</v>
      </c>
      <c r="C227" s="11">
        <v>-6.8972681998739599E-2</v>
      </c>
      <c r="D227" s="11">
        <v>-1.9785160410897801E-3</v>
      </c>
      <c r="E227" s="11">
        <v>1.02401466207864E-2</v>
      </c>
      <c r="F227" s="11">
        <v>-8.3937802715301508E-3</v>
      </c>
      <c r="G227" s="11">
        <v>-1.22817666527835E-2</v>
      </c>
      <c r="H227" s="11">
        <v>2.30467657306863E-2</v>
      </c>
      <c r="I227" s="11">
        <v>-4.3565447604767403E-2</v>
      </c>
      <c r="J227" s="11">
        <v>-3.6381833079818203E-2</v>
      </c>
      <c r="K227" s="11">
        <v>-7.61296552803961E-2</v>
      </c>
      <c r="L227" s="11">
        <v>-0.142779139747578</v>
      </c>
      <c r="M227" s="11">
        <v>-5.5140886260896999E-2</v>
      </c>
      <c r="N227" s="11">
        <v>-0.14993608561570601</v>
      </c>
      <c r="O227" s="11">
        <v>-4.5963959663188003E-2</v>
      </c>
      <c r="P227" s="11">
        <v>-2.5636307327527499E-2</v>
      </c>
      <c r="Q227" s="11">
        <v>-0.10189186475135301</v>
      </c>
      <c r="R227" s="11">
        <v>-3.3951859344923799E-2</v>
      </c>
      <c r="S227" s="11">
        <v>-0.123319971905444</v>
      </c>
      <c r="T227" s="11">
        <v>-5.5430814809656302E-2</v>
      </c>
      <c r="U227" s="11">
        <v>-7.3285836530314299E-2</v>
      </c>
      <c r="V227" s="11">
        <v>3.4965596453072803E-2</v>
      </c>
      <c r="W227" s="11">
        <v>-6.0019126449764197E-2</v>
      </c>
      <c r="X227" s="11">
        <v>-2.9649684810406099E-2</v>
      </c>
      <c r="Y227" s="11">
        <v>-5.5114722010168602E-3</v>
      </c>
      <c r="Z227" s="11">
        <v>1.2440337864639101E-2</v>
      </c>
      <c r="AA227" s="11">
        <v>-7.3769484700997201E-2</v>
      </c>
      <c r="AB227" s="11">
        <v>-4.0989322279529103E-2</v>
      </c>
      <c r="AC227" s="11">
        <v>-0.10509376773555699</v>
      </c>
      <c r="AD227" s="11">
        <v>-6.7938982891179694E-2</v>
      </c>
      <c r="AE227" s="11">
        <v>-2.90208166601175E-2</v>
      </c>
      <c r="AF227" s="11">
        <v>-1.5282533054531E-2</v>
      </c>
      <c r="AG227" s="11">
        <v>-4.8516235410794001E-2</v>
      </c>
      <c r="AH227" s="11">
        <v>-4.2618840518210001E-2</v>
      </c>
      <c r="AI227" s="11">
        <v>-1.9975848816635802E-2</v>
      </c>
      <c r="AJ227" s="11">
        <v>-1.3390289773339401E-2</v>
      </c>
      <c r="AK227" s="11">
        <v>2.1533228179537E-3</v>
      </c>
      <c r="AL227" s="11">
        <v>1.08097726036609E-2</v>
      </c>
      <c r="AM227" s="11">
        <v>-8.0470139772032094E-3</v>
      </c>
      <c r="AN227" s="11">
        <v>-1.7625627658031998E-2</v>
      </c>
      <c r="AO227" s="11">
        <v>-3.24239790587042E-2</v>
      </c>
      <c r="AP227" s="11">
        <v>-8.6943482631662693E-3</v>
      </c>
      <c r="AQ227" s="11">
        <v>-4.7683451623767498E-2</v>
      </c>
      <c r="AR227" s="11">
        <v>3.6559806297740798E-2</v>
      </c>
      <c r="AS227" s="11">
        <v>-1.93289408643521E-2</v>
      </c>
      <c r="AT227" s="11">
        <v>-6.0774363433693003E-2</v>
      </c>
      <c r="AU227" s="11">
        <v>4.3058493672696201E-2</v>
      </c>
      <c r="AW227">
        <f t="array" ref="AW227">SUMPRODUCT(B227:AU227,TRANSPOSE('QoL regression results'!$H$3:$H$48))</f>
        <v>0.80668572735663091</v>
      </c>
    </row>
    <row r="228" spans="1:49" x14ac:dyDescent="0.3">
      <c r="A228">
        <v>227</v>
      </c>
      <c r="B228" s="11">
        <v>0.86224112845351997</v>
      </c>
      <c r="C228" s="11">
        <v>-6.8675845207442396E-2</v>
      </c>
      <c r="D228" s="11">
        <v>-2.47843769960258E-2</v>
      </c>
      <c r="E228" s="11">
        <v>7.5671314449511705E-4</v>
      </c>
      <c r="F228" s="11">
        <v>-6.9339924395682003E-3</v>
      </c>
      <c r="G228" s="11">
        <v>3.8192006576237003E-2</v>
      </c>
      <c r="H228" s="11">
        <v>4.3110364684781799E-2</v>
      </c>
      <c r="I228" s="11">
        <v>-5.71897948443921E-2</v>
      </c>
      <c r="J228" s="11">
        <v>-5.8424646646987799E-3</v>
      </c>
      <c r="K228" s="11">
        <v>-0.15168340801199001</v>
      </c>
      <c r="L228" s="11">
        <v>-8.1300150611649205E-2</v>
      </c>
      <c r="M228" s="11">
        <v>-4.7435899132589901E-2</v>
      </c>
      <c r="N228" s="11">
        <v>-0.12182952816605599</v>
      </c>
      <c r="O228" s="11">
        <v>-0.128322909576919</v>
      </c>
      <c r="P228" s="11">
        <v>-1.91827189947666E-2</v>
      </c>
      <c r="Q228" s="11">
        <v>-9.8829383292294098E-2</v>
      </c>
      <c r="R228" s="11">
        <v>-0.114954293535319</v>
      </c>
      <c r="S228" s="11">
        <v>-0.124110388198318</v>
      </c>
      <c r="T228" s="11">
        <v>-5.6561154009376099E-2</v>
      </c>
      <c r="U228" s="11">
        <v>-0.14279009398741799</v>
      </c>
      <c r="V228" s="11">
        <v>8.9265807018309804E-3</v>
      </c>
      <c r="W228" s="11">
        <v>-6.4068217980944404E-3</v>
      </c>
      <c r="X228" s="11">
        <v>-1.7916444353449201E-2</v>
      </c>
      <c r="Y228" s="11">
        <v>-3.0366934021622601E-2</v>
      </c>
      <c r="Z228" s="11">
        <v>5.5394065594953398E-2</v>
      </c>
      <c r="AA228" s="11">
        <v>-8.6109393060651296E-2</v>
      </c>
      <c r="AB228" s="11">
        <v>-2.1182343481463601E-2</v>
      </c>
      <c r="AC228" s="11">
        <v>-1.6614500407183201E-3</v>
      </c>
      <c r="AD228" s="11">
        <v>-8.3020926056498801E-2</v>
      </c>
      <c r="AE228" s="11">
        <v>-3.26366361133998E-2</v>
      </c>
      <c r="AF228" s="11">
        <v>-2.1436390316842701E-2</v>
      </c>
      <c r="AG228" s="11">
        <v>-6.4275419304768405E-2</v>
      </c>
      <c r="AH228" s="11">
        <v>-5.5671637486405301E-2</v>
      </c>
      <c r="AI228" s="11">
        <v>-3.1481803683749997E-2</v>
      </c>
      <c r="AJ228" s="11">
        <v>-1.2230081929892901E-2</v>
      </c>
      <c r="AK228" s="11">
        <v>-1.05106860962547E-2</v>
      </c>
      <c r="AL228" s="11">
        <v>8.6262482242515195E-4</v>
      </c>
      <c r="AM228" s="11">
        <v>-1.11713691748458E-2</v>
      </c>
      <c r="AN228" s="11">
        <v>-1.9083845152018299E-2</v>
      </c>
      <c r="AO228" s="11">
        <v>-4.1574312044110801E-2</v>
      </c>
      <c r="AP228" s="11">
        <v>-1.43816546969105E-2</v>
      </c>
      <c r="AQ228" s="11">
        <v>-4.44000053013031E-2</v>
      </c>
      <c r="AR228" s="11">
        <v>2.97698401311535E-2</v>
      </c>
      <c r="AS228" s="11">
        <v>-1.7437151431867502E-2</v>
      </c>
      <c r="AT228" s="11">
        <v>-6.3197071437401595E-2</v>
      </c>
      <c r="AU228" s="11">
        <v>3.5538254531681801E-2</v>
      </c>
      <c r="AW228">
        <f t="array" ref="AW228">SUMPRODUCT(B228:AU228,TRANSPOSE('QoL regression results'!$H$3:$H$48))</f>
        <v>0.80743211578953977</v>
      </c>
    </row>
    <row r="229" spans="1:49" x14ac:dyDescent="0.3">
      <c r="A229">
        <v>228</v>
      </c>
      <c r="B229" s="11">
        <v>0.86222622449224995</v>
      </c>
      <c r="C229" s="11">
        <v>-7.3602265355597704E-2</v>
      </c>
      <c r="D229" s="11">
        <v>8.2067564408673001E-3</v>
      </c>
      <c r="E229" s="11">
        <v>-1.0300225495319601E-3</v>
      </c>
      <c r="F229" s="11">
        <v>2.5749621248172899E-2</v>
      </c>
      <c r="G229" s="11">
        <v>2.5614036904275401E-2</v>
      </c>
      <c r="H229" s="11">
        <v>3.65168817683173E-2</v>
      </c>
      <c r="I229" s="11">
        <v>-8.2023757685035101E-2</v>
      </c>
      <c r="J229" s="11">
        <v>6.4287048481052001E-3</v>
      </c>
      <c r="K229" s="11">
        <v>-0.19718292258660799</v>
      </c>
      <c r="L229" s="11">
        <v>-0.123551206282803</v>
      </c>
      <c r="M229" s="11">
        <v>-4.71987955773586E-2</v>
      </c>
      <c r="N229" s="11">
        <v>-0.16582741193805101</v>
      </c>
      <c r="O229" s="11">
        <v>-4.02821198154278E-2</v>
      </c>
      <c r="P229" s="11">
        <v>-1.83501633238102E-2</v>
      </c>
      <c r="Q229" s="11">
        <v>-8.1435553650397202E-2</v>
      </c>
      <c r="R229" s="11">
        <v>-9.9117337804363895E-2</v>
      </c>
      <c r="S229" s="11">
        <v>-0.13975719154069799</v>
      </c>
      <c r="T229" s="11">
        <v>-6.7948496834881897E-2</v>
      </c>
      <c r="U229" s="11">
        <v>-0.21085648184422201</v>
      </c>
      <c r="V229" s="11">
        <v>1.2288544491683401E-2</v>
      </c>
      <c r="W229" s="11">
        <v>-1.5781770359312601E-2</v>
      </c>
      <c r="X229" s="11">
        <v>-2.6733383564838901E-2</v>
      </c>
      <c r="Y229" s="11">
        <v>1.16488729523949E-2</v>
      </c>
      <c r="Z229" s="11">
        <v>-3.3012829988905201E-2</v>
      </c>
      <c r="AA229" s="11">
        <v>-0.12195932662950699</v>
      </c>
      <c r="AB229" s="11">
        <v>-3.5581457866412002E-2</v>
      </c>
      <c r="AC229" s="11">
        <v>-0.10035062725036201</v>
      </c>
      <c r="AD229" s="11">
        <v>9.2338112410521006E-2</v>
      </c>
      <c r="AE229" s="11">
        <v>-3.7837409670723701E-2</v>
      </c>
      <c r="AF229" s="11">
        <v>-2.2066304907102499E-2</v>
      </c>
      <c r="AG229" s="11">
        <v>-6.59034028471054E-2</v>
      </c>
      <c r="AH229" s="11">
        <v>-5.1699755357356901E-2</v>
      </c>
      <c r="AI229" s="11">
        <v>-1.9566422324938999E-2</v>
      </c>
      <c r="AJ229" s="11">
        <v>-1.6328826155531499E-2</v>
      </c>
      <c r="AK229" s="11">
        <v>3.7891189025236801E-3</v>
      </c>
      <c r="AL229" s="11">
        <v>2.0491094554749699E-2</v>
      </c>
      <c r="AM229" s="11">
        <v>-7.0197085416201796E-3</v>
      </c>
      <c r="AN229" s="11">
        <v>-1.3605083566515E-2</v>
      </c>
      <c r="AO229" s="11">
        <v>-2.9241332295419399E-2</v>
      </c>
      <c r="AP229" s="11">
        <v>-1.0186666741654899E-2</v>
      </c>
      <c r="AQ229" s="11">
        <v>-5.3122787811003401E-2</v>
      </c>
      <c r="AR229" s="11">
        <v>2.3218906531213401E-2</v>
      </c>
      <c r="AS229" s="11">
        <v>-2.34129246623027E-2</v>
      </c>
      <c r="AT229" s="11">
        <v>-6.5391193163543707E-2</v>
      </c>
      <c r="AU229" s="11">
        <v>3.6719494455009001E-2</v>
      </c>
      <c r="AW229">
        <f t="array" ref="AW229">SUMPRODUCT(B229:AU229,TRANSPOSE('QoL regression results'!$H$3:$H$48))</f>
        <v>0.83101756368964275</v>
      </c>
    </row>
    <row r="230" spans="1:49" x14ac:dyDescent="0.3">
      <c r="A230">
        <v>229</v>
      </c>
      <c r="B230" s="11">
        <v>0.86239593715739704</v>
      </c>
      <c r="C230" s="11">
        <v>-8.4534702435642095E-2</v>
      </c>
      <c r="D230" s="11">
        <v>-2.8385305785749899E-2</v>
      </c>
      <c r="E230" s="11">
        <v>-9.4863374294156203E-3</v>
      </c>
      <c r="F230" s="11">
        <v>3.2721236500036499E-2</v>
      </c>
      <c r="G230" s="11">
        <v>2.6612266672414699E-2</v>
      </c>
      <c r="H230" s="11">
        <v>4.1658259825992701E-2</v>
      </c>
      <c r="I230" s="11">
        <v>-8.6191835470825207E-2</v>
      </c>
      <c r="J230" s="11">
        <v>1.1421118278608E-2</v>
      </c>
      <c r="K230" s="11">
        <v>-0.124739316555517</v>
      </c>
      <c r="L230" s="11">
        <v>-0.164754469354782</v>
      </c>
      <c r="M230" s="11">
        <v>-6.9007000868550494E-2</v>
      </c>
      <c r="N230" s="11">
        <v>-0.167362126764205</v>
      </c>
      <c r="O230" s="11">
        <v>-0.100364124630201</v>
      </c>
      <c r="P230" s="11">
        <v>-2.7344914326723001E-2</v>
      </c>
      <c r="Q230" s="11">
        <v>-7.7784332740988199E-2</v>
      </c>
      <c r="R230" s="11">
        <v>-0.11010647131816299</v>
      </c>
      <c r="S230" s="11">
        <v>-0.109099976852942</v>
      </c>
      <c r="T230" s="11">
        <v>-6.2570969870353793E-2</v>
      </c>
      <c r="U230" s="11">
        <v>-6.5236173402416997E-2</v>
      </c>
      <c r="V230" s="11">
        <v>6.1037060735676801E-3</v>
      </c>
      <c r="W230" s="11">
        <v>-6.3956503509645601E-2</v>
      </c>
      <c r="X230" s="11">
        <v>-3.8824405661634399E-2</v>
      </c>
      <c r="Y230" s="11">
        <v>-2.1655470624057298E-2</v>
      </c>
      <c r="Z230" s="11">
        <v>-5.6031129595463004E-3</v>
      </c>
      <c r="AA230" s="11">
        <v>-9.3994205944867903E-2</v>
      </c>
      <c r="AB230" s="11">
        <v>-2.7666666302920698E-2</v>
      </c>
      <c r="AC230" s="11">
        <v>-4.3639035678788803E-2</v>
      </c>
      <c r="AD230" s="11">
        <v>-5.5540243584471197E-2</v>
      </c>
      <c r="AE230" s="11">
        <v>-3.5441963445842099E-2</v>
      </c>
      <c r="AF230" s="11">
        <v>-2.5192030115273399E-2</v>
      </c>
      <c r="AG230" s="11">
        <v>-6.7076381615747305E-2</v>
      </c>
      <c r="AH230" s="11">
        <v>-5.8806041099384497E-2</v>
      </c>
      <c r="AI230" s="11">
        <v>-2.5438186039895099E-2</v>
      </c>
      <c r="AJ230" s="11">
        <v>-2.1385461776171899E-2</v>
      </c>
      <c r="AK230" s="11">
        <v>1.5242554964976699E-2</v>
      </c>
      <c r="AL230" s="11">
        <v>2.4898649151768301E-2</v>
      </c>
      <c r="AM230" s="11">
        <v>2.2129593378277198E-3</v>
      </c>
      <c r="AN230" s="11">
        <v>-1.1164726819895301E-2</v>
      </c>
      <c r="AO230" s="11">
        <v>-2.7467754826553299E-2</v>
      </c>
      <c r="AP230" s="11">
        <v>-1.2438817971261401E-2</v>
      </c>
      <c r="AQ230" s="11">
        <v>-5.4542794339382902E-2</v>
      </c>
      <c r="AR230" s="11">
        <v>2.9483877031297099E-2</v>
      </c>
      <c r="AS230" s="11">
        <v>-1.6903134504110299E-2</v>
      </c>
      <c r="AT230" s="11">
        <v>-6.3565994157474201E-2</v>
      </c>
      <c r="AU230" s="11">
        <v>4.76025552639565E-2</v>
      </c>
      <c r="AW230">
        <f t="array" ref="AW230">SUMPRODUCT(B230:AU230,TRANSPOSE('QoL regression results'!$H$3:$H$48))</f>
        <v>0.82848854520978088</v>
      </c>
    </row>
    <row r="231" spans="1:49" x14ac:dyDescent="0.3">
      <c r="A231">
        <v>230</v>
      </c>
      <c r="B231" s="11">
        <v>0.86103909374348397</v>
      </c>
      <c r="C231" s="11">
        <v>-5.1301927531696198E-2</v>
      </c>
      <c r="D231" s="11">
        <v>6.3652945275907997E-3</v>
      </c>
      <c r="E231" s="11">
        <v>2.3285729869813002E-3</v>
      </c>
      <c r="F231" s="11">
        <v>-2.1899736714389099E-2</v>
      </c>
      <c r="G231" s="11">
        <v>2.2950342790200699E-2</v>
      </c>
      <c r="H231" s="11">
        <v>2.69251155270996E-2</v>
      </c>
      <c r="I231" s="11">
        <v>-7.6909850494007906E-2</v>
      </c>
      <c r="J231" s="11">
        <v>-2.7902988033949999E-2</v>
      </c>
      <c r="K231" s="11">
        <v>-0.10611046638293101</v>
      </c>
      <c r="L231" s="11">
        <v>-0.11805672274507201</v>
      </c>
      <c r="M231" s="11">
        <v>-4.9471923962326803E-2</v>
      </c>
      <c r="N231" s="11">
        <v>-9.5679016202218498E-2</v>
      </c>
      <c r="O231" s="11">
        <v>-0.115201047536224</v>
      </c>
      <c r="P231" s="11">
        <v>-2.6519444115404901E-2</v>
      </c>
      <c r="Q231" s="11">
        <v>-9.7125140242946204E-2</v>
      </c>
      <c r="R231" s="11">
        <v>-0.116064200075469</v>
      </c>
      <c r="S231" s="11">
        <v>-0.107306464438678</v>
      </c>
      <c r="T231" s="11">
        <v>-6.5886929998597604E-2</v>
      </c>
      <c r="U231" s="11">
        <v>-4.00279833264666E-2</v>
      </c>
      <c r="V231" s="11">
        <v>2.1394592199834299E-2</v>
      </c>
      <c r="W231" s="11">
        <v>-4.4733787762758E-2</v>
      </c>
      <c r="X231" s="11">
        <v>-4.23536720066926E-2</v>
      </c>
      <c r="Y231" s="11">
        <v>-4.9580021350690597E-3</v>
      </c>
      <c r="Z231" s="11">
        <v>2.13657816284522E-2</v>
      </c>
      <c r="AA231" s="11">
        <v>-9.9675643977238798E-2</v>
      </c>
      <c r="AB231" s="11">
        <v>-3.2280350119513801E-2</v>
      </c>
      <c r="AC231" s="11">
        <v>-7.6782253598824401E-2</v>
      </c>
      <c r="AD231" s="11">
        <v>3.24510314196041E-2</v>
      </c>
      <c r="AE231" s="11">
        <v>-3.7130344790751703E-2</v>
      </c>
      <c r="AF231" s="11">
        <v>-2.6926021006580599E-2</v>
      </c>
      <c r="AG231" s="11">
        <v>-5.4947263005411501E-2</v>
      </c>
      <c r="AH231" s="11">
        <v>-4.52882337641611E-2</v>
      </c>
      <c r="AI231" s="11">
        <v>-1.7668981090187101E-2</v>
      </c>
      <c r="AJ231" s="11">
        <v>-7.4679604864515596E-3</v>
      </c>
      <c r="AK231" s="11">
        <v>-9.6095333773729805E-4</v>
      </c>
      <c r="AL231" s="11">
        <v>-1.9500433652557801E-3</v>
      </c>
      <c r="AM231" s="11">
        <v>-1.29692953650792E-2</v>
      </c>
      <c r="AN231" s="11">
        <v>-3.5085359422416897E-2</v>
      </c>
      <c r="AO231" s="11">
        <v>-5.4649866375343602E-2</v>
      </c>
      <c r="AP231" s="11">
        <v>-1.4946756349049401E-2</v>
      </c>
      <c r="AQ231" s="11">
        <v>-5.8274654895585101E-2</v>
      </c>
      <c r="AR231" s="11">
        <v>3.39716680566194E-2</v>
      </c>
      <c r="AS231" s="11">
        <v>-1.99605826299993E-2</v>
      </c>
      <c r="AT231" s="11">
        <v>-6.6291452606702495E-2</v>
      </c>
      <c r="AU231" s="11">
        <v>4.3880897370608497E-2</v>
      </c>
      <c r="AW231">
        <f t="array" ref="AW231">SUMPRODUCT(B231:AU231,TRANSPOSE('QoL regression results'!$H$3:$H$48))</f>
        <v>0.81380081661406711</v>
      </c>
    </row>
    <row r="232" spans="1:49" x14ac:dyDescent="0.3">
      <c r="A232">
        <v>231</v>
      </c>
      <c r="B232" s="11">
        <v>0.86601897316994703</v>
      </c>
      <c r="C232" s="11">
        <v>-3.9749935400665203E-2</v>
      </c>
      <c r="D232" s="11">
        <v>-2.5540250490373199E-3</v>
      </c>
      <c r="E232" s="11">
        <v>-1.81867483610136E-3</v>
      </c>
      <c r="F232" s="11">
        <v>-3.4138793934961699E-2</v>
      </c>
      <c r="G232" s="11">
        <v>4.4281889838865003E-2</v>
      </c>
      <c r="H232" s="11">
        <v>4.18071463347547E-2</v>
      </c>
      <c r="I232" s="11">
        <v>-8.7567940105472405E-2</v>
      </c>
      <c r="J232" s="11">
        <v>1.20796201838247E-2</v>
      </c>
      <c r="K232" s="11">
        <v>-0.125613726028933</v>
      </c>
      <c r="L232" s="11">
        <v>-0.110089795804017</v>
      </c>
      <c r="M232" s="11">
        <v>-5.7509007769949903E-2</v>
      </c>
      <c r="N232" s="11">
        <v>-9.8601313227818593E-2</v>
      </c>
      <c r="O232" s="11">
        <v>-9.7758693639557095E-2</v>
      </c>
      <c r="P232" s="11">
        <v>-1.6274959378101899E-2</v>
      </c>
      <c r="Q232" s="11">
        <v>-9.3111880043738396E-2</v>
      </c>
      <c r="R232" s="11">
        <v>-8.3489471692499803E-2</v>
      </c>
      <c r="S232" s="11">
        <v>-0.11482090610737999</v>
      </c>
      <c r="T232" s="11">
        <v>-7.6408512589102903E-2</v>
      </c>
      <c r="U232" s="11">
        <v>-0.10669651660743699</v>
      </c>
      <c r="V232" s="11">
        <v>-2.0661449861503499E-2</v>
      </c>
      <c r="W232" s="11">
        <v>-3.9164705676855198E-2</v>
      </c>
      <c r="X232" s="11">
        <v>-1.7592017329421301E-2</v>
      </c>
      <c r="Y232" s="11">
        <v>-1.6743322359609999E-2</v>
      </c>
      <c r="Z232" s="11">
        <v>-4.5043481438219499E-2</v>
      </c>
      <c r="AA232" s="11">
        <v>-9.8990608577847097E-2</v>
      </c>
      <c r="AB232" s="11">
        <v>-4.6688745904516202E-2</v>
      </c>
      <c r="AC232" s="11">
        <v>-7.5417917927951298E-3</v>
      </c>
      <c r="AD232" s="11">
        <v>-6.9779014893603594E-2</v>
      </c>
      <c r="AE232" s="11">
        <v>-3.4759163531768202E-2</v>
      </c>
      <c r="AF232" s="11">
        <v>-2.2235178475675899E-2</v>
      </c>
      <c r="AG232" s="11">
        <v>-6.8337394151460701E-2</v>
      </c>
      <c r="AH232" s="11">
        <v>-6.0944821590945802E-2</v>
      </c>
      <c r="AI232" s="11">
        <v>-3.1818954059458199E-2</v>
      </c>
      <c r="AJ232" s="11">
        <v>-1.1938603634422999E-2</v>
      </c>
      <c r="AK232" s="11">
        <v>7.9766224031738999E-4</v>
      </c>
      <c r="AL232" s="11">
        <v>4.1338954278219101E-3</v>
      </c>
      <c r="AM232" s="11">
        <v>-1.4603328422012601E-2</v>
      </c>
      <c r="AN232" s="11">
        <v>-2.0783418815346701E-2</v>
      </c>
      <c r="AO232" s="11">
        <v>-5.4036356356998702E-2</v>
      </c>
      <c r="AP232" s="11">
        <v>-1.48253887557823E-2</v>
      </c>
      <c r="AQ232" s="11">
        <v>-5.3248923048805998E-2</v>
      </c>
      <c r="AR232" s="11">
        <v>2.8262984345053501E-2</v>
      </c>
      <c r="AS232" s="11">
        <v>-1.42437398281738E-2</v>
      </c>
      <c r="AT232" s="11">
        <v>-6.09281834352981E-2</v>
      </c>
      <c r="AU232" s="11">
        <v>4.2399626941462903E-2</v>
      </c>
      <c r="AW232">
        <f t="array" ref="AW232">SUMPRODUCT(B232:AU232,TRANSPOSE('QoL regression results'!$H$3:$H$48))</f>
        <v>0.80920804700682314</v>
      </c>
    </row>
    <row r="233" spans="1:49" x14ac:dyDescent="0.3">
      <c r="A233">
        <v>232</v>
      </c>
      <c r="B233" s="11">
        <v>0.85227131012915802</v>
      </c>
      <c r="C233" s="11">
        <v>-2.7113510257110601E-2</v>
      </c>
      <c r="D233" s="11">
        <v>3.03744666064211E-2</v>
      </c>
      <c r="E233" s="11">
        <v>3.45335991707522E-3</v>
      </c>
      <c r="F233" s="11">
        <v>1.9926694163373899E-2</v>
      </c>
      <c r="G233" s="11">
        <v>2.5909816650290199E-2</v>
      </c>
      <c r="H233" s="11">
        <v>4.1732797399184098E-2</v>
      </c>
      <c r="I233" s="11">
        <v>-8.8925009718665196E-2</v>
      </c>
      <c r="J233" s="11">
        <v>-5.2077679293418701E-2</v>
      </c>
      <c r="K233" s="11">
        <v>-0.16005782020321799</v>
      </c>
      <c r="L233" s="11">
        <v>-8.4287047690117495E-2</v>
      </c>
      <c r="M233" s="11">
        <v>-5.9449631744483603E-2</v>
      </c>
      <c r="N233" s="11">
        <v>-9.92169530122501E-2</v>
      </c>
      <c r="O233" s="11">
        <v>-0.10034583688052399</v>
      </c>
      <c r="P233" s="11">
        <v>-7.3394694859909796E-3</v>
      </c>
      <c r="Q233" s="11">
        <v>-8.6980255051421901E-2</v>
      </c>
      <c r="R233" s="11">
        <v>-6.8870905119771994E-2</v>
      </c>
      <c r="S233" s="11">
        <v>-0.121006407199705</v>
      </c>
      <c r="T233" s="11">
        <v>-6.13433219231206E-2</v>
      </c>
      <c r="U233" s="11">
        <v>-8.84065245150292E-2</v>
      </c>
      <c r="V233" s="11">
        <v>-1.31855474338919E-2</v>
      </c>
      <c r="W233" s="11">
        <v>-4.7161817667160502E-2</v>
      </c>
      <c r="X233" s="11">
        <v>-3.4976896251681301E-2</v>
      </c>
      <c r="Y233" s="11">
        <v>2.42328267849936E-2</v>
      </c>
      <c r="Z233" s="11">
        <v>1.17270121905554E-2</v>
      </c>
      <c r="AA233" s="11">
        <v>-9.2699563294889195E-2</v>
      </c>
      <c r="AB233" s="11">
        <v>-2.2736247660548499E-2</v>
      </c>
      <c r="AC233" s="11">
        <v>-9.7133396047874299E-2</v>
      </c>
      <c r="AD233" s="11">
        <v>-2.4366879592588502E-3</v>
      </c>
      <c r="AE233" s="11">
        <v>-3.34947221460484E-2</v>
      </c>
      <c r="AF233" s="11">
        <v>-2.7492346962056002E-2</v>
      </c>
      <c r="AG233" s="11">
        <v>-5.9725843951864303E-2</v>
      </c>
      <c r="AH233" s="11">
        <v>-6.3284971425764405E-2</v>
      </c>
      <c r="AI233" s="11">
        <v>-2.48929301281995E-2</v>
      </c>
      <c r="AJ233" s="11">
        <v>-2.0029445152692001E-2</v>
      </c>
      <c r="AK233" s="11">
        <v>5.5220081739549998E-3</v>
      </c>
      <c r="AL233" s="11">
        <v>1.5862884068079099E-2</v>
      </c>
      <c r="AM233" s="11">
        <v>-5.8741675766718999E-3</v>
      </c>
      <c r="AN233" s="11">
        <v>-1.61434636466515E-2</v>
      </c>
      <c r="AO233" s="11">
        <v>-3.5472756812674297E-2</v>
      </c>
      <c r="AP233" s="11">
        <v>-2.1334905193784101E-2</v>
      </c>
      <c r="AQ233" s="11">
        <v>-4.9583291574250697E-2</v>
      </c>
      <c r="AR233" s="11">
        <v>3.0169632360302401E-2</v>
      </c>
      <c r="AS233" s="11">
        <v>-1.17605845882591E-2</v>
      </c>
      <c r="AT233" s="11">
        <v>-5.3158900105276297E-2</v>
      </c>
      <c r="AU233" s="11">
        <v>4.8886177000139898E-2</v>
      </c>
      <c r="AW233">
        <f t="array" ref="AW233">SUMPRODUCT(B233:AU233,TRANSPOSE('QoL regression results'!$H$3:$H$48))</f>
        <v>0.80484922277147275</v>
      </c>
    </row>
    <row r="234" spans="1:49" x14ac:dyDescent="0.3">
      <c r="A234">
        <v>233</v>
      </c>
      <c r="B234" s="11">
        <v>0.856289459406955</v>
      </c>
      <c r="C234" s="11">
        <v>-4.1682287530091199E-2</v>
      </c>
      <c r="D234" s="11">
        <v>-2.9910649625548499E-4</v>
      </c>
      <c r="E234" s="11">
        <v>6.3671059458807701E-3</v>
      </c>
      <c r="F234" s="11">
        <v>4.9772619457091004E-4</v>
      </c>
      <c r="G234" s="11">
        <v>3.3360342792296903E-2</v>
      </c>
      <c r="H234" s="11">
        <v>2.85672916231559E-2</v>
      </c>
      <c r="I234" s="11">
        <v>-8.9242957906989995E-2</v>
      </c>
      <c r="J234" s="11">
        <v>-2.1819412558358099E-2</v>
      </c>
      <c r="K234" s="11">
        <v>-0.15288677524647401</v>
      </c>
      <c r="L234" s="11">
        <v>-0.138650634938808</v>
      </c>
      <c r="M234" s="11">
        <v>-4.7074090199404103E-2</v>
      </c>
      <c r="N234" s="11">
        <v>-0.12245365084606499</v>
      </c>
      <c r="O234" s="11">
        <v>-8.6491605192760099E-2</v>
      </c>
      <c r="P234" s="11">
        <v>-2.7307441071539099E-2</v>
      </c>
      <c r="Q234" s="11">
        <v>-4.4972145823739901E-2</v>
      </c>
      <c r="R234" s="11">
        <v>-0.13901559644808001</v>
      </c>
      <c r="S234" s="11">
        <v>-0.10778676289879</v>
      </c>
      <c r="T234" s="11">
        <v>-6.7982889295989293E-2</v>
      </c>
      <c r="U234" s="11">
        <v>-3.1220396876059001E-2</v>
      </c>
      <c r="V234" s="11">
        <v>3.5557928460991102E-2</v>
      </c>
      <c r="W234" s="11">
        <v>-8.5480812226659805E-2</v>
      </c>
      <c r="X234" s="11">
        <v>-5.3697060098374598E-2</v>
      </c>
      <c r="Y234" s="11">
        <v>2.6508661580768901E-2</v>
      </c>
      <c r="Z234" s="11">
        <v>5.1909677192872601E-2</v>
      </c>
      <c r="AA234" s="11">
        <v>-9.8077745689350307E-2</v>
      </c>
      <c r="AB234" s="11">
        <v>-6.6800149272962699E-3</v>
      </c>
      <c r="AC234" s="11">
        <v>-2.1739261987032601E-2</v>
      </c>
      <c r="AD234" s="11">
        <v>-4.11724672552959E-2</v>
      </c>
      <c r="AE234" s="11">
        <v>-3.1830702243076797E-2</v>
      </c>
      <c r="AF234" s="11">
        <v>-2.1974556102240701E-2</v>
      </c>
      <c r="AG234" s="11">
        <v>-6.2572347853460802E-2</v>
      </c>
      <c r="AH234" s="11">
        <v>-4.8660045325566899E-2</v>
      </c>
      <c r="AI234" s="11">
        <v>-2.4635563606167501E-2</v>
      </c>
      <c r="AJ234" s="11">
        <v>-1.7270035246387198E-2</v>
      </c>
      <c r="AK234" s="11">
        <v>7.3510469354745398E-3</v>
      </c>
      <c r="AL234" s="11">
        <v>1.4580805338267101E-2</v>
      </c>
      <c r="AM234" s="11">
        <v>2.0155457890957702E-3</v>
      </c>
      <c r="AN234" s="11">
        <v>-1.04789063710066E-2</v>
      </c>
      <c r="AO234" s="11">
        <v>-3.9976301912459003E-2</v>
      </c>
      <c r="AP234" s="11">
        <v>-1.5500195851138701E-2</v>
      </c>
      <c r="AQ234" s="11">
        <v>-5.5826102250335199E-2</v>
      </c>
      <c r="AR234" s="11">
        <v>2.9749852870767798E-2</v>
      </c>
      <c r="AS234" s="11">
        <v>-1.8926284774658901E-2</v>
      </c>
      <c r="AT234" s="11">
        <v>-7.0810007308589495E-2</v>
      </c>
      <c r="AU234" s="11">
        <v>3.9822075434409E-2</v>
      </c>
      <c r="AW234">
        <f t="array" ref="AW234">SUMPRODUCT(B234:AU234,TRANSPOSE('QoL regression results'!$H$3:$H$48))</f>
        <v>0.82221021941965522</v>
      </c>
    </row>
    <row r="235" spans="1:49" x14ac:dyDescent="0.3">
      <c r="A235">
        <v>234</v>
      </c>
      <c r="B235" s="11">
        <v>0.85191935724635903</v>
      </c>
      <c r="C235" s="11">
        <v>-4.9351846602761602E-2</v>
      </c>
      <c r="D235" s="11">
        <v>2.42341918257698E-3</v>
      </c>
      <c r="E235" s="11">
        <v>9.2509953038576506E-3</v>
      </c>
      <c r="F235" s="11">
        <v>-1.7357449739973399E-2</v>
      </c>
      <c r="G235" s="11">
        <v>2.1839313280002E-2</v>
      </c>
      <c r="H235" s="11">
        <v>2.0215531619021201E-2</v>
      </c>
      <c r="I235" s="11">
        <v>-8.9301196700825397E-2</v>
      </c>
      <c r="J235" s="11">
        <v>-1.84242398432806E-2</v>
      </c>
      <c r="K235" s="11">
        <v>-0.156853300933783</v>
      </c>
      <c r="L235" s="11">
        <v>-9.17374138054355E-2</v>
      </c>
      <c r="M235" s="11">
        <v>-5.5878035541545003E-2</v>
      </c>
      <c r="N235" s="11">
        <v>-0.16522839980919099</v>
      </c>
      <c r="O235" s="11">
        <v>-7.6910779804531607E-2</v>
      </c>
      <c r="P235" s="11">
        <v>-3.0240978539864401E-2</v>
      </c>
      <c r="Q235" s="11">
        <v>-0.15669206057684101</v>
      </c>
      <c r="R235" s="11">
        <v>-5.7404051831034399E-2</v>
      </c>
      <c r="S235" s="11">
        <v>-0.11641806296856599</v>
      </c>
      <c r="T235" s="11">
        <v>-5.8688184213056001E-2</v>
      </c>
      <c r="U235" s="11">
        <v>-0.122165012082567</v>
      </c>
      <c r="V235" s="11">
        <v>1.7874263330655001E-2</v>
      </c>
      <c r="W235" s="11">
        <v>-5.8437957560543798E-2</v>
      </c>
      <c r="X235" s="11">
        <v>-3.1224475425733599E-2</v>
      </c>
      <c r="Y235" s="11">
        <v>-5.4524338318972299E-2</v>
      </c>
      <c r="Z235" s="11">
        <v>1.7125087213655001E-2</v>
      </c>
      <c r="AA235" s="11">
        <v>-8.2362448524518697E-2</v>
      </c>
      <c r="AB235" s="11">
        <v>-3.1036961113493602E-2</v>
      </c>
      <c r="AC235" s="11">
        <v>-6.8683070728164902E-2</v>
      </c>
      <c r="AD235" s="11">
        <v>-4.3469750888225099E-2</v>
      </c>
      <c r="AE235" s="11">
        <v>-3.3335465484316297E-2</v>
      </c>
      <c r="AF235" s="11">
        <v>-3.35147496195577E-2</v>
      </c>
      <c r="AG235" s="11">
        <v>-6.2076258591478597E-2</v>
      </c>
      <c r="AH235" s="11">
        <v>-3.94588512907506E-2</v>
      </c>
      <c r="AI235" s="11">
        <v>-2.1835951547723099E-2</v>
      </c>
      <c r="AJ235" s="11">
        <v>-1.35268649906374E-2</v>
      </c>
      <c r="AK235" s="11">
        <v>-9.3283279726803104E-3</v>
      </c>
      <c r="AL235" s="11">
        <v>5.18330050942231E-3</v>
      </c>
      <c r="AM235" s="11">
        <v>-9.7050456766366207E-3</v>
      </c>
      <c r="AN235" s="11">
        <v>-2.81728042490344E-2</v>
      </c>
      <c r="AO235" s="11">
        <v>-5.2798971791144199E-2</v>
      </c>
      <c r="AP235" s="11">
        <v>-1.1264688222590099E-2</v>
      </c>
      <c r="AQ235" s="11">
        <v>-5.3587457764792103E-2</v>
      </c>
      <c r="AR235" s="11">
        <v>2.6105883949551899E-2</v>
      </c>
      <c r="AS235" s="11">
        <v>-1.8116191389694301E-2</v>
      </c>
      <c r="AT235" s="11">
        <v>-6.4056568573465894E-2</v>
      </c>
      <c r="AU235" s="11">
        <v>4.9373982776897203E-2</v>
      </c>
      <c r="AW235">
        <f t="array" ref="AW235">SUMPRODUCT(B235:AU235,TRANSPOSE('QoL regression results'!$H$3:$H$48))</f>
        <v>0.81764380646503076</v>
      </c>
    </row>
    <row r="236" spans="1:49" x14ac:dyDescent="0.3">
      <c r="A236">
        <v>235</v>
      </c>
      <c r="B236" s="11">
        <v>0.85500827257960499</v>
      </c>
      <c r="C236" s="11">
        <v>-4.3472033273070899E-2</v>
      </c>
      <c r="D236" s="11">
        <v>5.0259352284519202E-3</v>
      </c>
      <c r="E236" s="11">
        <v>5.42804991874897E-3</v>
      </c>
      <c r="F236" s="11">
        <v>2.06523680375729E-2</v>
      </c>
      <c r="G236" s="11">
        <v>1.0929779105252699E-2</v>
      </c>
      <c r="H236" s="11">
        <v>3.6392744923978898E-2</v>
      </c>
      <c r="I236" s="11">
        <v>-9.0790898803047401E-2</v>
      </c>
      <c r="J236" s="11">
        <v>-1.7313219187159501E-2</v>
      </c>
      <c r="K236" s="11">
        <v>-0.13493529115535099</v>
      </c>
      <c r="L236" s="11">
        <v>-0.117995861716024</v>
      </c>
      <c r="M236" s="11">
        <v>-5.5265695758733802E-2</v>
      </c>
      <c r="N236" s="11">
        <v>-0.167352553738911</v>
      </c>
      <c r="O236" s="11">
        <v>-7.4926462346284001E-2</v>
      </c>
      <c r="P236" s="11">
        <v>-1.73672790805009E-2</v>
      </c>
      <c r="Q236" s="11">
        <v>-0.17073787074893501</v>
      </c>
      <c r="R236" s="11">
        <v>-6.7956107628195303E-2</v>
      </c>
      <c r="S236" s="11">
        <v>-9.8686090369291199E-2</v>
      </c>
      <c r="T236" s="11">
        <v>-7.0946530952407605E-2</v>
      </c>
      <c r="U236" s="11">
        <v>5.2504853837293903E-3</v>
      </c>
      <c r="V236" s="11">
        <v>8.8779100900224298E-3</v>
      </c>
      <c r="W236" s="11">
        <v>-7.2032906058352303E-2</v>
      </c>
      <c r="X236" s="11">
        <v>-3.65786585261412E-2</v>
      </c>
      <c r="Y236" s="11">
        <v>-6.1189183141285998E-2</v>
      </c>
      <c r="Z236" s="11">
        <v>3.2602447462009701E-2</v>
      </c>
      <c r="AA236" s="11">
        <v>-8.4391586522026801E-2</v>
      </c>
      <c r="AB236" s="11">
        <v>-2.4984665814246201E-2</v>
      </c>
      <c r="AC236" s="11">
        <v>-0.12644046425118499</v>
      </c>
      <c r="AD236" s="11">
        <v>4.4933338010547899E-2</v>
      </c>
      <c r="AE236" s="11">
        <v>-3.3915651895868398E-2</v>
      </c>
      <c r="AF236" s="11">
        <v>-1.2666170174480001E-2</v>
      </c>
      <c r="AG236" s="11">
        <v>-5.9448375928752399E-2</v>
      </c>
      <c r="AH236" s="11">
        <v>-4.9579921955388302E-2</v>
      </c>
      <c r="AI236" s="11">
        <v>-2.69124060632627E-2</v>
      </c>
      <c r="AJ236" s="11">
        <v>-1.5941164211712999E-2</v>
      </c>
      <c r="AK236" s="11">
        <v>-7.0641047469800896E-4</v>
      </c>
      <c r="AL236" s="11">
        <v>2.46841164370024E-3</v>
      </c>
      <c r="AM236" s="11">
        <v>-8.1786610243779305E-3</v>
      </c>
      <c r="AN236" s="11">
        <v>-2.52771126026393E-2</v>
      </c>
      <c r="AO236" s="11">
        <v>-3.6492400729067301E-2</v>
      </c>
      <c r="AP236" s="11">
        <v>-1.8968194864355001E-2</v>
      </c>
      <c r="AQ236" s="11">
        <v>-5.4017495286492898E-2</v>
      </c>
      <c r="AR236" s="11">
        <v>3.3796711231759598E-2</v>
      </c>
      <c r="AS236" s="11">
        <v>-1.35693309726559E-2</v>
      </c>
      <c r="AT236" s="11">
        <v>-6.1379315156078001E-2</v>
      </c>
      <c r="AU236" s="11">
        <v>4.4165264392011801E-2</v>
      </c>
      <c r="AW236">
        <f t="array" ref="AW236">SUMPRODUCT(B236:AU236,TRANSPOSE('QoL regression results'!$H$3:$H$48))</f>
        <v>0.80789676226791696</v>
      </c>
    </row>
    <row r="237" spans="1:49" x14ac:dyDescent="0.3">
      <c r="A237">
        <v>236</v>
      </c>
      <c r="B237" s="11">
        <v>0.866754753612762</v>
      </c>
      <c r="C237" s="11">
        <v>-9.9582288071779906E-2</v>
      </c>
      <c r="D237" s="11">
        <v>-8.1795727761609597E-3</v>
      </c>
      <c r="E237" s="11">
        <v>9.1555555704389297E-3</v>
      </c>
      <c r="F237" s="11">
        <v>3.3752318230075302E-2</v>
      </c>
      <c r="G237" s="11">
        <v>3.1963342780364098E-2</v>
      </c>
      <c r="H237" s="11">
        <v>3.88178239123603E-2</v>
      </c>
      <c r="I237" s="11">
        <v>-0.11934095578084999</v>
      </c>
      <c r="J237" s="11">
        <v>2.0568958033347601E-2</v>
      </c>
      <c r="K237" s="11">
        <v>-0.12256889688880999</v>
      </c>
      <c r="L237" s="11">
        <v>-9.0731968327246601E-2</v>
      </c>
      <c r="M237" s="11">
        <v>-5.2078954412447601E-2</v>
      </c>
      <c r="N237" s="11">
        <v>-0.117232491344036</v>
      </c>
      <c r="O237" s="11">
        <v>-7.7225636840097298E-2</v>
      </c>
      <c r="P237" s="11">
        <v>-9.5345212930394198E-3</v>
      </c>
      <c r="Q237" s="11">
        <v>-7.0582546977654606E-2</v>
      </c>
      <c r="R237" s="11">
        <v>-0.10729916609574</v>
      </c>
      <c r="S237" s="11">
        <v>-0.12504907376563401</v>
      </c>
      <c r="T237" s="11">
        <v>-4.7719146580657901E-2</v>
      </c>
      <c r="U237" s="11">
        <v>-0.125473966634918</v>
      </c>
      <c r="V237" s="11">
        <v>-1.8657217256676802E-2</v>
      </c>
      <c r="W237" s="11">
        <v>-5.4903943817780902E-2</v>
      </c>
      <c r="X237" s="11">
        <v>-2.6564890248358199E-2</v>
      </c>
      <c r="Y237" s="11">
        <v>3.8392139344301301E-2</v>
      </c>
      <c r="Z237" s="11">
        <v>1.1606112122627301E-2</v>
      </c>
      <c r="AA237" s="11">
        <v>-0.103499661813146</v>
      </c>
      <c r="AB237" s="11">
        <v>-2.25044747570451E-2</v>
      </c>
      <c r="AC237" s="11">
        <v>-4.9818044890282E-2</v>
      </c>
      <c r="AD237" s="11">
        <v>-4.3404198056261799E-2</v>
      </c>
      <c r="AE237" s="11">
        <v>-2.9826874212173799E-2</v>
      </c>
      <c r="AF237" s="11">
        <v>-2.8273550044020001E-2</v>
      </c>
      <c r="AG237" s="11">
        <v>-5.4587254417796299E-2</v>
      </c>
      <c r="AH237" s="11">
        <v>-6.2277033251161698E-2</v>
      </c>
      <c r="AI237" s="11">
        <v>-2.1763561770520901E-2</v>
      </c>
      <c r="AJ237" s="11">
        <v>-1.5018570323013101E-2</v>
      </c>
      <c r="AK237" s="11">
        <v>-6.5943175833439302E-3</v>
      </c>
      <c r="AL237" s="11">
        <v>-5.0438912875627002E-4</v>
      </c>
      <c r="AM237" s="11">
        <v>-1.34194475372267E-2</v>
      </c>
      <c r="AN237" s="11">
        <v>-2.0462474461780001E-2</v>
      </c>
      <c r="AO237" s="11">
        <v>-4.5208080874907797E-2</v>
      </c>
      <c r="AP237" s="11">
        <v>-1.6533129903211201E-2</v>
      </c>
      <c r="AQ237" s="11">
        <v>-5.9019812522511997E-2</v>
      </c>
      <c r="AR237" s="11">
        <v>3.22575107175525E-2</v>
      </c>
      <c r="AS237" s="11">
        <v>-2.47970124100058E-2</v>
      </c>
      <c r="AT237" s="11">
        <v>-6.1431713553555999E-2</v>
      </c>
      <c r="AU237" s="11">
        <v>4.2009993123384499E-2</v>
      </c>
      <c r="AW237">
        <f t="array" ref="AW237">SUMPRODUCT(B237:AU237,TRANSPOSE('QoL regression results'!$H$3:$H$48))</f>
        <v>0.80397333123284398</v>
      </c>
    </row>
    <row r="238" spans="1:49" x14ac:dyDescent="0.3">
      <c r="A238">
        <v>237</v>
      </c>
      <c r="B238" s="11">
        <v>0.87257918852236005</v>
      </c>
      <c r="C238" s="11">
        <v>-2.9782756986542602E-2</v>
      </c>
      <c r="D238" s="11">
        <v>-9.2834607433107605E-3</v>
      </c>
      <c r="E238" s="11">
        <v>6.6249699856328198E-3</v>
      </c>
      <c r="F238" s="11">
        <v>1.15554591073812E-2</v>
      </c>
      <c r="G238" s="11">
        <v>2.9195940639325499E-2</v>
      </c>
      <c r="H238" s="11">
        <v>3.1663483836599601E-2</v>
      </c>
      <c r="I238" s="11">
        <v>-7.0300653820511094E-2</v>
      </c>
      <c r="J238" s="11">
        <v>-4.7922398417706402E-2</v>
      </c>
      <c r="K238" s="11">
        <v>-8.2648032677180502E-2</v>
      </c>
      <c r="L238" s="11">
        <v>-8.7318136866883597E-2</v>
      </c>
      <c r="M238" s="11">
        <v>-5.1070484899665099E-2</v>
      </c>
      <c r="N238" s="11">
        <v>-0.12017657258039099</v>
      </c>
      <c r="O238" s="11">
        <v>-4.6397082897557201E-2</v>
      </c>
      <c r="P238" s="11">
        <v>-2.24965183550234E-2</v>
      </c>
      <c r="Q238" s="11">
        <v>-6.2305555782030002E-2</v>
      </c>
      <c r="R238" s="11">
        <v>-8.7680484850835905E-2</v>
      </c>
      <c r="S238" s="11">
        <v>-0.12714518347025</v>
      </c>
      <c r="T238" s="11">
        <v>-5.8971705999882197E-2</v>
      </c>
      <c r="U238" s="11">
        <v>-9.8682615004509602E-2</v>
      </c>
      <c r="V238" s="11">
        <v>3.8897401195862401E-2</v>
      </c>
      <c r="W238" s="11">
        <v>-5.80138668111949E-2</v>
      </c>
      <c r="X238" s="11">
        <v>-5.4948527693755099E-2</v>
      </c>
      <c r="Y238" s="11">
        <v>8.7976398867029692E-3</v>
      </c>
      <c r="Z238" s="11">
        <v>3.1358517300910597E-2</v>
      </c>
      <c r="AA238" s="11">
        <v>-8.8292380073086499E-2</v>
      </c>
      <c r="AB238" s="11">
        <v>-3.96221073429932E-2</v>
      </c>
      <c r="AC238" s="11">
        <v>-6.7953581109623004E-2</v>
      </c>
      <c r="AD238" s="11">
        <v>-4.6459655337944099E-2</v>
      </c>
      <c r="AE238" s="11">
        <v>-3.5513841981054103E-2</v>
      </c>
      <c r="AF238" s="11">
        <v>-2.5625207284638799E-2</v>
      </c>
      <c r="AG238" s="11">
        <v>-5.7935096742824502E-2</v>
      </c>
      <c r="AH238" s="11">
        <v>-5.4218535446660499E-2</v>
      </c>
      <c r="AI238" s="11">
        <v>-2.54234930199666E-2</v>
      </c>
      <c r="AJ238" s="11">
        <v>-8.0611029635669299E-3</v>
      </c>
      <c r="AK238" s="11">
        <v>-6.2632790304786804E-3</v>
      </c>
      <c r="AL238" s="11">
        <v>-2.40941169519717E-3</v>
      </c>
      <c r="AM238" s="11">
        <v>-1.35518910393177E-2</v>
      </c>
      <c r="AN238" s="11">
        <v>-2.5427644558321E-2</v>
      </c>
      <c r="AO238" s="11">
        <v>-3.7165118002403297E-2</v>
      </c>
      <c r="AP238" s="11">
        <v>-1.9856650188236999E-2</v>
      </c>
      <c r="AQ238" s="11">
        <v>-5.7704913911721299E-2</v>
      </c>
      <c r="AR238" s="11">
        <v>3.2777495806675903E-2</v>
      </c>
      <c r="AS238" s="11">
        <v>-1.8168896493512401E-2</v>
      </c>
      <c r="AT238" s="11">
        <v>-6.9754236233102507E-2</v>
      </c>
      <c r="AU238" s="11">
        <v>3.4514044615873297E-2</v>
      </c>
      <c r="AW238">
        <f t="array" ref="AW238">SUMPRODUCT(B238:AU238,TRANSPOSE('QoL regression results'!$H$3:$H$48))</f>
        <v>0.81595124138050235</v>
      </c>
    </row>
    <row r="239" spans="1:49" x14ac:dyDescent="0.3">
      <c r="A239">
        <v>238</v>
      </c>
      <c r="B239" s="11">
        <v>0.85855757057594595</v>
      </c>
      <c r="C239" s="11">
        <v>-2.1267241070879801E-2</v>
      </c>
      <c r="D239" s="11">
        <v>1.9543866602072398E-3</v>
      </c>
      <c r="E239" s="11">
        <v>2.0242336912678302E-3</v>
      </c>
      <c r="F239" s="11">
        <v>-1.6901150252820001E-2</v>
      </c>
      <c r="G239" s="11">
        <v>3.19704242946856E-2</v>
      </c>
      <c r="H239" s="11">
        <v>3.8255194041902897E-2</v>
      </c>
      <c r="I239" s="11">
        <v>-0.11284433284218499</v>
      </c>
      <c r="J239" s="11">
        <v>-2.5018096530826501E-2</v>
      </c>
      <c r="K239" s="11">
        <v>-0.135336346275582</v>
      </c>
      <c r="L239" s="11">
        <v>-0.157104542246116</v>
      </c>
      <c r="M239" s="11">
        <v>-5.2937240015340697E-2</v>
      </c>
      <c r="N239" s="11">
        <v>-0.12417837901659499</v>
      </c>
      <c r="O239" s="11">
        <v>-8.1320785033848306E-2</v>
      </c>
      <c r="P239" s="11">
        <v>-2.5557211627207799E-2</v>
      </c>
      <c r="Q239" s="11">
        <v>-0.12480096178321</v>
      </c>
      <c r="R239" s="11">
        <v>-0.12078945209582501</v>
      </c>
      <c r="S239" s="11">
        <v>-0.12612994396479099</v>
      </c>
      <c r="T239" s="11">
        <v>-8.2766426008340305E-2</v>
      </c>
      <c r="U239" s="11">
        <v>-0.163503394350099</v>
      </c>
      <c r="V239" s="11">
        <v>-1.90044089199124E-2</v>
      </c>
      <c r="W239" s="11">
        <v>-4.5760148533466804E-3</v>
      </c>
      <c r="X239" s="11">
        <v>-3.3817147343514403E-2</v>
      </c>
      <c r="Y239" s="11">
        <v>4.7445124105855899E-2</v>
      </c>
      <c r="Z239" s="11">
        <v>4.2630050618079299E-2</v>
      </c>
      <c r="AA239" s="11">
        <v>-0.117498263119534</v>
      </c>
      <c r="AB239" s="11">
        <v>-1.8675124201872301E-2</v>
      </c>
      <c r="AC239" s="11">
        <v>3.7072030594365898E-3</v>
      </c>
      <c r="AD239" s="11">
        <v>-5.3029677874307998E-2</v>
      </c>
      <c r="AE239" s="11">
        <v>-3.4305433160902003E-2</v>
      </c>
      <c r="AF239" s="11">
        <v>-1.8079760076230099E-2</v>
      </c>
      <c r="AG239" s="11">
        <v>-5.3215911084277E-2</v>
      </c>
      <c r="AH239" s="11">
        <v>-5.3888270954122797E-2</v>
      </c>
      <c r="AI239" s="11">
        <v>-3.1646920948888699E-2</v>
      </c>
      <c r="AJ239" s="11">
        <v>-1.8018375676090801E-2</v>
      </c>
      <c r="AK239" s="11">
        <v>6.1529308186101103E-3</v>
      </c>
      <c r="AL239" s="11">
        <v>9.5910802591478803E-3</v>
      </c>
      <c r="AM239" s="11">
        <v>-3.0852837724996899E-3</v>
      </c>
      <c r="AN239" s="11">
        <v>-1.43077426942808E-2</v>
      </c>
      <c r="AO239" s="11">
        <v>-4.6114426202941698E-2</v>
      </c>
      <c r="AP239" s="11">
        <v>-1.60586884913986E-2</v>
      </c>
      <c r="AQ239" s="11">
        <v>-5.3308027643186699E-2</v>
      </c>
      <c r="AR239" s="11">
        <v>3.4568379355307897E-2</v>
      </c>
      <c r="AS239" s="11">
        <v>-1.81114235719959E-2</v>
      </c>
      <c r="AT239" s="11">
        <v>-6.4836749654041098E-2</v>
      </c>
      <c r="AU239" s="11">
        <v>3.9931554407812299E-2</v>
      </c>
      <c r="AW239">
        <f t="array" ref="AW239">SUMPRODUCT(B239:AU239,TRANSPOSE('QoL regression results'!$H$3:$H$48))</f>
        <v>0.81426037988097111</v>
      </c>
    </row>
    <row r="240" spans="1:49" x14ac:dyDescent="0.3">
      <c r="A240">
        <v>239</v>
      </c>
      <c r="B240" s="11">
        <v>0.849720066185362</v>
      </c>
      <c r="C240" s="11">
        <v>-2.10858311951557E-2</v>
      </c>
      <c r="D240" s="11">
        <v>-1.62300974619018E-2</v>
      </c>
      <c r="E240" s="11">
        <v>9.4612043907659708E-3</v>
      </c>
      <c r="F240" s="11">
        <v>2.63446211806205E-2</v>
      </c>
      <c r="G240" s="11">
        <v>2.83171569622504E-2</v>
      </c>
      <c r="H240" s="11">
        <v>2.6280551511658399E-2</v>
      </c>
      <c r="I240" s="11">
        <v>-7.0321218209168701E-2</v>
      </c>
      <c r="J240" s="11">
        <v>-1.13610219088903E-2</v>
      </c>
      <c r="K240" s="11">
        <v>-0.16591265482834999</v>
      </c>
      <c r="L240" s="11">
        <v>-0.135657257652053</v>
      </c>
      <c r="M240" s="11">
        <v>-3.85457273435151E-2</v>
      </c>
      <c r="N240" s="11">
        <v>-9.2102932895311698E-2</v>
      </c>
      <c r="O240" s="11">
        <v>-9.6661744865704904E-2</v>
      </c>
      <c r="P240" s="11">
        <v>-1.5228287410119E-2</v>
      </c>
      <c r="Q240" s="11">
        <v>-1.6685307434798801E-2</v>
      </c>
      <c r="R240" s="11">
        <v>-9.2706705762666403E-2</v>
      </c>
      <c r="S240" s="11">
        <v>-0.10602984233210801</v>
      </c>
      <c r="T240" s="11">
        <v>-6.6256633027247505E-2</v>
      </c>
      <c r="U240" s="11">
        <v>-1.7330016703165502E-2</v>
      </c>
      <c r="V240" s="11">
        <v>4.4003306222599103E-3</v>
      </c>
      <c r="W240" s="11">
        <v>-5.5039138439180901E-2</v>
      </c>
      <c r="X240" s="11">
        <v>-2.7425003888262401E-2</v>
      </c>
      <c r="Y240" s="11">
        <v>3.5050990916420097E-2</v>
      </c>
      <c r="Z240" s="11">
        <v>4.08267170796974E-2</v>
      </c>
      <c r="AA240" s="11">
        <v>-9.0218822070822005E-2</v>
      </c>
      <c r="AB240" s="11">
        <v>-2.4274055275644298E-2</v>
      </c>
      <c r="AC240" s="11">
        <v>-4.8980656112124502E-2</v>
      </c>
      <c r="AD240" s="11">
        <v>-7.7934502625049999E-3</v>
      </c>
      <c r="AE240" s="11">
        <v>-3.6538748505329503E-2</v>
      </c>
      <c r="AF240" s="11">
        <v>-2.0317061434347101E-2</v>
      </c>
      <c r="AG240" s="11">
        <v>-5.4700479380917703E-2</v>
      </c>
      <c r="AH240" s="11">
        <v>-4.3614830540743998E-2</v>
      </c>
      <c r="AI240" s="11">
        <v>-1.8402332902282E-2</v>
      </c>
      <c r="AJ240" s="11">
        <v>-1.9360782981324001E-2</v>
      </c>
      <c r="AK240" s="11">
        <v>8.6522889930047298E-3</v>
      </c>
      <c r="AL240" s="11">
        <v>1.8127851972231299E-2</v>
      </c>
      <c r="AM240" s="11">
        <v>-4.9185988892856804E-3</v>
      </c>
      <c r="AN240" s="11">
        <v>-1.7418691855453999E-2</v>
      </c>
      <c r="AO240" s="11">
        <v>-4.0203638090469097E-2</v>
      </c>
      <c r="AP240" s="11">
        <v>-1.9421741007846001E-2</v>
      </c>
      <c r="AQ240" s="11">
        <v>-5.7316774517170203E-2</v>
      </c>
      <c r="AR240" s="11">
        <v>3.4690476105963E-2</v>
      </c>
      <c r="AS240" s="11">
        <v>-2.2505802060680102E-2</v>
      </c>
      <c r="AT240" s="11">
        <v>-6.8284383949042196E-2</v>
      </c>
      <c r="AU240" s="11">
        <v>4.7064835759307498E-2</v>
      </c>
      <c r="AW240">
        <f t="array" ref="AW240">SUMPRODUCT(B240:AU240,TRANSPOSE('QoL regression results'!$H$3:$H$48))</f>
        <v>0.82423308761684932</v>
      </c>
    </row>
    <row r="241" spans="1:49" x14ac:dyDescent="0.3">
      <c r="A241">
        <v>240</v>
      </c>
      <c r="B241" s="11">
        <v>0.85033159042595996</v>
      </c>
      <c r="C241" s="11">
        <v>-7.58410130726967E-3</v>
      </c>
      <c r="D241" s="11">
        <v>2.1395354352587999E-2</v>
      </c>
      <c r="E241" s="11">
        <v>4.46230451969755E-3</v>
      </c>
      <c r="F241" s="11">
        <v>-2.1142940258487601E-4</v>
      </c>
      <c r="G241" s="11">
        <v>1.79679099960059E-3</v>
      </c>
      <c r="H241" s="11">
        <v>2.5896456465301299E-2</v>
      </c>
      <c r="I241" s="11">
        <v>-7.0998700172968804E-2</v>
      </c>
      <c r="J241" s="11">
        <v>-2.3606001852823799E-2</v>
      </c>
      <c r="K241" s="11">
        <v>-6.0083727045062603E-2</v>
      </c>
      <c r="L241" s="11">
        <v>-0.107589108311634</v>
      </c>
      <c r="M241" s="11">
        <v>-4.4094222552293498E-2</v>
      </c>
      <c r="N241" s="11">
        <v>-0.109110054174248</v>
      </c>
      <c r="O241" s="11">
        <v>-5.6139664797200402E-2</v>
      </c>
      <c r="P241" s="11">
        <v>-1.4586709178543799E-2</v>
      </c>
      <c r="Q241" s="11">
        <v>-0.11858328596620001</v>
      </c>
      <c r="R241" s="11">
        <v>-6.2745066278137002E-2</v>
      </c>
      <c r="S241" s="11">
        <v>-0.129716970241676</v>
      </c>
      <c r="T241" s="11">
        <v>-6.2931720858462797E-2</v>
      </c>
      <c r="U241" s="11">
        <v>-7.4984272532023499E-3</v>
      </c>
      <c r="V241" s="11">
        <v>-1.37517693220969E-2</v>
      </c>
      <c r="W241" s="11">
        <v>-7.8565033085605404E-2</v>
      </c>
      <c r="X241" s="11">
        <v>-4.2627498849287702E-2</v>
      </c>
      <c r="Y241" s="11">
        <v>9.5370399463269202E-3</v>
      </c>
      <c r="Z241" s="11">
        <v>-4.0051197871712697E-3</v>
      </c>
      <c r="AA241" s="11">
        <v>-0.116202175845669</v>
      </c>
      <c r="AB241" s="11">
        <v>-4.63140015861504E-2</v>
      </c>
      <c r="AC241" s="11">
        <v>1.6026480572189101E-2</v>
      </c>
      <c r="AD241" s="11">
        <v>-8.6484475751562498E-2</v>
      </c>
      <c r="AE241" s="11">
        <v>-4.2143920893967998E-2</v>
      </c>
      <c r="AF241" s="11">
        <v>-5.6760929161870904E-3</v>
      </c>
      <c r="AG241" s="11">
        <v>-5.4510373630533702E-2</v>
      </c>
      <c r="AH241" s="11">
        <v>-4.1453922036932003E-2</v>
      </c>
      <c r="AI241" s="11">
        <v>-3.65531499664358E-2</v>
      </c>
      <c r="AJ241" s="11">
        <v>-1.15976052441643E-2</v>
      </c>
      <c r="AK241" s="11">
        <v>1.7623543068016299E-2</v>
      </c>
      <c r="AL241" s="11">
        <v>1.6249323929389499E-2</v>
      </c>
      <c r="AM241" s="11">
        <v>-2.3900831786827399E-4</v>
      </c>
      <c r="AN241" s="11">
        <v>-1.83658399973376E-2</v>
      </c>
      <c r="AO241" s="11">
        <v>-3.3972726106121398E-2</v>
      </c>
      <c r="AP241" s="11">
        <v>-1.0394754177811201E-2</v>
      </c>
      <c r="AQ241" s="11">
        <v>-4.71344886800888E-2</v>
      </c>
      <c r="AR241" s="11">
        <v>2.82299026153035E-2</v>
      </c>
      <c r="AS241" s="11">
        <v>-2.3633396317196399E-2</v>
      </c>
      <c r="AT241" s="11">
        <v>-6.2189630240623198E-2</v>
      </c>
      <c r="AU241" s="11">
        <v>3.8766056960337698E-2</v>
      </c>
      <c r="AW241">
        <f t="array" ref="AW241">SUMPRODUCT(B241:AU241,TRANSPOSE('QoL regression results'!$H$3:$H$48))</f>
        <v>0.82512699231841746</v>
      </c>
    </row>
    <row r="242" spans="1:49" x14ac:dyDescent="0.3">
      <c r="A242">
        <v>241</v>
      </c>
      <c r="B242" s="11">
        <v>0.85999492181547799</v>
      </c>
      <c r="C242" s="11">
        <v>-4.05916694748353E-2</v>
      </c>
      <c r="D242" s="11">
        <v>-5.3921703306979705E-4</v>
      </c>
      <c r="E242" s="11">
        <v>4.3164300715934903E-3</v>
      </c>
      <c r="F242" s="11">
        <v>4.6718333913925603E-2</v>
      </c>
      <c r="G242" s="11">
        <v>3.23332012759356E-2</v>
      </c>
      <c r="H242" s="11">
        <v>4.2653299147820303E-2</v>
      </c>
      <c r="I242" s="11">
        <v>-6.1836818164914403E-2</v>
      </c>
      <c r="J242" s="11">
        <v>-1.08101607617382E-2</v>
      </c>
      <c r="K242" s="11">
        <v>-9.1984709996944206E-2</v>
      </c>
      <c r="L242" s="11">
        <v>-0.16304430711878301</v>
      </c>
      <c r="M242" s="11">
        <v>-5.9690899925625401E-2</v>
      </c>
      <c r="N242" s="11">
        <v>-9.6341082256271096E-2</v>
      </c>
      <c r="O242" s="11">
        <v>-5.8932811643611097E-2</v>
      </c>
      <c r="P242" s="11">
        <v>-2.0474246873209999E-2</v>
      </c>
      <c r="Q242" s="11">
        <v>-0.14285241869356999</v>
      </c>
      <c r="R242" s="11">
        <v>-8.0051241932291101E-2</v>
      </c>
      <c r="S242" s="11">
        <v>-0.12691571141302799</v>
      </c>
      <c r="T242" s="11">
        <v>-5.7990562649623399E-2</v>
      </c>
      <c r="U242" s="11">
        <v>-0.16270382617245099</v>
      </c>
      <c r="V242" s="11">
        <v>1.79323454943549E-2</v>
      </c>
      <c r="W242" s="11">
        <v>-3.5660581600870399E-2</v>
      </c>
      <c r="X242" s="11">
        <v>-7.5169482582290803E-3</v>
      </c>
      <c r="Y242" s="11">
        <v>-4.6761808608285198E-3</v>
      </c>
      <c r="Z242" s="11">
        <v>-8.6701494503410304E-3</v>
      </c>
      <c r="AA242" s="11">
        <v>-0.10597205215123</v>
      </c>
      <c r="AB242" s="11">
        <v>-4.0562787530195397E-2</v>
      </c>
      <c r="AC242" s="11">
        <v>4.4826147851559098E-2</v>
      </c>
      <c r="AD242" s="11">
        <v>-1.9396733430244801E-2</v>
      </c>
      <c r="AE242" s="11">
        <v>-2.0589981891966501E-2</v>
      </c>
      <c r="AF242" s="11">
        <v>-3.19980220590814E-2</v>
      </c>
      <c r="AG242" s="11">
        <v>-6.16276169221825E-2</v>
      </c>
      <c r="AH242" s="11">
        <v>-5.9678187588759798E-2</v>
      </c>
      <c r="AI242" s="11">
        <v>-2.3117198499502601E-2</v>
      </c>
      <c r="AJ242" s="11">
        <v>-1.6181224232050699E-2</v>
      </c>
      <c r="AK242" s="11">
        <v>8.5786152155110202E-4</v>
      </c>
      <c r="AL242" s="11">
        <v>7.4321942870298899E-3</v>
      </c>
      <c r="AM242" s="11">
        <v>-6.6595466634117497E-3</v>
      </c>
      <c r="AN242" s="11">
        <v>-1.5792685896417701E-2</v>
      </c>
      <c r="AO242" s="11">
        <v>-4.6460060270325801E-2</v>
      </c>
      <c r="AP242" s="11">
        <v>-1.8869810531567499E-2</v>
      </c>
      <c r="AQ242" s="11">
        <v>-5.9364623590081898E-2</v>
      </c>
      <c r="AR242" s="11">
        <v>3.0833379762356301E-2</v>
      </c>
      <c r="AS242" s="11">
        <v>-2.1720380626236602E-2</v>
      </c>
      <c r="AT242" s="11">
        <v>-6.7894705487611395E-2</v>
      </c>
      <c r="AU242" s="11">
        <v>4.7398752796269102E-2</v>
      </c>
      <c r="AW242">
        <f t="array" ref="AW242">SUMPRODUCT(B242:AU242,TRANSPOSE('QoL regression results'!$H$3:$H$48))</f>
        <v>0.80774892851374813</v>
      </c>
    </row>
    <row r="243" spans="1:49" x14ac:dyDescent="0.3">
      <c r="A243">
        <v>242</v>
      </c>
      <c r="B243" s="11">
        <v>0.86867262114899502</v>
      </c>
      <c r="C243" s="11">
        <v>-6.0072672794936798E-2</v>
      </c>
      <c r="D243" s="11">
        <v>4.0613566915848496E-3</v>
      </c>
      <c r="E243" s="11">
        <v>8.3842240033964992E-3</v>
      </c>
      <c r="F243" s="11">
        <v>3.6537614836283802E-2</v>
      </c>
      <c r="G243" s="11">
        <v>1.7679437473369201E-2</v>
      </c>
      <c r="H243" s="11">
        <v>3.3614040078295701E-2</v>
      </c>
      <c r="I243" s="11">
        <v>-8.2846461252196094E-2</v>
      </c>
      <c r="J243" s="11">
        <v>-2.4128431347333099E-2</v>
      </c>
      <c r="K243" s="11">
        <v>-0.146913334251116</v>
      </c>
      <c r="L243" s="11">
        <v>-0.15859113375360201</v>
      </c>
      <c r="M243" s="11">
        <v>-4.9866741995229898E-2</v>
      </c>
      <c r="N243" s="11">
        <v>-0.13687294176967499</v>
      </c>
      <c r="O243" s="11">
        <v>-7.8031348785455298E-2</v>
      </c>
      <c r="P243" s="11">
        <v>-9.9751345981845801E-3</v>
      </c>
      <c r="Q243" s="11">
        <v>-3.0635770098474201E-2</v>
      </c>
      <c r="R243" s="11">
        <v>-0.144559651641438</v>
      </c>
      <c r="S243" s="11">
        <v>-0.10083334328648599</v>
      </c>
      <c r="T243" s="11">
        <v>-7.3861042096218396E-2</v>
      </c>
      <c r="U243" s="11">
        <v>-0.143091715839122</v>
      </c>
      <c r="V243" s="11">
        <v>-1.1382622431457601E-2</v>
      </c>
      <c r="W243" s="11">
        <v>-3.3676944669639802E-2</v>
      </c>
      <c r="X243" s="11">
        <v>-3.1482953196567701E-2</v>
      </c>
      <c r="Y243" s="11">
        <v>2.40879393098761E-2</v>
      </c>
      <c r="Z243" s="11">
        <v>-2.33790874453252E-2</v>
      </c>
      <c r="AA243" s="11">
        <v>-0.118542807755702</v>
      </c>
      <c r="AB243" s="11">
        <v>-2.2976242986028E-2</v>
      </c>
      <c r="AC243" s="11">
        <v>-3.0562483173068301E-2</v>
      </c>
      <c r="AD243" s="11">
        <v>9.7209094501782597E-2</v>
      </c>
      <c r="AE243" s="11">
        <v>-3.09092634500037E-2</v>
      </c>
      <c r="AF243" s="11">
        <v>-1.9978520346966702E-2</v>
      </c>
      <c r="AG243" s="11">
        <v>-5.6920205877689999E-2</v>
      </c>
      <c r="AH243" s="11">
        <v>-5.6198672472042903E-2</v>
      </c>
      <c r="AI243" s="11">
        <v>-2.07138666689177E-2</v>
      </c>
      <c r="AJ243" s="11">
        <v>-2.3247727533653902E-2</v>
      </c>
      <c r="AK243" s="11">
        <v>-3.6187517562146198E-4</v>
      </c>
      <c r="AL243" s="11">
        <v>6.3428655517518504E-3</v>
      </c>
      <c r="AM243" s="11">
        <v>-1.25522360516415E-2</v>
      </c>
      <c r="AN243" s="11">
        <v>-1.8809332008070299E-2</v>
      </c>
      <c r="AO243" s="11">
        <v>-3.84127104576404E-2</v>
      </c>
      <c r="AP243" s="11">
        <v>-1.6632237023622699E-2</v>
      </c>
      <c r="AQ243" s="11">
        <v>-5.2614596928436001E-2</v>
      </c>
      <c r="AR243" s="11">
        <v>2.4115660922149399E-2</v>
      </c>
      <c r="AS243" s="11">
        <v>-2.03025423904191E-2</v>
      </c>
      <c r="AT243" s="11">
        <v>-6.5569299797597194E-2</v>
      </c>
      <c r="AU243" s="11">
        <v>4.0629229057701798E-2</v>
      </c>
      <c r="AW243">
        <f t="array" ref="AW243">SUMPRODUCT(B243:AU243,TRANSPOSE('QoL regression results'!$H$3:$H$48))</f>
        <v>0.818816814228704</v>
      </c>
    </row>
    <row r="244" spans="1:49" x14ac:dyDescent="0.3">
      <c r="A244">
        <v>243</v>
      </c>
      <c r="B244" s="11">
        <v>0.85640296290454099</v>
      </c>
      <c r="C244" s="11">
        <v>-3.44455262226031E-2</v>
      </c>
      <c r="D244" s="11">
        <v>-2.5501190776676301E-3</v>
      </c>
      <c r="E244" s="11">
        <v>8.1026941053231206E-3</v>
      </c>
      <c r="F244" s="11">
        <v>1.4563372099595601E-2</v>
      </c>
      <c r="G244" s="11">
        <v>1.9648023929905702E-2</v>
      </c>
      <c r="H244" s="11">
        <v>2.2876404325134402E-2</v>
      </c>
      <c r="I244" s="11">
        <v>-8.9824213356375401E-2</v>
      </c>
      <c r="J244" s="11">
        <v>-2.8050237900551198E-2</v>
      </c>
      <c r="K244" s="11">
        <v>-0.12789086501838401</v>
      </c>
      <c r="L244" s="11">
        <v>-0.141112402243916</v>
      </c>
      <c r="M244" s="11">
        <v>-6.3763169238939404E-2</v>
      </c>
      <c r="N244" s="11">
        <v>-0.15076982165921701</v>
      </c>
      <c r="O244" s="11">
        <v>-5.6788470957735697E-2</v>
      </c>
      <c r="P244" s="11">
        <v>-3.2649366077390198E-2</v>
      </c>
      <c r="Q244" s="11">
        <v>-0.109978527133002</v>
      </c>
      <c r="R244" s="11">
        <v>-3.8942172428863497E-2</v>
      </c>
      <c r="S244" s="11">
        <v>-0.14110291099198599</v>
      </c>
      <c r="T244" s="11">
        <v>-6.0420127620089498E-2</v>
      </c>
      <c r="U244" s="11">
        <v>-0.122831921765376</v>
      </c>
      <c r="V244" s="11">
        <v>1.8781115688237399E-2</v>
      </c>
      <c r="W244" s="11">
        <v>-1.3438616003199901E-2</v>
      </c>
      <c r="X244" s="11">
        <v>-3.10641258208398E-2</v>
      </c>
      <c r="Y244" s="11">
        <v>-4.2039145349978503E-3</v>
      </c>
      <c r="Z244" s="11">
        <v>-5.1019310313343098E-3</v>
      </c>
      <c r="AA244" s="11">
        <v>-9.8098899510870599E-2</v>
      </c>
      <c r="AB244" s="11">
        <v>-3.0495469539303099E-2</v>
      </c>
      <c r="AC244" s="11">
        <v>-5.1769028295418601E-2</v>
      </c>
      <c r="AD244" s="11">
        <v>2.0053144530245499E-2</v>
      </c>
      <c r="AE244" s="11">
        <v>-3.2238380228374303E-2</v>
      </c>
      <c r="AF244" s="11">
        <v>-1.73262209959869E-2</v>
      </c>
      <c r="AG244" s="11">
        <v>-6.4370281890613695E-2</v>
      </c>
      <c r="AH244" s="11">
        <v>-5.0718147442992301E-2</v>
      </c>
      <c r="AI244" s="11">
        <v>-2.6375824575948399E-2</v>
      </c>
      <c r="AJ244" s="11">
        <v>-1.56225103038919E-2</v>
      </c>
      <c r="AK244" s="11">
        <v>-8.0889657132326691E-3</v>
      </c>
      <c r="AL244" s="11">
        <v>1.6065102408889999E-2</v>
      </c>
      <c r="AM244" s="11">
        <v>-1.13500172022398E-2</v>
      </c>
      <c r="AN244" s="11">
        <v>-2.2038482108499E-2</v>
      </c>
      <c r="AO244" s="11">
        <v>-4.3818826373899E-2</v>
      </c>
      <c r="AP244" s="11">
        <v>-1.0618000444406899E-2</v>
      </c>
      <c r="AQ244" s="11">
        <v>-5.0996595468361397E-2</v>
      </c>
      <c r="AR244" s="11">
        <v>2.6864642547283501E-2</v>
      </c>
      <c r="AS244" s="11">
        <v>-1.6060592547880202E-2</v>
      </c>
      <c r="AT244" s="11">
        <v>-6.3419697561153898E-2</v>
      </c>
      <c r="AU244" s="11">
        <v>5.0955468376927902E-2</v>
      </c>
      <c r="AW244">
        <f t="array" ref="AW244">SUMPRODUCT(B244:AU244,TRANSPOSE('QoL regression results'!$H$3:$H$48))</f>
        <v>0.82174991787043872</v>
      </c>
    </row>
    <row r="245" spans="1:49" x14ac:dyDescent="0.3">
      <c r="A245">
        <v>244</v>
      </c>
      <c r="B245" s="11">
        <v>0.86291141745830902</v>
      </c>
      <c r="C245" s="11">
        <v>-7.1571594626172103E-2</v>
      </c>
      <c r="D245" s="11">
        <v>-1.68067276510807E-2</v>
      </c>
      <c r="E245" s="11">
        <v>9.1166756987152396E-3</v>
      </c>
      <c r="F245" s="11">
        <v>2.56984144865651E-2</v>
      </c>
      <c r="G245" s="11">
        <v>4.2075692408248502E-2</v>
      </c>
      <c r="H245" s="11">
        <v>3.7101384505285898E-2</v>
      </c>
      <c r="I245" s="11">
        <v>-9.0922551548518804E-2</v>
      </c>
      <c r="J245" s="11">
        <v>-8.3432837927387392E-3</v>
      </c>
      <c r="K245" s="11">
        <v>-0.12076876827482901</v>
      </c>
      <c r="L245" s="11">
        <v>-0.13189334096550401</v>
      </c>
      <c r="M245" s="11">
        <v>-5.2892004896730599E-2</v>
      </c>
      <c r="N245" s="11">
        <v>-0.118380681016251</v>
      </c>
      <c r="O245" s="11">
        <v>-9.6816368560097496E-2</v>
      </c>
      <c r="P245" s="11">
        <v>-1.5271219562911401E-2</v>
      </c>
      <c r="Q245" s="11">
        <v>-0.122521137245633</v>
      </c>
      <c r="R245" s="11">
        <v>-0.108963746926594</v>
      </c>
      <c r="S245" s="11">
        <v>-0.13878366304303499</v>
      </c>
      <c r="T245" s="11">
        <v>-7.6777185532559605E-2</v>
      </c>
      <c r="U245" s="11">
        <v>-0.120658874836775</v>
      </c>
      <c r="V245" s="11">
        <v>-2.8884389563668299E-2</v>
      </c>
      <c r="W245" s="11">
        <v>-5.0404023264182897E-2</v>
      </c>
      <c r="X245" s="11">
        <v>-2.6139725408684301E-2</v>
      </c>
      <c r="Y245" s="11">
        <v>7.2380374917907697E-3</v>
      </c>
      <c r="Z245" s="11">
        <v>2.5171434970151198E-2</v>
      </c>
      <c r="AA245" s="11">
        <v>-7.8633887372833E-2</v>
      </c>
      <c r="AB245" s="11">
        <v>-3.0199105053796201E-2</v>
      </c>
      <c r="AC245" s="11">
        <v>3.1623197371789702E-2</v>
      </c>
      <c r="AD245" s="11">
        <v>9.7282404043626996E-4</v>
      </c>
      <c r="AE245" s="11">
        <v>-3.3424910023354203E-2</v>
      </c>
      <c r="AF245" s="11">
        <v>-3.11217087872055E-2</v>
      </c>
      <c r="AG245" s="11">
        <v>-5.4068484019207302E-2</v>
      </c>
      <c r="AH245" s="11">
        <v>-6.4756075755665596E-2</v>
      </c>
      <c r="AI245" s="11">
        <v>-3.1626651896182099E-2</v>
      </c>
      <c r="AJ245" s="11">
        <v>-9.7188290559829197E-3</v>
      </c>
      <c r="AK245" s="11">
        <v>1.52795648912307E-3</v>
      </c>
      <c r="AL245" s="11">
        <v>-6.2846457815282902E-4</v>
      </c>
      <c r="AM245" s="11">
        <v>-9.3632591230137906E-3</v>
      </c>
      <c r="AN245" s="11">
        <v>-2.59917038207476E-2</v>
      </c>
      <c r="AO245" s="11">
        <v>-4.4494270339057E-2</v>
      </c>
      <c r="AP245" s="11">
        <v>-2.4683956466927798E-2</v>
      </c>
      <c r="AQ245" s="11">
        <v>-5.2935467939007601E-2</v>
      </c>
      <c r="AR245" s="11">
        <v>2.7637967558325802E-2</v>
      </c>
      <c r="AS245" s="11">
        <v>-9.4605718858371095E-3</v>
      </c>
      <c r="AT245" s="11">
        <v>-5.2467412932289598E-2</v>
      </c>
      <c r="AU245" s="11">
        <v>3.9400769514576203E-2</v>
      </c>
      <c r="AW245">
        <f t="array" ref="AW245">SUMPRODUCT(B245:AU245,TRANSPOSE('QoL regression results'!$H$3:$H$48))</f>
        <v>0.79752687712449066</v>
      </c>
    </row>
    <row r="246" spans="1:49" x14ac:dyDescent="0.3">
      <c r="A246">
        <v>245</v>
      </c>
      <c r="B246" s="11">
        <v>0.87187439153834301</v>
      </c>
      <c r="C246" s="11">
        <v>-2.89818226774444E-2</v>
      </c>
      <c r="D246" s="11">
        <v>-3.3502928283317301E-2</v>
      </c>
      <c r="E246" s="11">
        <v>1.4079347598379901E-3</v>
      </c>
      <c r="F246" s="11">
        <v>-7.5541013898754996E-3</v>
      </c>
      <c r="G246" s="11">
        <v>2.31291939642106E-2</v>
      </c>
      <c r="H246" s="11">
        <v>1.8148892445301799E-2</v>
      </c>
      <c r="I246" s="11">
        <v>-0.106869259804725</v>
      </c>
      <c r="J246" s="11">
        <v>-2.46762679927531E-2</v>
      </c>
      <c r="K246" s="11">
        <v>-0.187109254081639</v>
      </c>
      <c r="L246" s="11">
        <v>-0.14150541639637701</v>
      </c>
      <c r="M246" s="11">
        <v>-6.3380308372513905E-2</v>
      </c>
      <c r="N246" s="11">
        <v>-0.13355276385246301</v>
      </c>
      <c r="O246" s="11">
        <v>-9.7586478100381999E-2</v>
      </c>
      <c r="P246" s="11">
        <v>-1.8252901815888199E-2</v>
      </c>
      <c r="Q246" s="11">
        <v>-4.1531386297316501E-2</v>
      </c>
      <c r="R246" s="11">
        <v>-8.7019784490712196E-2</v>
      </c>
      <c r="S246" s="11">
        <v>-0.11009573727321501</v>
      </c>
      <c r="T246" s="11">
        <v>-6.7614031261806498E-2</v>
      </c>
      <c r="U246" s="11">
        <v>-1.6035020805091001E-2</v>
      </c>
      <c r="V246" s="11">
        <v>1.17394637677473E-2</v>
      </c>
      <c r="W246" s="11">
        <v>-5.0465283841896698E-2</v>
      </c>
      <c r="X246" s="11">
        <v>-3.6515661562295701E-2</v>
      </c>
      <c r="Y246" s="11">
        <v>1.19321393578547E-2</v>
      </c>
      <c r="Z246" s="11">
        <v>4.9820313114501399E-2</v>
      </c>
      <c r="AA246" s="11">
        <v>-0.114157460906785</v>
      </c>
      <c r="AB246" s="11">
        <v>-2.82657808553189E-2</v>
      </c>
      <c r="AC246" s="11">
        <v>-6.2291570407470097E-2</v>
      </c>
      <c r="AD246" s="11">
        <v>-5.3304031062583301E-2</v>
      </c>
      <c r="AE246" s="11">
        <v>-3.0399476901858399E-2</v>
      </c>
      <c r="AF246" s="11">
        <v>-1.5906307620546099E-2</v>
      </c>
      <c r="AG246" s="11">
        <v>-5.8445129600441202E-2</v>
      </c>
      <c r="AH246" s="11">
        <v>-4.6698845460991803E-2</v>
      </c>
      <c r="AI246" s="11">
        <v>-2.3109846871101701E-2</v>
      </c>
      <c r="AJ246" s="11">
        <v>-1.52185085053297E-2</v>
      </c>
      <c r="AK246" s="11">
        <v>-7.8977185163142307E-3</v>
      </c>
      <c r="AL246" s="11">
        <v>6.0066896448555396E-3</v>
      </c>
      <c r="AM246" s="11">
        <v>-1.9555963512284301E-2</v>
      </c>
      <c r="AN246" s="11">
        <v>-2.7274228246467701E-2</v>
      </c>
      <c r="AO246" s="11">
        <v>-6.6915836608592003E-2</v>
      </c>
      <c r="AP246" s="11">
        <v>-2.0769782898071101E-2</v>
      </c>
      <c r="AQ246" s="11">
        <v>-6.49078933872307E-2</v>
      </c>
      <c r="AR246" s="11">
        <v>2.7228098742504699E-2</v>
      </c>
      <c r="AS246" s="11">
        <v>-1.5308951703331099E-2</v>
      </c>
      <c r="AT246" s="11">
        <v>-6.5429944667491094E-2</v>
      </c>
      <c r="AU246" s="11">
        <v>4.9922443963862299E-2</v>
      </c>
      <c r="AW246">
        <f t="array" ref="AW246">SUMPRODUCT(B246:AU246,TRANSPOSE('QoL regression results'!$H$3:$H$48))</f>
        <v>0.83118223572220673</v>
      </c>
    </row>
    <row r="247" spans="1:49" x14ac:dyDescent="0.3">
      <c r="A247">
        <v>246</v>
      </c>
      <c r="B247" s="11">
        <v>0.85242507359099595</v>
      </c>
      <c r="C247" s="11">
        <v>-6.2350361332455403E-2</v>
      </c>
      <c r="D247" s="11">
        <v>-2.31678018671523E-2</v>
      </c>
      <c r="E247" s="11">
        <v>8.8766632449093497E-3</v>
      </c>
      <c r="F247" s="11">
        <v>2.8592611627325199E-2</v>
      </c>
      <c r="G247" s="11">
        <v>6.2067789439054298E-2</v>
      </c>
      <c r="H247" s="11">
        <v>3.5418262598305002E-2</v>
      </c>
      <c r="I247" s="11">
        <v>-8.5585431262490602E-2</v>
      </c>
      <c r="J247" s="11">
        <v>-2.16037450406871E-2</v>
      </c>
      <c r="K247" s="11">
        <v>-0.105457179653038</v>
      </c>
      <c r="L247" s="11">
        <v>-0.109267917409343</v>
      </c>
      <c r="M247" s="11">
        <v>-5.1352551055726697E-2</v>
      </c>
      <c r="N247" s="11">
        <v>-0.116931607997316</v>
      </c>
      <c r="O247" s="11">
        <v>-9.0958403536112703E-2</v>
      </c>
      <c r="P247" s="11">
        <v>-3.0792157513817201E-2</v>
      </c>
      <c r="Q247" s="11">
        <v>-7.7320027417606393E-2</v>
      </c>
      <c r="R247" s="11">
        <v>-0.147690468397636</v>
      </c>
      <c r="S247" s="11">
        <v>-8.8297306592743E-2</v>
      </c>
      <c r="T247" s="11">
        <v>-7.4687216861808903E-2</v>
      </c>
      <c r="U247" s="11">
        <v>-7.2039677201098107E-2</v>
      </c>
      <c r="V247" s="11">
        <v>3.30949231547044E-2</v>
      </c>
      <c r="W247" s="11">
        <v>-5.9804921265388999E-2</v>
      </c>
      <c r="X247" s="11">
        <v>-5.4539934611204301E-2</v>
      </c>
      <c r="Y247" s="11">
        <v>4.89743252663652E-2</v>
      </c>
      <c r="Z247" s="11">
        <v>2.37185390781747E-2</v>
      </c>
      <c r="AA247" s="11">
        <v>-9.9209439544243105E-2</v>
      </c>
      <c r="AB247" s="11">
        <v>-2.28620045664535E-2</v>
      </c>
      <c r="AC247" s="11">
        <v>3.13795049924699E-2</v>
      </c>
      <c r="AD247" s="11">
        <v>-4.85828490645221E-2</v>
      </c>
      <c r="AE247" s="11">
        <v>-3.1433202689570498E-2</v>
      </c>
      <c r="AF247" s="11">
        <v>-1.8572526818724601E-2</v>
      </c>
      <c r="AG247" s="11">
        <v>-5.5769716131168698E-2</v>
      </c>
      <c r="AH247" s="11">
        <v>-6.1416021302213998E-2</v>
      </c>
      <c r="AI247" s="11">
        <v>-3.6123430624674401E-2</v>
      </c>
      <c r="AJ247" s="11">
        <v>-2.2229130636239099E-2</v>
      </c>
      <c r="AK247" s="11">
        <v>2.8297776128159498E-3</v>
      </c>
      <c r="AL247" s="11">
        <v>7.8653732378316191E-3</v>
      </c>
      <c r="AM247" s="11">
        <v>-5.9784541781528998E-3</v>
      </c>
      <c r="AN247" s="11">
        <v>-2.2003486992298399E-2</v>
      </c>
      <c r="AO247" s="11">
        <v>-3.8224429058917E-2</v>
      </c>
      <c r="AP247" s="11">
        <v>-6.5522766541576101E-3</v>
      </c>
      <c r="AQ247" s="11">
        <v>-4.8506921950354498E-2</v>
      </c>
      <c r="AR247" s="11">
        <v>3.1109175206144899E-2</v>
      </c>
      <c r="AS247" s="11">
        <v>-1.27831450934731E-2</v>
      </c>
      <c r="AT247" s="11">
        <v>-5.7993030784683097E-2</v>
      </c>
      <c r="AU247" s="11">
        <v>4.0867247167390798E-2</v>
      </c>
      <c r="AW247">
        <f t="array" ref="AW247">SUMPRODUCT(B247:AU247,TRANSPOSE('QoL regression results'!$H$3:$H$48))</f>
        <v>0.79887442552661359</v>
      </c>
    </row>
    <row r="248" spans="1:49" x14ac:dyDescent="0.3">
      <c r="A248">
        <v>247</v>
      </c>
      <c r="B248" s="11">
        <v>0.86092672725914399</v>
      </c>
      <c r="C248" s="11">
        <v>-3.7180480381683798E-2</v>
      </c>
      <c r="D248" s="11">
        <v>-1.6211055747551498E-2</v>
      </c>
      <c r="E248" s="11">
        <v>6.8988253654611803E-4</v>
      </c>
      <c r="F248" s="11">
        <v>-2.02859082001128E-2</v>
      </c>
      <c r="G248" s="11">
        <v>3.4412820622181102E-2</v>
      </c>
      <c r="H248" s="11">
        <v>2.3002266144790801E-2</v>
      </c>
      <c r="I248" s="11">
        <v>-6.0431487528253898E-2</v>
      </c>
      <c r="J248" s="11">
        <v>-4.9033274477145797E-2</v>
      </c>
      <c r="K248" s="11">
        <v>-0.143733218870818</v>
      </c>
      <c r="L248" s="11">
        <v>-0.14748170869171601</v>
      </c>
      <c r="M248" s="11">
        <v>-4.8437189613335603E-2</v>
      </c>
      <c r="N248" s="11">
        <v>-0.123320215094133</v>
      </c>
      <c r="O248" s="11">
        <v>-5.7775580334263603E-2</v>
      </c>
      <c r="P248" s="11">
        <v>-2.33648845620728E-2</v>
      </c>
      <c r="Q248" s="11">
        <v>-0.118747897446714</v>
      </c>
      <c r="R248" s="11">
        <v>-7.7641284070105399E-2</v>
      </c>
      <c r="S248" s="11">
        <v>-0.112043464814338</v>
      </c>
      <c r="T248" s="11">
        <v>-5.6530856948646901E-2</v>
      </c>
      <c r="U248" s="11">
        <v>-0.14379897655327301</v>
      </c>
      <c r="V248" s="11">
        <v>7.5234712723774898E-3</v>
      </c>
      <c r="W248" s="11">
        <v>-3.5066075182384103E-2</v>
      </c>
      <c r="X248" s="11">
        <v>-4.8211785137854499E-2</v>
      </c>
      <c r="Y248" s="11">
        <v>-9.1047656785251396E-3</v>
      </c>
      <c r="Z248" s="11">
        <v>-2.6444257407533402E-2</v>
      </c>
      <c r="AA248" s="11">
        <v>-9.7147952721885297E-2</v>
      </c>
      <c r="AB248" s="11">
        <v>-5.1171538514496399E-2</v>
      </c>
      <c r="AC248" s="11">
        <v>1.01358349072216E-2</v>
      </c>
      <c r="AD248" s="11">
        <v>-3.7153230214188801E-2</v>
      </c>
      <c r="AE248" s="11">
        <v>-3.3345992528043801E-2</v>
      </c>
      <c r="AF248" s="11">
        <v>-2.0523079936960901E-2</v>
      </c>
      <c r="AG248" s="11">
        <v>-5.3111500515144398E-2</v>
      </c>
      <c r="AH248" s="11">
        <v>-4.0560337656489399E-2</v>
      </c>
      <c r="AI248" s="11">
        <v>-2.9381278326461199E-2</v>
      </c>
      <c r="AJ248" s="11">
        <v>-2.2313672022922899E-2</v>
      </c>
      <c r="AK248" s="11">
        <v>2.1575927624469401E-3</v>
      </c>
      <c r="AL248" s="11">
        <v>5.5134183540550396E-3</v>
      </c>
      <c r="AM248" s="11">
        <v>-1.4579339038047499E-2</v>
      </c>
      <c r="AN248" s="11">
        <v>-1.7406776163649901E-2</v>
      </c>
      <c r="AO248" s="11">
        <v>-5.1866184722725001E-2</v>
      </c>
      <c r="AP248" s="11">
        <v>-1.45372415986596E-2</v>
      </c>
      <c r="AQ248" s="11">
        <v>-4.7247795993578798E-2</v>
      </c>
      <c r="AR248" s="11">
        <v>3.7792742847963003E-2</v>
      </c>
      <c r="AS248" s="11">
        <v>-1.15889705629085E-2</v>
      </c>
      <c r="AT248" s="11">
        <v>-6.2851113970542494E-2</v>
      </c>
      <c r="AU248" s="11">
        <v>3.7196206238867199E-2</v>
      </c>
      <c r="AW248">
        <f t="array" ref="AW248">SUMPRODUCT(B248:AU248,TRANSPOSE('QoL regression results'!$H$3:$H$48))</f>
        <v>0.82587980795670968</v>
      </c>
    </row>
    <row r="249" spans="1:49" x14ac:dyDescent="0.3">
      <c r="A249">
        <v>248</v>
      </c>
      <c r="B249" s="11">
        <v>0.84452095403585603</v>
      </c>
      <c r="C249" s="11">
        <v>2.5160700027472602E-2</v>
      </c>
      <c r="D249" s="11">
        <v>-1.0526745494584401E-3</v>
      </c>
      <c r="E249" s="11">
        <v>7.0731580338142704E-3</v>
      </c>
      <c r="F249" s="11">
        <v>-3.2427919286486397E-2</v>
      </c>
      <c r="G249" s="11">
        <v>1.3453620032794201E-2</v>
      </c>
      <c r="H249" s="11">
        <v>2.6123949404007699E-2</v>
      </c>
      <c r="I249" s="11">
        <v>-0.107249889547101</v>
      </c>
      <c r="J249" s="11">
        <v>-4.2861930603536498E-2</v>
      </c>
      <c r="K249" s="11">
        <v>-0.14435960989826599</v>
      </c>
      <c r="L249" s="11">
        <v>-0.110195623249057</v>
      </c>
      <c r="M249" s="11">
        <v>-4.5063271217610001E-2</v>
      </c>
      <c r="N249" s="11">
        <v>-0.117155085596596</v>
      </c>
      <c r="O249" s="11">
        <v>-5.4462851803464801E-2</v>
      </c>
      <c r="P249" s="11">
        <v>-2.2124895362158E-2</v>
      </c>
      <c r="Q249" s="11">
        <v>-2.6708333290870599E-2</v>
      </c>
      <c r="R249" s="11">
        <v>-5.2319791304421E-2</v>
      </c>
      <c r="S249" s="11">
        <v>-9.257115045856E-2</v>
      </c>
      <c r="T249" s="11">
        <v>-6.8629684720947104E-2</v>
      </c>
      <c r="U249" s="11">
        <v>-6.7111664949420197E-2</v>
      </c>
      <c r="V249" s="11">
        <v>3.0920720135974598E-2</v>
      </c>
      <c r="W249" s="11">
        <v>-2.3609409321653902E-3</v>
      </c>
      <c r="X249" s="11">
        <v>-3.1133444279430399E-2</v>
      </c>
      <c r="Y249" s="11">
        <v>-1.44613461595531E-2</v>
      </c>
      <c r="Z249" s="11">
        <v>3.6110683881543398E-2</v>
      </c>
      <c r="AA249" s="11">
        <v>-0.10229696161112301</v>
      </c>
      <c r="AB249" s="11">
        <v>-2.05470835986406E-2</v>
      </c>
      <c r="AC249" s="11">
        <v>3.1331938010873001E-2</v>
      </c>
      <c r="AD249" s="11">
        <v>-3.5514792667092399E-2</v>
      </c>
      <c r="AE249" s="11">
        <v>-3.9108568376455898E-2</v>
      </c>
      <c r="AF249" s="11">
        <v>-1.0712763438253101E-2</v>
      </c>
      <c r="AG249" s="11">
        <v>-5.1475563764160202E-2</v>
      </c>
      <c r="AH249" s="11">
        <v>-4.3131170887110201E-2</v>
      </c>
      <c r="AI249" s="11">
        <v>-3.2182943557949401E-2</v>
      </c>
      <c r="AJ249" s="11">
        <v>-2.4392097475759E-2</v>
      </c>
      <c r="AK249" s="11">
        <v>1.3570741637431801E-2</v>
      </c>
      <c r="AL249" s="11">
        <v>2.09770709905494E-2</v>
      </c>
      <c r="AM249" s="11">
        <v>6.5129615589967198E-3</v>
      </c>
      <c r="AN249" s="11">
        <v>-1.53705231300578E-2</v>
      </c>
      <c r="AO249" s="11">
        <v>-3.7309361571123599E-2</v>
      </c>
      <c r="AP249" s="11">
        <v>-1.4872792832305E-2</v>
      </c>
      <c r="AQ249" s="11">
        <v>-5.6803449746500603E-2</v>
      </c>
      <c r="AR249" s="11">
        <v>3.9577833045989198E-2</v>
      </c>
      <c r="AS249" s="11">
        <v>-1.5226061929784001E-2</v>
      </c>
      <c r="AT249" s="11">
        <v>-6.0588916300325403E-2</v>
      </c>
      <c r="AU249" s="11">
        <v>3.7448973704335399E-2</v>
      </c>
      <c r="AW249">
        <f t="array" ref="AW249">SUMPRODUCT(B249:AU249,TRANSPOSE('QoL regression results'!$H$3:$H$48))</f>
        <v>0.82236685413929522</v>
      </c>
    </row>
    <row r="250" spans="1:49" x14ac:dyDescent="0.3">
      <c r="A250">
        <v>249</v>
      </c>
      <c r="B250" s="11">
        <v>0.85336978355644999</v>
      </c>
      <c r="C250" s="11">
        <v>-7.7315930024770801E-2</v>
      </c>
      <c r="D250" s="11">
        <v>5.9239716909860697E-3</v>
      </c>
      <c r="E250" s="11">
        <v>6.5919736383661899E-3</v>
      </c>
      <c r="F250" s="11">
        <v>-1.6243670931006E-2</v>
      </c>
      <c r="G250" s="11">
        <v>8.0049683941214693E-3</v>
      </c>
      <c r="H250" s="11">
        <v>3.5188755736598097E-2</v>
      </c>
      <c r="I250" s="11">
        <v>-6.9335879447259094E-2</v>
      </c>
      <c r="J250" s="11">
        <v>-5.3112352088522503E-2</v>
      </c>
      <c r="K250" s="11">
        <v>-0.111185491354709</v>
      </c>
      <c r="L250" s="11">
        <v>-0.115427586377747</v>
      </c>
      <c r="M250" s="11">
        <v>-5.1996470182573203E-2</v>
      </c>
      <c r="N250" s="11">
        <v>-0.109132694093727</v>
      </c>
      <c r="O250" s="11">
        <v>-4.6184818336854297E-2</v>
      </c>
      <c r="P250" s="11">
        <v>-1.8790337418921801E-2</v>
      </c>
      <c r="Q250" s="11">
        <v>-6.9689908413229196E-2</v>
      </c>
      <c r="R250" s="11">
        <v>-9.0606376798786498E-2</v>
      </c>
      <c r="S250" s="11">
        <v>-0.12740192404678</v>
      </c>
      <c r="T250" s="11">
        <v>-6.5594949694960797E-2</v>
      </c>
      <c r="U250" s="11">
        <v>-0.19198313974410899</v>
      </c>
      <c r="V250" s="11">
        <v>-2.0536609668118301E-2</v>
      </c>
      <c r="W250" s="11">
        <v>-4.0821004031097702E-2</v>
      </c>
      <c r="X250" s="11">
        <v>-3.6293087361701601E-2</v>
      </c>
      <c r="Y250" s="11">
        <v>2.23144279083375E-2</v>
      </c>
      <c r="Z250" s="11">
        <v>6.7801631924586797E-3</v>
      </c>
      <c r="AA250" s="11">
        <v>-0.10627560859232001</v>
      </c>
      <c r="AB250" s="11">
        <v>-3.6869156148026799E-2</v>
      </c>
      <c r="AC250" s="11">
        <v>-0.115327855370725</v>
      </c>
      <c r="AD250" s="11">
        <v>-1.3821050699413201E-2</v>
      </c>
      <c r="AE250" s="11">
        <v>-3.2105694680607297E-2</v>
      </c>
      <c r="AF250" s="11">
        <v>-7.0937195745316697E-3</v>
      </c>
      <c r="AG250" s="11">
        <v>-5.5227696619541002E-2</v>
      </c>
      <c r="AH250" s="11">
        <v>-4.7437923450176098E-2</v>
      </c>
      <c r="AI250" s="11">
        <v>-3.0135761186379801E-2</v>
      </c>
      <c r="AJ250" s="11">
        <v>-1.5694025063206898E-2</v>
      </c>
      <c r="AK250" s="11">
        <v>3.1442200858170901E-3</v>
      </c>
      <c r="AL250" s="11">
        <v>1.4952367842287201E-4</v>
      </c>
      <c r="AM250" s="11">
        <v>-7.9041187861085393E-3</v>
      </c>
      <c r="AN250" s="11">
        <v>-1.8745939889648601E-2</v>
      </c>
      <c r="AO250" s="11">
        <v>-4.9893959886546303E-2</v>
      </c>
      <c r="AP250" s="11">
        <v>-1.67063418251845E-2</v>
      </c>
      <c r="AQ250" s="11">
        <v>-6.4954895782380506E-2</v>
      </c>
      <c r="AR250" s="11">
        <v>2.8900726928513899E-2</v>
      </c>
      <c r="AS250" s="11">
        <v>-1.6859483550555499E-2</v>
      </c>
      <c r="AT250" s="11">
        <v>-6.3079298269153206E-2</v>
      </c>
      <c r="AU250" s="11">
        <v>4.6034663240928503E-2</v>
      </c>
      <c r="AW250">
        <f t="array" ref="AW250">SUMPRODUCT(B250:AU250,TRANSPOSE('QoL regression results'!$H$3:$H$48))</f>
        <v>0.80608138378469685</v>
      </c>
    </row>
    <row r="251" spans="1:49" x14ac:dyDescent="0.3">
      <c r="A251">
        <v>250</v>
      </c>
      <c r="B251" s="11">
        <v>0.85755783398644403</v>
      </c>
      <c r="C251" s="11">
        <v>-3.2397642461338402E-2</v>
      </c>
      <c r="D251" s="11">
        <v>-2.6215379860416398E-2</v>
      </c>
      <c r="E251" s="11">
        <v>1.6407607881026701E-5</v>
      </c>
      <c r="F251" s="11">
        <v>1.1502743557612501E-2</v>
      </c>
      <c r="G251" s="11">
        <v>2.3903256320406099E-2</v>
      </c>
      <c r="H251" s="11">
        <v>3.3380632879790602E-2</v>
      </c>
      <c r="I251" s="11">
        <v>-9.0858548479456999E-2</v>
      </c>
      <c r="J251" s="11">
        <v>-8.6225307239674496E-4</v>
      </c>
      <c r="K251" s="11">
        <v>-0.130930259004259</v>
      </c>
      <c r="L251" s="11">
        <v>-7.1493712308965202E-2</v>
      </c>
      <c r="M251" s="11">
        <v>-5.0521911926564002E-2</v>
      </c>
      <c r="N251" s="11">
        <v>-0.12758418044450101</v>
      </c>
      <c r="O251" s="11">
        <v>-7.2876167356788896E-2</v>
      </c>
      <c r="P251" s="11">
        <v>-1.6687627047576498E-2</v>
      </c>
      <c r="Q251" s="11">
        <v>-5.6803115061715599E-2</v>
      </c>
      <c r="R251" s="11">
        <v>-0.10191374470824401</v>
      </c>
      <c r="S251" s="11">
        <v>-0.124105419853386</v>
      </c>
      <c r="T251" s="11">
        <v>-6.6513077361915807E-2</v>
      </c>
      <c r="U251" s="11">
        <v>-0.108863099082009</v>
      </c>
      <c r="V251" s="11">
        <v>3.8185658447620501E-3</v>
      </c>
      <c r="W251" s="11">
        <v>-1.51160897522029E-2</v>
      </c>
      <c r="X251" s="11">
        <v>-3.0133139339666298E-2</v>
      </c>
      <c r="Y251" s="11">
        <v>5.9578078086918599E-3</v>
      </c>
      <c r="Z251" s="11">
        <v>1.7598882055391198E-2</v>
      </c>
      <c r="AA251" s="11">
        <v>-0.107783039086313</v>
      </c>
      <c r="AB251" s="11">
        <v>-1.0568100089591E-2</v>
      </c>
      <c r="AC251" s="11">
        <v>-2.8393332314854001E-2</v>
      </c>
      <c r="AD251" s="11">
        <v>-5.43017631199521E-2</v>
      </c>
      <c r="AE251" s="11">
        <v>-3.2194115404881297E-2</v>
      </c>
      <c r="AF251" s="11">
        <v>-2.0452153849340599E-2</v>
      </c>
      <c r="AG251" s="11">
        <v>-5.9367482051645298E-2</v>
      </c>
      <c r="AH251" s="11">
        <v>-5.0239263762736401E-2</v>
      </c>
      <c r="AI251" s="11">
        <v>-4.4015704828177897E-2</v>
      </c>
      <c r="AJ251" s="11">
        <v>-1.38758506166603E-2</v>
      </c>
      <c r="AK251" s="11">
        <v>8.9684056590415805E-3</v>
      </c>
      <c r="AL251" s="11">
        <v>4.0074399075801601E-3</v>
      </c>
      <c r="AM251" s="11">
        <v>-1.06033389578869E-2</v>
      </c>
      <c r="AN251" s="11">
        <v>-2.83796272813376E-2</v>
      </c>
      <c r="AO251" s="11">
        <v>-3.4067108911631401E-2</v>
      </c>
      <c r="AP251" s="11">
        <v>-1.2897588040944799E-2</v>
      </c>
      <c r="AQ251" s="11">
        <v>-5.4617553554904601E-2</v>
      </c>
      <c r="AR251" s="11">
        <v>3.1852331389600197E-2</v>
      </c>
      <c r="AS251" s="11">
        <v>-1.9583945583493301E-2</v>
      </c>
      <c r="AT251" s="11">
        <v>-6.1440519640981898E-2</v>
      </c>
      <c r="AU251" s="11">
        <v>4.5611481640477403E-2</v>
      </c>
      <c r="AW251">
        <f t="array" ref="AW251">SUMPRODUCT(B251:AU251,TRANSPOSE('QoL regression results'!$H$3:$H$48))</f>
        <v>0.8113260101312878</v>
      </c>
    </row>
    <row r="252" spans="1:49" x14ac:dyDescent="0.3">
      <c r="A252">
        <v>251</v>
      </c>
      <c r="B252" s="11">
        <v>0.87132753600495705</v>
      </c>
      <c r="C252" s="11">
        <v>-9.5234425131379696E-4</v>
      </c>
      <c r="D252" s="11">
        <v>1.3322736782685401E-2</v>
      </c>
      <c r="E252" s="11">
        <v>-4.3735416533294798E-3</v>
      </c>
      <c r="F252" s="11">
        <v>-9.2950227350640895E-4</v>
      </c>
      <c r="G252" s="11">
        <v>1.5538975183552701E-2</v>
      </c>
      <c r="H252" s="11">
        <v>4.3405909315197701E-2</v>
      </c>
      <c r="I252" s="11">
        <v>-9.9107971827855898E-2</v>
      </c>
      <c r="J252" s="11">
        <v>-2.7461704358572599E-2</v>
      </c>
      <c r="K252" s="11">
        <v>-0.16459007233145001</v>
      </c>
      <c r="L252" s="11">
        <v>-5.8255177370023302E-2</v>
      </c>
      <c r="M252" s="11">
        <v>-6.12111317436611E-2</v>
      </c>
      <c r="N252" s="11">
        <v>-4.7041766042771202E-2</v>
      </c>
      <c r="O252" s="11">
        <v>-7.0209085046855496E-2</v>
      </c>
      <c r="P252" s="11">
        <v>-1.7798141988013001E-2</v>
      </c>
      <c r="Q252" s="11">
        <v>-1.86522308035142E-3</v>
      </c>
      <c r="R252" s="11">
        <v>-7.7748901791738004E-2</v>
      </c>
      <c r="S252" s="11">
        <v>-0.142221521994011</v>
      </c>
      <c r="T252" s="11">
        <v>-7.7869833021463705E-2</v>
      </c>
      <c r="U252" s="11">
        <v>-9.9005633365017498E-2</v>
      </c>
      <c r="V252" s="11">
        <v>-1.917131912696E-3</v>
      </c>
      <c r="W252" s="11">
        <v>-6.4597793493124302E-3</v>
      </c>
      <c r="X252" s="11">
        <v>-2.3585296691858E-2</v>
      </c>
      <c r="Y252" s="11">
        <v>-5.1369652054807202E-2</v>
      </c>
      <c r="Z252" s="11">
        <v>1.0984443298038001E-2</v>
      </c>
      <c r="AA252" s="11">
        <v>-8.6828925786920502E-2</v>
      </c>
      <c r="AB252" s="11">
        <v>-4.6643539485997698E-2</v>
      </c>
      <c r="AC252" s="11">
        <v>-3.7825964135246998E-2</v>
      </c>
      <c r="AD252" s="11">
        <v>-7.5588797843811104E-2</v>
      </c>
      <c r="AE252" s="11">
        <v>-3.4580276166218997E-2</v>
      </c>
      <c r="AF252" s="11">
        <v>-1.4768652772284299E-2</v>
      </c>
      <c r="AG252" s="11">
        <v>-6.16488228296697E-2</v>
      </c>
      <c r="AH252" s="11">
        <v>-5.5699290557018201E-2</v>
      </c>
      <c r="AI252" s="11">
        <v>-2.68893639948324E-2</v>
      </c>
      <c r="AJ252" s="11">
        <v>-2.0479911753627799E-2</v>
      </c>
      <c r="AK252" s="11">
        <v>1.13158214101216E-3</v>
      </c>
      <c r="AL252" s="11">
        <v>8.5223864015130605E-3</v>
      </c>
      <c r="AM252" s="11">
        <v>-1.20219363385261E-2</v>
      </c>
      <c r="AN252" s="11">
        <v>-1.44946483522188E-2</v>
      </c>
      <c r="AO252" s="11">
        <v>-4.5417788012355499E-2</v>
      </c>
      <c r="AP252" s="11">
        <v>-1.89104102902912E-2</v>
      </c>
      <c r="AQ252" s="11">
        <v>-5.6916339077699898E-2</v>
      </c>
      <c r="AR252" s="11">
        <v>2.8193639658066798E-2</v>
      </c>
      <c r="AS252" s="11">
        <v>-1.7926318922933102E-2</v>
      </c>
      <c r="AT252" s="11">
        <v>-6.8266165431722703E-2</v>
      </c>
      <c r="AU252" s="11">
        <v>4.1408166706393697E-2</v>
      </c>
      <c r="AW252">
        <f t="array" ref="AW252">SUMPRODUCT(B252:AU252,TRANSPOSE('QoL regression results'!$H$3:$H$48))</f>
        <v>0.82415063184945192</v>
      </c>
    </row>
    <row r="253" spans="1:49" x14ac:dyDescent="0.3">
      <c r="A253">
        <v>252</v>
      </c>
      <c r="B253" s="11">
        <v>0.83199551587913601</v>
      </c>
      <c r="C253" s="11">
        <v>-2.48211906232991E-2</v>
      </c>
      <c r="D253" s="11">
        <v>1.3248446211319599E-2</v>
      </c>
      <c r="E253" s="11">
        <v>7.7758577702319196E-3</v>
      </c>
      <c r="F253" s="11">
        <v>-4.1588490741155297E-3</v>
      </c>
      <c r="G253" s="11">
        <v>1.1787539508974499E-2</v>
      </c>
      <c r="H253" s="11">
        <v>2.9670645176006601E-2</v>
      </c>
      <c r="I253" s="11">
        <v>-0.109353282819228</v>
      </c>
      <c r="J253" s="11">
        <v>-3.17375771296722E-2</v>
      </c>
      <c r="K253" s="11">
        <v>-0.16847293535865701</v>
      </c>
      <c r="L253" s="11">
        <v>-0.135309667317425</v>
      </c>
      <c r="M253" s="11">
        <v>-4.8053126496789299E-2</v>
      </c>
      <c r="N253" s="11">
        <v>-0.167207769471337</v>
      </c>
      <c r="O253" s="11">
        <v>-6.2834715660711998E-2</v>
      </c>
      <c r="P253" s="11">
        <v>-2.9559984024306998E-2</v>
      </c>
      <c r="Q253" s="11">
        <v>-6.5720085639092304E-2</v>
      </c>
      <c r="R253" s="11">
        <v>-6.2164132498441799E-2</v>
      </c>
      <c r="S253" s="11">
        <v>-9.2237989211632995E-2</v>
      </c>
      <c r="T253" s="11">
        <v>-6.5349844402528001E-2</v>
      </c>
      <c r="U253" s="11">
        <v>-6.05555929583136E-2</v>
      </c>
      <c r="V253" s="11">
        <v>2.1508619866136098E-3</v>
      </c>
      <c r="W253" s="11">
        <v>-3.7578961469523803E-2</v>
      </c>
      <c r="X253" s="11">
        <v>-3.0384866033531702E-2</v>
      </c>
      <c r="Y253" s="11">
        <v>2.5406196495847799E-2</v>
      </c>
      <c r="Z253" s="11">
        <v>-2.6293652151235698E-2</v>
      </c>
      <c r="AA253" s="11">
        <v>-0.124059135829892</v>
      </c>
      <c r="AB253" s="11">
        <v>-3.5357966605111001E-2</v>
      </c>
      <c r="AC253" s="11">
        <v>-5.93519866414665E-2</v>
      </c>
      <c r="AD253" s="11">
        <v>-3.07146729254173E-2</v>
      </c>
      <c r="AE253" s="11">
        <v>-3.5484466959162797E-2</v>
      </c>
      <c r="AF253" s="11">
        <v>-1.3449464086182901E-2</v>
      </c>
      <c r="AG253" s="11">
        <v>-5.5457003278097598E-2</v>
      </c>
      <c r="AH253" s="11">
        <v>-4.6119266465585798E-2</v>
      </c>
      <c r="AI253" s="11">
        <v>-2.3268936113031199E-2</v>
      </c>
      <c r="AJ253" s="11">
        <v>-1.8845404139436198E-2</v>
      </c>
      <c r="AK253" s="11">
        <v>2.2637376087557299E-3</v>
      </c>
      <c r="AL253" s="11">
        <v>1.33189014203405E-2</v>
      </c>
      <c r="AM253" s="11">
        <v>4.1722349456274101E-4</v>
      </c>
      <c r="AN253" s="11">
        <v>-2.00670789529202E-2</v>
      </c>
      <c r="AO253" s="11">
        <v>-4.3965915560247801E-2</v>
      </c>
      <c r="AP253" s="11">
        <v>-9.6621546501068304E-3</v>
      </c>
      <c r="AQ253" s="11">
        <v>-4.9379335547075201E-2</v>
      </c>
      <c r="AR253" s="11">
        <v>3.4338112112165697E-2</v>
      </c>
      <c r="AS253" s="11">
        <v>-4.8692202090115802E-3</v>
      </c>
      <c r="AT253" s="11">
        <v>-5.5713691029078999E-2</v>
      </c>
      <c r="AU253" s="11">
        <v>4.6656768428344798E-2</v>
      </c>
      <c r="AW253">
        <f t="array" ref="AW253">SUMPRODUCT(B253:AU253,TRANSPOSE('QoL regression results'!$H$3:$H$48))</f>
        <v>0.7991951508338907</v>
      </c>
    </row>
    <row r="254" spans="1:49" x14ac:dyDescent="0.3">
      <c r="A254">
        <v>253</v>
      </c>
      <c r="B254" s="11">
        <v>0.88254323493647302</v>
      </c>
      <c r="C254" s="11">
        <v>-4.1767029383257097E-2</v>
      </c>
      <c r="D254" s="11">
        <v>1.6043551347513899E-2</v>
      </c>
      <c r="E254" s="11">
        <v>4.0130518562306802E-3</v>
      </c>
      <c r="F254" s="11">
        <v>-1.50434789460792E-2</v>
      </c>
      <c r="G254" s="11">
        <v>1.44900514480181E-2</v>
      </c>
      <c r="H254" s="11">
        <v>2.45646011744079E-2</v>
      </c>
      <c r="I254" s="11">
        <v>-5.1705097408494702E-2</v>
      </c>
      <c r="J254" s="11">
        <v>-2.6935994429791001E-3</v>
      </c>
      <c r="K254" s="11">
        <v>-0.14021019434382001</v>
      </c>
      <c r="L254" s="11">
        <v>-0.114912409807919</v>
      </c>
      <c r="M254" s="11">
        <v>-5.4868911200979399E-2</v>
      </c>
      <c r="N254" s="11">
        <v>-0.113779361963654</v>
      </c>
      <c r="O254" s="11">
        <v>-4.2869424797070503E-2</v>
      </c>
      <c r="P254" s="11">
        <v>-1.1622440576836E-2</v>
      </c>
      <c r="Q254" s="11">
        <v>-0.10146021175642</v>
      </c>
      <c r="R254" s="11">
        <v>-0.100878961330264</v>
      </c>
      <c r="S254" s="11">
        <v>-0.10818658453310701</v>
      </c>
      <c r="T254" s="11">
        <v>-9.6968230175379297E-2</v>
      </c>
      <c r="U254" s="11">
        <v>-0.16171343169604999</v>
      </c>
      <c r="V254" s="11">
        <v>4.1125247293426004E-3</v>
      </c>
      <c r="W254" s="11">
        <v>-3.9106107410306901E-2</v>
      </c>
      <c r="X254" s="11">
        <v>-3.5043748617011899E-2</v>
      </c>
      <c r="Y254" s="11">
        <v>-8.9280021026871999E-3</v>
      </c>
      <c r="Z254" s="11">
        <v>-5.7250673446829402E-2</v>
      </c>
      <c r="AA254" s="11">
        <v>-7.95869032725188E-2</v>
      </c>
      <c r="AB254" s="11">
        <v>-1.8448717897552799E-2</v>
      </c>
      <c r="AC254" s="11">
        <v>0.110381807490551</v>
      </c>
      <c r="AD254" s="11">
        <v>-0.110151994172839</v>
      </c>
      <c r="AE254" s="11">
        <v>-3.8259182286533099E-2</v>
      </c>
      <c r="AF254" s="11">
        <v>-2.5446152674250499E-2</v>
      </c>
      <c r="AG254" s="11">
        <v>-6.4234489595010894E-2</v>
      </c>
      <c r="AH254" s="11">
        <v>-4.8328915667561298E-2</v>
      </c>
      <c r="AI254" s="11">
        <v>-2.83436208268701E-2</v>
      </c>
      <c r="AJ254" s="11">
        <v>-1.2720556664725199E-2</v>
      </c>
      <c r="AK254" s="11">
        <v>4.3622058339227304E-3</v>
      </c>
      <c r="AL254" s="11">
        <v>6.2865913835291403E-4</v>
      </c>
      <c r="AM254" s="11">
        <v>-1.57680400022608E-2</v>
      </c>
      <c r="AN254" s="11">
        <v>-2.4333589460094798E-2</v>
      </c>
      <c r="AO254" s="11">
        <v>-4.3995252101026103E-2</v>
      </c>
      <c r="AP254" s="11">
        <v>-1.7863006445495402E-2</v>
      </c>
      <c r="AQ254" s="11">
        <v>-5.2506101078125998E-2</v>
      </c>
      <c r="AR254" s="11">
        <v>2.4204135073064299E-2</v>
      </c>
      <c r="AS254" s="11">
        <v>-1.6521165570758299E-2</v>
      </c>
      <c r="AT254" s="11">
        <v>-6.9885994321014902E-2</v>
      </c>
      <c r="AU254" s="11">
        <v>3.5294950795571697E-2</v>
      </c>
      <c r="AW254">
        <f t="array" ref="AW254">SUMPRODUCT(B254:AU254,TRANSPOSE('QoL regression results'!$H$3:$H$48))</f>
        <v>0.83484297840726462</v>
      </c>
    </row>
    <row r="255" spans="1:49" x14ac:dyDescent="0.3">
      <c r="A255">
        <v>254</v>
      </c>
      <c r="B255" s="11">
        <v>0.84719917804781497</v>
      </c>
      <c r="C255" s="11">
        <v>-8.8056005878776197E-2</v>
      </c>
      <c r="D255" s="11">
        <v>3.7730292427964801E-2</v>
      </c>
      <c r="E255" s="11">
        <v>9.1736536046747308E-3</v>
      </c>
      <c r="F255" s="11">
        <v>2.9886546725062E-2</v>
      </c>
      <c r="G255" s="11">
        <v>4.9087833303906097E-3</v>
      </c>
      <c r="H255" s="11">
        <v>3.0272387678201298E-2</v>
      </c>
      <c r="I255" s="11">
        <v>-6.8506380616408097E-2</v>
      </c>
      <c r="J255" s="11">
        <v>-4.39998406401318E-2</v>
      </c>
      <c r="K255" s="11">
        <v>-0.13771165910784999</v>
      </c>
      <c r="L255" s="11">
        <v>-0.100824092835087</v>
      </c>
      <c r="M255" s="11">
        <v>-5.0465812959414297E-2</v>
      </c>
      <c r="N255" s="11">
        <v>-0.14938989450322401</v>
      </c>
      <c r="O255" s="11">
        <v>-3.8236073928030301E-2</v>
      </c>
      <c r="P255" s="11">
        <v>-2.0664309979277599E-2</v>
      </c>
      <c r="Q255" s="11">
        <v>-0.13841579180559199</v>
      </c>
      <c r="R255" s="11">
        <v>-7.3977045061167798E-2</v>
      </c>
      <c r="S255" s="11">
        <v>-0.11087215754337</v>
      </c>
      <c r="T255" s="11">
        <v>-4.3342041688090902E-2</v>
      </c>
      <c r="U255" s="11">
        <v>-1.2433487020598301E-2</v>
      </c>
      <c r="V255" s="11">
        <v>-1.1823816289258399E-2</v>
      </c>
      <c r="W255" s="11">
        <v>-1.5329587668189501E-2</v>
      </c>
      <c r="X255" s="11">
        <v>-2.6174689086781899E-2</v>
      </c>
      <c r="Y255" s="11">
        <v>-1.7772949316717902E-2</v>
      </c>
      <c r="Z255" s="11">
        <v>-2.99990647219745E-2</v>
      </c>
      <c r="AA255" s="11">
        <v>-8.3806054664299107E-2</v>
      </c>
      <c r="AB255" s="11">
        <v>-3.6254516190280597E-2</v>
      </c>
      <c r="AC255" s="11">
        <v>-3.2949766974233297E-2</v>
      </c>
      <c r="AD255" s="11">
        <v>-5.9513793028115401E-2</v>
      </c>
      <c r="AE255" s="11">
        <v>-3.6183362181045703E-2</v>
      </c>
      <c r="AF255" s="11">
        <v>-2.3935196296299199E-2</v>
      </c>
      <c r="AG255" s="11">
        <v>-6.1727447575276602E-2</v>
      </c>
      <c r="AH255" s="11">
        <v>-5.4338228193210901E-2</v>
      </c>
      <c r="AI255" s="11">
        <v>-1.82246763941405E-2</v>
      </c>
      <c r="AJ255" s="11">
        <v>-1.9464097446571401E-2</v>
      </c>
      <c r="AK255" s="11">
        <v>1.67807378267757E-2</v>
      </c>
      <c r="AL255" s="11">
        <v>1.9662695439240398E-2</v>
      </c>
      <c r="AM255" s="11">
        <v>-4.9243922451443298E-3</v>
      </c>
      <c r="AN255" s="11">
        <v>-2.1960589816029798E-2</v>
      </c>
      <c r="AO255" s="11">
        <v>-3.2255779316435397E-2</v>
      </c>
      <c r="AP255" s="11">
        <v>-1.1405565490467E-2</v>
      </c>
      <c r="AQ255" s="11">
        <v>-4.5453242253349999E-2</v>
      </c>
      <c r="AR255" s="11">
        <v>3.5428358462788197E-2</v>
      </c>
      <c r="AS255" s="11">
        <v>-1.77524857529619E-2</v>
      </c>
      <c r="AT255" s="11">
        <v>-6.0419375177826903E-2</v>
      </c>
      <c r="AU255" s="11">
        <v>4.0328467326520102E-2</v>
      </c>
      <c r="AW255">
        <f t="array" ref="AW255">SUMPRODUCT(B255:AU255,TRANSPOSE('QoL regression results'!$H$3:$H$48))</f>
        <v>0.81252364529384447</v>
      </c>
    </row>
    <row r="256" spans="1:49" x14ac:dyDescent="0.3">
      <c r="A256">
        <v>255</v>
      </c>
      <c r="B256" s="11">
        <v>0.86119117280678503</v>
      </c>
      <c r="C256" s="11">
        <v>-2.85634166671116E-2</v>
      </c>
      <c r="D256" s="11">
        <v>1.0880396967619201E-2</v>
      </c>
      <c r="E256" s="11">
        <v>6.31360027500048E-4</v>
      </c>
      <c r="F256" s="11">
        <v>-1.8914346058268802E-2</v>
      </c>
      <c r="G256" s="11">
        <v>1.66561151663406E-2</v>
      </c>
      <c r="H256" s="11">
        <v>3.3193619952137203E-2</v>
      </c>
      <c r="I256" s="11">
        <v>-8.08195392350195E-2</v>
      </c>
      <c r="J256" s="11">
        <v>-2.12529604978842E-2</v>
      </c>
      <c r="K256" s="11">
        <v>-0.17822260125367401</v>
      </c>
      <c r="L256" s="11">
        <v>-0.100991175168946</v>
      </c>
      <c r="M256" s="11">
        <v>-5.3570325295534502E-2</v>
      </c>
      <c r="N256" s="11">
        <v>-9.8819295814790098E-2</v>
      </c>
      <c r="O256" s="11">
        <v>-6.0604963582524901E-2</v>
      </c>
      <c r="P256" s="11">
        <v>-1.9737076426435098E-2</v>
      </c>
      <c r="Q256" s="11">
        <v>-0.109734835347922</v>
      </c>
      <c r="R256" s="11">
        <v>-1.10760053489597E-2</v>
      </c>
      <c r="S256" s="11">
        <v>-0.13370641979608899</v>
      </c>
      <c r="T256" s="11">
        <v>-6.3117293730319796E-2</v>
      </c>
      <c r="U256" s="11">
        <v>-4.8260048339069897E-2</v>
      </c>
      <c r="V256" s="11">
        <v>2.8588007081779498E-2</v>
      </c>
      <c r="W256" s="11">
        <v>-6.6213885615138093E-2</v>
      </c>
      <c r="X256" s="11">
        <v>-5.7615409512055397E-2</v>
      </c>
      <c r="Y256" s="11">
        <v>-2.3817298161227501E-2</v>
      </c>
      <c r="Z256" s="11">
        <v>-1.5013917133788499E-2</v>
      </c>
      <c r="AA256" s="11">
        <v>-8.5179111287026807E-2</v>
      </c>
      <c r="AB256" s="11">
        <v>-2.56953149285696E-2</v>
      </c>
      <c r="AC256" s="11">
        <v>6.0792903895967902E-4</v>
      </c>
      <c r="AD256" s="11">
        <v>-9.6891855517636696E-2</v>
      </c>
      <c r="AE256" s="11">
        <v>-3.5333430802818401E-2</v>
      </c>
      <c r="AF256" s="11">
        <v>-2.0021761219213698E-2</v>
      </c>
      <c r="AG256" s="11">
        <v>-6.6499447862161595E-2</v>
      </c>
      <c r="AH256" s="11">
        <v>-5.3001352547051003E-2</v>
      </c>
      <c r="AI256" s="11">
        <v>-3.6108348214340197E-2</v>
      </c>
      <c r="AJ256" s="11">
        <v>-1.21294962670239E-2</v>
      </c>
      <c r="AK256" s="11">
        <v>9.5464173054998801E-4</v>
      </c>
      <c r="AL256" s="11">
        <v>1.15442345602777E-2</v>
      </c>
      <c r="AM256" s="11">
        <v>-6.4785002823879905E-4</v>
      </c>
      <c r="AN256" s="11">
        <v>-1.43578516652242E-2</v>
      </c>
      <c r="AO256" s="11">
        <v>-3.3279050477393102E-2</v>
      </c>
      <c r="AP256" s="11">
        <v>-2.17808615591479E-2</v>
      </c>
      <c r="AQ256" s="11">
        <v>-6.3797327172724003E-2</v>
      </c>
      <c r="AR256" s="11">
        <v>3.4311553598276298E-2</v>
      </c>
      <c r="AS256" s="11">
        <v>-1.44297961864583E-2</v>
      </c>
      <c r="AT256" s="11">
        <v>-6.0931490230221798E-2</v>
      </c>
      <c r="AU256" s="11">
        <v>4.2212719074782502E-2</v>
      </c>
      <c r="AW256">
        <f t="array" ref="AW256">SUMPRODUCT(B256:AU256,TRANSPOSE('QoL regression results'!$H$3:$H$48))</f>
        <v>0.81973405482001183</v>
      </c>
    </row>
    <row r="257" spans="1:49" x14ac:dyDescent="0.3">
      <c r="A257">
        <v>256</v>
      </c>
      <c r="B257" s="11">
        <v>0.85035953653379304</v>
      </c>
      <c r="C257" s="11">
        <v>-7.6058231237132803E-2</v>
      </c>
      <c r="D257" s="11">
        <v>-8.4050029587632007E-3</v>
      </c>
      <c r="E257" s="11">
        <v>3.72681980071451E-3</v>
      </c>
      <c r="F257" s="11">
        <v>-2.8357300845735698E-3</v>
      </c>
      <c r="G257" s="11">
        <v>3.1664259895036399E-2</v>
      </c>
      <c r="H257" s="11">
        <v>2.1357206261065301E-2</v>
      </c>
      <c r="I257" s="11">
        <v>-7.7045566025239098E-2</v>
      </c>
      <c r="J257" s="11">
        <v>-1.5154284609614901E-2</v>
      </c>
      <c r="K257" s="11">
        <v>-0.13265859118499601</v>
      </c>
      <c r="L257" s="11">
        <v>-9.8596606343027096E-2</v>
      </c>
      <c r="M257" s="11">
        <v>-5.9008121230969102E-2</v>
      </c>
      <c r="N257" s="11">
        <v>-0.147000998733126</v>
      </c>
      <c r="O257" s="11">
        <v>-0.114989574504036</v>
      </c>
      <c r="P257" s="11">
        <v>-2.44450472127722E-2</v>
      </c>
      <c r="Q257" s="11">
        <v>-0.145305753432106</v>
      </c>
      <c r="R257" s="11">
        <v>-0.11671266179029099</v>
      </c>
      <c r="S257" s="11">
        <v>-0.160696502614121</v>
      </c>
      <c r="T257" s="11">
        <v>-7.5714244808899697E-2</v>
      </c>
      <c r="U257" s="11">
        <v>6.3424901776071602E-2</v>
      </c>
      <c r="V257" s="11">
        <v>1.23514422869433E-2</v>
      </c>
      <c r="W257" s="11">
        <v>-4.96878270549624E-2</v>
      </c>
      <c r="X257" s="11">
        <v>-6.1458608835883298E-2</v>
      </c>
      <c r="Y257" s="11">
        <v>7.4594977288141504E-2</v>
      </c>
      <c r="Z257" s="11">
        <v>1.6120448673735199E-2</v>
      </c>
      <c r="AA257" s="11">
        <v>-8.4920422400074497E-2</v>
      </c>
      <c r="AB257" s="11">
        <v>-3.2081390077447001E-2</v>
      </c>
      <c r="AC257" s="11">
        <v>1.47533623549575E-2</v>
      </c>
      <c r="AD257" s="11">
        <v>-4.8074347721499301E-2</v>
      </c>
      <c r="AE257" s="11">
        <v>-3.4760939276164401E-2</v>
      </c>
      <c r="AF257" s="11">
        <v>-2.1457059723962502E-2</v>
      </c>
      <c r="AG257" s="11">
        <v>-5.8789688679092698E-2</v>
      </c>
      <c r="AH257" s="11">
        <v>-4.75816106842765E-2</v>
      </c>
      <c r="AI257" s="11">
        <v>-2.6872570455130099E-2</v>
      </c>
      <c r="AJ257" s="11">
        <v>-1.6951010344485901E-2</v>
      </c>
      <c r="AK257" s="11">
        <v>1.5675770662718701E-3</v>
      </c>
      <c r="AL257" s="11">
        <v>1.6258993058275401E-2</v>
      </c>
      <c r="AM257" s="11">
        <v>-8.0556988307007894E-3</v>
      </c>
      <c r="AN257" s="11">
        <v>-1.39407403336534E-2</v>
      </c>
      <c r="AO257" s="11">
        <v>-3.01465874788726E-2</v>
      </c>
      <c r="AP257" s="11">
        <v>-1.3369468473348901E-2</v>
      </c>
      <c r="AQ257" s="11">
        <v>-4.8902126154350398E-2</v>
      </c>
      <c r="AR257" s="11">
        <v>2.6696366952241601E-2</v>
      </c>
      <c r="AS257" s="11">
        <v>-1.6436784282161901E-2</v>
      </c>
      <c r="AT257" s="11">
        <v>-6.3048777795175107E-2</v>
      </c>
      <c r="AU257" s="11">
        <v>5.4874448964966002E-2</v>
      </c>
      <c r="AW257">
        <f t="array" ref="AW257">SUMPRODUCT(B257:AU257,TRANSPOSE('QoL regression results'!$H$3:$H$48))</f>
        <v>0.81903691890779196</v>
      </c>
    </row>
    <row r="258" spans="1:49" x14ac:dyDescent="0.3">
      <c r="A258">
        <v>257</v>
      </c>
      <c r="B258" s="11">
        <v>0.85536493985158901</v>
      </c>
      <c r="C258" s="11">
        <v>-0.10036559596793899</v>
      </c>
      <c r="D258" s="11">
        <v>1.34746734594525E-2</v>
      </c>
      <c r="E258" s="11">
        <v>-2.6855135895229301E-3</v>
      </c>
      <c r="F258" s="11">
        <v>5.4685272226494303E-2</v>
      </c>
      <c r="G258" s="11">
        <v>3.9386998194563998E-3</v>
      </c>
      <c r="H258" s="11">
        <v>3.7916029130416598E-2</v>
      </c>
      <c r="I258" s="11">
        <v>-7.5652913166878902E-2</v>
      </c>
      <c r="J258" s="11">
        <v>-3.09683345921896E-2</v>
      </c>
      <c r="K258" s="11">
        <v>-0.17758768307492201</v>
      </c>
      <c r="L258" s="11">
        <v>-0.12701797681781901</v>
      </c>
      <c r="M258" s="11">
        <v>-5.6674092081682198E-2</v>
      </c>
      <c r="N258" s="11">
        <v>-0.17063476208504499</v>
      </c>
      <c r="O258" s="11">
        <v>-6.0461365814703801E-2</v>
      </c>
      <c r="P258" s="11">
        <v>-2.82898844681953E-2</v>
      </c>
      <c r="Q258" s="11">
        <v>-5.84803322788984E-2</v>
      </c>
      <c r="R258" s="11">
        <v>-7.0702235455231202E-2</v>
      </c>
      <c r="S258" s="11">
        <v>-0.114998822748584</v>
      </c>
      <c r="T258" s="11">
        <v>-5.7189833737715398E-2</v>
      </c>
      <c r="U258" s="11">
        <v>-0.142726997952621</v>
      </c>
      <c r="V258" s="11">
        <v>-9.5414976083879298E-3</v>
      </c>
      <c r="W258" s="11">
        <v>-5.1758063804760897E-2</v>
      </c>
      <c r="X258" s="11">
        <v>-4.2511542223716399E-2</v>
      </c>
      <c r="Y258" s="11">
        <v>3.88362832515756E-2</v>
      </c>
      <c r="Z258" s="11">
        <v>-6.6998740920353097E-3</v>
      </c>
      <c r="AA258" s="11">
        <v>-9.99837358137982E-2</v>
      </c>
      <c r="AB258" s="11">
        <v>-3.2772179566516103E-2</v>
      </c>
      <c r="AC258" s="11">
        <v>-0.12352480596759099</v>
      </c>
      <c r="AD258" s="11">
        <v>-1.33771947276908E-2</v>
      </c>
      <c r="AE258" s="11">
        <v>-3.18577318597697E-2</v>
      </c>
      <c r="AF258" s="11">
        <v>-3.2428782167229199E-2</v>
      </c>
      <c r="AG258" s="11">
        <v>-6.1643333746271303E-2</v>
      </c>
      <c r="AH258" s="11">
        <v>-5.2550880268413903E-2</v>
      </c>
      <c r="AI258" s="11">
        <v>-3.1178085386117198E-2</v>
      </c>
      <c r="AJ258" s="11">
        <v>-1.6241637955437802E-2</v>
      </c>
      <c r="AK258" s="11">
        <v>1.8577067342905901E-2</v>
      </c>
      <c r="AL258" s="11">
        <v>1.7587577413462899E-2</v>
      </c>
      <c r="AM258" s="11">
        <v>7.7145913625895597E-3</v>
      </c>
      <c r="AN258" s="11">
        <v>-1.30271790336978E-2</v>
      </c>
      <c r="AO258" s="11">
        <v>-2.4449829626660299E-2</v>
      </c>
      <c r="AP258" s="11">
        <v>-1.2790522208344099E-2</v>
      </c>
      <c r="AQ258" s="11">
        <v>-4.4808684666589403E-2</v>
      </c>
      <c r="AR258" s="11">
        <v>2.78271218687005E-2</v>
      </c>
      <c r="AS258" s="11">
        <v>-2.4412711917268601E-2</v>
      </c>
      <c r="AT258" s="11">
        <v>-7.3049385714723206E-2</v>
      </c>
      <c r="AU258" s="11">
        <v>4.25839272472881E-2</v>
      </c>
      <c r="AW258">
        <f t="array" ref="AW258">SUMPRODUCT(B258:AU258,TRANSPOSE('QoL regression results'!$H$3:$H$48))</f>
        <v>0.82040163699663804</v>
      </c>
    </row>
    <row r="259" spans="1:49" x14ac:dyDescent="0.3">
      <c r="A259">
        <v>258</v>
      </c>
      <c r="B259" s="11">
        <v>0.86420043036411998</v>
      </c>
      <c r="C259" s="11">
        <v>-7.4953404302449095E-2</v>
      </c>
      <c r="D259" s="11">
        <v>-1.160339485427E-2</v>
      </c>
      <c r="E259" s="11">
        <v>1.1132155276592301E-2</v>
      </c>
      <c r="F259" s="11">
        <v>2.18533541327561E-2</v>
      </c>
      <c r="G259" s="11">
        <v>5.32526948010369E-2</v>
      </c>
      <c r="H259" s="11">
        <v>2.9772828347703399E-2</v>
      </c>
      <c r="I259" s="11">
        <v>-7.0519845587999494E-2</v>
      </c>
      <c r="J259" s="11">
        <v>-2.6730110956036401E-2</v>
      </c>
      <c r="K259" s="11">
        <v>-0.101108216454614</v>
      </c>
      <c r="L259" s="11">
        <v>-0.11985018108470299</v>
      </c>
      <c r="M259" s="11">
        <v>-4.9376844300938097E-2</v>
      </c>
      <c r="N259" s="11">
        <v>-0.22433132348321499</v>
      </c>
      <c r="O259" s="11">
        <v>-0.101035710917515</v>
      </c>
      <c r="P259" s="11">
        <v>-1.4323429075823501E-2</v>
      </c>
      <c r="Q259" s="11">
        <v>-0.11954356008641399</v>
      </c>
      <c r="R259" s="11">
        <v>-3.6296994370093399E-2</v>
      </c>
      <c r="S259" s="11">
        <v>-0.142398552280118</v>
      </c>
      <c r="T259" s="11">
        <v>-5.26033086231548E-2</v>
      </c>
      <c r="U259" s="11">
        <v>7.5637851937603298E-3</v>
      </c>
      <c r="V259" s="11">
        <v>2.9672453789628999E-2</v>
      </c>
      <c r="W259" s="11">
        <v>-6.7429809804796001E-2</v>
      </c>
      <c r="X259" s="11">
        <v>-3.6493593737198897E-2</v>
      </c>
      <c r="Y259" s="11">
        <v>2.54488982160006E-2</v>
      </c>
      <c r="Z259" s="11">
        <v>1.4612778141486199E-2</v>
      </c>
      <c r="AA259" s="11">
        <v>-0.122536620106761</v>
      </c>
      <c r="AB259" s="11">
        <v>-2.6751895934238799E-2</v>
      </c>
      <c r="AC259" s="11">
        <v>8.1392575313893201E-3</v>
      </c>
      <c r="AD259" s="11">
        <v>-7.0909429717709999E-2</v>
      </c>
      <c r="AE259" s="11">
        <v>-4.3736707952537701E-2</v>
      </c>
      <c r="AF259" s="11">
        <v>-1.38475523204651E-2</v>
      </c>
      <c r="AG259" s="11">
        <v>-5.1480533412404099E-2</v>
      </c>
      <c r="AH259" s="11">
        <v>-5.2231469314605997E-2</v>
      </c>
      <c r="AI259" s="11">
        <v>-2.4515637725920102E-2</v>
      </c>
      <c r="AJ259" s="11">
        <v>-2.2423216259907699E-2</v>
      </c>
      <c r="AK259" s="11">
        <v>-1.42377579349892E-3</v>
      </c>
      <c r="AL259" s="11">
        <v>1.26454672760527E-2</v>
      </c>
      <c r="AM259" s="11">
        <v>-1.2137174400932401E-2</v>
      </c>
      <c r="AN259" s="11">
        <v>-2.06500032520564E-2</v>
      </c>
      <c r="AO259" s="11">
        <v>-2.4882894489978401E-2</v>
      </c>
      <c r="AP259" s="11">
        <v>-8.6105221626794799E-3</v>
      </c>
      <c r="AQ259" s="11">
        <v>-4.9868876474889599E-2</v>
      </c>
      <c r="AR259" s="11">
        <v>3.12122010312075E-2</v>
      </c>
      <c r="AS259" s="11">
        <v>-2.3703537626266102E-2</v>
      </c>
      <c r="AT259" s="11">
        <v>-6.6166763052720498E-2</v>
      </c>
      <c r="AU259" s="11">
        <v>3.02373566580608E-2</v>
      </c>
      <c r="AW259">
        <f t="array" ref="AW259">SUMPRODUCT(B259:AU259,TRANSPOSE('QoL regression results'!$H$3:$H$48))</f>
        <v>0.82461442832556664</v>
      </c>
    </row>
    <row r="260" spans="1:49" x14ac:dyDescent="0.3">
      <c r="A260">
        <v>259</v>
      </c>
      <c r="B260" s="11">
        <v>0.85330324880024999</v>
      </c>
      <c r="C260" s="11">
        <v>-4.1282613303370803E-2</v>
      </c>
      <c r="D260" s="11">
        <v>1.8791317548704001E-2</v>
      </c>
      <c r="E260" s="11">
        <v>5.3161582800838603E-3</v>
      </c>
      <c r="F260" s="11">
        <v>-8.3290420952167807E-3</v>
      </c>
      <c r="G260" s="11">
        <v>2.2177513576651101E-2</v>
      </c>
      <c r="H260" s="11">
        <v>4.2038749193684902E-2</v>
      </c>
      <c r="I260" s="11">
        <v>-6.42549541449699E-2</v>
      </c>
      <c r="J260" s="11">
        <v>-4.2007901628332199E-2</v>
      </c>
      <c r="K260" s="11">
        <v>-0.149625545252731</v>
      </c>
      <c r="L260" s="11">
        <v>-0.152985071504805</v>
      </c>
      <c r="M260" s="11">
        <v>-5.6972642764153099E-2</v>
      </c>
      <c r="N260" s="11">
        <v>-0.13927935123398499</v>
      </c>
      <c r="O260" s="11">
        <v>-7.0614905192965496E-2</v>
      </c>
      <c r="P260" s="11">
        <v>-4.4861270997688697E-3</v>
      </c>
      <c r="Q260" s="11">
        <v>-0.102212848321121</v>
      </c>
      <c r="R260" s="11">
        <v>-0.11513024638236601</v>
      </c>
      <c r="S260" s="11">
        <v>-0.14044968653383999</v>
      </c>
      <c r="T260" s="11">
        <v>-7.7096220640106794E-2</v>
      </c>
      <c r="U260" s="11">
        <v>-0.108911738440912</v>
      </c>
      <c r="V260" s="11">
        <v>3.9580490137067902E-2</v>
      </c>
      <c r="W260" s="11">
        <v>-6.7422365052643193E-2</v>
      </c>
      <c r="X260" s="11">
        <v>-3.72320529084222E-2</v>
      </c>
      <c r="Y260" s="11">
        <v>5.0921958887410104E-3</v>
      </c>
      <c r="Z260" s="11">
        <v>-2.5580887998289E-2</v>
      </c>
      <c r="AA260" s="11">
        <v>-0.12787240650454601</v>
      </c>
      <c r="AB260" s="11">
        <v>-3.0418679844474099E-2</v>
      </c>
      <c r="AC260" s="11">
        <v>4.41621153101176E-2</v>
      </c>
      <c r="AD260" s="11">
        <v>-1.9757260980248301E-2</v>
      </c>
      <c r="AE260" s="11">
        <v>-3.1521427924861303E-2</v>
      </c>
      <c r="AF260" s="11">
        <v>-2.2041398290451798E-2</v>
      </c>
      <c r="AG260" s="11">
        <v>-6.6446678159368305E-2</v>
      </c>
      <c r="AH260" s="11">
        <v>-6.3302013420231396E-2</v>
      </c>
      <c r="AI260" s="11">
        <v>-2.13298546207711E-2</v>
      </c>
      <c r="AJ260" s="11">
        <v>-1.4614929290437799E-2</v>
      </c>
      <c r="AK260" s="11">
        <v>4.7852712466729102E-3</v>
      </c>
      <c r="AL260" s="11">
        <v>8.7297803457112091E-3</v>
      </c>
      <c r="AM260" s="11">
        <v>-7.6726982154938202E-3</v>
      </c>
      <c r="AN260" s="11">
        <v>-2.2116472255403499E-2</v>
      </c>
      <c r="AO260" s="11">
        <v>-4.7433993469974102E-2</v>
      </c>
      <c r="AP260" s="11">
        <v>-1.15575222368646E-2</v>
      </c>
      <c r="AQ260" s="11">
        <v>-4.7094729343716397E-2</v>
      </c>
      <c r="AR260" s="11">
        <v>2.70178394150082E-2</v>
      </c>
      <c r="AS260" s="11">
        <v>-2.24556016470919E-2</v>
      </c>
      <c r="AT260" s="11">
        <v>-6.3305391188197294E-2</v>
      </c>
      <c r="AU260" s="11">
        <v>5.1640911490854501E-2</v>
      </c>
      <c r="AW260">
        <f t="array" ref="AW260">SUMPRODUCT(B260:AU260,TRANSPOSE('QoL regression results'!$H$3:$H$48))</f>
        <v>0.7987310157257298</v>
      </c>
    </row>
    <row r="261" spans="1:49" x14ac:dyDescent="0.3">
      <c r="A261">
        <v>260</v>
      </c>
      <c r="B261" s="11">
        <v>0.84202921210293502</v>
      </c>
      <c r="C261" s="11">
        <v>-5.65627378012949E-2</v>
      </c>
      <c r="D261" s="11">
        <v>-1.2409465157654099E-3</v>
      </c>
      <c r="E261" s="11">
        <v>1.3004971585085401E-2</v>
      </c>
      <c r="F261" s="11">
        <v>-2.41243378096371E-2</v>
      </c>
      <c r="G261" s="11">
        <v>1.44168053220129E-2</v>
      </c>
      <c r="H261" s="11">
        <v>2.8023956122384099E-2</v>
      </c>
      <c r="I261" s="11">
        <v>-9.94663592059572E-2</v>
      </c>
      <c r="J261" s="11">
        <v>-2.83798952747937E-2</v>
      </c>
      <c r="K261" s="11">
        <v>-0.151537805128035</v>
      </c>
      <c r="L261" s="11">
        <v>-0.126547242923643</v>
      </c>
      <c r="M261" s="11">
        <v>-5.7011659569818303E-2</v>
      </c>
      <c r="N261" s="11">
        <v>-0.12631700338242</v>
      </c>
      <c r="O261" s="11">
        <v>-3.17425485138466E-2</v>
      </c>
      <c r="P261" s="11">
        <v>-2.2910612491667801E-2</v>
      </c>
      <c r="Q261" s="11">
        <v>-2.81954167113578E-2</v>
      </c>
      <c r="R261" s="11">
        <v>-7.7109502867371907E-2</v>
      </c>
      <c r="S261" s="11">
        <v>-0.13891720171939601</v>
      </c>
      <c r="T261" s="11">
        <v>-4.98228150669425E-2</v>
      </c>
      <c r="U261" s="11">
        <v>-0.20394284408369201</v>
      </c>
      <c r="V261" s="11">
        <v>7.3976695694832201E-3</v>
      </c>
      <c r="W261" s="11">
        <v>-6.2452952652128101E-2</v>
      </c>
      <c r="X261" s="11">
        <v>-5.1106232336026102E-3</v>
      </c>
      <c r="Y261" s="11">
        <v>-2.4390893382618298E-2</v>
      </c>
      <c r="Z261" s="11">
        <v>2.6183539593198999E-3</v>
      </c>
      <c r="AA261" s="11">
        <v>-0.106783663679842</v>
      </c>
      <c r="AB261" s="11">
        <v>-4.0019349859267597E-2</v>
      </c>
      <c r="AC261" s="11">
        <v>-5.6923972521752103E-2</v>
      </c>
      <c r="AD261" s="11">
        <v>-3.8384937327699202E-2</v>
      </c>
      <c r="AE261" s="11">
        <v>-2.99520429378793E-2</v>
      </c>
      <c r="AF261" s="11">
        <v>-6.5716197629243902E-3</v>
      </c>
      <c r="AG261" s="11">
        <v>-6.7507495158561803E-2</v>
      </c>
      <c r="AH261" s="11">
        <v>-5.16877726203979E-2</v>
      </c>
      <c r="AI261" s="11">
        <v>-2.37262407831451E-2</v>
      </c>
      <c r="AJ261" s="11">
        <v>-1.8315336845979999E-2</v>
      </c>
      <c r="AK261" s="11">
        <v>1.0859998005941901E-2</v>
      </c>
      <c r="AL261" s="11">
        <v>1.22249246336963E-2</v>
      </c>
      <c r="AM261" s="11">
        <v>-7.0462170081435197E-4</v>
      </c>
      <c r="AN261" s="11">
        <v>-2.0507652975377599E-2</v>
      </c>
      <c r="AO261" s="11">
        <v>-3.6278719657962602E-2</v>
      </c>
      <c r="AP261" s="11">
        <v>-8.1536203723783004E-3</v>
      </c>
      <c r="AQ261" s="11">
        <v>-4.4917845451245303E-2</v>
      </c>
      <c r="AR261" s="11">
        <v>2.57528844974548E-2</v>
      </c>
      <c r="AS261" s="11">
        <v>-1.1279035003989701E-2</v>
      </c>
      <c r="AT261" s="11">
        <v>-6.3413720671000595E-2</v>
      </c>
      <c r="AU261" s="11">
        <v>4.5536711123181299E-2</v>
      </c>
      <c r="AW261">
        <f t="array" ref="AW261">SUMPRODUCT(B261:AU261,TRANSPOSE('QoL regression results'!$H$3:$H$48))</f>
        <v>0.80256636411623339</v>
      </c>
    </row>
    <row r="262" spans="1:49" x14ac:dyDescent="0.3">
      <c r="A262">
        <v>261</v>
      </c>
      <c r="B262" s="11">
        <v>0.87743327720100295</v>
      </c>
      <c r="C262" s="11">
        <v>-6.0316925869722801E-2</v>
      </c>
      <c r="D262" s="11">
        <v>4.2836797318666901E-5</v>
      </c>
      <c r="E262" s="11">
        <v>6.2859774216542999E-3</v>
      </c>
      <c r="F262" s="11">
        <v>4.5724921985411402E-3</v>
      </c>
      <c r="G262" s="11">
        <v>1.13969078299767E-2</v>
      </c>
      <c r="H262" s="11">
        <v>3.3693418815031503E-2</v>
      </c>
      <c r="I262" s="11">
        <v>-4.0220537613248702E-2</v>
      </c>
      <c r="J262" s="11">
        <v>-3.3997192068282403E-2</v>
      </c>
      <c r="K262" s="11">
        <v>-0.130028193121693</v>
      </c>
      <c r="L262" s="11">
        <v>-0.107025757056309</v>
      </c>
      <c r="M262" s="11">
        <v>-5.2307865397772303E-2</v>
      </c>
      <c r="N262" s="11">
        <v>-0.13586604731061599</v>
      </c>
      <c r="O262" s="11">
        <v>-8.3084341321636695E-2</v>
      </c>
      <c r="P262" s="11">
        <v>-3.0434340523333499E-2</v>
      </c>
      <c r="Q262" s="11">
        <v>-9.3584852065801402E-2</v>
      </c>
      <c r="R262" s="11">
        <v>-0.13651440578277699</v>
      </c>
      <c r="S262" s="11">
        <v>-9.9721237537572602E-2</v>
      </c>
      <c r="T262" s="11">
        <v>-8.7705055943853E-2</v>
      </c>
      <c r="U262" s="11">
        <v>-6.7445819373348606E-2</v>
      </c>
      <c r="V262" s="11">
        <v>7.9321783907864499E-3</v>
      </c>
      <c r="W262" s="11">
        <v>-5.6377252767137599E-2</v>
      </c>
      <c r="X262" s="11">
        <v>-4.1742543909462602E-2</v>
      </c>
      <c r="Y262" s="11">
        <v>-2.4971209687844501E-2</v>
      </c>
      <c r="Z262" s="11">
        <v>1.9602040729423401E-2</v>
      </c>
      <c r="AA262" s="11">
        <v>-0.10535508278193401</v>
      </c>
      <c r="AB262" s="11">
        <v>-2.7276353112181798E-2</v>
      </c>
      <c r="AC262" s="11">
        <v>-1.5890758013420301E-2</v>
      </c>
      <c r="AD262" s="11">
        <v>1.06019237623242E-2</v>
      </c>
      <c r="AE262" s="11">
        <v>-3.3791787802135702E-2</v>
      </c>
      <c r="AF262" s="11">
        <v>-2.2619705053026299E-2</v>
      </c>
      <c r="AG262" s="11">
        <v>-6.4735720380210596E-2</v>
      </c>
      <c r="AH262" s="11">
        <v>-5.7320661155630101E-2</v>
      </c>
      <c r="AI262" s="11">
        <v>-2.72527383586228E-2</v>
      </c>
      <c r="AJ262" s="11">
        <v>-1.5957169240427199E-2</v>
      </c>
      <c r="AK262" s="11">
        <v>-1.38051486554843E-2</v>
      </c>
      <c r="AL262" s="11">
        <v>1.6496454476095301E-3</v>
      </c>
      <c r="AM262" s="11">
        <v>-1.8968241717771801E-2</v>
      </c>
      <c r="AN262" s="11">
        <v>-3.2245673975187898E-2</v>
      </c>
      <c r="AO262" s="11">
        <v>-4.8446695049815199E-2</v>
      </c>
      <c r="AP262" s="11">
        <v>-9.3958464476723794E-3</v>
      </c>
      <c r="AQ262" s="11">
        <v>-5.6288614405974803E-2</v>
      </c>
      <c r="AR262" s="11">
        <v>2.6719192635894201E-2</v>
      </c>
      <c r="AS262" s="11">
        <v>-2.2640985972529001E-2</v>
      </c>
      <c r="AT262" s="11">
        <v>-6.6186915088345302E-2</v>
      </c>
      <c r="AU262" s="11">
        <v>4.1340342877535401E-2</v>
      </c>
      <c r="AW262">
        <f t="array" ref="AW262">SUMPRODUCT(B262:AU262,TRANSPOSE('QoL regression results'!$H$3:$H$48))</f>
        <v>0.82176226149298237</v>
      </c>
    </row>
    <row r="263" spans="1:49" x14ac:dyDescent="0.3">
      <c r="A263">
        <v>262</v>
      </c>
      <c r="B263" s="11">
        <v>0.85471520437584902</v>
      </c>
      <c r="C263" s="11">
        <v>-4.86986417946089E-2</v>
      </c>
      <c r="D263" s="11">
        <v>8.6208997584886309E-3</v>
      </c>
      <c r="E263" s="11">
        <v>2.4446989564627401E-3</v>
      </c>
      <c r="F263" s="11">
        <v>2.7771688037977499E-2</v>
      </c>
      <c r="G263" s="11">
        <v>4.2054671447411896E-3</v>
      </c>
      <c r="H263" s="11">
        <v>3.0822265521394401E-2</v>
      </c>
      <c r="I263" s="11">
        <v>-0.11387529967040699</v>
      </c>
      <c r="J263" s="11">
        <v>-2.5783636900028901E-2</v>
      </c>
      <c r="K263" s="11">
        <v>-0.191723292663216</v>
      </c>
      <c r="L263" s="11">
        <v>-0.136777858940618</v>
      </c>
      <c r="M263" s="11">
        <v>-5.78130018734275E-2</v>
      </c>
      <c r="N263" s="11">
        <v>-9.3076966376788195E-2</v>
      </c>
      <c r="O263" s="11">
        <v>-9.9657810759512799E-2</v>
      </c>
      <c r="P263" s="11">
        <v>-1.24597849185699E-2</v>
      </c>
      <c r="Q263" s="11">
        <v>-0.11099365634979701</v>
      </c>
      <c r="R263" s="11">
        <v>-6.1114097974629099E-2</v>
      </c>
      <c r="S263" s="11">
        <v>-7.42108077057404E-2</v>
      </c>
      <c r="T263" s="11">
        <v>-7.00262027834197E-2</v>
      </c>
      <c r="U263" s="11">
        <v>2.9716600660275101E-2</v>
      </c>
      <c r="V263" s="11">
        <v>-9.5181563279560701E-3</v>
      </c>
      <c r="W263" s="11">
        <v>-5.3842992504417798E-2</v>
      </c>
      <c r="X263" s="11">
        <v>-4.9464300689014501E-2</v>
      </c>
      <c r="Y263" s="11">
        <v>-1.25187895266245E-2</v>
      </c>
      <c r="Z263" s="11">
        <v>2.1502383091236001E-2</v>
      </c>
      <c r="AA263" s="11">
        <v>-0.102252632590439</v>
      </c>
      <c r="AB263" s="11">
        <v>-2.35234940079188E-2</v>
      </c>
      <c r="AC263" s="11">
        <v>7.2405931636082804E-2</v>
      </c>
      <c r="AD263" s="11">
        <v>1.4132584571032499E-2</v>
      </c>
      <c r="AE263" s="11">
        <v>-3.2855682464556099E-2</v>
      </c>
      <c r="AF263" s="11">
        <v>-2.6852120760741099E-2</v>
      </c>
      <c r="AG263" s="11">
        <v>-6.3916046160556197E-2</v>
      </c>
      <c r="AH263" s="11">
        <v>-5.0606638888982501E-2</v>
      </c>
      <c r="AI263" s="11">
        <v>-2.29059966963907E-2</v>
      </c>
      <c r="AJ263" s="11">
        <v>-1.28685413582404E-2</v>
      </c>
      <c r="AK263" s="11">
        <v>-5.7495095218585198E-3</v>
      </c>
      <c r="AL263" s="11">
        <v>4.3916045718093598E-3</v>
      </c>
      <c r="AM263" s="11">
        <v>-5.8514061757108504E-3</v>
      </c>
      <c r="AN263" s="11">
        <v>-2.26301586253118E-2</v>
      </c>
      <c r="AO263" s="11">
        <v>-5.1582824470102297E-2</v>
      </c>
      <c r="AP263" s="11">
        <v>-8.4599272876639403E-3</v>
      </c>
      <c r="AQ263" s="11">
        <v>-4.3534945762088099E-2</v>
      </c>
      <c r="AR263" s="11">
        <v>3.1318128186626097E-2</v>
      </c>
      <c r="AS263" s="11">
        <v>-1.4066741246964399E-2</v>
      </c>
      <c r="AT263" s="11">
        <v>-6.61730354641238E-2</v>
      </c>
      <c r="AU263" s="11">
        <v>4.2607543262573599E-2</v>
      </c>
      <c r="AW263">
        <f t="array" ref="AW263">SUMPRODUCT(B263:AU263,TRANSPOSE('QoL regression results'!$H$3:$H$48))</f>
        <v>0.8085001700586758</v>
      </c>
    </row>
    <row r="264" spans="1:49" x14ac:dyDescent="0.3">
      <c r="A264">
        <v>263</v>
      </c>
      <c r="B264" s="11">
        <v>0.87631796560631003</v>
      </c>
      <c r="C264" s="11">
        <v>-8.9677662921074597E-2</v>
      </c>
      <c r="D264" s="11">
        <v>2.1805158220062602E-2</v>
      </c>
      <c r="E264" s="11">
        <v>1.21510465053636E-2</v>
      </c>
      <c r="F264" s="11">
        <v>3.9519247192692897E-2</v>
      </c>
      <c r="G264" s="11">
        <v>4.2776634757565801E-3</v>
      </c>
      <c r="H264" s="11">
        <v>2.8958728240393999E-2</v>
      </c>
      <c r="I264" s="11">
        <v>-8.1235515609911102E-2</v>
      </c>
      <c r="J264" s="11">
        <v>-3.3877909364296299E-2</v>
      </c>
      <c r="K264" s="11">
        <v>-0.188436183158985</v>
      </c>
      <c r="L264" s="11">
        <v>-0.111922127553035</v>
      </c>
      <c r="M264" s="11">
        <v>-4.4510234475658002E-2</v>
      </c>
      <c r="N264" s="11">
        <v>-0.100036714751898</v>
      </c>
      <c r="O264" s="11">
        <v>-4.4993018973728802E-2</v>
      </c>
      <c r="P264" s="11">
        <v>-1.06453311685246E-2</v>
      </c>
      <c r="Q264" s="11">
        <v>-6.2373324038770897E-2</v>
      </c>
      <c r="R264" s="11">
        <v>-8.7596918353257905E-2</v>
      </c>
      <c r="S264" s="11">
        <v>-0.15052422819827899</v>
      </c>
      <c r="T264" s="11">
        <v>-7.5087774857526907E-2</v>
      </c>
      <c r="U264" s="11">
        <v>-7.0281136568615399E-2</v>
      </c>
      <c r="V264" s="11">
        <v>1.8818731496374599E-2</v>
      </c>
      <c r="W264" s="11">
        <v>-7.5887597224933406E-2</v>
      </c>
      <c r="X264" s="11">
        <v>-4.4193681857948898E-2</v>
      </c>
      <c r="Y264" s="11">
        <v>1.1293144654935101E-2</v>
      </c>
      <c r="Z264" s="11">
        <v>-4.5643508074004802E-2</v>
      </c>
      <c r="AA264" s="11">
        <v>-0.128058061141406</v>
      </c>
      <c r="AB264" s="11">
        <v>-2.0734104607133E-2</v>
      </c>
      <c r="AC264" s="11">
        <v>-4.3320985682737401E-2</v>
      </c>
      <c r="AD264" s="11">
        <v>-5.5915698799112401E-2</v>
      </c>
      <c r="AE264" s="11">
        <v>-3.744203260146E-2</v>
      </c>
      <c r="AF264" s="11">
        <v>-2.18878229398527E-2</v>
      </c>
      <c r="AG264" s="11">
        <v>-6.3081788910088005E-2</v>
      </c>
      <c r="AH264" s="11">
        <v>-4.6639335929294701E-2</v>
      </c>
      <c r="AI264" s="11">
        <v>-3.5865860686446503E-2</v>
      </c>
      <c r="AJ264" s="11">
        <v>-1.3787448774699E-2</v>
      </c>
      <c r="AK264" s="11">
        <v>-1.5558665527868901E-2</v>
      </c>
      <c r="AL264" s="11">
        <v>-2.6861341420559401E-3</v>
      </c>
      <c r="AM264" s="11">
        <v>-2.1951574135746402E-2</v>
      </c>
      <c r="AN264" s="11">
        <v>-3.7883997008236997E-2</v>
      </c>
      <c r="AO264" s="11">
        <v>-3.30553686064958E-2</v>
      </c>
      <c r="AP264" s="11">
        <v>-1.5740899320035001E-2</v>
      </c>
      <c r="AQ264" s="11">
        <v>-5.7266573668389602E-2</v>
      </c>
      <c r="AR264" s="11">
        <v>3.0123111272566401E-2</v>
      </c>
      <c r="AS264" s="11">
        <v>-2.0172857638952098E-2</v>
      </c>
      <c r="AT264" s="11">
        <v>-6.4216082591830301E-2</v>
      </c>
      <c r="AU264" s="11">
        <v>3.44655285587359E-2</v>
      </c>
      <c r="AW264">
        <f t="array" ref="AW264">SUMPRODUCT(B264:AU264,TRANSPOSE('QoL regression results'!$H$3:$H$48))</f>
        <v>0.82699249553495935</v>
      </c>
    </row>
    <row r="265" spans="1:49" x14ac:dyDescent="0.3">
      <c r="A265">
        <v>264</v>
      </c>
      <c r="B265" s="11">
        <v>0.86164486431407294</v>
      </c>
      <c r="C265" s="11">
        <v>-6.9141140813755705E-2</v>
      </c>
      <c r="D265" s="11">
        <v>-2.3782136221336101E-2</v>
      </c>
      <c r="E265" s="11">
        <v>-6.2806681887811195E-4</v>
      </c>
      <c r="F265" s="11">
        <v>-5.5958350454866704E-3</v>
      </c>
      <c r="G265" s="11">
        <v>2.49118167728682E-2</v>
      </c>
      <c r="H265" s="11">
        <v>2.8978093168742902E-2</v>
      </c>
      <c r="I265" s="11">
        <v>-0.113038169968352</v>
      </c>
      <c r="J265" s="11">
        <v>7.4771609910531701E-3</v>
      </c>
      <c r="K265" s="11">
        <v>-0.15701960311299601</v>
      </c>
      <c r="L265" s="11">
        <v>-9.5640383480692301E-2</v>
      </c>
      <c r="M265" s="11">
        <v>-5.0982240751416302E-2</v>
      </c>
      <c r="N265" s="11">
        <v>-7.9916211347928603E-2</v>
      </c>
      <c r="O265" s="11">
        <v>-6.4231184083504395E-2</v>
      </c>
      <c r="P265" s="11">
        <v>-2.2023828371181602E-2</v>
      </c>
      <c r="Q265" s="11">
        <v>-3.06067526007055E-2</v>
      </c>
      <c r="R265" s="11">
        <v>-6.1147412777274202E-2</v>
      </c>
      <c r="S265" s="11">
        <v>-9.73654392122031E-2</v>
      </c>
      <c r="T265" s="11">
        <v>-7.90627501969043E-2</v>
      </c>
      <c r="U265" s="11">
        <v>-2.56445350154492E-2</v>
      </c>
      <c r="V265" s="11">
        <v>2.6505960699080098E-3</v>
      </c>
      <c r="W265" s="11">
        <v>-4.9679292325312097E-2</v>
      </c>
      <c r="X265" s="11">
        <v>-4.9051691260246E-2</v>
      </c>
      <c r="Y265" s="11">
        <v>-8.72505442983421E-2</v>
      </c>
      <c r="Z265" s="11">
        <v>1.40407316783808E-2</v>
      </c>
      <c r="AA265" s="11">
        <v>-7.0290067999169106E-2</v>
      </c>
      <c r="AB265" s="11">
        <v>-3.0789305745658201E-2</v>
      </c>
      <c r="AC265" s="11">
        <v>-2.77664083654557E-2</v>
      </c>
      <c r="AD265" s="11">
        <v>1.41976398379953E-2</v>
      </c>
      <c r="AE265" s="11">
        <v>-3.3786259783406901E-2</v>
      </c>
      <c r="AF265" s="11">
        <v>-1.55073138488569E-2</v>
      </c>
      <c r="AG265" s="11">
        <v>-6.5271255958352398E-2</v>
      </c>
      <c r="AH265" s="11">
        <v>-4.6298912878696398E-2</v>
      </c>
      <c r="AI265" s="11">
        <v>-2.9753136554527399E-2</v>
      </c>
      <c r="AJ265" s="11">
        <v>-1.5615603543505399E-2</v>
      </c>
      <c r="AK265" s="11">
        <v>-6.1019556626290402E-3</v>
      </c>
      <c r="AL265" s="11">
        <v>7.7077240006059996E-4</v>
      </c>
      <c r="AM265" s="11">
        <v>-1.5674582595729101E-2</v>
      </c>
      <c r="AN265" s="11">
        <v>-1.7464083748596398E-2</v>
      </c>
      <c r="AO265" s="11">
        <v>-4.58427786895063E-2</v>
      </c>
      <c r="AP265" s="11">
        <v>-9.1481906245213501E-3</v>
      </c>
      <c r="AQ265" s="11">
        <v>-5.5065500982233499E-2</v>
      </c>
      <c r="AR265" s="11">
        <v>3.1039675974557101E-2</v>
      </c>
      <c r="AS265" s="11">
        <v>-1.7520456977945801E-2</v>
      </c>
      <c r="AT265" s="11">
        <v>-6.0633608580588701E-2</v>
      </c>
      <c r="AU265" s="11">
        <v>4.2709491264784197E-2</v>
      </c>
      <c r="AW265">
        <f t="array" ref="AW265">SUMPRODUCT(B265:AU265,TRANSPOSE('QoL regression results'!$H$3:$H$48))</f>
        <v>0.81611672383543721</v>
      </c>
    </row>
    <row r="266" spans="1:49" x14ac:dyDescent="0.3">
      <c r="A266">
        <v>265</v>
      </c>
      <c r="B266" s="11">
        <v>0.85151091490862396</v>
      </c>
      <c r="C266" s="11">
        <v>-2.8685026670280701E-2</v>
      </c>
      <c r="D266" s="11">
        <v>-1.8872703098881899E-3</v>
      </c>
      <c r="E266" s="11">
        <v>1.93193846124349E-3</v>
      </c>
      <c r="F266" s="11">
        <v>-2.0061954829427098E-3</v>
      </c>
      <c r="G266" s="11">
        <v>1.41825975260099E-2</v>
      </c>
      <c r="H266" s="11">
        <v>2.2517347883195701E-2</v>
      </c>
      <c r="I266" s="11">
        <v>-4.77001463836179E-2</v>
      </c>
      <c r="J266" s="11">
        <v>-2.0448375417906901E-2</v>
      </c>
      <c r="K266" s="11">
        <v>-0.13491404965062501</v>
      </c>
      <c r="L266" s="11">
        <v>-0.134609780825202</v>
      </c>
      <c r="M266" s="11">
        <v>-5.6405909941182601E-2</v>
      </c>
      <c r="N266" s="11">
        <v>-0.148131640629176</v>
      </c>
      <c r="O266" s="11">
        <v>-6.1367422481930597E-2</v>
      </c>
      <c r="P266" s="11">
        <v>-1.9779599388067198E-2</v>
      </c>
      <c r="Q266" s="11">
        <v>-8.0669650846086793E-2</v>
      </c>
      <c r="R266" s="11">
        <v>-9.8195255306663703E-2</v>
      </c>
      <c r="S266" s="11">
        <v>-0.106650555814622</v>
      </c>
      <c r="T266" s="11">
        <v>-6.5356856160365601E-2</v>
      </c>
      <c r="U266" s="11">
        <v>-0.124841683203378</v>
      </c>
      <c r="V266" s="11">
        <v>4.0004402682970598E-2</v>
      </c>
      <c r="W266" s="11">
        <v>-5.0941859784161499E-2</v>
      </c>
      <c r="X266" s="11">
        <v>-5.0304881429174303E-2</v>
      </c>
      <c r="Y266" s="11">
        <v>4.3101492926873798E-2</v>
      </c>
      <c r="Z266" s="11">
        <v>-8.5140422419311898E-3</v>
      </c>
      <c r="AA266" s="11">
        <v>-0.102513910878904</v>
      </c>
      <c r="AB266" s="11">
        <v>-3.0878731459755799E-2</v>
      </c>
      <c r="AC266" s="11">
        <v>-7.8213150047727498E-2</v>
      </c>
      <c r="AD266" s="11">
        <v>-1.4834762055161099E-2</v>
      </c>
      <c r="AE266" s="11">
        <v>-2.9139389080747601E-2</v>
      </c>
      <c r="AF266" s="11">
        <v>-1.74737513395338E-2</v>
      </c>
      <c r="AG266" s="11">
        <v>-6.1202999845061903E-2</v>
      </c>
      <c r="AH266" s="11">
        <v>-3.6432368077395701E-2</v>
      </c>
      <c r="AI266" s="11">
        <v>-1.3246450536609101E-2</v>
      </c>
      <c r="AJ266" s="11">
        <v>-2.11064677651738E-2</v>
      </c>
      <c r="AK266" s="11">
        <v>4.2760343293901E-3</v>
      </c>
      <c r="AL266" s="11">
        <v>9.9820677084835902E-3</v>
      </c>
      <c r="AM266" s="11">
        <v>-5.8047630507256599E-3</v>
      </c>
      <c r="AN266" s="11">
        <v>-1.7359831672296301E-2</v>
      </c>
      <c r="AO266" s="11">
        <v>-3.6207567622718602E-2</v>
      </c>
      <c r="AP266" s="11">
        <v>-1.3078414922947699E-2</v>
      </c>
      <c r="AQ266" s="11">
        <v>-6.0204439185471498E-2</v>
      </c>
      <c r="AR266" s="11">
        <v>3.3637974795340302E-2</v>
      </c>
      <c r="AS266" s="11">
        <v>-5.4789721702521096E-3</v>
      </c>
      <c r="AT266" s="11">
        <v>-5.4758396475744597E-2</v>
      </c>
      <c r="AU266" s="11">
        <v>3.9017361614134799E-2</v>
      </c>
      <c r="AW266">
        <f t="array" ref="AW266">SUMPRODUCT(B266:AU266,TRANSPOSE('QoL regression results'!$H$3:$H$48))</f>
        <v>0.82506061453971191</v>
      </c>
    </row>
    <row r="267" spans="1:49" x14ac:dyDescent="0.3">
      <c r="A267">
        <v>266</v>
      </c>
      <c r="B267" s="11">
        <v>0.862256043001283</v>
      </c>
      <c r="C267" s="11">
        <v>-3.7810247016440902E-2</v>
      </c>
      <c r="D267" s="11">
        <v>-5.5671528535629899E-3</v>
      </c>
      <c r="E267" s="11">
        <v>7.0615254940482397E-3</v>
      </c>
      <c r="F267" s="11">
        <v>-1.4775797971475001E-3</v>
      </c>
      <c r="G267" s="11">
        <v>9.9863779142528898E-3</v>
      </c>
      <c r="H267" s="11">
        <v>2.6574681916075801E-2</v>
      </c>
      <c r="I267" s="11">
        <v>-7.9602542087716804E-2</v>
      </c>
      <c r="J267" s="11">
        <v>-2.0325581892053201E-2</v>
      </c>
      <c r="K267" s="11">
        <v>-0.30172961251782499</v>
      </c>
      <c r="L267" s="11">
        <v>-9.4918379926958396E-2</v>
      </c>
      <c r="M267" s="11">
        <v>-5.1840752673220199E-2</v>
      </c>
      <c r="N267" s="11">
        <v>-0.18915847265147001</v>
      </c>
      <c r="O267" s="11">
        <v>-6.0107012091827297E-2</v>
      </c>
      <c r="P267" s="11">
        <v>-1.42011400148213E-2</v>
      </c>
      <c r="Q267" s="11">
        <v>-0.132578432725283</v>
      </c>
      <c r="R267" s="11">
        <v>-0.10295387038855799</v>
      </c>
      <c r="S267" s="11">
        <v>-0.13419256492881801</v>
      </c>
      <c r="T267" s="11">
        <v>-6.9296921594202004E-2</v>
      </c>
      <c r="U267" s="11">
        <v>-8.2248860366812504E-2</v>
      </c>
      <c r="V267" s="11">
        <v>3.0761786298299901E-2</v>
      </c>
      <c r="W267" s="11">
        <v>-3.84445237566634E-2</v>
      </c>
      <c r="X267" s="11">
        <v>-2.78534415388202E-2</v>
      </c>
      <c r="Y267" s="11">
        <v>-1.2027774060653E-3</v>
      </c>
      <c r="Z267" s="11">
        <v>7.2361191960708098E-3</v>
      </c>
      <c r="AA267" s="11">
        <v>-0.113348625257383</v>
      </c>
      <c r="AB267" s="11">
        <v>-1.9750134888323601E-2</v>
      </c>
      <c r="AC267" s="11">
        <v>-5.4513963005985898E-2</v>
      </c>
      <c r="AD267" s="11">
        <v>1.14062618781006E-2</v>
      </c>
      <c r="AE267" s="11">
        <v>-3.6902664121637702E-2</v>
      </c>
      <c r="AF267" s="11">
        <v>-1.18566368738729E-2</v>
      </c>
      <c r="AG267" s="11">
        <v>-5.8488613623423301E-2</v>
      </c>
      <c r="AH267" s="11">
        <v>-5.8074984937260203E-2</v>
      </c>
      <c r="AI267" s="11">
        <v>-2.05800193766635E-2</v>
      </c>
      <c r="AJ267" s="11">
        <v>-1.64548403266754E-2</v>
      </c>
      <c r="AK267" s="11">
        <v>-5.7160857165790399E-4</v>
      </c>
      <c r="AL267" s="11">
        <v>9.7901199144155501E-3</v>
      </c>
      <c r="AM267" s="11">
        <v>-6.1018001147761097E-3</v>
      </c>
      <c r="AN267" s="11">
        <v>-7.6877743504075698E-3</v>
      </c>
      <c r="AO267" s="11">
        <v>-3.6809449581191499E-2</v>
      </c>
      <c r="AP267" s="11">
        <v>-1.35556780071174E-2</v>
      </c>
      <c r="AQ267" s="11">
        <v>-6.1495730680989999E-2</v>
      </c>
      <c r="AR267" s="11">
        <v>2.4431124322172201E-2</v>
      </c>
      <c r="AS267" s="11">
        <v>-2.1010813660941201E-2</v>
      </c>
      <c r="AT267" s="11">
        <v>-7.4101937046212193E-2</v>
      </c>
      <c r="AU267" s="11">
        <v>5.0302988241028301E-2</v>
      </c>
      <c r="AW267">
        <f t="array" ref="AW267">SUMPRODUCT(B267:AU267,TRANSPOSE('QoL regression results'!$H$3:$H$48))</f>
        <v>0.81397117797843843</v>
      </c>
    </row>
    <row r="268" spans="1:49" x14ac:dyDescent="0.3">
      <c r="A268">
        <v>267</v>
      </c>
      <c r="B268" s="11">
        <v>0.868922821231083</v>
      </c>
      <c r="C268" s="11">
        <v>-1.4434049396128501E-2</v>
      </c>
      <c r="D268" s="11">
        <v>-2.1534331107534398E-2</v>
      </c>
      <c r="E268" s="11">
        <v>-3.0214376008212202E-4</v>
      </c>
      <c r="F268" s="11">
        <v>-1.30942036738883E-3</v>
      </c>
      <c r="G268" s="11">
        <v>2.14891683644419E-2</v>
      </c>
      <c r="H268" s="11">
        <v>2.6944163110683102E-2</v>
      </c>
      <c r="I268" s="11">
        <v>-4.8975473459228903E-2</v>
      </c>
      <c r="J268" s="11">
        <v>-2.95594795900803E-2</v>
      </c>
      <c r="K268" s="11">
        <v>-0.21159137933508201</v>
      </c>
      <c r="L268" s="11">
        <v>-0.119416769693415</v>
      </c>
      <c r="M268" s="11">
        <v>-6.3085877066211105E-2</v>
      </c>
      <c r="N268" s="11">
        <v>-8.0379387047822895E-2</v>
      </c>
      <c r="O268" s="11">
        <v>1.5810164764942999E-2</v>
      </c>
      <c r="P268" s="11">
        <v>-3.1241695553042001E-2</v>
      </c>
      <c r="Q268" s="11">
        <v>-0.107638046802979</v>
      </c>
      <c r="R268" s="11">
        <v>-6.7936966915541394E-2</v>
      </c>
      <c r="S268" s="11">
        <v>-9.93508406537328E-2</v>
      </c>
      <c r="T268" s="11">
        <v>-5.2828066494974298E-2</v>
      </c>
      <c r="U268" s="11">
        <v>-5.7212180914689902E-2</v>
      </c>
      <c r="V268" s="11">
        <v>-3.1948693138701502E-2</v>
      </c>
      <c r="W268" s="11">
        <v>-3.74867202881723E-2</v>
      </c>
      <c r="X268" s="11">
        <v>-3.0331922527765998E-2</v>
      </c>
      <c r="Y268" s="11">
        <v>5.0224422868330502E-2</v>
      </c>
      <c r="Z268" s="11">
        <v>1.6314990686187299E-2</v>
      </c>
      <c r="AA268" s="11">
        <v>-0.11859314014564901</v>
      </c>
      <c r="AB268" s="11">
        <v>-4.4344775799917802E-2</v>
      </c>
      <c r="AC268" s="11">
        <v>1.47122206247856E-2</v>
      </c>
      <c r="AD268" s="11">
        <v>-6.9975020906326693E-2</v>
      </c>
      <c r="AE268" s="11">
        <v>-3.17324646585311E-2</v>
      </c>
      <c r="AF268" s="11">
        <v>-3.05126189799329E-2</v>
      </c>
      <c r="AG268" s="11">
        <v>-6.5268099657331699E-2</v>
      </c>
      <c r="AH268" s="11">
        <v>-4.5408070358246497E-2</v>
      </c>
      <c r="AI268" s="11">
        <v>-3.0416236294960899E-2</v>
      </c>
      <c r="AJ268" s="11">
        <v>-1.4847380505278901E-2</v>
      </c>
      <c r="AK268" s="11">
        <v>-2.3146532338340501E-3</v>
      </c>
      <c r="AL268" s="11">
        <v>3.4660678299845301E-3</v>
      </c>
      <c r="AM268" s="11">
        <v>-9.4641551760642206E-3</v>
      </c>
      <c r="AN268" s="11">
        <v>-2.2022499364866201E-2</v>
      </c>
      <c r="AO268" s="11">
        <v>-5.1380778427521402E-2</v>
      </c>
      <c r="AP268" s="11">
        <v>-1.3280398327906E-2</v>
      </c>
      <c r="AQ268" s="11">
        <v>-3.8688961241271101E-2</v>
      </c>
      <c r="AR268" s="11">
        <v>3.1872513415630403E-2</v>
      </c>
      <c r="AS268" s="11">
        <v>-1.68042029891903E-2</v>
      </c>
      <c r="AT268" s="11">
        <v>-6.1638021247187202E-2</v>
      </c>
      <c r="AU268" s="11">
        <v>3.7048160096781801E-2</v>
      </c>
      <c r="AW268">
        <f t="array" ref="AW268">SUMPRODUCT(B268:AU268,TRANSPOSE('QoL regression results'!$H$3:$H$48))</f>
        <v>0.82698081870282103</v>
      </c>
    </row>
    <row r="269" spans="1:49" x14ac:dyDescent="0.3">
      <c r="A269">
        <v>268</v>
      </c>
      <c r="B269" s="11">
        <v>0.87869021538719805</v>
      </c>
      <c r="C269" s="11">
        <v>1.97258996191748E-2</v>
      </c>
      <c r="D269" s="11">
        <v>-9.8692927219651509E-3</v>
      </c>
      <c r="E269" s="11">
        <v>-4.8696924631509101E-4</v>
      </c>
      <c r="F269" s="11">
        <v>-5.7151956890884197E-2</v>
      </c>
      <c r="G269" s="11">
        <v>7.7094065089998399E-3</v>
      </c>
      <c r="H269" s="11">
        <v>2.8604882557773801E-2</v>
      </c>
      <c r="I269" s="11">
        <v>-0.104152076028465</v>
      </c>
      <c r="J269" s="11">
        <v>-2.4851847323192799E-2</v>
      </c>
      <c r="K269" s="11">
        <v>-6.8761761288470905E-2</v>
      </c>
      <c r="L269" s="11">
        <v>-0.11373452104008</v>
      </c>
      <c r="M269" s="11">
        <v>-5.8378847743488498E-2</v>
      </c>
      <c r="N269" s="11">
        <v>-0.10957527451360601</v>
      </c>
      <c r="O269" s="11">
        <v>-0.13891003805030999</v>
      </c>
      <c r="P269" s="11">
        <v>-8.3607382486135008E-3</v>
      </c>
      <c r="Q269" s="11">
        <v>-0.14794555089542299</v>
      </c>
      <c r="R269" s="11">
        <v>-5.2148507375627297E-2</v>
      </c>
      <c r="S269" s="11">
        <v>-0.111633789705155</v>
      </c>
      <c r="T269" s="11">
        <v>-6.00299773367204E-2</v>
      </c>
      <c r="U269" s="11">
        <v>-3.55583978565212E-2</v>
      </c>
      <c r="V269" s="11">
        <v>1.2834226061634301E-2</v>
      </c>
      <c r="W269" s="11">
        <v>-4.7466597910661101E-2</v>
      </c>
      <c r="X269" s="11">
        <v>-3.2160489495772597E-2</v>
      </c>
      <c r="Y269" s="11">
        <v>-2.88025220570216E-2</v>
      </c>
      <c r="Z269" s="11">
        <v>7.1261473259853802E-4</v>
      </c>
      <c r="AA269" s="11">
        <v>-9.1180083157626393E-2</v>
      </c>
      <c r="AB269" s="11">
        <v>-3.4339414906729003E-2</v>
      </c>
      <c r="AC269" s="11">
        <v>-1.9397458504203401E-2</v>
      </c>
      <c r="AD269" s="11">
        <v>-5.1670955787346401E-2</v>
      </c>
      <c r="AE269" s="11">
        <v>-3.9732002976455502E-2</v>
      </c>
      <c r="AF269" s="11">
        <v>-1.6804724058552399E-2</v>
      </c>
      <c r="AG269" s="11">
        <v>-4.8833514540127999E-2</v>
      </c>
      <c r="AH269" s="11">
        <v>-5.1296398985235601E-2</v>
      </c>
      <c r="AI269" s="11">
        <v>-2.4296598045623199E-2</v>
      </c>
      <c r="AJ269" s="11">
        <v>-2.04808729132036E-2</v>
      </c>
      <c r="AK269" s="11">
        <v>-5.1934896042736198E-3</v>
      </c>
      <c r="AL269" s="11">
        <v>4.6972168445802501E-3</v>
      </c>
      <c r="AM269" s="11">
        <v>-1.9209328684885799E-2</v>
      </c>
      <c r="AN269" s="11">
        <v>-2.57865567917047E-2</v>
      </c>
      <c r="AO269" s="11">
        <v>-4.5890113215917801E-2</v>
      </c>
      <c r="AP269" s="11">
        <v>-1.64800248354934E-2</v>
      </c>
      <c r="AQ269" s="11">
        <v>-6.6565683051850594E-2</v>
      </c>
      <c r="AR269" s="11">
        <v>3.6637626508549001E-2</v>
      </c>
      <c r="AS269" s="11">
        <v>-2.3571884474437501E-2</v>
      </c>
      <c r="AT269" s="11">
        <v>-7.4254766733358193E-2</v>
      </c>
      <c r="AU269" s="11">
        <v>4.3127008476541197E-2</v>
      </c>
      <c r="AW269">
        <f t="array" ref="AW269">SUMPRODUCT(B269:AU269,TRANSPOSE('QoL regression results'!$H$3:$H$48))</f>
        <v>0.83209103324654266</v>
      </c>
    </row>
    <row r="270" spans="1:49" x14ac:dyDescent="0.3">
      <c r="A270">
        <v>269</v>
      </c>
      <c r="B270" s="11">
        <v>0.86381484025113597</v>
      </c>
      <c r="C270" s="11">
        <v>-4.9092276949284697E-2</v>
      </c>
      <c r="D270" s="11">
        <v>2.2978837638345601E-2</v>
      </c>
      <c r="E270" s="11">
        <v>5.8415206284782497E-3</v>
      </c>
      <c r="F270" s="11">
        <v>2.0485690772883001E-2</v>
      </c>
      <c r="G270" s="11">
        <v>1.7138440188302E-2</v>
      </c>
      <c r="H270" s="11">
        <v>3.8093644367374703E-2</v>
      </c>
      <c r="I270" s="11">
        <v>-8.6440552351617794E-2</v>
      </c>
      <c r="J270" s="11">
        <v>-2.2453998888059198E-2</v>
      </c>
      <c r="K270" s="11">
        <v>-3.0345535492145501E-2</v>
      </c>
      <c r="L270" s="11">
        <v>-0.13092351876201999</v>
      </c>
      <c r="M270" s="11">
        <v>-5.21645898007322E-2</v>
      </c>
      <c r="N270" s="11">
        <v>-5.8421469493500702E-2</v>
      </c>
      <c r="O270" s="11">
        <v>-6.2067628257780401E-2</v>
      </c>
      <c r="P270" s="11">
        <v>-2.2935063457545399E-2</v>
      </c>
      <c r="Q270" s="11">
        <v>-0.16037369268158799</v>
      </c>
      <c r="R270" s="11">
        <v>-7.4384164892068297E-2</v>
      </c>
      <c r="S270" s="11">
        <v>-0.12078323497505</v>
      </c>
      <c r="T270" s="11">
        <v>-5.7328194096225499E-2</v>
      </c>
      <c r="U270" s="11">
        <v>-0.15679291620873101</v>
      </c>
      <c r="V270" s="11">
        <v>1.9658201906062701E-2</v>
      </c>
      <c r="W270" s="11">
        <v>-3.8371094389938E-2</v>
      </c>
      <c r="X270" s="11">
        <v>-4.91971597087398E-2</v>
      </c>
      <c r="Y270" s="11">
        <v>4.3905911075527203E-3</v>
      </c>
      <c r="Z270" s="11">
        <v>1.6531753408019299E-2</v>
      </c>
      <c r="AA270" s="11">
        <v>-0.13121777847640401</v>
      </c>
      <c r="AB270" s="11">
        <v>-3.19199681693337E-2</v>
      </c>
      <c r="AC270" s="11">
        <v>-2.3801378258785099E-2</v>
      </c>
      <c r="AD270" s="11">
        <v>-3.95000246771341E-2</v>
      </c>
      <c r="AE270" s="11">
        <v>-3.6980747339309998E-2</v>
      </c>
      <c r="AF270" s="11">
        <v>-3.7121575348506103E-2</v>
      </c>
      <c r="AG270" s="11">
        <v>-5.24921528235818E-2</v>
      </c>
      <c r="AH270" s="11">
        <v>-5.7016678209731497E-2</v>
      </c>
      <c r="AI270" s="11">
        <v>-2.5139972965050401E-2</v>
      </c>
      <c r="AJ270" s="11">
        <v>-1.3829753260752401E-2</v>
      </c>
      <c r="AK270" s="11">
        <v>-5.9093276722307396E-3</v>
      </c>
      <c r="AL270" s="11">
        <v>-1.0585081985318499E-3</v>
      </c>
      <c r="AM270" s="11">
        <v>-1.4713741465986E-2</v>
      </c>
      <c r="AN270" s="11">
        <v>-2.5087771759829101E-2</v>
      </c>
      <c r="AO270" s="11">
        <v>-3.9258753419671798E-2</v>
      </c>
      <c r="AP270" s="11">
        <v>-1.1099723196187799E-2</v>
      </c>
      <c r="AQ270" s="11">
        <v>-5.6712311436917101E-2</v>
      </c>
      <c r="AR270" s="11">
        <v>2.83661179177272E-2</v>
      </c>
      <c r="AS270" s="11">
        <v>-1.5943881831643601E-2</v>
      </c>
      <c r="AT270" s="11">
        <v>-6.9064517350775206E-2</v>
      </c>
      <c r="AU270" s="11">
        <v>4.31698249518137E-2</v>
      </c>
      <c r="AW270">
        <f t="array" ref="AW270">SUMPRODUCT(B270:AU270,TRANSPOSE('QoL regression results'!$H$3:$H$48))</f>
        <v>0.80573965384287261</v>
      </c>
    </row>
    <row r="271" spans="1:49" x14ac:dyDescent="0.3">
      <c r="A271">
        <v>270</v>
      </c>
      <c r="B271" s="11">
        <v>0.862698291796272</v>
      </c>
      <c r="C271" s="11">
        <v>-1.54646603962777E-2</v>
      </c>
      <c r="D271" s="11">
        <v>-1.8942684416608999E-2</v>
      </c>
      <c r="E271" s="11">
        <v>-1.12138722629023E-3</v>
      </c>
      <c r="F271" s="11">
        <v>-1.33872544952907E-2</v>
      </c>
      <c r="G271" s="11">
        <v>3.66088865738717E-2</v>
      </c>
      <c r="H271" s="11">
        <v>3.6657631404178298E-2</v>
      </c>
      <c r="I271" s="11">
        <v>-9.0406602302143105E-2</v>
      </c>
      <c r="J271" s="11">
        <v>-9.5546800046408097E-3</v>
      </c>
      <c r="K271" s="11">
        <v>-0.12971325371255299</v>
      </c>
      <c r="L271" s="11">
        <v>-0.12892095689920199</v>
      </c>
      <c r="M271" s="11">
        <v>-6.1896542218205799E-2</v>
      </c>
      <c r="N271" s="11">
        <v>-0.105078483159165</v>
      </c>
      <c r="O271" s="11">
        <v>-7.6057912681698495E-2</v>
      </c>
      <c r="P271" s="11">
        <v>-1.72159369897062E-2</v>
      </c>
      <c r="Q271" s="11">
        <v>-7.9482978924451497E-2</v>
      </c>
      <c r="R271" s="11">
        <v>-5.5057295288771201E-2</v>
      </c>
      <c r="S271" s="11">
        <v>-8.8809949153153503E-2</v>
      </c>
      <c r="T271" s="11">
        <v>-6.9799530281266606E-2</v>
      </c>
      <c r="U271" s="11">
        <v>-3.6327634434138098E-2</v>
      </c>
      <c r="V271" s="11">
        <v>1.9296600785299801E-2</v>
      </c>
      <c r="W271" s="11">
        <v>-4.2517108892046698E-2</v>
      </c>
      <c r="X271" s="11">
        <v>-4.8105354269827802E-2</v>
      </c>
      <c r="Y271" s="11">
        <v>2.46244504432995E-2</v>
      </c>
      <c r="Z271" s="11">
        <v>-2.8611526052358699E-2</v>
      </c>
      <c r="AA271" s="11">
        <v>-8.1070884853542496E-2</v>
      </c>
      <c r="AB271" s="11">
        <v>-4.0317845901532097E-2</v>
      </c>
      <c r="AC271" s="11">
        <v>-2.5932458236007899E-2</v>
      </c>
      <c r="AD271" s="11">
        <v>-1.7545858082612199E-2</v>
      </c>
      <c r="AE271" s="11">
        <v>-3.0533388370615901E-2</v>
      </c>
      <c r="AF271" s="11">
        <v>-1.69590028178172E-2</v>
      </c>
      <c r="AG271" s="11">
        <v>-7.3919030639927705E-2</v>
      </c>
      <c r="AH271" s="11">
        <v>-6.0198926837259102E-2</v>
      </c>
      <c r="AI271" s="11">
        <v>-3.44109752394497E-2</v>
      </c>
      <c r="AJ271" s="11">
        <v>-1.3795930935441601E-2</v>
      </c>
      <c r="AK271" s="11">
        <v>-3.33135402012522E-3</v>
      </c>
      <c r="AL271" s="11">
        <v>1.7903144156193301E-2</v>
      </c>
      <c r="AM271" s="11">
        <v>-2.76520164003223E-3</v>
      </c>
      <c r="AN271" s="11">
        <v>-1.9221983541013801E-2</v>
      </c>
      <c r="AO271" s="11">
        <v>-3.2143288023675901E-2</v>
      </c>
      <c r="AP271" s="11">
        <v>-1.8024575518313001E-2</v>
      </c>
      <c r="AQ271" s="11">
        <v>-5.4730129434184399E-2</v>
      </c>
      <c r="AR271" s="11">
        <v>2.7327612834356599E-2</v>
      </c>
      <c r="AS271" s="11">
        <v>-2.4183194215723399E-2</v>
      </c>
      <c r="AT271" s="11">
        <v>-6.8821980159486706E-2</v>
      </c>
      <c r="AU271" s="11">
        <v>5.07687658519883E-2</v>
      </c>
      <c r="AW271">
        <f t="array" ref="AW271">SUMPRODUCT(B271:AU271,TRANSPOSE('QoL regression results'!$H$3:$H$48))</f>
        <v>0.82040250911520618</v>
      </c>
    </row>
    <row r="272" spans="1:49" x14ac:dyDescent="0.3">
      <c r="A272">
        <v>271</v>
      </c>
      <c r="B272" s="11">
        <v>0.86059115104484096</v>
      </c>
      <c r="C272" s="11">
        <v>-2.7427621258645601E-2</v>
      </c>
      <c r="D272" s="11">
        <v>4.1578594334438801E-4</v>
      </c>
      <c r="E272" s="11">
        <v>7.0311991155671896E-3</v>
      </c>
      <c r="F272" s="11">
        <v>-1.7094912160021E-2</v>
      </c>
      <c r="G272" s="11">
        <v>3.0131124353616701E-2</v>
      </c>
      <c r="H272" s="11">
        <v>3.4881595910782603E-2</v>
      </c>
      <c r="I272" s="11">
        <v>-7.4073793686095193E-2</v>
      </c>
      <c r="J272" s="11">
        <v>-2.7509303036987901E-2</v>
      </c>
      <c r="K272" s="11">
        <v>-0.10939118308929401</v>
      </c>
      <c r="L272" s="11">
        <v>-0.12733638031946301</v>
      </c>
      <c r="M272" s="11">
        <v>-4.9058187145823003E-2</v>
      </c>
      <c r="N272" s="11">
        <v>-0.13674877564082299</v>
      </c>
      <c r="O272" s="11">
        <v>-6.1109679550899999E-2</v>
      </c>
      <c r="P272" s="11">
        <v>-1.6653327199620701E-2</v>
      </c>
      <c r="Q272" s="11">
        <v>-0.14154855579982001</v>
      </c>
      <c r="R272" s="11">
        <v>-8.0048569595887506E-2</v>
      </c>
      <c r="S272" s="11">
        <v>-0.153048417034301</v>
      </c>
      <c r="T272" s="11">
        <v>-5.8580724018905898E-2</v>
      </c>
      <c r="U272" s="11">
        <v>-8.6510440283406195E-2</v>
      </c>
      <c r="V272" s="11">
        <v>1.40832965957718E-2</v>
      </c>
      <c r="W272" s="11">
        <v>-5.3322343710180298E-2</v>
      </c>
      <c r="X272" s="11">
        <v>-2.5260670706663099E-2</v>
      </c>
      <c r="Y272" s="11">
        <v>-1.01061309423223E-2</v>
      </c>
      <c r="Z272" s="11">
        <v>-2.4426803013917399E-2</v>
      </c>
      <c r="AA272" s="11">
        <v>-8.9638779047252107E-2</v>
      </c>
      <c r="AB272" s="11">
        <v>-3.6524060186446099E-2</v>
      </c>
      <c r="AC272" s="11">
        <v>-2.600949485183E-2</v>
      </c>
      <c r="AD272" s="11">
        <v>-4.89410205889221E-2</v>
      </c>
      <c r="AE272" s="11">
        <v>-2.9389768613540299E-2</v>
      </c>
      <c r="AF272" s="11">
        <v>-2.2762336613958701E-2</v>
      </c>
      <c r="AG272" s="11">
        <v>-5.9422318038423301E-2</v>
      </c>
      <c r="AH272" s="11">
        <v>-5.23540242310713E-2</v>
      </c>
      <c r="AI272" s="11">
        <v>-2.3511256034450902E-2</v>
      </c>
      <c r="AJ272" s="11">
        <v>-1.43279462347082E-2</v>
      </c>
      <c r="AK272" s="11">
        <v>9.09560092966297E-4</v>
      </c>
      <c r="AL272" s="11">
        <v>2.3399561293256598E-3</v>
      </c>
      <c r="AM272" s="11">
        <v>-1.3483375058680899E-2</v>
      </c>
      <c r="AN272" s="11">
        <v>-2.52214231665314E-2</v>
      </c>
      <c r="AO272" s="11">
        <v>-4.9264824038657E-2</v>
      </c>
      <c r="AP272" s="11">
        <v>-1.25116282834127E-2</v>
      </c>
      <c r="AQ272" s="11">
        <v>-4.6130601080250799E-2</v>
      </c>
      <c r="AR272" s="11">
        <v>2.8159215477339902E-2</v>
      </c>
      <c r="AS272" s="11">
        <v>-1.27325249286408E-2</v>
      </c>
      <c r="AT272" s="11">
        <v>-6.1982031850342602E-2</v>
      </c>
      <c r="AU272" s="11">
        <v>3.8348048186353803E-2</v>
      </c>
      <c r="AW272">
        <f t="array" ref="AW272">SUMPRODUCT(B272:AU272,TRANSPOSE('QoL regression results'!$H$3:$H$48))</f>
        <v>0.81057708294309538</v>
      </c>
    </row>
    <row r="273" spans="1:49" x14ac:dyDescent="0.3">
      <c r="A273">
        <v>272</v>
      </c>
      <c r="B273" s="11">
        <v>0.85380135316465999</v>
      </c>
      <c r="C273" s="11">
        <v>-6.0305797154596901E-3</v>
      </c>
      <c r="D273" s="11">
        <v>1.5925982994792798E-2</v>
      </c>
      <c r="E273" s="11">
        <v>5.4848529712712597E-3</v>
      </c>
      <c r="F273" s="11">
        <v>1.9785549663860799E-2</v>
      </c>
      <c r="G273" s="11">
        <v>2.1718778324946598E-2</v>
      </c>
      <c r="H273" s="11">
        <v>3.0250768114377401E-2</v>
      </c>
      <c r="I273" s="11">
        <v>-8.30810424004748E-2</v>
      </c>
      <c r="J273" s="11">
        <v>-2.1949772723042601E-2</v>
      </c>
      <c r="K273" s="11">
        <v>-9.5831227379416906E-2</v>
      </c>
      <c r="L273" s="11">
        <v>-0.107039802098223</v>
      </c>
      <c r="M273" s="11">
        <v>-5.6499323600548997E-2</v>
      </c>
      <c r="N273" s="11">
        <v>-0.13670229733168701</v>
      </c>
      <c r="O273" s="11">
        <v>-0.10836302005907</v>
      </c>
      <c r="P273" s="11">
        <v>-2.6341900856773199E-2</v>
      </c>
      <c r="Q273" s="11">
        <v>-9.8333650722714702E-2</v>
      </c>
      <c r="R273" s="11">
        <v>-9.8045549814897201E-2</v>
      </c>
      <c r="S273" s="11">
        <v>-0.107743320591797</v>
      </c>
      <c r="T273" s="11">
        <v>-5.6324075707325803E-2</v>
      </c>
      <c r="U273" s="11">
        <v>-1.10612216250069E-2</v>
      </c>
      <c r="V273" s="11">
        <v>6.0026289924833302E-3</v>
      </c>
      <c r="W273" s="11">
        <v>-4.1816539084054298E-2</v>
      </c>
      <c r="X273" s="11">
        <v>-4.6232157860114101E-2</v>
      </c>
      <c r="Y273" s="11">
        <v>3.29835733374107E-3</v>
      </c>
      <c r="Z273" s="11">
        <v>-5.49101154662913E-2</v>
      </c>
      <c r="AA273" s="11">
        <v>-9.2562290783063703E-2</v>
      </c>
      <c r="AB273" s="11">
        <v>-3.0417072713093699E-2</v>
      </c>
      <c r="AC273" s="11">
        <v>-7.4542462091797199E-2</v>
      </c>
      <c r="AD273" s="11">
        <v>-9.0871205101720701E-3</v>
      </c>
      <c r="AE273" s="11">
        <v>-2.5349103994532499E-2</v>
      </c>
      <c r="AF273" s="11">
        <v>-5.66350653596219E-3</v>
      </c>
      <c r="AG273" s="11">
        <v>-5.4813598548905697E-2</v>
      </c>
      <c r="AH273" s="11">
        <v>-5.41891651986856E-2</v>
      </c>
      <c r="AI273" s="11">
        <v>-2.8644965401135199E-2</v>
      </c>
      <c r="AJ273" s="11">
        <v>-1.89330547187582E-2</v>
      </c>
      <c r="AK273" s="11">
        <v>-4.5067721393316799E-3</v>
      </c>
      <c r="AL273" s="11">
        <v>6.8648529667065103E-3</v>
      </c>
      <c r="AM273" s="11">
        <v>-1.18416781616494E-2</v>
      </c>
      <c r="AN273" s="11">
        <v>-3.3290807668311703E-2</v>
      </c>
      <c r="AO273" s="11">
        <v>-4.9114380482711099E-2</v>
      </c>
      <c r="AP273" s="11">
        <v>-1.1138818025677E-2</v>
      </c>
      <c r="AQ273" s="11">
        <v>-6.1310972951409498E-2</v>
      </c>
      <c r="AR273" s="11">
        <v>3.3576160701547203E-2</v>
      </c>
      <c r="AS273" s="11">
        <v>-2.0466409072523499E-2</v>
      </c>
      <c r="AT273" s="11">
        <v>-6.8303220194536302E-2</v>
      </c>
      <c r="AU273" s="11">
        <v>5.00715612169697E-2</v>
      </c>
      <c r="AW273">
        <f t="array" ref="AW273">SUMPRODUCT(B273:AU273,TRANSPOSE('QoL regression results'!$H$3:$H$48))</f>
        <v>0.80647704093268091</v>
      </c>
    </row>
    <row r="274" spans="1:49" x14ac:dyDescent="0.3">
      <c r="A274">
        <v>273</v>
      </c>
      <c r="B274" s="11">
        <v>0.85988632226513395</v>
      </c>
      <c r="C274" s="11">
        <v>-4.5552191457898503E-2</v>
      </c>
      <c r="D274" s="11">
        <v>1.16377675669812E-2</v>
      </c>
      <c r="E274" s="11">
        <v>1.01171368628565E-2</v>
      </c>
      <c r="F274" s="11">
        <v>5.9036472070626003E-3</v>
      </c>
      <c r="G274" s="11">
        <v>2.59191343941262E-2</v>
      </c>
      <c r="H274" s="11">
        <v>3.1159608994283501E-2</v>
      </c>
      <c r="I274" s="11">
        <v>-9.7855197819737796E-2</v>
      </c>
      <c r="J274" s="11">
        <v>-3.94505626768928E-2</v>
      </c>
      <c r="K274" s="11">
        <v>-0.17868857597454199</v>
      </c>
      <c r="L274" s="11">
        <v>-6.1039086170504603E-2</v>
      </c>
      <c r="M274" s="11">
        <v>-4.0727535709338701E-2</v>
      </c>
      <c r="N274" s="11">
        <v>-0.211862006921749</v>
      </c>
      <c r="O274" s="11">
        <v>-0.13215963442688899</v>
      </c>
      <c r="P274" s="11">
        <v>-1.7271107313464699E-2</v>
      </c>
      <c r="Q274" s="11">
        <v>-3.8242465975832397E-2</v>
      </c>
      <c r="R274" s="11">
        <v>-7.4067765821100001E-2</v>
      </c>
      <c r="S274" s="11">
        <v>-0.11676754099296</v>
      </c>
      <c r="T274" s="11">
        <v>-6.09800891014066E-2</v>
      </c>
      <c r="U274" s="11">
        <v>-7.5256298117860304E-2</v>
      </c>
      <c r="V274" s="11">
        <v>6.3400537893642901E-3</v>
      </c>
      <c r="W274" s="11">
        <v>-5.1286153911276798E-2</v>
      </c>
      <c r="X274" s="11">
        <v>-4.92371133917981E-2</v>
      </c>
      <c r="Y274" s="11">
        <v>-2.06187793620243E-2</v>
      </c>
      <c r="Z274" s="11">
        <v>-2.8015930714351801E-2</v>
      </c>
      <c r="AA274" s="11">
        <v>-0.118995218950632</v>
      </c>
      <c r="AB274" s="11">
        <v>-1.41766457535057E-2</v>
      </c>
      <c r="AC274" s="11">
        <v>-6.12949251067385E-2</v>
      </c>
      <c r="AD274" s="11">
        <v>-6.3385845863457704E-2</v>
      </c>
      <c r="AE274" s="11">
        <v>-4.4220060748170698E-2</v>
      </c>
      <c r="AF274" s="11">
        <v>-1.77052339948944E-2</v>
      </c>
      <c r="AG274" s="11">
        <v>-6.2544170728857401E-2</v>
      </c>
      <c r="AH274" s="11">
        <v>-5.0697180989507901E-2</v>
      </c>
      <c r="AI274" s="11">
        <v>-3.3842603796102301E-2</v>
      </c>
      <c r="AJ274" s="11">
        <v>-1.47449535606469E-2</v>
      </c>
      <c r="AK274" s="11">
        <v>-6.6259654704895598E-3</v>
      </c>
      <c r="AL274" s="11">
        <v>2.5878722238860999E-3</v>
      </c>
      <c r="AM274" s="11">
        <v>-6.3681584435165599E-3</v>
      </c>
      <c r="AN274" s="11">
        <v>-2.2695172136828898E-2</v>
      </c>
      <c r="AO274" s="11">
        <v>-3.8387015334128798E-2</v>
      </c>
      <c r="AP274" s="11">
        <v>-1.7500208861604898E-2</v>
      </c>
      <c r="AQ274" s="11">
        <v>-5.4892662523668603E-2</v>
      </c>
      <c r="AR274" s="11">
        <v>2.98471884319229E-2</v>
      </c>
      <c r="AS274" s="11">
        <v>-8.8654289271929698E-3</v>
      </c>
      <c r="AT274" s="11">
        <v>-5.7894250808721501E-2</v>
      </c>
      <c r="AU274" s="11">
        <v>3.80972409040077E-2</v>
      </c>
      <c r="AW274">
        <f t="array" ref="AW274">SUMPRODUCT(B274:AU274,TRANSPOSE('QoL regression results'!$H$3:$H$48))</f>
        <v>0.81177701349951215</v>
      </c>
    </row>
    <row r="275" spans="1:49" x14ac:dyDescent="0.3">
      <c r="A275">
        <v>274</v>
      </c>
      <c r="B275" s="11">
        <v>0.87075903672159305</v>
      </c>
      <c r="C275" s="11">
        <v>-4.7282366690293801E-2</v>
      </c>
      <c r="D275" s="11">
        <v>4.09488238311071E-3</v>
      </c>
      <c r="E275" s="11">
        <v>1.3670096394274901E-2</v>
      </c>
      <c r="F275" s="11">
        <v>2.0860353381559098E-2</v>
      </c>
      <c r="G275" s="11">
        <v>1.6484743443279399E-2</v>
      </c>
      <c r="H275" s="11">
        <v>2.8283589142784098E-2</v>
      </c>
      <c r="I275" s="11">
        <v>-7.1016184119568004E-2</v>
      </c>
      <c r="J275" s="11">
        <v>-3.5615407591559602E-2</v>
      </c>
      <c r="K275" s="11">
        <v>-0.13133135828468401</v>
      </c>
      <c r="L275" s="11">
        <v>-9.1861849372133195E-2</v>
      </c>
      <c r="M275" s="11">
        <v>-4.9848670358766799E-2</v>
      </c>
      <c r="N275" s="11">
        <v>-6.4221917410886203E-2</v>
      </c>
      <c r="O275" s="11">
        <v>-9.7731373884421394E-2</v>
      </c>
      <c r="P275" s="11">
        <v>-8.9002957977124195E-3</v>
      </c>
      <c r="Q275" s="11">
        <v>-6.1984245292705603E-2</v>
      </c>
      <c r="R275" s="11">
        <v>-6.9021624191491798E-2</v>
      </c>
      <c r="S275" s="11">
        <v>-9.5183643888469102E-2</v>
      </c>
      <c r="T275" s="11">
        <v>-7.5857072287954005E-2</v>
      </c>
      <c r="U275" s="11">
        <v>-7.2635854657482402E-2</v>
      </c>
      <c r="V275" s="11">
        <v>-4.5640906192430099E-4</v>
      </c>
      <c r="W275" s="11">
        <v>-3.8675119364965399E-2</v>
      </c>
      <c r="X275" s="11">
        <v>-5.3520225052413398E-2</v>
      </c>
      <c r="Y275" s="11">
        <v>-3.8147376095294297E-2</v>
      </c>
      <c r="Z275" s="11">
        <v>3.9969131040004199E-2</v>
      </c>
      <c r="AA275" s="11">
        <v>-0.10281716572427201</v>
      </c>
      <c r="AB275" s="11">
        <v>-9.1976193472664402E-3</v>
      </c>
      <c r="AC275" s="11">
        <v>-4.3044326221793397E-2</v>
      </c>
      <c r="AD275" s="11">
        <v>-3.3511418603962201E-2</v>
      </c>
      <c r="AE275" s="11">
        <v>-3.3487776437580503E-2</v>
      </c>
      <c r="AF275" s="11">
        <v>-1.6444231741418298E-2</v>
      </c>
      <c r="AG275" s="11">
        <v>-6.7381605432420402E-2</v>
      </c>
      <c r="AH275" s="11">
        <v>-5.4629339889572498E-2</v>
      </c>
      <c r="AI275" s="11">
        <v>-2.2151218805147501E-2</v>
      </c>
      <c r="AJ275" s="11">
        <v>-1.6750199982379602E-2</v>
      </c>
      <c r="AK275" s="11">
        <v>5.1510224889476605E-4</v>
      </c>
      <c r="AL275" s="11">
        <v>5.7544849965155799E-3</v>
      </c>
      <c r="AM275" s="11">
        <v>-5.7049372951666804E-3</v>
      </c>
      <c r="AN275" s="11">
        <v>-2.43052319692867E-2</v>
      </c>
      <c r="AO275" s="11">
        <v>-4.6400189137843301E-2</v>
      </c>
      <c r="AP275" s="11">
        <v>-1.2978485230070299E-2</v>
      </c>
      <c r="AQ275" s="11">
        <v>-5.1696846076634898E-2</v>
      </c>
      <c r="AR275" s="11">
        <v>2.4667534675089999E-2</v>
      </c>
      <c r="AS275" s="11">
        <v>-1.7208003852246599E-2</v>
      </c>
      <c r="AT275" s="11">
        <v>-6.2669196069122496E-2</v>
      </c>
      <c r="AU275" s="11">
        <v>3.6371480431715099E-2</v>
      </c>
      <c r="AW275">
        <f t="array" ref="AW275">SUMPRODUCT(B275:AU275,TRANSPOSE('QoL regression results'!$H$3:$H$48))</f>
        <v>0.82188418182853606</v>
      </c>
    </row>
    <row r="276" spans="1:49" x14ac:dyDescent="0.3">
      <c r="A276">
        <v>275</v>
      </c>
      <c r="B276" s="11">
        <v>0.86495688334382703</v>
      </c>
      <c r="C276" s="11">
        <v>-6.18364870393837E-2</v>
      </c>
      <c r="D276" s="11">
        <v>-1.34067061631826E-2</v>
      </c>
      <c r="E276" s="11">
        <v>2.7513209198558502E-3</v>
      </c>
      <c r="F276" s="11">
        <v>2.4663937963025202E-2</v>
      </c>
      <c r="G276" s="11">
        <v>2.8855449193269701E-2</v>
      </c>
      <c r="H276" s="11">
        <v>3.3942604843461899E-2</v>
      </c>
      <c r="I276" s="11">
        <v>-9.0056073834298006E-2</v>
      </c>
      <c r="J276" s="11">
        <v>-4.2459546182373901E-2</v>
      </c>
      <c r="K276" s="11">
        <v>-7.4414173540146095E-2</v>
      </c>
      <c r="L276" s="11">
        <v>-0.11421303454005299</v>
      </c>
      <c r="M276" s="11">
        <v>-5.0213990639013002E-2</v>
      </c>
      <c r="N276" s="11">
        <v>-0.114832693458276</v>
      </c>
      <c r="O276" s="11">
        <v>-9.4180083499329395E-2</v>
      </c>
      <c r="P276" s="11">
        <v>-1.7886290820117699E-3</v>
      </c>
      <c r="Q276" s="11">
        <v>-0.13229557728296101</v>
      </c>
      <c r="R276" s="11">
        <v>-5.4873608603866697E-2</v>
      </c>
      <c r="S276" s="11">
        <v>-0.109188098860402</v>
      </c>
      <c r="T276" s="11">
        <v>-5.9439681139200597E-2</v>
      </c>
      <c r="U276" s="11">
        <v>-0.126189812569103</v>
      </c>
      <c r="V276" s="11">
        <v>2.7994987285221802E-3</v>
      </c>
      <c r="W276" s="11">
        <v>-8.1703887425143701E-3</v>
      </c>
      <c r="X276" s="11">
        <v>-4.9211547780486503E-2</v>
      </c>
      <c r="Y276" s="11">
        <v>-1.2702811418986701E-2</v>
      </c>
      <c r="Z276" s="11">
        <v>6.0594069557680496E-3</v>
      </c>
      <c r="AA276" s="11">
        <v>-9.3686030458616704E-2</v>
      </c>
      <c r="AB276" s="11">
        <v>-3.5453863848895498E-2</v>
      </c>
      <c r="AC276" s="11">
        <v>4.4857498632627203E-2</v>
      </c>
      <c r="AD276" s="11">
        <v>-3.47632980969724E-2</v>
      </c>
      <c r="AE276" s="11">
        <v>-3.3517646827043002E-2</v>
      </c>
      <c r="AF276" s="11">
        <v>-2.6193704142678201E-2</v>
      </c>
      <c r="AG276" s="11">
        <v>-6.3756133131664894E-2</v>
      </c>
      <c r="AH276" s="11">
        <v>-5.44403542855268E-2</v>
      </c>
      <c r="AI276" s="11">
        <v>-2.8804380891973499E-2</v>
      </c>
      <c r="AJ276" s="11">
        <v>-1.88458537892215E-2</v>
      </c>
      <c r="AK276" s="11">
        <v>-3.2424191537346798E-3</v>
      </c>
      <c r="AL276" s="11">
        <v>5.3191849813827904E-3</v>
      </c>
      <c r="AM276" s="11">
        <v>-1.4939120204687E-2</v>
      </c>
      <c r="AN276" s="11">
        <v>-1.7795195132444999E-2</v>
      </c>
      <c r="AO276" s="11">
        <v>-4.4199804338066397E-2</v>
      </c>
      <c r="AP276" s="11">
        <v>-1.4462193778342999E-2</v>
      </c>
      <c r="AQ276" s="11">
        <v>-4.3555618410644599E-2</v>
      </c>
      <c r="AR276" s="11">
        <v>3.0090979310642901E-2</v>
      </c>
      <c r="AS276" s="11">
        <v>-1.0572655173833901E-2</v>
      </c>
      <c r="AT276" s="11">
        <v>-5.5312121131027903E-2</v>
      </c>
      <c r="AU276" s="11">
        <v>4.2502718221104602E-2</v>
      </c>
      <c r="AW276">
        <f t="array" ref="AW276">SUMPRODUCT(B276:AU276,TRANSPOSE('QoL regression results'!$H$3:$H$48))</f>
        <v>0.81583571403968302</v>
      </c>
    </row>
    <row r="277" spans="1:49" x14ac:dyDescent="0.3">
      <c r="A277">
        <v>276</v>
      </c>
      <c r="B277" s="11">
        <v>0.87797135160325201</v>
      </c>
      <c r="C277" s="11">
        <v>-5.7401677737974201E-2</v>
      </c>
      <c r="D277" s="11">
        <v>-1.0863220577248299E-2</v>
      </c>
      <c r="E277" s="11">
        <v>-9.0414812011194103E-4</v>
      </c>
      <c r="F277" s="11">
        <v>-2.31021723681928E-2</v>
      </c>
      <c r="G277" s="11">
        <v>1.48392608973534E-2</v>
      </c>
      <c r="H277" s="11">
        <v>2.1242642027829599E-2</v>
      </c>
      <c r="I277" s="11">
        <v>-6.3460204461629699E-2</v>
      </c>
      <c r="J277" s="11">
        <v>-1.19937840414887E-2</v>
      </c>
      <c r="K277" s="11">
        <v>-0.115329707746916</v>
      </c>
      <c r="L277" s="11">
        <v>-0.12788720616584701</v>
      </c>
      <c r="M277" s="11">
        <v>-5.55156367723421E-2</v>
      </c>
      <c r="N277" s="11">
        <v>-0.13347301380676899</v>
      </c>
      <c r="O277" s="11">
        <v>-0.10320980559196</v>
      </c>
      <c r="P277" s="11">
        <v>-2.7052370570128399E-2</v>
      </c>
      <c r="Q277" s="11">
        <v>-9.1111454848712498E-2</v>
      </c>
      <c r="R277" s="11">
        <v>-9.46793265715766E-2</v>
      </c>
      <c r="S277" s="11">
        <v>-0.117040681112665</v>
      </c>
      <c r="T277" s="11">
        <v>-6.4774332291648695E-2</v>
      </c>
      <c r="U277" s="11">
        <v>-0.15131537706022299</v>
      </c>
      <c r="V277" s="11">
        <v>4.9967573527435402E-3</v>
      </c>
      <c r="W277" s="11">
        <v>-3.0514854461611399E-2</v>
      </c>
      <c r="X277" s="11">
        <v>-3.8495590763348499E-2</v>
      </c>
      <c r="Y277" s="11">
        <v>2.8136503866236399E-2</v>
      </c>
      <c r="Z277" s="11">
        <v>9.1086974242934396E-3</v>
      </c>
      <c r="AA277" s="11">
        <v>-9.1428972753629906E-2</v>
      </c>
      <c r="AB277" s="11">
        <v>-4.4291440904708199E-2</v>
      </c>
      <c r="AC277" s="11">
        <v>4.2000295014748897E-2</v>
      </c>
      <c r="AD277" s="11">
        <v>-2.9773112195503201E-2</v>
      </c>
      <c r="AE277" s="11">
        <v>-3.1929187195177899E-2</v>
      </c>
      <c r="AF277" s="11">
        <v>-2.40932961225542E-2</v>
      </c>
      <c r="AG277" s="11">
        <v>-7.3469125747213301E-2</v>
      </c>
      <c r="AH277" s="11">
        <v>-3.7976111557508303E-2</v>
      </c>
      <c r="AI277" s="11">
        <v>-2.6772465357829602E-2</v>
      </c>
      <c r="AJ277" s="11">
        <v>-1.5758268489802399E-2</v>
      </c>
      <c r="AK277" s="11">
        <v>-8.7330156472703504E-3</v>
      </c>
      <c r="AL277" s="11">
        <v>-5.8549690737821599E-3</v>
      </c>
      <c r="AM277" s="11">
        <v>-2.7162312589821599E-2</v>
      </c>
      <c r="AN277" s="11">
        <v>-2.87209767735408E-2</v>
      </c>
      <c r="AO277" s="11">
        <v>-5.2161168380837897E-2</v>
      </c>
      <c r="AP277" s="11">
        <v>-1.1461583225454699E-2</v>
      </c>
      <c r="AQ277" s="11">
        <v>-5.0669008316950197E-2</v>
      </c>
      <c r="AR277" s="11">
        <v>2.9011941754085599E-2</v>
      </c>
      <c r="AS277" s="11">
        <v>-1.25030349245298E-2</v>
      </c>
      <c r="AT277" s="11">
        <v>-6.1774031549210601E-2</v>
      </c>
      <c r="AU277" s="11">
        <v>3.3284876131880803E-2</v>
      </c>
      <c r="AW277">
        <f t="array" ref="AW277">SUMPRODUCT(B277:AU277,TRANSPOSE('QoL regression results'!$H$3:$H$48))</f>
        <v>0.83414027097196153</v>
      </c>
    </row>
    <row r="278" spans="1:49" x14ac:dyDescent="0.3">
      <c r="A278">
        <v>277</v>
      </c>
      <c r="B278" s="11">
        <v>0.85282129774718296</v>
      </c>
      <c r="C278" s="11">
        <v>-4.0300400270944198E-2</v>
      </c>
      <c r="D278" s="11">
        <v>6.5300086894287896E-4</v>
      </c>
      <c r="E278" s="11">
        <v>9.1648687335603891E-3</v>
      </c>
      <c r="F278" s="11">
        <v>-1.48131592739332E-2</v>
      </c>
      <c r="G278" s="11">
        <v>2.1399340744509901E-2</v>
      </c>
      <c r="H278" s="11">
        <v>2.0074435063516902E-2</v>
      </c>
      <c r="I278" s="11">
        <v>-9.8840361705191199E-2</v>
      </c>
      <c r="J278" s="11">
        <v>-1.33348530846216E-3</v>
      </c>
      <c r="K278" s="11">
        <v>-8.3093511861018002E-2</v>
      </c>
      <c r="L278" s="11">
        <v>-0.13223309532956901</v>
      </c>
      <c r="M278" s="11">
        <v>-4.5605471702466198E-2</v>
      </c>
      <c r="N278" s="11">
        <v>-0.141434550805284</v>
      </c>
      <c r="O278" s="11">
        <v>-0.11475293811995201</v>
      </c>
      <c r="P278" s="11">
        <v>-2.0386075146504E-2</v>
      </c>
      <c r="Q278" s="11">
        <v>-0.131783485177731</v>
      </c>
      <c r="R278" s="11">
        <v>-4.8103133752002501E-2</v>
      </c>
      <c r="S278" s="11">
        <v>-0.14212313999043499</v>
      </c>
      <c r="T278" s="11">
        <v>-8.8292399130951396E-2</v>
      </c>
      <c r="U278" s="11">
        <v>-8.0386901461159802E-2</v>
      </c>
      <c r="V278" s="11">
        <v>2.64340570732641E-2</v>
      </c>
      <c r="W278" s="11">
        <v>-2.2538532144238E-2</v>
      </c>
      <c r="X278" s="11">
        <v>-3.7767778841298602E-2</v>
      </c>
      <c r="Y278" s="11">
        <v>-1.0445775850764099E-3</v>
      </c>
      <c r="Z278" s="11">
        <v>2.08079992902136E-2</v>
      </c>
      <c r="AA278" s="11">
        <v>-9.3065275222109306E-2</v>
      </c>
      <c r="AB278" s="11">
        <v>-2.1758120558782301E-2</v>
      </c>
      <c r="AC278" s="11">
        <v>-7.5447838226762903E-2</v>
      </c>
      <c r="AD278" s="11">
        <v>-8.1306221079389895E-2</v>
      </c>
      <c r="AE278" s="11">
        <v>-3.0435784566347799E-2</v>
      </c>
      <c r="AF278" s="11">
        <v>-1.62562334408775E-2</v>
      </c>
      <c r="AG278" s="11">
        <v>-5.70897378306593E-2</v>
      </c>
      <c r="AH278" s="11">
        <v>-4.17634229859732E-2</v>
      </c>
      <c r="AI278" s="11">
        <v>-2.6176516129092799E-2</v>
      </c>
      <c r="AJ278" s="11">
        <v>-6.6860036355893297E-3</v>
      </c>
      <c r="AK278" s="11">
        <v>-1.75061818563989E-3</v>
      </c>
      <c r="AL278" s="11">
        <v>1.0216692315810899E-2</v>
      </c>
      <c r="AM278" s="11">
        <v>-1.3539549619620801E-2</v>
      </c>
      <c r="AN278" s="11">
        <v>-2.21196119908404E-2</v>
      </c>
      <c r="AO278" s="11">
        <v>-3.3835006168470801E-2</v>
      </c>
      <c r="AP278" s="11">
        <v>-1.3276843145207801E-2</v>
      </c>
      <c r="AQ278" s="11">
        <v>-5.2879078239826897E-2</v>
      </c>
      <c r="AR278" s="11">
        <v>3.3920641315172501E-2</v>
      </c>
      <c r="AS278" s="11">
        <v>-2.2589801978771799E-2</v>
      </c>
      <c r="AT278" s="11">
        <v>-6.90289903854239E-2</v>
      </c>
      <c r="AU278" s="11">
        <v>4.05301417131642E-2</v>
      </c>
      <c r="AW278">
        <f t="array" ref="AW278">SUMPRODUCT(B278:AU278,TRANSPOSE('QoL regression results'!$H$3:$H$48))</f>
        <v>0.82127456707702062</v>
      </c>
    </row>
    <row r="279" spans="1:49" x14ac:dyDescent="0.3">
      <c r="A279">
        <v>278</v>
      </c>
      <c r="B279" s="11">
        <v>0.84129227273823903</v>
      </c>
      <c r="C279" s="11">
        <v>-4.12307080919024E-2</v>
      </c>
      <c r="D279" s="11">
        <v>-1.29881671116949E-3</v>
      </c>
      <c r="E279" s="11">
        <v>6.4505969449378002E-3</v>
      </c>
      <c r="F279" s="11">
        <v>-1.26563920689368E-2</v>
      </c>
      <c r="G279" s="11">
        <v>2.8161905061232201E-2</v>
      </c>
      <c r="H279" s="11">
        <v>3.9242383861174103E-2</v>
      </c>
      <c r="I279" s="11">
        <v>-0.14201964203147199</v>
      </c>
      <c r="J279" s="11">
        <v>-2.3429583014176199E-2</v>
      </c>
      <c r="K279" s="11">
        <v>-0.173644171891949</v>
      </c>
      <c r="L279" s="11">
        <v>-8.99698193967432E-2</v>
      </c>
      <c r="M279" s="11">
        <v>-4.8708619714772403E-2</v>
      </c>
      <c r="N279" s="11">
        <v>-0.12808302162784399</v>
      </c>
      <c r="O279" s="11">
        <v>-5.0414845000136599E-2</v>
      </c>
      <c r="P279" s="11">
        <v>-1.5386829049153601E-2</v>
      </c>
      <c r="Q279" s="11">
        <v>-0.14461525438255601</v>
      </c>
      <c r="R279" s="11">
        <v>-8.2402791758514393E-2</v>
      </c>
      <c r="S279" s="11">
        <v>-0.114731320653722</v>
      </c>
      <c r="T279" s="11">
        <v>-8.4112899968667096E-2</v>
      </c>
      <c r="U279" s="11">
        <v>-0.181817898533051</v>
      </c>
      <c r="V279" s="11">
        <v>4.6615042924760203E-3</v>
      </c>
      <c r="W279" s="11">
        <v>-4.5127507357861703E-2</v>
      </c>
      <c r="X279" s="11">
        <v>-9.8404672472764999E-3</v>
      </c>
      <c r="Y279" s="11">
        <v>-1.80332444530313E-2</v>
      </c>
      <c r="Z279" s="11">
        <v>-1.33910566306919E-2</v>
      </c>
      <c r="AA279" s="11">
        <v>-0.1148382713585</v>
      </c>
      <c r="AB279" s="11">
        <v>-3.2807287417630802E-2</v>
      </c>
      <c r="AC279" s="11">
        <v>-1.6812245261173499E-2</v>
      </c>
      <c r="AD279" s="11">
        <v>-0.109277979477993</v>
      </c>
      <c r="AE279" s="11">
        <v>-3.10968171321939E-2</v>
      </c>
      <c r="AF279" s="11">
        <v>-1.9626561507462701E-2</v>
      </c>
      <c r="AG279" s="11">
        <v>-5.5405590009769599E-2</v>
      </c>
      <c r="AH279" s="11">
        <v>-5.7096389509615597E-2</v>
      </c>
      <c r="AI279" s="11">
        <v>-3.0119225950834001E-2</v>
      </c>
      <c r="AJ279" s="11">
        <v>-1.3715266715706E-2</v>
      </c>
      <c r="AK279" s="11">
        <v>4.3982298565305904E-3</v>
      </c>
      <c r="AL279" s="11">
        <v>1.6096131115159899E-2</v>
      </c>
      <c r="AM279" s="11">
        <v>5.4629689297714995E-4</v>
      </c>
      <c r="AN279" s="11">
        <v>-1.1999247866670899E-2</v>
      </c>
      <c r="AO279" s="11">
        <v>-4.3622349247274199E-2</v>
      </c>
      <c r="AP279" s="11">
        <v>-6.4596531245163799E-3</v>
      </c>
      <c r="AQ279" s="11">
        <v>-4.2874742219648002E-2</v>
      </c>
      <c r="AR279" s="11">
        <v>3.2024432614337302E-2</v>
      </c>
      <c r="AS279" s="11">
        <v>-1.8824416137067701E-2</v>
      </c>
      <c r="AT279" s="11">
        <v>-7.6907408239365899E-2</v>
      </c>
      <c r="AU279" s="11">
        <v>4.71756243591272E-2</v>
      </c>
      <c r="AW279">
        <f t="array" ref="AW279">SUMPRODUCT(B279:AU279,TRANSPOSE('QoL regression results'!$H$3:$H$48))</f>
        <v>0.80029201434378339</v>
      </c>
    </row>
    <row r="280" spans="1:49" x14ac:dyDescent="0.3">
      <c r="A280">
        <v>279</v>
      </c>
      <c r="B280" s="11">
        <v>0.854015624300131</v>
      </c>
      <c r="C280" s="11">
        <v>-4.1884622586133298E-2</v>
      </c>
      <c r="D280" s="11">
        <v>-2.7119725352091999E-2</v>
      </c>
      <c r="E280" s="11">
        <v>5.7150986855183904E-3</v>
      </c>
      <c r="F280" s="11">
        <v>-2.12539104957521E-2</v>
      </c>
      <c r="G280" s="11">
        <v>4.1185111839723898E-2</v>
      </c>
      <c r="H280" s="11">
        <v>2.23434253090561E-2</v>
      </c>
      <c r="I280" s="11">
        <v>-3.7559188851912298E-2</v>
      </c>
      <c r="J280" s="11">
        <v>-3.3978512752809602E-2</v>
      </c>
      <c r="K280" s="11">
        <v>-0.20048441796719499</v>
      </c>
      <c r="L280" s="11">
        <v>-0.146508938107069</v>
      </c>
      <c r="M280" s="11">
        <v>-5.2221399350248499E-2</v>
      </c>
      <c r="N280" s="11">
        <v>-0.15744981827680399</v>
      </c>
      <c r="O280" s="11">
        <v>-7.9840205458568306E-2</v>
      </c>
      <c r="P280" s="11">
        <v>-1.70427300049267E-2</v>
      </c>
      <c r="Q280" s="11">
        <v>1.3115836253586701E-3</v>
      </c>
      <c r="R280" s="11">
        <v>-9.2212907222743404E-2</v>
      </c>
      <c r="S280" s="11">
        <v>-0.141733193773323</v>
      </c>
      <c r="T280" s="11">
        <v>-7.1475175134818006E-2</v>
      </c>
      <c r="U280" s="11">
        <v>-0.101515445297505</v>
      </c>
      <c r="V280" s="11">
        <v>1.1165394010857199E-2</v>
      </c>
      <c r="W280" s="11">
        <v>-2.3515775247375401E-2</v>
      </c>
      <c r="X280" s="11">
        <v>-2.94609020961412E-2</v>
      </c>
      <c r="Y280" s="11">
        <v>-1.25669150095897E-2</v>
      </c>
      <c r="Z280" s="11">
        <v>3.4835936581769401E-2</v>
      </c>
      <c r="AA280" s="11">
        <v>-0.104475658196598</v>
      </c>
      <c r="AB280" s="11">
        <v>-1.8929981274695199E-2</v>
      </c>
      <c r="AC280" s="11">
        <v>1.77499372421232E-2</v>
      </c>
      <c r="AD280" s="11">
        <v>-5.0772704858799499E-2</v>
      </c>
      <c r="AE280" s="11">
        <v>-2.8857237810352199E-2</v>
      </c>
      <c r="AF280" s="11">
        <v>-2.57220794053311E-2</v>
      </c>
      <c r="AG280" s="11">
        <v>-6.6804641008299401E-2</v>
      </c>
      <c r="AH280" s="11">
        <v>-4.0453277992250299E-2</v>
      </c>
      <c r="AI280" s="11">
        <v>-2.23505264558795E-2</v>
      </c>
      <c r="AJ280" s="11">
        <v>-1.5616175822616801E-2</v>
      </c>
      <c r="AK280" s="11">
        <v>-7.7152731330133598E-3</v>
      </c>
      <c r="AL280" s="11">
        <v>1.18747736617718E-2</v>
      </c>
      <c r="AM280" s="11">
        <v>-1.2768470774492601E-2</v>
      </c>
      <c r="AN280" s="11">
        <v>-2.2786218914244101E-2</v>
      </c>
      <c r="AO280" s="11">
        <v>-4.2935055805353603E-2</v>
      </c>
      <c r="AP280" s="11">
        <v>-1.5152058434048999E-2</v>
      </c>
      <c r="AQ280" s="11">
        <v>-5.73222082895785E-2</v>
      </c>
      <c r="AR280" s="11">
        <v>3.7297884812973699E-2</v>
      </c>
      <c r="AS280" s="11">
        <v>-1.4411118611684299E-2</v>
      </c>
      <c r="AT280" s="11">
        <v>-7.0461337613166697E-2</v>
      </c>
      <c r="AU280" s="11">
        <v>4.1172300042143298E-2</v>
      </c>
      <c r="AW280">
        <f t="array" ref="AW280">SUMPRODUCT(B280:AU280,TRANSPOSE('QoL regression results'!$H$3:$H$48))</f>
        <v>0.82543711996965252</v>
      </c>
    </row>
    <row r="281" spans="1:49" x14ac:dyDescent="0.3">
      <c r="A281">
        <v>280</v>
      </c>
      <c r="B281" s="11">
        <v>0.84821393563554703</v>
      </c>
      <c r="C281" s="11">
        <v>-0.101701948070492</v>
      </c>
      <c r="D281" s="11">
        <v>-9.5973970798229908E-3</v>
      </c>
      <c r="E281" s="11">
        <v>3.5273776845843202E-3</v>
      </c>
      <c r="F281" s="11">
        <v>3.0476620604016499E-2</v>
      </c>
      <c r="G281" s="11">
        <v>2.8636878406801899E-2</v>
      </c>
      <c r="H281" s="11">
        <v>2.36373154234997E-2</v>
      </c>
      <c r="I281" s="11">
        <v>-7.0933308522032806E-2</v>
      </c>
      <c r="J281" s="11">
        <v>-8.70542451136244E-3</v>
      </c>
      <c r="K281" s="11">
        <v>-0.144740079888665</v>
      </c>
      <c r="L281" s="11">
        <v>-0.117608395626529</v>
      </c>
      <c r="M281" s="11">
        <v>-4.3824153241172899E-2</v>
      </c>
      <c r="N281" s="11">
        <v>-0.20571862774133701</v>
      </c>
      <c r="O281" s="11">
        <v>-0.11553900038432401</v>
      </c>
      <c r="P281" s="11">
        <v>-2.2777879789321401E-3</v>
      </c>
      <c r="Q281" s="11">
        <v>-0.18568592987959401</v>
      </c>
      <c r="R281" s="11">
        <v>-0.109564163391674</v>
      </c>
      <c r="S281" s="11">
        <v>-0.15177726915314799</v>
      </c>
      <c r="T281" s="11">
        <v>-4.1706555387785803E-2</v>
      </c>
      <c r="U281" s="11">
        <v>-0.103245123321027</v>
      </c>
      <c r="V281" s="11">
        <v>1.3082977809617299E-2</v>
      </c>
      <c r="W281" s="11">
        <v>-2.8460535305698701E-2</v>
      </c>
      <c r="X281" s="11">
        <v>-4.9790031467735099E-2</v>
      </c>
      <c r="Y281" s="11">
        <v>-4.6283372756339702E-2</v>
      </c>
      <c r="Z281" s="11">
        <v>4.7080412629967497E-2</v>
      </c>
      <c r="AA281" s="11">
        <v>-8.0415164904087996E-2</v>
      </c>
      <c r="AB281" s="11">
        <v>-2.5276304791822201E-2</v>
      </c>
      <c r="AC281" s="11">
        <v>1.2479593893532199E-3</v>
      </c>
      <c r="AD281" s="11">
        <v>-5.7142182887585602E-2</v>
      </c>
      <c r="AE281" s="11">
        <v>-3.9561577386765898E-2</v>
      </c>
      <c r="AF281" s="11">
        <v>-2.1527315251273601E-2</v>
      </c>
      <c r="AG281" s="11">
        <v>-6.2999393784112095E-2</v>
      </c>
      <c r="AH281" s="11">
        <v>-4.6132663202431798E-2</v>
      </c>
      <c r="AI281" s="11">
        <v>-3.33528056334393E-2</v>
      </c>
      <c r="AJ281" s="11">
        <v>-6.02628399819315E-3</v>
      </c>
      <c r="AK281" s="11">
        <v>1.1233511404894301E-3</v>
      </c>
      <c r="AL281" s="11">
        <v>5.7948600394085196E-3</v>
      </c>
      <c r="AM281" s="11">
        <v>-9.0893603676928808E-3</v>
      </c>
      <c r="AN281" s="11">
        <v>-2.6787844034207298E-2</v>
      </c>
      <c r="AO281" s="11">
        <v>-3.6713200106318303E-2</v>
      </c>
      <c r="AP281" s="11">
        <v>-1.45518510526172E-2</v>
      </c>
      <c r="AQ281" s="11">
        <v>-5.8653233463383497E-2</v>
      </c>
      <c r="AR281" s="11">
        <v>3.0601809513747798E-2</v>
      </c>
      <c r="AS281" s="11">
        <v>-1.2109744728578301E-2</v>
      </c>
      <c r="AT281" s="11">
        <v>-6.3314152717367206E-2</v>
      </c>
      <c r="AU281" s="11">
        <v>4.4183145995398097E-2</v>
      </c>
      <c r="AW281">
        <f t="array" ref="AW281">SUMPRODUCT(B281:AU281,TRANSPOSE('QoL regression results'!$H$3:$H$48))</f>
        <v>0.80787613247252377</v>
      </c>
    </row>
    <row r="282" spans="1:49" x14ac:dyDescent="0.3">
      <c r="A282">
        <v>281</v>
      </c>
      <c r="B282" s="11">
        <v>0.87256441343903701</v>
      </c>
      <c r="C282" s="11">
        <v>-8.00138336706291E-2</v>
      </c>
      <c r="D282" s="11">
        <v>-2.1781842467233001E-2</v>
      </c>
      <c r="E282" s="11">
        <v>-2.7490410425386599E-3</v>
      </c>
      <c r="F282" s="11">
        <v>1.6596778647365099E-2</v>
      </c>
      <c r="G282" s="11">
        <v>7.9123995157058796E-3</v>
      </c>
      <c r="H282" s="11">
        <v>3.1677409761510698E-2</v>
      </c>
      <c r="I282" s="11">
        <v>-5.9800776406971297E-2</v>
      </c>
      <c r="J282" s="11">
        <v>-3.42720871434255E-2</v>
      </c>
      <c r="K282" s="11">
        <v>-8.6341262325818902E-2</v>
      </c>
      <c r="L282" s="11">
        <v>-0.11217532483003501</v>
      </c>
      <c r="M282" s="11">
        <v>-5.4495400663623197E-2</v>
      </c>
      <c r="N282" s="11">
        <v>-0.16724725574633501</v>
      </c>
      <c r="O282" s="11">
        <v>-6.24382971121887E-2</v>
      </c>
      <c r="P282" s="11">
        <v>-2.59606449763994E-2</v>
      </c>
      <c r="Q282" s="11">
        <v>-0.11956722328729499</v>
      </c>
      <c r="R282" s="11">
        <v>-0.114266636915201</v>
      </c>
      <c r="S282" s="11">
        <v>-0.14780933433870899</v>
      </c>
      <c r="T282" s="11">
        <v>-5.8275592707061903E-2</v>
      </c>
      <c r="U282" s="11">
        <v>-8.9605127300872306E-2</v>
      </c>
      <c r="V282" s="11">
        <v>-2.3824874089432798E-3</v>
      </c>
      <c r="W282" s="11">
        <v>-7.0973413731517998E-2</v>
      </c>
      <c r="X282" s="11">
        <v>-3.5009979420020799E-2</v>
      </c>
      <c r="Y282" s="11">
        <v>2.7482969852316502E-2</v>
      </c>
      <c r="Z282" s="11">
        <v>1.51002788246134E-2</v>
      </c>
      <c r="AA282" s="11">
        <v>-0.10023822114422599</v>
      </c>
      <c r="AB282" s="11">
        <v>-2.2011902531644999E-2</v>
      </c>
      <c r="AC282" s="11">
        <v>-9.8945379646700901E-2</v>
      </c>
      <c r="AD282" s="11">
        <v>-0.102969546329624</v>
      </c>
      <c r="AE282" s="11">
        <v>-3.5568256936827997E-2</v>
      </c>
      <c r="AF282" s="11">
        <v>-2.4846471393169901E-2</v>
      </c>
      <c r="AG282" s="11">
        <v>-6.9644926109350802E-2</v>
      </c>
      <c r="AH282" s="11">
        <v>-4.6220785459435101E-2</v>
      </c>
      <c r="AI282" s="11">
        <v>-3.1302232150162097E-2</v>
      </c>
      <c r="AJ282" s="11">
        <v>-1.0581667518698599E-2</v>
      </c>
      <c r="AK282" s="11">
        <v>-1.6260665194967699E-2</v>
      </c>
      <c r="AL282" s="11">
        <v>8.3543032050616302E-4</v>
      </c>
      <c r="AM282" s="11">
        <v>-2.0403774551732499E-2</v>
      </c>
      <c r="AN282" s="11">
        <v>-3.02311969925576E-2</v>
      </c>
      <c r="AO282" s="11">
        <v>-4.6198773427171602E-2</v>
      </c>
      <c r="AP282" s="11">
        <v>-1.1297500120830001E-2</v>
      </c>
      <c r="AQ282" s="11">
        <v>-5.57067796817814E-2</v>
      </c>
      <c r="AR282" s="11">
        <v>2.68590782099771E-2</v>
      </c>
      <c r="AS282" s="11">
        <v>-1.95006575050733E-2</v>
      </c>
      <c r="AT282" s="11">
        <v>-6.7223731787369304E-2</v>
      </c>
      <c r="AU282" s="11">
        <v>4.7459168847272901E-2</v>
      </c>
      <c r="AW282">
        <f t="array" ref="AW282">SUMPRODUCT(B282:AU282,TRANSPOSE('QoL regression results'!$H$3:$H$48))</f>
        <v>0.82717905830010807</v>
      </c>
    </row>
    <row r="283" spans="1:49" x14ac:dyDescent="0.3">
      <c r="A283">
        <v>282</v>
      </c>
      <c r="B283" s="11">
        <v>0.86864492627442402</v>
      </c>
      <c r="C283" s="11">
        <v>-3.9784716698783702E-2</v>
      </c>
      <c r="D283" s="11">
        <v>-3.8151963879454998E-3</v>
      </c>
      <c r="E283" s="11">
        <v>9.2952849009288597E-4</v>
      </c>
      <c r="F283" s="11">
        <v>-1.97150590028012E-2</v>
      </c>
      <c r="G283" s="11">
        <v>5.3750997977999197E-2</v>
      </c>
      <c r="H283" s="11">
        <v>4.0436079344451002E-2</v>
      </c>
      <c r="I283" s="11">
        <v>-0.12840098054820101</v>
      </c>
      <c r="J283" s="11">
        <v>-7.2101745109966501E-3</v>
      </c>
      <c r="K283" s="11">
        <v>-8.5050296929957594E-2</v>
      </c>
      <c r="L283" s="11">
        <v>-0.120328547450736</v>
      </c>
      <c r="M283" s="11">
        <v>-6.1227890108922399E-2</v>
      </c>
      <c r="N283" s="11">
        <v>-7.8485289742695696E-2</v>
      </c>
      <c r="O283" s="11">
        <v>-6.7011534045453805E-2</v>
      </c>
      <c r="P283" s="11">
        <v>-2.6846297149362999E-2</v>
      </c>
      <c r="Q283" s="11">
        <v>-0.14158651529824801</v>
      </c>
      <c r="R283" s="11">
        <v>-5.2653342414139798E-2</v>
      </c>
      <c r="S283" s="11">
        <v>-0.123810741714341</v>
      </c>
      <c r="T283" s="11">
        <v>-7.0664068542702102E-2</v>
      </c>
      <c r="U283" s="11">
        <v>-8.2475832268911406E-2</v>
      </c>
      <c r="V283" s="11">
        <v>7.9142684090482696E-3</v>
      </c>
      <c r="W283" s="11">
        <v>-2.6489636606738299E-2</v>
      </c>
      <c r="X283" s="11">
        <v>-6.0870294073782499E-2</v>
      </c>
      <c r="Y283" s="11">
        <v>2.0162201896203599E-2</v>
      </c>
      <c r="Z283" s="11">
        <v>-1.6882897444130799E-2</v>
      </c>
      <c r="AA283" s="11">
        <v>-9.9606074364936306E-2</v>
      </c>
      <c r="AB283" s="11">
        <v>-3.0819454994996501E-2</v>
      </c>
      <c r="AC283" s="11">
        <v>7.28946585264821E-3</v>
      </c>
      <c r="AD283" s="11">
        <v>-7.4972176168350294E-2</v>
      </c>
      <c r="AE283" s="11">
        <v>-3.8747747143321E-2</v>
      </c>
      <c r="AF283" s="11">
        <v>-2.3477191886272099E-2</v>
      </c>
      <c r="AG283" s="11">
        <v>-6.3461332716703303E-2</v>
      </c>
      <c r="AH283" s="11">
        <v>-6.6580524729140098E-2</v>
      </c>
      <c r="AI283" s="11">
        <v>-3.0423709825637101E-2</v>
      </c>
      <c r="AJ283" s="11">
        <v>-1.5324324279527899E-2</v>
      </c>
      <c r="AK283" s="11">
        <v>-5.4962137386302999E-3</v>
      </c>
      <c r="AL283" s="11">
        <v>6.2886264983840496E-3</v>
      </c>
      <c r="AM283" s="11">
        <v>-1.7685284828278001E-2</v>
      </c>
      <c r="AN283" s="11">
        <v>-2.4930056038855099E-2</v>
      </c>
      <c r="AO283" s="11">
        <v>-3.8284327167137297E-2</v>
      </c>
      <c r="AP283" s="11">
        <v>-8.0349259944227196E-3</v>
      </c>
      <c r="AQ283" s="11">
        <v>-5.2170948763257403E-2</v>
      </c>
      <c r="AR283" s="11">
        <v>3.05126648933669E-2</v>
      </c>
      <c r="AS283" s="11">
        <v>-1.72149736593569E-2</v>
      </c>
      <c r="AT283" s="11">
        <v>-6.3527577338745506E-2</v>
      </c>
      <c r="AU283" s="11">
        <v>4.23083434806448E-2</v>
      </c>
      <c r="AW283">
        <f t="array" ref="AW283">SUMPRODUCT(B283:AU283,TRANSPOSE('QoL regression results'!$H$3:$H$48))</f>
        <v>0.80835302804366793</v>
      </c>
    </row>
    <row r="284" spans="1:49" x14ac:dyDescent="0.3">
      <c r="A284">
        <v>283</v>
      </c>
      <c r="B284" s="11">
        <v>0.84307008966794506</v>
      </c>
      <c r="C284" s="11">
        <v>-0.10068450465951601</v>
      </c>
      <c r="D284" s="11">
        <v>7.9391071751551395E-3</v>
      </c>
      <c r="E284" s="11">
        <v>3.0090390623817701E-3</v>
      </c>
      <c r="F284" s="11">
        <v>-4.67978673870975E-4</v>
      </c>
      <c r="G284" s="11">
        <v>9.0304184532772995E-3</v>
      </c>
      <c r="H284" s="11">
        <v>3.4064928123878499E-2</v>
      </c>
      <c r="I284" s="11">
        <v>-8.9387659802944996E-2</v>
      </c>
      <c r="J284" s="11">
        <v>-1.41437888322965E-2</v>
      </c>
      <c r="K284" s="11">
        <v>-7.5502379490653096E-2</v>
      </c>
      <c r="L284" s="11">
        <v>-0.113166023839958</v>
      </c>
      <c r="M284" s="11">
        <v>-4.6249863252682502E-2</v>
      </c>
      <c r="N284" s="11">
        <v>-0.15399513851472199</v>
      </c>
      <c r="O284" s="11">
        <v>-4.0360092697605203E-2</v>
      </c>
      <c r="P284" s="11">
        <v>-2.02126807337293E-2</v>
      </c>
      <c r="Q284" s="11">
        <v>-0.176309744578871</v>
      </c>
      <c r="R284" s="11">
        <v>-0.127925372258403</v>
      </c>
      <c r="S284" s="11">
        <v>-0.13535014403000201</v>
      </c>
      <c r="T284" s="11">
        <v>-6.3323308423839597E-2</v>
      </c>
      <c r="U284" s="11">
        <v>-8.9484512118046602E-2</v>
      </c>
      <c r="V284" s="11">
        <v>4.2428637591953398E-3</v>
      </c>
      <c r="W284" s="11">
        <v>-2.4174184810739699E-2</v>
      </c>
      <c r="X284" s="11">
        <v>-3.6343861712265599E-2</v>
      </c>
      <c r="Y284" s="11">
        <v>-1.83730152633023E-2</v>
      </c>
      <c r="Z284" s="11">
        <v>5.7284908592768E-3</v>
      </c>
      <c r="AA284" s="11">
        <v>-0.113491227494125</v>
      </c>
      <c r="AB284" s="11">
        <v>-9.6810246519451401E-3</v>
      </c>
      <c r="AC284" s="11">
        <v>1.64967637914313E-2</v>
      </c>
      <c r="AD284" s="11">
        <v>-5.1012159758150703E-2</v>
      </c>
      <c r="AE284" s="11">
        <v>-3.6895605710986802E-2</v>
      </c>
      <c r="AF284" s="11">
        <v>-2.2442955931841198E-2</v>
      </c>
      <c r="AG284" s="11">
        <v>-6.68308508728062E-2</v>
      </c>
      <c r="AH284" s="11">
        <v>-4.7563302108807402E-2</v>
      </c>
      <c r="AI284" s="11">
        <v>-3.3427692176628498E-2</v>
      </c>
      <c r="AJ284" s="11">
        <v>-2.0557773597161599E-2</v>
      </c>
      <c r="AK284" s="11">
        <v>1.09984449149767E-2</v>
      </c>
      <c r="AL284" s="11">
        <v>1.9451689020223002E-2</v>
      </c>
      <c r="AM284" s="11">
        <v>8.1687287598968903E-3</v>
      </c>
      <c r="AN284" s="11">
        <v>-1.11769050296375E-2</v>
      </c>
      <c r="AO284" s="11">
        <v>-3.0805578947657099E-2</v>
      </c>
      <c r="AP284" s="11">
        <v>-1.14689126554636E-2</v>
      </c>
      <c r="AQ284" s="11">
        <v>-4.8067778214141002E-2</v>
      </c>
      <c r="AR284" s="11">
        <v>2.70348158684557E-2</v>
      </c>
      <c r="AS284" s="11">
        <v>-8.2675235631032903E-3</v>
      </c>
      <c r="AT284" s="11">
        <v>-5.9369085752828697E-2</v>
      </c>
      <c r="AU284" s="11">
        <v>4.0689601035458899E-2</v>
      </c>
      <c r="AW284">
        <f t="array" ref="AW284">SUMPRODUCT(B284:AU284,TRANSPOSE('QoL regression results'!$H$3:$H$48))</f>
        <v>0.8149584765793606</v>
      </c>
    </row>
    <row r="285" spans="1:49" x14ac:dyDescent="0.3">
      <c r="A285">
        <v>284</v>
      </c>
      <c r="B285" s="11">
        <v>0.88174617838332103</v>
      </c>
      <c r="C285" s="11">
        <v>-8.21051335418293E-2</v>
      </c>
      <c r="D285" s="11">
        <v>-3.1325807477831397E-2</v>
      </c>
      <c r="E285" s="11">
        <v>-1.0129305240339099E-2</v>
      </c>
      <c r="F285" s="11">
        <v>1.90041484538981E-3</v>
      </c>
      <c r="G285" s="11">
        <v>3.4501679255421198E-2</v>
      </c>
      <c r="H285" s="11">
        <v>3.9422847068798901E-2</v>
      </c>
      <c r="I285" s="11">
        <v>-0.108257557725288</v>
      </c>
      <c r="J285" s="11">
        <v>-4.4626371272487603E-3</v>
      </c>
      <c r="K285" s="11">
        <v>-0.18082387322698101</v>
      </c>
      <c r="L285" s="11">
        <v>-0.120407634861043</v>
      </c>
      <c r="M285" s="11">
        <v>-6.5533927816731202E-2</v>
      </c>
      <c r="N285" s="11">
        <v>-9.2276413577385599E-2</v>
      </c>
      <c r="O285" s="11">
        <v>-5.5082233104124398E-2</v>
      </c>
      <c r="P285" s="11">
        <v>-2.62863052868967E-2</v>
      </c>
      <c r="Q285" s="11">
        <v>-9.5866292207097498E-2</v>
      </c>
      <c r="R285" s="11">
        <v>-8.0082458596151707E-2</v>
      </c>
      <c r="S285" s="11">
        <v>-9.9184123841723704E-2</v>
      </c>
      <c r="T285" s="11">
        <v>-8.6041348363755002E-2</v>
      </c>
      <c r="U285" s="11">
        <v>-0.16112538249082201</v>
      </c>
      <c r="V285" s="11">
        <v>-2.6154225277056301E-2</v>
      </c>
      <c r="W285" s="11">
        <v>-4.5899663434565398E-2</v>
      </c>
      <c r="X285" s="11">
        <v>-4.8351086685976999E-2</v>
      </c>
      <c r="Y285" s="11">
        <v>3.2872949591687697E-2</v>
      </c>
      <c r="Z285" s="11">
        <v>2.9315945731264E-2</v>
      </c>
      <c r="AA285" s="11">
        <v>-9.8483476845019097E-2</v>
      </c>
      <c r="AB285" s="11">
        <v>-3.8870393230420297E-2</v>
      </c>
      <c r="AC285" s="11">
        <v>-4.2361494612897899E-2</v>
      </c>
      <c r="AD285" s="11">
        <v>-7.9606835647522106E-2</v>
      </c>
      <c r="AE285" s="11">
        <v>-3.8809345832993801E-2</v>
      </c>
      <c r="AF285" s="11">
        <v>-1.37681225902593E-2</v>
      </c>
      <c r="AG285" s="11">
        <v>-7.8581558174312394E-2</v>
      </c>
      <c r="AH285" s="11">
        <v>-5.62642414834525E-2</v>
      </c>
      <c r="AI285" s="11">
        <v>-2.6914560017363399E-2</v>
      </c>
      <c r="AJ285" s="11">
        <v>-1.2938075580205001E-2</v>
      </c>
      <c r="AK285" s="11">
        <v>-7.4990343528658701E-3</v>
      </c>
      <c r="AL285" s="11">
        <v>8.5339728961600705E-3</v>
      </c>
      <c r="AM285" s="11">
        <v>-8.8387046900886695E-3</v>
      </c>
      <c r="AN285" s="11">
        <v>-2.34262762894153E-2</v>
      </c>
      <c r="AO285" s="11">
        <v>-3.5804923103353703E-2</v>
      </c>
      <c r="AP285" s="11">
        <v>-5.8746408384308703E-3</v>
      </c>
      <c r="AQ285" s="11">
        <v>-5.2385367578103803E-2</v>
      </c>
      <c r="AR285" s="11">
        <v>2.8548702200659502E-2</v>
      </c>
      <c r="AS285" s="11">
        <v>-2.4332068793561899E-2</v>
      </c>
      <c r="AT285" s="11">
        <v>-6.8961010688530694E-2</v>
      </c>
      <c r="AU285" s="11">
        <v>3.8203929855454101E-2</v>
      </c>
      <c r="AW285">
        <f t="array" ref="AW285">SUMPRODUCT(B285:AU285,TRANSPOSE('QoL regression results'!$H$3:$H$48))</f>
        <v>0.83401590979602858</v>
      </c>
    </row>
    <row r="286" spans="1:49" x14ac:dyDescent="0.3">
      <c r="A286">
        <v>285</v>
      </c>
      <c r="B286" s="11">
        <v>0.87505252226827301</v>
      </c>
      <c r="C286" s="11">
        <v>-5.9365642115813397E-2</v>
      </c>
      <c r="D286" s="11">
        <v>-2.17401417254913E-2</v>
      </c>
      <c r="E286" s="11">
        <v>-6.2095033951710199E-3</v>
      </c>
      <c r="F286" s="11">
        <v>4.4674573443669501E-3</v>
      </c>
      <c r="G286" s="11">
        <v>3.16806807256058E-2</v>
      </c>
      <c r="H286" s="11">
        <v>3.6039718652765999E-2</v>
      </c>
      <c r="I286" s="11">
        <v>-7.0209595870296695E-2</v>
      </c>
      <c r="J286" s="11">
        <v>-2.2262447137277399E-2</v>
      </c>
      <c r="K286" s="11">
        <v>-0.12786907146885099</v>
      </c>
      <c r="L286" s="11">
        <v>-0.101109007869688</v>
      </c>
      <c r="M286" s="11">
        <v>-6.4414915651130694E-2</v>
      </c>
      <c r="N286" s="11">
        <v>-3.35116285261906E-2</v>
      </c>
      <c r="O286" s="11">
        <v>-5.35474145038825E-2</v>
      </c>
      <c r="P286" s="11">
        <v>-2.74699356623486E-2</v>
      </c>
      <c r="Q286" s="11">
        <v>-4.2578514380495203E-2</v>
      </c>
      <c r="R286" s="11">
        <v>-6.11679327823796E-2</v>
      </c>
      <c r="S286" s="11">
        <v>-0.17050873671512601</v>
      </c>
      <c r="T286" s="11">
        <v>-5.2598279808646703E-2</v>
      </c>
      <c r="U286" s="11">
        <v>-6.2121263425793299E-2</v>
      </c>
      <c r="V286" s="11">
        <v>1.7319302168976598E-2</v>
      </c>
      <c r="W286" s="11">
        <v>-3.3335162263396098E-2</v>
      </c>
      <c r="X286" s="11">
        <v>-3.2829345128988503E-2</v>
      </c>
      <c r="Y286" s="11">
        <v>-5.2855453041581103E-2</v>
      </c>
      <c r="Z286" s="11">
        <v>1.9966298644114599E-2</v>
      </c>
      <c r="AA286" s="11">
        <v>-0.10438761197568699</v>
      </c>
      <c r="AB286" s="11">
        <v>-4.7990433192213099E-2</v>
      </c>
      <c r="AC286" s="11">
        <v>4.1370186433590701E-2</v>
      </c>
      <c r="AD286" s="11">
        <v>2.2642619784577E-2</v>
      </c>
      <c r="AE286" s="11">
        <v>-3.9345158801449599E-2</v>
      </c>
      <c r="AF286" s="11">
        <v>-1.1007860981947599E-2</v>
      </c>
      <c r="AG286" s="11">
        <v>-6.4701189460511094E-2</v>
      </c>
      <c r="AH286" s="11">
        <v>-5.9264335072318902E-2</v>
      </c>
      <c r="AI286" s="11">
        <v>-2.6575780148566399E-2</v>
      </c>
      <c r="AJ286" s="11">
        <v>-1.9056469580170401E-2</v>
      </c>
      <c r="AK286" s="11">
        <v>-3.8362132492603799E-3</v>
      </c>
      <c r="AL286" s="11">
        <v>-1.8849121186494499E-3</v>
      </c>
      <c r="AM286" s="11">
        <v>-1.5363503957547301E-2</v>
      </c>
      <c r="AN286" s="11">
        <v>-2.8138819075905E-2</v>
      </c>
      <c r="AO286" s="11">
        <v>-4.0611441652001097E-2</v>
      </c>
      <c r="AP286" s="11">
        <v>-9.6585356376692397E-3</v>
      </c>
      <c r="AQ286" s="11">
        <v>-6.0226882880335397E-2</v>
      </c>
      <c r="AR286" s="11">
        <v>2.8374146546699699E-2</v>
      </c>
      <c r="AS286" s="11">
        <v>-1.50166244002125E-2</v>
      </c>
      <c r="AT286" s="11">
        <v>-5.63332707887075E-2</v>
      </c>
      <c r="AU286" s="11">
        <v>4.3659557190544297E-2</v>
      </c>
      <c r="AW286">
        <f t="array" ref="AW286">SUMPRODUCT(B286:AU286,TRANSPOSE('QoL regression results'!$H$3:$H$48))</f>
        <v>0.81390327507730464</v>
      </c>
    </row>
    <row r="287" spans="1:49" x14ac:dyDescent="0.3">
      <c r="A287">
        <v>286</v>
      </c>
      <c r="B287" s="11">
        <v>0.85494898339176395</v>
      </c>
      <c r="C287" s="11">
        <v>-0.10465695022622799</v>
      </c>
      <c r="D287" s="11">
        <v>-1.0035478611959499E-2</v>
      </c>
      <c r="E287" s="11">
        <v>5.8208381579540102E-3</v>
      </c>
      <c r="F287" s="11">
        <v>2.8627961872977802E-2</v>
      </c>
      <c r="G287" s="11">
        <v>3.9009468105690497E-2</v>
      </c>
      <c r="H287" s="11">
        <v>3.0422541291237001E-2</v>
      </c>
      <c r="I287" s="11">
        <v>-6.2602927532304994E-2</v>
      </c>
      <c r="J287" s="11">
        <v>-2.12091638225314E-2</v>
      </c>
      <c r="K287" s="11">
        <v>-0.10356081396271501</v>
      </c>
      <c r="L287" s="11">
        <v>-0.110017933161666</v>
      </c>
      <c r="M287" s="11">
        <v>-5.0445667912553699E-2</v>
      </c>
      <c r="N287" s="11">
        <v>-0.150387666691321</v>
      </c>
      <c r="O287" s="11">
        <v>-0.113160323644276</v>
      </c>
      <c r="P287" s="11">
        <v>-8.6989380790969007E-3</v>
      </c>
      <c r="Q287" s="11">
        <v>-8.4256658824746103E-2</v>
      </c>
      <c r="R287" s="11">
        <v>-4.6701553771285799E-2</v>
      </c>
      <c r="S287" s="11">
        <v>-0.14259147549062001</v>
      </c>
      <c r="T287" s="11">
        <v>-6.0362248876686599E-2</v>
      </c>
      <c r="U287" s="11">
        <v>-1.8029527807783999E-2</v>
      </c>
      <c r="V287" s="11">
        <v>-1.6893767793372599E-3</v>
      </c>
      <c r="W287" s="11">
        <v>-2.8645504894765399E-2</v>
      </c>
      <c r="X287" s="11">
        <v>-4.5688474048065503E-2</v>
      </c>
      <c r="Y287" s="11">
        <v>-6.4458462767061301E-3</v>
      </c>
      <c r="Z287" s="11">
        <v>-1.38750521018286E-2</v>
      </c>
      <c r="AA287" s="11">
        <v>-9.6981749678573703E-2</v>
      </c>
      <c r="AB287" s="11">
        <v>-4.0571484877651498E-2</v>
      </c>
      <c r="AC287" s="11">
        <v>-1.8862244090864701E-2</v>
      </c>
      <c r="AD287" s="11">
        <v>1.04279146955167E-2</v>
      </c>
      <c r="AE287" s="11">
        <v>-3.4356348547508297E-2</v>
      </c>
      <c r="AF287" s="11">
        <v>-2.33771919089476E-2</v>
      </c>
      <c r="AG287" s="11">
        <v>-6.0517109514851598E-2</v>
      </c>
      <c r="AH287" s="11">
        <v>-5.1176796735788101E-2</v>
      </c>
      <c r="AI287" s="11">
        <v>-2.2895169518293099E-2</v>
      </c>
      <c r="AJ287" s="11">
        <v>-1.2491393851492699E-2</v>
      </c>
      <c r="AK287" s="11">
        <v>-6.4089727661057602E-3</v>
      </c>
      <c r="AL287" s="11">
        <v>1.0288946932534E-2</v>
      </c>
      <c r="AM287" s="11">
        <v>-8.4684830019208599E-3</v>
      </c>
      <c r="AN287" s="11">
        <v>-2.3584876561714398E-2</v>
      </c>
      <c r="AO287" s="11">
        <v>-4.5222857903554903E-2</v>
      </c>
      <c r="AP287" s="11">
        <v>-1.18898002034784E-2</v>
      </c>
      <c r="AQ287" s="11">
        <v>-6.7718989531218396E-2</v>
      </c>
      <c r="AR287" s="11">
        <v>2.5964229909584899E-2</v>
      </c>
      <c r="AS287" s="11">
        <v>-1.7828697041168899E-2</v>
      </c>
      <c r="AT287" s="11">
        <v>-6.2582778700043806E-2</v>
      </c>
      <c r="AU287" s="11">
        <v>4.61119152547739E-2</v>
      </c>
      <c r="AW287">
        <f t="array" ref="AW287">SUMPRODUCT(B287:AU287,TRANSPOSE('QoL regression results'!$H$3:$H$48))</f>
        <v>0.81406113358850984</v>
      </c>
    </row>
    <row r="288" spans="1:49" x14ac:dyDescent="0.3">
      <c r="A288">
        <v>287</v>
      </c>
      <c r="B288" s="11">
        <v>0.86131823157846998</v>
      </c>
      <c r="C288" s="11">
        <v>-2.6456291418769699E-2</v>
      </c>
      <c r="D288" s="11">
        <v>-1.29794397700082E-2</v>
      </c>
      <c r="E288" s="11">
        <v>3.5963000500454501E-4</v>
      </c>
      <c r="F288" s="11">
        <v>3.5326371503110403E-2</v>
      </c>
      <c r="G288" s="11">
        <v>3.9815720765194802E-2</v>
      </c>
      <c r="H288" s="11">
        <v>4.5051347587313897E-2</v>
      </c>
      <c r="I288" s="11">
        <v>-7.0029252026783506E-2</v>
      </c>
      <c r="J288" s="11">
        <v>-1.79677877411339E-2</v>
      </c>
      <c r="K288" s="11">
        <v>-9.2980860134851004E-2</v>
      </c>
      <c r="L288" s="11">
        <v>-7.6419197377253598E-2</v>
      </c>
      <c r="M288" s="11">
        <v>-5.6285030459734299E-2</v>
      </c>
      <c r="N288" s="11">
        <v>-0.17925474237859099</v>
      </c>
      <c r="O288" s="11">
        <v>-9.6531196984865203E-2</v>
      </c>
      <c r="P288" s="11">
        <v>-2.84640937341555E-2</v>
      </c>
      <c r="Q288" s="11">
        <v>-9.5525275394892806E-2</v>
      </c>
      <c r="R288" s="11">
        <v>-5.3759160273678198E-2</v>
      </c>
      <c r="S288" s="11">
        <v>-9.6795675798119707E-2</v>
      </c>
      <c r="T288" s="11">
        <v>-7.3215408608438198E-2</v>
      </c>
      <c r="U288" s="11">
        <v>-4.8475458715485101E-2</v>
      </c>
      <c r="V288" s="11">
        <v>-1.53697345486992E-2</v>
      </c>
      <c r="W288" s="11">
        <v>-3.1810235754993102E-2</v>
      </c>
      <c r="X288" s="11">
        <v>-2.6679575639911201E-2</v>
      </c>
      <c r="Y288" s="11">
        <v>5.9860256350619902E-2</v>
      </c>
      <c r="Z288" s="11">
        <v>8.5856723692736194E-3</v>
      </c>
      <c r="AA288" s="11">
        <v>-9.6191670290158696E-2</v>
      </c>
      <c r="AB288" s="11">
        <v>-3.0780578783111599E-2</v>
      </c>
      <c r="AC288" s="11">
        <v>-9.9102055075763806E-2</v>
      </c>
      <c r="AD288" s="11">
        <v>2.64958197472543E-2</v>
      </c>
      <c r="AE288" s="11">
        <v>-3.7098610190515302E-2</v>
      </c>
      <c r="AF288" s="11">
        <v>-2.6764710731368799E-2</v>
      </c>
      <c r="AG288" s="11">
        <v>-6.5618766078381602E-2</v>
      </c>
      <c r="AH288" s="11">
        <v>-5.8503296112892497E-2</v>
      </c>
      <c r="AI288" s="11">
        <v>-2.6866751871827601E-2</v>
      </c>
      <c r="AJ288" s="11">
        <v>-1.86274576672887E-2</v>
      </c>
      <c r="AK288" s="11">
        <v>3.5981005904275999E-3</v>
      </c>
      <c r="AL288" s="11">
        <v>1.4818963003009301E-3</v>
      </c>
      <c r="AM288" s="11">
        <v>-1.7960779979534099E-2</v>
      </c>
      <c r="AN288" s="11">
        <v>-2.4372718147253201E-2</v>
      </c>
      <c r="AO288" s="11">
        <v>-3.02114441256385E-2</v>
      </c>
      <c r="AP288" s="11">
        <v>-6.3105785020882901E-3</v>
      </c>
      <c r="AQ288" s="11">
        <v>-4.8552336360543499E-2</v>
      </c>
      <c r="AR288" s="11">
        <v>2.6722170927126001E-2</v>
      </c>
      <c r="AS288" s="11">
        <v>-1.79374508083185E-2</v>
      </c>
      <c r="AT288" s="11">
        <v>-7.3631312338491697E-2</v>
      </c>
      <c r="AU288" s="11">
        <v>4.6222699626940401E-2</v>
      </c>
      <c r="AW288">
        <f t="array" ref="AW288">SUMPRODUCT(B288:AU288,TRANSPOSE('QoL regression results'!$H$3:$H$48))</f>
        <v>0.80429683176587841</v>
      </c>
    </row>
    <row r="289" spans="1:49" x14ac:dyDescent="0.3">
      <c r="A289">
        <v>288</v>
      </c>
      <c r="B289" s="11">
        <v>0.85675601810073798</v>
      </c>
      <c r="C289" s="11">
        <v>-4.0906044764475E-2</v>
      </c>
      <c r="D289" s="11">
        <v>-1.2131076163678201E-2</v>
      </c>
      <c r="E289" s="11">
        <v>3.05142025211409E-3</v>
      </c>
      <c r="F289" s="11">
        <v>2.00982919519021E-2</v>
      </c>
      <c r="G289" s="11">
        <v>2.7492522331142799E-2</v>
      </c>
      <c r="H289" s="11">
        <v>2.50955049465649E-2</v>
      </c>
      <c r="I289" s="11">
        <v>-0.106954465995989</v>
      </c>
      <c r="J289" s="11">
        <v>-2.6588132904454099E-2</v>
      </c>
      <c r="K289" s="11">
        <v>-4.9628299779005201E-2</v>
      </c>
      <c r="L289" s="11">
        <v>-0.14088392484308501</v>
      </c>
      <c r="M289" s="11">
        <v>-4.8192579050578298E-2</v>
      </c>
      <c r="N289" s="11">
        <v>-0.12983895373239801</v>
      </c>
      <c r="O289" s="11">
        <v>-0.103832580418382</v>
      </c>
      <c r="P289" s="11">
        <v>-1.33706521189773E-2</v>
      </c>
      <c r="Q289" s="11">
        <v>-7.5836936419348702E-2</v>
      </c>
      <c r="R289" s="11">
        <v>-5.5007605113860401E-2</v>
      </c>
      <c r="S289" s="11">
        <v>-0.112968688941156</v>
      </c>
      <c r="T289" s="11">
        <v>-5.4172991376686297E-2</v>
      </c>
      <c r="U289" s="11">
        <v>-4.8075724038726397E-5</v>
      </c>
      <c r="V289" s="11">
        <v>2.89507524959947E-2</v>
      </c>
      <c r="W289" s="11">
        <v>-4.0512576422271199E-2</v>
      </c>
      <c r="X289" s="11">
        <v>-4.5553945169642701E-2</v>
      </c>
      <c r="Y289" s="11">
        <v>-4.2699395452991701E-2</v>
      </c>
      <c r="Z289" s="11">
        <v>2.6039109832583E-2</v>
      </c>
      <c r="AA289" s="11">
        <v>-9.3526468608582006E-2</v>
      </c>
      <c r="AB289" s="11">
        <v>-3.9088334560795697E-2</v>
      </c>
      <c r="AC289" s="11">
        <v>1.78679918447383E-2</v>
      </c>
      <c r="AD289" s="11">
        <v>3.8506342290995699E-2</v>
      </c>
      <c r="AE289" s="11">
        <v>-3.4249905727868603E-2</v>
      </c>
      <c r="AF289" s="11">
        <v>-1.0803645270257799E-2</v>
      </c>
      <c r="AG289" s="11">
        <v>-5.9971469043776003E-2</v>
      </c>
      <c r="AH289" s="11">
        <v>-3.7949972236101102E-2</v>
      </c>
      <c r="AI289" s="11">
        <v>-2.60985305522187E-2</v>
      </c>
      <c r="AJ289" s="11">
        <v>-1.86211721935871E-2</v>
      </c>
      <c r="AK289" s="11">
        <v>-1.3075589079882099E-3</v>
      </c>
      <c r="AL289" s="11">
        <v>9.8372145000499601E-3</v>
      </c>
      <c r="AM289" s="11">
        <v>-2.7109677048685501E-3</v>
      </c>
      <c r="AN289" s="11">
        <v>-2.42924266473518E-2</v>
      </c>
      <c r="AO289" s="11">
        <v>-5.02063372342356E-2</v>
      </c>
      <c r="AP289" s="11">
        <v>-1.4508344979636101E-2</v>
      </c>
      <c r="AQ289" s="11">
        <v>-5.3841214064453198E-2</v>
      </c>
      <c r="AR289" s="11">
        <v>3.4461664789421503E-2</v>
      </c>
      <c r="AS289" s="11">
        <v>-1.2659716764745499E-2</v>
      </c>
      <c r="AT289" s="11">
        <v>-5.9544336047634698E-2</v>
      </c>
      <c r="AU289" s="11">
        <v>3.6656744826319802E-2</v>
      </c>
      <c r="AW289">
        <f t="array" ref="AW289">SUMPRODUCT(B289:AU289,TRANSPOSE('QoL regression results'!$H$3:$H$48))</f>
        <v>0.82864326036468683</v>
      </c>
    </row>
    <row r="290" spans="1:49" x14ac:dyDescent="0.3">
      <c r="A290">
        <v>289</v>
      </c>
      <c r="B290" s="11">
        <v>0.84967272610174904</v>
      </c>
      <c r="C290" s="11">
        <v>-1.6467992865417998E-2</v>
      </c>
      <c r="D290" s="11">
        <v>-9.2188193581143902E-3</v>
      </c>
      <c r="E290" s="11">
        <v>7.80459099970977E-3</v>
      </c>
      <c r="F290" s="11">
        <v>-2.5341743256120802E-2</v>
      </c>
      <c r="G290" s="11">
        <v>4.0542551538373202E-3</v>
      </c>
      <c r="H290" s="11">
        <v>1.36815760324797E-2</v>
      </c>
      <c r="I290" s="11">
        <v>-8.7953622756000494E-2</v>
      </c>
      <c r="J290" s="11">
        <v>-1.0980736403404899E-2</v>
      </c>
      <c r="K290" s="11">
        <v>-0.10755379338763101</v>
      </c>
      <c r="L290" s="11">
        <v>-8.8157696445716499E-2</v>
      </c>
      <c r="M290" s="11">
        <v>-4.4894580625798999E-2</v>
      </c>
      <c r="N290" s="11">
        <v>-9.6885559030574095E-2</v>
      </c>
      <c r="O290" s="11">
        <v>-6.5710513444908497E-2</v>
      </c>
      <c r="P290" s="11">
        <v>-2.5950594506485201E-2</v>
      </c>
      <c r="Q290" s="11">
        <v>-7.5104760989121E-2</v>
      </c>
      <c r="R290" s="11">
        <v>-0.11797310108494</v>
      </c>
      <c r="S290" s="11">
        <v>-0.16614593876730499</v>
      </c>
      <c r="T290" s="11">
        <v>-6.2799844548399306E-2</v>
      </c>
      <c r="U290" s="11">
        <v>-9.5437198501362695E-3</v>
      </c>
      <c r="V290" s="11">
        <v>3.14166245212242E-2</v>
      </c>
      <c r="W290" s="11">
        <v>-5.6647186704002997E-2</v>
      </c>
      <c r="X290" s="11">
        <v>-4.7309456859754503E-2</v>
      </c>
      <c r="Y290" s="11">
        <v>3.3980242081824E-2</v>
      </c>
      <c r="Z290" s="11">
        <v>1.8315539692768602E-2</v>
      </c>
      <c r="AA290" s="11">
        <v>-7.3016797182003407E-2</v>
      </c>
      <c r="AB290" s="11">
        <v>-4.6448567521481902E-2</v>
      </c>
      <c r="AC290" s="11">
        <v>0.104538475812693</v>
      </c>
      <c r="AD290" s="11">
        <v>3.7455384445216802E-2</v>
      </c>
      <c r="AE290" s="11">
        <v>-3.6327062688495899E-2</v>
      </c>
      <c r="AF290" s="11">
        <v>-2.44919413925711E-2</v>
      </c>
      <c r="AG290" s="11">
        <v>-6.2979184916293895E-2</v>
      </c>
      <c r="AH290" s="11">
        <v>-3.22305192418137E-2</v>
      </c>
      <c r="AI290" s="11">
        <v>-1.80778139504859E-2</v>
      </c>
      <c r="AJ290" s="11">
        <v>-1.67794742659674E-2</v>
      </c>
      <c r="AK290" s="11">
        <v>4.39351882053351E-3</v>
      </c>
      <c r="AL290" s="11">
        <v>1.5154178373077301E-2</v>
      </c>
      <c r="AM290" s="11">
        <v>-3.5236870228849901E-3</v>
      </c>
      <c r="AN290" s="11">
        <v>-7.6287953291824598E-3</v>
      </c>
      <c r="AO290" s="11">
        <v>-3.7650446485233899E-2</v>
      </c>
      <c r="AP290" s="11">
        <v>-1.3649908558305401E-2</v>
      </c>
      <c r="AQ290" s="11">
        <v>-6.3814240159543803E-2</v>
      </c>
      <c r="AR290" s="11">
        <v>3.2331512400993398E-2</v>
      </c>
      <c r="AS290" s="11">
        <v>-1.9528145627599899E-2</v>
      </c>
      <c r="AT290" s="11">
        <v>-6.4108205618150907E-2</v>
      </c>
      <c r="AU290" s="11">
        <v>4.1620708627153703E-2</v>
      </c>
      <c r="AW290">
        <f t="array" ref="AW290">SUMPRODUCT(B290:AU290,TRANSPOSE('QoL regression results'!$H$3:$H$48))</f>
        <v>0.8325963852330126</v>
      </c>
    </row>
    <row r="291" spans="1:49" x14ac:dyDescent="0.3">
      <c r="A291">
        <v>290</v>
      </c>
      <c r="B291" s="11">
        <v>0.84831400554915004</v>
      </c>
      <c r="C291" s="11">
        <v>-4.8856013178360698E-3</v>
      </c>
      <c r="D291" s="11">
        <v>1.6348613343685599E-2</v>
      </c>
      <c r="E291" s="11">
        <v>1.2790072509740701E-2</v>
      </c>
      <c r="F291" s="11">
        <v>-1.0329584417549499E-2</v>
      </c>
      <c r="G291" s="11">
        <v>-3.25229557708916E-3</v>
      </c>
      <c r="H291" s="11">
        <v>2.05058455633794E-2</v>
      </c>
      <c r="I291" s="11">
        <v>-5.54576982196947E-2</v>
      </c>
      <c r="J291" s="11">
        <v>-1.2261492740231399E-2</v>
      </c>
      <c r="K291" s="11">
        <v>-0.12693470825730299</v>
      </c>
      <c r="L291" s="11">
        <v>-0.111026655067267</v>
      </c>
      <c r="M291" s="11">
        <v>-4.992464482773E-2</v>
      </c>
      <c r="N291" s="11">
        <v>-0.140144051423474</v>
      </c>
      <c r="O291" s="11">
        <v>-7.9669522669452097E-2</v>
      </c>
      <c r="P291" s="11">
        <v>-2.3798555053094798E-2</v>
      </c>
      <c r="Q291" s="11">
        <v>-0.181390815013275</v>
      </c>
      <c r="R291" s="11">
        <v>-7.3165883793387898E-2</v>
      </c>
      <c r="S291" s="11">
        <v>-0.128084463248853</v>
      </c>
      <c r="T291" s="11">
        <v>-9.4828903319059896E-2</v>
      </c>
      <c r="U291" s="11">
        <v>-0.12359124084654501</v>
      </c>
      <c r="V291" s="11">
        <v>2.55084449926796E-2</v>
      </c>
      <c r="W291" s="11">
        <v>-3.3047110285195698E-2</v>
      </c>
      <c r="X291" s="11">
        <v>-4.69587598844989E-2</v>
      </c>
      <c r="Y291" s="11">
        <v>-5.4579506960501702E-3</v>
      </c>
      <c r="Z291" s="11">
        <v>2.60720858905974E-2</v>
      </c>
      <c r="AA291" s="11">
        <v>-8.0693977283061505E-2</v>
      </c>
      <c r="AB291" s="11">
        <v>-2.5423136832292699E-2</v>
      </c>
      <c r="AC291" s="11">
        <v>-2.06357919326941E-2</v>
      </c>
      <c r="AD291" s="11">
        <v>-1.06664378540878E-2</v>
      </c>
      <c r="AE291" s="11">
        <v>-2.98820471214549E-2</v>
      </c>
      <c r="AF291" s="11">
        <v>-2.0178965187728E-2</v>
      </c>
      <c r="AG291" s="11">
        <v>-5.9418021410770898E-2</v>
      </c>
      <c r="AH291" s="11">
        <v>-3.8423720178562798E-2</v>
      </c>
      <c r="AI291" s="11">
        <v>-3.0723707427887201E-2</v>
      </c>
      <c r="AJ291" s="11">
        <v>-1.5920700320864699E-2</v>
      </c>
      <c r="AK291" s="11">
        <v>6.4039559465880903E-3</v>
      </c>
      <c r="AL291" s="11">
        <v>2.73670756171362E-5</v>
      </c>
      <c r="AM291" s="11">
        <v>-1.2563920898203299E-2</v>
      </c>
      <c r="AN291" s="11">
        <v>-1.7472685835396701E-2</v>
      </c>
      <c r="AO291" s="11">
        <v>-5.4646077795010399E-2</v>
      </c>
      <c r="AP291" s="11">
        <v>-5.9732905844242703E-3</v>
      </c>
      <c r="AQ291" s="11">
        <v>-4.2169913656924803E-2</v>
      </c>
      <c r="AR291" s="11">
        <v>3.5669291243634202E-2</v>
      </c>
      <c r="AS291" s="11">
        <v>-2.13896220637795E-2</v>
      </c>
      <c r="AT291" s="11">
        <v>-6.6202164985067202E-2</v>
      </c>
      <c r="AU291" s="11">
        <v>3.6435285451422501E-2</v>
      </c>
      <c r="AW291">
        <f t="array" ref="AW291">SUMPRODUCT(B291:AU291,TRANSPOSE('QoL regression results'!$H$3:$H$48))</f>
        <v>0.80991765244620439</v>
      </c>
    </row>
    <row r="292" spans="1:49" x14ac:dyDescent="0.3">
      <c r="A292">
        <v>291</v>
      </c>
      <c r="B292" s="11">
        <v>0.86428883813667601</v>
      </c>
      <c r="C292" s="11">
        <v>-4.2548110996690702E-2</v>
      </c>
      <c r="D292" s="11">
        <v>-7.7589755128234803E-3</v>
      </c>
      <c r="E292" s="11">
        <v>9.9439239104227306E-3</v>
      </c>
      <c r="F292" s="11">
        <v>-2.98971501418125E-2</v>
      </c>
      <c r="G292" s="11">
        <v>1.1096935921721601E-2</v>
      </c>
      <c r="H292" s="11">
        <v>2.3124023307337899E-2</v>
      </c>
      <c r="I292" s="11">
        <v>-8.1833500478655494E-2</v>
      </c>
      <c r="J292" s="11">
        <v>-1.6123027032123999E-2</v>
      </c>
      <c r="K292" s="11">
        <v>-8.6746187856439103E-2</v>
      </c>
      <c r="L292" s="11">
        <v>-0.104177885173675</v>
      </c>
      <c r="M292" s="11">
        <v>-5.7269524440944602E-2</v>
      </c>
      <c r="N292" s="11">
        <v>-0.11422252194093301</v>
      </c>
      <c r="O292" s="11">
        <v>-0.13925208557836699</v>
      </c>
      <c r="P292" s="11">
        <v>-3.3089271350075902E-2</v>
      </c>
      <c r="Q292" s="11">
        <v>-0.13704611492157101</v>
      </c>
      <c r="R292" s="11">
        <v>-3.8142753993300103E-2</v>
      </c>
      <c r="S292" s="11">
        <v>-0.118377643034216</v>
      </c>
      <c r="T292" s="11">
        <v>-5.7433410524578302E-2</v>
      </c>
      <c r="U292" s="11">
        <v>-2.68239216061779E-2</v>
      </c>
      <c r="V292" s="11">
        <v>1.4804964181360699E-2</v>
      </c>
      <c r="W292" s="11">
        <v>-3.9567052301820699E-2</v>
      </c>
      <c r="X292" s="11">
        <v>-1.83005817121462E-3</v>
      </c>
      <c r="Y292" s="11">
        <v>2.5464502818297499E-2</v>
      </c>
      <c r="Z292" s="11">
        <v>3.03487843360849E-2</v>
      </c>
      <c r="AA292" s="11">
        <v>-0.121038717144071</v>
      </c>
      <c r="AB292" s="11">
        <v>-3.4215587251043199E-2</v>
      </c>
      <c r="AC292" s="11">
        <v>-8.4653356623779097E-2</v>
      </c>
      <c r="AD292" s="11">
        <v>3.30380821933507E-2</v>
      </c>
      <c r="AE292" s="11">
        <v>-3.98550347572562E-2</v>
      </c>
      <c r="AF292" s="11">
        <v>-5.4926117999932397E-3</v>
      </c>
      <c r="AG292" s="11">
        <v>-6.1807591603948803E-2</v>
      </c>
      <c r="AH292" s="11">
        <v>-4.5757020724495501E-2</v>
      </c>
      <c r="AI292" s="11">
        <v>-2.7222462759840999E-2</v>
      </c>
      <c r="AJ292" s="11">
        <v>-1.8549996294116699E-2</v>
      </c>
      <c r="AK292" s="11">
        <v>-6.5654773771445796E-3</v>
      </c>
      <c r="AL292" s="11">
        <v>6.4490466623493004E-3</v>
      </c>
      <c r="AM292" s="11">
        <v>-7.5664626333380803E-3</v>
      </c>
      <c r="AN292" s="11">
        <v>-2.67805771764867E-2</v>
      </c>
      <c r="AO292" s="11">
        <v>-4.4880004007257099E-2</v>
      </c>
      <c r="AP292" s="11">
        <v>-1.51514278565396E-2</v>
      </c>
      <c r="AQ292" s="11">
        <v>-5.4825149012779198E-2</v>
      </c>
      <c r="AR292" s="11">
        <v>3.1416482421790903E-2</v>
      </c>
      <c r="AS292" s="11">
        <v>-1.6530201382134398E-2</v>
      </c>
      <c r="AT292" s="11">
        <v>-6.5965579969804095E-2</v>
      </c>
      <c r="AU292" s="11">
        <v>3.8272671681695701E-2</v>
      </c>
      <c r="AW292">
        <f t="array" ref="AW292">SUMPRODUCT(B292:AU292,TRANSPOSE('QoL regression results'!$H$3:$H$48))</f>
        <v>0.82498086407452975</v>
      </c>
    </row>
    <row r="293" spans="1:49" x14ac:dyDescent="0.3">
      <c r="A293">
        <v>292</v>
      </c>
      <c r="B293" s="11">
        <v>0.86427726279592598</v>
      </c>
      <c r="C293" s="11">
        <v>-4.0808074111791402E-2</v>
      </c>
      <c r="D293" s="11">
        <v>-3.6588521522392899E-3</v>
      </c>
      <c r="E293" s="11">
        <v>4.6588552416702497E-3</v>
      </c>
      <c r="F293" s="11">
        <v>2.9900731128481101E-2</v>
      </c>
      <c r="G293" s="11">
        <v>2.7635609319921799E-2</v>
      </c>
      <c r="H293" s="11">
        <v>2.96748537489471E-2</v>
      </c>
      <c r="I293" s="11">
        <v>-5.70801263302292E-2</v>
      </c>
      <c r="J293" s="11">
        <v>-5.9772948129508804E-3</v>
      </c>
      <c r="K293" s="11">
        <v>-0.15375466205234301</v>
      </c>
      <c r="L293" s="11">
        <v>-8.6662770240253706E-2</v>
      </c>
      <c r="M293" s="11">
        <v>-5.5608223926264598E-2</v>
      </c>
      <c r="N293" s="11">
        <v>-0.18151508868844499</v>
      </c>
      <c r="O293" s="11">
        <v>-0.102612360778343</v>
      </c>
      <c r="P293" s="11">
        <v>-2.9439800498244299E-2</v>
      </c>
      <c r="Q293" s="11">
        <v>-5.4957561997472898E-2</v>
      </c>
      <c r="R293" s="11">
        <v>-9.0143236645577898E-2</v>
      </c>
      <c r="S293" s="11">
        <v>-0.116605057560763</v>
      </c>
      <c r="T293" s="11">
        <v>-6.2262128055766398E-2</v>
      </c>
      <c r="U293" s="11">
        <v>-8.9096923315895193E-2</v>
      </c>
      <c r="V293" s="11">
        <v>-2.0855228556606199E-2</v>
      </c>
      <c r="W293" s="11">
        <v>-9.9077556533722793E-4</v>
      </c>
      <c r="X293" s="11">
        <v>-3.0782744607632299E-2</v>
      </c>
      <c r="Y293" s="11">
        <v>3.7019090201667403E-2</v>
      </c>
      <c r="Z293" s="11">
        <v>-3.6450581571170503E-2</v>
      </c>
      <c r="AA293" s="11">
        <v>-9.8682108324091397E-2</v>
      </c>
      <c r="AB293" s="11">
        <v>-1.85380681030765E-2</v>
      </c>
      <c r="AC293" s="11">
        <v>-9.9923530389563805E-3</v>
      </c>
      <c r="AD293" s="11">
        <v>1.6689935033878799E-2</v>
      </c>
      <c r="AE293" s="11">
        <v>-3.3550794007465398E-2</v>
      </c>
      <c r="AF293" s="11">
        <v>-2.81828360696822E-2</v>
      </c>
      <c r="AG293" s="11">
        <v>-6.8810194098632899E-2</v>
      </c>
      <c r="AH293" s="11">
        <v>-5.10420896431295E-2</v>
      </c>
      <c r="AI293" s="11">
        <v>-3.2428159578700697E-2</v>
      </c>
      <c r="AJ293" s="11">
        <v>-1.68447128780446E-2</v>
      </c>
      <c r="AK293" s="11">
        <v>-4.2559662090104096E-3</v>
      </c>
      <c r="AL293" s="11">
        <v>5.3399521536609098E-3</v>
      </c>
      <c r="AM293" s="11">
        <v>-6.7850875113520202E-3</v>
      </c>
      <c r="AN293" s="11">
        <v>-1.9271218202155299E-2</v>
      </c>
      <c r="AO293" s="11">
        <v>-6.4354673802118706E-2</v>
      </c>
      <c r="AP293" s="11">
        <v>-1.5924349685911599E-2</v>
      </c>
      <c r="AQ293" s="11">
        <v>-4.5734910563986597E-2</v>
      </c>
      <c r="AR293" s="11">
        <v>3.0609807396411701E-2</v>
      </c>
      <c r="AS293" s="11">
        <v>-1.8494455530581901E-2</v>
      </c>
      <c r="AT293" s="11">
        <v>-6.2873194342167399E-2</v>
      </c>
      <c r="AU293" s="11">
        <v>4.5384607347684097E-2</v>
      </c>
      <c r="AW293">
        <f t="array" ref="AW293">SUMPRODUCT(B293:AU293,TRANSPOSE('QoL regression results'!$H$3:$H$48))</f>
        <v>0.81857512530645737</v>
      </c>
    </row>
    <row r="294" spans="1:49" x14ac:dyDescent="0.3">
      <c r="A294">
        <v>293</v>
      </c>
      <c r="B294" s="11">
        <v>0.86052612427194497</v>
      </c>
      <c r="C294" s="11">
        <v>-6.4794583987324905E-2</v>
      </c>
      <c r="D294" s="11">
        <v>7.9343661877769606E-3</v>
      </c>
      <c r="E294" s="11">
        <v>9.2212879307163494E-3</v>
      </c>
      <c r="F294" s="11">
        <v>-6.13311521166737E-3</v>
      </c>
      <c r="G294" s="11">
        <v>3.1216190062981101E-2</v>
      </c>
      <c r="H294" s="11">
        <v>2.73919310301441E-2</v>
      </c>
      <c r="I294" s="11">
        <v>-9.7297337165214506E-2</v>
      </c>
      <c r="J294" s="11">
        <v>-1.13426419864243E-2</v>
      </c>
      <c r="K294" s="11">
        <v>-7.9801318948129404E-2</v>
      </c>
      <c r="L294" s="11">
        <v>-0.13039827354049199</v>
      </c>
      <c r="M294" s="11">
        <v>-4.2363641337923197E-2</v>
      </c>
      <c r="N294" s="11">
        <v>-0.151167868408803</v>
      </c>
      <c r="O294" s="11">
        <v>-0.106632138751644</v>
      </c>
      <c r="P294" s="11">
        <v>-3.0898589210487801E-2</v>
      </c>
      <c r="Q294" s="11">
        <v>-6.1954897801844898E-2</v>
      </c>
      <c r="R294" s="11">
        <v>-9.2824010362255197E-2</v>
      </c>
      <c r="S294" s="11">
        <v>-0.133737401999768</v>
      </c>
      <c r="T294" s="11">
        <v>-5.7960112871394402E-2</v>
      </c>
      <c r="U294" s="11">
        <v>-0.123881989434624</v>
      </c>
      <c r="V294" s="11">
        <v>-2.0905956333354701E-2</v>
      </c>
      <c r="W294" s="11">
        <v>-5.2938117942734599E-2</v>
      </c>
      <c r="X294" s="11">
        <v>-4.2826524908003802E-2</v>
      </c>
      <c r="Y294" s="11">
        <v>9.1144725287901109E-3</v>
      </c>
      <c r="Z294" s="11">
        <v>2.7144734538478502E-2</v>
      </c>
      <c r="AA294" s="11">
        <v>-9.0297763309104703E-2</v>
      </c>
      <c r="AB294" s="11">
        <v>-2.9042341833474299E-2</v>
      </c>
      <c r="AC294" s="11">
        <v>-9.2745998237270005E-2</v>
      </c>
      <c r="AD294" s="11">
        <v>-0.104182866368862</v>
      </c>
      <c r="AE294" s="11">
        <v>-3.6422749734803098E-2</v>
      </c>
      <c r="AF294" s="11">
        <v>-2.5851190181706899E-2</v>
      </c>
      <c r="AG294" s="11">
        <v>-4.6943026114385701E-2</v>
      </c>
      <c r="AH294" s="11">
        <v>-5.1900929280507602E-2</v>
      </c>
      <c r="AI294" s="11">
        <v>-2.5503786035272001E-2</v>
      </c>
      <c r="AJ294" s="11">
        <v>-1.3958925535894E-2</v>
      </c>
      <c r="AK294" s="11">
        <v>6.0612482741031499E-3</v>
      </c>
      <c r="AL294" s="11">
        <v>3.3213307279770102E-3</v>
      </c>
      <c r="AM294" s="11">
        <v>-9.9473400711559204E-3</v>
      </c>
      <c r="AN294" s="11">
        <v>-2.0554341077998001E-2</v>
      </c>
      <c r="AO294" s="11">
        <v>-3.7647429563808302E-2</v>
      </c>
      <c r="AP294" s="11">
        <v>-1.4718498676124099E-2</v>
      </c>
      <c r="AQ294" s="11">
        <v>-5.59713465779186E-2</v>
      </c>
      <c r="AR294" s="11">
        <v>3.52573425191616E-2</v>
      </c>
      <c r="AS294" s="11">
        <v>-1.95935454265572E-2</v>
      </c>
      <c r="AT294" s="11">
        <v>-5.8756759899014403E-2</v>
      </c>
      <c r="AU294" s="11">
        <v>3.7452718124466801E-2</v>
      </c>
      <c r="AW294">
        <f t="array" ref="AW294">SUMPRODUCT(B294:AU294,TRANSPOSE('QoL regression results'!$H$3:$H$48))</f>
        <v>0.81194652571941439</v>
      </c>
    </row>
    <row r="295" spans="1:49" x14ac:dyDescent="0.3">
      <c r="A295">
        <v>294</v>
      </c>
      <c r="B295" s="11">
        <v>0.85013106501860303</v>
      </c>
      <c r="C295" s="11">
        <v>-2.29771334667307E-2</v>
      </c>
      <c r="D295" s="11">
        <v>-9.9749232322710601E-3</v>
      </c>
      <c r="E295" s="11">
        <v>-4.1617718705483299E-4</v>
      </c>
      <c r="F295" s="11">
        <v>2.5815339942957798E-2</v>
      </c>
      <c r="G295" s="11">
        <v>1.6195049790451398E-2</v>
      </c>
      <c r="H295" s="11">
        <v>3.8114341688172397E-2</v>
      </c>
      <c r="I295" s="11">
        <v>-5.8802366811803702E-2</v>
      </c>
      <c r="J295" s="11">
        <v>-1.4738017754043599E-2</v>
      </c>
      <c r="K295" s="11">
        <v>-0.118875898130984</v>
      </c>
      <c r="L295" s="11">
        <v>-0.10588780769165</v>
      </c>
      <c r="M295" s="11">
        <v>-5.1816605159231102E-2</v>
      </c>
      <c r="N295" s="11">
        <v>-3.6678833161571098E-2</v>
      </c>
      <c r="O295" s="11">
        <v>-6.4042431985309997E-2</v>
      </c>
      <c r="P295" s="11">
        <v>-1.2331988612644E-2</v>
      </c>
      <c r="Q295" s="11">
        <v>-8.8190067517820603E-2</v>
      </c>
      <c r="R295" s="11">
        <v>-9.0198796769797293E-2</v>
      </c>
      <c r="S295" s="11">
        <v>-0.12743212462919401</v>
      </c>
      <c r="T295" s="11">
        <v>-6.9197257656565106E-2</v>
      </c>
      <c r="U295" s="11">
        <v>-0.119776710227433</v>
      </c>
      <c r="V295" s="11">
        <v>1.8657631309363602E-2</v>
      </c>
      <c r="W295" s="11">
        <v>1.0215632485890799E-3</v>
      </c>
      <c r="X295" s="11">
        <v>-3.9454158551728402E-2</v>
      </c>
      <c r="Y295" s="11">
        <v>1.0836557017808E-2</v>
      </c>
      <c r="Z295" s="11">
        <v>1.16298041575292E-2</v>
      </c>
      <c r="AA295" s="11">
        <v>-9.8995241133404105E-2</v>
      </c>
      <c r="AB295" s="11">
        <v>-1.7169743476092399E-2</v>
      </c>
      <c r="AC295" s="11">
        <v>-0.109848673062742</v>
      </c>
      <c r="AD295" s="11">
        <v>-8.2401803911948096E-2</v>
      </c>
      <c r="AE295" s="11">
        <v>-3.84591686138952E-2</v>
      </c>
      <c r="AF295" s="11">
        <v>-1.19886438603269E-2</v>
      </c>
      <c r="AG295" s="11">
        <v>-6.3189583676239294E-2</v>
      </c>
      <c r="AH295" s="11">
        <v>-5.7469747680775202E-2</v>
      </c>
      <c r="AI295" s="11">
        <v>-2.7435762083544899E-2</v>
      </c>
      <c r="AJ295" s="11">
        <v>-1.41182601468128E-2</v>
      </c>
      <c r="AK295" s="11">
        <v>8.5638594428971496E-3</v>
      </c>
      <c r="AL295" s="11">
        <v>1.107414124749E-2</v>
      </c>
      <c r="AM295" s="11">
        <v>-8.59288896766215E-3</v>
      </c>
      <c r="AN295" s="11">
        <v>-1.12543309611326E-2</v>
      </c>
      <c r="AO295" s="11">
        <v>-3.2291805504370399E-2</v>
      </c>
      <c r="AP295" s="11">
        <v>-6.6713782549011301E-3</v>
      </c>
      <c r="AQ295" s="11">
        <v>-5.4918422939946497E-2</v>
      </c>
      <c r="AR295" s="11">
        <v>2.5713227437377799E-2</v>
      </c>
      <c r="AS295" s="11">
        <v>-2.4529095864741501E-3</v>
      </c>
      <c r="AT295" s="11">
        <v>-5.29491715891574E-2</v>
      </c>
      <c r="AU295" s="11">
        <v>3.90307862390036E-2</v>
      </c>
      <c r="AW295">
        <f t="array" ref="AW295">SUMPRODUCT(B295:AU295,TRANSPOSE('QoL regression results'!$H$3:$H$48))</f>
        <v>0.80373545858531781</v>
      </c>
    </row>
    <row r="296" spans="1:49" x14ac:dyDescent="0.3">
      <c r="A296">
        <v>295</v>
      </c>
      <c r="B296" s="11">
        <v>0.87210877581288504</v>
      </c>
      <c r="C296" s="11">
        <v>-3.3779928092306802E-2</v>
      </c>
      <c r="D296" s="11">
        <v>4.7060527033683103E-2</v>
      </c>
      <c r="E296" s="11">
        <v>1.7729259458087201E-2</v>
      </c>
      <c r="F296" s="11">
        <v>1.8022965896046399E-2</v>
      </c>
      <c r="G296" s="11">
        <v>1.11018987801766E-3</v>
      </c>
      <c r="H296" s="11">
        <v>2.15174068105995E-2</v>
      </c>
      <c r="I296" s="11">
        <v>-9.7647400697481498E-2</v>
      </c>
      <c r="J296" s="11">
        <v>-2.0184525622554898E-2</v>
      </c>
      <c r="K296" s="11">
        <v>-0.20896976301394601</v>
      </c>
      <c r="L296" s="11">
        <v>-0.12417210431699</v>
      </c>
      <c r="M296" s="11">
        <v>-5.07106544840384E-2</v>
      </c>
      <c r="N296" s="11">
        <v>-0.117004239683297</v>
      </c>
      <c r="O296" s="11">
        <v>-0.10206443217002199</v>
      </c>
      <c r="P296" s="11">
        <v>-1.60800335251663E-2</v>
      </c>
      <c r="Q296" s="11">
        <v>-0.13804995889392899</v>
      </c>
      <c r="R296" s="11">
        <v>-1.82654431750395E-2</v>
      </c>
      <c r="S296" s="11">
        <v>-0.14924930111819801</v>
      </c>
      <c r="T296" s="11">
        <v>-6.10239327832467E-2</v>
      </c>
      <c r="U296" s="11">
        <v>-3.7770868025642702E-2</v>
      </c>
      <c r="V296" s="11">
        <v>1.66303307937124E-2</v>
      </c>
      <c r="W296" s="11">
        <v>-5.0686102179459298E-2</v>
      </c>
      <c r="X296" s="11">
        <v>-4.8946292257075703E-2</v>
      </c>
      <c r="Y296" s="11">
        <v>-5.8269794648524702E-3</v>
      </c>
      <c r="Z296" s="11">
        <v>2.0083561277919E-2</v>
      </c>
      <c r="AA296" s="11">
        <v>-0.112250934970027</v>
      </c>
      <c r="AB296" s="11">
        <v>-3.2866030557659499E-2</v>
      </c>
      <c r="AC296" s="11">
        <v>8.2333262416984895E-2</v>
      </c>
      <c r="AD296" s="11">
        <v>2.92347870748202E-2</v>
      </c>
      <c r="AE296" s="11">
        <v>-3.44618824941961E-2</v>
      </c>
      <c r="AF296" s="11">
        <v>-3.4730943454779603E-2</v>
      </c>
      <c r="AG296" s="11">
        <v>-5.2898442685214403E-2</v>
      </c>
      <c r="AH296" s="11">
        <v>-5.5915573159003397E-2</v>
      </c>
      <c r="AI296" s="11">
        <v>-1.8134270239761299E-2</v>
      </c>
      <c r="AJ296" s="11">
        <v>-1.2297681585411399E-2</v>
      </c>
      <c r="AK296" s="11">
        <v>-8.2862122997963798E-3</v>
      </c>
      <c r="AL296" s="11">
        <v>-1.42446973155021E-3</v>
      </c>
      <c r="AM296" s="11">
        <v>-1.67368137782892E-2</v>
      </c>
      <c r="AN296" s="11">
        <v>-1.84402085887828E-2</v>
      </c>
      <c r="AO296" s="11">
        <v>-5.3763525028170403E-2</v>
      </c>
      <c r="AP296" s="11">
        <v>-1.3972817390926401E-2</v>
      </c>
      <c r="AQ296" s="11">
        <v>-5.6233718951574099E-2</v>
      </c>
      <c r="AR296" s="11">
        <v>3.37954823773636E-2</v>
      </c>
      <c r="AS296" s="11">
        <v>-2.3763268518026199E-2</v>
      </c>
      <c r="AT296" s="11">
        <v>-7.0576808635727101E-2</v>
      </c>
      <c r="AU296" s="11">
        <v>3.63619975336507E-2</v>
      </c>
      <c r="AW296">
        <f t="array" ref="AW296">SUMPRODUCT(B296:AU296,TRANSPOSE('QoL regression results'!$H$3:$H$48))</f>
        <v>0.81476873292233143</v>
      </c>
    </row>
    <row r="297" spans="1:49" x14ac:dyDescent="0.3">
      <c r="A297">
        <v>296</v>
      </c>
      <c r="B297" s="11">
        <v>0.85212931995945795</v>
      </c>
      <c r="C297" s="11">
        <v>-1.08912947506071E-2</v>
      </c>
      <c r="D297" s="11">
        <v>1.1295632796543401E-2</v>
      </c>
      <c r="E297" s="11">
        <v>8.3103293195355993E-3</v>
      </c>
      <c r="F297" s="11">
        <v>1.36064753566297E-2</v>
      </c>
      <c r="G297" s="11">
        <v>2.2429294597334001E-2</v>
      </c>
      <c r="H297" s="11">
        <v>3.7278518758995197E-2</v>
      </c>
      <c r="I297" s="11">
        <v>-5.3611303531270603E-2</v>
      </c>
      <c r="J297" s="11">
        <v>-7.5837549365206404E-3</v>
      </c>
      <c r="K297" s="11">
        <v>-0.18278536089710601</v>
      </c>
      <c r="L297" s="11">
        <v>-0.109340031416874</v>
      </c>
      <c r="M297" s="11">
        <v>-4.8556027126282202E-2</v>
      </c>
      <c r="N297" s="11">
        <v>-0.120696072639322</v>
      </c>
      <c r="O297" s="11">
        <v>-8.6676356768025403E-2</v>
      </c>
      <c r="P297" s="11">
        <v>-2.61287910044357E-2</v>
      </c>
      <c r="Q297" s="11">
        <v>-7.1528725721266798E-2</v>
      </c>
      <c r="R297" s="11">
        <v>-0.112822668738024</v>
      </c>
      <c r="S297" s="11">
        <v>-0.118145895064639</v>
      </c>
      <c r="T297" s="11">
        <v>-7.0263400916025495E-2</v>
      </c>
      <c r="U297" s="11">
        <v>-8.3122224896235997E-2</v>
      </c>
      <c r="V297" s="11">
        <v>-2.0804191601446399E-2</v>
      </c>
      <c r="W297" s="11">
        <v>-4.08529297079082E-2</v>
      </c>
      <c r="X297" s="11">
        <v>-5.9048002463857198E-2</v>
      </c>
      <c r="Y297" s="11">
        <v>3.00810880687661E-3</v>
      </c>
      <c r="Z297" s="11">
        <v>-1.74094600940321E-2</v>
      </c>
      <c r="AA297" s="11">
        <v>-9.2007149963842294E-2</v>
      </c>
      <c r="AB297" s="11">
        <v>-2.56265733648391E-2</v>
      </c>
      <c r="AC297" s="11">
        <v>1.04333999795438E-2</v>
      </c>
      <c r="AD297" s="11">
        <v>-8.9374151068561392E-3</v>
      </c>
      <c r="AE297" s="11">
        <v>-2.92438455522325E-2</v>
      </c>
      <c r="AF297" s="11">
        <v>-3.8187811216046703E-2</v>
      </c>
      <c r="AG297" s="11">
        <v>-5.56631185097737E-2</v>
      </c>
      <c r="AH297" s="11">
        <v>-5.6462287082170499E-2</v>
      </c>
      <c r="AI297" s="11">
        <v>-2.19658484208782E-2</v>
      </c>
      <c r="AJ297" s="11">
        <v>-1.8103535486532499E-2</v>
      </c>
      <c r="AK297" s="11">
        <v>3.43515444391995E-3</v>
      </c>
      <c r="AL297" s="11">
        <v>8.7258923465165904E-3</v>
      </c>
      <c r="AM297" s="11">
        <v>-7.5940403834773599E-3</v>
      </c>
      <c r="AN297" s="11">
        <v>-1.7543178326643299E-2</v>
      </c>
      <c r="AO297" s="11">
        <v>-3.5552713273795597E-2</v>
      </c>
      <c r="AP297" s="11">
        <v>-9.8592294581975395E-3</v>
      </c>
      <c r="AQ297" s="11">
        <v>-5.5134233727743502E-2</v>
      </c>
      <c r="AR297" s="11">
        <v>3.4508512189009799E-2</v>
      </c>
      <c r="AS297" s="11">
        <v>-1.63671441091751E-2</v>
      </c>
      <c r="AT297" s="11">
        <v>-6.1042138610323801E-2</v>
      </c>
      <c r="AU297" s="11">
        <v>4.0910818938317099E-2</v>
      </c>
      <c r="AW297">
        <f t="array" ref="AW297">SUMPRODUCT(B297:AU297,TRANSPOSE('QoL regression results'!$H$3:$H$48))</f>
        <v>0.80439292522380401</v>
      </c>
    </row>
    <row r="298" spans="1:49" x14ac:dyDescent="0.3">
      <c r="A298">
        <v>297</v>
      </c>
      <c r="B298" s="11">
        <v>0.85422302527592697</v>
      </c>
      <c r="C298" s="11">
        <v>-3.4193593493362699E-2</v>
      </c>
      <c r="D298" s="11">
        <v>1.99870674561245E-2</v>
      </c>
      <c r="E298" s="11">
        <v>1.0764704158655301E-2</v>
      </c>
      <c r="F298" s="11">
        <v>-8.4666236508490408E-3</v>
      </c>
      <c r="G298" s="11">
        <v>3.79275441419024E-2</v>
      </c>
      <c r="H298" s="11">
        <v>3.3995368277207401E-2</v>
      </c>
      <c r="I298" s="11">
        <v>-7.4423781340528503E-2</v>
      </c>
      <c r="J298" s="11">
        <v>-3.2152064959702499E-2</v>
      </c>
      <c r="K298" s="11">
        <v>-0.120604824301981</v>
      </c>
      <c r="L298" s="11">
        <v>-0.152528814658519</v>
      </c>
      <c r="M298" s="11">
        <v>-5.7306235002701301E-2</v>
      </c>
      <c r="N298" s="11">
        <v>-0.12699726634589001</v>
      </c>
      <c r="O298" s="11">
        <v>-8.1194771547863698E-2</v>
      </c>
      <c r="P298" s="11">
        <v>-3.3113852423530703E-2</v>
      </c>
      <c r="Q298" s="11">
        <v>-0.104926405553814</v>
      </c>
      <c r="R298" s="11">
        <v>-8.1118860401236101E-2</v>
      </c>
      <c r="S298" s="11">
        <v>-0.121091263191018</v>
      </c>
      <c r="T298" s="11">
        <v>-9.3829650449517396E-2</v>
      </c>
      <c r="U298" s="11">
        <v>-0.112987106499417</v>
      </c>
      <c r="V298" s="11">
        <v>-3.4032428430739302E-2</v>
      </c>
      <c r="W298" s="11">
        <v>-5.7596498657737201E-2</v>
      </c>
      <c r="X298" s="11">
        <v>-4.6864234497572203E-2</v>
      </c>
      <c r="Y298" s="11">
        <v>2.9953042408965899E-2</v>
      </c>
      <c r="Z298" s="11">
        <v>1.4806042043025699E-2</v>
      </c>
      <c r="AA298" s="11">
        <v>-8.0467409028544795E-2</v>
      </c>
      <c r="AB298" s="11">
        <v>-9.3145179796001992E-3</v>
      </c>
      <c r="AC298" s="11">
        <v>-0.10652355658504201</v>
      </c>
      <c r="AD298" s="11">
        <v>-1.7505270088554001E-2</v>
      </c>
      <c r="AE298" s="11">
        <v>-3.4870526173703301E-2</v>
      </c>
      <c r="AF298" s="11">
        <v>-1.6310301094754901E-2</v>
      </c>
      <c r="AG298" s="11">
        <v>-5.4057308780314103E-2</v>
      </c>
      <c r="AH298" s="11">
        <v>-5.3963758895540503E-2</v>
      </c>
      <c r="AI298" s="11">
        <v>-3.2413451657981297E-2</v>
      </c>
      <c r="AJ298" s="11">
        <v>-1.0180111018863999E-2</v>
      </c>
      <c r="AK298" s="11">
        <v>-2.06348661536194E-3</v>
      </c>
      <c r="AL298" s="11">
        <v>5.3328071365930001E-3</v>
      </c>
      <c r="AM298" s="11">
        <v>-1.3142947124930301E-2</v>
      </c>
      <c r="AN298" s="11">
        <v>-1.5963635301236501E-2</v>
      </c>
      <c r="AO298" s="11">
        <v>-3.9075380140923197E-2</v>
      </c>
      <c r="AP298" s="11">
        <v>-1.2305833291745699E-2</v>
      </c>
      <c r="AQ298" s="11">
        <v>-5.8963968097699097E-2</v>
      </c>
      <c r="AR298" s="11">
        <v>2.6452604286651301E-2</v>
      </c>
      <c r="AS298" s="11">
        <v>-2.2202772371047001E-2</v>
      </c>
      <c r="AT298" s="11">
        <v>-6.4724597777453804E-2</v>
      </c>
      <c r="AU298" s="11">
        <v>5.0630300390909898E-2</v>
      </c>
      <c r="AW298">
        <f t="array" ref="AW298">SUMPRODUCT(B298:AU298,TRANSPOSE('QoL regression results'!$H$3:$H$48))</f>
        <v>0.80559207351697948</v>
      </c>
    </row>
    <row r="299" spans="1:49" x14ac:dyDescent="0.3">
      <c r="A299">
        <v>298</v>
      </c>
      <c r="B299" s="11">
        <v>0.85590230675183998</v>
      </c>
      <c r="C299" s="11">
        <v>-8.3862248535909997E-2</v>
      </c>
      <c r="D299" s="11">
        <v>5.25346708393105E-3</v>
      </c>
      <c r="E299" s="11">
        <v>1.81784763343149E-3</v>
      </c>
      <c r="F299" s="11">
        <v>2.49089343534773E-2</v>
      </c>
      <c r="G299" s="11">
        <v>3.2900156271234403E-2</v>
      </c>
      <c r="H299" s="11">
        <v>3.7429422358853201E-2</v>
      </c>
      <c r="I299" s="11">
        <v>-7.8589178118085801E-2</v>
      </c>
      <c r="J299" s="11">
        <v>-2.38272236020955E-2</v>
      </c>
      <c r="K299" s="11">
        <v>-0.20029679308145501</v>
      </c>
      <c r="L299" s="11">
        <v>-0.121457811752973</v>
      </c>
      <c r="M299" s="11">
        <v>-5.3574786886584999E-2</v>
      </c>
      <c r="N299" s="11">
        <v>-0.115475753497459</v>
      </c>
      <c r="O299" s="11">
        <v>-0.102109860948136</v>
      </c>
      <c r="P299" s="11">
        <v>-2.9379654075230799E-2</v>
      </c>
      <c r="Q299" s="11">
        <v>-0.128694211020665</v>
      </c>
      <c r="R299" s="11">
        <v>-0.157351274185318</v>
      </c>
      <c r="S299" s="11">
        <v>-0.131854425018579</v>
      </c>
      <c r="T299" s="11">
        <v>-7.50849823383061E-2</v>
      </c>
      <c r="U299" s="11">
        <v>-0.156984212553064</v>
      </c>
      <c r="V299" s="11">
        <v>3.1412376354639997E-2</v>
      </c>
      <c r="W299" s="11">
        <v>-6.6810744062493793E-2</v>
      </c>
      <c r="X299" s="11">
        <v>-3.4928073004020697E-2</v>
      </c>
      <c r="Y299" s="11">
        <v>3.4647103096623999E-2</v>
      </c>
      <c r="Z299" s="11">
        <v>-1.84470256282957E-3</v>
      </c>
      <c r="AA299" s="11">
        <v>-0.124104623447295</v>
      </c>
      <c r="AB299" s="11">
        <v>-1.50952017491848E-2</v>
      </c>
      <c r="AC299" s="11">
        <v>2.1972048906202701E-2</v>
      </c>
      <c r="AD299" s="11">
        <v>3.0620995228185399E-2</v>
      </c>
      <c r="AE299" s="11">
        <v>-3.2076654364670401E-2</v>
      </c>
      <c r="AF299" s="11">
        <v>-4.2780528994490398E-2</v>
      </c>
      <c r="AG299" s="11">
        <v>-6.1090121753165E-2</v>
      </c>
      <c r="AH299" s="11">
        <v>-5.08812028797457E-2</v>
      </c>
      <c r="AI299" s="11">
        <v>-3.7728190225249002E-2</v>
      </c>
      <c r="AJ299" s="11">
        <v>-1.6250425523998999E-2</v>
      </c>
      <c r="AK299" s="11">
        <v>1.4729811482962899E-3</v>
      </c>
      <c r="AL299" s="11">
        <v>1.3839051492826099E-2</v>
      </c>
      <c r="AM299" s="11">
        <v>-1.8816462515465701E-3</v>
      </c>
      <c r="AN299" s="11">
        <v>-1.37513226035545E-2</v>
      </c>
      <c r="AO299" s="11">
        <v>-3.7648876749393802E-2</v>
      </c>
      <c r="AP299" s="11">
        <v>-1.14254521687153E-2</v>
      </c>
      <c r="AQ299" s="11">
        <v>-5.5642769461756003E-2</v>
      </c>
      <c r="AR299" s="11">
        <v>2.8321494817370101E-2</v>
      </c>
      <c r="AS299" s="11">
        <v>-2.01677740691136E-2</v>
      </c>
      <c r="AT299" s="11">
        <v>-6.2097440965674301E-2</v>
      </c>
      <c r="AU299" s="11">
        <v>4.3906593463959899E-2</v>
      </c>
      <c r="AW299">
        <f t="array" ref="AW299">SUMPRODUCT(B299:AU299,TRANSPOSE('QoL regression results'!$H$3:$H$48))</f>
        <v>0.81886015536492029</v>
      </c>
    </row>
    <row r="300" spans="1:49" x14ac:dyDescent="0.3">
      <c r="A300">
        <v>299</v>
      </c>
      <c r="B300" s="11">
        <v>0.85258994196131699</v>
      </c>
      <c r="C300" s="11">
        <v>-8.2797545021045499E-2</v>
      </c>
      <c r="D300" s="11">
        <v>4.88148347023929E-3</v>
      </c>
      <c r="E300" s="11">
        <v>4.0489206798137896E-3</v>
      </c>
      <c r="F300" s="11">
        <v>3.3546622233774602E-2</v>
      </c>
      <c r="G300" s="11">
        <v>4.0090766745046802E-2</v>
      </c>
      <c r="H300" s="11">
        <v>3.7058079522052097E-2</v>
      </c>
      <c r="I300" s="11">
        <v>-7.3722788583686694E-2</v>
      </c>
      <c r="J300" s="11">
        <v>-8.6626731351801892E-3</v>
      </c>
      <c r="K300" s="11">
        <v>-0.106291023049905</v>
      </c>
      <c r="L300" s="11">
        <v>-0.14196587797846499</v>
      </c>
      <c r="M300" s="11">
        <v>-4.6484775871252701E-2</v>
      </c>
      <c r="N300" s="11">
        <v>-0.123689229556594</v>
      </c>
      <c r="O300" s="11">
        <v>-9.1242293560363605E-2</v>
      </c>
      <c r="P300" s="11">
        <v>-1.7939203494180701E-2</v>
      </c>
      <c r="Q300" s="11">
        <v>-0.169278754956837</v>
      </c>
      <c r="R300" s="11">
        <v>-0.11998502081514199</v>
      </c>
      <c r="S300" s="11">
        <v>-0.12225627246406701</v>
      </c>
      <c r="T300" s="11">
        <v>-7.3493428648051806E-2</v>
      </c>
      <c r="U300" s="11">
        <v>-3.6990164597544102E-3</v>
      </c>
      <c r="V300" s="11">
        <v>-1.4569866452391E-3</v>
      </c>
      <c r="W300" s="11">
        <v>-6.07227553457712E-2</v>
      </c>
      <c r="X300" s="11">
        <v>-3.0792746203707401E-2</v>
      </c>
      <c r="Y300" s="11">
        <v>2.4434848408029501E-2</v>
      </c>
      <c r="Z300" s="11">
        <v>1.6491197901226499E-2</v>
      </c>
      <c r="AA300" s="11">
        <v>-8.1019970376518896E-2</v>
      </c>
      <c r="AB300" s="11">
        <v>-3.6059472654521599E-2</v>
      </c>
      <c r="AC300" s="11">
        <v>0.10488183246471</v>
      </c>
      <c r="AD300" s="11">
        <v>-5.3136809785745698E-2</v>
      </c>
      <c r="AE300" s="11">
        <v>-2.7966704630801101E-2</v>
      </c>
      <c r="AF300" s="11">
        <v>-1.5847004800627899E-2</v>
      </c>
      <c r="AG300" s="11">
        <v>-6.3902182970804605E-2</v>
      </c>
      <c r="AH300" s="11">
        <v>-6.2745167672616203E-2</v>
      </c>
      <c r="AI300" s="11">
        <v>-4.1295786658432102E-2</v>
      </c>
      <c r="AJ300" s="11">
        <v>-1.29785392184627E-2</v>
      </c>
      <c r="AK300" s="11">
        <v>5.0061886769479699E-3</v>
      </c>
      <c r="AL300" s="11">
        <v>1.4394989480637801E-2</v>
      </c>
      <c r="AM300" s="11">
        <v>-5.1099255402167303E-3</v>
      </c>
      <c r="AN300" s="11">
        <v>-2.1287987807915999E-2</v>
      </c>
      <c r="AO300" s="11">
        <v>-3.6506229368583797E-2</v>
      </c>
      <c r="AP300" s="11">
        <v>-4.8748241093432999E-3</v>
      </c>
      <c r="AQ300" s="11">
        <v>-5.4560274002609301E-2</v>
      </c>
      <c r="AR300" s="11">
        <v>3.3615892701710198E-2</v>
      </c>
      <c r="AS300" s="11">
        <v>-1.5753673708244698E-2</v>
      </c>
      <c r="AT300" s="11">
        <v>-6.2178607457360799E-2</v>
      </c>
      <c r="AU300" s="11">
        <v>4.2345264399103001E-2</v>
      </c>
      <c r="AW300">
        <f t="array" ref="AW300">SUMPRODUCT(B300:AU300,TRANSPOSE('QoL regression results'!$H$3:$H$48))</f>
        <v>0.80423976376933859</v>
      </c>
    </row>
    <row r="301" spans="1:49" x14ac:dyDescent="0.3">
      <c r="A301">
        <v>300</v>
      </c>
      <c r="B301" s="11">
        <v>0.85959295998749796</v>
      </c>
      <c r="C301" s="11">
        <v>-6.4541809137310294E-2</v>
      </c>
      <c r="D301" s="11">
        <v>-1.34861953176924E-2</v>
      </c>
      <c r="E301" s="11">
        <v>1.96787115249316E-4</v>
      </c>
      <c r="F301" s="11">
        <v>1.53265451692709E-2</v>
      </c>
      <c r="G301" s="11">
        <v>1.9453987189259701E-2</v>
      </c>
      <c r="H301" s="11">
        <v>3.1294758186989798E-2</v>
      </c>
      <c r="I301" s="11">
        <v>-0.109064112816552</v>
      </c>
      <c r="J301" s="11">
        <v>-1.7335616351759901E-2</v>
      </c>
      <c r="K301" s="11">
        <v>-0.120933756998128</v>
      </c>
      <c r="L301" s="11">
        <v>-0.11327467994915601</v>
      </c>
      <c r="M301" s="11">
        <v>-5.9088388534094503E-2</v>
      </c>
      <c r="N301" s="11">
        <v>-6.6110165214204403E-2</v>
      </c>
      <c r="O301" s="11">
        <v>-6.1439514924502003E-2</v>
      </c>
      <c r="P301" s="11">
        <v>-3.1863696062642999E-2</v>
      </c>
      <c r="Q301" s="11">
        <v>-8.0950226560626698E-2</v>
      </c>
      <c r="R301" s="11">
        <v>-0.102765288999001</v>
      </c>
      <c r="S301" s="11">
        <v>-0.155103132215792</v>
      </c>
      <c r="T301" s="11">
        <v>-4.7383073114842703E-2</v>
      </c>
      <c r="U301" s="11">
        <v>-7.2159258102139107E-2</v>
      </c>
      <c r="V301" s="11">
        <v>2.58498069089051E-2</v>
      </c>
      <c r="W301" s="11">
        <v>-8.2963460435285699E-2</v>
      </c>
      <c r="X301" s="11">
        <v>-3.3468339079347702E-2</v>
      </c>
      <c r="Y301" s="11">
        <v>-3.5862888473559298E-2</v>
      </c>
      <c r="Z301" s="11">
        <v>-1.3916585500742099E-2</v>
      </c>
      <c r="AA301" s="11">
        <v>-9.7608523644579503E-2</v>
      </c>
      <c r="AB301" s="11">
        <v>-4.0397698166367901E-2</v>
      </c>
      <c r="AC301" s="11">
        <v>-6.2433994056670203E-2</v>
      </c>
      <c r="AD301" s="11">
        <v>-2.6827197744999299E-2</v>
      </c>
      <c r="AE301" s="11">
        <v>-3.2991382219739102E-2</v>
      </c>
      <c r="AF301" s="11">
        <v>-1.9365739999121102E-2</v>
      </c>
      <c r="AG301" s="11">
        <v>-6.5887204482966699E-2</v>
      </c>
      <c r="AH301" s="11">
        <v>-5.4283790930482599E-2</v>
      </c>
      <c r="AI301" s="11">
        <v>-1.9122959348628399E-2</v>
      </c>
      <c r="AJ301" s="11">
        <v>-1.8219183358539399E-2</v>
      </c>
      <c r="AK301" s="11">
        <v>8.4878171223618896E-3</v>
      </c>
      <c r="AL301" s="11">
        <v>1.20453287379779E-2</v>
      </c>
      <c r="AM301" s="11">
        <v>-1.0325546579638901E-2</v>
      </c>
      <c r="AN301" s="11">
        <v>-1.2793778528664101E-2</v>
      </c>
      <c r="AO301" s="11">
        <v>-3.3704887319872298E-2</v>
      </c>
      <c r="AP301" s="11">
        <v>-7.6942905189877698E-3</v>
      </c>
      <c r="AQ301" s="11">
        <v>-4.94593465741918E-2</v>
      </c>
      <c r="AR301" s="11">
        <v>2.45290529175465E-2</v>
      </c>
      <c r="AS301" s="11">
        <v>-1.3037100968484001E-2</v>
      </c>
      <c r="AT301" s="11">
        <v>-6.1297382628152999E-2</v>
      </c>
      <c r="AU301" s="11">
        <v>4.4400909576251701E-2</v>
      </c>
      <c r="AW301">
        <f t="array" ref="AW301">SUMPRODUCT(B301:AU301,TRANSPOSE('QoL regression results'!$H$3:$H$48))</f>
        <v>0.81735449779499325</v>
      </c>
    </row>
    <row r="302" spans="1:49" x14ac:dyDescent="0.3">
      <c r="A302">
        <v>301</v>
      </c>
      <c r="B302" s="11">
        <v>0.86352946085871896</v>
      </c>
      <c r="C302" s="11">
        <v>-6.4553159323592499E-2</v>
      </c>
      <c r="D302" s="11">
        <v>-5.7843938579075597E-3</v>
      </c>
      <c r="E302" s="11">
        <v>-5.85953802637735E-3</v>
      </c>
      <c r="F302" s="11">
        <v>1.49881479411254E-2</v>
      </c>
      <c r="G302" s="11">
        <v>2.5065714309386401E-2</v>
      </c>
      <c r="H302" s="11">
        <v>3.0448594761561799E-2</v>
      </c>
      <c r="I302" s="11">
        <v>-0.106884389498513</v>
      </c>
      <c r="J302" s="11">
        <v>1.29735943176297E-2</v>
      </c>
      <c r="K302" s="11">
        <v>-0.14443693033907101</v>
      </c>
      <c r="L302" s="11">
        <v>-0.113142285009752</v>
      </c>
      <c r="M302" s="11">
        <v>-5.6064391249578599E-2</v>
      </c>
      <c r="N302" s="11">
        <v>-5.4411839424189E-2</v>
      </c>
      <c r="O302" s="11">
        <v>-0.127685733024791</v>
      </c>
      <c r="P302" s="11">
        <v>-1.53448813317909E-2</v>
      </c>
      <c r="Q302" s="11">
        <v>-0.174113344218886</v>
      </c>
      <c r="R302" s="11">
        <v>-0.149642598333178</v>
      </c>
      <c r="S302" s="11">
        <v>-0.15164431239239401</v>
      </c>
      <c r="T302" s="11">
        <v>-5.5847283927858198E-2</v>
      </c>
      <c r="U302" s="11">
        <v>5.2750826732462001E-2</v>
      </c>
      <c r="V302" s="11">
        <v>5.2059707558592795E-4</v>
      </c>
      <c r="W302" s="11">
        <v>-7.0947816694056906E-2</v>
      </c>
      <c r="X302" s="11">
        <v>-5.34955591555486E-2</v>
      </c>
      <c r="Y302" s="11">
        <v>-3.2971494653524003E-2</v>
      </c>
      <c r="Z302" s="11">
        <v>-7.0283955734138101E-3</v>
      </c>
      <c r="AA302" s="11">
        <v>-8.9459881578903E-2</v>
      </c>
      <c r="AB302" s="11">
        <v>-1.2055043160706E-2</v>
      </c>
      <c r="AC302" s="11">
        <v>-2.38638563090568E-2</v>
      </c>
      <c r="AD302" s="11">
        <v>-5.7531734090316103E-2</v>
      </c>
      <c r="AE302" s="11">
        <v>-3.5921509702737303E-2</v>
      </c>
      <c r="AF302" s="11">
        <v>-7.9048907133897495E-3</v>
      </c>
      <c r="AG302" s="11">
        <v>-6.76230230348214E-2</v>
      </c>
      <c r="AH302" s="11">
        <v>-4.8540011774172602E-2</v>
      </c>
      <c r="AI302" s="11">
        <v>-3.3818840073268297E-2</v>
      </c>
      <c r="AJ302" s="11">
        <v>-1.72324245474943E-2</v>
      </c>
      <c r="AK302" s="11">
        <v>7.3278176493242102E-3</v>
      </c>
      <c r="AL302" s="11">
        <v>7.6994768219351998E-3</v>
      </c>
      <c r="AM302" s="11">
        <v>-9.4457506786317594E-3</v>
      </c>
      <c r="AN302" s="11">
        <v>-1.9965004485751899E-2</v>
      </c>
      <c r="AO302" s="11">
        <v>-3.4480168813589097E-2</v>
      </c>
      <c r="AP302" s="11">
        <v>-7.4759863743174299E-3</v>
      </c>
      <c r="AQ302" s="11">
        <v>-5.19800020531552E-2</v>
      </c>
      <c r="AR302" s="11">
        <v>2.4829828142594899E-2</v>
      </c>
      <c r="AS302" s="11">
        <v>-8.86376402882251E-3</v>
      </c>
      <c r="AT302" s="11">
        <v>-5.8986428652672902E-2</v>
      </c>
      <c r="AU302" s="11">
        <v>3.9539124376899798E-2</v>
      </c>
      <c r="AW302">
        <f t="array" ref="AW302">SUMPRODUCT(B302:AU302,TRANSPOSE('QoL regression results'!$H$3:$H$48))</f>
        <v>0.82268892590648157</v>
      </c>
    </row>
    <row r="303" spans="1:49" x14ac:dyDescent="0.3">
      <c r="A303">
        <v>302</v>
      </c>
      <c r="B303" s="11">
        <v>0.87349722460689005</v>
      </c>
      <c r="C303" s="11">
        <v>-6.8902649328562299E-2</v>
      </c>
      <c r="D303" s="11">
        <v>-9.2751399630486102E-4</v>
      </c>
      <c r="E303" s="11">
        <v>9.9883784404814994E-3</v>
      </c>
      <c r="F303" s="11">
        <v>1.4181962257271599E-2</v>
      </c>
      <c r="G303" s="11">
        <v>1.8391704984905301E-2</v>
      </c>
      <c r="H303" s="11">
        <v>2.62278735002218E-2</v>
      </c>
      <c r="I303" s="11">
        <v>-8.3854437405217003E-2</v>
      </c>
      <c r="J303" s="11">
        <v>-1.02579421728228E-2</v>
      </c>
      <c r="K303" s="11">
        <v>-0.115083833106448</v>
      </c>
      <c r="L303" s="11">
        <v>-0.11122228111015001</v>
      </c>
      <c r="M303" s="11">
        <v>-5.2999437996615599E-2</v>
      </c>
      <c r="N303" s="11">
        <v>-0.13078412664370101</v>
      </c>
      <c r="O303" s="11">
        <v>-0.13132048543302999</v>
      </c>
      <c r="P303" s="11">
        <v>-2.0153972182392E-2</v>
      </c>
      <c r="Q303" s="11">
        <v>-7.7107924272145301E-2</v>
      </c>
      <c r="R303" s="11">
        <v>-0.163902858193305</v>
      </c>
      <c r="S303" s="11">
        <v>-0.15905153922600901</v>
      </c>
      <c r="T303" s="11">
        <v>-9.6427013549668497E-2</v>
      </c>
      <c r="U303" s="11">
        <v>-7.8617587227334695E-2</v>
      </c>
      <c r="V303" s="11">
        <v>3.54241610327952E-2</v>
      </c>
      <c r="W303" s="11">
        <v>-5.1470270573795197E-2</v>
      </c>
      <c r="X303" s="11">
        <v>-2.6822610087942698E-2</v>
      </c>
      <c r="Y303" s="11">
        <v>1.78047991397371E-2</v>
      </c>
      <c r="Z303" s="11">
        <v>9.0763792689477103E-3</v>
      </c>
      <c r="AA303" s="11">
        <v>-7.4056176420912501E-2</v>
      </c>
      <c r="AB303" s="11">
        <v>-2.1628306225408699E-2</v>
      </c>
      <c r="AC303" s="11">
        <v>-4.7322553913102798E-2</v>
      </c>
      <c r="AD303" s="11">
        <v>-1.49730757513084E-2</v>
      </c>
      <c r="AE303" s="11">
        <v>-4.1318197764056298E-2</v>
      </c>
      <c r="AF303" s="11">
        <v>-2.1463924280129699E-2</v>
      </c>
      <c r="AG303" s="11">
        <v>-6.1516418923350399E-2</v>
      </c>
      <c r="AH303" s="11">
        <v>-5.2203908198655599E-2</v>
      </c>
      <c r="AI303" s="11">
        <v>-2.82593591982194E-2</v>
      </c>
      <c r="AJ303" s="11">
        <v>-1.9208916545170901E-2</v>
      </c>
      <c r="AK303" s="11">
        <v>-2.5859265177432698E-3</v>
      </c>
      <c r="AL303" s="11">
        <v>8.9419622879964005E-3</v>
      </c>
      <c r="AM303" s="11">
        <v>-9.8598353159122399E-3</v>
      </c>
      <c r="AN303" s="11">
        <v>-1.7376462053271001E-2</v>
      </c>
      <c r="AO303" s="11">
        <v>-3.7120635994358303E-2</v>
      </c>
      <c r="AP303" s="11">
        <v>-1.82327519951518E-2</v>
      </c>
      <c r="AQ303" s="11">
        <v>-6.1296353959410597E-2</v>
      </c>
      <c r="AR303" s="11">
        <v>3.1106568771284399E-2</v>
      </c>
      <c r="AS303" s="11">
        <v>-2.4377041116592699E-2</v>
      </c>
      <c r="AT303" s="11">
        <v>-6.4140028221718701E-2</v>
      </c>
      <c r="AU303" s="11">
        <v>3.7108024607608703E-2</v>
      </c>
      <c r="AW303">
        <f t="array" ref="AW303">SUMPRODUCT(B303:AU303,TRANSPOSE('QoL regression results'!$H$3:$H$48))</f>
        <v>0.83023527869623082</v>
      </c>
    </row>
    <row r="304" spans="1:49" x14ac:dyDescent="0.3">
      <c r="A304">
        <v>303</v>
      </c>
      <c r="B304" s="11">
        <v>0.865545436786886</v>
      </c>
      <c r="C304" s="11">
        <v>-6.8423640615735498E-2</v>
      </c>
      <c r="D304" s="11">
        <v>-1.06952302274353E-2</v>
      </c>
      <c r="E304" s="11">
        <v>4.0944371993604598E-3</v>
      </c>
      <c r="F304" s="11">
        <v>3.06285922563528E-2</v>
      </c>
      <c r="G304" s="11">
        <v>2.21310124907255E-2</v>
      </c>
      <c r="H304" s="11">
        <v>3.6216616028082703E-2</v>
      </c>
      <c r="I304" s="11">
        <v>-5.8626715994577902E-2</v>
      </c>
      <c r="J304" s="11">
        <v>-2.9364590615401101E-2</v>
      </c>
      <c r="K304" s="11">
        <v>-0.14135794938044</v>
      </c>
      <c r="L304" s="11">
        <v>-0.118348447183954</v>
      </c>
      <c r="M304" s="11">
        <v>-5.4741398010382102E-2</v>
      </c>
      <c r="N304" s="11">
        <v>-0.169074236723979</v>
      </c>
      <c r="O304" s="11">
        <v>-6.3685688196183199E-2</v>
      </c>
      <c r="P304" s="11">
        <v>-1.77550700769884E-2</v>
      </c>
      <c r="Q304" s="11">
        <v>-4.8686942027091097E-2</v>
      </c>
      <c r="R304" s="11">
        <v>-4.0525024613004799E-2</v>
      </c>
      <c r="S304" s="11">
        <v>-0.11382995740450801</v>
      </c>
      <c r="T304" s="11">
        <v>-9.4409240829485402E-2</v>
      </c>
      <c r="U304" s="11">
        <v>-0.18023002063955201</v>
      </c>
      <c r="V304" s="11">
        <v>1.1949544874597399E-2</v>
      </c>
      <c r="W304" s="11">
        <v>-5.4912494975988498E-2</v>
      </c>
      <c r="X304" s="11">
        <v>-4.5825824360696703E-2</v>
      </c>
      <c r="Y304" s="11">
        <v>1.28593703197824E-2</v>
      </c>
      <c r="Z304" s="11">
        <v>3.2118889303734403E-2</v>
      </c>
      <c r="AA304" s="11">
        <v>-0.11094363745404399</v>
      </c>
      <c r="AB304" s="11">
        <v>-2.82683994446002E-2</v>
      </c>
      <c r="AC304" s="11">
        <v>-2.80761786573181E-2</v>
      </c>
      <c r="AD304" s="11">
        <v>1.50365121586311E-2</v>
      </c>
      <c r="AE304" s="11">
        <v>-4.2033894994925998E-2</v>
      </c>
      <c r="AF304" s="11">
        <v>-8.1022557360323506E-3</v>
      </c>
      <c r="AG304" s="11">
        <v>-6.2651677215332005E-2</v>
      </c>
      <c r="AH304" s="11">
        <v>-5.7327906875146002E-2</v>
      </c>
      <c r="AI304" s="11">
        <v>-2.5436222731571999E-2</v>
      </c>
      <c r="AJ304" s="11">
        <v>-1.7370681277435102E-2</v>
      </c>
      <c r="AK304" s="11">
        <v>2.8641970531155E-3</v>
      </c>
      <c r="AL304" s="11">
        <v>6.8152721444104201E-3</v>
      </c>
      <c r="AM304" s="11">
        <v>-1.31548742849317E-2</v>
      </c>
      <c r="AN304" s="11">
        <v>-1.8821129560914002E-2</v>
      </c>
      <c r="AO304" s="11">
        <v>-4.0771649832378701E-2</v>
      </c>
      <c r="AP304" s="11">
        <v>-6.9777193735447102E-3</v>
      </c>
      <c r="AQ304" s="11">
        <v>-4.22870371600753E-2</v>
      </c>
      <c r="AR304" s="11">
        <v>2.6747019961566199E-2</v>
      </c>
      <c r="AS304" s="11">
        <v>-1.5632434489729199E-2</v>
      </c>
      <c r="AT304" s="11">
        <v>-6.6029975015410997E-2</v>
      </c>
      <c r="AU304" s="11">
        <v>3.93371426623388E-2</v>
      </c>
      <c r="AW304">
        <f t="array" ref="AW304">SUMPRODUCT(B304:AU304,TRANSPOSE('QoL regression results'!$H$3:$H$48))</f>
        <v>0.81503280205615047</v>
      </c>
    </row>
    <row r="305" spans="1:49" x14ac:dyDescent="0.3">
      <c r="A305">
        <v>304</v>
      </c>
      <c r="B305" s="11">
        <v>0.85258295046119104</v>
      </c>
      <c r="C305" s="11">
        <v>-5.5849544527537202E-2</v>
      </c>
      <c r="D305" s="11">
        <v>-1.0331741776746801E-2</v>
      </c>
      <c r="E305" s="11">
        <v>1.17743164642506E-2</v>
      </c>
      <c r="F305" s="11">
        <v>1.4446900456958201E-2</v>
      </c>
      <c r="G305" s="11">
        <v>2.8451351654555999E-2</v>
      </c>
      <c r="H305" s="11">
        <v>3.2637193540335202E-2</v>
      </c>
      <c r="I305" s="11">
        <v>-9.0337030530179802E-2</v>
      </c>
      <c r="J305" s="11">
        <v>-3.4375752770908201E-2</v>
      </c>
      <c r="K305" s="11">
        <v>-0.118042424308073</v>
      </c>
      <c r="L305" s="11">
        <v>-7.6371691880281006E-2</v>
      </c>
      <c r="M305" s="11">
        <v>-4.21502609432498E-2</v>
      </c>
      <c r="N305" s="11">
        <v>-0.16352220557911601</v>
      </c>
      <c r="O305" s="11">
        <v>-9.3161553028414903E-2</v>
      </c>
      <c r="P305" s="11">
        <v>-1.83738231190641E-2</v>
      </c>
      <c r="Q305" s="11">
        <v>-7.4607906558924506E-2</v>
      </c>
      <c r="R305" s="11">
        <v>-4.4766336681077303E-2</v>
      </c>
      <c r="S305" s="11">
        <v>-0.12960421952613099</v>
      </c>
      <c r="T305" s="11">
        <v>-8.2273845312385199E-2</v>
      </c>
      <c r="U305" s="11">
        <v>-3.6637343190203002E-2</v>
      </c>
      <c r="V305" s="11">
        <v>2.0369804895528001E-2</v>
      </c>
      <c r="W305" s="11">
        <v>-4.2328135695534001E-2</v>
      </c>
      <c r="X305" s="11">
        <v>-4.10331262964777E-2</v>
      </c>
      <c r="Y305" s="11">
        <v>4.3550004558319699E-2</v>
      </c>
      <c r="Z305" s="11">
        <v>1.22244125979103E-2</v>
      </c>
      <c r="AA305" s="11">
        <v>-0.101557172412872</v>
      </c>
      <c r="AB305" s="11">
        <v>-1.50770820550811E-2</v>
      </c>
      <c r="AC305" s="11">
        <v>-2.0250733910898801E-2</v>
      </c>
      <c r="AD305" s="11">
        <v>-5.1605060659556903E-2</v>
      </c>
      <c r="AE305" s="11">
        <v>-3.0979166894195401E-2</v>
      </c>
      <c r="AF305" s="11">
        <v>-2.4852711092442699E-2</v>
      </c>
      <c r="AG305" s="11">
        <v>-5.9843360433288299E-2</v>
      </c>
      <c r="AH305" s="11">
        <v>-4.9358781467995903E-2</v>
      </c>
      <c r="AI305" s="11">
        <v>-3.00151728280139E-2</v>
      </c>
      <c r="AJ305" s="11">
        <v>-2.19539285914323E-2</v>
      </c>
      <c r="AK305" s="11">
        <v>7.7064340497561695E-4</v>
      </c>
      <c r="AL305" s="11">
        <v>4.6007784173939604E-3</v>
      </c>
      <c r="AM305" s="11">
        <v>-1.5156289288657599E-2</v>
      </c>
      <c r="AN305" s="11">
        <v>-2.6447391807187502E-2</v>
      </c>
      <c r="AO305" s="11">
        <v>-4.2393473461715001E-2</v>
      </c>
      <c r="AP305" s="11">
        <v>-8.8980011325981798E-3</v>
      </c>
      <c r="AQ305" s="11">
        <v>-5.5968923207539802E-2</v>
      </c>
      <c r="AR305" s="11">
        <v>2.87845422306485E-2</v>
      </c>
      <c r="AS305" s="11">
        <v>-1.2549081729146001E-2</v>
      </c>
      <c r="AT305" s="11">
        <v>-5.7602230633734798E-2</v>
      </c>
      <c r="AU305" s="11">
        <v>4.4026928327480098E-2</v>
      </c>
      <c r="AW305">
        <f t="array" ref="AW305">SUMPRODUCT(B305:AU305,TRANSPOSE('QoL regression results'!$H$3:$H$48))</f>
        <v>0.80782494741058908</v>
      </c>
    </row>
    <row r="306" spans="1:49" x14ac:dyDescent="0.3">
      <c r="A306">
        <v>305</v>
      </c>
      <c r="B306" s="11">
        <v>0.86345697664087995</v>
      </c>
      <c r="C306" s="11">
        <v>-2.1178865439071302E-2</v>
      </c>
      <c r="D306" s="11">
        <v>1.93792672021295E-3</v>
      </c>
      <c r="E306" s="11">
        <v>6.8610686504361196E-3</v>
      </c>
      <c r="F306" s="11">
        <v>5.0750160852444104E-3</v>
      </c>
      <c r="G306" s="11">
        <v>4.12543272170229E-2</v>
      </c>
      <c r="H306" s="11">
        <v>4.1201260846291402E-2</v>
      </c>
      <c r="I306" s="11">
        <v>-0.10914933513383</v>
      </c>
      <c r="J306" s="11">
        <v>-2.0513972813949701E-2</v>
      </c>
      <c r="K306" s="11">
        <v>-0.181445375683989</v>
      </c>
      <c r="L306" s="11">
        <v>-0.14253984981374301</v>
      </c>
      <c r="M306" s="11">
        <v>-5.6054463309328298E-2</v>
      </c>
      <c r="N306" s="11">
        <v>-7.4823455760930899E-2</v>
      </c>
      <c r="O306" s="11">
        <v>-7.66944404841087E-2</v>
      </c>
      <c r="P306" s="11">
        <v>-1.6559290950210501E-2</v>
      </c>
      <c r="Q306" s="11">
        <v>-4.8594674414470698E-2</v>
      </c>
      <c r="R306" s="11">
        <v>-7.1003887483287495E-2</v>
      </c>
      <c r="S306" s="11">
        <v>-0.13429306112008199</v>
      </c>
      <c r="T306" s="11">
        <v>-7.9296788171068805E-2</v>
      </c>
      <c r="U306" s="11">
        <v>-0.193876203235642</v>
      </c>
      <c r="V306" s="11">
        <v>-1.60285430189352E-2</v>
      </c>
      <c r="W306" s="11">
        <v>-2.1589493674373399E-2</v>
      </c>
      <c r="X306" s="11">
        <v>-2.4003256659465899E-2</v>
      </c>
      <c r="Y306" s="11">
        <v>-1.7606400924314099E-2</v>
      </c>
      <c r="Z306" s="11">
        <v>-1.49862811670335E-2</v>
      </c>
      <c r="AA306" s="11">
        <v>-0.102837933858695</v>
      </c>
      <c r="AB306" s="11">
        <v>-4.9422900324513297E-2</v>
      </c>
      <c r="AC306" s="11">
        <v>-7.99480877503429E-2</v>
      </c>
      <c r="AD306" s="11">
        <v>-1.60706874968513E-2</v>
      </c>
      <c r="AE306" s="11">
        <v>-3.5882310943620599E-2</v>
      </c>
      <c r="AF306" s="11">
        <v>-1.8677815924067101E-2</v>
      </c>
      <c r="AG306" s="11">
        <v>-5.8544136372820701E-2</v>
      </c>
      <c r="AH306" s="11">
        <v>-6.2130224139682701E-2</v>
      </c>
      <c r="AI306" s="11">
        <v>-1.9976531718831202E-2</v>
      </c>
      <c r="AJ306" s="11">
        <v>-9.9796106818464993E-3</v>
      </c>
      <c r="AK306" s="11">
        <v>1.2771294813521601E-3</v>
      </c>
      <c r="AL306" s="11">
        <v>-1.28683942402283E-3</v>
      </c>
      <c r="AM306" s="11">
        <v>-1.0724141827945999E-2</v>
      </c>
      <c r="AN306" s="11">
        <v>-3.32254026419046E-2</v>
      </c>
      <c r="AO306" s="11">
        <v>-4.5409869513382897E-2</v>
      </c>
      <c r="AP306" s="11">
        <v>-8.0514253071655908E-3</v>
      </c>
      <c r="AQ306" s="11">
        <v>-4.76172561578335E-2</v>
      </c>
      <c r="AR306" s="11">
        <v>2.7999136866801399E-2</v>
      </c>
      <c r="AS306" s="11">
        <v>-2.2696986840151201E-2</v>
      </c>
      <c r="AT306" s="11">
        <v>-6.4787337507080101E-2</v>
      </c>
      <c r="AU306" s="11">
        <v>4.2845492016492202E-2</v>
      </c>
      <c r="AW306">
        <f t="array" ref="AW306">SUMPRODUCT(B306:AU306,TRANSPOSE('QoL regression results'!$H$3:$H$48))</f>
        <v>0.80003991307717437</v>
      </c>
    </row>
    <row r="307" spans="1:49" x14ac:dyDescent="0.3">
      <c r="A307">
        <v>306</v>
      </c>
      <c r="B307" s="11">
        <v>0.84059261253125095</v>
      </c>
      <c r="C307" s="11">
        <v>-5.9428491705146198E-2</v>
      </c>
      <c r="D307" s="11">
        <v>1.2654352434334999E-2</v>
      </c>
      <c r="E307" s="11">
        <v>1.80196964640757E-2</v>
      </c>
      <c r="F307" s="11">
        <v>3.9636791471339902E-2</v>
      </c>
      <c r="G307" s="11">
        <v>2.9616638389162502E-2</v>
      </c>
      <c r="H307" s="11">
        <v>3.1284256482673203E-2</v>
      </c>
      <c r="I307" s="11">
        <v>-8.7399394753051904E-2</v>
      </c>
      <c r="J307" s="11">
        <v>-2.2289974669587501E-2</v>
      </c>
      <c r="K307" s="11">
        <v>-0.135362777974357</v>
      </c>
      <c r="L307" s="11">
        <v>-0.122785818578555</v>
      </c>
      <c r="M307" s="11">
        <v>-3.8384457771366197E-2</v>
      </c>
      <c r="N307" s="11">
        <v>-0.15293669509058</v>
      </c>
      <c r="O307" s="11">
        <v>-6.6173667219977597E-2</v>
      </c>
      <c r="P307" s="11">
        <v>-2.0933636452776301E-2</v>
      </c>
      <c r="Q307" s="11">
        <v>-0.121464677109463</v>
      </c>
      <c r="R307" s="11">
        <v>-4.8985753968917703E-2</v>
      </c>
      <c r="S307" s="11">
        <v>-0.10056260579060999</v>
      </c>
      <c r="T307" s="11">
        <v>-6.9099655690608705E-2</v>
      </c>
      <c r="U307" s="11">
        <v>-0.17214875958163001</v>
      </c>
      <c r="V307" s="11">
        <v>9.4925936927092395E-3</v>
      </c>
      <c r="W307" s="11">
        <v>-6.7815695719087896E-2</v>
      </c>
      <c r="X307" s="11">
        <v>-4.0498663209639699E-2</v>
      </c>
      <c r="Y307" s="11">
        <v>-3.7401897517771502E-3</v>
      </c>
      <c r="Z307" s="11">
        <v>5.7288928417607897E-3</v>
      </c>
      <c r="AA307" s="11">
        <v>-9.16867088403749E-2</v>
      </c>
      <c r="AB307" s="11">
        <v>-3.5621152173384803E-2</v>
      </c>
      <c r="AC307" s="11">
        <v>1.6950315473324699E-2</v>
      </c>
      <c r="AD307" s="11">
        <v>-6.3422819332514097E-4</v>
      </c>
      <c r="AE307" s="11">
        <v>-3.6401517697522201E-2</v>
      </c>
      <c r="AF307" s="11">
        <v>-2.1864601857466501E-2</v>
      </c>
      <c r="AG307" s="11">
        <v>-5.4282187969629997E-2</v>
      </c>
      <c r="AH307" s="11">
        <v>-5.5969256492741197E-2</v>
      </c>
      <c r="AI307" s="11">
        <v>-2.4445329594069299E-2</v>
      </c>
      <c r="AJ307" s="11">
        <v>-1.6716684180482898E-2</v>
      </c>
      <c r="AK307" s="11">
        <v>4.59427956494028E-3</v>
      </c>
      <c r="AL307" s="11">
        <v>1.2614508714366399E-2</v>
      </c>
      <c r="AM307" s="11">
        <v>9.3975301725379191E-3</v>
      </c>
      <c r="AN307" s="11">
        <v>-7.5619576195284401E-3</v>
      </c>
      <c r="AO307" s="11">
        <v>-4.1127133608138501E-2</v>
      </c>
      <c r="AP307" s="11">
        <v>-1.37358887030916E-2</v>
      </c>
      <c r="AQ307" s="11">
        <v>-4.5817466492294998E-2</v>
      </c>
      <c r="AR307" s="11">
        <v>3.07217027809547E-2</v>
      </c>
      <c r="AS307" s="11">
        <v>-2.07689859324077E-2</v>
      </c>
      <c r="AT307" s="11">
        <v>-6.1505557252826797E-2</v>
      </c>
      <c r="AU307" s="11">
        <v>4.1000937954363603E-2</v>
      </c>
      <c r="AW307">
        <f t="array" ref="AW307">SUMPRODUCT(B307:AU307,TRANSPOSE('QoL regression results'!$H$3:$H$48))</f>
        <v>0.79723786475287617</v>
      </c>
    </row>
    <row r="308" spans="1:49" x14ac:dyDescent="0.3">
      <c r="A308">
        <v>307</v>
      </c>
      <c r="B308" s="11">
        <v>0.86958642059665803</v>
      </c>
      <c r="C308" s="11">
        <v>-6.7942895470983505E-2</v>
      </c>
      <c r="D308" s="11">
        <v>-5.9377959785803904E-3</v>
      </c>
      <c r="E308" s="11">
        <v>1.80857251702515E-3</v>
      </c>
      <c r="F308" s="11">
        <v>2.4658476664373399E-2</v>
      </c>
      <c r="G308" s="11">
        <v>2.4575100183975299E-2</v>
      </c>
      <c r="H308" s="11">
        <v>3.7037513098096803E-2</v>
      </c>
      <c r="I308" s="11">
        <v>-5.8482464279104897E-2</v>
      </c>
      <c r="J308" s="11">
        <v>-1.15136955545064E-2</v>
      </c>
      <c r="K308" s="11">
        <v>-0.148857610814536</v>
      </c>
      <c r="L308" s="11">
        <v>-9.83909804618225E-2</v>
      </c>
      <c r="M308" s="11">
        <v>-4.9858889346130399E-2</v>
      </c>
      <c r="N308" s="11">
        <v>-0.162431673630825</v>
      </c>
      <c r="O308" s="11">
        <v>-8.9713238066289794E-2</v>
      </c>
      <c r="P308" s="11">
        <v>-2.2058591681307499E-2</v>
      </c>
      <c r="Q308" s="11">
        <v>-0.153387782814109</v>
      </c>
      <c r="R308" s="11">
        <v>-4.7652230160036398E-2</v>
      </c>
      <c r="S308" s="11">
        <v>-0.143609947212233</v>
      </c>
      <c r="T308" s="11">
        <v>-6.4163933782559898E-2</v>
      </c>
      <c r="U308" s="11">
        <v>-5.5804395693534001E-2</v>
      </c>
      <c r="V308" s="11">
        <v>2.6376725744205898E-2</v>
      </c>
      <c r="W308" s="11">
        <v>-3.2637803504767901E-2</v>
      </c>
      <c r="X308" s="11">
        <v>-4.8451450072461301E-2</v>
      </c>
      <c r="Y308" s="11">
        <v>-6.7689431217981794E-2</v>
      </c>
      <c r="Z308" s="11">
        <v>-1.3089938882552801E-2</v>
      </c>
      <c r="AA308" s="11">
        <v>-0.11816968609941</v>
      </c>
      <c r="AB308" s="11">
        <v>-2.8980193077479899E-2</v>
      </c>
      <c r="AC308" s="11">
        <v>-3.10836308056191E-2</v>
      </c>
      <c r="AD308" s="11">
        <v>-6.8120541718057495E-2</v>
      </c>
      <c r="AE308" s="11">
        <v>-2.7941193259320801E-2</v>
      </c>
      <c r="AF308" s="11">
        <v>-1.7823980455452901E-2</v>
      </c>
      <c r="AG308" s="11">
        <v>-5.66997512633328E-2</v>
      </c>
      <c r="AH308" s="11">
        <v>-5.1800251787085701E-2</v>
      </c>
      <c r="AI308" s="11">
        <v>-2.3677854030720001E-2</v>
      </c>
      <c r="AJ308" s="11">
        <v>-1.3893728815748499E-2</v>
      </c>
      <c r="AK308" s="11">
        <v>8.8528658415151795E-4</v>
      </c>
      <c r="AL308" s="11">
        <v>1.32434388313349E-2</v>
      </c>
      <c r="AM308" s="11">
        <v>-1.30634026280863E-2</v>
      </c>
      <c r="AN308" s="11">
        <v>-2.3514171210372501E-2</v>
      </c>
      <c r="AO308" s="11">
        <v>-3.6837636324053999E-2</v>
      </c>
      <c r="AP308" s="11">
        <v>-1.8807900889876699E-2</v>
      </c>
      <c r="AQ308" s="11">
        <v>-6.3923198752495206E-2</v>
      </c>
      <c r="AR308" s="11">
        <v>2.6299376339547601E-2</v>
      </c>
      <c r="AS308" s="11">
        <v>-1.82698188072545E-2</v>
      </c>
      <c r="AT308" s="11">
        <v>-6.5483938650818294E-2</v>
      </c>
      <c r="AU308" s="11">
        <v>3.8438911333844202E-2</v>
      </c>
      <c r="AW308">
        <f t="array" ref="AW308">SUMPRODUCT(B308:AU308,TRANSPOSE('QoL regression results'!$H$3:$H$48))</f>
        <v>0.83102960764090728</v>
      </c>
    </row>
    <row r="309" spans="1:49" x14ac:dyDescent="0.3">
      <c r="A309">
        <v>308</v>
      </c>
      <c r="B309" s="11">
        <v>0.87822009573103399</v>
      </c>
      <c r="C309" s="11">
        <v>-5.4767291270105198E-2</v>
      </c>
      <c r="D309" s="11">
        <v>4.6987642354539401E-2</v>
      </c>
      <c r="E309" s="11">
        <v>3.20824399579817E-3</v>
      </c>
      <c r="F309" s="11">
        <v>-9.4023633145138997E-3</v>
      </c>
      <c r="G309" s="11">
        <v>2.8318946816159599E-2</v>
      </c>
      <c r="H309" s="11">
        <v>4.2688404654525898E-2</v>
      </c>
      <c r="I309" s="11">
        <v>-7.6218709507792096E-2</v>
      </c>
      <c r="J309" s="11">
        <v>-4.3151393515940502E-2</v>
      </c>
      <c r="K309" s="11">
        <v>-0.152244870359276</v>
      </c>
      <c r="L309" s="11">
        <v>-0.14849484948239799</v>
      </c>
      <c r="M309" s="11">
        <v>-5.1726701156796798E-2</v>
      </c>
      <c r="N309" s="11">
        <v>-0.170331196907686</v>
      </c>
      <c r="O309" s="11">
        <v>-7.5873692937303894E-2</v>
      </c>
      <c r="P309" s="11">
        <v>-1.1153598094764201E-2</v>
      </c>
      <c r="Q309" s="11">
        <v>-5.4117720298563897E-2</v>
      </c>
      <c r="R309" s="11">
        <v>-0.111211128762018</v>
      </c>
      <c r="S309" s="11">
        <v>-0.123201871735903</v>
      </c>
      <c r="T309" s="11">
        <v>-9.1510414269176596E-2</v>
      </c>
      <c r="U309" s="11">
        <v>-0.109616249151721</v>
      </c>
      <c r="V309" s="11">
        <v>2.25458203169253E-2</v>
      </c>
      <c r="W309" s="11">
        <v>-6.6463816204192699E-2</v>
      </c>
      <c r="X309" s="11">
        <v>-4.4307244528322201E-2</v>
      </c>
      <c r="Y309" s="11">
        <v>-2.5752702196673399E-2</v>
      </c>
      <c r="Z309" s="11">
        <v>-2.4787395159315901E-2</v>
      </c>
      <c r="AA309" s="11">
        <v>-9.8028879767337304E-2</v>
      </c>
      <c r="AB309" s="11">
        <v>-2.52250665939024E-2</v>
      </c>
      <c r="AC309" s="11">
        <v>-7.3652644973441705E-2</v>
      </c>
      <c r="AD309" s="11">
        <v>-1.2834073209830099E-2</v>
      </c>
      <c r="AE309" s="11">
        <v>-3.7867860479514903E-2</v>
      </c>
      <c r="AF309" s="11">
        <v>-3.1904338005739802E-2</v>
      </c>
      <c r="AG309" s="11">
        <v>-6.29828320913291E-2</v>
      </c>
      <c r="AH309" s="11">
        <v>-6.7160560843399594E-2</v>
      </c>
      <c r="AI309" s="11">
        <v>-1.6836615940849699E-2</v>
      </c>
      <c r="AJ309" s="11">
        <v>-1.8716664521543101E-2</v>
      </c>
      <c r="AK309" s="11">
        <v>-3.13146615554104E-3</v>
      </c>
      <c r="AL309" s="11">
        <v>1.1820361252825699E-2</v>
      </c>
      <c r="AM309" s="11">
        <v>-1.21547048543205E-2</v>
      </c>
      <c r="AN309" s="11">
        <v>-2.3544097150298898E-2</v>
      </c>
      <c r="AO309" s="11">
        <v>-3.7476092317559703E-2</v>
      </c>
      <c r="AP309" s="11">
        <v>-1.3392578942644401E-2</v>
      </c>
      <c r="AQ309" s="11">
        <v>-4.98953702862222E-2</v>
      </c>
      <c r="AR309" s="11">
        <v>2.3621056999300501E-2</v>
      </c>
      <c r="AS309" s="11">
        <v>-2.0672897027614701E-2</v>
      </c>
      <c r="AT309" s="11">
        <v>-6.9041202404647797E-2</v>
      </c>
      <c r="AU309" s="11">
        <v>4.4436661559409799E-2</v>
      </c>
      <c r="AW309">
        <f t="array" ref="AW309">SUMPRODUCT(B309:AU309,TRANSPOSE('QoL regression results'!$H$3:$H$48))</f>
        <v>0.82287989614046009</v>
      </c>
    </row>
    <row r="310" spans="1:49" x14ac:dyDescent="0.3">
      <c r="A310">
        <v>309</v>
      </c>
      <c r="B310" s="11">
        <v>0.87140972144845497</v>
      </c>
      <c r="C310" s="11">
        <v>-2.9236861122280501E-2</v>
      </c>
      <c r="D310" s="11">
        <v>-2.2994979357018299E-2</v>
      </c>
      <c r="E310" s="11">
        <v>8.0173189663861506E-3</v>
      </c>
      <c r="F310" s="11">
        <v>-4.5933050698262297E-3</v>
      </c>
      <c r="G310" s="11">
        <v>2.5427595657321299E-2</v>
      </c>
      <c r="H310" s="11">
        <v>2.9395486323710002E-2</v>
      </c>
      <c r="I310" s="11">
        <v>-2.6605810001052499E-2</v>
      </c>
      <c r="J310" s="11">
        <v>-2.3815796615345001E-2</v>
      </c>
      <c r="K310" s="11">
        <v>-0.11300057804222401</v>
      </c>
      <c r="L310" s="11">
        <v>-0.118188378993067</v>
      </c>
      <c r="M310" s="11">
        <v>-5.6390181661465401E-2</v>
      </c>
      <c r="N310" s="11">
        <v>-0.16278632831275</v>
      </c>
      <c r="O310" s="11">
        <v>-8.5139396211453305E-2</v>
      </c>
      <c r="P310" s="11">
        <v>-3.1868472355104399E-2</v>
      </c>
      <c r="Q310" s="11">
        <v>-6.1711662098894199E-2</v>
      </c>
      <c r="R310" s="11">
        <v>-0.103857502935379</v>
      </c>
      <c r="S310" s="11">
        <v>-9.8526694172442794E-2</v>
      </c>
      <c r="T310" s="11">
        <v>-7.4472189357897706E-2</v>
      </c>
      <c r="U310" s="11">
        <v>-5.1480074409288097E-2</v>
      </c>
      <c r="V310" s="11">
        <v>4.4111432978230503E-2</v>
      </c>
      <c r="W310" s="11">
        <v>-8.8582217765264107E-2</v>
      </c>
      <c r="X310" s="11">
        <v>-1.8011519548075599E-2</v>
      </c>
      <c r="Y310" s="11">
        <v>3.9402340745913603E-2</v>
      </c>
      <c r="Z310" s="11">
        <v>3.5543057986634499E-2</v>
      </c>
      <c r="AA310" s="11">
        <v>-8.7260349402910095E-2</v>
      </c>
      <c r="AB310" s="11">
        <v>-5.9537218909619098E-2</v>
      </c>
      <c r="AC310" s="11">
        <v>5.7416192122072801E-2</v>
      </c>
      <c r="AD310" s="11">
        <v>-5.1086164499829202E-2</v>
      </c>
      <c r="AE310" s="11">
        <v>-4.0595410199032199E-2</v>
      </c>
      <c r="AF310" s="11">
        <v>-1.1600632441703399E-2</v>
      </c>
      <c r="AG310" s="11">
        <v>-6.0466491962258298E-2</v>
      </c>
      <c r="AH310" s="11">
        <v>-5.13225074430078E-2</v>
      </c>
      <c r="AI310" s="11">
        <v>-3.0692727687770399E-2</v>
      </c>
      <c r="AJ310" s="11">
        <v>-1.2685370137417801E-2</v>
      </c>
      <c r="AK310" s="11">
        <v>-3.1094477788497902E-3</v>
      </c>
      <c r="AL310" s="11">
        <v>-5.00844474204056E-3</v>
      </c>
      <c r="AM310" s="11">
        <v>-1.47354783376289E-2</v>
      </c>
      <c r="AN310" s="11">
        <v>-2.24662132775892E-2</v>
      </c>
      <c r="AO310" s="11">
        <v>-5.02278859421929E-2</v>
      </c>
      <c r="AP310" s="11">
        <v>-1.43922396010928E-2</v>
      </c>
      <c r="AQ310" s="11">
        <v>-6.0907738194450001E-2</v>
      </c>
      <c r="AR310" s="11">
        <v>3.30816680873212E-2</v>
      </c>
      <c r="AS310" s="11">
        <v>-1.6618510186957501E-2</v>
      </c>
      <c r="AT310" s="11">
        <v>-6.4684586532169103E-2</v>
      </c>
      <c r="AU310" s="11">
        <v>3.8273586098735997E-2</v>
      </c>
      <c r="AW310">
        <f t="array" ref="AW310">SUMPRODUCT(B310:AU310,TRANSPOSE('QoL regression results'!$H$3:$H$48))</f>
        <v>0.81507876926340661</v>
      </c>
    </row>
    <row r="311" spans="1:49" x14ac:dyDescent="0.3">
      <c r="A311">
        <v>310</v>
      </c>
      <c r="B311" s="11">
        <v>0.85043590276872205</v>
      </c>
      <c r="C311" s="11">
        <v>-6.0792413162789799E-2</v>
      </c>
      <c r="D311" s="11">
        <v>-1.8451958582281901E-2</v>
      </c>
      <c r="E311" s="11">
        <v>9.2419583669886198E-3</v>
      </c>
      <c r="F311" s="11">
        <v>-7.59092395737819E-3</v>
      </c>
      <c r="G311" s="11">
        <v>2.1486461149817299E-2</v>
      </c>
      <c r="H311" s="11">
        <v>2.1898333121010499E-2</v>
      </c>
      <c r="I311" s="11">
        <v>-9.7119044619369502E-2</v>
      </c>
      <c r="J311" s="11">
        <v>-3.0085524096333301E-2</v>
      </c>
      <c r="K311" s="11">
        <v>-0.10247288255020599</v>
      </c>
      <c r="L311" s="11">
        <v>-0.110958186486058</v>
      </c>
      <c r="M311" s="11">
        <v>-5.1670146992290798E-2</v>
      </c>
      <c r="N311" s="11">
        <v>-0.118033416278781</v>
      </c>
      <c r="O311" s="11">
        <v>-7.8994869546627502E-2</v>
      </c>
      <c r="P311" s="11">
        <v>-3.2152694564380899E-2</v>
      </c>
      <c r="Q311" s="11">
        <v>-7.9769010402703205E-2</v>
      </c>
      <c r="R311" s="11">
        <v>-1.8089401355706001E-2</v>
      </c>
      <c r="S311" s="11">
        <v>-0.127305004768728</v>
      </c>
      <c r="T311" s="11">
        <v>-5.1269961604586203E-2</v>
      </c>
      <c r="U311" s="11">
        <v>-3.0965798636437902E-2</v>
      </c>
      <c r="V311" s="11">
        <v>2.3892567832431998E-2</v>
      </c>
      <c r="W311" s="11">
        <v>-3.8353322593880898E-2</v>
      </c>
      <c r="X311" s="11">
        <v>-6.56656556208874E-2</v>
      </c>
      <c r="Y311" s="11">
        <v>2.81866936697086E-2</v>
      </c>
      <c r="Z311" s="11">
        <v>-2.8292558696129299E-2</v>
      </c>
      <c r="AA311" s="11">
        <v>-0.10836698037737599</v>
      </c>
      <c r="AB311" s="11">
        <v>-2.5328422729052301E-2</v>
      </c>
      <c r="AC311" s="11">
        <v>-1.4393056061734801E-2</v>
      </c>
      <c r="AD311" s="11">
        <v>4.3536245400128799E-2</v>
      </c>
      <c r="AE311" s="11">
        <v>-3.1338741390739999E-2</v>
      </c>
      <c r="AF311" s="11">
        <v>-2.3287387690574E-2</v>
      </c>
      <c r="AG311" s="11">
        <v>-4.6713920791000701E-2</v>
      </c>
      <c r="AH311" s="11">
        <v>-4.1580221478094002E-2</v>
      </c>
      <c r="AI311" s="11">
        <v>-2.5546554102955199E-2</v>
      </c>
      <c r="AJ311" s="11">
        <v>-1.0863028381910901E-2</v>
      </c>
      <c r="AK311" s="11">
        <v>7.92960516281727E-4</v>
      </c>
      <c r="AL311" s="11">
        <v>2.1501933811058E-3</v>
      </c>
      <c r="AM311" s="11">
        <v>-9.6009476151042994E-3</v>
      </c>
      <c r="AN311" s="11">
        <v>-2.1819229309761799E-2</v>
      </c>
      <c r="AO311" s="11">
        <v>-5.4770445981455501E-2</v>
      </c>
      <c r="AP311" s="11">
        <v>-9.9898159589765397E-3</v>
      </c>
      <c r="AQ311" s="11">
        <v>-5.76035663807027E-2</v>
      </c>
      <c r="AR311" s="11">
        <v>3.0357252456430998E-2</v>
      </c>
      <c r="AS311" s="11">
        <v>-1.91521180644376E-2</v>
      </c>
      <c r="AT311" s="11">
        <v>-6.8472007297776999E-2</v>
      </c>
      <c r="AU311" s="11">
        <v>3.9507745149413798E-2</v>
      </c>
      <c r="AW311">
        <f t="array" ref="AW311">SUMPRODUCT(B311:AU311,TRANSPOSE('QoL regression results'!$H$3:$H$48))</f>
        <v>0.8110058746717338</v>
      </c>
    </row>
    <row r="312" spans="1:49" x14ac:dyDescent="0.3">
      <c r="A312">
        <v>311</v>
      </c>
      <c r="B312" s="11">
        <v>0.86468120622579103</v>
      </c>
      <c r="C312" s="11">
        <v>-6.5605569445826795E-2</v>
      </c>
      <c r="D312" s="11">
        <v>-7.8679006464725399E-5</v>
      </c>
      <c r="E312" s="11">
        <v>1.06648814262083E-4</v>
      </c>
      <c r="F312" s="11">
        <v>-6.9000994881035999E-3</v>
      </c>
      <c r="G312" s="11">
        <v>1.6349790118616501E-2</v>
      </c>
      <c r="H312" s="11">
        <v>2.3493378410970399E-2</v>
      </c>
      <c r="I312" s="11">
        <v>-9.1999260522113394E-2</v>
      </c>
      <c r="J312" s="11">
        <v>-2.1658548760827599E-2</v>
      </c>
      <c r="K312" s="11">
        <v>-0.18408636398789499</v>
      </c>
      <c r="L312" s="11">
        <v>-9.6238294145294404E-2</v>
      </c>
      <c r="M312" s="11">
        <v>-5.9792160127965399E-2</v>
      </c>
      <c r="N312" s="11">
        <v>-0.137928711927853</v>
      </c>
      <c r="O312" s="11">
        <v>-0.14060996839534501</v>
      </c>
      <c r="P312" s="11">
        <v>-3.0005286030143401E-2</v>
      </c>
      <c r="Q312" s="11">
        <v>-9.3592141232744203E-2</v>
      </c>
      <c r="R312" s="11">
        <v>-9.7831427939713694E-2</v>
      </c>
      <c r="S312" s="11">
        <v>-0.109460965437845</v>
      </c>
      <c r="T312" s="11">
        <v>-7.1642914056280302E-2</v>
      </c>
      <c r="U312" s="11">
        <v>-8.8435359860176296E-2</v>
      </c>
      <c r="V312" s="11">
        <v>7.8371814387555999E-3</v>
      </c>
      <c r="W312" s="11">
        <v>-7.02726462468065E-2</v>
      </c>
      <c r="X312" s="11">
        <v>-4.0650048783767503E-2</v>
      </c>
      <c r="Y312" s="11">
        <v>-7.21992892250687E-3</v>
      </c>
      <c r="Z312" s="11">
        <v>3.3318158851977503E-2</v>
      </c>
      <c r="AA312" s="11">
        <v>-0.119762596650934</v>
      </c>
      <c r="AB312" s="11">
        <v>-3.8399722485258199E-2</v>
      </c>
      <c r="AC312" s="11">
        <v>-4.5053211580450503E-2</v>
      </c>
      <c r="AD312" s="11">
        <v>2.9378978951777701E-3</v>
      </c>
      <c r="AE312" s="11">
        <v>-3.4486615033876497E-2</v>
      </c>
      <c r="AF312" s="11">
        <v>-1.1636810850406999E-2</v>
      </c>
      <c r="AG312" s="11">
        <v>-5.8804667268026703E-2</v>
      </c>
      <c r="AH312" s="11">
        <v>-4.2544838975653601E-2</v>
      </c>
      <c r="AI312" s="11">
        <v>-2.46471766864171E-2</v>
      </c>
      <c r="AJ312" s="11">
        <v>-1.8247465550369799E-2</v>
      </c>
      <c r="AK312" s="11">
        <v>1.0778370504318201E-2</v>
      </c>
      <c r="AL312" s="11">
        <v>1.5336920343671699E-2</v>
      </c>
      <c r="AM312" s="11">
        <v>-9.5160962787425099E-3</v>
      </c>
      <c r="AN312" s="11">
        <v>-1.7476506579980299E-2</v>
      </c>
      <c r="AO312" s="11">
        <v>-3.5655593336034901E-2</v>
      </c>
      <c r="AP312" s="11">
        <v>-8.9854305669207993E-3</v>
      </c>
      <c r="AQ312" s="11">
        <v>-5.03514352992337E-2</v>
      </c>
      <c r="AR312" s="11">
        <v>3.5937068250124299E-2</v>
      </c>
      <c r="AS312" s="11">
        <v>-2.2155528435423299E-2</v>
      </c>
      <c r="AT312" s="11">
        <v>-6.5766839279687905E-2</v>
      </c>
      <c r="AU312" s="11">
        <v>3.5274405709823799E-2</v>
      </c>
      <c r="AW312">
        <f t="array" ref="AW312">SUMPRODUCT(B312:AU312,TRANSPOSE('QoL regression results'!$H$3:$H$48))</f>
        <v>0.83747328759380912</v>
      </c>
    </row>
    <row r="313" spans="1:49" x14ac:dyDescent="0.3">
      <c r="A313">
        <v>312</v>
      </c>
      <c r="B313" s="11">
        <v>0.86606276746504596</v>
      </c>
      <c r="C313" s="11">
        <v>-6.6200792158164403E-3</v>
      </c>
      <c r="D313" s="11">
        <v>1.7904029462124701E-2</v>
      </c>
      <c r="E313" s="11">
        <v>8.4999598930697601E-3</v>
      </c>
      <c r="F313" s="11">
        <v>8.59597940931686E-3</v>
      </c>
      <c r="G313" s="11">
        <v>2.8613332991073399E-2</v>
      </c>
      <c r="H313" s="11">
        <v>3.8208286428646501E-2</v>
      </c>
      <c r="I313" s="11">
        <v>-6.4740577715175995E-2</v>
      </c>
      <c r="J313" s="11">
        <v>-2.76755204421078E-2</v>
      </c>
      <c r="K313" s="11">
        <v>-0.141341416512794</v>
      </c>
      <c r="L313" s="11">
        <v>-0.103512476831592</v>
      </c>
      <c r="M313" s="11">
        <v>-5.0270014506112001E-2</v>
      </c>
      <c r="N313" s="11">
        <v>-0.13283666793188501</v>
      </c>
      <c r="O313" s="11">
        <v>-0.135818546320852</v>
      </c>
      <c r="P313" s="11">
        <v>-2.21957172305393E-2</v>
      </c>
      <c r="Q313" s="11">
        <v>-8.4239428027411994E-2</v>
      </c>
      <c r="R313" s="11">
        <v>-6.5801277322716401E-2</v>
      </c>
      <c r="S313" s="11">
        <v>-0.127415703971413</v>
      </c>
      <c r="T313" s="11">
        <v>-7.4425615884225901E-2</v>
      </c>
      <c r="U313" s="11">
        <v>-5.1006419249256203E-2</v>
      </c>
      <c r="V313" s="11">
        <v>-7.0888682086780903E-3</v>
      </c>
      <c r="W313" s="11">
        <v>-3.0841107947040699E-2</v>
      </c>
      <c r="X313" s="11">
        <v>-4.3215733284101499E-2</v>
      </c>
      <c r="Y313" s="11">
        <v>-1.17866853149147E-2</v>
      </c>
      <c r="Z313" s="11">
        <v>1.9021036846652101E-2</v>
      </c>
      <c r="AA313" s="11">
        <v>-8.1963001492594695E-2</v>
      </c>
      <c r="AB313" s="11">
        <v>-4.0188679196703499E-2</v>
      </c>
      <c r="AC313" s="11">
        <v>-8.3664353702518596E-2</v>
      </c>
      <c r="AD313" s="11">
        <v>-3.5134756217862002E-2</v>
      </c>
      <c r="AE313" s="11">
        <v>-4.0609476498997203E-2</v>
      </c>
      <c r="AF313" s="11">
        <v>-1.5693519413500199E-2</v>
      </c>
      <c r="AG313" s="11">
        <v>-5.9778621191334202E-2</v>
      </c>
      <c r="AH313" s="11">
        <v>-5.7161600194344901E-2</v>
      </c>
      <c r="AI313" s="11">
        <v>-2.3852833932747099E-2</v>
      </c>
      <c r="AJ313" s="11">
        <v>-1.5695755979616199E-2</v>
      </c>
      <c r="AK313" s="11">
        <v>-1.3223912266261E-2</v>
      </c>
      <c r="AL313" s="11">
        <v>2.8083179426506002E-4</v>
      </c>
      <c r="AM313" s="11">
        <v>-1.66120819504895E-2</v>
      </c>
      <c r="AN313" s="11">
        <v>-3.04083339936621E-2</v>
      </c>
      <c r="AO313" s="11">
        <v>-4.98799677792661E-2</v>
      </c>
      <c r="AP313" s="11">
        <v>-1.3393956847500299E-2</v>
      </c>
      <c r="AQ313" s="11">
        <v>-5.02554982651221E-2</v>
      </c>
      <c r="AR313" s="11">
        <v>2.4156496927477501E-2</v>
      </c>
      <c r="AS313" s="11">
        <v>-5.74022527480235E-3</v>
      </c>
      <c r="AT313" s="11">
        <v>-6.1023094824626298E-2</v>
      </c>
      <c r="AU313" s="11">
        <v>3.75817114540287E-2</v>
      </c>
      <c r="AW313">
        <f t="array" ref="AW313">SUMPRODUCT(B313:AU313,TRANSPOSE('QoL regression results'!$H$3:$H$48))</f>
        <v>0.80918199906496613</v>
      </c>
    </row>
    <row r="314" spans="1:49" x14ac:dyDescent="0.3">
      <c r="A314">
        <v>313</v>
      </c>
      <c r="B314" s="11">
        <v>0.85049204260941302</v>
      </c>
      <c r="C314" s="11">
        <v>-4.0780686566739398E-3</v>
      </c>
      <c r="D314" s="11">
        <v>-5.1280669986140098E-3</v>
      </c>
      <c r="E314" s="11">
        <v>1.1510490701773001E-2</v>
      </c>
      <c r="F314" s="11">
        <v>-1.1169521347216001E-2</v>
      </c>
      <c r="G314" s="11">
        <v>2.49009063875913E-2</v>
      </c>
      <c r="H314" s="11">
        <v>3.7207832723271203E-2</v>
      </c>
      <c r="I314" s="11">
        <v>-8.1387367361068899E-2</v>
      </c>
      <c r="J314" s="11">
        <v>-3.6153354348611597E-2</v>
      </c>
      <c r="K314" s="11">
        <v>-0.179429296121315</v>
      </c>
      <c r="L314" s="11">
        <v>-0.104768614875329</v>
      </c>
      <c r="M314" s="11">
        <v>-5.4379092446486803E-2</v>
      </c>
      <c r="N314" s="11">
        <v>-0.113305215293985</v>
      </c>
      <c r="O314" s="11">
        <v>-7.8352296323268594E-2</v>
      </c>
      <c r="P314" s="11">
        <v>-2.6343057113188101E-2</v>
      </c>
      <c r="Q314" s="11">
        <v>-9.8285374361746003E-2</v>
      </c>
      <c r="R314" s="11">
        <v>-0.12747745200216001</v>
      </c>
      <c r="S314" s="11">
        <v>-0.120808630336374</v>
      </c>
      <c r="T314" s="11">
        <v>-5.5363217891874698E-2</v>
      </c>
      <c r="U314" s="11">
        <v>-6.67327546741453E-2</v>
      </c>
      <c r="V314" s="11">
        <v>-1.51525601769878E-2</v>
      </c>
      <c r="W314" s="11">
        <v>-4.7952875943033997E-2</v>
      </c>
      <c r="X314" s="11">
        <v>-1.1668422883905301E-2</v>
      </c>
      <c r="Y314" s="11">
        <v>-3.8918775903182198E-2</v>
      </c>
      <c r="Z314" s="11">
        <v>-3.5636176745310798E-2</v>
      </c>
      <c r="AA314" s="11">
        <v>-8.8312077034464503E-2</v>
      </c>
      <c r="AB314" s="11">
        <v>-2.44793928410082E-2</v>
      </c>
      <c r="AC314" s="11">
        <v>-3.1494175334132297E-2</v>
      </c>
      <c r="AD314" s="11">
        <v>-1.7725748172809801E-2</v>
      </c>
      <c r="AE314" s="11">
        <v>-3.6237212165675402E-2</v>
      </c>
      <c r="AF314" s="11">
        <v>-2.5439464174737199E-2</v>
      </c>
      <c r="AG314" s="11">
        <v>-5.2903527025304702E-2</v>
      </c>
      <c r="AH314" s="11">
        <v>-5.5585513340600398E-2</v>
      </c>
      <c r="AI314" s="11">
        <v>-2.4784656037056301E-2</v>
      </c>
      <c r="AJ314" s="11">
        <v>-1.6313033787722701E-2</v>
      </c>
      <c r="AK314" s="11">
        <v>-8.9804584617196193E-3</v>
      </c>
      <c r="AL314" s="11">
        <v>1.25583950541522E-3</v>
      </c>
      <c r="AM314" s="11">
        <v>-4.9736797838469101E-3</v>
      </c>
      <c r="AN314" s="11">
        <v>-1.9514485106714701E-2</v>
      </c>
      <c r="AO314" s="11">
        <v>-4.1979917502180802E-2</v>
      </c>
      <c r="AP314" s="11">
        <v>-1.7889840093615099E-2</v>
      </c>
      <c r="AQ314" s="11">
        <v>-5.5507805141763199E-2</v>
      </c>
      <c r="AR314" s="11">
        <v>3.2115446902186602E-2</v>
      </c>
      <c r="AS314" s="11">
        <v>-8.7016544773197094E-3</v>
      </c>
      <c r="AT314" s="11">
        <v>-5.7983135615556299E-2</v>
      </c>
      <c r="AU314" s="11">
        <v>4.4651437462415101E-2</v>
      </c>
      <c r="AW314">
        <f t="array" ref="AW314">SUMPRODUCT(B314:AU314,TRANSPOSE('QoL regression results'!$H$3:$H$48))</f>
        <v>0.79616236877422786</v>
      </c>
    </row>
    <row r="315" spans="1:49" x14ac:dyDescent="0.3">
      <c r="A315">
        <v>314</v>
      </c>
      <c r="B315" s="11">
        <v>0.85609842246213097</v>
      </c>
      <c r="C315" s="11">
        <v>-3.5014237814981801E-2</v>
      </c>
      <c r="D315" s="11">
        <v>-2.2956833132618802E-3</v>
      </c>
      <c r="E315" s="11">
        <v>1.0438135067159E-2</v>
      </c>
      <c r="F315" s="11">
        <v>3.0830300038408701E-2</v>
      </c>
      <c r="G315" s="11">
        <v>4.3630319189610398E-2</v>
      </c>
      <c r="H315" s="11">
        <v>4.90244388648476E-2</v>
      </c>
      <c r="I315" s="11">
        <v>-0.110072666314002</v>
      </c>
      <c r="J315" s="11">
        <v>-2.8941375221189398E-2</v>
      </c>
      <c r="K315" s="11">
        <v>-0.13291133663102001</v>
      </c>
      <c r="L315" s="11">
        <v>-0.122201077990294</v>
      </c>
      <c r="M315" s="11">
        <v>-5.00360307024975E-2</v>
      </c>
      <c r="N315" s="11">
        <v>-0.19854107140003799</v>
      </c>
      <c r="O315" s="11">
        <v>-3.5571309624193102E-2</v>
      </c>
      <c r="P315" s="11">
        <v>-1.7225598844393002E-2</v>
      </c>
      <c r="Q315" s="11">
        <v>-0.1732912870776</v>
      </c>
      <c r="R315" s="11">
        <v>-0.10686935879300601</v>
      </c>
      <c r="S315" s="11">
        <v>-0.13748240068194501</v>
      </c>
      <c r="T315" s="11">
        <v>-8.3003666008865107E-2</v>
      </c>
      <c r="U315" s="11">
        <v>-8.9492238086234105E-2</v>
      </c>
      <c r="V315" s="11">
        <v>1.8575865591623799E-2</v>
      </c>
      <c r="W315" s="11">
        <v>-7.2433086674382696E-2</v>
      </c>
      <c r="X315" s="11">
        <v>-1.84794365986993E-2</v>
      </c>
      <c r="Y315" s="11">
        <v>1.8253352434526901E-2</v>
      </c>
      <c r="Z315" s="11">
        <v>-3.9676917604861597E-2</v>
      </c>
      <c r="AA315" s="11">
        <v>-6.8151172797105003E-2</v>
      </c>
      <c r="AB315" s="11">
        <v>-2.6122912419902701E-2</v>
      </c>
      <c r="AC315" s="11">
        <v>-2.4013633449672402E-3</v>
      </c>
      <c r="AD315" s="11">
        <v>-5.0136790179897001E-2</v>
      </c>
      <c r="AE315" s="11">
        <v>-3.4196117253295799E-2</v>
      </c>
      <c r="AF315" s="11">
        <v>-1.4997475513271E-2</v>
      </c>
      <c r="AG315" s="11">
        <v>-5.2827747417250298E-2</v>
      </c>
      <c r="AH315" s="11">
        <v>-7.2287883465754002E-2</v>
      </c>
      <c r="AI315" s="11">
        <v>-2.31462558482761E-2</v>
      </c>
      <c r="AJ315" s="11">
        <v>-1.4517795125028401E-2</v>
      </c>
      <c r="AK315" s="11">
        <v>-7.1675228315444496E-3</v>
      </c>
      <c r="AL315" s="11">
        <v>3.0730053077258402E-3</v>
      </c>
      <c r="AM315" s="11">
        <v>-1.18740111521043E-2</v>
      </c>
      <c r="AN315" s="11">
        <v>-3.2255535503274098E-2</v>
      </c>
      <c r="AO315" s="11">
        <v>-4.8591191157453903E-2</v>
      </c>
      <c r="AP315" s="11">
        <v>-1.4876736407311599E-2</v>
      </c>
      <c r="AQ315" s="11">
        <v>-6.24755888211911E-2</v>
      </c>
      <c r="AR315" s="11">
        <v>3.36615213754951E-2</v>
      </c>
      <c r="AS315" s="11">
        <v>-1.7311650764626402E-2</v>
      </c>
      <c r="AT315" s="11">
        <v>-6.7021350975701596E-2</v>
      </c>
      <c r="AU315" s="11">
        <v>4.3450695784872199E-2</v>
      </c>
      <c r="AW315">
        <f t="array" ref="AW315">SUMPRODUCT(B315:AU315,TRANSPOSE('QoL regression results'!$H$3:$H$48))</f>
        <v>0.78688354430410279</v>
      </c>
    </row>
    <row r="316" spans="1:49" x14ac:dyDescent="0.3">
      <c r="A316">
        <v>315</v>
      </c>
      <c r="B316" s="11">
        <v>0.86004970021025096</v>
      </c>
      <c r="C316" s="11">
        <v>-8.0426454310180598E-2</v>
      </c>
      <c r="D316" s="11">
        <v>-7.44371045703886E-3</v>
      </c>
      <c r="E316" s="11">
        <v>3.2382739600167199E-4</v>
      </c>
      <c r="F316" s="11">
        <v>3.80189261975731E-4</v>
      </c>
      <c r="G316" s="11">
        <v>2.9215662478004199E-2</v>
      </c>
      <c r="H316" s="11">
        <v>2.1826919733741901E-2</v>
      </c>
      <c r="I316" s="11">
        <v>-9.7854594020402405E-2</v>
      </c>
      <c r="J316" s="11">
        <v>-1.46147172739512E-2</v>
      </c>
      <c r="K316" s="11">
        <v>-0.20233857309815201</v>
      </c>
      <c r="L316" s="11">
        <v>-0.10777718376256799</v>
      </c>
      <c r="M316" s="11">
        <v>-5.41637715081539E-2</v>
      </c>
      <c r="N316" s="11">
        <v>-7.9187406699278304E-2</v>
      </c>
      <c r="O316" s="11">
        <v>-5.0840381872548898E-2</v>
      </c>
      <c r="P316" s="11">
        <v>-1.2749594059842301E-2</v>
      </c>
      <c r="Q316" s="11">
        <v>-0.14729579643405299</v>
      </c>
      <c r="R316" s="11">
        <v>-0.125452651121711</v>
      </c>
      <c r="S316" s="11">
        <v>-0.12116583965640899</v>
      </c>
      <c r="T316" s="11">
        <v>-9.2725369666991006E-2</v>
      </c>
      <c r="U316" s="11">
        <v>-0.15187303686211301</v>
      </c>
      <c r="V316" s="11">
        <v>2.0970126917286899E-4</v>
      </c>
      <c r="W316" s="11">
        <v>-4.94243372640241E-2</v>
      </c>
      <c r="X316" s="11">
        <v>-4.3666733463014397E-2</v>
      </c>
      <c r="Y316" s="11">
        <v>-2.8425074780455702E-2</v>
      </c>
      <c r="Z316" s="11">
        <v>1.18561217079873E-2</v>
      </c>
      <c r="AA316" s="11">
        <v>-7.9408551286278495E-2</v>
      </c>
      <c r="AB316" s="11">
        <v>-2.5881718289217301E-2</v>
      </c>
      <c r="AC316" s="11">
        <v>-6.3051420701136004E-3</v>
      </c>
      <c r="AD316" s="11">
        <v>1.32744062105124E-2</v>
      </c>
      <c r="AE316" s="11">
        <v>-3.6762583390080102E-2</v>
      </c>
      <c r="AF316" s="11">
        <v>-1.3710684578995399E-2</v>
      </c>
      <c r="AG316" s="11">
        <v>-6.0872390784273998E-2</v>
      </c>
      <c r="AH316" s="11">
        <v>-4.6815915012125599E-2</v>
      </c>
      <c r="AI316" s="11">
        <v>-2.71489749993837E-2</v>
      </c>
      <c r="AJ316" s="11">
        <v>-8.68530169395316E-3</v>
      </c>
      <c r="AK316" s="11">
        <v>-4.4992847359917702E-3</v>
      </c>
      <c r="AL316" s="11">
        <v>-1.70110529139501E-3</v>
      </c>
      <c r="AM316" s="11">
        <v>-1.30487095900779E-2</v>
      </c>
      <c r="AN316" s="11">
        <v>-1.8556341225056901E-2</v>
      </c>
      <c r="AO316" s="11">
        <v>-5.5566498317700899E-2</v>
      </c>
      <c r="AP316" s="11">
        <v>-2.02026205013001E-2</v>
      </c>
      <c r="AQ316" s="11">
        <v>-6.1370868955984197E-2</v>
      </c>
      <c r="AR316" s="11">
        <v>2.78834841576256E-2</v>
      </c>
      <c r="AS316" s="11">
        <v>-9.8235351768815298E-3</v>
      </c>
      <c r="AT316" s="11">
        <v>-6.1114669031919998E-2</v>
      </c>
      <c r="AU316" s="11">
        <v>4.52531875404018E-2</v>
      </c>
      <c r="AW316">
        <f t="array" ref="AW316">SUMPRODUCT(B316:AU316,TRANSPOSE('QoL regression results'!$H$3:$H$48))</f>
        <v>0.81153267990673039</v>
      </c>
    </row>
    <row r="317" spans="1:49" x14ac:dyDescent="0.3">
      <c r="A317">
        <v>316</v>
      </c>
      <c r="B317" s="11">
        <v>0.86377110819404002</v>
      </c>
      <c r="C317" s="11">
        <v>-2.8373995777604601E-2</v>
      </c>
      <c r="D317" s="11">
        <v>-1.16915299476682E-2</v>
      </c>
      <c r="E317" s="11">
        <v>7.43225294835169E-3</v>
      </c>
      <c r="F317" s="11">
        <v>-5.8514592030125302E-2</v>
      </c>
      <c r="G317" s="11">
        <v>3.1833475603338102E-2</v>
      </c>
      <c r="H317" s="11">
        <v>1.6698997449511501E-2</v>
      </c>
      <c r="I317" s="11">
        <v>-6.6076174299801005E-2</v>
      </c>
      <c r="J317" s="11">
        <v>-5.5059194140380803E-2</v>
      </c>
      <c r="K317" s="11">
        <v>-5.7594012763248999E-2</v>
      </c>
      <c r="L317" s="11">
        <v>-0.116599511231118</v>
      </c>
      <c r="M317" s="11">
        <v>-4.6317041810259599E-2</v>
      </c>
      <c r="N317" s="11">
        <v>-9.1603623222093894E-2</v>
      </c>
      <c r="O317" s="11">
        <v>-0.115223721305241</v>
      </c>
      <c r="P317" s="11">
        <v>-2.46445745126216E-2</v>
      </c>
      <c r="Q317" s="11">
        <v>-0.12809463223867401</v>
      </c>
      <c r="R317" s="11">
        <v>6.9978443284408904E-3</v>
      </c>
      <c r="S317" s="11">
        <v>-0.11059677010409601</v>
      </c>
      <c r="T317" s="11">
        <v>-5.6981899333174199E-2</v>
      </c>
      <c r="U317" s="11">
        <v>-6.3785266840314894E-2</v>
      </c>
      <c r="V317" s="11">
        <v>-2.06265154731744E-2</v>
      </c>
      <c r="W317" s="11">
        <v>-3.3741895767844803E-2</v>
      </c>
      <c r="X317" s="11">
        <v>-5.9583598999075803E-2</v>
      </c>
      <c r="Y317" s="11">
        <v>-2.7691949117347502E-3</v>
      </c>
      <c r="Z317" s="11">
        <v>1.9140003660205199E-2</v>
      </c>
      <c r="AA317" s="11">
        <v>-0.10325649871859401</v>
      </c>
      <c r="AB317" s="11">
        <v>-2.21629424917416E-2</v>
      </c>
      <c r="AC317" s="11">
        <v>-2.19550421666375E-2</v>
      </c>
      <c r="AD317" s="11">
        <v>-3.7372678432949301E-2</v>
      </c>
      <c r="AE317" s="11">
        <v>-3.3691726322794102E-2</v>
      </c>
      <c r="AF317" s="11">
        <v>-2.2839065165723801E-2</v>
      </c>
      <c r="AG317" s="11">
        <v>-6.0569243749234697E-2</v>
      </c>
      <c r="AH317" s="11">
        <v>-4.0799598597483701E-2</v>
      </c>
      <c r="AI317" s="11">
        <v>-2.6979369997147101E-2</v>
      </c>
      <c r="AJ317" s="11">
        <v>-1.6703588017453402E-2</v>
      </c>
      <c r="AK317" s="11">
        <v>2.7917460062828001E-3</v>
      </c>
      <c r="AL317" s="11">
        <v>7.8202724753693702E-3</v>
      </c>
      <c r="AM317" s="11">
        <v>-1.40261560304153E-2</v>
      </c>
      <c r="AN317" s="11">
        <v>-1.54194537571672E-2</v>
      </c>
      <c r="AO317" s="11">
        <v>-4.2493717382501302E-2</v>
      </c>
      <c r="AP317" s="11">
        <v>-7.5945012468879103E-3</v>
      </c>
      <c r="AQ317" s="11">
        <v>-4.9747819984107398E-2</v>
      </c>
      <c r="AR317" s="11">
        <v>2.8643707217046399E-2</v>
      </c>
      <c r="AS317" s="11">
        <v>-2.6256963086278E-2</v>
      </c>
      <c r="AT317" s="11">
        <v>-6.5357684871390306E-2</v>
      </c>
      <c r="AU317" s="11">
        <v>4.40008546829493E-2</v>
      </c>
      <c r="AW317">
        <f t="array" ref="AW317">SUMPRODUCT(B317:AU317,TRANSPOSE('QoL regression results'!$H$3:$H$48))</f>
        <v>0.83079178207192561</v>
      </c>
    </row>
    <row r="318" spans="1:49" x14ac:dyDescent="0.3">
      <c r="A318">
        <v>317</v>
      </c>
      <c r="B318" s="11">
        <v>0.85435858337036696</v>
      </c>
      <c r="C318" s="11">
        <v>-3.7979189622529899E-2</v>
      </c>
      <c r="D318" s="11">
        <v>6.7556781139135403E-3</v>
      </c>
      <c r="E318" s="11">
        <v>1.07592437999971E-2</v>
      </c>
      <c r="F318" s="11">
        <v>-4.8209765909087599E-2</v>
      </c>
      <c r="G318" s="11">
        <v>1.64203705223054E-2</v>
      </c>
      <c r="H318" s="11">
        <v>1.9142873084289001E-2</v>
      </c>
      <c r="I318" s="11">
        <v>-8.9458247946835504E-2</v>
      </c>
      <c r="J318" s="11">
        <v>-2.2480448275471701E-2</v>
      </c>
      <c r="K318" s="11">
        <v>-0.10228199750855201</v>
      </c>
      <c r="L318" s="11">
        <v>-0.14232996719063001</v>
      </c>
      <c r="M318" s="11">
        <v>-4.55459259704609E-2</v>
      </c>
      <c r="N318" s="11">
        <v>-0.17421757992770101</v>
      </c>
      <c r="O318" s="11">
        <v>-8.6246822396978395E-2</v>
      </c>
      <c r="P318" s="11">
        <v>-3.3539692558718699E-2</v>
      </c>
      <c r="Q318" s="11">
        <v>-7.6210602919555004E-2</v>
      </c>
      <c r="R318" s="11">
        <v>-6.8493969357104695E-2</v>
      </c>
      <c r="S318" s="11">
        <v>-0.14447901777918201</v>
      </c>
      <c r="T318" s="11">
        <v>-7.1735840943328993E-2</v>
      </c>
      <c r="U318" s="11">
        <v>-6.9005760151576195E-2</v>
      </c>
      <c r="V318" s="11">
        <v>4.0849287745318699E-3</v>
      </c>
      <c r="W318" s="11">
        <v>-5.9216725322476203E-2</v>
      </c>
      <c r="X318" s="11">
        <v>-2.23723918694279E-2</v>
      </c>
      <c r="Y318" s="11">
        <v>-4.3561946158462997E-2</v>
      </c>
      <c r="Z318" s="11">
        <v>3.3615350391642498E-2</v>
      </c>
      <c r="AA318" s="11">
        <v>-0.111420961809688</v>
      </c>
      <c r="AB318" s="11">
        <v>-3.9097814394325199E-2</v>
      </c>
      <c r="AC318" s="11">
        <v>-0.11078901412370901</v>
      </c>
      <c r="AD318" s="11">
        <v>-0.15005172980207701</v>
      </c>
      <c r="AE318" s="11">
        <v>-3.6578378670812699E-2</v>
      </c>
      <c r="AF318" s="11">
        <v>-2.1016519808006701E-2</v>
      </c>
      <c r="AG318" s="11">
        <v>-5.05073209820441E-2</v>
      </c>
      <c r="AH318" s="11">
        <v>-3.8058588091992203E-2</v>
      </c>
      <c r="AI318" s="11">
        <v>-2.4794899482704899E-2</v>
      </c>
      <c r="AJ318" s="11">
        <v>-1.4307302477210499E-2</v>
      </c>
      <c r="AK318" s="11">
        <v>-1.2764108464489299E-2</v>
      </c>
      <c r="AL318" s="11">
        <v>-4.3013735232249299E-4</v>
      </c>
      <c r="AM318" s="11">
        <v>-2.42692848325093E-2</v>
      </c>
      <c r="AN318" s="11">
        <v>-3.5750830295198099E-2</v>
      </c>
      <c r="AO318" s="11">
        <v>-5.4194615555716703E-2</v>
      </c>
      <c r="AP318" s="11">
        <v>-8.6187389737041094E-3</v>
      </c>
      <c r="AQ318" s="11">
        <v>-5.2006463218568999E-2</v>
      </c>
      <c r="AR318" s="11">
        <v>2.6411791191229599E-2</v>
      </c>
      <c r="AS318" s="11">
        <v>-1.6407747922119499E-2</v>
      </c>
      <c r="AT318" s="11">
        <v>-6.0262357962720801E-2</v>
      </c>
      <c r="AU318" s="11">
        <v>5.1109713552905903E-2</v>
      </c>
      <c r="AW318">
        <f t="array" ref="AW318">SUMPRODUCT(B318:AU318,TRANSPOSE('QoL regression results'!$H$3:$H$48))</f>
        <v>0.81586985792605227</v>
      </c>
    </row>
    <row r="319" spans="1:49" x14ac:dyDescent="0.3">
      <c r="A319">
        <v>318</v>
      </c>
      <c r="B319" s="11">
        <v>0.84574495470021605</v>
      </c>
      <c r="C319" s="11">
        <v>-5.5942906040972303E-2</v>
      </c>
      <c r="D319" s="11">
        <v>2.5186145619940401E-2</v>
      </c>
      <c r="E319" s="11">
        <v>5.19223809369095E-3</v>
      </c>
      <c r="F319" s="11">
        <v>6.2013652674490103E-3</v>
      </c>
      <c r="G319" s="11">
        <v>2.1289888426455801E-3</v>
      </c>
      <c r="H319" s="11">
        <v>1.6307307431431099E-2</v>
      </c>
      <c r="I319" s="11">
        <v>-5.0516958919525901E-2</v>
      </c>
      <c r="J319" s="11">
        <v>-5.2922899622584304E-3</v>
      </c>
      <c r="K319" s="11">
        <v>-8.9087470400105798E-2</v>
      </c>
      <c r="L319" s="11">
        <v>-0.123213152425664</v>
      </c>
      <c r="M319" s="11">
        <v>-5.8638249729887099E-2</v>
      </c>
      <c r="N319" s="11">
        <v>-0.161419859653821</v>
      </c>
      <c r="O319" s="11">
        <v>-0.10461973283290101</v>
      </c>
      <c r="P319" s="11">
        <v>-2.6140218038732101E-2</v>
      </c>
      <c r="Q319" s="11">
        <v>-7.4525286963454201E-2</v>
      </c>
      <c r="R319" s="11">
        <v>-8.3452746291144603E-2</v>
      </c>
      <c r="S319" s="11">
        <v>-9.5868294437508106E-2</v>
      </c>
      <c r="T319" s="11">
        <v>-7.4185430181275894E-2</v>
      </c>
      <c r="U319" s="11">
        <v>-0.105646748627262</v>
      </c>
      <c r="V319" s="11">
        <v>4.1640802383970603E-2</v>
      </c>
      <c r="W319" s="11">
        <v>-2.54301907199984E-2</v>
      </c>
      <c r="X319" s="11">
        <v>-1.7781599448132901E-2</v>
      </c>
      <c r="Y319" s="11">
        <v>7.7973913365467803E-4</v>
      </c>
      <c r="Z319" s="11">
        <v>6.9027082146480304E-2</v>
      </c>
      <c r="AA319" s="11">
        <v>-7.7465001306142006E-2</v>
      </c>
      <c r="AB319" s="11">
        <v>-3.3914704350094103E-2</v>
      </c>
      <c r="AC319" s="11">
        <v>3.1973722308395298E-2</v>
      </c>
      <c r="AD319" s="11">
        <v>3.0533449004822098E-2</v>
      </c>
      <c r="AE319" s="11">
        <v>-4.0006532816645603E-2</v>
      </c>
      <c r="AF319" s="11">
        <v>-1.3909542353191799E-2</v>
      </c>
      <c r="AG319" s="11">
        <v>-6.1885656999202697E-2</v>
      </c>
      <c r="AH319" s="11">
        <v>-3.1096838715463801E-2</v>
      </c>
      <c r="AI319" s="11">
        <v>-2.8608953317012999E-2</v>
      </c>
      <c r="AJ319" s="11">
        <v>-1.8434645377588099E-2</v>
      </c>
      <c r="AK319" s="11">
        <v>1.5950093375815199E-3</v>
      </c>
      <c r="AL319" s="11">
        <v>4.7238371328721203E-3</v>
      </c>
      <c r="AM319" s="11">
        <v>-1.8801898962546401E-2</v>
      </c>
      <c r="AN319" s="11">
        <v>-1.9443438456397601E-2</v>
      </c>
      <c r="AO319" s="11">
        <v>-4.1787693950153998E-2</v>
      </c>
      <c r="AP319" s="11">
        <v>-1.7773079349035398E-2</v>
      </c>
      <c r="AQ319" s="11">
        <v>-5.6337657465555503E-2</v>
      </c>
      <c r="AR319" s="11">
        <v>3.65687594965073E-2</v>
      </c>
      <c r="AS319" s="11">
        <v>-6.8146360114153702E-3</v>
      </c>
      <c r="AT319" s="11">
        <v>-5.2796619264321998E-2</v>
      </c>
      <c r="AU319" s="11">
        <v>4.59580188381268E-2</v>
      </c>
      <c r="AW319">
        <f t="array" ref="AW319">SUMPRODUCT(B319:AU319,TRANSPOSE('QoL regression results'!$H$3:$H$48))</f>
        <v>0.81937195311762445</v>
      </c>
    </row>
    <row r="320" spans="1:49" x14ac:dyDescent="0.3">
      <c r="A320">
        <v>319</v>
      </c>
      <c r="B320" s="11">
        <v>0.87142208361276996</v>
      </c>
      <c r="C320" s="11">
        <v>-4.5876001760563299E-2</v>
      </c>
      <c r="D320" s="11">
        <v>5.7385410641351102E-3</v>
      </c>
      <c r="E320" s="11">
        <v>-5.3333284783959496E-3</v>
      </c>
      <c r="F320" s="11">
        <v>1.7096404686332001E-2</v>
      </c>
      <c r="G320" s="11">
        <v>7.9518504758736806E-3</v>
      </c>
      <c r="H320" s="11">
        <v>2.3512000559175499E-2</v>
      </c>
      <c r="I320" s="11">
        <v>-5.6258698219792E-2</v>
      </c>
      <c r="J320" s="11">
        <v>-3.1156195606174799E-2</v>
      </c>
      <c r="K320" s="11">
        <v>-0.15112215424676101</v>
      </c>
      <c r="L320" s="11">
        <v>-0.10497948415559499</v>
      </c>
      <c r="M320" s="11">
        <v>-5.46203740863236E-2</v>
      </c>
      <c r="N320" s="11">
        <v>-0.157179761730985</v>
      </c>
      <c r="O320" s="11">
        <v>-6.7898862388864195E-2</v>
      </c>
      <c r="P320" s="11">
        <v>-2.9401358195216502E-2</v>
      </c>
      <c r="Q320" s="11">
        <v>-8.0100951015528901E-2</v>
      </c>
      <c r="R320" s="11">
        <v>-7.5220247837831794E-2</v>
      </c>
      <c r="S320" s="11">
        <v>-0.14481547956103999</v>
      </c>
      <c r="T320" s="11">
        <v>-7.3273497904590895E-2</v>
      </c>
      <c r="U320" s="11">
        <v>-1.82845919667897E-2</v>
      </c>
      <c r="V320" s="11">
        <v>4.86529353587506E-2</v>
      </c>
      <c r="W320" s="11">
        <v>-5.3664240141700098E-2</v>
      </c>
      <c r="X320" s="11">
        <v>-3.7050961585788897E-2</v>
      </c>
      <c r="Y320" s="11">
        <v>6.9287498625968599E-2</v>
      </c>
      <c r="Z320" s="11">
        <v>1.7612047567306399E-2</v>
      </c>
      <c r="AA320" s="11">
        <v>-7.81347554091468E-2</v>
      </c>
      <c r="AB320" s="11">
        <v>-3.5675900322189702E-2</v>
      </c>
      <c r="AC320" s="11">
        <v>2.6386572756579501E-2</v>
      </c>
      <c r="AD320" s="11">
        <v>-5.4951720403142501E-2</v>
      </c>
      <c r="AE320" s="11">
        <v>-3.6103080329986999E-2</v>
      </c>
      <c r="AF320" s="11">
        <v>-1.9807540710206999E-2</v>
      </c>
      <c r="AG320" s="11">
        <v>-6.9099997107591002E-2</v>
      </c>
      <c r="AH320" s="11">
        <v>-3.7739968607365802E-2</v>
      </c>
      <c r="AI320" s="11">
        <v>-2.7942373527215798E-2</v>
      </c>
      <c r="AJ320" s="11">
        <v>-1.9000227267602501E-2</v>
      </c>
      <c r="AK320" s="11">
        <v>-6.3548346063699703E-4</v>
      </c>
      <c r="AL320" s="11">
        <v>-3.8177213042616401E-4</v>
      </c>
      <c r="AM320" s="11">
        <v>-1.10638659236032E-2</v>
      </c>
      <c r="AN320" s="11">
        <v>-2.57983538532956E-2</v>
      </c>
      <c r="AO320" s="11">
        <v>-4.3745621710385402E-2</v>
      </c>
      <c r="AP320" s="11">
        <v>-1.49129865574968E-2</v>
      </c>
      <c r="AQ320" s="11">
        <v>-4.92084452124152E-2</v>
      </c>
      <c r="AR320" s="11">
        <v>2.92004788512806E-2</v>
      </c>
      <c r="AS320" s="11">
        <v>-1.78554108088908E-2</v>
      </c>
      <c r="AT320" s="11">
        <v>-6.1130021366638303E-2</v>
      </c>
      <c r="AU320" s="11">
        <v>4.4789215959233498E-2</v>
      </c>
      <c r="AW320">
        <f t="array" ref="AW320">SUMPRODUCT(B320:AU320,TRANSPOSE('QoL regression results'!$H$3:$H$48))</f>
        <v>0.83330034287497801</v>
      </c>
    </row>
    <row r="321" spans="1:49" x14ac:dyDescent="0.3">
      <c r="A321">
        <v>320</v>
      </c>
      <c r="B321" s="11">
        <v>0.85398313743170295</v>
      </c>
      <c r="C321" s="11">
        <v>-6.0889617526846102E-2</v>
      </c>
      <c r="D321" s="11">
        <v>1.56146904044511E-2</v>
      </c>
      <c r="E321" s="11">
        <v>1.01595198664601E-2</v>
      </c>
      <c r="F321" s="11">
        <v>2.2186110766158399E-2</v>
      </c>
      <c r="G321" s="11">
        <v>2.8008917579156901E-2</v>
      </c>
      <c r="H321" s="11">
        <v>3.09913944722125E-2</v>
      </c>
      <c r="I321" s="11">
        <v>-7.2814196697344194E-2</v>
      </c>
      <c r="J321" s="11">
        <v>-2.82654650203965E-2</v>
      </c>
      <c r="K321" s="11">
        <v>-0.112169005387373</v>
      </c>
      <c r="L321" s="11">
        <v>-0.109077257474538</v>
      </c>
      <c r="M321" s="11">
        <v>-5.0627009093467797E-2</v>
      </c>
      <c r="N321" s="11">
        <v>-5.0940943313121601E-2</v>
      </c>
      <c r="O321" s="11">
        <v>-7.1530106940440097E-2</v>
      </c>
      <c r="P321" s="11">
        <v>-2.6234464838658302E-2</v>
      </c>
      <c r="Q321" s="11">
        <v>3.2704267606164301E-2</v>
      </c>
      <c r="R321" s="11">
        <v>-7.8399942832470204E-2</v>
      </c>
      <c r="S321" s="11">
        <v>-0.16521331564198999</v>
      </c>
      <c r="T321" s="11">
        <v>-5.7374800597870701E-2</v>
      </c>
      <c r="U321" s="11">
        <v>-6.1379712282788601E-4</v>
      </c>
      <c r="V321" s="11">
        <v>-2.0210630195171699E-2</v>
      </c>
      <c r="W321" s="11">
        <v>-4.0681592745916199E-2</v>
      </c>
      <c r="X321" s="11">
        <v>-5.9129204755802897E-2</v>
      </c>
      <c r="Y321" s="11">
        <v>5.4292091530912898E-2</v>
      </c>
      <c r="Z321" s="11">
        <v>2.32826529013157E-2</v>
      </c>
      <c r="AA321" s="11">
        <v>-0.11854279139842901</v>
      </c>
      <c r="AB321" s="11">
        <v>-3.3495493545679003E-2</v>
      </c>
      <c r="AC321" s="11">
        <v>-5.7455252328920597E-2</v>
      </c>
      <c r="AD321" s="11">
        <v>-8.5117745991044005E-2</v>
      </c>
      <c r="AE321" s="11">
        <v>-3.7590518711282501E-2</v>
      </c>
      <c r="AF321" s="11">
        <v>-1.9276440516363201E-2</v>
      </c>
      <c r="AG321" s="11">
        <v>-6.0720769297119302E-2</v>
      </c>
      <c r="AH321" s="11">
        <v>-5.1627819643171799E-2</v>
      </c>
      <c r="AI321" s="11">
        <v>-2.9533169517179599E-2</v>
      </c>
      <c r="AJ321" s="11">
        <v>-6.4467163204681103E-3</v>
      </c>
      <c r="AK321" s="11">
        <v>-3.2796901885972802E-3</v>
      </c>
      <c r="AL321" s="11">
        <v>-3.4194716254370501E-3</v>
      </c>
      <c r="AM321" s="11">
        <v>-1.27351545667085E-2</v>
      </c>
      <c r="AN321" s="11">
        <v>-2.1513692018293201E-2</v>
      </c>
      <c r="AO321" s="11">
        <v>-4.9648049110247602E-2</v>
      </c>
      <c r="AP321" s="11">
        <v>-1.2112192481691E-2</v>
      </c>
      <c r="AQ321" s="11">
        <v>-5.0411938539933303E-2</v>
      </c>
      <c r="AR321" s="11">
        <v>3.0084607948335701E-2</v>
      </c>
      <c r="AS321" s="11">
        <v>-1.8433960024028299E-2</v>
      </c>
      <c r="AT321" s="11">
        <v>-6.6404470642416502E-2</v>
      </c>
      <c r="AU321" s="11">
        <v>4.3122453590400997E-2</v>
      </c>
      <c r="AW321">
        <f t="array" ref="AW321">SUMPRODUCT(B321:AU321,TRANSPOSE('QoL regression results'!$H$3:$H$48))</f>
        <v>0.7989358461630941</v>
      </c>
    </row>
    <row r="322" spans="1:49" x14ac:dyDescent="0.3">
      <c r="A322">
        <v>321</v>
      </c>
      <c r="B322" s="11">
        <v>0.88426524825743502</v>
      </c>
      <c r="C322" s="11">
        <v>-5.0620679010036203E-2</v>
      </c>
      <c r="D322" s="11">
        <v>5.4337805997421102E-3</v>
      </c>
      <c r="E322" s="11">
        <v>2.9212691421461301E-3</v>
      </c>
      <c r="F322" s="11">
        <v>-4.8815775987943203E-3</v>
      </c>
      <c r="G322" s="11">
        <v>2.9942327929103198E-2</v>
      </c>
      <c r="H322" s="11">
        <v>3.4191084836233003E-2</v>
      </c>
      <c r="I322" s="11">
        <v>-4.7551538006695801E-2</v>
      </c>
      <c r="J322" s="11">
        <v>5.8787085007313104E-3</v>
      </c>
      <c r="K322" s="11">
        <v>-0.17753066952712901</v>
      </c>
      <c r="L322" s="11">
        <v>-7.0298756725434494E-2</v>
      </c>
      <c r="M322" s="11">
        <v>-5.6201280182806103E-2</v>
      </c>
      <c r="N322" s="11">
        <v>-0.12555488761665401</v>
      </c>
      <c r="O322" s="11">
        <v>-7.9223578357169297E-2</v>
      </c>
      <c r="P322" s="11">
        <v>-2.7986862445973901E-2</v>
      </c>
      <c r="Q322" s="11">
        <v>-7.0774202126751895E-2</v>
      </c>
      <c r="R322" s="11">
        <v>-0.107851703642276</v>
      </c>
      <c r="S322" s="11">
        <v>-0.159532368677748</v>
      </c>
      <c r="T322" s="11">
        <v>-5.6791292132280798E-2</v>
      </c>
      <c r="U322" s="11">
        <v>-4.4102236202270897E-2</v>
      </c>
      <c r="V322" s="11">
        <v>1.67242584299645E-2</v>
      </c>
      <c r="W322" s="11">
        <v>-4.1767783621982101E-2</v>
      </c>
      <c r="X322" s="11">
        <v>-3.4807170026321901E-2</v>
      </c>
      <c r="Y322" s="11">
        <v>3.2137546603678599E-3</v>
      </c>
      <c r="Z322" s="11">
        <v>4.27165799728777E-2</v>
      </c>
      <c r="AA322" s="11">
        <v>-0.108650719574264</v>
      </c>
      <c r="AB322" s="11">
        <v>-2.9242723415024399E-2</v>
      </c>
      <c r="AC322" s="11">
        <v>-1.1061943801344299E-2</v>
      </c>
      <c r="AD322" s="11">
        <v>-4.4707175764470398E-2</v>
      </c>
      <c r="AE322" s="11">
        <v>-3.8674532067882898E-2</v>
      </c>
      <c r="AF322" s="11">
        <v>-1.20667697098605E-2</v>
      </c>
      <c r="AG322" s="11">
        <v>-5.99160066544141E-2</v>
      </c>
      <c r="AH322" s="11">
        <v>-6.07019355331265E-2</v>
      </c>
      <c r="AI322" s="11">
        <v>-3.4412254870994197E-2</v>
      </c>
      <c r="AJ322" s="11">
        <v>-2.4028514615018901E-2</v>
      </c>
      <c r="AK322" s="11">
        <v>-7.4523828320526798E-3</v>
      </c>
      <c r="AL322" s="11">
        <v>-1.4058999583463701E-3</v>
      </c>
      <c r="AM322" s="11">
        <v>-2.1811383253290802E-2</v>
      </c>
      <c r="AN322" s="11">
        <v>-2.41289207588803E-2</v>
      </c>
      <c r="AO322" s="11">
        <v>-5.0017942977456098E-2</v>
      </c>
      <c r="AP322" s="11">
        <v>-1.6350952527586698E-2</v>
      </c>
      <c r="AQ322" s="11">
        <v>-6.1106234731055198E-2</v>
      </c>
      <c r="AR322" s="11">
        <v>3.2228358588097E-2</v>
      </c>
      <c r="AS322" s="11">
        <v>-1.5421522195915E-2</v>
      </c>
      <c r="AT322" s="11">
        <v>-6.1690621099776098E-2</v>
      </c>
      <c r="AU322" s="11">
        <v>3.7486606392873899E-2</v>
      </c>
      <c r="AW322">
        <f t="array" ref="AW322">SUMPRODUCT(B322:AU322,TRANSPOSE('QoL regression results'!$H$3:$H$48))</f>
        <v>0.8221574127659621</v>
      </c>
    </row>
    <row r="323" spans="1:49" x14ac:dyDescent="0.3">
      <c r="A323">
        <v>322</v>
      </c>
      <c r="B323" s="11">
        <v>0.87246426763005402</v>
      </c>
      <c r="C323" s="11">
        <v>-6.4654207423104307E-2</v>
      </c>
      <c r="D323" s="11">
        <v>-1.2338747326157E-2</v>
      </c>
      <c r="E323" s="11">
        <v>-4.3821645774697998E-4</v>
      </c>
      <c r="F323" s="11">
        <v>7.6308685435340796E-3</v>
      </c>
      <c r="G323" s="11">
        <v>1.50103906636848E-2</v>
      </c>
      <c r="H323" s="11">
        <v>1.8108656191611502E-2</v>
      </c>
      <c r="I323" s="11">
        <v>-7.9484489632636698E-2</v>
      </c>
      <c r="J323" s="11">
        <v>-3.6081955285228701E-2</v>
      </c>
      <c r="K323" s="11">
        <v>-0.12084459853908799</v>
      </c>
      <c r="L323" s="11">
        <v>-0.12603557494828099</v>
      </c>
      <c r="M323" s="11">
        <v>-7.3168922718630999E-2</v>
      </c>
      <c r="N323" s="11">
        <v>-0.20474199085320699</v>
      </c>
      <c r="O323" s="11">
        <v>-0.14992612672962699</v>
      </c>
      <c r="P323" s="11">
        <v>-3.1781571440563101E-2</v>
      </c>
      <c r="Q323" s="11">
        <v>-0.13041791336396499</v>
      </c>
      <c r="R323" s="11">
        <v>-9.3769429607807805E-2</v>
      </c>
      <c r="S323" s="11">
        <v>-0.13984456204227899</v>
      </c>
      <c r="T323" s="11">
        <v>-4.4833966883253203E-2</v>
      </c>
      <c r="U323" s="11">
        <v>-0.18432593101068301</v>
      </c>
      <c r="V323" s="11">
        <v>-1.9288122120468602E-2</v>
      </c>
      <c r="W323" s="11">
        <v>-7.4477076009239404E-2</v>
      </c>
      <c r="X323" s="11">
        <v>-5.2554927021691199E-2</v>
      </c>
      <c r="Y323" s="11">
        <v>-8.6015246629313306E-3</v>
      </c>
      <c r="Z323" s="11">
        <v>6.9696889648931296E-2</v>
      </c>
      <c r="AA323" s="11">
        <v>-0.11916432774336</v>
      </c>
      <c r="AB323" s="11">
        <v>-3.1700059582159601E-2</v>
      </c>
      <c r="AC323" s="11">
        <v>-3.4039198090908801E-2</v>
      </c>
      <c r="AD323" s="11">
        <v>-3.9260940645898697E-2</v>
      </c>
      <c r="AE323" s="11">
        <v>-3.3205429095027703E-2</v>
      </c>
      <c r="AF323" s="11">
        <v>-1.7431034907649499E-2</v>
      </c>
      <c r="AG323" s="11">
        <v>-5.6950504060269101E-2</v>
      </c>
      <c r="AH323" s="11">
        <v>-3.7260909054038602E-2</v>
      </c>
      <c r="AI323" s="11">
        <v>-1.43553230813877E-2</v>
      </c>
      <c r="AJ323" s="11">
        <v>-1.5998576925468199E-2</v>
      </c>
      <c r="AK323" s="11">
        <v>1.88138688369309E-4</v>
      </c>
      <c r="AL323" s="11">
        <v>-3.4016736897819698E-3</v>
      </c>
      <c r="AM323" s="11">
        <v>-1.5669540582271001E-2</v>
      </c>
      <c r="AN323" s="11">
        <v>-3.2893093351318903E-2</v>
      </c>
      <c r="AO323" s="11">
        <v>-4.4599565314875397E-2</v>
      </c>
      <c r="AP323" s="11">
        <v>-7.7059160402269903E-3</v>
      </c>
      <c r="AQ323" s="11">
        <v>-6.1428933817291503E-2</v>
      </c>
      <c r="AR323" s="11">
        <v>2.8946093358900402E-2</v>
      </c>
      <c r="AS323" s="11">
        <v>-2.0803031999062499E-2</v>
      </c>
      <c r="AT323" s="11">
        <v>-7.0736061506744205E-2</v>
      </c>
      <c r="AU323" s="11">
        <v>3.9791109852633698E-2</v>
      </c>
      <c r="AW323">
        <f t="array" ref="AW323">SUMPRODUCT(B323:AU323,TRANSPOSE('QoL regression results'!$H$3:$H$48))</f>
        <v>0.83180168488623352</v>
      </c>
    </row>
    <row r="324" spans="1:49" x14ac:dyDescent="0.3">
      <c r="A324">
        <v>323</v>
      </c>
      <c r="B324" s="11">
        <v>0.87802356904220802</v>
      </c>
      <c r="C324" s="11">
        <v>-6.5129759487811703E-2</v>
      </c>
      <c r="D324" s="11">
        <v>1.6374541244992099E-2</v>
      </c>
      <c r="E324" s="11">
        <v>1.0141207943027101E-3</v>
      </c>
      <c r="F324" s="11">
        <v>2.83422792328787E-2</v>
      </c>
      <c r="G324" s="11">
        <v>-3.0142256307841698E-3</v>
      </c>
      <c r="H324" s="11">
        <v>2.8723636575882699E-2</v>
      </c>
      <c r="I324" s="11">
        <v>-3.0302531528430598E-2</v>
      </c>
      <c r="J324" s="11">
        <v>-1.6903937438734001E-2</v>
      </c>
      <c r="K324" s="11">
        <v>-0.13274841252893599</v>
      </c>
      <c r="L324" s="11">
        <v>-9.7401746983607998E-2</v>
      </c>
      <c r="M324" s="11">
        <v>-6.4034654764506996E-2</v>
      </c>
      <c r="N324" s="11">
        <v>-0.170794496574902</v>
      </c>
      <c r="O324" s="11">
        <v>-8.0930050699420095E-2</v>
      </c>
      <c r="P324" s="11">
        <v>-2.4006223442384001E-2</v>
      </c>
      <c r="Q324" s="11">
        <v>-0.10300375909578</v>
      </c>
      <c r="R324" s="11">
        <v>-8.3588718431436601E-2</v>
      </c>
      <c r="S324" s="11">
        <v>-0.13744751620155901</v>
      </c>
      <c r="T324" s="11">
        <v>-8.9728590352228896E-2</v>
      </c>
      <c r="U324" s="11">
        <v>-0.215282149038172</v>
      </c>
      <c r="V324" s="11">
        <v>-2.8003951070038599E-2</v>
      </c>
      <c r="W324" s="11">
        <v>-1.63632971409465E-2</v>
      </c>
      <c r="X324" s="11">
        <v>-1.5837723592870102E-2</v>
      </c>
      <c r="Y324" s="11">
        <v>4.79790240845216E-2</v>
      </c>
      <c r="Z324" s="11">
        <v>2.3532734668250101E-2</v>
      </c>
      <c r="AA324" s="11">
        <v>-8.3060484429345702E-2</v>
      </c>
      <c r="AB324" s="11">
        <v>-2.4670094304440601E-2</v>
      </c>
      <c r="AC324" s="11">
        <v>1.03973010549564E-2</v>
      </c>
      <c r="AD324" s="11">
        <v>3.8040253667210901E-3</v>
      </c>
      <c r="AE324" s="11">
        <v>-3.6292455292756702E-2</v>
      </c>
      <c r="AF324" s="11">
        <v>-2.7913571981512099E-2</v>
      </c>
      <c r="AG324" s="11">
        <v>-7.3952335646860101E-2</v>
      </c>
      <c r="AH324" s="11">
        <v>-5.6421168201124403E-2</v>
      </c>
      <c r="AI324" s="11">
        <v>-3.3584480735475798E-2</v>
      </c>
      <c r="AJ324" s="11">
        <v>-1.9478481223903998E-2</v>
      </c>
      <c r="AK324" s="11">
        <v>3.4574124089923998E-3</v>
      </c>
      <c r="AL324" s="11">
        <v>2.23937479330962E-3</v>
      </c>
      <c r="AM324" s="11">
        <v>-1.6897637380621201E-2</v>
      </c>
      <c r="AN324" s="11">
        <v>-2.36826183624716E-2</v>
      </c>
      <c r="AO324" s="11">
        <v>-6.1819767570919802E-2</v>
      </c>
      <c r="AP324" s="11">
        <v>-1.08618536553272E-2</v>
      </c>
      <c r="AQ324" s="11">
        <v>-5.0929362302695902E-2</v>
      </c>
      <c r="AR324" s="11">
        <v>2.8426099310254901E-2</v>
      </c>
      <c r="AS324" s="11">
        <v>-1.54435071638447E-2</v>
      </c>
      <c r="AT324" s="11">
        <v>-6.2238624905782899E-2</v>
      </c>
      <c r="AU324" s="11">
        <v>4.01323538005115E-2</v>
      </c>
      <c r="AW324">
        <f t="array" ref="AW324">SUMPRODUCT(B324:AU324,TRANSPOSE('QoL regression results'!$H$3:$H$48))</f>
        <v>0.8238417756343932</v>
      </c>
    </row>
    <row r="325" spans="1:49" x14ac:dyDescent="0.3">
      <c r="A325">
        <v>324</v>
      </c>
      <c r="B325" s="11">
        <v>0.86597522996710297</v>
      </c>
      <c r="C325" s="11">
        <v>-7.8479010147981296E-2</v>
      </c>
      <c r="D325" s="11">
        <v>-1.4186919645367399E-2</v>
      </c>
      <c r="E325" s="11">
        <v>-1.0299784075447601E-3</v>
      </c>
      <c r="F325" s="11">
        <v>1.80550279711372E-2</v>
      </c>
      <c r="G325" s="11">
        <v>7.2753395434817097E-3</v>
      </c>
      <c r="H325" s="11">
        <v>1.51841895547486E-2</v>
      </c>
      <c r="I325" s="11">
        <v>-0.107549770050047</v>
      </c>
      <c r="J325" s="11">
        <v>-1.1477149051439499E-2</v>
      </c>
      <c r="K325" s="11">
        <v>-8.6228427332367297E-2</v>
      </c>
      <c r="L325" s="11">
        <v>-0.141127628469047</v>
      </c>
      <c r="M325" s="11">
        <v>-5.6335908245660801E-2</v>
      </c>
      <c r="N325" s="11">
        <v>-0.14585187318069201</v>
      </c>
      <c r="O325" s="11">
        <v>-5.9491815552838299E-2</v>
      </c>
      <c r="P325" s="11">
        <v>-1.63728094309054E-2</v>
      </c>
      <c r="Q325" s="11">
        <v>-0.10163258861875001</v>
      </c>
      <c r="R325" s="11">
        <v>-4.0681026408551701E-2</v>
      </c>
      <c r="S325" s="11">
        <v>-9.2378148436785198E-2</v>
      </c>
      <c r="T325" s="11">
        <v>-6.4853526744556106E-2</v>
      </c>
      <c r="U325" s="11">
        <v>-0.21005728661664599</v>
      </c>
      <c r="V325" s="11">
        <v>-1.30284228748272E-2</v>
      </c>
      <c r="W325" s="11">
        <v>-2.2097381529274599E-2</v>
      </c>
      <c r="X325" s="11">
        <v>-4.6816497440169698E-2</v>
      </c>
      <c r="Y325" s="11">
        <v>8.7875976449436604E-3</v>
      </c>
      <c r="Z325" s="11">
        <v>1.5751673652152898E-2</v>
      </c>
      <c r="AA325" s="11">
        <v>-8.7013694512826104E-2</v>
      </c>
      <c r="AB325" s="11">
        <v>-2.3089559671983499E-2</v>
      </c>
      <c r="AC325" s="11">
        <v>-5.9137054201049401E-2</v>
      </c>
      <c r="AD325" s="11">
        <v>2.0668100341049701E-2</v>
      </c>
      <c r="AE325" s="11">
        <v>-4.1526235128931298E-2</v>
      </c>
      <c r="AF325" s="11">
        <v>-2.1774816699980399E-2</v>
      </c>
      <c r="AG325" s="11">
        <v>-6.8348444003204098E-2</v>
      </c>
      <c r="AH325" s="11">
        <v>-2.99648223782394E-2</v>
      </c>
      <c r="AI325" s="11">
        <v>-2.8016810024710102E-2</v>
      </c>
      <c r="AJ325" s="11">
        <v>-1.6974427824067901E-2</v>
      </c>
      <c r="AK325" s="11">
        <v>2.8773695047738198E-3</v>
      </c>
      <c r="AL325" s="11">
        <v>1.01733303551157E-2</v>
      </c>
      <c r="AM325" s="11">
        <v>-1.37153709642494E-2</v>
      </c>
      <c r="AN325" s="11">
        <v>-1.9165400417075099E-2</v>
      </c>
      <c r="AO325" s="11">
        <v>-5.25095434569324E-2</v>
      </c>
      <c r="AP325" s="11">
        <v>-1.6063696489377201E-2</v>
      </c>
      <c r="AQ325" s="11">
        <v>-5.4085721109652103E-2</v>
      </c>
      <c r="AR325" s="11">
        <v>3.0638337044262099E-2</v>
      </c>
      <c r="AS325" s="11">
        <v>-1.73703628718044E-2</v>
      </c>
      <c r="AT325" s="11">
        <v>-6.2648062138886504E-2</v>
      </c>
      <c r="AU325" s="11">
        <v>3.9898724254136202E-2</v>
      </c>
      <c r="AW325">
        <f t="array" ref="AW325">SUMPRODUCT(B325:AU325,TRANSPOSE('QoL regression results'!$H$3:$H$48))</f>
        <v>0.84618373794397928</v>
      </c>
    </row>
    <row r="326" spans="1:49" x14ac:dyDescent="0.3">
      <c r="A326">
        <v>325</v>
      </c>
      <c r="B326" s="11">
        <v>0.85747678967301499</v>
      </c>
      <c r="C326" s="11">
        <v>-1.00636862602786E-2</v>
      </c>
      <c r="D326" s="11">
        <v>-9.9695193029642297E-3</v>
      </c>
      <c r="E326" s="11">
        <v>8.67614728510324E-3</v>
      </c>
      <c r="F326" s="11">
        <v>1.24327472082617E-2</v>
      </c>
      <c r="G326" s="11">
        <v>2.6577913440338E-2</v>
      </c>
      <c r="H326" s="11">
        <v>2.8219747509090801E-2</v>
      </c>
      <c r="I326" s="11">
        <v>-9.8546966142942796E-2</v>
      </c>
      <c r="J326" s="11">
        <v>-2.84639900102115E-2</v>
      </c>
      <c r="K326" s="11">
        <v>-0.15589648766273401</v>
      </c>
      <c r="L326" s="11">
        <v>-0.111394334211448</v>
      </c>
      <c r="M326" s="11">
        <v>-5.1712845443035997E-2</v>
      </c>
      <c r="N326" s="11">
        <v>-0.14147675173275601</v>
      </c>
      <c r="O326" s="11">
        <v>-9.3369959818686094E-2</v>
      </c>
      <c r="P326" s="11">
        <v>-2.4520244769054199E-2</v>
      </c>
      <c r="Q326" s="11">
        <v>-0.20804832623873201</v>
      </c>
      <c r="R326" s="11">
        <v>-9.9182019810077404E-2</v>
      </c>
      <c r="S326" s="11">
        <v>-0.113847412973848</v>
      </c>
      <c r="T326" s="11">
        <v>-5.5660784500835898E-2</v>
      </c>
      <c r="U326" s="11">
        <v>-8.6118982842164293E-2</v>
      </c>
      <c r="V326" s="11">
        <v>1.42337819546318E-2</v>
      </c>
      <c r="W326" s="11">
        <v>-8.2790711832097894E-2</v>
      </c>
      <c r="X326" s="11">
        <v>-4.6956043438987197E-2</v>
      </c>
      <c r="Y326" s="11">
        <v>-3.3287062150411398E-2</v>
      </c>
      <c r="Z326" s="11">
        <v>-5.9653290035085798E-3</v>
      </c>
      <c r="AA326" s="11">
        <v>-0.11378892068131501</v>
      </c>
      <c r="AB326" s="11">
        <v>-2.4437307219558099E-2</v>
      </c>
      <c r="AC326" s="11">
        <v>-1.33205284651472E-2</v>
      </c>
      <c r="AD326" s="11">
        <v>-3.8141262412279803E-2</v>
      </c>
      <c r="AE326" s="11">
        <v>-3.5502346048340898E-2</v>
      </c>
      <c r="AF326" s="11">
        <v>-2.3456245033723299E-2</v>
      </c>
      <c r="AG326" s="11">
        <v>-4.8452290565023599E-2</v>
      </c>
      <c r="AH326" s="11">
        <v>-5.2844189175851201E-2</v>
      </c>
      <c r="AI326" s="11">
        <v>-2.0214624552264401E-2</v>
      </c>
      <c r="AJ326" s="11">
        <v>-1.7479654287487399E-2</v>
      </c>
      <c r="AK326" s="11">
        <v>-2.3892728277156898E-3</v>
      </c>
      <c r="AL326" s="11">
        <v>9.4202967067947996E-3</v>
      </c>
      <c r="AM326" s="11">
        <v>-7.34434857631883E-3</v>
      </c>
      <c r="AN326" s="11">
        <v>-1.7523236282184499E-2</v>
      </c>
      <c r="AO326" s="11">
        <v>-3.8576494418142197E-2</v>
      </c>
      <c r="AP326" s="11">
        <v>-6.23791349380698E-3</v>
      </c>
      <c r="AQ326" s="11">
        <v>-6.5009678385130207E-2</v>
      </c>
      <c r="AR326" s="11">
        <v>2.3567431204488499E-2</v>
      </c>
      <c r="AS326" s="11">
        <v>-1.3559646816581301E-2</v>
      </c>
      <c r="AT326" s="11">
        <v>-5.9689045689816297E-2</v>
      </c>
      <c r="AU326" s="11">
        <v>3.7463798616682899E-2</v>
      </c>
      <c r="AW326">
        <f t="array" ref="AW326">SUMPRODUCT(B326:AU326,TRANSPOSE('QoL regression results'!$H$3:$H$48))</f>
        <v>0.81405289720395857</v>
      </c>
    </row>
    <row r="327" spans="1:49" x14ac:dyDescent="0.3">
      <c r="A327">
        <v>326</v>
      </c>
      <c r="B327" s="11">
        <v>0.86453065074316204</v>
      </c>
      <c r="C327" s="11">
        <v>-4.4385630194555901E-2</v>
      </c>
      <c r="D327" s="11">
        <v>1.4476266195848899E-2</v>
      </c>
      <c r="E327" s="11">
        <v>-5.6292547830427003E-4</v>
      </c>
      <c r="F327" s="11">
        <v>2.1424970758074698E-2</v>
      </c>
      <c r="G327" s="11">
        <v>-4.3912681998776598E-3</v>
      </c>
      <c r="H327" s="11">
        <v>2.11862747551914E-2</v>
      </c>
      <c r="I327" s="11">
        <v>-5.6709221777468698E-2</v>
      </c>
      <c r="J327" s="11">
        <v>1.39903835830437E-2</v>
      </c>
      <c r="K327" s="11">
        <v>-0.106462835852078</v>
      </c>
      <c r="L327" s="11">
        <v>-0.100694000628495</v>
      </c>
      <c r="M327" s="11">
        <v>-6.49771668908221E-2</v>
      </c>
      <c r="N327" s="11">
        <v>-0.12653673114955</v>
      </c>
      <c r="O327" s="11">
        <v>-8.8183617420901195E-2</v>
      </c>
      <c r="P327" s="11">
        <v>-1.8545384176708399E-2</v>
      </c>
      <c r="Q327" s="11">
        <v>-0.100888824920171</v>
      </c>
      <c r="R327" s="11">
        <v>-8.6577875680136904E-2</v>
      </c>
      <c r="S327" s="11">
        <v>-0.108309162246803</v>
      </c>
      <c r="T327" s="11">
        <v>-7.4594883613505802E-2</v>
      </c>
      <c r="U327" s="11">
        <v>-3.6834114468964799E-2</v>
      </c>
      <c r="V327" s="11">
        <v>1.35206687345E-2</v>
      </c>
      <c r="W327" s="11">
        <v>-5.7517672185726697E-2</v>
      </c>
      <c r="X327" s="11">
        <v>-4.6150788361304297E-2</v>
      </c>
      <c r="Y327" s="11">
        <v>-9.8849032594830796E-3</v>
      </c>
      <c r="Z327" s="11">
        <v>2.8069945988253399E-4</v>
      </c>
      <c r="AA327" s="11">
        <v>-8.1117296860859403E-2</v>
      </c>
      <c r="AB327" s="11">
        <v>-2.4479136455755598E-2</v>
      </c>
      <c r="AC327" s="11">
        <v>3.6112531426800397E-2</v>
      </c>
      <c r="AD327" s="11">
        <v>-3.2066044523616603E-2</v>
      </c>
      <c r="AE327" s="11">
        <v>-3.5650412254268203E-2</v>
      </c>
      <c r="AF327" s="11">
        <v>-2.5667934476534499E-2</v>
      </c>
      <c r="AG327" s="11">
        <v>-6.5581392662696095E-2</v>
      </c>
      <c r="AH327" s="11">
        <v>-4.7495679917276601E-2</v>
      </c>
      <c r="AI327" s="11">
        <v>-3.5511026496381597E-2</v>
      </c>
      <c r="AJ327" s="11">
        <v>-1.4637129814785099E-2</v>
      </c>
      <c r="AK327" s="11">
        <v>1.2317080941451101E-3</v>
      </c>
      <c r="AL327" s="11">
        <v>5.7762716393171196E-3</v>
      </c>
      <c r="AM327" s="11">
        <v>-7.1495822063653604E-3</v>
      </c>
      <c r="AN327" s="11">
        <v>-2.0654766928641499E-2</v>
      </c>
      <c r="AO327" s="11">
        <v>-4.4869537570657203E-2</v>
      </c>
      <c r="AP327" s="11">
        <v>-2.1154285559157299E-2</v>
      </c>
      <c r="AQ327" s="11">
        <v>-6.1474118475202198E-2</v>
      </c>
      <c r="AR327" s="11">
        <v>3.2912261039098202E-2</v>
      </c>
      <c r="AS327" s="11">
        <v>-1.7963039964587899E-2</v>
      </c>
      <c r="AT327" s="11">
        <v>-5.8059083403269103E-2</v>
      </c>
      <c r="AU327" s="11">
        <v>4.5457385203006503E-2</v>
      </c>
      <c r="AW327">
        <f t="array" ref="AW327">SUMPRODUCT(B327:AU327,TRANSPOSE('QoL regression results'!$H$3:$H$48))</f>
        <v>0.82281124246520265</v>
      </c>
    </row>
    <row r="328" spans="1:49" x14ac:dyDescent="0.3">
      <c r="A328">
        <v>327</v>
      </c>
      <c r="B328" s="11">
        <v>0.84258557148933499</v>
      </c>
      <c r="C328" s="11">
        <v>-5.1116293873527098E-2</v>
      </c>
      <c r="D328" s="11">
        <v>-2.92799700555092E-2</v>
      </c>
      <c r="E328" s="11">
        <v>5.60846579414044E-3</v>
      </c>
      <c r="F328" s="11">
        <v>1.47203148815158E-2</v>
      </c>
      <c r="G328" s="11">
        <v>3.8075345028459703E-2</v>
      </c>
      <c r="H328" s="11">
        <v>3.1128087436345001E-2</v>
      </c>
      <c r="I328" s="11">
        <v>-0.107937687333871</v>
      </c>
      <c r="J328" s="11">
        <v>-1.8956322674596501E-2</v>
      </c>
      <c r="K328" s="11">
        <v>-0.10202577494912</v>
      </c>
      <c r="L328" s="11">
        <v>-9.2846213774665703E-2</v>
      </c>
      <c r="M328" s="11">
        <v>-6.0805704104602502E-2</v>
      </c>
      <c r="N328" s="11">
        <v>-0.15414756303416899</v>
      </c>
      <c r="O328" s="11">
        <v>-7.2547512478077697E-2</v>
      </c>
      <c r="P328" s="11">
        <v>-2.3334645300467902E-2</v>
      </c>
      <c r="Q328" s="11">
        <v>-8.5058571402300095E-2</v>
      </c>
      <c r="R328" s="11">
        <v>-0.12999267944634399</v>
      </c>
      <c r="S328" s="11">
        <v>-0.10490970141378</v>
      </c>
      <c r="T328" s="11">
        <v>-4.9867201677192101E-2</v>
      </c>
      <c r="U328" s="11">
        <v>-0.17941591819813801</v>
      </c>
      <c r="V328" s="11">
        <v>-2.8187707345145802E-3</v>
      </c>
      <c r="W328" s="11">
        <v>-4.5395710321734603E-2</v>
      </c>
      <c r="X328" s="11">
        <v>-7.4224687018712807E-2</v>
      </c>
      <c r="Y328" s="11">
        <v>3.9895162677304898E-2</v>
      </c>
      <c r="Z328" s="11">
        <v>-9.0535578929885495E-4</v>
      </c>
      <c r="AA328" s="11">
        <v>-0.111889157194174</v>
      </c>
      <c r="AB328" s="11">
        <v>-2.4762218173133899E-2</v>
      </c>
      <c r="AC328" s="11">
        <v>-1.2300554648312201E-2</v>
      </c>
      <c r="AD328" s="11">
        <v>4.986872269354E-2</v>
      </c>
      <c r="AE328" s="11">
        <v>-2.7054816093981901E-2</v>
      </c>
      <c r="AF328" s="11">
        <v>-4.0045319946685103E-3</v>
      </c>
      <c r="AG328" s="11">
        <v>-6.3533351938670296E-2</v>
      </c>
      <c r="AH328" s="11">
        <v>-5.2323158639726398E-2</v>
      </c>
      <c r="AI328" s="11">
        <v>-2.3427827173405701E-2</v>
      </c>
      <c r="AJ328" s="11">
        <v>-1.4410243878070101E-2</v>
      </c>
      <c r="AK328" s="11">
        <v>7.7854257294469103E-3</v>
      </c>
      <c r="AL328" s="11">
        <v>1.8906905707480499E-2</v>
      </c>
      <c r="AM328" s="11">
        <v>2.7090081991731798E-3</v>
      </c>
      <c r="AN328" s="11">
        <v>-1.15844128546869E-2</v>
      </c>
      <c r="AO328" s="11">
        <v>-3.4422126398620002E-2</v>
      </c>
      <c r="AP328" s="11">
        <v>-1.9700614077075702E-2</v>
      </c>
      <c r="AQ328" s="11">
        <v>-5.9124302310770101E-2</v>
      </c>
      <c r="AR328" s="11">
        <v>2.7253848736452101E-2</v>
      </c>
      <c r="AS328" s="11">
        <v>-1.11718264028132E-2</v>
      </c>
      <c r="AT328" s="11">
        <v>-5.5113662233496799E-2</v>
      </c>
      <c r="AU328" s="11">
        <v>5.19042637138745E-2</v>
      </c>
      <c r="AW328">
        <f t="array" ref="AW328">SUMPRODUCT(B328:AU328,TRANSPOSE('QoL regression results'!$H$3:$H$48))</f>
        <v>0.80916931855708918</v>
      </c>
    </row>
    <row r="329" spans="1:49" x14ac:dyDescent="0.3">
      <c r="A329">
        <v>328</v>
      </c>
      <c r="B329" s="11">
        <v>0.86494100301056998</v>
      </c>
      <c r="C329" s="11">
        <v>-6.8005609662775204E-2</v>
      </c>
      <c r="D329" s="11">
        <v>-2.2319274310105401E-3</v>
      </c>
      <c r="E329" s="11">
        <v>1.5826205192652099E-3</v>
      </c>
      <c r="F329" s="11">
        <v>1.41762993978368E-2</v>
      </c>
      <c r="G329" s="11">
        <v>1.4699557219176001E-2</v>
      </c>
      <c r="H329" s="11">
        <v>2.32698517463053E-2</v>
      </c>
      <c r="I329" s="11">
        <v>-7.9284949748218495E-2</v>
      </c>
      <c r="J329" s="11">
        <v>4.7115282606598197E-5</v>
      </c>
      <c r="K329" s="11">
        <v>-0.162814813484042</v>
      </c>
      <c r="L329" s="11">
        <v>-0.120109965731461</v>
      </c>
      <c r="M329" s="11">
        <v>-5.9233061617518297E-2</v>
      </c>
      <c r="N329" s="11">
        <v>-0.12667860318465099</v>
      </c>
      <c r="O329" s="11">
        <v>-0.10259018055895</v>
      </c>
      <c r="P329" s="11">
        <v>-1.8101780253418399E-2</v>
      </c>
      <c r="Q329" s="11">
        <v>-9.2888833903347498E-2</v>
      </c>
      <c r="R329" s="11">
        <v>-0.125650060414846</v>
      </c>
      <c r="S329" s="11">
        <v>-0.16424834669014801</v>
      </c>
      <c r="T329" s="11">
        <v>-5.1917301249179003E-2</v>
      </c>
      <c r="U329" s="11">
        <v>-8.5023422972656498E-2</v>
      </c>
      <c r="V329" s="11">
        <v>-8.7127989269491207E-3</v>
      </c>
      <c r="W329" s="11">
        <v>-2.4804607606805799E-2</v>
      </c>
      <c r="X329" s="11">
        <v>-6.8079805013535902E-2</v>
      </c>
      <c r="Y329" s="11">
        <v>-4.65819332540151E-2</v>
      </c>
      <c r="Z329" s="11">
        <v>2.23625675158091E-2</v>
      </c>
      <c r="AA329" s="11">
        <v>-8.5749705937313805E-2</v>
      </c>
      <c r="AB329" s="11">
        <v>-2.6890753548271299E-3</v>
      </c>
      <c r="AC329" s="11">
        <v>-4.5037707086038201E-2</v>
      </c>
      <c r="AD329" s="11">
        <v>-0.12788924601673299</v>
      </c>
      <c r="AE329" s="11">
        <v>-2.9770737091926999E-2</v>
      </c>
      <c r="AF329" s="11">
        <v>-2.3307407824403499E-2</v>
      </c>
      <c r="AG329" s="11">
        <v>-6.1009417869937702E-2</v>
      </c>
      <c r="AH329" s="11">
        <v>-4.60486843055566E-2</v>
      </c>
      <c r="AI329" s="11">
        <v>-2.5756459278498098E-2</v>
      </c>
      <c r="AJ329" s="11">
        <v>-1.62239441131296E-2</v>
      </c>
      <c r="AK329" s="11">
        <v>2.7969965858786602E-3</v>
      </c>
      <c r="AL329" s="11">
        <v>-1.15846009536457E-3</v>
      </c>
      <c r="AM329" s="11">
        <v>-1.2546204504351399E-2</v>
      </c>
      <c r="AN329" s="11">
        <v>-2.8760924641242799E-2</v>
      </c>
      <c r="AO329" s="11">
        <v>-5.1710078700127601E-2</v>
      </c>
      <c r="AP329" s="11">
        <v>-1.2827640562465501E-2</v>
      </c>
      <c r="AQ329" s="11">
        <v>-4.8521168675284498E-2</v>
      </c>
      <c r="AR329" s="11">
        <v>3.3448336478935803E-2</v>
      </c>
      <c r="AS329" s="11">
        <v>-1.4995800915786599E-2</v>
      </c>
      <c r="AT329" s="11">
        <v>-6.4986443213471204E-2</v>
      </c>
      <c r="AU329" s="11">
        <v>4.0616812934789998E-2</v>
      </c>
      <c r="AW329">
        <f t="array" ref="AW329">SUMPRODUCT(B329:AU329,TRANSPOSE('QoL regression results'!$H$3:$H$48))</f>
        <v>0.81773385860964876</v>
      </c>
    </row>
    <row r="330" spans="1:49" x14ac:dyDescent="0.3">
      <c r="A330">
        <v>329</v>
      </c>
      <c r="B330" s="11">
        <v>0.85788755427516805</v>
      </c>
      <c r="C330" s="11">
        <v>-4.6219723555723298E-2</v>
      </c>
      <c r="D330" s="11">
        <v>1.94307644449331E-2</v>
      </c>
      <c r="E330" s="11">
        <v>8.4126249710985302E-3</v>
      </c>
      <c r="F330" s="11">
        <v>4.5352920737004197E-3</v>
      </c>
      <c r="G330" s="11">
        <v>9.05670002631297E-3</v>
      </c>
      <c r="H330" s="11">
        <v>3.0492674057411101E-2</v>
      </c>
      <c r="I330" s="11">
        <v>-8.2566009873338994E-2</v>
      </c>
      <c r="J330" s="11">
        <v>-2.74859105930879E-3</v>
      </c>
      <c r="K330" s="11">
        <v>-0.122190126129889</v>
      </c>
      <c r="L330" s="11">
        <v>-0.129570711406124</v>
      </c>
      <c r="M330" s="11">
        <v>-5.4133961560469498E-2</v>
      </c>
      <c r="N330" s="11">
        <v>-0.12028649782207</v>
      </c>
      <c r="O330" s="11">
        <v>-1.1761655371293899E-2</v>
      </c>
      <c r="P330" s="11">
        <v>-2.3497294883040101E-2</v>
      </c>
      <c r="Q330" s="11">
        <v>-4.1043484505261303E-2</v>
      </c>
      <c r="R330" s="11">
        <v>-7.9985780658825098E-2</v>
      </c>
      <c r="S330" s="11">
        <v>-7.91802117102339E-2</v>
      </c>
      <c r="T330" s="11">
        <v>-7.8907674829977098E-2</v>
      </c>
      <c r="U330" s="11">
        <v>3.4572423433454499E-2</v>
      </c>
      <c r="V330" s="11">
        <v>2.90845002286712E-3</v>
      </c>
      <c r="W330" s="11">
        <v>-5.4221975933404901E-2</v>
      </c>
      <c r="X330" s="11">
        <v>-4.80341045899534E-2</v>
      </c>
      <c r="Y330" s="11">
        <v>2.6082228220277399E-2</v>
      </c>
      <c r="Z330" s="11">
        <v>1.25962534120133E-2</v>
      </c>
      <c r="AA330" s="11">
        <v>-0.108896142323578</v>
      </c>
      <c r="AB330" s="11">
        <v>-2.35619101726188E-2</v>
      </c>
      <c r="AC330" s="11">
        <v>6.3767328715422303E-3</v>
      </c>
      <c r="AD330" s="11">
        <v>-0.114932766983402</v>
      </c>
      <c r="AE330" s="11">
        <v>-3.29764580171042E-2</v>
      </c>
      <c r="AF330" s="11">
        <v>-1.4952195031302601E-2</v>
      </c>
      <c r="AG330" s="11">
        <v>-6.2167657547930501E-2</v>
      </c>
      <c r="AH330" s="11">
        <v>-4.9973945762154103E-2</v>
      </c>
      <c r="AI330" s="11">
        <v>-2.9146055133713301E-2</v>
      </c>
      <c r="AJ330" s="11">
        <v>-1.44394071871229E-2</v>
      </c>
      <c r="AK330" s="11">
        <v>-3.1501210161363502E-3</v>
      </c>
      <c r="AL330" s="11">
        <v>3.0328782822696201E-3</v>
      </c>
      <c r="AM330" s="11">
        <v>-1.3906990084343099E-2</v>
      </c>
      <c r="AN330" s="11">
        <v>-2.0825224728001999E-2</v>
      </c>
      <c r="AO330" s="11">
        <v>-3.9895466438215697E-2</v>
      </c>
      <c r="AP330" s="11">
        <v>-1.53318204839441E-2</v>
      </c>
      <c r="AQ330" s="11">
        <v>-5.2087185080497901E-2</v>
      </c>
      <c r="AR330" s="11">
        <v>3.2859669941111301E-2</v>
      </c>
      <c r="AS330" s="11">
        <v>-1.95966764268217E-2</v>
      </c>
      <c r="AT330" s="11">
        <v>-6.09530342579599E-2</v>
      </c>
      <c r="AU330" s="11">
        <v>3.9010990748993203E-2</v>
      </c>
      <c r="AW330">
        <f t="array" ref="AW330">SUMPRODUCT(B330:AU330,TRANSPOSE('QoL regression results'!$H$3:$H$48))</f>
        <v>0.81094648679528358</v>
      </c>
    </row>
    <row r="331" spans="1:49" x14ac:dyDescent="0.3">
      <c r="A331">
        <v>330</v>
      </c>
      <c r="B331" s="11">
        <v>0.87833856061578697</v>
      </c>
      <c r="C331" s="11">
        <v>-4.7392579464644001E-2</v>
      </c>
      <c r="D331" s="11">
        <v>-1.76688412950636E-2</v>
      </c>
      <c r="E331" s="11">
        <v>-9.8782623595130304E-5</v>
      </c>
      <c r="F331" s="11">
        <v>-1.8557229563042901E-3</v>
      </c>
      <c r="G331" s="11">
        <v>3.9741377570046102E-2</v>
      </c>
      <c r="H331" s="11">
        <v>2.9135133410047202E-2</v>
      </c>
      <c r="I331" s="11">
        <v>-0.122654807591467</v>
      </c>
      <c r="J331" s="11">
        <v>-2.1675302158103201E-2</v>
      </c>
      <c r="K331" s="11">
        <v>-0.16411977924250601</v>
      </c>
      <c r="L331" s="11">
        <v>-9.4573186487464295E-2</v>
      </c>
      <c r="M331" s="11">
        <v>-6.0759868457353199E-2</v>
      </c>
      <c r="N331" s="11">
        <v>-0.13070693743525499</v>
      </c>
      <c r="O331" s="11">
        <v>-4.4459774689289501E-2</v>
      </c>
      <c r="P331" s="11">
        <v>-2.3381867323601799E-2</v>
      </c>
      <c r="Q331" s="11">
        <v>-7.1247299669067704E-2</v>
      </c>
      <c r="R331" s="11">
        <v>-0.105224776829767</v>
      </c>
      <c r="S331" s="11">
        <v>-7.5347344821807896E-2</v>
      </c>
      <c r="T331" s="11">
        <v>-5.1395611372539902E-2</v>
      </c>
      <c r="U331" s="11">
        <v>-6.7119502775916204E-2</v>
      </c>
      <c r="V331" s="11">
        <v>8.0137150685555304E-3</v>
      </c>
      <c r="W331" s="11">
        <v>-6.1487405847462297E-2</v>
      </c>
      <c r="X331" s="11">
        <v>-4.0333144306210697E-2</v>
      </c>
      <c r="Y331" s="11">
        <v>2.6796480583118398E-2</v>
      </c>
      <c r="Z331" s="11">
        <v>3.1854813197054899E-3</v>
      </c>
      <c r="AA331" s="11">
        <v>-9.7082522061876494E-2</v>
      </c>
      <c r="AB331" s="11">
        <v>-3.09370893373404E-2</v>
      </c>
      <c r="AC331" s="11">
        <v>1.0394813995216599E-2</v>
      </c>
      <c r="AD331" s="11">
        <v>-2.0548348053635101E-2</v>
      </c>
      <c r="AE331" s="11">
        <v>-3.5045959128475197E-2</v>
      </c>
      <c r="AF331" s="11">
        <v>-2.94749156499673E-2</v>
      </c>
      <c r="AG331" s="11">
        <v>-5.1896957757629703E-2</v>
      </c>
      <c r="AH331" s="11">
        <v>-4.6382615327403003E-2</v>
      </c>
      <c r="AI331" s="11">
        <v>-2.57766530232513E-2</v>
      </c>
      <c r="AJ331" s="11">
        <v>-2.0647297473028799E-2</v>
      </c>
      <c r="AK331" s="11">
        <v>-7.6465927838459801E-3</v>
      </c>
      <c r="AL331" s="11">
        <v>-9.7195656344703507E-3</v>
      </c>
      <c r="AM331" s="11">
        <v>-1.9757199822378099E-2</v>
      </c>
      <c r="AN331" s="11">
        <v>-3.1721159267582302E-2</v>
      </c>
      <c r="AO331" s="11">
        <v>-6.4776458489584104E-2</v>
      </c>
      <c r="AP331" s="11">
        <v>-1.7165105702775501E-2</v>
      </c>
      <c r="AQ331" s="11">
        <v>-6.3830151194603404E-2</v>
      </c>
      <c r="AR331" s="11">
        <v>2.40352097047648E-2</v>
      </c>
      <c r="AS331" s="11">
        <v>-2.25146415339375E-2</v>
      </c>
      <c r="AT331" s="11">
        <v>-6.8197673609188506E-2</v>
      </c>
      <c r="AU331" s="11">
        <v>4.9907575059908997E-2</v>
      </c>
      <c r="AW331">
        <f t="array" ref="AW331">SUMPRODUCT(B331:AU331,TRANSPOSE('QoL regression results'!$H$3:$H$48))</f>
        <v>0.82223637965391361</v>
      </c>
    </row>
    <row r="332" spans="1:49" x14ac:dyDescent="0.3">
      <c r="A332">
        <v>331</v>
      </c>
      <c r="B332" s="11">
        <v>0.85600225292752796</v>
      </c>
      <c r="C332" s="11">
        <v>-6.0821597878613201E-2</v>
      </c>
      <c r="D332" s="11">
        <v>-2.7027352770887698E-2</v>
      </c>
      <c r="E332" s="11">
        <v>4.5538883002551496E-3</v>
      </c>
      <c r="F332" s="11">
        <v>9.8068024449636908E-3</v>
      </c>
      <c r="G332" s="11">
        <v>2.4832849009627001E-2</v>
      </c>
      <c r="H332" s="11">
        <v>3.0595186192996501E-2</v>
      </c>
      <c r="I332" s="11">
        <v>-0.12692113563087101</v>
      </c>
      <c r="J332" s="11">
        <v>-2.7528541377204601E-2</v>
      </c>
      <c r="K332" s="11">
        <v>-5.96752739555119E-2</v>
      </c>
      <c r="L332" s="11">
        <v>-0.120550954745135</v>
      </c>
      <c r="M332" s="11">
        <v>-5.7783196835057997E-2</v>
      </c>
      <c r="N332" s="11">
        <v>-0.148404029761048</v>
      </c>
      <c r="O332" s="11">
        <v>-0.10481204974781599</v>
      </c>
      <c r="P332" s="11">
        <v>-3.0757155840092001E-2</v>
      </c>
      <c r="Q332" s="11">
        <v>-9.7000260596527305E-2</v>
      </c>
      <c r="R332" s="11">
        <v>-5.6504814030023102E-2</v>
      </c>
      <c r="S332" s="11">
        <v>-0.13334417746782701</v>
      </c>
      <c r="T332" s="11">
        <v>-7.0352452297385695E-2</v>
      </c>
      <c r="U332" s="11">
        <v>-5.9513402798934599E-2</v>
      </c>
      <c r="V332" s="11">
        <v>1.6923812120620201E-2</v>
      </c>
      <c r="W332" s="11">
        <v>-7.2117172743386901E-2</v>
      </c>
      <c r="X332" s="11">
        <v>-3.6518067816068298E-2</v>
      </c>
      <c r="Y332" s="11">
        <v>-2.6348643783430201E-2</v>
      </c>
      <c r="Z332" s="11">
        <v>7.2509634737584802E-2</v>
      </c>
      <c r="AA332" s="11">
        <v>-0.105499451582553</v>
      </c>
      <c r="AB332" s="11">
        <v>-3.4033883494795302E-3</v>
      </c>
      <c r="AC332" s="11">
        <v>-2.83900450060478E-2</v>
      </c>
      <c r="AD332" s="11">
        <v>-1.0049117527308001E-2</v>
      </c>
      <c r="AE332" s="11">
        <v>-3.5854655606240703E-2</v>
      </c>
      <c r="AF332" s="11">
        <v>-2.5951872801766002E-2</v>
      </c>
      <c r="AG332" s="11">
        <v>-5.3173351607301203E-2</v>
      </c>
      <c r="AH332" s="11">
        <v>-5.2252587387990601E-2</v>
      </c>
      <c r="AI332" s="11">
        <v>-3.0067366452639601E-2</v>
      </c>
      <c r="AJ332" s="11">
        <v>-9.7534755754674404E-3</v>
      </c>
      <c r="AK332" s="11">
        <v>-3.5585391402814899E-3</v>
      </c>
      <c r="AL332" s="11">
        <v>2.13143539166245E-3</v>
      </c>
      <c r="AM332" s="11">
        <v>-9.8463633541830999E-3</v>
      </c>
      <c r="AN332" s="11">
        <v>-2.01999765082129E-2</v>
      </c>
      <c r="AO332" s="11">
        <v>-4.8193292080206097E-2</v>
      </c>
      <c r="AP332" s="11">
        <v>-8.5309358034547297E-3</v>
      </c>
      <c r="AQ332" s="11">
        <v>-4.7599229288382901E-2</v>
      </c>
      <c r="AR332" s="11">
        <v>3.09481969086964E-2</v>
      </c>
      <c r="AS332" s="11">
        <v>-1.24030610750244E-2</v>
      </c>
      <c r="AT332" s="11">
        <v>-6.3784920363813197E-2</v>
      </c>
      <c r="AU332" s="11">
        <v>3.7704997568677998E-2</v>
      </c>
      <c r="AW332">
        <f t="array" ref="AW332">SUMPRODUCT(B332:AU332,TRANSPOSE('QoL regression results'!$H$3:$H$48))</f>
        <v>0.8058811009311998</v>
      </c>
    </row>
    <row r="333" spans="1:49" x14ac:dyDescent="0.3">
      <c r="A333">
        <v>332</v>
      </c>
      <c r="B333" s="11">
        <v>0.87257969382352296</v>
      </c>
      <c r="C333" s="11">
        <v>-1.77313871510619E-2</v>
      </c>
      <c r="D333" s="11">
        <v>3.5963788930608802E-4</v>
      </c>
      <c r="E333" s="11">
        <v>-3.2960060192015299E-3</v>
      </c>
      <c r="F333" s="11">
        <v>-1.5300921986878701E-2</v>
      </c>
      <c r="G333" s="11">
        <v>1.0497519385335E-2</v>
      </c>
      <c r="H333" s="11">
        <v>3.9901481349908098E-2</v>
      </c>
      <c r="I333" s="11">
        <v>-0.14096390079587601</v>
      </c>
      <c r="J333" s="11">
        <v>-4.3733128732178897E-2</v>
      </c>
      <c r="K333" s="11">
        <v>-0.10431518264810299</v>
      </c>
      <c r="L333" s="11">
        <v>-0.13668628150800299</v>
      </c>
      <c r="M333" s="11">
        <v>-6.2778310827803704E-2</v>
      </c>
      <c r="N333" s="11">
        <v>-7.9134286332230394E-2</v>
      </c>
      <c r="O333" s="11">
        <v>-0.105157196016119</v>
      </c>
      <c r="P333" s="11">
        <v>-2.2969709683103402E-2</v>
      </c>
      <c r="Q333" s="11">
        <v>-6.3812915870331499E-2</v>
      </c>
      <c r="R333" s="11">
        <v>-0.108140931588627</v>
      </c>
      <c r="S333" s="11">
        <v>-0.114660088267415</v>
      </c>
      <c r="T333" s="11">
        <v>-6.8816667798710401E-2</v>
      </c>
      <c r="U333" s="11">
        <v>-0.107837781583627</v>
      </c>
      <c r="V333" s="11">
        <v>-1.75272873100416E-3</v>
      </c>
      <c r="W333" s="11">
        <v>-6.2665176208285503E-2</v>
      </c>
      <c r="X333" s="11">
        <v>-2.65225458704169E-2</v>
      </c>
      <c r="Y333" s="11">
        <v>3.4948499370036697E-2</v>
      </c>
      <c r="Z333" s="11">
        <v>9.1861275511938394E-3</v>
      </c>
      <c r="AA333" s="11">
        <v>-0.10418285340529899</v>
      </c>
      <c r="AB333" s="11">
        <v>-3.6686819875215798E-2</v>
      </c>
      <c r="AC333" s="11">
        <v>-0.118065668117227</v>
      </c>
      <c r="AD333" s="11">
        <v>-3.1682077141944098E-2</v>
      </c>
      <c r="AE333" s="11">
        <v>-3.5821213944743399E-2</v>
      </c>
      <c r="AF333" s="11">
        <v>-9.0173394507847403E-3</v>
      </c>
      <c r="AG333" s="11">
        <v>-6.36751447725738E-2</v>
      </c>
      <c r="AH333" s="11">
        <v>-5.8961768042383102E-2</v>
      </c>
      <c r="AI333" s="11">
        <v>-2.6876952721379001E-2</v>
      </c>
      <c r="AJ333" s="11">
        <v>-8.8629580568946806E-3</v>
      </c>
      <c r="AK333" s="11">
        <v>-1.04356892667194E-2</v>
      </c>
      <c r="AL333" s="11">
        <v>-1.22324404731177E-3</v>
      </c>
      <c r="AM333" s="11">
        <v>-1.57259380527166E-2</v>
      </c>
      <c r="AN333" s="11">
        <v>-2.9890167997025301E-2</v>
      </c>
      <c r="AO333" s="11">
        <v>-5.2866875095204803E-2</v>
      </c>
      <c r="AP333" s="11">
        <v>-5.1961175587645599E-3</v>
      </c>
      <c r="AQ333" s="11">
        <v>-5.5261229327222799E-2</v>
      </c>
      <c r="AR333" s="11">
        <v>2.67682324015803E-2</v>
      </c>
      <c r="AS333" s="11">
        <v>-1.48545677310566E-2</v>
      </c>
      <c r="AT333" s="11">
        <v>-6.4431321742878203E-2</v>
      </c>
      <c r="AU333" s="11">
        <v>3.5785313850863303E-2</v>
      </c>
      <c r="AW333">
        <f t="array" ref="AW333">SUMPRODUCT(B333:AU333,TRANSPOSE('QoL regression results'!$H$3:$H$48))</f>
        <v>0.81239468173382812</v>
      </c>
    </row>
    <row r="334" spans="1:49" x14ac:dyDescent="0.3">
      <c r="A334">
        <v>333</v>
      </c>
      <c r="B334" s="11">
        <v>0.849322179684181</v>
      </c>
      <c r="C334" s="11">
        <v>-8.0236088093001395E-2</v>
      </c>
      <c r="D334" s="11">
        <v>5.7626822711779203E-3</v>
      </c>
      <c r="E334" s="11">
        <v>-7.3661664174360004E-4</v>
      </c>
      <c r="F334" s="11">
        <v>-1.83941052041788E-2</v>
      </c>
      <c r="G334" s="11">
        <v>1.58607821079296E-2</v>
      </c>
      <c r="H334" s="11">
        <v>1.8050825751007998E-2</v>
      </c>
      <c r="I334" s="11">
        <v>-6.0225721021479099E-2</v>
      </c>
      <c r="J334" s="11">
        <v>-4.1059768267601E-2</v>
      </c>
      <c r="K334" s="11">
        <v>-5.1636874133423397E-2</v>
      </c>
      <c r="L334" s="11">
        <v>-0.13625496991176</v>
      </c>
      <c r="M334" s="11">
        <v>-5.7993619540400297E-2</v>
      </c>
      <c r="N334" s="11">
        <v>-0.17671506199225101</v>
      </c>
      <c r="O334" s="11">
        <v>-2.4300837341928502E-2</v>
      </c>
      <c r="P334" s="11">
        <v>-2.6387201865156099E-2</v>
      </c>
      <c r="Q334" s="11">
        <v>-0.121720269703028</v>
      </c>
      <c r="R334" s="11">
        <v>-8.4535127073050303E-2</v>
      </c>
      <c r="S334" s="11">
        <v>-0.14467583115729499</v>
      </c>
      <c r="T334" s="11">
        <v>-7.2314553989783606E-2</v>
      </c>
      <c r="U334" s="11">
        <v>-0.102352491491101</v>
      </c>
      <c r="V334" s="11">
        <v>1.3739744418827899E-2</v>
      </c>
      <c r="W334" s="11">
        <v>3.4943739251902198E-3</v>
      </c>
      <c r="X334" s="11">
        <v>-3.5221046844295799E-2</v>
      </c>
      <c r="Y334" s="11">
        <v>-1.6958870822962901E-3</v>
      </c>
      <c r="Z334" s="11">
        <v>-9.1956994524784608E-3</v>
      </c>
      <c r="AA334" s="11">
        <v>-7.7885446797012106E-2</v>
      </c>
      <c r="AB334" s="11">
        <v>-3.9632297788790301E-2</v>
      </c>
      <c r="AC334" s="11">
        <v>-9.8095114683238401E-4</v>
      </c>
      <c r="AD334" s="11">
        <v>-7.5768192398080705E-2</v>
      </c>
      <c r="AE334" s="11">
        <v>-3.2105206841176598E-2</v>
      </c>
      <c r="AF334" s="11">
        <v>-2.02912234550639E-2</v>
      </c>
      <c r="AG334" s="11">
        <v>-6.4487968454535596E-2</v>
      </c>
      <c r="AH334" s="11">
        <v>-4.05881703674826E-2</v>
      </c>
      <c r="AI334" s="11">
        <v>-1.9636892873805E-2</v>
      </c>
      <c r="AJ334" s="11">
        <v>-1.6194891247089199E-2</v>
      </c>
      <c r="AK334" s="11">
        <v>8.2619017112706104E-3</v>
      </c>
      <c r="AL334" s="11">
        <v>1.4074851678883501E-2</v>
      </c>
      <c r="AM334" s="11">
        <v>-5.8641655373022098E-3</v>
      </c>
      <c r="AN334" s="11">
        <v>-1.13009290794449E-2</v>
      </c>
      <c r="AO334" s="11">
        <v>-2.7939111209937799E-2</v>
      </c>
      <c r="AP334" s="11">
        <v>-1.1890956221763799E-2</v>
      </c>
      <c r="AQ334" s="11">
        <v>-6.6774616683956595E-2</v>
      </c>
      <c r="AR334" s="11">
        <v>2.8762215762821501E-2</v>
      </c>
      <c r="AS334" s="11">
        <v>-1.51155344406962E-2</v>
      </c>
      <c r="AT334" s="11">
        <v>-6.37960899840435E-2</v>
      </c>
      <c r="AU334" s="11">
        <v>4.98002884273272E-2</v>
      </c>
      <c r="AW334">
        <f t="array" ref="AW334">SUMPRODUCT(B334:AU334,TRANSPOSE('QoL regression results'!$H$3:$H$48))</f>
        <v>0.82280886099558181</v>
      </c>
    </row>
    <row r="335" spans="1:49" x14ac:dyDescent="0.3">
      <c r="A335">
        <v>334</v>
      </c>
      <c r="B335" s="11">
        <v>0.85503780311442301</v>
      </c>
      <c r="C335" s="11">
        <v>-2.17214759574785E-2</v>
      </c>
      <c r="D335" s="11">
        <v>6.2058792540085903E-3</v>
      </c>
      <c r="E335" s="11">
        <v>1.1197877106113001E-2</v>
      </c>
      <c r="F335" s="11">
        <v>3.1080946517308202E-4</v>
      </c>
      <c r="G335" s="11">
        <v>6.4663965878105798E-3</v>
      </c>
      <c r="H335" s="11">
        <v>1.2029301839954799E-2</v>
      </c>
      <c r="I335" s="11">
        <v>-5.8434346443382801E-2</v>
      </c>
      <c r="J335" s="11">
        <v>-4.1898036731180401E-2</v>
      </c>
      <c r="K335" s="11">
        <v>-0.16359089833355001</v>
      </c>
      <c r="L335" s="11">
        <v>-0.104365326953518</v>
      </c>
      <c r="M335" s="11">
        <v>-4.6102293741275398E-2</v>
      </c>
      <c r="N335" s="11">
        <v>-0.13360744773415101</v>
      </c>
      <c r="O335" s="11">
        <v>-7.5404373137640798E-2</v>
      </c>
      <c r="P335" s="11">
        <v>-2.1883064078936199E-2</v>
      </c>
      <c r="Q335" s="11">
        <v>-9.73908312915025E-2</v>
      </c>
      <c r="R335" s="11">
        <v>-0.124549495719762</v>
      </c>
      <c r="S335" s="11">
        <v>-0.13215390104288399</v>
      </c>
      <c r="T335" s="11">
        <v>-4.91493805658536E-2</v>
      </c>
      <c r="U335" s="11">
        <v>-0.1231754980089</v>
      </c>
      <c r="V335" s="11">
        <v>1.03543013222083E-2</v>
      </c>
      <c r="W335" s="11">
        <v>-3.3221008639352199E-2</v>
      </c>
      <c r="X335" s="11">
        <v>-5.9280942417850299E-2</v>
      </c>
      <c r="Y335" s="11">
        <v>-4.55046438985756E-2</v>
      </c>
      <c r="Z335" s="11">
        <v>1.23559442458745E-2</v>
      </c>
      <c r="AA335" s="11">
        <v>-7.7157807012704999E-2</v>
      </c>
      <c r="AB335" s="11">
        <v>-4.2632472198645598E-2</v>
      </c>
      <c r="AC335" s="11">
        <v>-3.87079719152068E-2</v>
      </c>
      <c r="AD335" s="11">
        <v>-1.9337024278748699E-2</v>
      </c>
      <c r="AE335" s="11">
        <v>-2.5582869677249698E-2</v>
      </c>
      <c r="AF335" s="11">
        <v>-2.9178013468431199E-2</v>
      </c>
      <c r="AG335" s="11">
        <v>-5.5947168392598501E-2</v>
      </c>
      <c r="AH335" s="11">
        <v>-3.3205944833142299E-2</v>
      </c>
      <c r="AI335" s="11">
        <v>-3.0097278432701699E-2</v>
      </c>
      <c r="AJ335" s="11">
        <v>-1.3648270008964E-2</v>
      </c>
      <c r="AK335" s="11">
        <v>4.2175395871140997E-3</v>
      </c>
      <c r="AL335" s="11">
        <v>8.3134853541264597E-3</v>
      </c>
      <c r="AM335" s="11">
        <v>-1.30910519850677E-2</v>
      </c>
      <c r="AN335" s="11">
        <v>-2.6916382100371498E-2</v>
      </c>
      <c r="AO335" s="11">
        <v>-3.7328410294844197E-2</v>
      </c>
      <c r="AP335" s="11">
        <v>-1.6973577490561699E-2</v>
      </c>
      <c r="AQ335" s="11">
        <v>-5.7806090743795897E-2</v>
      </c>
      <c r="AR335" s="11">
        <v>3.3213956226729902E-2</v>
      </c>
      <c r="AS335" s="11">
        <v>-2.0553350159592101E-2</v>
      </c>
      <c r="AT335" s="11">
        <v>-7.1005561806176301E-2</v>
      </c>
      <c r="AU335" s="11">
        <v>4.1967097608964797E-2</v>
      </c>
      <c r="AW335">
        <f t="array" ref="AW335">SUMPRODUCT(B335:AU335,TRANSPOSE('QoL regression results'!$H$3:$H$48))</f>
        <v>0.83014534363540715</v>
      </c>
    </row>
    <row r="336" spans="1:49" x14ac:dyDescent="0.3">
      <c r="A336">
        <v>335</v>
      </c>
      <c r="B336" s="11">
        <v>0.86629575987639895</v>
      </c>
      <c r="C336" s="11">
        <v>-1.48453943682599E-2</v>
      </c>
      <c r="D336" s="11">
        <v>-3.8961893705063001E-3</v>
      </c>
      <c r="E336" s="11">
        <v>2.11887123629128E-3</v>
      </c>
      <c r="F336" s="11">
        <v>-1.25319254179327E-2</v>
      </c>
      <c r="G336" s="11">
        <v>3.6911831901343901E-2</v>
      </c>
      <c r="H336" s="11">
        <v>3.4325987667881502E-2</v>
      </c>
      <c r="I336" s="11">
        <v>-6.4529613838865907E-2</v>
      </c>
      <c r="J336" s="11">
        <v>-2.7113330122719201E-2</v>
      </c>
      <c r="K336" s="11">
        <v>-0.19111239890216</v>
      </c>
      <c r="L336" s="11">
        <v>-0.107918654560413</v>
      </c>
      <c r="M336" s="11">
        <v>-5.3150533196322E-2</v>
      </c>
      <c r="N336" s="11">
        <v>-0.21252106158835299</v>
      </c>
      <c r="O336" s="11">
        <v>-0.102075470753072</v>
      </c>
      <c r="P336" s="11">
        <v>-1.8800765551901501E-2</v>
      </c>
      <c r="Q336" s="11">
        <v>-0.13242183539890801</v>
      </c>
      <c r="R336" s="11">
        <v>-9.8798391018455001E-2</v>
      </c>
      <c r="S336" s="11">
        <v>-0.12199332482606</v>
      </c>
      <c r="T336" s="11">
        <v>-4.31731267393047E-2</v>
      </c>
      <c r="U336" s="11">
        <v>3.41468058931381E-2</v>
      </c>
      <c r="V336" s="11">
        <v>1.9444237867051701E-2</v>
      </c>
      <c r="W336" s="11">
        <v>-1.68036384008192E-2</v>
      </c>
      <c r="X336" s="11">
        <v>-3.2287893263012797E-2</v>
      </c>
      <c r="Y336" s="11">
        <v>-8.3446207004601296E-3</v>
      </c>
      <c r="Z336" s="11">
        <v>-4.77057505270773E-4</v>
      </c>
      <c r="AA336" s="11">
        <v>-0.106938284091882</v>
      </c>
      <c r="AB336" s="11">
        <v>-3.4572168314194802E-2</v>
      </c>
      <c r="AC336" s="11">
        <v>-6.3613818210786599E-2</v>
      </c>
      <c r="AD336" s="11">
        <v>9.9139692073042102E-3</v>
      </c>
      <c r="AE336" s="11">
        <v>-2.5004548178296199E-2</v>
      </c>
      <c r="AF336" s="11">
        <v>-3.6589765148318201E-2</v>
      </c>
      <c r="AG336" s="11">
        <v>-6.4444771326250094E-2</v>
      </c>
      <c r="AH336" s="11">
        <v>-5.4498381629358397E-2</v>
      </c>
      <c r="AI336" s="11">
        <v>-1.95132108243663E-2</v>
      </c>
      <c r="AJ336" s="11">
        <v>-1.2016100387828899E-2</v>
      </c>
      <c r="AK336" s="11">
        <v>-4.2474734269335396E-3</v>
      </c>
      <c r="AL336" s="11">
        <v>3.8386026003221898E-4</v>
      </c>
      <c r="AM336" s="11">
        <v>-1.51867684206276E-2</v>
      </c>
      <c r="AN336" s="11">
        <v>-2.8772293659792302E-2</v>
      </c>
      <c r="AO336" s="11">
        <v>-4.4805709448477997E-2</v>
      </c>
      <c r="AP336" s="11">
        <v>-1.20891528948992E-2</v>
      </c>
      <c r="AQ336" s="11">
        <v>-6.2576628681189406E-2</v>
      </c>
      <c r="AR336" s="11">
        <v>3.0672273579055699E-2</v>
      </c>
      <c r="AS336" s="11">
        <v>-2.57729230532685E-2</v>
      </c>
      <c r="AT336" s="11">
        <v>-7.4193576067866696E-2</v>
      </c>
      <c r="AU336" s="11">
        <v>4.7563582984657897E-2</v>
      </c>
      <c r="AW336">
        <f t="array" ref="AW336">SUMPRODUCT(B336:AU336,TRANSPOSE('QoL regression results'!$H$3:$H$48))</f>
        <v>0.8121812385070728</v>
      </c>
    </row>
    <row r="337" spans="1:49" x14ac:dyDescent="0.3">
      <c r="A337">
        <v>336</v>
      </c>
      <c r="B337" s="11">
        <v>0.87611930452215103</v>
      </c>
      <c r="C337" s="11">
        <v>-7.6471782964079305E-2</v>
      </c>
      <c r="D337" s="11">
        <v>-6.0455879187148003E-3</v>
      </c>
      <c r="E337" s="11">
        <v>5.1170039126513401E-3</v>
      </c>
      <c r="F337" s="11">
        <v>6.09840465227329E-3</v>
      </c>
      <c r="G337" s="11">
        <v>2.7022787122049301E-2</v>
      </c>
      <c r="H337" s="11">
        <v>3.4788554399781499E-2</v>
      </c>
      <c r="I337" s="11">
        <v>-4.2990301496884903E-2</v>
      </c>
      <c r="J337" s="11">
        <v>-5.2733051465361103E-3</v>
      </c>
      <c r="K337" s="11">
        <v>-0.134236407221825</v>
      </c>
      <c r="L337" s="11">
        <v>-0.10662079037387601</v>
      </c>
      <c r="M337" s="11">
        <v>-5.2719466585238899E-2</v>
      </c>
      <c r="N337" s="11">
        <v>-8.9334563896292699E-2</v>
      </c>
      <c r="O337" s="11">
        <v>-6.23155285474538E-2</v>
      </c>
      <c r="P337" s="11">
        <v>-3.0034403526443001E-2</v>
      </c>
      <c r="Q337" s="11">
        <v>-7.1375646326130804E-2</v>
      </c>
      <c r="R337" s="11">
        <v>-3.2763711754469897E-2</v>
      </c>
      <c r="S337" s="11">
        <v>-0.122885866201232</v>
      </c>
      <c r="T337" s="11">
        <v>-5.5793109151296198E-2</v>
      </c>
      <c r="U337" s="11">
        <v>-0.101834672950025</v>
      </c>
      <c r="V337" s="11">
        <v>3.4882972889462602E-4</v>
      </c>
      <c r="W337" s="11">
        <v>-3.66521824346622E-2</v>
      </c>
      <c r="X337" s="11">
        <v>-3.2757166608598599E-2</v>
      </c>
      <c r="Y337" s="11">
        <v>-1.95346872536581E-2</v>
      </c>
      <c r="Z337" s="11">
        <v>-2.68302097647728E-3</v>
      </c>
      <c r="AA337" s="11">
        <v>-0.12761130181470601</v>
      </c>
      <c r="AB337" s="11">
        <v>-2.2110568507103801E-2</v>
      </c>
      <c r="AC337" s="11">
        <v>-4.5899207618248002E-3</v>
      </c>
      <c r="AD337" s="11">
        <v>-3.9767136713554099E-2</v>
      </c>
      <c r="AE337" s="11">
        <v>-4.21404460721614E-2</v>
      </c>
      <c r="AF337" s="11">
        <v>-1.02751920947649E-2</v>
      </c>
      <c r="AG337" s="11">
        <v>-6.3568333665559196E-2</v>
      </c>
      <c r="AH337" s="11">
        <v>-6.12290664403723E-2</v>
      </c>
      <c r="AI337" s="11">
        <v>-2.2099526069296101E-2</v>
      </c>
      <c r="AJ337" s="11">
        <v>-1.1016427656938501E-2</v>
      </c>
      <c r="AK337" s="11">
        <v>-1.32512906538956E-2</v>
      </c>
      <c r="AL337" s="11">
        <v>-2.14291159846181E-3</v>
      </c>
      <c r="AM337" s="11">
        <v>-1.9225624235481201E-2</v>
      </c>
      <c r="AN337" s="11">
        <v>-3.0820264616071898E-2</v>
      </c>
      <c r="AO337" s="11">
        <v>-5.7953170016355998E-2</v>
      </c>
      <c r="AP337" s="11">
        <v>-1.17067142116156E-2</v>
      </c>
      <c r="AQ337" s="11">
        <v>-4.7565996306955599E-2</v>
      </c>
      <c r="AR337" s="11">
        <v>2.7661533843711599E-2</v>
      </c>
      <c r="AS337" s="11">
        <v>-8.6085359585968291E-3</v>
      </c>
      <c r="AT337" s="11">
        <v>-6.15172609993885E-2</v>
      </c>
      <c r="AU337" s="11">
        <v>3.3489047187691801E-2</v>
      </c>
      <c r="AW337">
        <f t="array" ref="AW337">SUMPRODUCT(B337:AU337,TRANSPOSE('QoL regression results'!$H$3:$H$48))</f>
        <v>0.81274732648331693</v>
      </c>
    </row>
    <row r="338" spans="1:49" x14ac:dyDescent="0.3">
      <c r="A338">
        <v>337</v>
      </c>
      <c r="B338" s="11">
        <v>0.86000068413643804</v>
      </c>
      <c r="C338" s="11">
        <v>-4.1531909895462897E-2</v>
      </c>
      <c r="D338" s="11">
        <v>2.7120872313532999E-2</v>
      </c>
      <c r="E338" s="11">
        <v>3.7935242081274102E-3</v>
      </c>
      <c r="F338" s="11">
        <v>1.7685639077678901E-3</v>
      </c>
      <c r="G338" s="11">
        <v>1.0796935004961599E-2</v>
      </c>
      <c r="H338" s="11">
        <v>2.14533425737875E-2</v>
      </c>
      <c r="I338" s="11">
        <v>-0.116005932054997</v>
      </c>
      <c r="J338" s="11">
        <v>-3.1676987699404302E-2</v>
      </c>
      <c r="K338" s="11">
        <v>-0.14921460453096999</v>
      </c>
      <c r="L338" s="11">
        <v>-0.13027165025451601</v>
      </c>
      <c r="M338" s="11">
        <v>-5.8052010242611397E-2</v>
      </c>
      <c r="N338" s="11">
        <v>-0.118491092038827</v>
      </c>
      <c r="O338" s="11">
        <v>-5.08895194645657E-2</v>
      </c>
      <c r="P338" s="11">
        <v>-1.49622583581443E-2</v>
      </c>
      <c r="Q338" s="11">
        <v>-9.1943704567794493E-2</v>
      </c>
      <c r="R338" s="11">
        <v>-0.12500121698782299</v>
      </c>
      <c r="S338" s="11">
        <v>-0.13194063540652801</v>
      </c>
      <c r="T338" s="11">
        <v>-5.8517316680692801E-2</v>
      </c>
      <c r="U338" s="11">
        <v>-5.2706928454464098E-2</v>
      </c>
      <c r="V338" s="11">
        <v>2.2897009440992801E-3</v>
      </c>
      <c r="W338" s="11">
        <v>-6.6068129366489106E-2</v>
      </c>
      <c r="X338" s="11">
        <v>-5.7132066851351401E-2</v>
      </c>
      <c r="Y338" s="11">
        <v>-1.10927600410505E-3</v>
      </c>
      <c r="Z338" s="11">
        <v>1.35065857917465E-2</v>
      </c>
      <c r="AA338" s="11">
        <v>-9.2466267114914902E-2</v>
      </c>
      <c r="AB338" s="11">
        <v>-2.87537350086082E-2</v>
      </c>
      <c r="AC338" s="11">
        <v>-5.8410361492945102E-2</v>
      </c>
      <c r="AD338" s="11">
        <v>-2.11924599485574E-2</v>
      </c>
      <c r="AE338" s="11">
        <v>-3.5039999662465897E-2</v>
      </c>
      <c r="AF338" s="11">
        <v>-2.9903845178436202E-2</v>
      </c>
      <c r="AG338" s="11">
        <v>-6.6501287952452096E-2</v>
      </c>
      <c r="AH338" s="11">
        <v>-4.2535415641550202E-2</v>
      </c>
      <c r="AI338" s="11">
        <v>-2.7233929849848099E-2</v>
      </c>
      <c r="AJ338" s="11">
        <v>-9.5209631994242795E-3</v>
      </c>
      <c r="AK338" s="11">
        <v>1.45433837772398E-3</v>
      </c>
      <c r="AL338" s="11">
        <v>8.3780258835851294E-3</v>
      </c>
      <c r="AM338" s="11">
        <v>-5.2990120690608001E-3</v>
      </c>
      <c r="AN338" s="11">
        <v>-1.8690616854132001E-2</v>
      </c>
      <c r="AO338" s="11">
        <v>-4.2644560440953098E-2</v>
      </c>
      <c r="AP338" s="11">
        <v>-1.59240997838953E-2</v>
      </c>
      <c r="AQ338" s="11">
        <v>-4.77621446522477E-2</v>
      </c>
      <c r="AR338" s="11">
        <v>2.8605567805008801E-2</v>
      </c>
      <c r="AS338" s="11">
        <v>-2.3041702104030001E-2</v>
      </c>
      <c r="AT338" s="11">
        <v>-6.9289250435697405E-2</v>
      </c>
      <c r="AU338" s="11">
        <v>4.5066657676389801E-2</v>
      </c>
      <c r="AW338">
        <f t="array" ref="AW338">SUMPRODUCT(B338:AU338,TRANSPOSE('QoL regression results'!$H$3:$H$48))</f>
        <v>0.82584329437847304</v>
      </c>
    </row>
    <row r="339" spans="1:49" x14ac:dyDescent="0.3">
      <c r="A339">
        <v>338</v>
      </c>
      <c r="B339" s="11">
        <v>0.86973069871475095</v>
      </c>
      <c r="C339" s="11">
        <v>-5.3056599562909201E-2</v>
      </c>
      <c r="D339" s="11">
        <v>-1.8280414370842098E-2</v>
      </c>
      <c r="E339" s="11">
        <v>-6.0044866507642496E-3</v>
      </c>
      <c r="F339" s="11">
        <v>-1.10200543806453E-2</v>
      </c>
      <c r="G339" s="11">
        <v>4.6995903179386199E-2</v>
      </c>
      <c r="H339" s="11">
        <v>3.8123184798069601E-2</v>
      </c>
      <c r="I339" s="11">
        <v>-9.8707460158921803E-2</v>
      </c>
      <c r="J339" s="11">
        <v>7.0391643981805004E-3</v>
      </c>
      <c r="K339" s="11">
        <v>-0.106716122388235</v>
      </c>
      <c r="L339" s="11">
        <v>-0.14104448762167299</v>
      </c>
      <c r="M339" s="11">
        <v>-5.7845625021822097E-2</v>
      </c>
      <c r="N339" s="11">
        <v>-9.3756218110484804E-2</v>
      </c>
      <c r="O339" s="11">
        <v>-0.100906785501613</v>
      </c>
      <c r="P339" s="11">
        <v>-1.4619818284303501E-2</v>
      </c>
      <c r="Q339" s="11">
        <v>-6.9295427075785607E-2</v>
      </c>
      <c r="R339" s="11">
        <v>-0.122438137089262</v>
      </c>
      <c r="S339" s="11">
        <v>-0.14510811596991499</v>
      </c>
      <c r="T339" s="11">
        <v>-7.4988345101642706E-2</v>
      </c>
      <c r="U339" s="11">
        <v>-6.8303185851220902E-2</v>
      </c>
      <c r="V339" s="11">
        <v>2.7892255824306599E-3</v>
      </c>
      <c r="W339" s="11">
        <v>-1.11067938678706E-2</v>
      </c>
      <c r="X339" s="11">
        <v>-4.2252203969017001E-2</v>
      </c>
      <c r="Y339" s="11">
        <v>2.3411532882672399E-2</v>
      </c>
      <c r="Z339" s="11">
        <v>3.95532828750928E-4</v>
      </c>
      <c r="AA339" s="11">
        <v>-9.4400424473190997E-2</v>
      </c>
      <c r="AB339" s="11">
        <v>-3.8379975812338603E-2</v>
      </c>
      <c r="AC339" s="11">
        <v>2.0243349753501099E-2</v>
      </c>
      <c r="AD339" s="11">
        <v>-3.8377527016952498E-4</v>
      </c>
      <c r="AE339" s="11">
        <v>-3.5066007386644601E-2</v>
      </c>
      <c r="AF339" s="11">
        <v>-1.9118802040481601E-2</v>
      </c>
      <c r="AG339" s="11">
        <v>-6.1170464579846102E-2</v>
      </c>
      <c r="AH339" s="11">
        <v>-5.8566878405825501E-2</v>
      </c>
      <c r="AI339" s="11">
        <v>-2.5472652764295899E-2</v>
      </c>
      <c r="AJ339" s="11">
        <v>-1.34010288980716E-2</v>
      </c>
      <c r="AK339" s="11">
        <v>-2.8466469774517101E-4</v>
      </c>
      <c r="AL339" s="11">
        <v>6.6052561756476998E-3</v>
      </c>
      <c r="AM339" s="11">
        <v>-3.5487325778583E-3</v>
      </c>
      <c r="AN339" s="11">
        <v>-2.15428972406639E-2</v>
      </c>
      <c r="AO339" s="11">
        <v>-3.7145482222972197E-2</v>
      </c>
      <c r="AP339" s="11">
        <v>-1.3541452024553501E-2</v>
      </c>
      <c r="AQ339" s="11">
        <v>-5.6856025535226597E-2</v>
      </c>
      <c r="AR339" s="11">
        <v>2.9045213200087398E-2</v>
      </c>
      <c r="AS339" s="11">
        <v>-1.9831546055553699E-2</v>
      </c>
      <c r="AT339" s="11">
        <v>-6.6822193782038505E-2</v>
      </c>
      <c r="AU339" s="11">
        <v>4.3263821500870298E-2</v>
      </c>
      <c r="AW339">
        <f t="array" ref="AW339">SUMPRODUCT(B339:AU339,TRANSPOSE('QoL regression results'!$H$3:$H$48))</f>
        <v>0.81776907648457309</v>
      </c>
    </row>
    <row r="340" spans="1:49" x14ac:dyDescent="0.3">
      <c r="A340">
        <v>339</v>
      </c>
      <c r="B340" s="11">
        <v>0.85560897887712395</v>
      </c>
      <c r="C340" s="11">
        <v>-0.10245542220231101</v>
      </c>
      <c r="D340" s="11">
        <v>-2.2952283739857499E-2</v>
      </c>
      <c r="E340" s="11">
        <v>5.4017474388925301E-3</v>
      </c>
      <c r="F340" s="11">
        <v>1.17928636930845E-2</v>
      </c>
      <c r="G340" s="11">
        <v>4.6311543087428797E-2</v>
      </c>
      <c r="H340" s="11">
        <v>3.8887263468001899E-2</v>
      </c>
      <c r="I340" s="11">
        <v>-7.0867285584111303E-2</v>
      </c>
      <c r="J340" s="11">
        <v>-1.7004599893904099E-2</v>
      </c>
      <c r="K340" s="11">
        <v>-0.16957764255865301</v>
      </c>
      <c r="L340" s="11">
        <v>-0.108396409825498</v>
      </c>
      <c r="M340" s="11">
        <v>-4.9649034136499397E-2</v>
      </c>
      <c r="N340" s="11">
        <v>-0.106357058796944</v>
      </c>
      <c r="O340" s="11">
        <v>-0.12676004438230101</v>
      </c>
      <c r="P340" s="11">
        <v>-9.5407830952107097E-3</v>
      </c>
      <c r="Q340" s="11">
        <v>-6.9752879735030499E-2</v>
      </c>
      <c r="R340" s="11">
        <v>-9.9083399681991993E-2</v>
      </c>
      <c r="S340" s="11">
        <v>-0.13016611033147901</v>
      </c>
      <c r="T340" s="11">
        <v>-7.9071638591457993E-2</v>
      </c>
      <c r="U340" s="11">
        <v>-1.0602242814334599E-2</v>
      </c>
      <c r="V340" s="11">
        <v>2.2394674943697401E-2</v>
      </c>
      <c r="W340" s="11">
        <v>-2.4713780680532701E-2</v>
      </c>
      <c r="X340" s="11">
        <v>-6.9361878087297393E-2</v>
      </c>
      <c r="Y340" s="11">
        <v>2.5403307641071E-3</v>
      </c>
      <c r="Z340" s="11">
        <v>-5.8944871952438197E-3</v>
      </c>
      <c r="AA340" s="11">
        <v>-0.104202941373781</v>
      </c>
      <c r="AB340" s="11">
        <v>-2.6961822009142499E-2</v>
      </c>
      <c r="AC340" s="11">
        <v>8.3066412351475594E-3</v>
      </c>
      <c r="AD340" s="11">
        <v>-0.101684321273491</v>
      </c>
      <c r="AE340" s="11">
        <v>-3.3589593162201399E-2</v>
      </c>
      <c r="AF340" s="11">
        <v>-2.7691793884286799E-2</v>
      </c>
      <c r="AG340" s="11">
        <v>-6.1381658024612103E-2</v>
      </c>
      <c r="AH340" s="11">
        <v>-5.7857655872914901E-2</v>
      </c>
      <c r="AI340" s="11">
        <v>-3.1818052415000103E-2</v>
      </c>
      <c r="AJ340" s="11">
        <v>-1.4240101496927201E-2</v>
      </c>
      <c r="AK340" s="11">
        <v>-1.2170540481359699E-2</v>
      </c>
      <c r="AL340" s="11">
        <v>-7.2460035998785305E-4</v>
      </c>
      <c r="AM340" s="11">
        <v>-1.0610068566323599E-2</v>
      </c>
      <c r="AN340" s="11">
        <v>-2.1958089252746699E-2</v>
      </c>
      <c r="AO340" s="11">
        <v>-3.8030846322940799E-2</v>
      </c>
      <c r="AP340" s="11">
        <v>-1.7435425806134899E-2</v>
      </c>
      <c r="AQ340" s="11">
        <v>-6.1204843382012201E-2</v>
      </c>
      <c r="AR340" s="11">
        <v>3.31433574317044E-2</v>
      </c>
      <c r="AS340" s="11">
        <v>-1.24063899050815E-2</v>
      </c>
      <c r="AT340" s="11">
        <v>-5.6551620803041602E-2</v>
      </c>
      <c r="AU340" s="11">
        <v>4.6325627516044798E-2</v>
      </c>
      <c r="AW340">
        <f t="array" ref="AW340">SUMPRODUCT(B340:AU340,TRANSPOSE('QoL regression results'!$H$3:$H$48))</f>
        <v>0.79702672264422114</v>
      </c>
    </row>
    <row r="341" spans="1:49" x14ac:dyDescent="0.3">
      <c r="A341">
        <v>340</v>
      </c>
      <c r="B341" s="11">
        <v>0.85241862398049795</v>
      </c>
      <c r="C341" s="11">
        <v>-2.9331266810772E-2</v>
      </c>
      <c r="D341" s="11">
        <v>-1.3856907020854899E-2</v>
      </c>
      <c r="E341" s="11">
        <v>5.46650431786981E-3</v>
      </c>
      <c r="F341" s="11">
        <v>1.02924029883901E-2</v>
      </c>
      <c r="G341" s="11">
        <v>4.90519004055745E-2</v>
      </c>
      <c r="H341" s="11">
        <v>4.2197609085315002E-2</v>
      </c>
      <c r="I341" s="11">
        <v>-6.6632365372386995E-2</v>
      </c>
      <c r="J341" s="11">
        <v>-2.88666601581926E-2</v>
      </c>
      <c r="K341" s="11">
        <v>-0.12764439466635599</v>
      </c>
      <c r="L341" s="11">
        <v>-0.11417170671738699</v>
      </c>
      <c r="M341" s="11">
        <v>-5.2514825015200897E-2</v>
      </c>
      <c r="N341" s="11">
        <v>-0.10187178649994599</v>
      </c>
      <c r="O341" s="11">
        <v>-0.10684111291055599</v>
      </c>
      <c r="P341" s="11">
        <v>-2.68837470649952E-2</v>
      </c>
      <c r="Q341" s="11">
        <v>-9.8865595813576901E-2</v>
      </c>
      <c r="R341" s="11">
        <v>-0.12474767643125501</v>
      </c>
      <c r="S341" s="11">
        <v>-0.11757244810275599</v>
      </c>
      <c r="T341" s="11">
        <v>-1.8525263427300102E-2</v>
      </c>
      <c r="U341" s="11">
        <v>-3.10234652896886E-2</v>
      </c>
      <c r="V341" s="11">
        <v>-3.1268946558741802E-2</v>
      </c>
      <c r="W341" s="11">
        <v>-7.1500063078348594E-2</v>
      </c>
      <c r="X341" s="11">
        <v>-3.7149999446437897E-2</v>
      </c>
      <c r="Y341" s="11">
        <v>5.0220240005155202E-2</v>
      </c>
      <c r="Z341" s="11">
        <v>8.6416421785140193E-3</v>
      </c>
      <c r="AA341" s="11">
        <v>-8.7355233379476704E-2</v>
      </c>
      <c r="AB341" s="11">
        <v>-4.5159946659369302E-2</v>
      </c>
      <c r="AC341" s="11">
        <v>-7.1326349365183894E-2</v>
      </c>
      <c r="AD341" s="11">
        <v>2.9444263664303499E-2</v>
      </c>
      <c r="AE341" s="11">
        <v>-3.04386936475293E-2</v>
      </c>
      <c r="AF341" s="11">
        <v>-1.41446665391261E-2</v>
      </c>
      <c r="AG341" s="11">
        <v>-5.1222930712896797E-2</v>
      </c>
      <c r="AH341" s="11">
        <v>-6.9140960908171095E-2</v>
      </c>
      <c r="AI341" s="11">
        <v>-2.97285251199969E-2</v>
      </c>
      <c r="AJ341" s="11">
        <v>-1.6842412689214999E-2</v>
      </c>
      <c r="AK341" s="11">
        <v>1.05708142338565E-2</v>
      </c>
      <c r="AL341" s="11">
        <v>1.31402699014606E-2</v>
      </c>
      <c r="AM341" s="11">
        <v>-1.3829801213101799E-2</v>
      </c>
      <c r="AN341" s="11">
        <v>-1.9494547223724401E-2</v>
      </c>
      <c r="AO341" s="11">
        <v>-3.5215354484354401E-2</v>
      </c>
      <c r="AP341" s="11">
        <v>-6.6001323248952998E-3</v>
      </c>
      <c r="AQ341" s="11">
        <v>-5.94188120378688E-2</v>
      </c>
      <c r="AR341" s="11">
        <v>2.3151532743347199E-2</v>
      </c>
      <c r="AS341" s="11">
        <v>-1.28234570041057E-2</v>
      </c>
      <c r="AT341" s="11">
        <v>-6.0878937991752299E-2</v>
      </c>
      <c r="AU341" s="11">
        <v>4.7342429259562301E-2</v>
      </c>
      <c r="AW341">
        <f t="array" ref="AW341">SUMPRODUCT(B341:AU341,TRANSPOSE('QoL regression results'!$H$3:$H$48))</f>
        <v>0.79641793297378738</v>
      </c>
    </row>
    <row r="342" spans="1:49" x14ac:dyDescent="0.3">
      <c r="A342">
        <v>341</v>
      </c>
      <c r="B342" s="11">
        <v>0.86180658816424904</v>
      </c>
      <c r="C342" s="11">
        <v>-2.67888133500024E-2</v>
      </c>
      <c r="D342" s="11">
        <v>-4.5613795532500803E-4</v>
      </c>
      <c r="E342" s="11">
        <v>5.1078189618795802E-4</v>
      </c>
      <c r="F342" s="11">
        <v>1.5611809007743499E-2</v>
      </c>
      <c r="G342" s="11">
        <v>2.4850871683871501E-2</v>
      </c>
      <c r="H342" s="11">
        <v>2.7421255598389899E-2</v>
      </c>
      <c r="I342" s="11">
        <v>-4.90816070698879E-2</v>
      </c>
      <c r="J342" s="11">
        <v>-3.2625693199269203E-2</v>
      </c>
      <c r="K342" s="11">
        <v>-0.16396369178768</v>
      </c>
      <c r="L342" s="11">
        <v>-0.119619512264637</v>
      </c>
      <c r="M342" s="11">
        <v>-5.9542921692141197E-2</v>
      </c>
      <c r="N342" s="11">
        <v>-8.7347817503194106E-2</v>
      </c>
      <c r="O342" s="11">
        <v>-0.103582748257238</v>
      </c>
      <c r="P342" s="11">
        <v>-1.7608939358452699E-2</v>
      </c>
      <c r="Q342" s="11">
        <v>-9.3425706958353394E-2</v>
      </c>
      <c r="R342" s="11">
        <v>-7.9383995634540697E-2</v>
      </c>
      <c r="S342" s="11">
        <v>-9.9595482410878206E-2</v>
      </c>
      <c r="T342" s="11">
        <v>-7.9955020710480995E-2</v>
      </c>
      <c r="U342" s="11">
        <v>-0.130090281801723</v>
      </c>
      <c r="V342" s="11">
        <v>1.24729036046643E-2</v>
      </c>
      <c r="W342" s="11">
        <v>-3.7530931164450797E-2</v>
      </c>
      <c r="X342" s="11">
        <v>-4.9324524222211098E-2</v>
      </c>
      <c r="Y342" s="11">
        <v>-3.70862634558547E-3</v>
      </c>
      <c r="Z342" s="11">
        <v>9.79125309148908E-3</v>
      </c>
      <c r="AA342" s="11">
        <v>-0.11186366840492599</v>
      </c>
      <c r="AB342" s="11">
        <v>-4.3320766297701499E-2</v>
      </c>
      <c r="AC342" s="11">
        <v>-9.8955229092981004E-2</v>
      </c>
      <c r="AD342" s="11">
        <v>-1.6858064707713501E-2</v>
      </c>
      <c r="AE342" s="11">
        <v>-4.1888534761724203E-2</v>
      </c>
      <c r="AF342" s="11">
        <v>-4.6761350562329197E-2</v>
      </c>
      <c r="AG342" s="11">
        <v>-5.8624026796089197E-2</v>
      </c>
      <c r="AH342" s="11">
        <v>-5.5136291316156799E-2</v>
      </c>
      <c r="AI342" s="11">
        <v>-1.68360095607125E-2</v>
      </c>
      <c r="AJ342" s="11">
        <v>-1.52284522793658E-2</v>
      </c>
      <c r="AK342" s="11">
        <v>2.9261901556147702E-3</v>
      </c>
      <c r="AL342" s="11">
        <v>1.2384385549493299E-2</v>
      </c>
      <c r="AM342" s="11">
        <v>-1.08620003677677E-2</v>
      </c>
      <c r="AN342" s="11">
        <v>-1.16528284835626E-2</v>
      </c>
      <c r="AO342" s="11">
        <v>-3.9799011311888899E-2</v>
      </c>
      <c r="AP342" s="11">
        <v>-1.53454910154234E-2</v>
      </c>
      <c r="AQ342" s="11">
        <v>-5.4231984130053E-2</v>
      </c>
      <c r="AR342" s="11">
        <v>3.3081780047240002E-2</v>
      </c>
      <c r="AS342" s="11">
        <v>-1.4286942523768199E-2</v>
      </c>
      <c r="AT342" s="11">
        <v>-6.2426112815213798E-2</v>
      </c>
      <c r="AU342" s="11">
        <v>4.5895003383473798E-2</v>
      </c>
      <c r="AW342">
        <f t="array" ref="AW342">SUMPRODUCT(B342:AU342,TRANSPOSE('QoL regression results'!$H$3:$H$48))</f>
        <v>0.8190546823975855</v>
      </c>
    </row>
    <row r="343" spans="1:49" x14ac:dyDescent="0.3">
      <c r="A343">
        <v>342</v>
      </c>
      <c r="B343" s="11">
        <v>0.88009131037534505</v>
      </c>
      <c r="C343" s="11">
        <v>-7.6838970492296198E-3</v>
      </c>
      <c r="D343" s="11">
        <v>-2.76199509338881E-2</v>
      </c>
      <c r="E343" s="11">
        <v>3.0908656088372601E-3</v>
      </c>
      <c r="F343" s="11">
        <v>-6.6491536091424497E-3</v>
      </c>
      <c r="G343" s="11">
        <v>2.9211173357610198E-2</v>
      </c>
      <c r="H343" s="11">
        <v>3.9673316682363402E-2</v>
      </c>
      <c r="I343" s="11">
        <v>-9.03149858076258E-2</v>
      </c>
      <c r="J343" s="11">
        <v>-7.6826263238108398E-3</v>
      </c>
      <c r="K343" s="11">
        <v>-0.140103814547543</v>
      </c>
      <c r="L343" s="11">
        <v>-9.62203058430358E-2</v>
      </c>
      <c r="M343" s="11">
        <v>-5.6723175036110997E-2</v>
      </c>
      <c r="N343" s="11">
        <v>-0.103329102986465</v>
      </c>
      <c r="O343" s="11">
        <v>-8.1431489219693398E-2</v>
      </c>
      <c r="P343" s="11">
        <v>-1.8484654463118099E-2</v>
      </c>
      <c r="Q343" s="11">
        <v>-0.20080221582110699</v>
      </c>
      <c r="R343" s="11">
        <v>-5.4990411998037399E-2</v>
      </c>
      <c r="S343" s="11">
        <v>-0.10762484533458801</v>
      </c>
      <c r="T343" s="11">
        <v>-8.4526240910955494E-2</v>
      </c>
      <c r="U343" s="11">
        <v>-0.12439879864773799</v>
      </c>
      <c r="V343" s="11">
        <v>3.3969605576467499E-2</v>
      </c>
      <c r="W343" s="11">
        <v>-4.8766678848852302E-2</v>
      </c>
      <c r="X343" s="11">
        <v>-5.3752888933907998E-2</v>
      </c>
      <c r="Y343" s="11">
        <v>-4.0880135123044802E-2</v>
      </c>
      <c r="Z343" s="11">
        <v>-2.1068575520946198E-2</v>
      </c>
      <c r="AA343" s="11">
        <v>-0.10592483489948699</v>
      </c>
      <c r="AB343" s="11">
        <v>-3.03618292126644E-2</v>
      </c>
      <c r="AC343" s="11">
        <v>8.3307795626509196E-2</v>
      </c>
      <c r="AD343" s="11">
        <v>-8.4360923844938998E-2</v>
      </c>
      <c r="AE343" s="11">
        <v>-3.63403565858351E-2</v>
      </c>
      <c r="AF343" s="11">
        <v>-2.1960249038599802E-2</v>
      </c>
      <c r="AG343" s="11">
        <v>-5.7164708550308099E-2</v>
      </c>
      <c r="AH343" s="11">
        <v>-6.16155307552207E-2</v>
      </c>
      <c r="AI343" s="11">
        <v>-3.1823567140992999E-2</v>
      </c>
      <c r="AJ343" s="11">
        <v>-1.52889028986602E-2</v>
      </c>
      <c r="AK343" s="11">
        <v>-1.0794550932034601E-2</v>
      </c>
      <c r="AL343" s="11">
        <v>-2.93063659977397E-3</v>
      </c>
      <c r="AM343" s="11">
        <v>-1.29983794410063E-2</v>
      </c>
      <c r="AN343" s="11">
        <v>-3.1123477967913801E-2</v>
      </c>
      <c r="AO343" s="11">
        <v>-5.0653598972710899E-2</v>
      </c>
      <c r="AP343" s="11">
        <v>-1.5672602026660098E-2</v>
      </c>
      <c r="AQ343" s="11">
        <v>-6.0749703111950097E-2</v>
      </c>
      <c r="AR343" s="11">
        <v>2.67896731783436E-2</v>
      </c>
      <c r="AS343" s="11">
        <v>-2.0354388099619099E-2</v>
      </c>
      <c r="AT343" s="11">
        <v>-6.6245959536584395E-2</v>
      </c>
      <c r="AU343" s="11">
        <v>4.0190519774579901E-2</v>
      </c>
      <c r="AW343">
        <f t="array" ref="AW343">SUMPRODUCT(B343:AU343,TRANSPOSE('QoL regression results'!$H$3:$H$48))</f>
        <v>0.8155451430203503</v>
      </c>
    </row>
    <row r="344" spans="1:49" x14ac:dyDescent="0.3">
      <c r="A344">
        <v>343</v>
      </c>
      <c r="B344" s="11">
        <v>0.871224723142214</v>
      </c>
      <c r="C344" s="11">
        <v>-7.3429135982972293E-2</v>
      </c>
      <c r="D344" s="11">
        <v>-1.10508641215915E-2</v>
      </c>
      <c r="E344" s="11">
        <v>4.3619469796381703E-3</v>
      </c>
      <c r="F344" s="11">
        <v>1.4863797756996601E-2</v>
      </c>
      <c r="G344" s="11">
        <v>1.77369969928724E-2</v>
      </c>
      <c r="H344" s="11">
        <v>1.9232380778409601E-2</v>
      </c>
      <c r="I344" s="11">
        <v>-8.1426218736996195E-2</v>
      </c>
      <c r="J344" s="11">
        <v>-9.3358573091735092E-3</v>
      </c>
      <c r="K344" s="11">
        <v>-0.114959256107542</v>
      </c>
      <c r="L344" s="11">
        <v>-0.108575024023709</v>
      </c>
      <c r="M344" s="11">
        <v>-5.09668507148653E-2</v>
      </c>
      <c r="N344" s="11">
        <v>-0.16564847249499001</v>
      </c>
      <c r="O344" s="11">
        <v>-0.13209708199466499</v>
      </c>
      <c r="P344" s="11">
        <v>-1.3061915488358E-2</v>
      </c>
      <c r="Q344" s="11">
        <v>-0.12654973803762701</v>
      </c>
      <c r="R344" s="11">
        <v>-0.138379985713772</v>
      </c>
      <c r="S344" s="11">
        <v>-0.164824050806302</v>
      </c>
      <c r="T344" s="11">
        <v>-5.6215753877377803E-2</v>
      </c>
      <c r="U344" s="11">
        <v>-6.8275643402782402E-2</v>
      </c>
      <c r="V344" s="11">
        <v>3.9927099364185203E-2</v>
      </c>
      <c r="W344" s="11">
        <v>-3.3129819033432401E-2</v>
      </c>
      <c r="X344" s="11">
        <v>-3.6077459877836303E-2</v>
      </c>
      <c r="Y344" s="11">
        <v>3.7330274392087602E-2</v>
      </c>
      <c r="Z344" s="11">
        <v>2.2293716989049299E-2</v>
      </c>
      <c r="AA344" s="11">
        <v>-9.3125645283145403E-2</v>
      </c>
      <c r="AB344" s="11">
        <v>-3.6524766578808099E-2</v>
      </c>
      <c r="AC344" s="11">
        <v>4.4132655170738402E-2</v>
      </c>
      <c r="AD344" s="11">
        <v>-6.2058694361957802E-2</v>
      </c>
      <c r="AE344" s="11">
        <v>-3.1857911328200199E-2</v>
      </c>
      <c r="AF344" s="11">
        <v>-2.1634506515479102E-2</v>
      </c>
      <c r="AG344" s="11">
        <v>-6.3233758789544806E-2</v>
      </c>
      <c r="AH344" s="11">
        <v>-3.7632693842941697E-2</v>
      </c>
      <c r="AI344" s="11">
        <v>-2.32832445048071E-2</v>
      </c>
      <c r="AJ344" s="11">
        <v>-2.4265295750237E-2</v>
      </c>
      <c r="AK344" s="11">
        <v>-3.4194762977306902E-3</v>
      </c>
      <c r="AL344" s="11">
        <v>4.12511143836603E-3</v>
      </c>
      <c r="AM344" s="11">
        <v>-6.5916374254014302E-3</v>
      </c>
      <c r="AN344" s="11">
        <v>-1.9306540435080101E-2</v>
      </c>
      <c r="AO344" s="11">
        <v>-4.8091678463962298E-2</v>
      </c>
      <c r="AP344" s="11">
        <v>-1.9777381290864898E-2</v>
      </c>
      <c r="AQ344" s="11">
        <v>-6.3692881324085807E-2</v>
      </c>
      <c r="AR344" s="11">
        <v>3.1514860294781497E-2</v>
      </c>
      <c r="AS344" s="11">
        <v>-1.8791704602686501E-2</v>
      </c>
      <c r="AT344" s="11">
        <v>-6.4739868985072099E-2</v>
      </c>
      <c r="AU344" s="11">
        <v>3.5938984702653401E-2</v>
      </c>
      <c r="AW344">
        <f t="array" ref="AW344">SUMPRODUCT(B344:AU344,TRANSPOSE('QoL regression results'!$H$3:$H$48))</f>
        <v>0.83771714073763837</v>
      </c>
    </row>
    <row r="345" spans="1:49" x14ac:dyDescent="0.3">
      <c r="A345">
        <v>344</v>
      </c>
      <c r="B345" s="11">
        <v>0.86477214602086505</v>
      </c>
      <c r="C345" s="11">
        <v>1.7707027408971801E-3</v>
      </c>
      <c r="D345" s="11">
        <v>-9.0413750375842004E-3</v>
      </c>
      <c r="E345" s="11">
        <v>1.24257419187022E-5</v>
      </c>
      <c r="F345" s="11">
        <v>1.1626663586088699E-3</v>
      </c>
      <c r="G345" s="11">
        <v>2.0053554412284999E-2</v>
      </c>
      <c r="H345" s="11">
        <v>3.21265603409219E-2</v>
      </c>
      <c r="I345" s="11">
        <v>-0.1022896993342</v>
      </c>
      <c r="J345" s="11">
        <v>-6.2776483026540097E-3</v>
      </c>
      <c r="K345" s="11">
        <v>-0.183371377804396</v>
      </c>
      <c r="L345" s="11">
        <v>-8.2733883158872396E-2</v>
      </c>
      <c r="M345" s="11">
        <v>-5.4530781123615001E-2</v>
      </c>
      <c r="N345" s="11">
        <v>-0.133607186885047</v>
      </c>
      <c r="O345" s="11">
        <v>-9.4322466964154403E-2</v>
      </c>
      <c r="P345" s="11">
        <v>-2.5272661500270101E-2</v>
      </c>
      <c r="Q345" s="11">
        <v>-3.0926343457327001E-2</v>
      </c>
      <c r="R345" s="11">
        <v>-7.2042156591904397E-2</v>
      </c>
      <c r="S345" s="11">
        <v>-0.13178626447368599</v>
      </c>
      <c r="T345" s="11">
        <v>-7.1277549224807404E-2</v>
      </c>
      <c r="U345" s="11">
        <v>2.8246814636808198E-2</v>
      </c>
      <c r="V345" s="11">
        <v>2.08172150784737E-2</v>
      </c>
      <c r="W345" s="11">
        <v>-5.0931416477926497E-2</v>
      </c>
      <c r="X345" s="11">
        <v>-1.8885546092065698E-2</v>
      </c>
      <c r="Y345" s="11">
        <v>3.58476178193987E-2</v>
      </c>
      <c r="Z345" s="11">
        <v>-3.7537149831948599E-2</v>
      </c>
      <c r="AA345" s="11">
        <v>-0.103137318510524</v>
      </c>
      <c r="AB345" s="11">
        <v>-3.5731032555828698E-2</v>
      </c>
      <c r="AC345" s="11">
        <v>6.1834325594298703E-2</v>
      </c>
      <c r="AD345" s="11">
        <v>-9.3525948760090499E-4</v>
      </c>
      <c r="AE345" s="11">
        <v>-3.75407136120431E-2</v>
      </c>
      <c r="AF345" s="11">
        <v>-1.4186247859313101E-2</v>
      </c>
      <c r="AG345" s="11">
        <v>-6.5585231139379599E-2</v>
      </c>
      <c r="AH345" s="11">
        <v>-5.28150191744272E-2</v>
      </c>
      <c r="AI345" s="11">
        <v>-3.7078766288158302E-2</v>
      </c>
      <c r="AJ345" s="11">
        <v>-1.1028029993245E-2</v>
      </c>
      <c r="AK345" s="11">
        <v>7.27533223783407E-3</v>
      </c>
      <c r="AL345" s="11">
        <v>4.32913086042517E-3</v>
      </c>
      <c r="AM345" s="11">
        <v>-1.3683705544586E-2</v>
      </c>
      <c r="AN345" s="11">
        <v>-1.9658999724359399E-2</v>
      </c>
      <c r="AO345" s="11">
        <v>-4.5843654555765702E-2</v>
      </c>
      <c r="AP345" s="11">
        <v>-1.8630478453189301E-2</v>
      </c>
      <c r="AQ345" s="11">
        <v>-6.3972694707573302E-2</v>
      </c>
      <c r="AR345" s="11">
        <v>2.4574476019829501E-2</v>
      </c>
      <c r="AS345" s="11">
        <v>-1.7798012755892999E-2</v>
      </c>
      <c r="AT345" s="11">
        <v>-5.7350562764912898E-2</v>
      </c>
      <c r="AU345" s="11">
        <v>4.8160730221221901E-2</v>
      </c>
      <c r="AW345">
        <f t="array" ref="AW345">SUMPRODUCT(B345:AU345,TRANSPOSE('QoL regression results'!$H$3:$H$48))</f>
        <v>0.81628625770686303</v>
      </c>
    </row>
    <row r="346" spans="1:49" x14ac:dyDescent="0.3">
      <c r="A346">
        <v>345</v>
      </c>
      <c r="B346" s="11">
        <v>0.85311329838143002</v>
      </c>
      <c r="C346" s="11">
        <v>-5.9615415826923597E-2</v>
      </c>
      <c r="D346" s="11">
        <v>6.6952986313497101E-3</v>
      </c>
      <c r="E346" s="11">
        <v>1.56026597916319E-2</v>
      </c>
      <c r="F346" s="11">
        <v>1.03507701068611E-2</v>
      </c>
      <c r="G346" s="11">
        <v>7.6456526646083703E-3</v>
      </c>
      <c r="H346" s="11">
        <v>1.54749181636268E-2</v>
      </c>
      <c r="I346" s="11">
        <v>-6.2974743000185004E-2</v>
      </c>
      <c r="J346" s="11">
        <v>-3.3347313072848501E-2</v>
      </c>
      <c r="K346" s="11">
        <v>-4.6834600777463702E-2</v>
      </c>
      <c r="L346" s="11">
        <v>-0.109017014233473</v>
      </c>
      <c r="M346" s="11">
        <v>-5.2240601975456102E-2</v>
      </c>
      <c r="N346" s="11">
        <v>-0.17123406537890001</v>
      </c>
      <c r="O346" s="11">
        <v>-2.7864959527701599E-2</v>
      </c>
      <c r="P346" s="11">
        <v>-2.4472997633035998E-2</v>
      </c>
      <c r="Q346" s="11">
        <v>-9.7881839527040701E-2</v>
      </c>
      <c r="R346" s="11">
        <v>-0.13058352239106999</v>
      </c>
      <c r="S346" s="11">
        <v>-0.105379589694559</v>
      </c>
      <c r="T346" s="11">
        <v>-3.7210575872884601E-2</v>
      </c>
      <c r="U346" s="11">
        <v>-4.8514627070444703E-2</v>
      </c>
      <c r="V346" s="11">
        <v>2.4804092703756601E-2</v>
      </c>
      <c r="W346" s="11">
        <v>-3.2008897564599098E-2</v>
      </c>
      <c r="X346" s="11">
        <v>-4.8521143509941099E-2</v>
      </c>
      <c r="Y346" s="11">
        <v>1.6617810012840201E-2</v>
      </c>
      <c r="Z346" s="11">
        <v>2.2767084937395099E-2</v>
      </c>
      <c r="AA346" s="11">
        <v>-9.7843962305601898E-2</v>
      </c>
      <c r="AB346" s="11">
        <v>-2.61019686433351E-2</v>
      </c>
      <c r="AC346" s="11">
        <v>-0.105109215938478</v>
      </c>
      <c r="AD346" s="11">
        <v>-2.8221266587746902E-2</v>
      </c>
      <c r="AE346" s="11">
        <v>-3.5171096880155302E-2</v>
      </c>
      <c r="AF346" s="11">
        <v>-1.7907139244958799E-2</v>
      </c>
      <c r="AG346" s="11">
        <v>-5.4508127430708701E-2</v>
      </c>
      <c r="AH346" s="11">
        <v>-4.1463602198041898E-2</v>
      </c>
      <c r="AI346" s="11">
        <v>-2.7595777518260499E-2</v>
      </c>
      <c r="AJ346" s="11">
        <v>-2.0879539300391301E-2</v>
      </c>
      <c r="AK346" s="11">
        <v>9.06264643075224E-3</v>
      </c>
      <c r="AL346" s="11">
        <v>1.5120127083762799E-2</v>
      </c>
      <c r="AM346" s="11">
        <v>1.0279444776368401E-3</v>
      </c>
      <c r="AN346" s="11">
        <v>-1.8225240568640499E-2</v>
      </c>
      <c r="AO346" s="11">
        <v>-2.89297494798041E-2</v>
      </c>
      <c r="AP346" s="11">
        <v>-1.3917402934809199E-2</v>
      </c>
      <c r="AQ346" s="11">
        <v>-5.2417516382319798E-2</v>
      </c>
      <c r="AR346" s="11">
        <v>2.9141957971479001E-2</v>
      </c>
      <c r="AS346" s="11">
        <v>-1.33951907918418E-2</v>
      </c>
      <c r="AT346" s="11">
        <v>-6.3511826657308104E-2</v>
      </c>
      <c r="AU346" s="11">
        <v>3.1717333847828703E-2</v>
      </c>
      <c r="AW346">
        <f t="array" ref="AW346">SUMPRODUCT(B346:AU346,TRANSPOSE('QoL regression results'!$H$3:$H$48))</f>
        <v>0.82676982326715087</v>
      </c>
    </row>
    <row r="347" spans="1:49" x14ac:dyDescent="0.3">
      <c r="A347">
        <v>346</v>
      </c>
      <c r="B347" s="11">
        <v>0.84678047177989002</v>
      </c>
      <c r="C347" s="11">
        <v>-2.6863984362771498E-3</v>
      </c>
      <c r="D347" s="11">
        <v>1.38546575393768E-2</v>
      </c>
      <c r="E347" s="11">
        <v>8.3231363759573304E-4</v>
      </c>
      <c r="F347" s="11">
        <v>-2.1770196366386E-2</v>
      </c>
      <c r="G347" s="11">
        <v>2.6667148139418301E-2</v>
      </c>
      <c r="H347" s="11">
        <v>4.0474551758272498E-2</v>
      </c>
      <c r="I347" s="11">
        <v>-7.8081225644261398E-2</v>
      </c>
      <c r="J347" s="11">
        <v>-1.10792733037716E-2</v>
      </c>
      <c r="K347" s="11">
        <v>-0.17608505863701601</v>
      </c>
      <c r="L347" s="11">
        <v>-0.14359370158741599</v>
      </c>
      <c r="M347" s="11">
        <v>-5.5281918398777802E-2</v>
      </c>
      <c r="N347" s="11">
        <v>-0.11731949344904501</v>
      </c>
      <c r="O347" s="11">
        <v>-8.8362976894290096E-2</v>
      </c>
      <c r="P347" s="11">
        <v>-2.3557584214507401E-2</v>
      </c>
      <c r="Q347" s="11">
        <v>-0.123265325815075</v>
      </c>
      <c r="R347" s="11">
        <v>-8.9303402818642505E-2</v>
      </c>
      <c r="S347" s="11">
        <v>-0.15381865518881199</v>
      </c>
      <c r="T347" s="11">
        <v>-8.4624041642123601E-2</v>
      </c>
      <c r="U347" s="11">
        <v>-3.58153146545016E-2</v>
      </c>
      <c r="V347" s="11">
        <v>7.1981730889145003E-3</v>
      </c>
      <c r="W347" s="11">
        <v>-0.102251801985107</v>
      </c>
      <c r="X347" s="11">
        <v>-3.5742808309985802E-2</v>
      </c>
      <c r="Y347" s="11">
        <v>-1.0910124950842801E-2</v>
      </c>
      <c r="Z347" s="11">
        <v>3.1359825403398503E-2</v>
      </c>
      <c r="AA347" s="11">
        <v>-6.55047577768854E-2</v>
      </c>
      <c r="AB347" s="11">
        <v>-1.55854042341745E-2</v>
      </c>
      <c r="AC347" s="11">
        <v>-8.1095356226001905E-2</v>
      </c>
      <c r="AD347" s="11">
        <v>-5.4071164453641102E-2</v>
      </c>
      <c r="AE347" s="11">
        <v>-2.6902736746039001E-2</v>
      </c>
      <c r="AF347" s="11">
        <v>-2.4871187877339201E-2</v>
      </c>
      <c r="AG347" s="11">
        <v>-6.2695033110421503E-2</v>
      </c>
      <c r="AH347" s="11">
        <v>-5.8023995175828902E-2</v>
      </c>
      <c r="AI347" s="11">
        <v>-2.1706404869292501E-2</v>
      </c>
      <c r="AJ347" s="11">
        <v>-1.07781762969726E-2</v>
      </c>
      <c r="AK347" s="11">
        <v>1.55714636178623E-3</v>
      </c>
      <c r="AL347" s="11">
        <v>1.21007265747139E-3</v>
      </c>
      <c r="AM347" s="11">
        <v>-7.35534396129008E-3</v>
      </c>
      <c r="AN347" s="11">
        <v>-1.79030662367262E-2</v>
      </c>
      <c r="AO347" s="11">
        <v>-4.3100283646293397E-2</v>
      </c>
      <c r="AP347" s="11">
        <v>-1.28646151436609E-2</v>
      </c>
      <c r="AQ347" s="11">
        <v>-4.3593780860014003E-2</v>
      </c>
      <c r="AR347" s="11">
        <v>3.0743426830787301E-2</v>
      </c>
      <c r="AS347" s="11">
        <v>-6.68805902870598E-3</v>
      </c>
      <c r="AT347" s="11">
        <v>-5.3092245247865898E-2</v>
      </c>
      <c r="AU347" s="11">
        <v>4.47687252104296E-2</v>
      </c>
      <c r="AW347">
        <f t="array" ref="AW347">SUMPRODUCT(B347:AU347,TRANSPOSE('QoL regression results'!$H$3:$H$48))</f>
        <v>0.78996654926153254</v>
      </c>
    </row>
    <row r="348" spans="1:49" x14ac:dyDescent="0.3">
      <c r="A348">
        <v>347</v>
      </c>
      <c r="B348" s="11">
        <v>0.87442976299720998</v>
      </c>
      <c r="C348" s="11">
        <v>-7.60257766237461E-2</v>
      </c>
      <c r="D348" s="11">
        <v>-7.7300157924915097E-6</v>
      </c>
      <c r="E348" s="11">
        <v>-1.9712267332605399E-3</v>
      </c>
      <c r="F348" s="11">
        <v>3.6811242969896199E-2</v>
      </c>
      <c r="G348" s="11">
        <v>3.2554347735517998E-2</v>
      </c>
      <c r="H348" s="11">
        <v>4.3893951004197303E-2</v>
      </c>
      <c r="I348" s="11">
        <v>-5.2244641638587601E-2</v>
      </c>
      <c r="J348" s="11">
        <v>-9.9040862523699907E-3</v>
      </c>
      <c r="K348" s="11">
        <v>-0.104587013024119</v>
      </c>
      <c r="L348" s="11">
        <v>-0.109221185513641</v>
      </c>
      <c r="M348" s="11">
        <v>-5.6733951042982497E-2</v>
      </c>
      <c r="N348" s="11">
        <v>-0.16003953221495101</v>
      </c>
      <c r="O348" s="11">
        <v>-9.5575464621264997E-2</v>
      </c>
      <c r="P348" s="11">
        <v>-2.69254073661301E-2</v>
      </c>
      <c r="Q348" s="11">
        <v>-0.13069312220926399</v>
      </c>
      <c r="R348" s="11">
        <v>-6.0521663203700803E-2</v>
      </c>
      <c r="S348" s="11">
        <v>-0.12768989178963699</v>
      </c>
      <c r="T348" s="11">
        <v>-8.0728914966652396E-2</v>
      </c>
      <c r="U348" s="11">
        <v>-0.14692429858192299</v>
      </c>
      <c r="V348" s="11">
        <v>-2.3361493309145401E-2</v>
      </c>
      <c r="W348" s="11">
        <v>-7.6203604808710801E-2</v>
      </c>
      <c r="X348" s="11">
        <v>-2.0823075917697002E-2</v>
      </c>
      <c r="Y348" s="11">
        <v>1.3891888632188199E-2</v>
      </c>
      <c r="Z348" s="11">
        <v>1.05748552528561E-2</v>
      </c>
      <c r="AA348" s="11">
        <v>-6.5855745741082203E-2</v>
      </c>
      <c r="AB348" s="11">
        <v>-3.5432462650045703E-2</v>
      </c>
      <c r="AC348" s="11">
        <v>0.11337727700405199</v>
      </c>
      <c r="AD348" s="11">
        <v>-2.8326273399753299E-2</v>
      </c>
      <c r="AE348" s="11">
        <v>-3.3841128477160497E-2</v>
      </c>
      <c r="AF348" s="11">
        <v>-2.3456237771028399E-2</v>
      </c>
      <c r="AG348" s="11">
        <v>-6.0698309285919801E-2</v>
      </c>
      <c r="AH348" s="11">
        <v>-6.2785063073305294E-2</v>
      </c>
      <c r="AI348" s="11">
        <v>-2.5322796641335299E-2</v>
      </c>
      <c r="AJ348" s="11">
        <v>-1.3206383606918099E-2</v>
      </c>
      <c r="AK348" s="11">
        <v>-1.30687604607586E-2</v>
      </c>
      <c r="AL348" s="11">
        <v>7.1288291059580398E-3</v>
      </c>
      <c r="AM348" s="11">
        <v>-8.8517386870019601E-3</v>
      </c>
      <c r="AN348" s="11">
        <v>-2.5405627319968802E-2</v>
      </c>
      <c r="AO348" s="11">
        <v>-4.77791866272625E-2</v>
      </c>
      <c r="AP348" s="11">
        <v>-1.87837408957513E-2</v>
      </c>
      <c r="AQ348" s="11">
        <v>-6.1450666015511503E-2</v>
      </c>
      <c r="AR348" s="11">
        <v>3.2345256523120501E-2</v>
      </c>
      <c r="AS348" s="11">
        <v>-1.3942303670546E-2</v>
      </c>
      <c r="AT348" s="11">
        <v>-5.8156736780258199E-2</v>
      </c>
      <c r="AU348" s="11">
        <v>3.3439920890532902E-2</v>
      </c>
      <c r="AW348">
        <f t="array" ref="AW348">SUMPRODUCT(B348:AU348,TRANSPOSE('QoL regression results'!$H$3:$H$48))</f>
        <v>0.81877352902986267</v>
      </c>
    </row>
    <row r="349" spans="1:49" x14ac:dyDescent="0.3">
      <c r="A349">
        <v>348</v>
      </c>
      <c r="B349" s="11">
        <v>0.86013286635898301</v>
      </c>
      <c r="C349" s="11">
        <v>-3.3415254336405999E-2</v>
      </c>
      <c r="D349" s="11">
        <v>1.14133709634899E-2</v>
      </c>
      <c r="E349" s="11">
        <v>-3.2106621874407998E-3</v>
      </c>
      <c r="F349" s="11">
        <v>7.5259941392945198E-3</v>
      </c>
      <c r="G349" s="11">
        <v>3.0929087268531399E-2</v>
      </c>
      <c r="H349" s="11">
        <v>3.2218774448623901E-2</v>
      </c>
      <c r="I349" s="11">
        <v>-0.11233160899840799</v>
      </c>
      <c r="J349" s="11">
        <v>-1.95532525995839E-2</v>
      </c>
      <c r="K349" s="11">
        <v>-0.121604448568905</v>
      </c>
      <c r="L349" s="11">
        <v>-0.136517405917506</v>
      </c>
      <c r="M349" s="11">
        <v>-5.7226518308003398E-2</v>
      </c>
      <c r="N349" s="11">
        <v>-0.132997831661569</v>
      </c>
      <c r="O349" s="11">
        <v>-0.15851391928845299</v>
      </c>
      <c r="P349" s="11">
        <v>-1.7243420340141102E-2</v>
      </c>
      <c r="Q349" s="11">
        <v>-0.122031387336866</v>
      </c>
      <c r="R349" s="11">
        <v>-0.13705242541827301</v>
      </c>
      <c r="S349" s="11">
        <v>-8.2800123419326299E-2</v>
      </c>
      <c r="T349" s="11">
        <v>-7.4173647242291793E-2</v>
      </c>
      <c r="U349" s="11">
        <v>-3.08115991272566E-2</v>
      </c>
      <c r="V349" s="11">
        <v>3.5116906208060503E-2</v>
      </c>
      <c r="W349" s="11">
        <v>-0.100572637860293</v>
      </c>
      <c r="X349" s="11">
        <v>-4.7730722131963901E-2</v>
      </c>
      <c r="Y349" s="11">
        <v>4.5618395551273103E-3</v>
      </c>
      <c r="Z349" s="11">
        <v>-4.2377107350165602E-2</v>
      </c>
      <c r="AA349" s="11">
        <v>-9.0295823601377903E-2</v>
      </c>
      <c r="AB349" s="11">
        <v>-2.60304843872767E-2</v>
      </c>
      <c r="AC349" s="11">
        <v>-6.99811286423907E-2</v>
      </c>
      <c r="AD349" s="11">
        <v>-2.2797052675020701E-2</v>
      </c>
      <c r="AE349" s="11">
        <v>-3.57027157626678E-2</v>
      </c>
      <c r="AF349" s="11">
        <v>-1.40666818393626E-2</v>
      </c>
      <c r="AG349" s="11">
        <v>-6.1362798958967797E-2</v>
      </c>
      <c r="AH349" s="11">
        <v>-5.1557522863836802E-2</v>
      </c>
      <c r="AI349" s="11">
        <v>-2.76518126783694E-2</v>
      </c>
      <c r="AJ349" s="11">
        <v>-1.5807287515847399E-2</v>
      </c>
      <c r="AK349" s="11">
        <v>-7.48126362267973E-3</v>
      </c>
      <c r="AL349" s="11">
        <v>6.17368794867495E-3</v>
      </c>
      <c r="AM349" s="11">
        <v>-1.26142969073041E-2</v>
      </c>
      <c r="AN349" s="11">
        <v>-1.9055383015853699E-2</v>
      </c>
      <c r="AO349" s="11">
        <v>-4.0978208366115598E-2</v>
      </c>
      <c r="AP349" s="11">
        <v>-1.47267086031355E-2</v>
      </c>
      <c r="AQ349" s="11">
        <v>-4.6518812708408602E-2</v>
      </c>
      <c r="AR349" s="11">
        <v>3.2700748888936301E-2</v>
      </c>
      <c r="AS349" s="11">
        <v>-8.0209785091834799E-3</v>
      </c>
      <c r="AT349" s="11">
        <v>-6.0276630609729299E-2</v>
      </c>
      <c r="AU349" s="11">
        <v>4.2221685119159101E-2</v>
      </c>
      <c r="AW349">
        <f t="array" ref="AW349">SUMPRODUCT(B349:AU349,TRANSPOSE('QoL regression results'!$H$3:$H$48))</f>
        <v>0.81474903144382105</v>
      </c>
    </row>
    <row r="350" spans="1:49" x14ac:dyDescent="0.3">
      <c r="A350">
        <v>349</v>
      </c>
      <c r="B350" s="11">
        <v>0.86948387766447</v>
      </c>
      <c r="C350" s="11">
        <v>-7.1882421372296404E-2</v>
      </c>
      <c r="D350" s="11">
        <v>-6.7579287992451196E-3</v>
      </c>
      <c r="E350" s="11">
        <v>-1.0035184838103799E-3</v>
      </c>
      <c r="F350" s="11">
        <v>1.7619221246450101E-2</v>
      </c>
      <c r="G350" s="11">
        <v>2.69828213816166E-2</v>
      </c>
      <c r="H350" s="11">
        <v>3.64132979826986E-2</v>
      </c>
      <c r="I350" s="11">
        <v>-0.108430580740984</v>
      </c>
      <c r="J350" s="11">
        <v>-7.6129918761706702E-3</v>
      </c>
      <c r="K350" s="11">
        <v>-8.9365901239309098E-2</v>
      </c>
      <c r="L350" s="11">
        <v>-8.5352541385770905E-2</v>
      </c>
      <c r="M350" s="11">
        <v>-5.83866178824421E-2</v>
      </c>
      <c r="N350" s="11">
        <v>-0.14784296438464301</v>
      </c>
      <c r="O350" s="11">
        <v>-6.6796501861930493E-2</v>
      </c>
      <c r="P350" s="11">
        <v>-1.00773538351214E-2</v>
      </c>
      <c r="Q350" s="11">
        <v>-9.1814449258244807E-2</v>
      </c>
      <c r="R350" s="11">
        <v>-0.13985926975087701</v>
      </c>
      <c r="S350" s="11">
        <v>-0.14245646910895601</v>
      </c>
      <c r="T350" s="11">
        <v>-4.7862727404826097E-2</v>
      </c>
      <c r="U350" s="11">
        <v>-1.63318704369463E-2</v>
      </c>
      <c r="V350" s="11">
        <v>-1.5924653198237802E-2</v>
      </c>
      <c r="W350" s="11">
        <v>-2.7809842015612599E-2</v>
      </c>
      <c r="X350" s="11">
        <v>-2.6164270050430101E-2</v>
      </c>
      <c r="Y350" s="11">
        <v>5.6519867646333703E-2</v>
      </c>
      <c r="Z350" s="11">
        <v>4.7843933977101396E-3</v>
      </c>
      <c r="AA350" s="11">
        <v>-0.11145330782936599</v>
      </c>
      <c r="AB350" s="11">
        <v>-2.20664322951118E-2</v>
      </c>
      <c r="AC350" s="11">
        <v>1.1558313559522901E-2</v>
      </c>
      <c r="AD350" s="11">
        <v>-1.8811212448713399E-3</v>
      </c>
      <c r="AE350" s="11">
        <v>-3.37745893026863E-2</v>
      </c>
      <c r="AF350" s="11">
        <v>-4.1241120027519203E-3</v>
      </c>
      <c r="AG350" s="11">
        <v>-7.05233242807283E-2</v>
      </c>
      <c r="AH350" s="11">
        <v>-5.9216327319703901E-2</v>
      </c>
      <c r="AI350" s="11">
        <v>-2.9513506394188101E-2</v>
      </c>
      <c r="AJ350" s="11">
        <v>-1.6502503302996199E-2</v>
      </c>
      <c r="AK350" s="11">
        <v>-2.29936206878291E-3</v>
      </c>
      <c r="AL350" s="11">
        <v>-3.97887753325881E-3</v>
      </c>
      <c r="AM350" s="11">
        <v>-1.8289160290684999E-2</v>
      </c>
      <c r="AN350" s="11">
        <v>-2.8144275750756099E-2</v>
      </c>
      <c r="AO350" s="11">
        <v>-3.6913765796883997E-2</v>
      </c>
      <c r="AP350" s="11">
        <v>-1.45515773226797E-2</v>
      </c>
      <c r="AQ350" s="11">
        <v>-5.02849199372708E-2</v>
      </c>
      <c r="AR350" s="11">
        <v>3.4195039557713497E-2</v>
      </c>
      <c r="AS350" s="11">
        <v>-1.9230209715307499E-2</v>
      </c>
      <c r="AT350" s="11">
        <v>-6.4508625689334298E-2</v>
      </c>
      <c r="AU350" s="11">
        <v>4.3061443281010997E-2</v>
      </c>
      <c r="AW350">
        <f t="array" ref="AW350">SUMPRODUCT(B350:AU350,TRANSPOSE('QoL regression results'!$H$3:$H$48))</f>
        <v>0.80628867281150729</v>
      </c>
    </row>
    <row r="351" spans="1:49" x14ac:dyDescent="0.3">
      <c r="A351">
        <v>350</v>
      </c>
      <c r="B351" s="11">
        <v>0.85712457260661601</v>
      </c>
      <c r="C351" s="11">
        <v>-4.6624904683947602E-2</v>
      </c>
      <c r="D351" s="11">
        <v>-4.7925521273990603E-3</v>
      </c>
      <c r="E351" s="11">
        <v>1.8437583136817599E-2</v>
      </c>
      <c r="F351" s="11">
        <v>1.90282143521006E-2</v>
      </c>
      <c r="G351" s="11">
        <v>2.7096672825381401E-2</v>
      </c>
      <c r="H351" s="11">
        <v>3.3255892735402401E-2</v>
      </c>
      <c r="I351" s="11">
        <v>-3.7866883539257198E-2</v>
      </c>
      <c r="J351" s="11">
        <v>-3.2167763122605497E-2</v>
      </c>
      <c r="K351" s="11">
        <v>-9.1762427529836293E-2</v>
      </c>
      <c r="L351" s="11">
        <v>-9.61397209459455E-2</v>
      </c>
      <c r="M351" s="11">
        <v>-5.2281368942843201E-2</v>
      </c>
      <c r="N351" s="11">
        <v>-0.16908410076660399</v>
      </c>
      <c r="O351" s="11">
        <v>-5.8194610565732198E-2</v>
      </c>
      <c r="P351" s="11">
        <v>-2.38239385710559E-2</v>
      </c>
      <c r="Q351" s="11">
        <v>-0.11518328619028601</v>
      </c>
      <c r="R351" s="11">
        <v>-9.0008942543736106E-2</v>
      </c>
      <c r="S351" s="11">
        <v>-0.12829372308454001</v>
      </c>
      <c r="T351" s="11">
        <v>-7.15097267420257E-2</v>
      </c>
      <c r="U351" s="11">
        <v>-0.15438770928155601</v>
      </c>
      <c r="V351" s="11">
        <v>-5.7243775118974698E-3</v>
      </c>
      <c r="W351" s="11">
        <v>-4.0360917770699799E-2</v>
      </c>
      <c r="X351" s="11">
        <v>-3.6984860766762703E-2</v>
      </c>
      <c r="Y351" s="11">
        <v>2.5735238861734802E-4</v>
      </c>
      <c r="Z351" s="11">
        <v>3.0751915949396399E-2</v>
      </c>
      <c r="AA351" s="11">
        <v>-0.12245822885440399</v>
      </c>
      <c r="AB351" s="11">
        <v>-2.6241890554089899E-2</v>
      </c>
      <c r="AC351" s="11">
        <v>-8.1968563041926998E-2</v>
      </c>
      <c r="AD351" s="11">
        <v>4.7764454055042999E-4</v>
      </c>
      <c r="AE351" s="11">
        <v>-3.56632610474076E-2</v>
      </c>
      <c r="AF351" s="11">
        <v>-1.5158988825529801E-2</v>
      </c>
      <c r="AG351" s="11">
        <v>-4.66269848600692E-2</v>
      </c>
      <c r="AH351" s="11">
        <v>-5.8030891077481703E-2</v>
      </c>
      <c r="AI351" s="11">
        <v>-2.5205700078983401E-2</v>
      </c>
      <c r="AJ351" s="11">
        <v>-1.55929410919271E-2</v>
      </c>
      <c r="AK351" s="11">
        <v>8.5777063846434898E-3</v>
      </c>
      <c r="AL351" s="11">
        <v>3.35455783549252E-3</v>
      </c>
      <c r="AM351" s="11">
        <v>-6.1262771065310698E-3</v>
      </c>
      <c r="AN351" s="11">
        <v>-1.9286691332632101E-2</v>
      </c>
      <c r="AO351" s="11">
        <v>-3.9355107119707099E-2</v>
      </c>
      <c r="AP351" s="11">
        <v>-1.72199124392384E-2</v>
      </c>
      <c r="AQ351" s="11">
        <v>-5.4581987194027799E-2</v>
      </c>
      <c r="AR351" s="11">
        <v>2.8699609677724301E-2</v>
      </c>
      <c r="AS351" s="11">
        <v>-1.4103482667146901E-2</v>
      </c>
      <c r="AT351" s="11">
        <v>-6.1332024295893399E-2</v>
      </c>
      <c r="AU351" s="11">
        <v>3.4003332549843099E-2</v>
      </c>
      <c r="AW351">
        <f t="array" ref="AW351">SUMPRODUCT(B351:AU351,TRANSPOSE('QoL regression results'!$H$3:$H$48))</f>
        <v>0.80244823936462684</v>
      </c>
    </row>
    <row r="352" spans="1:49" x14ac:dyDescent="0.3">
      <c r="A352">
        <v>351</v>
      </c>
      <c r="B352" s="11">
        <v>0.86291254300853704</v>
      </c>
      <c r="C352" s="11">
        <v>-8.4244508544871494E-3</v>
      </c>
      <c r="D352" s="11">
        <v>-3.43153606955534E-3</v>
      </c>
      <c r="E352" s="11">
        <v>1.11786708617794E-3</v>
      </c>
      <c r="F352" s="11">
        <v>-4.9511094222297498E-2</v>
      </c>
      <c r="G352" s="11">
        <v>1.83606073771879E-2</v>
      </c>
      <c r="H352" s="11">
        <v>2.9927116455810199E-2</v>
      </c>
      <c r="I352" s="11">
        <v>-0.11879164672959699</v>
      </c>
      <c r="J352" s="11">
        <v>-3.3328327874355003E-2</v>
      </c>
      <c r="K352" s="11">
        <v>-0.12345021832546201</v>
      </c>
      <c r="L352" s="11">
        <v>-0.149341731945072</v>
      </c>
      <c r="M352" s="11">
        <v>-6.7227005491789005E-2</v>
      </c>
      <c r="N352" s="11">
        <v>-0.13580968586425199</v>
      </c>
      <c r="O352" s="11">
        <v>-5.39847114469659E-2</v>
      </c>
      <c r="P352" s="11">
        <v>-9.9141015134153101E-3</v>
      </c>
      <c r="Q352" s="11">
        <v>-0.20031893392837899</v>
      </c>
      <c r="R352" s="11">
        <v>-0.13047521888473701</v>
      </c>
      <c r="S352" s="11">
        <v>-0.100903433629673</v>
      </c>
      <c r="T352" s="11">
        <v>-8.9160171562267104E-2</v>
      </c>
      <c r="U352" s="11">
        <v>-0.18949936426654501</v>
      </c>
      <c r="V352" s="11">
        <v>3.0920142074850599E-2</v>
      </c>
      <c r="W352" s="11">
        <v>-6.7226893459613302E-2</v>
      </c>
      <c r="X352" s="11">
        <v>-3.9761793812438898E-2</v>
      </c>
      <c r="Y352" s="11">
        <v>5.00374652035332E-2</v>
      </c>
      <c r="Z352" s="11">
        <v>1.42813999872621E-2</v>
      </c>
      <c r="AA352" s="11">
        <v>-0.101107717786316</v>
      </c>
      <c r="AB352" s="11">
        <v>-4.2696861180256403E-2</v>
      </c>
      <c r="AC352" s="11">
        <v>-3.7983375932439799E-2</v>
      </c>
      <c r="AD352" s="11">
        <v>-0.121628521079231</v>
      </c>
      <c r="AE352" s="11">
        <v>-3.22485350262375E-2</v>
      </c>
      <c r="AF352" s="11">
        <v>-1.8489559936868901E-2</v>
      </c>
      <c r="AG352" s="11">
        <v>-5.5077191275825402E-2</v>
      </c>
      <c r="AH352" s="11">
        <v>-4.8227382664291003E-2</v>
      </c>
      <c r="AI352" s="11">
        <v>-2.6584893394562999E-2</v>
      </c>
      <c r="AJ352" s="11">
        <v>-1.8850455958511099E-2</v>
      </c>
      <c r="AK352" s="11">
        <v>-1.6149295014073999E-3</v>
      </c>
      <c r="AL352" s="11">
        <v>-6.0101710818384099E-5</v>
      </c>
      <c r="AM352" s="11">
        <v>-7.6993688934165203E-3</v>
      </c>
      <c r="AN352" s="11">
        <v>-2.43226532786666E-2</v>
      </c>
      <c r="AO352" s="11">
        <v>-4.1140494396870703E-2</v>
      </c>
      <c r="AP352" s="11">
        <v>-1.6304299266697499E-2</v>
      </c>
      <c r="AQ352" s="11">
        <v>-6.1705293377523403E-2</v>
      </c>
      <c r="AR352" s="11">
        <v>3.8006499956844603E-2</v>
      </c>
      <c r="AS352" s="11">
        <v>-1.07748872730721E-2</v>
      </c>
      <c r="AT352" s="11">
        <v>-5.7290938348011897E-2</v>
      </c>
      <c r="AU352" s="11">
        <v>3.8702617940275297E-2</v>
      </c>
      <c r="AW352">
        <f t="array" ref="AW352">SUMPRODUCT(B352:AU352,TRANSPOSE('QoL regression results'!$H$3:$H$48))</f>
        <v>0.8146250586334276</v>
      </c>
    </row>
    <row r="353" spans="1:49" x14ac:dyDescent="0.3">
      <c r="A353">
        <v>352</v>
      </c>
      <c r="B353" s="11">
        <v>0.86217296542336197</v>
      </c>
      <c r="C353" s="11">
        <v>-2.5301285318909801E-2</v>
      </c>
      <c r="D353" s="11">
        <v>3.6030786822368102E-4</v>
      </c>
      <c r="E353" s="11">
        <v>4.0693128288100304E-3</v>
      </c>
      <c r="F353" s="11">
        <v>-7.7081949229429502E-3</v>
      </c>
      <c r="G353" s="11">
        <v>2.51519569249813E-2</v>
      </c>
      <c r="H353" s="11">
        <v>3.91119477163374E-2</v>
      </c>
      <c r="I353" s="11">
        <v>-7.6989749059559701E-2</v>
      </c>
      <c r="J353" s="11">
        <v>-1.37914699072131E-2</v>
      </c>
      <c r="K353" s="11">
        <v>-0.127504179075734</v>
      </c>
      <c r="L353" s="11">
        <v>-9.4489185308012993E-2</v>
      </c>
      <c r="M353" s="11">
        <v>-4.6437308289706401E-2</v>
      </c>
      <c r="N353" s="11">
        <v>-0.113661617903242</v>
      </c>
      <c r="O353" s="11">
        <v>-0.124283141779102</v>
      </c>
      <c r="P353" s="11">
        <v>-1.89713780639807E-2</v>
      </c>
      <c r="Q353" s="11">
        <v>-5.7593065393707302E-2</v>
      </c>
      <c r="R353" s="11">
        <v>-0.116924263294896</v>
      </c>
      <c r="S353" s="11">
        <v>-0.13454488785365301</v>
      </c>
      <c r="T353" s="11">
        <v>-7.2220405106340702E-2</v>
      </c>
      <c r="U353" s="11">
        <v>-0.15395752964899101</v>
      </c>
      <c r="V353" s="11">
        <v>7.29837987519537E-3</v>
      </c>
      <c r="W353" s="11">
        <v>-6.9354205102502398E-2</v>
      </c>
      <c r="X353" s="11">
        <v>-4.6500020072902701E-2</v>
      </c>
      <c r="Y353" s="11">
        <v>-9.6874946933282295E-3</v>
      </c>
      <c r="Z353" s="11">
        <v>-3.2804197552499401E-2</v>
      </c>
      <c r="AA353" s="11">
        <v>-9.2954864807156506E-2</v>
      </c>
      <c r="AB353" s="11">
        <v>-4.4676135381271603E-2</v>
      </c>
      <c r="AC353" s="11">
        <v>-9.4206516188985803E-4</v>
      </c>
      <c r="AD353" s="11">
        <v>-7.15830370310023E-2</v>
      </c>
      <c r="AE353" s="11">
        <v>-4.14030493043916E-2</v>
      </c>
      <c r="AF353" s="11">
        <v>-2.51236812914973E-2</v>
      </c>
      <c r="AG353" s="11">
        <v>-6.3739674128370893E-2</v>
      </c>
      <c r="AH353" s="11">
        <v>-5.4676521207252103E-2</v>
      </c>
      <c r="AI353" s="11">
        <v>-2.3744394651636701E-2</v>
      </c>
      <c r="AJ353" s="11">
        <v>-1.6790278881942702E-2</v>
      </c>
      <c r="AK353" s="11">
        <v>-6.7050526293929401E-3</v>
      </c>
      <c r="AL353" s="11">
        <v>-4.3272507978329303E-3</v>
      </c>
      <c r="AM353" s="11">
        <v>-1.25868088039248E-2</v>
      </c>
      <c r="AN353" s="11">
        <v>-3.4425009264707297E-2</v>
      </c>
      <c r="AO353" s="11">
        <v>-4.6372060976953601E-2</v>
      </c>
      <c r="AP353" s="11">
        <v>-1.12561005301169E-2</v>
      </c>
      <c r="AQ353" s="11">
        <v>-4.9458868536803903E-2</v>
      </c>
      <c r="AR353" s="11">
        <v>3.20826297507842E-2</v>
      </c>
      <c r="AS353" s="11">
        <v>-1.95112387190014E-2</v>
      </c>
      <c r="AT353" s="11">
        <v>-6.0334951595559599E-2</v>
      </c>
      <c r="AU353" s="11">
        <v>4.49768031945545E-2</v>
      </c>
      <c r="AW353">
        <f t="array" ref="AW353">SUMPRODUCT(B353:AU353,TRANSPOSE('QoL regression results'!$H$3:$H$48))</f>
        <v>0.80316919341827697</v>
      </c>
    </row>
    <row r="354" spans="1:49" x14ac:dyDescent="0.3">
      <c r="A354">
        <v>353</v>
      </c>
      <c r="B354" s="11">
        <v>0.88091996200589695</v>
      </c>
      <c r="C354" s="11">
        <v>-7.4792677823170103E-2</v>
      </c>
      <c r="D354" s="11">
        <v>-1.67833988162331E-2</v>
      </c>
      <c r="E354" s="11">
        <v>2.0974598012958499E-3</v>
      </c>
      <c r="F354" s="11">
        <v>5.1640839947085897E-3</v>
      </c>
      <c r="G354" s="11">
        <v>2.3708795089586902E-2</v>
      </c>
      <c r="H354" s="11">
        <v>2.7504326243062299E-2</v>
      </c>
      <c r="I354" s="11">
        <v>-9.0659958020528703E-2</v>
      </c>
      <c r="J354" s="11">
        <v>-8.87300852754953E-3</v>
      </c>
      <c r="K354" s="11">
        <v>-0.16244096562350599</v>
      </c>
      <c r="L354" s="11">
        <v>-0.101813956956652</v>
      </c>
      <c r="M354" s="11">
        <v>-4.8813954381009703E-2</v>
      </c>
      <c r="N354" s="11">
        <v>-0.142133601256585</v>
      </c>
      <c r="O354" s="11">
        <v>-0.107196898939987</v>
      </c>
      <c r="P354" s="11">
        <v>-1.8471712407869101E-2</v>
      </c>
      <c r="Q354" s="11">
        <v>-5.97932264821701E-2</v>
      </c>
      <c r="R354" s="11">
        <v>-0.107570636644842</v>
      </c>
      <c r="S354" s="11">
        <v>-9.0949876894954804E-2</v>
      </c>
      <c r="T354" s="11">
        <v>-8.6501411088409405E-2</v>
      </c>
      <c r="U354" s="11">
        <v>-8.5800368101698304E-2</v>
      </c>
      <c r="V354" s="11">
        <v>3.7014649367600599E-2</v>
      </c>
      <c r="W354" s="11">
        <v>-5.6592713691187499E-2</v>
      </c>
      <c r="X354" s="11">
        <v>-5.4395087412836503E-2</v>
      </c>
      <c r="Y354" s="11">
        <v>4.6805328402202299E-2</v>
      </c>
      <c r="Z354" s="11">
        <v>2.2562239899461999E-2</v>
      </c>
      <c r="AA354" s="11">
        <v>-0.118188709467151</v>
      </c>
      <c r="AB354" s="11">
        <v>-2.0067320252083101E-2</v>
      </c>
      <c r="AC354" s="11">
        <v>-5.2766978181893097E-2</v>
      </c>
      <c r="AD354" s="11">
        <v>-5.9117464790146602E-2</v>
      </c>
      <c r="AE354" s="11">
        <v>-3.5607487780457803E-2</v>
      </c>
      <c r="AF354" s="11">
        <v>-2.1933084015423501E-2</v>
      </c>
      <c r="AG354" s="11">
        <v>-5.7286956873730699E-2</v>
      </c>
      <c r="AH354" s="11">
        <v>-4.82716259873835E-2</v>
      </c>
      <c r="AI354" s="11">
        <v>-1.57246804953458E-2</v>
      </c>
      <c r="AJ354" s="11">
        <v>-1.9802705886237299E-2</v>
      </c>
      <c r="AK354" s="11">
        <v>-7.8147261745381003E-3</v>
      </c>
      <c r="AL354" s="11">
        <v>-6.8314860989061796E-3</v>
      </c>
      <c r="AM354" s="11">
        <v>-2.3706073299312E-2</v>
      </c>
      <c r="AN354" s="11">
        <v>-2.6413729331549202E-2</v>
      </c>
      <c r="AO354" s="11">
        <v>-5.5202040533495297E-2</v>
      </c>
      <c r="AP354" s="11">
        <v>-1.5339201936445101E-2</v>
      </c>
      <c r="AQ354" s="11">
        <v>-6.3435432285086996E-2</v>
      </c>
      <c r="AR354" s="11">
        <v>3.0863491930250501E-2</v>
      </c>
      <c r="AS354" s="11">
        <v>-1.8850537515277599E-2</v>
      </c>
      <c r="AT354" s="11">
        <v>-7.1048451996617801E-2</v>
      </c>
      <c r="AU354" s="11">
        <v>4.25795863663265E-2</v>
      </c>
      <c r="AW354">
        <f t="array" ref="AW354">SUMPRODUCT(B354:AU354,TRANSPOSE('QoL regression results'!$H$3:$H$48))</f>
        <v>0.82581684991960724</v>
      </c>
    </row>
    <row r="355" spans="1:49" x14ac:dyDescent="0.3">
      <c r="A355">
        <v>354</v>
      </c>
      <c r="B355" s="11">
        <v>0.86543513158060703</v>
      </c>
      <c r="C355" s="11">
        <v>-5.0904201170265603E-3</v>
      </c>
      <c r="D355" s="11">
        <v>-3.2534225151845397E-2</v>
      </c>
      <c r="E355" s="11">
        <v>3.5016269270454598E-3</v>
      </c>
      <c r="F355" s="11">
        <v>-2.4500411730872799E-2</v>
      </c>
      <c r="G355" s="11">
        <v>2.671079584292E-2</v>
      </c>
      <c r="H355" s="11">
        <v>2.2173859745674301E-2</v>
      </c>
      <c r="I355" s="11">
        <v>-4.3117691514982598E-2</v>
      </c>
      <c r="J355" s="11">
        <v>-2.88002283611099E-2</v>
      </c>
      <c r="K355" s="11">
        <v>-8.3308823345320707E-2</v>
      </c>
      <c r="L355" s="11">
        <v>-0.12895388308867001</v>
      </c>
      <c r="M355" s="11">
        <v>-6.3315588230363096E-2</v>
      </c>
      <c r="N355" s="11">
        <v>-0.22990219704117101</v>
      </c>
      <c r="O355" s="11">
        <v>-7.2216724191126999E-2</v>
      </c>
      <c r="P355" s="11">
        <v>-2.7650336003626201E-2</v>
      </c>
      <c r="Q355" s="11">
        <v>-8.7811750649253797E-2</v>
      </c>
      <c r="R355" s="11">
        <v>-0.107320816300051</v>
      </c>
      <c r="S355" s="11">
        <v>-0.141097306427346</v>
      </c>
      <c r="T355" s="11">
        <v>-5.6650230128637798E-2</v>
      </c>
      <c r="U355" s="11">
        <v>-0.10670886582936299</v>
      </c>
      <c r="V355" s="11">
        <v>1.8864391784961E-2</v>
      </c>
      <c r="W355" s="11">
        <v>-3.7365056518207797E-2</v>
      </c>
      <c r="X355" s="11">
        <v>-3.0258122205275101E-2</v>
      </c>
      <c r="Y355" s="11">
        <v>-5.58223176381141E-3</v>
      </c>
      <c r="Z355" s="11">
        <v>1.18775335772765E-2</v>
      </c>
      <c r="AA355" s="11">
        <v>-9.5903422574365696E-2</v>
      </c>
      <c r="AB355" s="11">
        <v>-3.3952348995729298E-2</v>
      </c>
      <c r="AC355" s="11">
        <v>9.7566491597105107E-2</v>
      </c>
      <c r="AD355" s="11">
        <v>4.2412824192550498E-2</v>
      </c>
      <c r="AE355" s="11">
        <v>-3.5607877893768798E-2</v>
      </c>
      <c r="AF355" s="11">
        <v>-1.02489483557927E-2</v>
      </c>
      <c r="AG355" s="11">
        <v>-5.79132984657902E-2</v>
      </c>
      <c r="AH355" s="11">
        <v>-5.4233332875079303E-2</v>
      </c>
      <c r="AI355" s="11">
        <v>-3.6933994737327197E-2</v>
      </c>
      <c r="AJ355" s="11">
        <v>-1.5752342497858798E-2</v>
      </c>
      <c r="AK355" s="11">
        <v>1.8325164590155899E-4</v>
      </c>
      <c r="AL355" s="11">
        <v>1.3080180950919699E-2</v>
      </c>
      <c r="AM355" s="11">
        <v>-1.06599663986017E-2</v>
      </c>
      <c r="AN355" s="11">
        <v>-2.22767521467119E-2</v>
      </c>
      <c r="AO355" s="11">
        <v>-2.8786438607778998E-2</v>
      </c>
      <c r="AP355" s="11">
        <v>-9.7957865323734395E-3</v>
      </c>
      <c r="AQ355" s="11">
        <v>-5.3874559767469202E-2</v>
      </c>
      <c r="AR355" s="11">
        <v>1.99312862140603E-2</v>
      </c>
      <c r="AS355" s="11">
        <v>-1.3838677014189499E-2</v>
      </c>
      <c r="AT355" s="11">
        <v>-6.7067435343995202E-2</v>
      </c>
      <c r="AU355" s="11">
        <v>4.7083753613776799E-2</v>
      </c>
      <c r="AW355">
        <f t="array" ref="AW355">SUMPRODUCT(B355:AU355,TRANSPOSE('QoL regression results'!$H$3:$H$48))</f>
        <v>0.82428197965644745</v>
      </c>
    </row>
    <row r="356" spans="1:49" x14ac:dyDescent="0.3">
      <c r="A356">
        <v>355</v>
      </c>
      <c r="B356" s="11">
        <v>0.85712781917139302</v>
      </c>
      <c r="C356" s="11">
        <v>-9.5930227583257102E-2</v>
      </c>
      <c r="D356" s="11">
        <v>-1.83726964356036E-3</v>
      </c>
      <c r="E356" s="11">
        <v>1.11455281830697E-2</v>
      </c>
      <c r="F356" s="11">
        <v>-6.1804321336124098E-3</v>
      </c>
      <c r="G356" s="11">
        <v>3.6091586321784302E-3</v>
      </c>
      <c r="H356" s="11">
        <v>1.6366602423643701E-2</v>
      </c>
      <c r="I356" s="11">
        <v>-5.9134479842925802E-2</v>
      </c>
      <c r="J356" s="11">
        <v>-2.08613998063506E-2</v>
      </c>
      <c r="K356" s="11">
        <v>-0.162148469712838</v>
      </c>
      <c r="L356" s="11">
        <v>-0.119180237237087</v>
      </c>
      <c r="M356" s="11">
        <v>-4.2983670568043801E-2</v>
      </c>
      <c r="N356" s="11">
        <v>-0.15875530353287801</v>
      </c>
      <c r="O356" s="11">
        <v>-8.0758854485092596E-2</v>
      </c>
      <c r="P356" s="11">
        <v>-2.99179651903589E-2</v>
      </c>
      <c r="Q356" s="11">
        <v>-8.1190756963663693E-2</v>
      </c>
      <c r="R356" s="11">
        <v>-5.75915384383466E-2</v>
      </c>
      <c r="S356" s="11">
        <v>-0.10010710334178299</v>
      </c>
      <c r="T356" s="11">
        <v>-5.1363982647076499E-2</v>
      </c>
      <c r="U356" s="11">
        <v>-3.5784308934817502E-2</v>
      </c>
      <c r="V356" s="11">
        <v>1.10694441420641E-2</v>
      </c>
      <c r="W356" s="11">
        <v>-3.6751405943006903E-2</v>
      </c>
      <c r="X356" s="11">
        <v>-2.2162729670807499E-2</v>
      </c>
      <c r="Y356" s="11">
        <v>-5.9502998880723596E-3</v>
      </c>
      <c r="Z356" s="11">
        <v>3.66834756629955E-3</v>
      </c>
      <c r="AA356" s="11">
        <v>-0.109553820842969</v>
      </c>
      <c r="AB356" s="11">
        <v>-2.9495210420416799E-2</v>
      </c>
      <c r="AC356" s="11">
        <v>5.1477891670338297E-2</v>
      </c>
      <c r="AD356" s="11">
        <v>9.0116082034372193E-3</v>
      </c>
      <c r="AE356" s="11">
        <v>-3.3949829457245298E-2</v>
      </c>
      <c r="AF356" s="11">
        <v>-2.5545965084838199E-2</v>
      </c>
      <c r="AG356" s="11">
        <v>-6.3094527378599705E-2</v>
      </c>
      <c r="AH356" s="11">
        <v>-4.54014836571894E-2</v>
      </c>
      <c r="AI356" s="11">
        <v>-3.4263378711390499E-2</v>
      </c>
      <c r="AJ356" s="11">
        <v>-1.5676254630891499E-2</v>
      </c>
      <c r="AK356" s="11">
        <v>-2.5084314111765899E-3</v>
      </c>
      <c r="AL356" s="11">
        <v>3.0637133033596699E-3</v>
      </c>
      <c r="AM356" s="11">
        <v>-1.5965686193901499E-2</v>
      </c>
      <c r="AN356" s="11">
        <v>-2.6544633608024198E-2</v>
      </c>
      <c r="AO356" s="11">
        <v>-5.2279097063965697E-2</v>
      </c>
      <c r="AP356" s="11">
        <v>-3.5866516177808501E-3</v>
      </c>
      <c r="AQ356" s="11">
        <v>-5.5533651235136698E-2</v>
      </c>
      <c r="AR356" s="11">
        <v>3.22672113550403E-2</v>
      </c>
      <c r="AS356" s="11">
        <v>-1.82809779843346E-2</v>
      </c>
      <c r="AT356" s="11">
        <v>-7.0215553946181494E-2</v>
      </c>
      <c r="AU356" s="11">
        <v>4.4237946684914799E-2</v>
      </c>
      <c r="AW356">
        <f t="array" ref="AW356">SUMPRODUCT(B356:AU356,TRANSPOSE('QoL regression results'!$H$3:$H$48))</f>
        <v>0.81479004881756323</v>
      </c>
    </row>
    <row r="357" spans="1:49" x14ac:dyDescent="0.3">
      <c r="A357">
        <v>356</v>
      </c>
      <c r="B357" s="11">
        <v>0.84149995072148498</v>
      </c>
      <c r="C357" s="11">
        <v>-6.6445514233391303E-2</v>
      </c>
      <c r="D357" s="11">
        <v>1.32614763814086E-2</v>
      </c>
      <c r="E357" s="11">
        <v>1.1467099359743899E-2</v>
      </c>
      <c r="F357" s="11">
        <v>3.4036586902938801E-2</v>
      </c>
      <c r="G357" s="11">
        <v>3.3034679836859197E-2</v>
      </c>
      <c r="H357" s="11">
        <v>3.6372304812424303E-2</v>
      </c>
      <c r="I357" s="11">
        <v>-7.4725050847247496E-2</v>
      </c>
      <c r="J357" s="11">
        <v>-1.20547654680322E-2</v>
      </c>
      <c r="K357" s="11">
        <v>-0.19526804269292</v>
      </c>
      <c r="L357" s="11">
        <v>-8.3689886531650201E-2</v>
      </c>
      <c r="M357" s="11">
        <v>-5.17025419545184E-2</v>
      </c>
      <c r="N357" s="11">
        <v>-0.15135292165331701</v>
      </c>
      <c r="O357" s="11">
        <v>-0.110638949641818</v>
      </c>
      <c r="P357" s="11">
        <v>-1.20493358201407E-2</v>
      </c>
      <c r="Q357" s="11">
        <v>-2.09949641566687E-2</v>
      </c>
      <c r="R357" s="11">
        <v>-9.1628002407364004E-2</v>
      </c>
      <c r="S357" s="11">
        <v>-0.118295741749139</v>
      </c>
      <c r="T357" s="11">
        <v>-8.0392550897142895E-2</v>
      </c>
      <c r="U357" s="11">
        <v>-2.9907969850256001E-2</v>
      </c>
      <c r="V357" s="11">
        <v>2.0978597447885201E-4</v>
      </c>
      <c r="W357" s="11">
        <v>-5.5551905835024798E-2</v>
      </c>
      <c r="X357" s="11">
        <v>-3.9644147592762698E-2</v>
      </c>
      <c r="Y357" s="11">
        <v>2.35405519179759E-2</v>
      </c>
      <c r="Z357" s="11">
        <v>1.0721773143683199E-2</v>
      </c>
      <c r="AA357" s="11">
        <v>-7.8213886598475904E-2</v>
      </c>
      <c r="AB357" s="11">
        <v>-4.4487159202320901E-2</v>
      </c>
      <c r="AC357" s="11">
        <v>-8.2097504352383804E-2</v>
      </c>
      <c r="AD357" s="11">
        <v>9.2874311529064502E-2</v>
      </c>
      <c r="AE357" s="11">
        <v>-3.8417392305206903E-2</v>
      </c>
      <c r="AF357" s="11">
        <v>-2.7145855748617199E-2</v>
      </c>
      <c r="AG357" s="11">
        <v>-6.5264493703086401E-2</v>
      </c>
      <c r="AH357" s="11">
        <v>-5.3492077380907603E-2</v>
      </c>
      <c r="AI357" s="11">
        <v>-1.6119027788574599E-2</v>
      </c>
      <c r="AJ357" s="11">
        <v>-1.3452100402283401E-2</v>
      </c>
      <c r="AK357" s="11">
        <v>-5.4576906603383104E-3</v>
      </c>
      <c r="AL357" s="11">
        <v>9.6186220430954407E-3</v>
      </c>
      <c r="AM357" s="11">
        <v>-8.3319175257511504E-3</v>
      </c>
      <c r="AN357" s="11">
        <v>-1.77502815395899E-2</v>
      </c>
      <c r="AO357" s="11">
        <v>-2.6494542705584798E-2</v>
      </c>
      <c r="AP357" s="11">
        <v>-7.04643285296891E-3</v>
      </c>
      <c r="AQ357" s="11">
        <v>-4.4218235530490202E-2</v>
      </c>
      <c r="AR357" s="11">
        <v>3.1294183133089501E-2</v>
      </c>
      <c r="AS357" s="11">
        <v>-7.6812547021252002E-3</v>
      </c>
      <c r="AT357" s="11">
        <v>-5.8024822464624801E-2</v>
      </c>
      <c r="AU357" s="11">
        <v>3.6681159443618397E-2</v>
      </c>
      <c r="AW357">
        <f t="array" ref="AW357">SUMPRODUCT(B357:AU357,TRANSPOSE('QoL regression results'!$H$3:$H$48))</f>
        <v>0.79762649538367292</v>
      </c>
    </row>
    <row r="358" spans="1:49" x14ac:dyDescent="0.3">
      <c r="A358">
        <v>357</v>
      </c>
      <c r="B358" s="11">
        <v>0.86464053012427899</v>
      </c>
      <c r="C358" s="11">
        <v>-8.2427902589352203E-2</v>
      </c>
      <c r="D358" s="11">
        <v>-5.5046470287888503E-3</v>
      </c>
      <c r="E358" s="11">
        <v>2.0391762115089598E-3</v>
      </c>
      <c r="F358" s="11">
        <v>3.2803307594259701E-2</v>
      </c>
      <c r="G358" s="11">
        <v>1.9734560281172899E-2</v>
      </c>
      <c r="H358" s="11">
        <v>3.1849777654268198E-2</v>
      </c>
      <c r="I358" s="11">
        <v>-6.8861975153359206E-2</v>
      </c>
      <c r="J358" s="11">
        <v>-4.5213017438445703E-3</v>
      </c>
      <c r="K358" s="11">
        <v>-0.120938801917074</v>
      </c>
      <c r="L358" s="11">
        <v>-0.156658104837124</v>
      </c>
      <c r="M358" s="11">
        <v>-5.4407494811067901E-2</v>
      </c>
      <c r="N358" s="11">
        <v>-9.84889877448034E-2</v>
      </c>
      <c r="O358" s="11">
        <v>-6.7224696177715801E-2</v>
      </c>
      <c r="P358" s="11">
        <v>-2.66084690746216E-2</v>
      </c>
      <c r="Q358" s="11">
        <v>-0.13383401411860801</v>
      </c>
      <c r="R358" s="11">
        <v>-8.2669471800867506E-2</v>
      </c>
      <c r="S358" s="11">
        <v>-0.108919554487587</v>
      </c>
      <c r="T358" s="11">
        <v>-7.3994313184185298E-2</v>
      </c>
      <c r="U358" s="11">
        <v>-3.4915566703461597E-2</v>
      </c>
      <c r="V358" s="11">
        <v>-5.3840661922437199E-3</v>
      </c>
      <c r="W358" s="11">
        <v>-8.7053100083098398E-2</v>
      </c>
      <c r="X358" s="11">
        <v>-2.3659271597975502E-2</v>
      </c>
      <c r="Y358" s="11">
        <v>2.4683411271397299E-2</v>
      </c>
      <c r="Z358" s="11">
        <v>-4.10688746295171E-3</v>
      </c>
      <c r="AA358" s="11">
        <v>-0.101995572584407</v>
      </c>
      <c r="AB358" s="11">
        <v>-3.9050178875074497E-2</v>
      </c>
      <c r="AC358" s="11">
        <v>-4.9099845774617401E-2</v>
      </c>
      <c r="AD358" s="11">
        <v>4.31483702019438E-2</v>
      </c>
      <c r="AE358" s="11">
        <v>-3.1470550949886197E-2</v>
      </c>
      <c r="AF358" s="11">
        <v>-1.67388852415402E-2</v>
      </c>
      <c r="AG358" s="11">
        <v>-7.2268643140118605E-2</v>
      </c>
      <c r="AH358" s="11">
        <v>-5.5420690769129102E-2</v>
      </c>
      <c r="AI358" s="11">
        <v>-2.8093493952772199E-2</v>
      </c>
      <c r="AJ358" s="11">
        <v>-1.6942351348841901E-2</v>
      </c>
      <c r="AK358" s="11">
        <v>5.9999565315164002E-3</v>
      </c>
      <c r="AL358" s="11">
        <v>7.3605114119518304E-3</v>
      </c>
      <c r="AM358" s="11">
        <v>-4.0761812286010798E-3</v>
      </c>
      <c r="AN358" s="11">
        <v>-1.8536755175837701E-2</v>
      </c>
      <c r="AO358" s="11">
        <v>-4.0753246882686098E-2</v>
      </c>
      <c r="AP358" s="11">
        <v>-1.26348434263491E-2</v>
      </c>
      <c r="AQ358" s="11">
        <v>-4.9485691192104497E-2</v>
      </c>
      <c r="AR358" s="11">
        <v>2.82635026090713E-2</v>
      </c>
      <c r="AS358" s="11">
        <v>-2.0701775848484701E-2</v>
      </c>
      <c r="AT358" s="11">
        <v>-6.7302068621257205E-2</v>
      </c>
      <c r="AU358" s="11">
        <v>3.69982951021793E-2</v>
      </c>
      <c r="AW358">
        <f t="array" ref="AW358">SUMPRODUCT(B358:AU358,TRANSPOSE('QoL regression results'!$H$3:$H$48))</f>
        <v>0.81658035076710167</v>
      </c>
    </row>
    <row r="359" spans="1:49" x14ac:dyDescent="0.3">
      <c r="A359">
        <v>358</v>
      </c>
      <c r="B359" s="11">
        <v>0.85937049834481705</v>
      </c>
      <c r="C359" s="11">
        <v>-4.56142354606906E-2</v>
      </c>
      <c r="D359" s="11">
        <v>1.17443878958533E-2</v>
      </c>
      <c r="E359" s="11">
        <v>1.3132179824001E-2</v>
      </c>
      <c r="F359" s="11">
        <v>1.20355306413632E-2</v>
      </c>
      <c r="G359" s="11">
        <v>1.31188780023402E-2</v>
      </c>
      <c r="H359" s="11">
        <v>3.4697667851149701E-2</v>
      </c>
      <c r="I359" s="11">
        <v>-7.7527516593648996E-2</v>
      </c>
      <c r="J359" s="11">
        <v>-5.6160024597895597E-2</v>
      </c>
      <c r="K359" s="11">
        <v>-0.12913386762461801</v>
      </c>
      <c r="L359" s="11">
        <v>-0.127975398039542</v>
      </c>
      <c r="M359" s="11">
        <v>-4.37481959383242E-2</v>
      </c>
      <c r="N359" s="11">
        <v>-0.13293213641062401</v>
      </c>
      <c r="O359" s="11">
        <v>-5.37068308676232E-2</v>
      </c>
      <c r="P359" s="11">
        <v>-1.41612388661166E-2</v>
      </c>
      <c r="Q359" s="11">
        <v>-4.0661594696575099E-2</v>
      </c>
      <c r="R359" s="11">
        <v>-4.63499867158867E-2</v>
      </c>
      <c r="S359" s="11">
        <v>-0.143616906008527</v>
      </c>
      <c r="T359" s="11">
        <v>-9.2212639595277202E-2</v>
      </c>
      <c r="U359" s="11">
        <v>2.22864557678254E-4</v>
      </c>
      <c r="V359" s="11">
        <v>3.0406838387077698E-2</v>
      </c>
      <c r="W359" s="11">
        <v>-3.1006635485638701E-2</v>
      </c>
      <c r="X359" s="11">
        <v>-3.5232414239152E-2</v>
      </c>
      <c r="Y359" s="11">
        <v>-1.9579158083493101E-2</v>
      </c>
      <c r="Z359" s="11">
        <v>2.53078207609027E-2</v>
      </c>
      <c r="AA359" s="11">
        <v>-0.12241863379842401</v>
      </c>
      <c r="AB359" s="11">
        <v>-3.7782325302175103E-2</v>
      </c>
      <c r="AC359" s="11">
        <v>-3.0826714297380601E-2</v>
      </c>
      <c r="AD359" s="11">
        <v>5.3171451153964301E-2</v>
      </c>
      <c r="AE359" s="11">
        <v>-3.2119801227698301E-2</v>
      </c>
      <c r="AF359" s="11">
        <v>-2.83461112862026E-2</v>
      </c>
      <c r="AG359" s="11">
        <v>-5.13537149630671E-2</v>
      </c>
      <c r="AH359" s="11">
        <v>-6.1550833177464299E-2</v>
      </c>
      <c r="AI359" s="11">
        <v>-2.33138757611519E-2</v>
      </c>
      <c r="AJ359" s="11">
        <v>-1.54633431222727E-2</v>
      </c>
      <c r="AK359" s="11">
        <v>-3.8092979927315698E-3</v>
      </c>
      <c r="AL359" s="11">
        <v>5.2958243666870403E-3</v>
      </c>
      <c r="AM359" s="11">
        <v>-1.08564012859633E-2</v>
      </c>
      <c r="AN359" s="11">
        <v>-2.46894194222959E-2</v>
      </c>
      <c r="AO359" s="11">
        <v>-3.6868260406276603E-2</v>
      </c>
      <c r="AP359" s="11">
        <v>-1.41523025215151E-2</v>
      </c>
      <c r="AQ359" s="11">
        <v>-5.4803252988501798E-2</v>
      </c>
      <c r="AR359" s="11">
        <v>2.43026149888683E-2</v>
      </c>
      <c r="AS359" s="11">
        <v>-1.96029942808933E-2</v>
      </c>
      <c r="AT359" s="11">
        <v>-6.2040149177806897E-2</v>
      </c>
      <c r="AU359" s="11">
        <v>4.1697114313144101E-2</v>
      </c>
      <c r="AW359">
        <f t="array" ref="AW359">SUMPRODUCT(B359:AU359,TRANSPOSE('QoL regression results'!$H$3:$H$48))</f>
        <v>0.80311548953403977</v>
      </c>
    </row>
    <row r="360" spans="1:49" x14ac:dyDescent="0.3">
      <c r="A360">
        <v>359</v>
      </c>
      <c r="B360" s="11">
        <v>0.87833373417930705</v>
      </c>
      <c r="C360" s="11">
        <v>-4.2904353334513E-2</v>
      </c>
      <c r="D360" s="11">
        <v>-2.1711008962147098E-2</v>
      </c>
      <c r="E360" s="11">
        <v>-8.1249930527774801E-4</v>
      </c>
      <c r="F360" s="11">
        <v>-3.4479030381020302E-3</v>
      </c>
      <c r="G360" s="11">
        <v>5.2854974210026502E-2</v>
      </c>
      <c r="H360" s="11">
        <v>3.5045698271002297E-2</v>
      </c>
      <c r="I360" s="11">
        <v>-7.0660642397981296E-2</v>
      </c>
      <c r="J360" s="11">
        <v>-2.0455670755794901E-2</v>
      </c>
      <c r="K360" s="11">
        <v>-0.126001558044159</v>
      </c>
      <c r="L360" s="11">
        <v>-9.9990372410172501E-2</v>
      </c>
      <c r="M360" s="11">
        <v>-5.8109471319441698E-2</v>
      </c>
      <c r="N360" s="11">
        <v>-0.1450193380648</v>
      </c>
      <c r="O360" s="11">
        <v>-0.128105759081758</v>
      </c>
      <c r="P360" s="11">
        <v>-3.0519003660978001E-2</v>
      </c>
      <c r="Q360" s="11">
        <v>-6.7020089513237499E-2</v>
      </c>
      <c r="R360" s="11">
        <v>-6.9954488814799196E-2</v>
      </c>
      <c r="S360" s="11">
        <v>-0.144488594600893</v>
      </c>
      <c r="T360" s="11">
        <v>-8.1765500739693603E-2</v>
      </c>
      <c r="U360" s="11">
        <v>-0.116376894488114</v>
      </c>
      <c r="V360" s="11">
        <v>-1.7445553323756899E-2</v>
      </c>
      <c r="W360" s="11">
        <v>-4.6299395065595002E-2</v>
      </c>
      <c r="X360" s="11">
        <v>-3.1828835154134802E-2</v>
      </c>
      <c r="Y360" s="11">
        <v>-4.1459711382851601E-2</v>
      </c>
      <c r="Z360" s="11">
        <v>5.7404354750562802E-3</v>
      </c>
      <c r="AA360" s="11">
        <v>-0.101390801483181</v>
      </c>
      <c r="AB360" s="11">
        <v>-1.4487830035967099E-2</v>
      </c>
      <c r="AC360" s="11">
        <v>-3.1067422815098299E-2</v>
      </c>
      <c r="AD360" s="11">
        <v>-6.2322491624620897E-2</v>
      </c>
      <c r="AE360" s="11">
        <v>-3.6505601616577801E-2</v>
      </c>
      <c r="AF360" s="11">
        <v>-2.8053729894740899E-2</v>
      </c>
      <c r="AG360" s="11">
        <v>-6.1485206400116302E-2</v>
      </c>
      <c r="AH360" s="11">
        <v>-4.9235279957117399E-2</v>
      </c>
      <c r="AI360" s="11">
        <v>-2.2130697734016699E-2</v>
      </c>
      <c r="AJ360" s="11">
        <v>-1.29478298444219E-2</v>
      </c>
      <c r="AK360" s="11">
        <v>-9.0202986862975704E-3</v>
      </c>
      <c r="AL360" s="11">
        <v>2.1264223390168599E-3</v>
      </c>
      <c r="AM360" s="11">
        <v>-1.16631183101425E-2</v>
      </c>
      <c r="AN360" s="11">
        <v>-3.1103534525142099E-2</v>
      </c>
      <c r="AO360" s="11">
        <v>-4.2662301935060001E-2</v>
      </c>
      <c r="AP360" s="11">
        <v>-1.1755322141161499E-2</v>
      </c>
      <c r="AQ360" s="11">
        <v>-5.1224012937317098E-2</v>
      </c>
      <c r="AR360" s="11">
        <v>2.8032689478257398E-2</v>
      </c>
      <c r="AS360" s="11">
        <v>-1.39371778946223E-2</v>
      </c>
      <c r="AT360" s="11">
        <v>-6.4753650908274299E-2</v>
      </c>
      <c r="AU360" s="11">
        <v>3.4890054599654101E-2</v>
      </c>
      <c r="AW360">
        <f t="array" ref="AW360">SUMPRODUCT(B360:AU360,TRANSPOSE('QoL regression results'!$H$3:$H$48))</f>
        <v>0.83122487656120647</v>
      </c>
    </row>
    <row r="361" spans="1:49" x14ac:dyDescent="0.3">
      <c r="A361">
        <v>360</v>
      </c>
      <c r="B361" s="11">
        <v>0.87027896806604998</v>
      </c>
      <c r="C361" s="11">
        <v>-7.3952172016288299E-3</v>
      </c>
      <c r="D361" s="11">
        <v>-2.97227050157304E-3</v>
      </c>
      <c r="E361" s="11">
        <v>-2.8954900238984799E-5</v>
      </c>
      <c r="F361" s="11">
        <v>2.0733600293499901E-3</v>
      </c>
      <c r="G361" s="11">
        <v>2.93001984957382E-2</v>
      </c>
      <c r="H361" s="11">
        <v>3.45661636654577E-2</v>
      </c>
      <c r="I361" s="11">
        <v>-0.110384516437873</v>
      </c>
      <c r="J361" s="11">
        <v>-3.5261545999380001E-2</v>
      </c>
      <c r="K361" s="11">
        <v>-0.17144039089971599</v>
      </c>
      <c r="L361" s="11">
        <v>-0.135967615233686</v>
      </c>
      <c r="M361" s="11">
        <v>-5.9666894460520002E-2</v>
      </c>
      <c r="N361" s="11">
        <v>-7.6311116863727199E-2</v>
      </c>
      <c r="O361" s="11">
        <v>-7.2880512950681299E-3</v>
      </c>
      <c r="P361" s="11">
        <v>-1.08129469140284E-2</v>
      </c>
      <c r="Q361" s="11">
        <v>-2.72517178530042E-2</v>
      </c>
      <c r="R361" s="11">
        <v>-0.101389433490213</v>
      </c>
      <c r="S361" s="11">
        <v>-0.12006923774974</v>
      </c>
      <c r="T361" s="11">
        <v>-4.3516623630412699E-2</v>
      </c>
      <c r="U361" s="11">
        <v>-8.5928040676067699E-2</v>
      </c>
      <c r="V361" s="11">
        <v>-3.1923239685033203E-2</v>
      </c>
      <c r="W361" s="11">
        <v>-7.8713459540887307E-2</v>
      </c>
      <c r="X361" s="11">
        <v>-5.9534369664501603E-2</v>
      </c>
      <c r="Y361" s="11">
        <v>8.0796218859988996E-3</v>
      </c>
      <c r="Z361" s="11">
        <v>1.48502945000182E-2</v>
      </c>
      <c r="AA361" s="11">
        <v>-0.11031725749268</v>
      </c>
      <c r="AB361" s="11">
        <v>-3.5420374244116101E-3</v>
      </c>
      <c r="AC361" s="11">
        <v>2.4324393117195E-2</v>
      </c>
      <c r="AD361" s="11">
        <v>-3.3107724292935098E-2</v>
      </c>
      <c r="AE361" s="11">
        <v>-3.19112114656879E-2</v>
      </c>
      <c r="AF361" s="11">
        <v>-1.6583223891816701E-2</v>
      </c>
      <c r="AG361" s="11">
        <v>-6.1175338469915699E-2</v>
      </c>
      <c r="AH361" s="11">
        <v>-5.58269517063315E-2</v>
      </c>
      <c r="AI361" s="11">
        <v>-4.1072853588463701E-2</v>
      </c>
      <c r="AJ361" s="11">
        <v>-1.37514540507343E-2</v>
      </c>
      <c r="AK361" s="11">
        <v>7.9535304551173695E-3</v>
      </c>
      <c r="AL361" s="11">
        <v>1.4418935844202899E-2</v>
      </c>
      <c r="AM361" s="11">
        <v>4.7886929678309299E-4</v>
      </c>
      <c r="AN361" s="11">
        <v>-7.9848044947236994E-3</v>
      </c>
      <c r="AO361" s="11">
        <v>-2.4081019932645099E-2</v>
      </c>
      <c r="AP361" s="11">
        <v>-1.49941152587467E-2</v>
      </c>
      <c r="AQ361" s="11">
        <v>-5.47262473704321E-2</v>
      </c>
      <c r="AR361" s="11">
        <v>3.1672869536101302E-2</v>
      </c>
      <c r="AS361" s="11">
        <v>-2.0485229009987199E-2</v>
      </c>
      <c r="AT361" s="11">
        <v>-7.8996495050823803E-2</v>
      </c>
      <c r="AU361" s="11">
        <v>3.3991165695654801E-2</v>
      </c>
      <c r="AW361">
        <f t="array" ref="AW361">SUMPRODUCT(B361:AU361,TRANSPOSE('QoL regression results'!$H$3:$H$48))</f>
        <v>0.82887095220392148</v>
      </c>
    </row>
    <row r="362" spans="1:49" x14ac:dyDescent="0.3">
      <c r="A362">
        <v>361</v>
      </c>
      <c r="B362" s="11">
        <v>0.86179153861922997</v>
      </c>
      <c r="C362" s="11">
        <v>-2.5867999048099499E-3</v>
      </c>
      <c r="D362" s="11">
        <v>2.9193617949775302E-2</v>
      </c>
      <c r="E362" s="11">
        <v>6.4542427649518499E-3</v>
      </c>
      <c r="F362" s="11">
        <v>-1.8530469053300701E-2</v>
      </c>
      <c r="G362" s="11">
        <v>-7.6934643487714203E-3</v>
      </c>
      <c r="H362" s="11">
        <v>1.9647807249721601E-2</v>
      </c>
      <c r="I362" s="11">
        <v>-0.111696444850874</v>
      </c>
      <c r="J362" s="11">
        <v>-2.3985494807683999E-2</v>
      </c>
      <c r="K362" s="11">
        <v>-0.146680791836557</v>
      </c>
      <c r="L362" s="11">
        <v>-9.2911048467865395E-2</v>
      </c>
      <c r="M362" s="11">
        <v>-4.7464964847867497E-2</v>
      </c>
      <c r="N362" s="11">
        <v>-0.16510221764632199</v>
      </c>
      <c r="O362" s="11">
        <v>-0.10491669630301299</v>
      </c>
      <c r="P362" s="11">
        <v>-2.3362586473595799E-2</v>
      </c>
      <c r="Q362" s="11">
        <v>-0.14506239533668699</v>
      </c>
      <c r="R362" s="11">
        <v>-0.13373919124883099</v>
      </c>
      <c r="S362" s="11">
        <v>-0.16384331422080101</v>
      </c>
      <c r="T362" s="11">
        <v>-5.9098003703552802E-2</v>
      </c>
      <c r="U362" s="11">
        <v>-9.7495257368239704E-2</v>
      </c>
      <c r="V362" s="11">
        <v>-4.4369923459850101E-2</v>
      </c>
      <c r="W362" s="11">
        <v>-6.3511924567388106E-2</v>
      </c>
      <c r="X362" s="11">
        <v>-5.2923143366134101E-2</v>
      </c>
      <c r="Y362" s="11">
        <v>-5.6803874136031898E-2</v>
      </c>
      <c r="Z362" s="11">
        <v>-3.77546262301109E-3</v>
      </c>
      <c r="AA362" s="11">
        <v>-0.111970200386224</v>
      </c>
      <c r="AB362" s="11">
        <v>-3.1068885169111E-2</v>
      </c>
      <c r="AC362" s="11">
        <v>3.56047905239853E-3</v>
      </c>
      <c r="AD362" s="11">
        <v>-0.108085779827076</v>
      </c>
      <c r="AE362" s="11">
        <v>-3.5474349653457402E-2</v>
      </c>
      <c r="AF362" s="11">
        <v>-1.8104959944433702E-2</v>
      </c>
      <c r="AG362" s="11">
        <v>-5.5032901874766803E-2</v>
      </c>
      <c r="AH362" s="11">
        <v>-3.2280854152117198E-2</v>
      </c>
      <c r="AI362" s="11">
        <v>-2.8874809953744099E-2</v>
      </c>
      <c r="AJ362" s="11">
        <v>-1.06246448792175E-2</v>
      </c>
      <c r="AK362" s="11">
        <v>-4.8213680607566596E-3</v>
      </c>
      <c r="AL362" s="11">
        <v>-5.1378999867400599E-3</v>
      </c>
      <c r="AM362" s="11">
        <v>-1.6302889604738899E-2</v>
      </c>
      <c r="AN362" s="11">
        <v>-1.9687271445212099E-2</v>
      </c>
      <c r="AO362" s="11">
        <v>-5.5433227585432301E-2</v>
      </c>
      <c r="AP362" s="11">
        <v>-1.5335912536839901E-2</v>
      </c>
      <c r="AQ362" s="11">
        <v>-5.5526717316618103E-2</v>
      </c>
      <c r="AR362" s="11">
        <v>3.3169965765571803E-2</v>
      </c>
      <c r="AS362" s="11">
        <v>-1.3162783413781E-2</v>
      </c>
      <c r="AT362" s="11">
        <v>-5.6061475164970398E-2</v>
      </c>
      <c r="AU362" s="11">
        <v>3.08059242202685E-2</v>
      </c>
      <c r="AW362">
        <f t="array" ref="AW362">SUMPRODUCT(B362:AU362,TRANSPOSE('QoL regression results'!$H$3:$H$48))</f>
        <v>0.82437278448037266</v>
      </c>
    </row>
    <row r="363" spans="1:49" x14ac:dyDescent="0.3">
      <c r="A363">
        <v>362</v>
      </c>
      <c r="B363" s="11">
        <v>0.87005525686270702</v>
      </c>
      <c r="C363" s="11">
        <v>-5.2291106102311302E-2</v>
      </c>
      <c r="D363" s="11">
        <v>2.9511658362951498E-3</v>
      </c>
      <c r="E363" s="11">
        <v>-7.1070679377697801E-3</v>
      </c>
      <c r="F363" s="11">
        <v>2.20923996242803E-2</v>
      </c>
      <c r="G363" s="11">
        <v>2.6382108779270001E-2</v>
      </c>
      <c r="H363" s="11">
        <v>2.7446853445759398E-2</v>
      </c>
      <c r="I363" s="11">
        <v>-4.1610354644844999E-2</v>
      </c>
      <c r="J363" s="11">
        <v>-1.05044760623465E-2</v>
      </c>
      <c r="K363" s="11">
        <v>-0.121886854698258</v>
      </c>
      <c r="L363" s="11">
        <v>-0.116360076719036</v>
      </c>
      <c r="M363" s="11">
        <v>-5.82383741943166E-2</v>
      </c>
      <c r="N363" s="11">
        <v>-0.14031544220575901</v>
      </c>
      <c r="O363" s="11">
        <v>-7.1978058978474604E-2</v>
      </c>
      <c r="P363" s="11">
        <v>-6.8311015634872803E-3</v>
      </c>
      <c r="Q363" s="11">
        <v>-0.14894288108157999</v>
      </c>
      <c r="R363" s="11">
        <v>-6.4620182710497298E-2</v>
      </c>
      <c r="S363" s="11">
        <v>-0.149881998052244</v>
      </c>
      <c r="T363" s="11">
        <v>-5.7013851151601902E-2</v>
      </c>
      <c r="U363" s="11">
        <v>-5.3689046050070702E-2</v>
      </c>
      <c r="V363" s="11">
        <v>-2.3504135594415599E-2</v>
      </c>
      <c r="W363" s="11">
        <v>-4.2674204054284397E-2</v>
      </c>
      <c r="X363" s="11">
        <v>-5.5277404622205498E-2</v>
      </c>
      <c r="Y363" s="11">
        <v>1.2271840396265801E-2</v>
      </c>
      <c r="Z363" s="11">
        <v>9.1367606633842406E-3</v>
      </c>
      <c r="AA363" s="11">
        <v>-0.119977230584895</v>
      </c>
      <c r="AB363" s="11">
        <v>-3.3324454137764602E-2</v>
      </c>
      <c r="AC363" s="11">
        <v>-7.6057385384981401E-3</v>
      </c>
      <c r="AD363" s="11">
        <v>-1.8271254024767598E-2</v>
      </c>
      <c r="AE363" s="11">
        <v>-4.0693817210909602E-2</v>
      </c>
      <c r="AF363" s="11">
        <v>-1.9233942148390502E-2</v>
      </c>
      <c r="AG363" s="11">
        <v>-6.30177689654563E-2</v>
      </c>
      <c r="AH363" s="11">
        <v>-4.8557279833080599E-2</v>
      </c>
      <c r="AI363" s="11">
        <v>-2.8809121501292199E-2</v>
      </c>
      <c r="AJ363" s="11">
        <v>-1.52020727085883E-2</v>
      </c>
      <c r="AK363" s="11">
        <v>-6.3269303147533203E-3</v>
      </c>
      <c r="AL363" s="11">
        <v>9.2567196139991693E-3</v>
      </c>
      <c r="AM363" s="11">
        <v>-1.4570607775707199E-2</v>
      </c>
      <c r="AN363" s="11">
        <v>-2.6341510975157498E-2</v>
      </c>
      <c r="AO363" s="11">
        <v>-3.8145852882942997E-2</v>
      </c>
      <c r="AP363" s="11">
        <v>-1.4152058595360501E-2</v>
      </c>
      <c r="AQ363" s="11">
        <v>-5.3931714812553398E-2</v>
      </c>
      <c r="AR363" s="11">
        <v>2.5222685244920402E-2</v>
      </c>
      <c r="AS363" s="11">
        <v>-1.8674396145416501E-2</v>
      </c>
      <c r="AT363" s="11">
        <v>-6.5176474530623293E-2</v>
      </c>
      <c r="AU363" s="11">
        <v>5.4165419335786599E-2</v>
      </c>
      <c r="AW363">
        <f t="array" ref="AW363">SUMPRODUCT(B363:AU363,TRANSPOSE('QoL regression results'!$H$3:$H$48))</f>
        <v>0.83075469664362567</v>
      </c>
    </row>
    <row r="364" spans="1:49" x14ac:dyDescent="0.3">
      <c r="A364">
        <v>363</v>
      </c>
      <c r="B364" s="11">
        <v>0.85793125999267195</v>
      </c>
      <c r="C364" s="11">
        <v>-6.6548651018720706E-2</v>
      </c>
      <c r="D364" s="11">
        <v>2.3880721072699399E-2</v>
      </c>
      <c r="E364" s="11">
        <v>1.04034021953464E-2</v>
      </c>
      <c r="F364" s="11">
        <v>-2.7142297996506702E-3</v>
      </c>
      <c r="G364" s="11">
        <v>-2.5406202565039101E-3</v>
      </c>
      <c r="H364" s="11">
        <v>2.254024436487E-2</v>
      </c>
      <c r="I364" s="11">
        <v>-0.12671508210953999</v>
      </c>
      <c r="J364" s="11">
        <v>-2.1340336859608101E-2</v>
      </c>
      <c r="K364" s="11">
        <v>-0.123955552034028</v>
      </c>
      <c r="L364" s="11">
        <v>-0.11524692423734</v>
      </c>
      <c r="M364" s="11">
        <v>-5.46511297188471E-2</v>
      </c>
      <c r="N364" s="11">
        <v>-8.7157647546086306E-2</v>
      </c>
      <c r="O364" s="11">
        <v>-9.6516647404271697E-2</v>
      </c>
      <c r="P364" s="11">
        <v>-1.84805063525873E-2</v>
      </c>
      <c r="Q364" s="11">
        <v>-8.9655090501483001E-2</v>
      </c>
      <c r="R364" s="11">
        <v>-9.5060942610823096E-2</v>
      </c>
      <c r="S364" s="11">
        <v>-0.108020378014276</v>
      </c>
      <c r="T364" s="11">
        <v>-4.4547319502833298E-2</v>
      </c>
      <c r="U364" s="11">
        <v>-0.107445037974224</v>
      </c>
      <c r="V364" s="11">
        <v>-6.3244700357519999E-4</v>
      </c>
      <c r="W364" s="11">
        <v>-6.0385276827454697E-2</v>
      </c>
      <c r="X364" s="11">
        <v>-4.8456835886012302E-2</v>
      </c>
      <c r="Y364" s="11">
        <v>-3.54869525387961E-2</v>
      </c>
      <c r="Z364" s="11">
        <v>1.45229778979452E-2</v>
      </c>
      <c r="AA364" s="11">
        <v>-0.11455475165491601</v>
      </c>
      <c r="AB364" s="11">
        <v>-4.9626747552226298E-2</v>
      </c>
      <c r="AC364" s="11">
        <v>-4.4929818077104597E-2</v>
      </c>
      <c r="AD364" s="11">
        <v>-3.16789354979303E-2</v>
      </c>
      <c r="AE364" s="11">
        <v>-3.2621788013318297E-2</v>
      </c>
      <c r="AF364" s="11">
        <v>-3.2498159942279399E-2</v>
      </c>
      <c r="AG364" s="11">
        <v>-6.4552033360166405E-2</v>
      </c>
      <c r="AH364" s="11">
        <v>-4.6638624974828603E-2</v>
      </c>
      <c r="AI364" s="11">
        <v>-2.0431826175876799E-2</v>
      </c>
      <c r="AJ364" s="11">
        <v>-1.36799468823276E-2</v>
      </c>
      <c r="AK364" s="11">
        <v>4.1886326525327304E-3</v>
      </c>
      <c r="AL364" s="11">
        <v>6.6251632925433002E-3</v>
      </c>
      <c r="AM364" s="11">
        <v>-1.0647524190865299E-2</v>
      </c>
      <c r="AN364" s="11">
        <v>-2.2813060522723801E-2</v>
      </c>
      <c r="AO364" s="11">
        <v>-2.5170676711627201E-2</v>
      </c>
      <c r="AP364" s="11">
        <v>-1.6550786341397901E-2</v>
      </c>
      <c r="AQ364" s="11">
        <v>-5.8926317293548601E-2</v>
      </c>
      <c r="AR364" s="11">
        <v>3.4084469976358903E-2</v>
      </c>
      <c r="AS364" s="11">
        <v>-9.8329274955479308E-3</v>
      </c>
      <c r="AT364" s="11">
        <v>-6.1508523246777601E-2</v>
      </c>
      <c r="AU364" s="11">
        <v>4.3614509514822798E-2</v>
      </c>
      <c r="AW364">
        <f t="array" ref="AW364">SUMPRODUCT(B364:AU364,TRANSPOSE('QoL regression results'!$H$3:$H$48))</f>
        <v>0.81791779831038658</v>
      </c>
    </row>
    <row r="365" spans="1:49" x14ac:dyDescent="0.3">
      <c r="A365">
        <v>364</v>
      </c>
      <c r="B365" s="11">
        <v>0.85041831811848001</v>
      </c>
      <c r="C365" s="11">
        <v>-5.6169956924772703E-2</v>
      </c>
      <c r="D365" s="11">
        <v>3.4324297466180099E-3</v>
      </c>
      <c r="E365" s="11">
        <v>4.3402390319630798E-3</v>
      </c>
      <c r="F365" s="11">
        <v>4.7312764231972702E-3</v>
      </c>
      <c r="G365" s="11">
        <v>2.7018866788524801E-4</v>
      </c>
      <c r="H365" s="11">
        <v>1.86770108835017E-2</v>
      </c>
      <c r="I365" s="11">
        <v>-6.9404026958166304E-2</v>
      </c>
      <c r="J365" s="11">
        <v>-1.9975391519636801E-2</v>
      </c>
      <c r="K365" s="11">
        <v>-0.111461105705532</v>
      </c>
      <c r="L365" s="11">
        <v>-0.108804913948524</v>
      </c>
      <c r="M365" s="11">
        <v>-4.8031871910949903E-2</v>
      </c>
      <c r="N365" s="11">
        <v>-0.178796773850465</v>
      </c>
      <c r="O365" s="11">
        <v>-5.5180746757979099E-2</v>
      </c>
      <c r="P365" s="11">
        <v>-1.59243901529687E-2</v>
      </c>
      <c r="Q365" s="11">
        <v>-8.4212678774633107E-2</v>
      </c>
      <c r="R365" s="11">
        <v>-7.9370955385966599E-2</v>
      </c>
      <c r="S365" s="11">
        <v>-0.149280031741713</v>
      </c>
      <c r="T365" s="11">
        <v>-5.2523940649629799E-2</v>
      </c>
      <c r="U365" s="11">
        <v>-0.13056157974233701</v>
      </c>
      <c r="V365" s="11">
        <v>3.3773321224282303E-2</v>
      </c>
      <c r="W365" s="11">
        <v>-2.53706688518496E-2</v>
      </c>
      <c r="X365" s="11">
        <v>-6.6396804457205E-2</v>
      </c>
      <c r="Y365" s="11">
        <v>-1.3345981351450899E-2</v>
      </c>
      <c r="Z365" s="11">
        <v>1.6432455392026701E-2</v>
      </c>
      <c r="AA365" s="11">
        <v>-0.11648539209954201</v>
      </c>
      <c r="AB365" s="11">
        <v>-4.1406566555308201E-2</v>
      </c>
      <c r="AC365" s="11">
        <v>-0.153655473596046</v>
      </c>
      <c r="AD365" s="11">
        <v>3.2415937660835697E-2</v>
      </c>
      <c r="AE365" s="11">
        <v>-4.0037760978576101E-2</v>
      </c>
      <c r="AF365" s="11">
        <v>-2.1670074880414399E-2</v>
      </c>
      <c r="AG365" s="11">
        <v>-6.3344599505070001E-2</v>
      </c>
      <c r="AH365" s="11">
        <v>-3.9750667835557203E-2</v>
      </c>
      <c r="AI365" s="11">
        <v>-2.76846234213825E-2</v>
      </c>
      <c r="AJ365" s="11">
        <v>-2.15095092247671E-2</v>
      </c>
      <c r="AK365" s="11">
        <v>3.7392201651756499E-4</v>
      </c>
      <c r="AL365" s="11">
        <v>1.2716822927078099E-2</v>
      </c>
      <c r="AM365" s="11">
        <v>-5.0386424057312501E-3</v>
      </c>
      <c r="AN365" s="11">
        <v>-1.3797600563408801E-2</v>
      </c>
      <c r="AO365" s="11">
        <v>-3.5268513111793E-2</v>
      </c>
      <c r="AP365" s="11">
        <v>-1.4489164640076701E-2</v>
      </c>
      <c r="AQ365" s="11">
        <v>-4.2679607642878002E-2</v>
      </c>
      <c r="AR365" s="11">
        <v>3.2586566638159599E-2</v>
      </c>
      <c r="AS365" s="11">
        <v>-1.22693104118771E-2</v>
      </c>
      <c r="AT365" s="11">
        <v>-4.4904978629714501E-2</v>
      </c>
      <c r="AU365" s="11">
        <v>4.2891213961814202E-2</v>
      </c>
      <c r="AW365">
        <f t="array" ref="AW365">SUMPRODUCT(B365:AU365,TRANSPOSE('QoL regression results'!$H$3:$H$48))</f>
        <v>0.82338447321000086</v>
      </c>
    </row>
    <row r="366" spans="1:49" x14ac:dyDescent="0.3">
      <c r="A366">
        <v>365</v>
      </c>
      <c r="B366" s="11">
        <v>0.86009315979112499</v>
      </c>
      <c r="C366" s="11">
        <v>-5.5695426775855698E-2</v>
      </c>
      <c r="D366" s="11">
        <v>-9.94555674010116E-4</v>
      </c>
      <c r="E366" s="11">
        <v>1.85117859483561E-3</v>
      </c>
      <c r="F366" s="11">
        <v>-1.15119217615726E-2</v>
      </c>
      <c r="G366" s="11">
        <v>4.4072123885818798E-2</v>
      </c>
      <c r="H366" s="11">
        <v>2.6849661385951702E-2</v>
      </c>
      <c r="I366" s="11">
        <v>-6.5555129031162104E-2</v>
      </c>
      <c r="J366" s="11">
        <v>-3.2142391321373497E-2</v>
      </c>
      <c r="K366" s="11">
        <v>-4.5707538811530203E-2</v>
      </c>
      <c r="L366" s="11">
        <v>-0.120250941689138</v>
      </c>
      <c r="M366" s="11">
        <v>-5.2050252381238497E-2</v>
      </c>
      <c r="N366" s="11">
        <v>-9.0250012501812998E-2</v>
      </c>
      <c r="O366" s="11">
        <v>-7.0922657269954906E-2</v>
      </c>
      <c r="P366" s="11">
        <v>-2.23589390679995E-2</v>
      </c>
      <c r="Q366" s="11">
        <v>-6.2185130153129001E-2</v>
      </c>
      <c r="R366" s="11">
        <v>-6.2892235101776606E-2</v>
      </c>
      <c r="S366" s="11">
        <v>-0.12069388457870101</v>
      </c>
      <c r="T366" s="11">
        <v>-8.5934194697585994E-2</v>
      </c>
      <c r="U366" s="11">
        <v>-6.4475796759832907E-2</v>
      </c>
      <c r="V366" s="11">
        <v>-5.4473118390603202E-3</v>
      </c>
      <c r="W366" s="11">
        <v>-5.3244107713071101E-2</v>
      </c>
      <c r="X366" s="11">
        <v>-4.9018532157229899E-2</v>
      </c>
      <c r="Y366" s="11">
        <v>-5.5297635686987704E-3</v>
      </c>
      <c r="Z366" s="11">
        <v>4.4727395812537103E-2</v>
      </c>
      <c r="AA366" s="11">
        <v>-0.10472420010906699</v>
      </c>
      <c r="AB366" s="11">
        <v>-3.0941649821266601E-2</v>
      </c>
      <c r="AC366" s="11">
        <v>5.1712926152985901E-2</v>
      </c>
      <c r="AD366" s="11">
        <v>3.79416917415882E-2</v>
      </c>
      <c r="AE366" s="11">
        <v>-3.1873767314808898E-2</v>
      </c>
      <c r="AF366" s="11">
        <v>-1.64591517907463E-2</v>
      </c>
      <c r="AG366" s="11">
        <v>-6.4021267176992802E-2</v>
      </c>
      <c r="AH366" s="11">
        <v>-4.3614607503176299E-2</v>
      </c>
      <c r="AI366" s="11">
        <v>-2.8039597878934501E-2</v>
      </c>
      <c r="AJ366" s="11">
        <v>-1.64622814427147E-2</v>
      </c>
      <c r="AK366" s="11">
        <v>1.85773222418619E-3</v>
      </c>
      <c r="AL366" s="11">
        <v>4.2230989015354398E-3</v>
      </c>
      <c r="AM366" s="11">
        <v>-1.16084555146269E-2</v>
      </c>
      <c r="AN366" s="11">
        <v>-1.1840599768047501E-2</v>
      </c>
      <c r="AO366" s="11">
        <v>-4.4577202384641398E-2</v>
      </c>
      <c r="AP366" s="11">
        <v>-1.30534261697582E-2</v>
      </c>
      <c r="AQ366" s="11">
        <v>-4.7369599528099098E-2</v>
      </c>
      <c r="AR366" s="11">
        <v>2.69608552650508E-2</v>
      </c>
      <c r="AS366" s="11">
        <v>-1.7730184716214001E-2</v>
      </c>
      <c r="AT366" s="11">
        <v>-6.6637667778254306E-2</v>
      </c>
      <c r="AU366" s="11">
        <v>4.0007086080641997E-2</v>
      </c>
      <c r="AW366">
        <f t="array" ref="AW366">SUMPRODUCT(B366:AU366,TRANSPOSE('QoL regression results'!$H$3:$H$48))</f>
        <v>0.82070165118948424</v>
      </c>
    </row>
    <row r="367" spans="1:49" x14ac:dyDescent="0.3">
      <c r="A367">
        <v>366</v>
      </c>
      <c r="B367" s="11">
        <v>0.84773548601530901</v>
      </c>
      <c r="C367" s="11">
        <v>-2.8773465679222801E-2</v>
      </c>
      <c r="D367" s="11">
        <v>-2.58004871289612E-2</v>
      </c>
      <c r="E367" s="11">
        <v>3.45652955641325E-3</v>
      </c>
      <c r="F367" s="11">
        <v>-2.01373442963927E-2</v>
      </c>
      <c r="G367" s="11">
        <v>2.1389720066024801E-2</v>
      </c>
      <c r="H367" s="11">
        <v>4.0500383935039602E-2</v>
      </c>
      <c r="I367" s="11">
        <v>-0.10332744315440701</v>
      </c>
      <c r="J367" s="11">
        <v>-3.0579665855468501E-2</v>
      </c>
      <c r="K367" s="11">
        <v>-7.5191491268257499E-2</v>
      </c>
      <c r="L367" s="11">
        <v>-0.13351173014072901</v>
      </c>
      <c r="M367" s="11">
        <v>-4.8217320187467903E-2</v>
      </c>
      <c r="N367" s="11">
        <v>-0.191969961316898</v>
      </c>
      <c r="O367" s="11">
        <v>-9.5945434274945104E-2</v>
      </c>
      <c r="P367" s="11">
        <v>-1.4139875139177501E-2</v>
      </c>
      <c r="Q367" s="11">
        <v>-3.7334404402165997E-2</v>
      </c>
      <c r="R367" s="11">
        <v>-9.5252508886717893E-2</v>
      </c>
      <c r="S367" s="11">
        <v>-0.12831051942520399</v>
      </c>
      <c r="T367" s="11">
        <v>-4.0336775544602799E-2</v>
      </c>
      <c r="U367" s="11">
        <v>-0.12929418321009201</v>
      </c>
      <c r="V367" s="11">
        <v>2.1990534706606502E-2</v>
      </c>
      <c r="W367" s="11">
        <v>3.1283547093324099E-3</v>
      </c>
      <c r="X367" s="11">
        <v>-3.2631774280800101E-2</v>
      </c>
      <c r="Y367" s="11">
        <v>-3.4856614224617499E-2</v>
      </c>
      <c r="Z367" s="11">
        <v>9.5460181988713706E-3</v>
      </c>
      <c r="AA367" s="11">
        <v>-0.103953571957591</v>
      </c>
      <c r="AB367" s="11">
        <v>-3.0479281964890598E-2</v>
      </c>
      <c r="AC367" s="11">
        <v>1.73436484084914E-2</v>
      </c>
      <c r="AD367" s="11">
        <v>-2.70753662944959E-2</v>
      </c>
      <c r="AE367" s="11">
        <v>-3.8001729386319301E-2</v>
      </c>
      <c r="AF367" s="11">
        <v>-2.1095990783169601E-2</v>
      </c>
      <c r="AG367" s="11">
        <v>-4.5218363961747797E-2</v>
      </c>
      <c r="AH367" s="11">
        <v>-5.3707405104371803E-2</v>
      </c>
      <c r="AI367" s="11">
        <v>-3.30915047644973E-2</v>
      </c>
      <c r="AJ367" s="11">
        <v>-8.3888842395002695E-3</v>
      </c>
      <c r="AK367" s="11">
        <v>1.0073499724674801E-2</v>
      </c>
      <c r="AL367" s="11">
        <v>1.6118114980844499E-2</v>
      </c>
      <c r="AM367" s="11">
        <v>3.9504900036850402E-3</v>
      </c>
      <c r="AN367" s="11">
        <v>-1.15178652062833E-2</v>
      </c>
      <c r="AO367" s="11">
        <v>-3.2100177324363301E-2</v>
      </c>
      <c r="AP367" s="11">
        <v>-9.2831138646015301E-3</v>
      </c>
      <c r="AQ367" s="11">
        <v>-6.7816744867379403E-2</v>
      </c>
      <c r="AR367" s="11">
        <v>3.0466686124374701E-2</v>
      </c>
      <c r="AS367" s="11">
        <v>-2.0801253407698901E-2</v>
      </c>
      <c r="AT367" s="11">
        <v>-6.5333072405389603E-2</v>
      </c>
      <c r="AU367" s="11">
        <v>3.6178343868214197E-2</v>
      </c>
      <c r="AW367">
        <f t="array" ref="AW367">SUMPRODUCT(B367:AU367,TRANSPOSE('QoL regression results'!$H$3:$H$48))</f>
        <v>0.81014619589178172</v>
      </c>
    </row>
    <row r="368" spans="1:49" x14ac:dyDescent="0.3">
      <c r="A368">
        <v>367</v>
      </c>
      <c r="B368" s="11">
        <v>0.84786768205902996</v>
      </c>
      <c r="C368" s="11">
        <v>-5.8444335716614601E-2</v>
      </c>
      <c r="D368" s="11">
        <v>-7.0060631679796301E-3</v>
      </c>
      <c r="E368" s="11">
        <v>8.1604938199549403E-3</v>
      </c>
      <c r="F368" s="11">
        <v>2.1755770359408701E-2</v>
      </c>
      <c r="G368" s="11">
        <v>4.34908696247919E-2</v>
      </c>
      <c r="H368" s="11">
        <v>3.3717788466468397E-2</v>
      </c>
      <c r="I368" s="11">
        <v>-0.10332018344840301</v>
      </c>
      <c r="J368" s="11">
        <v>-4.3361364617850902E-2</v>
      </c>
      <c r="K368" s="11">
        <v>-0.15461145539263599</v>
      </c>
      <c r="L368" s="11">
        <v>-0.107657942238417</v>
      </c>
      <c r="M368" s="11">
        <v>-5.4354936416187702E-2</v>
      </c>
      <c r="N368" s="11">
        <v>-0.11131498111627799</v>
      </c>
      <c r="O368" s="11">
        <v>-9.5229674632601694E-2</v>
      </c>
      <c r="P368" s="11">
        <v>-1.78978170989657E-2</v>
      </c>
      <c r="Q368" s="11">
        <v>-7.0031261701257105E-2</v>
      </c>
      <c r="R368" s="11">
        <v>-9.7885869012445795E-2</v>
      </c>
      <c r="S368" s="11">
        <v>-8.1292383218825495E-2</v>
      </c>
      <c r="T368" s="11">
        <v>-7.4945542585378999E-2</v>
      </c>
      <c r="U368" s="11">
        <v>-0.18656686313182</v>
      </c>
      <c r="V368" s="11">
        <v>-4.02817220932883E-2</v>
      </c>
      <c r="W368" s="11">
        <v>-3.9359719640259097E-2</v>
      </c>
      <c r="X368" s="11">
        <v>-3.40194716212983E-2</v>
      </c>
      <c r="Y368" s="11">
        <v>-2.2247116690872499E-2</v>
      </c>
      <c r="Z368" s="11">
        <v>-7.9924884356905607E-3</v>
      </c>
      <c r="AA368" s="11">
        <v>-9.3937944617367805E-2</v>
      </c>
      <c r="AB368" s="11">
        <v>-2.8388623375967401E-2</v>
      </c>
      <c r="AC368" s="11">
        <v>-0.142412026511368</v>
      </c>
      <c r="AD368" s="11">
        <v>3.7604367898250099E-2</v>
      </c>
      <c r="AE368" s="11">
        <v>-3.6630958770928999E-2</v>
      </c>
      <c r="AF368" s="11">
        <v>-2.3192682020692201E-2</v>
      </c>
      <c r="AG368" s="11">
        <v>-6.03877778941143E-2</v>
      </c>
      <c r="AH368" s="11">
        <v>-5.5098232989753401E-2</v>
      </c>
      <c r="AI368" s="11">
        <v>-2.8881142578725798E-2</v>
      </c>
      <c r="AJ368" s="11">
        <v>-1.3378298746737001E-2</v>
      </c>
      <c r="AK368" s="11">
        <v>-1.0443916383233701E-3</v>
      </c>
      <c r="AL368" s="11">
        <v>7.2577064108018396E-3</v>
      </c>
      <c r="AM368" s="11">
        <v>-3.7667356147966301E-3</v>
      </c>
      <c r="AN368" s="11">
        <v>-2.1036776162252999E-2</v>
      </c>
      <c r="AO368" s="11">
        <v>-4.1746281144649199E-2</v>
      </c>
      <c r="AP368" s="11">
        <v>-6.68513501693546E-3</v>
      </c>
      <c r="AQ368" s="11">
        <v>-4.6121548822904403E-2</v>
      </c>
      <c r="AR368" s="11">
        <v>2.4309561910595901E-2</v>
      </c>
      <c r="AS368" s="11">
        <v>-1.3303822750477401E-2</v>
      </c>
      <c r="AT368" s="11">
        <v>-5.5672489362657597E-2</v>
      </c>
      <c r="AU368" s="11">
        <v>4.7310234997788699E-2</v>
      </c>
      <c r="AW368">
        <f t="array" ref="AW368">SUMPRODUCT(B368:AU368,TRANSPOSE('QoL regression results'!$H$3:$H$48))</f>
        <v>0.80002715548007841</v>
      </c>
    </row>
    <row r="369" spans="1:49" x14ac:dyDescent="0.3">
      <c r="A369">
        <v>368</v>
      </c>
      <c r="B369" s="11">
        <v>0.87984273619555797</v>
      </c>
      <c r="C369" s="11">
        <v>-7.3314918442374602E-2</v>
      </c>
      <c r="D369" s="11">
        <v>9.9362057475066903E-3</v>
      </c>
      <c r="E369" s="11">
        <v>7.1562773340043797E-3</v>
      </c>
      <c r="F369" s="11">
        <v>7.7170920134794405E-4</v>
      </c>
      <c r="G369" s="11">
        <v>1.6451461050011999E-2</v>
      </c>
      <c r="H369" s="11">
        <v>3.5064811010156703E-2</v>
      </c>
      <c r="I369" s="11">
        <v>-9.6704098477031195E-2</v>
      </c>
      <c r="J369" s="11">
        <v>-2.7373645443380099E-2</v>
      </c>
      <c r="K369" s="11">
        <v>-0.181340892958894</v>
      </c>
      <c r="L369" s="11">
        <v>-8.7619697687297396E-2</v>
      </c>
      <c r="M369" s="11">
        <v>-6.4930194004045996E-2</v>
      </c>
      <c r="N369" s="11">
        <v>-0.106463810503706</v>
      </c>
      <c r="O369" s="11">
        <v>-1.35797399782485E-2</v>
      </c>
      <c r="P369" s="11">
        <v>-2.5636984909441E-2</v>
      </c>
      <c r="Q369" s="11">
        <v>-5.5111052838464097E-2</v>
      </c>
      <c r="R369" s="11">
        <v>-9.1591073418937505E-2</v>
      </c>
      <c r="S369" s="11">
        <v>-9.5044385258103103E-2</v>
      </c>
      <c r="T369" s="11">
        <v>-4.7134405643808101E-2</v>
      </c>
      <c r="U369" s="11">
        <v>-2.7350154902605402E-2</v>
      </c>
      <c r="V369" s="11">
        <v>2.98170459150199E-2</v>
      </c>
      <c r="W369" s="11">
        <v>-5.5233041028499401E-2</v>
      </c>
      <c r="X369" s="11">
        <v>-4.5416654803915699E-2</v>
      </c>
      <c r="Y369" s="11">
        <v>-9.2810272817777408E-3</v>
      </c>
      <c r="Z369" s="11">
        <v>2.6674991865862301E-2</v>
      </c>
      <c r="AA369" s="11">
        <v>-8.9116195522575506E-2</v>
      </c>
      <c r="AB369" s="11">
        <v>-3.45767583736135E-2</v>
      </c>
      <c r="AC369" s="11">
        <v>-0.13801014773515299</v>
      </c>
      <c r="AD369" s="11">
        <v>-8.1764213258609195E-3</v>
      </c>
      <c r="AE369" s="11">
        <v>-2.86682066925542E-2</v>
      </c>
      <c r="AF369" s="11">
        <v>-2.7380595156745499E-2</v>
      </c>
      <c r="AG369" s="11">
        <v>-6.06844838056615E-2</v>
      </c>
      <c r="AH369" s="11">
        <v>-5.8598475166504897E-2</v>
      </c>
      <c r="AI369" s="11">
        <v>-2.54577045370246E-2</v>
      </c>
      <c r="AJ369" s="11">
        <v>-1.7900276617195999E-2</v>
      </c>
      <c r="AK369" s="11">
        <v>-9.68051673492701E-3</v>
      </c>
      <c r="AL369" s="11">
        <v>4.2568922614425698E-3</v>
      </c>
      <c r="AM369" s="11">
        <v>-1.6714229152990801E-2</v>
      </c>
      <c r="AN369" s="11">
        <v>-2.7982011362582802E-2</v>
      </c>
      <c r="AO369" s="11">
        <v>-3.70887009040686E-2</v>
      </c>
      <c r="AP369" s="11">
        <v>-8.1428581183855507E-3</v>
      </c>
      <c r="AQ369" s="11">
        <v>-4.7759817622848803E-2</v>
      </c>
      <c r="AR369" s="11">
        <v>2.8025332994590299E-2</v>
      </c>
      <c r="AS369" s="11">
        <v>-2.17085885353622E-2</v>
      </c>
      <c r="AT369" s="11">
        <v>-7.4194987303032506E-2</v>
      </c>
      <c r="AU369" s="11">
        <v>3.6467988865183203E-2</v>
      </c>
      <c r="AW369">
        <f t="array" ref="AW369">SUMPRODUCT(B369:AU369,TRANSPOSE('QoL regression results'!$H$3:$H$48))</f>
        <v>0.82550115329049567</v>
      </c>
    </row>
    <row r="370" spans="1:49" x14ac:dyDescent="0.3">
      <c r="A370">
        <v>369</v>
      </c>
      <c r="B370" s="11">
        <v>0.87148330242730399</v>
      </c>
      <c r="C370" s="11">
        <v>-9.3715473491533294E-2</v>
      </c>
      <c r="D370" s="11">
        <v>-2.7809068806064999E-2</v>
      </c>
      <c r="E370" s="11">
        <v>-4.4520469643676503E-3</v>
      </c>
      <c r="F370" s="11">
        <v>4.16380819456173E-2</v>
      </c>
      <c r="G370" s="11">
        <v>3.1665612349252102E-2</v>
      </c>
      <c r="H370" s="11">
        <v>2.7964321089970299E-2</v>
      </c>
      <c r="I370" s="11">
        <v>-5.3447620533183603E-2</v>
      </c>
      <c r="J370" s="11">
        <v>-1.1072826674478699E-2</v>
      </c>
      <c r="K370" s="11">
        <v>-0.15769102281609901</v>
      </c>
      <c r="L370" s="11">
        <v>-0.113424942588707</v>
      </c>
      <c r="M370" s="11">
        <v>-6.2569434993018397E-2</v>
      </c>
      <c r="N370" s="11">
        <v>-7.7554280487326502E-2</v>
      </c>
      <c r="O370" s="11">
        <v>-0.12507071471441999</v>
      </c>
      <c r="P370" s="11">
        <v>-1.55199399373452E-2</v>
      </c>
      <c r="Q370" s="11">
        <v>-0.148637781041149</v>
      </c>
      <c r="R370" s="11">
        <v>-0.103422595768554</v>
      </c>
      <c r="S370" s="11">
        <v>-0.120831336897994</v>
      </c>
      <c r="T370" s="11">
        <v>-7.7295158441486503E-2</v>
      </c>
      <c r="U370" s="11">
        <v>-1.7165560159355098E-2</v>
      </c>
      <c r="V370" s="11">
        <v>2.4613077638807698E-2</v>
      </c>
      <c r="W370" s="11">
        <v>-3.3996942818312302E-2</v>
      </c>
      <c r="X370" s="11">
        <v>-9.4576427733483303E-3</v>
      </c>
      <c r="Y370" s="11">
        <v>-5.1475958571013903E-3</v>
      </c>
      <c r="Z370" s="11">
        <v>3.0733498448538499E-2</v>
      </c>
      <c r="AA370" s="11">
        <v>-0.11595762713030899</v>
      </c>
      <c r="AB370" s="11">
        <v>-2.9108359940287001E-2</v>
      </c>
      <c r="AC370" s="11">
        <v>-0.118630472260656</v>
      </c>
      <c r="AD370" s="11">
        <v>-7.0621095155023295E-2</v>
      </c>
      <c r="AE370" s="11">
        <v>-4.0691863854539899E-2</v>
      </c>
      <c r="AF370" s="11">
        <v>-2.32808649831985E-2</v>
      </c>
      <c r="AG370" s="11">
        <v>-7.4803057534590905E-2</v>
      </c>
      <c r="AH370" s="11">
        <v>-4.5832885616381297E-2</v>
      </c>
      <c r="AI370" s="11">
        <v>-3.5116459980679797E-2</v>
      </c>
      <c r="AJ370" s="11">
        <v>-9.4384717403316696E-3</v>
      </c>
      <c r="AK370" s="11">
        <v>-3.5401540439408399E-3</v>
      </c>
      <c r="AL370" s="11">
        <v>1.9877857055199898E-3</v>
      </c>
      <c r="AM370" s="11">
        <v>-1.6246682979095001E-2</v>
      </c>
      <c r="AN370" s="11">
        <v>-2.2862119703845E-2</v>
      </c>
      <c r="AO370" s="11">
        <v>-4.7332812236398902E-2</v>
      </c>
      <c r="AP370" s="11">
        <v>-8.4989706079234995E-3</v>
      </c>
      <c r="AQ370" s="11">
        <v>-4.6163459457873098E-2</v>
      </c>
      <c r="AR370" s="11">
        <v>2.89058686002014E-2</v>
      </c>
      <c r="AS370" s="11">
        <v>-2.3355399149828301E-2</v>
      </c>
      <c r="AT370" s="11">
        <v>-6.5832244557666397E-2</v>
      </c>
      <c r="AU370" s="11">
        <v>4.7603693325273901E-2</v>
      </c>
      <c r="AW370">
        <f t="array" ref="AW370">SUMPRODUCT(B370:AU370,TRANSPOSE('QoL regression results'!$H$3:$H$48))</f>
        <v>0.8276382025164426</v>
      </c>
    </row>
    <row r="371" spans="1:49" x14ac:dyDescent="0.3">
      <c r="A371">
        <v>370</v>
      </c>
      <c r="B371" s="11">
        <v>0.884046647727326</v>
      </c>
      <c r="C371" s="11">
        <v>-4.9422733565839601E-2</v>
      </c>
      <c r="D371" s="11">
        <v>-2.41600494686573E-2</v>
      </c>
      <c r="E371" s="11">
        <v>2.5782853212241801E-3</v>
      </c>
      <c r="F371" s="11">
        <v>2.43190902849428E-2</v>
      </c>
      <c r="G371" s="11">
        <v>6.3162431703424907E-2</v>
      </c>
      <c r="H371" s="11">
        <v>3.5806486120394401E-2</v>
      </c>
      <c r="I371" s="11">
        <v>-7.7974959447075901E-2</v>
      </c>
      <c r="J371" s="11">
        <v>-1.25181895826616E-2</v>
      </c>
      <c r="K371" s="11">
        <v>-0.18044012294509401</v>
      </c>
      <c r="L371" s="11">
        <v>-0.11108020113865</v>
      </c>
      <c r="M371" s="11">
        <v>-5.5400913478883998E-2</v>
      </c>
      <c r="N371" s="11">
        <v>-5.6717215146552501E-2</v>
      </c>
      <c r="O371" s="11">
        <v>-8.9435391470301703E-2</v>
      </c>
      <c r="P371" s="11">
        <v>-1.6193773078372099E-2</v>
      </c>
      <c r="Q371" s="11">
        <v>-0.170366900095998</v>
      </c>
      <c r="R371" s="11">
        <v>-8.0587972047041698E-2</v>
      </c>
      <c r="S371" s="11">
        <v>-0.17059793010584701</v>
      </c>
      <c r="T371" s="11">
        <v>-7.7067608478432706E-2</v>
      </c>
      <c r="U371" s="11">
        <v>-9.5459973382792093E-2</v>
      </c>
      <c r="V371" s="11">
        <v>1.3587134541620201E-2</v>
      </c>
      <c r="W371" s="11">
        <v>-6.8299695830079096E-2</v>
      </c>
      <c r="X371" s="11">
        <v>-4.3132173182394699E-2</v>
      </c>
      <c r="Y371" s="11">
        <v>3.9803776663012602E-2</v>
      </c>
      <c r="Z371" s="11">
        <v>-8.2779191013015903E-3</v>
      </c>
      <c r="AA371" s="11">
        <v>-0.11508252584649099</v>
      </c>
      <c r="AB371" s="11">
        <v>-4.16658208639165E-2</v>
      </c>
      <c r="AC371" s="11">
        <v>-6.2265280328299803E-2</v>
      </c>
      <c r="AD371" s="11">
        <v>2.2949313603023401E-2</v>
      </c>
      <c r="AE371" s="11">
        <v>-3.1917240289480397E-2</v>
      </c>
      <c r="AF371" s="11">
        <v>-2.6583942090235499E-2</v>
      </c>
      <c r="AG371" s="11">
        <v>-6.23090816774464E-2</v>
      </c>
      <c r="AH371" s="11">
        <v>-5.9500506602361398E-2</v>
      </c>
      <c r="AI371" s="11">
        <v>-3.1153812935884501E-2</v>
      </c>
      <c r="AJ371" s="11">
        <v>-1.12359176449747E-2</v>
      </c>
      <c r="AK371" s="11">
        <v>-3.3360229765541402E-3</v>
      </c>
      <c r="AL371" s="11">
        <v>-4.0865910992391296E-3</v>
      </c>
      <c r="AM371" s="11">
        <v>-1.1696239006558E-2</v>
      </c>
      <c r="AN371" s="11">
        <v>-3.3978306134206597E-2</v>
      </c>
      <c r="AO371" s="11">
        <v>-5.15188947149725E-2</v>
      </c>
      <c r="AP371" s="11">
        <v>-1.26088957605675E-2</v>
      </c>
      <c r="AQ371" s="11">
        <v>-6.2814674337443699E-2</v>
      </c>
      <c r="AR371" s="11">
        <v>2.6684464903272E-2</v>
      </c>
      <c r="AS371" s="11">
        <v>-2.3223410619104001E-2</v>
      </c>
      <c r="AT371" s="11">
        <v>-6.3699776999002006E-2</v>
      </c>
      <c r="AU371" s="11">
        <v>3.9592206094917301E-2</v>
      </c>
      <c r="AW371">
        <f t="array" ref="AW371">SUMPRODUCT(B371:AU371,TRANSPOSE('QoL regression results'!$H$3:$H$48))</f>
        <v>0.82045955002572546</v>
      </c>
    </row>
    <row r="372" spans="1:49" x14ac:dyDescent="0.3">
      <c r="A372">
        <v>371</v>
      </c>
      <c r="B372" s="11">
        <v>0.84580939556498203</v>
      </c>
      <c r="C372" s="11">
        <v>-6.1033028558545699E-2</v>
      </c>
      <c r="D372" s="11">
        <v>2.9271543137313902E-3</v>
      </c>
      <c r="E372" s="11">
        <v>2.75317847298891E-3</v>
      </c>
      <c r="F372" s="11">
        <v>6.8352300586032996E-3</v>
      </c>
      <c r="G372" s="11">
        <v>4.0087783952097E-2</v>
      </c>
      <c r="H372" s="11">
        <v>3.5992096545065501E-2</v>
      </c>
      <c r="I372" s="11">
        <v>-9.5683970575030794E-2</v>
      </c>
      <c r="J372" s="11">
        <v>-2.8534568886348699E-2</v>
      </c>
      <c r="K372" s="11">
        <v>-8.5304295727804902E-2</v>
      </c>
      <c r="L372" s="11">
        <v>-0.119992108009482</v>
      </c>
      <c r="M372" s="11">
        <v>-5.9884912084695603E-2</v>
      </c>
      <c r="N372" s="11">
        <v>-0.119366265154423</v>
      </c>
      <c r="O372" s="11">
        <v>-7.6248714649256102E-2</v>
      </c>
      <c r="P372" s="11">
        <v>-1.75032384404561E-2</v>
      </c>
      <c r="Q372" s="11">
        <v>-0.10342221612885701</v>
      </c>
      <c r="R372" s="11">
        <v>-4.66666247228417E-2</v>
      </c>
      <c r="S372" s="11">
        <v>-0.13377961890391901</v>
      </c>
      <c r="T372" s="11">
        <v>-5.8003099839107099E-2</v>
      </c>
      <c r="U372" s="11">
        <v>1.4377464801701701E-3</v>
      </c>
      <c r="V372" s="11">
        <v>5.5187939429939097E-2</v>
      </c>
      <c r="W372" s="11">
        <v>-1.7619969641646901E-2</v>
      </c>
      <c r="X372" s="11">
        <v>-6.2137772965728803E-2</v>
      </c>
      <c r="Y372" s="11">
        <v>2.3506980414895198E-2</v>
      </c>
      <c r="Z372" s="11">
        <v>-3.43518076978684E-2</v>
      </c>
      <c r="AA372" s="11">
        <v>-8.7176313468844496E-2</v>
      </c>
      <c r="AB372" s="11">
        <v>-3.07300150270482E-2</v>
      </c>
      <c r="AC372" s="11">
        <v>1.65776703894772E-2</v>
      </c>
      <c r="AD372" s="11">
        <v>-0.145413732686627</v>
      </c>
      <c r="AE372" s="11">
        <v>-2.9847385722011201E-2</v>
      </c>
      <c r="AF372" s="11">
        <v>-5.3052436356163203E-3</v>
      </c>
      <c r="AG372" s="11">
        <v>-6.3375116358474107E-2</v>
      </c>
      <c r="AH372" s="11">
        <v>-5.5954337134617498E-2</v>
      </c>
      <c r="AI372" s="11">
        <v>-2.6914152926433399E-2</v>
      </c>
      <c r="AJ372" s="11">
        <v>-4.5129676075689002E-3</v>
      </c>
      <c r="AK372" s="11">
        <v>-4.8984443231481004E-3</v>
      </c>
      <c r="AL372" s="11">
        <v>6.0241151357613102E-3</v>
      </c>
      <c r="AM372" s="11">
        <v>-8.5723060908139397E-3</v>
      </c>
      <c r="AN372" s="11">
        <v>-2.9790256420239501E-2</v>
      </c>
      <c r="AO372" s="11">
        <v>-4.50685134417739E-2</v>
      </c>
      <c r="AP372" s="11">
        <v>-1.29651035256147E-2</v>
      </c>
      <c r="AQ372" s="11">
        <v>-5.4842051740019097E-2</v>
      </c>
      <c r="AR372" s="11">
        <v>2.8846580028439699E-2</v>
      </c>
      <c r="AS372" s="11">
        <v>-1.21793311482748E-2</v>
      </c>
      <c r="AT372" s="11">
        <v>-6.22376498326404E-2</v>
      </c>
      <c r="AU372" s="11">
        <v>5.1317388528288897E-2</v>
      </c>
      <c r="AW372">
        <f t="array" ref="AW372">SUMPRODUCT(B372:AU372,TRANSPOSE('QoL regression results'!$H$3:$H$48))</f>
        <v>0.79587917356612581</v>
      </c>
    </row>
    <row r="373" spans="1:49" x14ac:dyDescent="0.3">
      <c r="A373">
        <v>372</v>
      </c>
      <c r="B373" s="11">
        <v>0.87684704563971905</v>
      </c>
      <c r="C373" s="11">
        <v>-8.3670036291309105E-2</v>
      </c>
      <c r="D373" s="11">
        <v>-1.6412517660626701E-2</v>
      </c>
      <c r="E373" s="11">
        <v>-3.5850366413053801E-3</v>
      </c>
      <c r="F373" s="11">
        <v>2.5517618057099799E-2</v>
      </c>
      <c r="G373" s="11">
        <v>3.3330924153798798E-2</v>
      </c>
      <c r="H373" s="11">
        <v>2.9779591871385999E-2</v>
      </c>
      <c r="I373" s="11">
        <v>-0.10428303282375601</v>
      </c>
      <c r="J373" s="11">
        <v>-4.4142578138199801E-2</v>
      </c>
      <c r="K373" s="11">
        <v>-0.10575686996985</v>
      </c>
      <c r="L373" s="11">
        <v>-0.124959874504791</v>
      </c>
      <c r="M373" s="11">
        <v>-6.21505804240082E-2</v>
      </c>
      <c r="N373" s="11">
        <v>-0.117523912232676</v>
      </c>
      <c r="O373" s="11">
        <v>-6.0460442849316502E-2</v>
      </c>
      <c r="P373" s="11">
        <v>-1.99613324037748E-2</v>
      </c>
      <c r="Q373" s="11">
        <v>-0.109935577960594</v>
      </c>
      <c r="R373" s="11">
        <v>-3.7748153985295303E-2</v>
      </c>
      <c r="S373" s="11">
        <v>-0.121730954173055</v>
      </c>
      <c r="T373" s="11">
        <v>-4.99318835321578E-2</v>
      </c>
      <c r="U373" s="11">
        <v>4.6154624553637301E-3</v>
      </c>
      <c r="V373" s="11">
        <v>1.7245427019773E-2</v>
      </c>
      <c r="W373" s="11">
        <v>-2.6887032059788901E-2</v>
      </c>
      <c r="X373" s="11">
        <v>-4.5032835112747603E-2</v>
      </c>
      <c r="Y373" s="11">
        <v>4.37179110733035E-2</v>
      </c>
      <c r="Z373" s="11">
        <v>-1.47695468836432E-2</v>
      </c>
      <c r="AA373" s="11">
        <v>-0.11363914743273899</v>
      </c>
      <c r="AB373" s="11">
        <v>-3.1753724775008797E-2</v>
      </c>
      <c r="AC373" s="11">
        <v>-4.8002123006102501E-2</v>
      </c>
      <c r="AD373" s="11">
        <v>-7.5430510262335798E-2</v>
      </c>
      <c r="AE373" s="11">
        <v>-3.4911101199166503E-2</v>
      </c>
      <c r="AF373" s="11">
        <v>-1.48865539566592E-2</v>
      </c>
      <c r="AG373" s="11">
        <v>-6.5897608366843094E-2</v>
      </c>
      <c r="AH373" s="11">
        <v>-5.2254226429220098E-2</v>
      </c>
      <c r="AI373" s="11">
        <v>-3.1674646472597802E-2</v>
      </c>
      <c r="AJ373" s="11">
        <v>-1.0414151175531801E-2</v>
      </c>
      <c r="AK373" s="11">
        <v>-2.0620652468489602E-3</v>
      </c>
      <c r="AL373" s="11">
        <v>-2.3937250224755099E-3</v>
      </c>
      <c r="AM373" s="11">
        <v>-1.6537419966786902E-2</v>
      </c>
      <c r="AN373" s="11">
        <v>-2.5089301894512701E-2</v>
      </c>
      <c r="AO373" s="11">
        <v>-4.4625382856548601E-2</v>
      </c>
      <c r="AP373" s="11">
        <v>-2.2053415020832599E-2</v>
      </c>
      <c r="AQ373" s="11">
        <v>-5.8599334753685298E-2</v>
      </c>
      <c r="AR373" s="11">
        <v>2.9437650386670899E-2</v>
      </c>
      <c r="AS373" s="11">
        <v>-8.8255849130338005E-3</v>
      </c>
      <c r="AT373" s="11">
        <v>-6.2821177388125995E-2</v>
      </c>
      <c r="AU373" s="11">
        <v>3.82564060567517E-2</v>
      </c>
      <c r="AW373">
        <f t="array" ref="AW373">SUMPRODUCT(B373:AU373,TRANSPOSE('QoL regression results'!$H$3:$H$48))</f>
        <v>0.8221990941880235</v>
      </c>
    </row>
    <row r="374" spans="1:49" x14ac:dyDescent="0.3">
      <c r="A374">
        <v>373</v>
      </c>
      <c r="B374" s="11">
        <v>0.84824390275005002</v>
      </c>
      <c r="C374" s="11">
        <v>-1.17363053198667E-2</v>
      </c>
      <c r="D374" s="11">
        <v>-1.0369543414859E-2</v>
      </c>
      <c r="E374" s="11">
        <v>2.5757609969661401E-3</v>
      </c>
      <c r="F374" s="11">
        <v>-2.4548182053875298E-2</v>
      </c>
      <c r="G374" s="11">
        <v>1.07778844538768E-2</v>
      </c>
      <c r="H374" s="11">
        <v>2.3743005614504702E-2</v>
      </c>
      <c r="I374" s="11">
        <v>-5.4314690965272798E-2</v>
      </c>
      <c r="J374" s="11">
        <v>-3.3075066355266101E-2</v>
      </c>
      <c r="K374" s="11">
        <v>-0.11264939237949601</v>
      </c>
      <c r="L374" s="11">
        <v>-8.6008035329379798E-2</v>
      </c>
      <c r="M374" s="11">
        <v>-5.0019010954407798E-2</v>
      </c>
      <c r="N374" s="11">
        <v>-0.12339279584245499</v>
      </c>
      <c r="O374" s="11">
        <v>-0.107004945969164</v>
      </c>
      <c r="P374" s="11">
        <v>-1.6208892393446798E-2</v>
      </c>
      <c r="Q374" s="11">
        <v>-0.111469773204809</v>
      </c>
      <c r="R374" s="11">
        <v>-8.9897216582604106E-2</v>
      </c>
      <c r="S374" s="11">
        <v>-0.13371948385728499</v>
      </c>
      <c r="T374" s="11">
        <v>-5.33515221501564E-2</v>
      </c>
      <c r="U374" s="11">
        <v>-4.56114330508069E-3</v>
      </c>
      <c r="V374" s="11">
        <v>-1.5521366546291099E-2</v>
      </c>
      <c r="W374" s="11">
        <v>-5.7364764052830697E-2</v>
      </c>
      <c r="X374" s="11">
        <v>-5.8069522541556298E-2</v>
      </c>
      <c r="Y374" s="11">
        <v>9.2540709369011692E-3</v>
      </c>
      <c r="Z374" s="11">
        <v>1.5138067250420001E-2</v>
      </c>
      <c r="AA374" s="11">
        <v>-8.3635705127517307E-2</v>
      </c>
      <c r="AB374" s="11">
        <v>-3.8701292202937401E-2</v>
      </c>
      <c r="AC374" s="11">
        <v>4.7529126850431098E-2</v>
      </c>
      <c r="AD374" s="11">
        <v>9.7712649265112705E-3</v>
      </c>
      <c r="AE374" s="11">
        <v>-3.46904642227681E-2</v>
      </c>
      <c r="AF374" s="11">
        <v>-2.23596645396269E-2</v>
      </c>
      <c r="AG374" s="11">
        <v>-5.6175428660620301E-2</v>
      </c>
      <c r="AH374" s="11">
        <v>-4.1663756727143703E-2</v>
      </c>
      <c r="AI374" s="11">
        <v>-1.5677358664000399E-2</v>
      </c>
      <c r="AJ374" s="11">
        <v>-1.8075115985273098E-2</v>
      </c>
      <c r="AK374" s="11">
        <v>4.6236037042938303E-3</v>
      </c>
      <c r="AL374" s="11">
        <v>1.6511300300152899E-2</v>
      </c>
      <c r="AM374" s="11">
        <v>-6.5277286139197102E-3</v>
      </c>
      <c r="AN374" s="11">
        <v>-1.47453575403371E-2</v>
      </c>
      <c r="AO374" s="11">
        <v>-3.47636243028355E-2</v>
      </c>
      <c r="AP374" s="11">
        <v>-6.9075514863816004E-3</v>
      </c>
      <c r="AQ374" s="11">
        <v>-5.2662964597851303E-2</v>
      </c>
      <c r="AR374" s="11">
        <v>3.1128587617151801E-2</v>
      </c>
      <c r="AS374" s="11">
        <v>-1.76553586812409E-2</v>
      </c>
      <c r="AT374" s="11">
        <v>-6.2418160176811198E-2</v>
      </c>
      <c r="AU374" s="11">
        <v>4.0711044107589703E-2</v>
      </c>
      <c r="AW374">
        <f t="array" ref="AW374">SUMPRODUCT(B374:AU374,TRANSPOSE('QoL regression results'!$H$3:$H$48))</f>
        <v>0.82309144632305919</v>
      </c>
    </row>
    <row r="375" spans="1:49" x14ac:dyDescent="0.3">
      <c r="A375">
        <v>374</v>
      </c>
      <c r="B375" s="11">
        <v>0.84874358071186695</v>
      </c>
      <c r="C375" s="11">
        <v>-8.1716707797104701E-2</v>
      </c>
      <c r="D375" s="11">
        <v>-1.3581825979041701E-3</v>
      </c>
      <c r="E375" s="11">
        <v>-4.9771702778751703E-3</v>
      </c>
      <c r="F375" s="11">
        <v>-4.8481173134147498E-3</v>
      </c>
      <c r="G375" s="11">
        <v>-3.88253247859351E-3</v>
      </c>
      <c r="H375" s="11">
        <v>1.31819916274225E-2</v>
      </c>
      <c r="I375" s="11">
        <v>-7.2430717741108597E-2</v>
      </c>
      <c r="J375" s="11">
        <v>1.797546348552E-2</v>
      </c>
      <c r="K375" s="11">
        <v>-0.183346946353179</v>
      </c>
      <c r="L375" s="11">
        <v>-0.107118691499753</v>
      </c>
      <c r="M375" s="11">
        <v>-5.5574664523483697E-2</v>
      </c>
      <c r="N375" s="11">
        <v>-0.15959995679286099</v>
      </c>
      <c r="O375" s="11">
        <v>-9.3532481188852296E-2</v>
      </c>
      <c r="P375" s="11">
        <v>-3.2033992841666997E-2</v>
      </c>
      <c r="Q375" s="11">
        <v>-0.10103893518598001</v>
      </c>
      <c r="R375" s="11">
        <v>-9.4037041349297606E-2</v>
      </c>
      <c r="S375" s="11">
        <v>-0.119996614675232</v>
      </c>
      <c r="T375" s="11">
        <v>-4.1691997863539297E-2</v>
      </c>
      <c r="U375" s="11">
        <v>-0.17488834235016601</v>
      </c>
      <c r="V375" s="11">
        <v>2.7592297057777399E-2</v>
      </c>
      <c r="W375" s="11">
        <v>-3.8825888829536102E-2</v>
      </c>
      <c r="X375" s="11">
        <v>-5.1009032291801197E-2</v>
      </c>
      <c r="Y375" s="11">
        <v>1.44626243654149E-2</v>
      </c>
      <c r="Z375" s="11">
        <v>-9.24088306021352E-3</v>
      </c>
      <c r="AA375" s="11">
        <v>-9.7211601561351599E-2</v>
      </c>
      <c r="AB375" s="11">
        <v>-2.6957817442613899E-2</v>
      </c>
      <c r="AC375" s="11">
        <v>-7.3992377246218002E-2</v>
      </c>
      <c r="AD375" s="11">
        <v>-5.8110732524514798E-2</v>
      </c>
      <c r="AE375" s="11">
        <v>-4.1892630259757403E-2</v>
      </c>
      <c r="AF375" s="11">
        <v>-2.4866527674553E-2</v>
      </c>
      <c r="AG375" s="11">
        <v>-5.5853890609779702E-2</v>
      </c>
      <c r="AH375" s="11">
        <v>-2.5583138069575798E-2</v>
      </c>
      <c r="AI375" s="11">
        <v>-2.48716479126278E-2</v>
      </c>
      <c r="AJ375" s="11">
        <v>-1.4330151362890099E-2</v>
      </c>
      <c r="AK375" s="11">
        <v>2.4999399177948699E-4</v>
      </c>
      <c r="AL375" s="11">
        <v>1.36298368134122E-2</v>
      </c>
      <c r="AM375" s="11">
        <v>-5.3670392537993198E-3</v>
      </c>
      <c r="AN375" s="11">
        <v>-2.3793528926667799E-2</v>
      </c>
      <c r="AO375" s="11">
        <v>-3.74489427153527E-2</v>
      </c>
      <c r="AP375" s="11">
        <v>-1.08144460748322E-2</v>
      </c>
      <c r="AQ375" s="11">
        <v>-5.1433022694041798E-2</v>
      </c>
      <c r="AR375" s="11">
        <v>2.43377103660329E-2</v>
      </c>
      <c r="AS375" s="11">
        <v>-1.4203703579447899E-2</v>
      </c>
      <c r="AT375" s="11">
        <v>-6.1042045623834897E-2</v>
      </c>
      <c r="AU375" s="11">
        <v>5.5537996210212097E-2</v>
      </c>
      <c r="AW375">
        <f t="array" ref="AW375">SUMPRODUCT(B375:AU375,TRANSPOSE('QoL regression results'!$H$3:$H$48))</f>
        <v>0.83679027945570339</v>
      </c>
    </row>
    <row r="376" spans="1:49" x14ac:dyDescent="0.3">
      <c r="A376">
        <v>375</v>
      </c>
      <c r="B376" s="11">
        <v>0.85977549314254298</v>
      </c>
      <c r="C376" s="11">
        <v>-7.3241406642373802E-2</v>
      </c>
      <c r="D376" s="11">
        <v>-2.3989862748651299E-3</v>
      </c>
      <c r="E376" s="11">
        <v>3.8896636967910201E-3</v>
      </c>
      <c r="F376" s="11">
        <v>2.2798194955525101E-2</v>
      </c>
      <c r="G376" s="11">
        <v>3.3114424539287403E-2</v>
      </c>
      <c r="H376" s="11">
        <v>3.3581791130341002E-2</v>
      </c>
      <c r="I376" s="11">
        <v>-7.6370128215530894E-2</v>
      </c>
      <c r="J376" s="11">
        <v>-1.6050063244369601E-2</v>
      </c>
      <c r="K376" s="11">
        <v>-0.10668364965447701</v>
      </c>
      <c r="L376" s="11">
        <v>-9.9389493161894105E-2</v>
      </c>
      <c r="M376" s="11">
        <v>-5.3451881796226702E-2</v>
      </c>
      <c r="N376" s="11">
        <v>-0.160960423140382</v>
      </c>
      <c r="O376" s="11">
        <v>-0.10511333463150201</v>
      </c>
      <c r="P376" s="11">
        <v>-2.8706215196492399E-2</v>
      </c>
      <c r="Q376" s="11">
        <v>-6.0392738093058701E-2</v>
      </c>
      <c r="R376" s="11">
        <v>-5.30210029298155E-2</v>
      </c>
      <c r="S376" s="11">
        <v>-0.12721622253554499</v>
      </c>
      <c r="T376" s="11">
        <v>-8.8712703069244697E-2</v>
      </c>
      <c r="U376" s="11">
        <v>-0.104295818142883</v>
      </c>
      <c r="V376" s="11">
        <v>-2.84439237719935E-2</v>
      </c>
      <c r="W376" s="11">
        <v>-8.6057607430158403E-2</v>
      </c>
      <c r="X376" s="11">
        <v>-5.8640967470098997E-2</v>
      </c>
      <c r="Y376" s="11">
        <v>3.9018250267465603E-2</v>
      </c>
      <c r="Z376" s="11">
        <v>6.0421630802289503E-2</v>
      </c>
      <c r="AA376" s="11">
        <v>-4.0612117235711002E-2</v>
      </c>
      <c r="AB376" s="11">
        <v>-2.1316893354287301E-2</v>
      </c>
      <c r="AC376" s="11">
        <v>-7.8278676906060607E-3</v>
      </c>
      <c r="AD376" s="11">
        <v>-1.09801929611038E-2</v>
      </c>
      <c r="AE376" s="11">
        <v>-3.6674626543783E-2</v>
      </c>
      <c r="AF376" s="11">
        <v>-8.3431651976428097E-3</v>
      </c>
      <c r="AG376" s="11">
        <v>-5.9010996634065803E-2</v>
      </c>
      <c r="AH376" s="11">
        <v>-5.2331239692175201E-2</v>
      </c>
      <c r="AI376" s="11">
        <v>-3.1773817309521002E-2</v>
      </c>
      <c r="AJ376" s="11">
        <v>-1.0679014545359199E-2</v>
      </c>
      <c r="AK376" s="11">
        <v>-2.6982937043088101E-3</v>
      </c>
      <c r="AL376" s="11">
        <v>-5.53747136788233E-3</v>
      </c>
      <c r="AM376" s="11">
        <v>-2.0305116626970699E-2</v>
      </c>
      <c r="AN376" s="11">
        <v>-3.0223407216458199E-2</v>
      </c>
      <c r="AO376" s="11">
        <v>-4.0183101741327699E-2</v>
      </c>
      <c r="AP376" s="11">
        <v>-1.70616827423993E-2</v>
      </c>
      <c r="AQ376" s="11">
        <v>-5.9842570439806002E-2</v>
      </c>
      <c r="AR376" s="11">
        <v>2.4756403757557E-2</v>
      </c>
      <c r="AS376" s="11">
        <v>-1.5589241610614099E-2</v>
      </c>
      <c r="AT376" s="11">
        <v>-5.4326529100065003E-2</v>
      </c>
      <c r="AU376" s="11">
        <v>4.7627231838647199E-2</v>
      </c>
      <c r="AW376">
        <f t="array" ref="AW376">SUMPRODUCT(B376:AU376,TRANSPOSE('QoL regression results'!$H$3:$H$48))</f>
        <v>0.80190678208248545</v>
      </c>
    </row>
    <row r="377" spans="1:49" x14ac:dyDescent="0.3">
      <c r="A377">
        <v>376</v>
      </c>
      <c r="B377" s="11">
        <v>0.84962387716478804</v>
      </c>
      <c r="C377" s="11">
        <v>-6.1991141771256301E-2</v>
      </c>
      <c r="D377" s="11">
        <v>-1.42525383153741E-2</v>
      </c>
      <c r="E377" s="11">
        <v>-7.9273511230785001E-4</v>
      </c>
      <c r="F377" s="11">
        <v>-2.69565775009235E-2</v>
      </c>
      <c r="G377" s="11">
        <v>2.56349616153916E-2</v>
      </c>
      <c r="H377" s="11">
        <v>2.8351014562599398E-2</v>
      </c>
      <c r="I377" s="11">
        <v>-9.9793551215899404E-2</v>
      </c>
      <c r="J377" s="11">
        <v>-2.61607701636489E-2</v>
      </c>
      <c r="K377" s="11">
        <v>-0.13179962454647801</v>
      </c>
      <c r="L377" s="11">
        <v>-0.133855417194541</v>
      </c>
      <c r="M377" s="11">
        <v>-4.5304007800596402E-2</v>
      </c>
      <c r="N377" s="11">
        <v>-8.9827462045522402E-2</v>
      </c>
      <c r="O377" s="11">
        <v>-0.124023086997121</v>
      </c>
      <c r="P377" s="11">
        <v>-1.68259475653291E-2</v>
      </c>
      <c r="Q377" s="11">
        <v>-0.115303517837129</v>
      </c>
      <c r="R377" s="11">
        <v>-6.4290805968215098E-2</v>
      </c>
      <c r="S377" s="11">
        <v>-0.154039134861608</v>
      </c>
      <c r="T377" s="11">
        <v>-7.7207368093423601E-2</v>
      </c>
      <c r="U377" s="11">
        <v>-2.5980309598081602E-2</v>
      </c>
      <c r="V377" s="11">
        <v>2.9610386424990502E-4</v>
      </c>
      <c r="W377" s="11">
        <v>-5.33015855731011E-2</v>
      </c>
      <c r="X377" s="11">
        <v>-2.0720461131128801E-2</v>
      </c>
      <c r="Y377" s="11">
        <v>1.26648035983516E-2</v>
      </c>
      <c r="Z377" s="11">
        <v>-1.1160698302343199E-2</v>
      </c>
      <c r="AA377" s="11">
        <v>-0.105729897525793</v>
      </c>
      <c r="AB377" s="11">
        <v>-2.1299435305516298E-2</v>
      </c>
      <c r="AC377" s="11">
        <v>4.7068683010839003E-2</v>
      </c>
      <c r="AD377" s="11">
        <v>1.9200591613895899E-2</v>
      </c>
      <c r="AE377" s="11">
        <v>-3.0161542412707801E-2</v>
      </c>
      <c r="AF377" s="11">
        <v>-2.0182764362128101E-2</v>
      </c>
      <c r="AG377" s="11">
        <v>-5.8425984159227999E-2</v>
      </c>
      <c r="AH377" s="11">
        <v>-4.4429949889535303E-2</v>
      </c>
      <c r="AI377" s="11">
        <v>-2.8736593664272499E-2</v>
      </c>
      <c r="AJ377" s="11">
        <v>-1.8357056920994898E-2</v>
      </c>
      <c r="AK377" s="11">
        <v>2.9712345708529401E-3</v>
      </c>
      <c r="AL377" s="11">
        <v>1.5756345928909701E-2</v>
      </c>
      <c r="AM377" s="11">
        <v>-1.23631565025234E-2</v>
      </c>
      <c r="AN377" s="11">
        <v>-4.3731520215580296E-3</v>
      </c>
      <c r="AO377" s="11">
        <v>-4.4377280498967102E-2</v>
      </c>
      <c r="AP377" s="11">
        <v>-1.5029905429115E-2</v>
      </c>
      <c r="AQ377" s="11">
        <v>-5.1585980660709803E-2</v>
      </c>
      <c r="AR377" s="11">
        <v>3.38262587374068E-2</v>
      </c>
      <c r="AS377" s="11">
        <v>-2.1379836973269398E-2</v>
      </c>
      <c r="AT377" s="11">
        <v>-6.9455605725177894E-2</v>
      </c>
      <c r="AU377" s="11">
        <v>5.16333256732385E-2</v>
      </c>
      <c r="AW377">
        <f t="array" ref="AW377">SUMPRODUCT(B377:AU377,TRANSPOSE('QoL regression results'!$H$3:$H$48))</f>
        <v>0.82095027320416247</v>
      </c>
    </row>
    <row r="378" spans="1:49" x14ac:dyDescent="0.3">
      <c r="A378">
        <v>377</v>
      </c>
      <c r="B378" s="11">
        <v>0.87736058929931204</v>
      </c>
      <c r="C378" s="11">
        <v>-2.9020682944409699E-2</v>
      </c>
      <c r="D378" s="11">
        <v>2.67104421909918E-2</v>
      </c>
      <c r="E378" s="11">
        <v>-1.74421171528127E-3</v>
      </c>
      <c r="F378" s="11">
        <v>2.1806358859598998E-3</v>
      </c>
      <c r="G378" s="11">
        <v>1.22684390935404E-2</v>
      </c>
      <c r="H378" s="11">
        <v>3.2706862378914403E-2</v>
      </c>
      <c r="I378" s="11">
        <v>-0.111078722781492</v>
      </c>
      <c r="J378" s="11">
        <v>-2.6914141539448899E-3</v>
      </c>
      <c r="K378" s="11">
        <v>-0.186322540436935</v>
      </c>
      <c r="L378" s="11">
        <v>-0.103852086149977</v>
      </c>
      <c r="M378" s="11">
        <v>-6.7299855770684605E-2</v>
      </c>
      <c r="N378" s="11">
        <v>-6.6749431759632896E-2</v>
      </c>
      <c r="O378" s="11">
        <v>-6.89291575641367E-2</v>
      </c>
      <c r="P378" s="11">
        <v>-2.4615544817189802E-2</v>
      </c>
      <c r="Q378" s="11">
        <v>-9.1977094946895502E-2</v>
      </c>
      <c r="R378" s="11">
        <v>-0.111639906936763</v>
      </c>
      <c r="S378" s="11">
        <v>-0.130110300490098</v>
      </c>
      <c r="T378" s="11">
        <v>-4.4169240780022302E-2</v>
      </c>
      <c r="U378" s="11">
        <v>-0.113203952687902</v>
      </c>
      <c r="V378" s="11">
        <v>-1.8802883641897299E-2</v>
      </c>
      <c r="W378" s="11">
        <v>-3.1424721903175599E-2</v>
      </c>
      <c r="X378" s="11">
        <v>-3.4966300059318903E-2</v>
      </c>
      <c r="Y378" s="11">
        <v>-4.1106033536113001E-2</v>
      </c>
      <c r="Z378" s="11">
        <v>-1.2753725486377401E-2</v>
      </c>
      <c r="AA378" s="11">
        <v>-8.8573242160169596E-2</v>
      </c>
      <c r="AB378" s="11">
        <v>-3.040089449484E-2</v>
      </c>
      <c r="AC378" s="11">
        <v>-9.8636220057671295E-2</v>
      </c>
      <c r="AD378" s="11">
        <v>-3.75299888874309E-2</v>
      </c>
      <c r="AE378" s="11">
        <v>-4.02286226168872E-2</v>
      </c>
      <c r="AF378" s="11">
        <v>-2.4249555252766002E-2</v>
      </c>
      <c r="AG378" s="11">
        <v>-5.6648105044585201E-2</v>
      </c>
      <c r="AH378" s="11">
        <v>-5.4573482775535302E-2</v>
      </c>
      <c r="AI378" s="11">
        <v>-2.16382845871947E-2</v>
      </c>
      <c r="AJ378" s="11">
        <v>-1.5287338787265301E-2</v>
      </c>
      <c r="AK378" s="11">
        <v>-9.0031696661380303E-3</v>
      </c>
      <c r="AL378" s="11">
        <v>-5.7959724599559101E-3</v>
      </c>
      <c r="AM378" s="11">
        <v>-2.0218153818896498E-2</v>
      </c>
      <c r="AN378" s="11">
        <v>-3.67210275290119E-2</v>
      </c>
      <c r="AO378" s="11">
        <v>-3.9685424095479802E-2</v>
      </c>
      <c r="AP378" s="11">
        <v>-1.6383198158559899E-2</v>
      </c>
      <c r="AQ378" s="11">
        <v>-6.03567284833849E-2</v>
      </c>
      <c r="AR378" s="11">
        <v>3.2534203465788503E-2</v>
      </c>
      <c r="AS378" s="11">
        <v>-1.34460512540652E-2</v>
      </c>
      <c r="AT378" s="11">
        <v>-6.2277592209031202E-2</v>
      </c>
      <c r="AU378" s="11">
        <v>4.14320838576323E-2</v>
      </c>
      <c r="AW378">
        <f t="array" ref="AW378">SUMPRODUCT(B378:AU378,TRANSPOSE('QoL regression results'!$H$3:$H$48))</f>
        <v>0.81699113406382085</v>
      </c>
    </row>
    <row r="379" spans="1:49" x14ac:dyDescent="0.3">
      <c r="A379">
        <v>378</v>
      </c>
      <c r="B379" s="11">
        <v>0.85366037685533702</v>
      </c>
      <c r="C379" s="11">
        <v>-4.2818319769609002E-2</v>
      </c>
      <c r="D379" s="11">
        <v>2.0998530285509302E-2</v>
      </c>
      <c r="E379" s="11">
        <v>8.2234260265165292E-3</v>
      </c>
      <c r="F379" s="11">
        <v>6.01808608612761E-3</v>
      </c>
      <c r="G379" s="11">
        <v>2.6283694699532401E-2</v>
      </c>
      <c r="H379" s="11">
        <v>3.47171927192194E-2</v>
      </c>
      <c r="I379" s="11">
        <v>-0.108990430072869</v>
      </c>
      <c r="J379" s="11">
        <v>-1.54268577630214E-2</v>
      </c>
      <c r="K379" s="11">
        <v>-0.119997215379507</v>
      </c>
      <c r="L379" s="11">
        <v>-9.4668440014717706E-2</v>
      </c>
      <c r="M379" s="11">
        <v>-4.7495395914017899E-2</v>
      </c>
      <c r="N379" s="11">
        <v>-5.6822932792399597E-2</v>
      </c>
      <c r="O379" s="11">
        <v>-0.141361499660622</v>
      </c>
      <c r="P379" s="11">
        <v>-2.47624159303583E-2</v>
      </c>
      <c r="Q379" s="11">
        <v>3.9454293194449701E-2</v>
      </c>
      <c r="R379" s="11">
        <v>-5.6387261294933398E-2</v>
      </c>
      <c r="S379" s="11">
        <v>-9.1408048279061002E-2</v>
      </c>
      <c r="T379" s="11">
        <v>-4.8471009319676399E-2</v>
      </c>
      <c r="U379" s="11">
        <v>-6.2503231311220805E-2</v>
      </c>
      <c r="V379" s="11">
        <v>-2.3506336379563201E-3</v>
      </c>
      <c r="W379" s="11">
        <v>-2.3868989859954001E-2</v>
      </c>
      <c r="X379" s="11">
        <v>-4.5710181801623603E-2</v>
      </c>
      <c r="Y379" s="11">
        <v>4.1854112724239903E-2</v>
      </c>
      <c r="Z379" s="11">
        <v>-2.8467613552333099E-2</v>
      </c>
      <c r="AA379" s="11">
        <v>-0.113269574273787</v>
      </c>
      <c r="AB379" s="11">
        <v>-3.8578706285338403E-2</v>
      </c>
      <c r="AC379" s="11">
        <v>2.6493304149684E-2</v>
      </c>
      <c r="AD379" s="11">
        <v>-2.7313571207964901E-2</v>
      </c>
      <c r="AE379" s="11">
        <v>-3.6543998281193701E-2</v>
      </c>
      <c r="AF379" s="11">
        <v>-2.43795850920893E-2</v>
      </c>
      <c r="AG379" s="11">
        <v>-5.3316935445409899E-2</v>
      </c>
      <c r="AH379" s="11">
        <v>-5.4368137171780899E-2</v>
      </c>
      <c r="AI379" s="11">
        <v>-2.8156153328840201E-2</v>
      </c>
      <c r="AJ379" s="11">
        <v>-1.9458296848161999E-2</v>
      </c>
      <c r="AK379" s="11">
        <v>1.96755440265254E-3</v>
      </c>
      <c r="AL379" s="11">
        <v>9.9859081405084104E-3</v>
      </c>
      <c r="AM379" s="11">
        <v>4.5686584040715601E-4</v>
      </c>
      <c r="AN379" s="11">
        <v>-1.7037585925310302E-2</v>
      </c>
      <c r="AO379" s="11">
        <v>-3.6494533997615798E-2</v>
      </c>
      <c r="AP379" s="11">
        <v>-2.32544554665065E-2</v>
      </c>
      <c r="AQ379" s="11">
        <v>-6.08588459798238E-2</v>
      </c>
      <c r="AR379" s="11">
        <v>2.92082329036795E-2</v>
      </c>
      <c r="AS379" s="11">
        <v>-1.54538258926641E-2</v>
      </c>
      <c r="AT379" s="11">
        <v>-5.7659553612661597E-2</v>
      </c>
      <c r="AU379" s="11">
        <v>4.59769863884609E-2</v>
      </c>
      <c r="AW379">
        <f t="array" ref="AW379">SUMPRODUCT(B379:AU379,TRANSPOSE('QoL regression results'!$H$3:$H$48))</f>
        <v>0.80927814782406449</v>
      </c>
    </row>
    <row r="380" spans="1:49" x14ac:dyDescent="0.3">
      <c r="A380">
        <v>379</v>
      </c>
      <c r="B380" s="11">
        <v>0.87227185720215805</v>
      </c>
      <c r="C380" s="11">
        <v>-8.6074123198095806E-2</v>
      </c>
      <c r="D380" s="11">
        <v>-7.1682529385768603E-3</v>
      </c>
      <c r="E380" s="11">
        <v>6.4601745616969701E-3</v>
      </c>
      <c r="F380" s="11">
        <v>-6.8232888921949102E-3</v>
      </c>
      <c r="G380" s="11">
        <v>3.0599717683614702E-2</v>
      </c>
      <c r="H380" s="11">
        <v>3.6682189886694701E-2</v>
      </c>
      <c r="I380" s="11">
        <v>-5.8996164715621802E-2</v>
      </c>
      <c r="J380" s="11">
        <v>2.3399686820936801E-3</v>
      </c>
      <c r="K380" s="11">
        <v>-0.21088657395611701</v>
      </c>
      <c r="L380" s="11">
        <v>-0.112891089477567</v>
      </c>
      <c r="M380" s="11">
        <v>-6.3038927935397407E-2</v>
      </c>
      <c r="N380" s="11">
        <v>-0.16303391538838199</v>
      </c>
      <c r="O380" s="11">
        <v>-9.9818736644896794E-2</v>
      </c>
      <c r="P380" s="11">
        <v>-1.9785892305633698E-2</v>
      </c>
      <c r="Q380" s="11">
        <v>-8.2529173618583002E-2</v>
      </c>
      <c r="R380" s="11">
        <v>-5.2289505853058901E-2</v>
      </c>
      <c r="S380" s="11">
        <v>-0.15480389258798199</v>
      </c>
      <c r="T380" s="11">
        <v>-5.9784954690289202E-2</v>
      </c>
      <c r="U380" s="11">
        <v>-0.17711588395601499</v>
      </c>
      <c r="V380" s="11">
        <v>1.68480789806249E-2</v>
      </c>
      <c r="W380" s="11">
        <v>-6.2730456388221403E-2</v>
      </c>
      <c r="X380" s="11">
        <v>-4.6397737805998998E-2</v>
      </c>
      <c r="Y380" s="11">
        <v>-3.1779057344489799E-3</v>
      </c>
      <c r="Z380" s="11">
        <v>1.6134836346064999E-2</v>
      </c>
      <c r="AA380" s="11">
        <v>-0.111386029486807</v>
      </c>
      <c r="AB380" s="11">
        <v>-1.94503373847238E-2</v>
      </c>
      <c r="AC380" s="11">
        <v>9.3645275199500198E-3</v>
      </c>
      <c r="AD380" s="11">
        <v>-9.9072952180114596E-2</v>
      </c>
      <c r="AE380" s="11">
        <v>-3.0441640737999699E-2</v>
      </c>
      <c r="AF380" s="11">
        <v>-2.0857084704023299E-2</v>
      </c>
      <c r="AG380" s="11">
        <v>-6.6404246641392398E-2</v>
      </c>
      <c r="AH380" s="11">
        <v>-6.2124394817719898E-2</v>
      </c>
      <c r="AI380" s="11">
        <v>-1.9892331463658399E-2</v>
      </c>
      <c r="AJ380" s="11">
        <v>-1.6127397141123399E-2</v>
      </c>
      <c r="AK380" s="11">
        <v>-7.6362430453832501E-3</v>
      </c>
      <c r="AL380" s="11">
        <v>6.1105367470924996E-3</v>
      </c>
      <c r="AM380" s="11">
        <v>-1.0043155109989699E-2</v>
      </c>
      <c r="AN380" s="11">
        <v>-1.9335444770269002E-2</v>
      </c>
      <c r="AO380" s="11">
        <v>-5.2260499081252701E-2</v>
      </c>
      <c r="AP380" s="11">
        <v>-1.18593496500673E-2</v>
      </c>
      <c r="AQ380" s="11">
        <v>-4.64412868905381E-2</v>
      </c>
      <c r="AR380" s="11">
        <v>2.7194023049154699E-2</v>
      </c>
      <c r="AS380" s="11">
        <v>-1.85420654160823E-2</v>
      </c>
      <c r="AT380" s="11">
        <v>-6.8397720389175395E-2</v>
      </c>
      <c r="AU380" s="11">
        <v>3.9679027457813099E-2</v>
      </c>
      <c r="AW380">
        <f t="array" ref="AW380">SUMPRODUCT(B380:AU380,TRANSPOSE('QoL regression results'!$H$3:$H$48))</f>
        <v>0.81625799913153063</v>
      </c>
    </row>
    <row r="381" spans="1:49" x14ac:dyDescent="0.3">
      <c r="A381">
        <v>380</v>
      </c>
      <c r="B381" s="11">
        <v>0.87381427542132994</v>
      </c>
      <c r="C381" s="11">
        <v>-3.6671615642048502E-2</v>
      </c>
      <c r="D381" s="11">
        <v>-2.0083418425338301E-2</v>
      </c>
      <c r="E381" s="11">
        <v>-1.9484527375123999E-3</v>
      </c>
      <c r="F381" s="11">
        <v>-2.3143723971597099E-2</v>
      </c>
      <c r="G381" s="11">
        <v>2.21070969994385E-2</v>
      </c>
      <c r="H381" s="11">
        <v>3.22810622414441E-2</v>
      </c>
      <c r="I381" s="11">
        <v>-9.0818796872053006E-2</v>
      </c>
      <c r="J381" s="11">
        <v>-2.1270268345769901E-2</v>
      </c>
      <c r="K381" s="11">
        <v>-0.146282074067249</v>
      </c>
      <c r="L381" s="11">
        <v>-0.114356116326071</v>
      </c>
      <c r="M381" s="11">
        <v>-4.6328325444365298E-2</v>
      </c>
      <c r="N381" s="11">
        <v>-0.12956266127150401</v>
      </c>
      <c r="O381" s="11">
        <v>-0.133650079699734</v>
      </c>
      <c r="P381" s="11">
        <v>-2.39838146533723E-2</v>
      </c>
      <c r="Q381" s="11">
        <v>-7.7764762204104401E-2</v>
      </c>
      <c r="R381" s="11">
        <v>-5.6209612147193402E-2</v>
      </c>
      <c r="S381" s="11">
        <v>-0.153493690787465</v>
      </c>
      <c r="T381" s="11">
        <v>-6.3241203460142795E-2</v>
      </c>
      <c r="U381" s="11">
        <v>2.0796476134434101E-2</v>
      </c>
      <c r="V381" s="11">
        <v>2.7810442759401199E-2</v>
      </c>
      <c r="W381" s="11">
        <v>-2.3182549064411299E-2</v>
      </c>
      <c r="X381" s="11">
        <v>-4.0351963222918903E-2</v>
      </c>
      <c r="Y381" s="11">
        <v>-1.9337507978151501E-2</v>
      </c>
      <c r="Z381" s="11">
        <v>1.98220817033469E-2</v>
      </c>
      <c r="AA381" s="11">
        <v>-8.3013144161546801E-2</v>
      </c>
      <c r="AB381" s="11">
        <v>-2.6223967731168901E-2</v>
      </c>
      <c r="AC381" s="11">
        <v>-4.90210666245606E-2</v>
      </c>
      <c r="AD381" s="11">
        <v>-5.8876022529945997E-2</v>
      </c>
      <c r="AE381" s="11">
        <v>-3.1316599827687898E-2</v>
      </c>
      <c r="AF381" s="11">
        <v>-3.1146067498470899E-2</v>
      </c>
      <c r="AG381" s="11">
        <v>-5.59452436897089E-2</v>
      </c>
      <c r="AH381" s="11">
        <v>-4.8514059529261903E-2</v>
      </c>
      <c r="AI381" s="11">
        <v>-2.89089572558998E-2</v>
      </c>
      <c r="AJ381" s="11">
        <v>-2.5049303233096801E-2</v>
      </c>
      <c r="AK381" s="11">
        <v>2.0175445888660098E-3</v>
      </c>
      <c r="AL381" s="11">
        <v>7.4594865739978002E-3</v>
      </c>
      <c r="AM381" s="11">
        <v>-1.03788940672726E-2</v>
      </c>
      <c r="AN381" s="11">
        <v>-2.2351058989049599E-2</v>
      </c>
      <c r="AO381" s="11">
        <v>-3.8020664710214001E-2</v>
      </c>
      <c r="AP381" s="11">
        <v>-1.69659089645617E-2</v>
      </c>
      <c r="AQ381" s="11">
        <v>-6.3559059376742999E-2</v>
      </c>
      <c r="AR381" s="11">
        <v>3.7164481085781201E-2</v>
      </c>
      <c r="AS381" s="11">
        <v>-2.0643477776859102E-2</v>
      </c>
      <c r="AT381" s="11">
        <v>-6.95485279438149E-2</v>
      </c>
      <c r="AU381" s="11">
        <v>3.2633679156646299E-2</v>
      </c>
      <c r="AW381">
        <f t="array" ref="AW381">SUMPRODUCT(B381:AU381,TRANSPOSE('QoL regression results'!$H$3:$H$48))</f>
        <v>0.83275970246606579</v>
      </c>
    </row>
    <row r="382" spans="1:49" x14ac:dyDescent="0.3">
      <c r="A382">
        <v>381</v>
      </c>
      <c r="B382" s="11">
        <v>0.85458805257333104</v>
      </c>
      <c r="C382" s="11">
        <v>-7.0703670603957894E-2</v>
      </c>
      <c r="D382" s="11">
        <v>-6.2174133476212102E-3</v>
      </c>
      <c r="E382" s="11">
        <v>2.1942327633538202E-3</v>
      </c>
      <c r="F382" s="11">
        <v>5.5055859172401696E-3</v>
      </c>
      <c r="G382" s="11">
        <v>3.57101004581305E-2</v>
      </c>
      <c r="H382" s="11">
        <v>4.1161423163859297E-2</v>
      </c>
      <c r="I382" s="11">
        <v>-0.11435072593064501</v>
      </c>
      <c r="J382" s="11">
        <v>-2.80099752488925E-2</v>
      </c>
      <c r="K382" s="11">
        <v>-0.17655929772898599</v>
      </c>
      <c r="L382" s="11">
        <v>-0.105601675258753</v>
      </c>
      <c r="M382" s="11">
        <v>-5.0188518823003098E-2</v>
      </c>
      <c r="N382" s="11">
        <v>-0.163417989121277</v>
      </c>
      <c r="O382" s="11">
        <v>-4.4340695087950403E-2</v>
      </c>
      <c r="P382" s="11">
        <v>-2.6731087595084298E-2</v>
      </c>
      <c r="Q382" s="11">
        <v>-0.15245579307705701</v>
      </c>
      <c r="R382" s="11">
        <v>-8.0172310065442606E-2</v>
      </c>
      <c r="S382" s="11">
        <v>-0.132239844186229</v>
      </c>
      <c r="T382" s="11">
        <v>-5.1373442000508501E-2</v>
      </c>
      <c r="U382" s="11">
        <v>-6.4494153793692296E-3</v>
      </c>
      <c r="V382" s="11">
        <v>1.94428153442921E-2</v>
      </c>
      <c r="W382" s="11">
        <v>-2.6370982335540898E-2</v>
      </c>
      <c r="X382" s="11">
        <v>-4.5794553558072999E-2</v>
      </c>
      <c r="Y382" s="11">
        <v>-3.5112682861954299E-2</v>
      </c>
      <c r="Z382" s="11">
        <v>2.5173980585503401E-2</v>
      </c>
      <c r="AA382" s="11">
        <v>-9.6173642298162901E-2</v>
      </c>
      <c r="AB382" s="11">
        <v>-3.5120987516475799E-2</v>
      </c>
      <c r="AC382" s="11">
        <v>-2.4891401784691E-2</v>
      </c>
      <c r="AD382" s="11">
        <v>-0.12783988513792099</v>
      </c>
      <c r="AE382" s="11">
        <v>-2.7658571205093001E-2</v>
      </c>
      <c r="AF382" s="11">
        <v>-1.0844955886063601E-2</v>
      </c>
      <c r="AG382" s="11">
        <v>-5.6999704197923703E-2</v>
      </c>
      <c r="AH382" s="11">
        <v>-5.1114390663632603E-2</v>
      </c>
      <c r="AI382" s="11">
        <v>-1.3000515105505501E-2</v>
      </c>
      <c r="AJ382" s="11">
        <v>-8.4129914073661494E-3</v>
      </c>
      <c r="AK382" s="11">
        <v>9.2805935568198502E-4</v>
      </c>
      <c r="AL382" s="11">
        <v>-6.6329405728493898E-3</v>
      </c>
      <c r="AM382" s="11">
        <v>-2.8899639435006501E-2</v>
      </c>
      <c r="AN382" s="11">
        <v>-2.8754985884061599E-2</v>
      </c>
      <c r="AO382" s="11">
        <v>-4.5072042160928402E-2</v>
      </c>
      <c r="AP382" s="11">
        <v>-1.099474068091E-2</v>
      </c>
      <c r="AQ382" s="11">
        <v>-5.6766246714089003E-2</v>
      </c>
      <c r="AR382" s="11">
        <v>3.8536694094184198E-2</v>
      </c>
      <c r="AS382" s="11">
        <v>-1.56578702318508E-2</v>
      </c>
      <c r="AT382" s="11">
        <v>-6.6657098789534602E-2</v>
      </c>
      <c r="AU382" s="11">
        <v>3.9558930369388297E-2</v>
      </c>
      <c r="AW382">
        <f t="array" ref="AW382">SUMPRODUCT(B382:AU382,TRANSPOSE('QoL regression results'!$H$3:$H$48))</f>
        <v>0.79684072133684913</v>
      </c>
    </row>
    <row r="383" spans="1:49" x14ac:dyDescent="0.3">
      <c r="A383">
        <v>382</v>
      </c>
      <c r="B383" s="11">
        <v>0.85958506376658905</v>
      </c>
      <c r="C383" s="11">
        <v>-3.5849727246985E-2</v>
      </c>
      <c r="D383" s="11">
        <v>-1.5905438220540399E-2</v>
      </c>
      <c r="E383" s="11">
        <v>6.1384697383659896E-3</v>
      </c>
      <c r="F383" s="11">
        <v>1.16405370432276E-2</v>
      </c>
      <c r="G383" s="11">
        <v>4.4875738990355199E-2</v>
      </c>
      <c r="H383" s="11">
        <v>3.29674525101998E-2</v>
      </c>
      <c r="I383" s="11">
        <v>-6.3764999777685794E-2</v>
      </c>
      <c r="J383" s="11">
        <v>-6.46924347065541E-3</v>
      </c>
      <c r="K383" s="11">
        <v>-0.17982119776862299</v>
      </c>
      <c r="L383" s="11">
        <v>-0.120276461469895</v>
      </c>
      <c r="M383" s="11">
        <v>-4.8315993496170301E-2</v>
      </c>
      <c r="N383" s="11">
        <v>-0.14084280941178701</v>
      </c>
      <c r="O383" s="11">
        <v>-7.0314700604276706E-2</v>
      </c>
      <c r="P383" s="11">
        <v>-1.48211485442013E-2</v>
      </c>
      <c r="Q383" s="11">
        <v>-9.2056858111002102E-2</v>
      </c>
      <c r="R383" s="11">
        <v>-6.2680891796982705E-2</v>
      </c>
      <c r="S383" s="11">
        <v>-8.7307284113009198E-2</v>
      </c>
      <c r="T383" s="11">
        <v>-4.9516298131644702E-2</v>
      </c>
      <c r="U383" s="11">
        <v>-5.8866009756094899E-2</v>
      </c>
      <c r="V383" s="11">
        <v>4.9589628826632003E-2</v>
      </c>
      <c r="W383" s="11">
        <v>-6.4274053237009396E-2</v>
      </c>
      <c r="X383" s="11">
        <v>-5.9798670704794499E-2</v>
      </c>
      <c r="Y383" s="11">
        <v>-2.5768029606861999E-2</v>
      </c>
      <c r="Z383" s="11">
        <v>-1.68563010742344E-2</v>
      </c>
      <c r="AA383" s="11">
        <v>-9.7424241300146694E-2</v>
      </c>
      <c r="AB383" s="11">
        <v>-3.8723810836054903E-2</v>
      </c>
      <c r="AC383" s="11">
        <v>6.9204976573838797E-2</v>
      </c>
      <c r="AD383" s="11">
        <v>-8.0035129007110295E-2</v>
      </c>
      <c r="AE383" s="11">
        <v>-3.9030464357471401E-2</v>
      </c>
      <c r="AF383" s="11">
        <v>-2.82546515122339E-2</v>
      </c>
      <c r="AG383" s="11">
        <v>-6.0523764238913598E-2</v>
      </c>
      <c r="AH383" s="11">
        <v>-5.0362394122017699E-2</v>
      </c>
      <c r="AI383" s="11">
        <v>-2.5398037575837199E-2</v>
      </c>
      <c r="AJ383" s="11">
        <v>-1.8441698032933E-2</v>
      </c>
      <c r="AK383" s="11">
        <v>-5.0925541286176504E-3</v>
      </c>
      <c r="AL383" s="11">
        <v>2.1011094402525999E-3</v>
      </c>
      <c r="AM383" s="11">
        <v>-1.10731607497248E-2</v>
      </c>
      <c r="AN383" s="11">
        <v>-1.85233427713303E-2</v>
      </c>
      <c r="AO383" s="11">
        <v>-5.4784215686572997E-2</v>
      </c>
      <c r="AP383" s="11">
        <v>-1.32674818596359E-2</v>
      </c>
      <c r="AQ383" s="11">
        <v>-5.4815737231148201E-2</v>
      </c>
      <c r="AR383" s="11">
        <v>2.7199859635978301E-2</v>
      </c>
      <c r="AS383" s="11">
        <v>-1.3817012276841701E-2</v>
      </c>
      <c r="AT383" s="11">
        <v>-6.3856186839248597E-2</v>
      </c>
      <c r="AU383" s="11">
        <v>4.8221040156258201E-2</v>
      </c>
      <c r="AW383">
        <f t="array" ref="AW383">SUMPRODUCT(B383:AU383,TRANSPOSE('QoL regression results'!$H$3:$H$48))</f>
        <v>0.81132377908482389</v>
      </c>
    </row>
    <row r="384" spans="1:49" x14ac:dyDescent="0.3">
      <c r="A384">
        <v>383</v>
      </c>
      <c r="B384" s="11">
        <v>0.86556113691595304</v>
      </c>
      <c r="C384" s="11">
        <v>-2.6604225835153601E-2</v>
      </c>
      <c r="D384" s="11">
        <v>-1.50273968457817E-2</v>
      </c>
      <c r="E384" s="11">
        <v>5.3166779826030099E-3</v>
      </c>
      <c r="F384" s="11">
        <v>1.2994683831373901E-3</v>
      </c>
      <c r="G384" s="11">
        <v>3.3006028400938699E-2</v>
      </c>
      <c r="H384" s="11">
        <v>2.25363102976784E-2</v>
      </c>
      <c r="I384" s="11">
        <v>-6.7240256596967002E-2</v>
      </c>
      <c r="J384" s="11">
        <v>-1.4600669029698801E-2</v>
      </c>
      <c r="K384" s="11">
        <v>-0.16660219737367199</v>
      </c>
      <c r="L384" s="11">
        <v>-0.12849506678535899</v>
      </c>
      <c r="M384" s="11">
        <v>-5.84717963224907E-2</v>
      </c>
      <c r="N384" s="11">
        <v>-9.0847004745776103E-2</v>
      </c>
      <c r="O384" s="11">
        <v>-0.10507974702006299</v>
      </c>
      <c r="P384" s="11">
        <v>-2.0620271909729E-2</v>
      </c>
      <c r="Q384" s="11">
        <v>1.24653855022673E-2</v>
      </c>
      <c r="R384" s="11">
        <v>-7.6265133282443998E-2</v>
      </c>
      <c r="S384" s="11">
        <v>-0.15531134785192799</v>
      </c>
      <c r="T384" s="11">
        <v>-4.8524197347310401E-2</v>
      </c>
      <c r="U384" s="11">
        <v>-2.21470320456802E-2</v>
      </c>
      <c r="V384" s="11">
        <v>-5.4383419708132902E-2</v>
      </c>
      <c r="W384" s="11">
        <v>-6.5321379730798199E-2</v>
      </c>
      <c r="X384" s="11">
        <v>-4.1731964446267401E-2</v>
      </c>
      <c r="Y384" s="11">
        <v>8.0362610029617101E-2</v>
      </c>
      <c r="Z384" s="11">
        <v>8.3732611210165699E-3</v>
      </c>
      <c r="AA384" s="11">
        <v>-9.0429757003786304E-2</v>
      </c>
      <c r="AB384" s="11">
        <v>-3.3546799986497899E-2</v>
      </c>
      <c r="AC384" s="11">
        <v>-4.8962852864299397E-2</v>
      </c>
      <c r="AD384" s="11">
        <v>1.06638780503539E-2</v>
      </c>
      <c r="AE384" s="11">
        <v>-2.7815401293125801E-2</v>
      </c>
      <c r="AF384" s="11">
        <v>-2.3737670186983199E-2</v>
      </c>
      <c r="AG384" s="11">
        <v>-6.3929357047714006E-2</v>
      </c>
      <c r="AH384" s="11">
        <v>-4.8873566693148601E-2</v>
      </c>
      <c r="AI384" s="11">
        <v>-2.3916945898497001E-2</v>
      </c>
      <c r="AJ384" s="11">
        <v>-1.6099790636180701E-2</v>
      </c>
      <c r="AK384" s="11">
        <v>7.1323067589224099E-3</v>
      </c>
      <c r="AL384" s="11">
        <v>1.17003174550366E-2</v>
      </c>
      <c r="AM384" s="11">
        <v>-8.1673557857385205E-3</v>
      </c>
      <c r="AN384" s="11">
        <v>-1.8699073649004701E-2</v>
      </c>
      <c r="AO384" s="11">
        <v>-3.3001203425264698E-2</v>
      </c>
      <c r="AP384" s="11">
        <v>-1.9418864394508299E-2</v>
      </c>
      <c r="AQ384" s="11">
        <v>-6.6921222209381098E-2</v>
      </c>
      <c r="AR384" s="11">
        <v>2.8571313475231098E-2</v>
      </c>
      <c r="AS384" s="11">
        <v>-1.8542249820150399E-2</v>
      </c>
      <c r="AT384" s="11">
        <v>-6.2136240691752699E-2</v>
      </c>
      <c r="AU384" s="11">
        <v>4.5537388214641497E-2</v>
      </c>
      <c r="AW384">
        <f t="array" ref="AW384">SUMPRODUCT(B384:AU384,TRANSPOSE('QoL regression results'!$H$3:$H$48))</f>
        <v>0.82838788767784111</v>
      </c>
    </row>
    <row r="385" spans="1:49" x14ac:dyDescent="0.3">
      <c r="A385">
        <v>384</v>
      </c>
      <c r="B385" s="11">
        <v>0.85459746178389095</v>
      </c>
      <c r="C385" s="11">
        <v>-9.0196791814964206E-2</v>
      </c>
      <c r="D385" s="11">
        <v>-4.1894128438365302E-3</v>
      </c>
      <c r="E385" s="11">
        <v>8.4376571356190293E-3</v>
      </c>
      <c r="F385" s="11">
        <v>3.06242970154233E-2</v>
      </c>
      <c r="G385" s="11">
        <v>3.1453433231261103E-2</v>
      </c>
      <c r="H385" s="11">
        <v>2.88281213045882E-2</v>
      </c>
      <c r="I385" s="11">
        <v>-0.104571262903374</v>
      </c>
      <c r="J385" s="11">
        <v>3.1230930092394899E-4</v>
      </c>
      <c r="K385" s="11">
        <v>-8.6091937329794699E-2</v>
      </c>
      <c r="L385" s="11">
        <v>-0.11828176250354901</v>
      </c>
      <c r="M385" s="11">
        <v>-4.1631818044361397E-2</v>
      </c>
      <c r="N385" s="11">
        <v>-0.12311409276532401</v>
      </c>
      <c r="O385" s="11">
        <v>-6.6455204330590906E-2</v>
      </c>
      <c r="P385" s="11">
        <v>-2.80586087773185E-2</v>
      </c>
      <c r="Q385" s="11">
        <v>-1.4011018535814299E-2</v>
      </c>
      <c r="R385" s="11">
        <v>-9.7794432506755305E-2</v>
      </c>
      <c r="S385" s="11">
        <v>-0.118271575704519</v>
      </c>
      <c r="T385" s="11">
        <v>-7.1011374403675304E-2</v>
      </c>
      <c r="U385" s="11">
        <v>-0.111321854248204</v>
      </c>
      <c r="V385" s="11">
        <v>-2.4017751976419699E-2</v>
      </c>
      <c r="W385" s="11">
        <v>-4.7849670880158797E-2</v>
      </c>
      <c r="X385" s="11">
        <v>-3.5655908672352001E-2</v>
      </c>
      <c r="Y385" s="11">
        <v>4.8275738919188503E-3</v>
      </c>
      <c r="Z385" s="11">
        <v>8.1584983738570895E-3</v>
      </c>
      <c r="AA385" s="11">
        <v>-8.3634689889019606E-2</v>
      </c>
      <c r="AB385" s="11">
        <v>-1.0440254280351001E-2</v>
      </c>
      <c r="AC385" s="11">
        <v>-0.16684867112722801</v>
      </c>
      <c r="AD385" s="11">
        <v>-0.113183181957994</v>
      </c>
      <c r="AE385" s="11">
        <v>-3.4436770334007001E-2</v>
      </c>
      <c r="AF385" s="11">
        <v>-3.5171306952779799E-2</v>
      </c>
      <c r="AG385" s="11">
        <v>-6.5243690015351005E-2</v>
      </c>
      <c r="AH385" s="11">
        <v>-4.7741772594937101E-2</v>
      </c>
      <c r="AI385" s="11">
        <v>-2.05764000058094E-2</v>
      </c>
      <c r="AJ385" s="11">
        <v>-1.3011825859610899E-2</v>
      </c>
      <c r="AK385" s="11">
        <v>-5.8123438966554003E-3</v>
      </c>
      <c r="AL385" s="11">
        <v>-6.9728762710493603E-3</v>
      </c>
      <c r="AM385" s="11">
        <v>-1.6893244359578102E-2</v>
      </c>
      <c r="AN385" s="11">
        <v>-2.5805863504515299E-2</v>
      </c>
      <c r="AO385" s="11">
        <v>-4.88259073875002E-2</v>
      </c>
      <c r="AP385" s="11">
        <v>-5.1353345621571499E-3</v>
      </c>
      <c r="AQ385" s="11">
        <v>-5.1517110497892399E-2</v>
      </c>
      <c r="AR385" s="11">
        <v>3.3628438151563397E-2</v>
      </c>
      <c r="AS385" s="11">
        <v>-2.0348361368148202E-2</v>
      </c>
      <c r="AT385" s="11">
        <v>-6.1465321328431403E-2</v>
      </c>
      <c r="AU385" s="11">
        <v>4.2672331277998701E-2</v>
      </c>
      <c r="AW385">
        <f t="array" ref="AW385">SUMPRODUCT(B385:AU385,TRANSPOSE('QoL regression results'!$H$3:$H$48))</f>
        <v>0.79988281291790453</v>
      </c>
    </row>
    <row r="386" spans="1:49" x14ac:dyDescent="0.3">
      <c r="A386">
        <v>385</v>
      </c>
      <c r="B386" s="11">
        <v>0.87317833775669096</v>
      </c>
      <c r="C386" s="11">
        <v>-7.63111726799824E-2</v>
      </c>
      <c r="D386" s="11">
        <v>-4.12109739522349E-2</v>
      </c>
      <c r="E386" s="11">
        <v>-8.6969778245204205E-3</v>
      </c>
      <c r="F386" s="11">
        <v>-1.84808866428419E-2</v>
      </c>
      <c r="G386" s="11">
        <v>2.3851039085384902E-2</v>
      </c>
      <c r="H386" s="11">
        <v>3.0443056735488801E-2</v>
      </c>
      <c r="I386" s="11">
        <v>-4.5772296776563103E-2</v>
      </c>
      <c r="J386" s="11">
        <v>-8.9444873905318405E-3</v>
      </c>
      <c r="K386" s="11">
        <v>-0.122470747323621</v>
      </c>
      <c r="L386" s="11">
        <v>-7.7308296834414106E-2</v>
      </c>
      <c r="M386" s="11">
        <v>-5.5973485458009301E-2</v>
      </c>
      <c r="N386" s="11">
        <v>-0.12099484874065</v>
      </c>
      <c r="O386" s="11">
        <v>-4.9593069350752E-2</v>
      </c>
      <c r="P386" s="11">
        <v>-1.5119243174301701E-2</v>
      </c>
      <c r="Q386" s="11">
        <v>8.2164765178933293E-3</v>
      </c>
      <c r="R386" s="11">
        <v>-7.3418307085009807E-2</v>
      </c>
      <c r="S386" s="11">
        <v>-0.15834363612407901</v>
      </c>
      <c r="T386" s="11">
        <v>-6.5893972846851098E-2</v>
      </c>
      <c r="U386" s="11">
        <v>-0.151923070228841</v>
      </c>
      <c r="V386" s="11">
        <v>5.8905526516610295E-4</v>
      </c>
      <c r="W386" s="11">
        <v>-4.1196584895391901E-2</v>
      </c>
      <c r="X386" s="11">
        <v>-3.8155738204720797E-2</v>
      </c>
      <c r="Y386" s="11">
        <v>2.0583257019606001E-2</v>
      </c>
      <c r="Z386" s="11">
        <v>-1.9480989881764402E-2</v>
      </c>
      <c r="AA386" s="11">
        <v>-0.108279274364348</v>
      </c>
      <c r="AB386" s="11">
        <v>-1.51490154497218E-2</v>
      </c>
      <c r="AC386" s="11">
        <v>1.9660010633938699E-2</v>
      </c>
      <c r="AD386" s="11">
        <v>-6.6203023857170307E-2</v>
      </c>
      <c r="AE386" s="11">
        <v>-3.7840481467286601E-2</v>
      </c>
      <c r="AF386" s="11">
        <v>-3.2945870285020398E-2</v>
      </c>
      <c r="AG386" s="11">
        <v>-6.8724598937250594E-2</v>
      </c>
      <c r="AH386" s="11">
        <v>-4.8147122168378402E-2</v>
      </c>
      <c r="AI386" s="11">
        <v>-2.74893247633415E-2</v>
      </c>
      <c r="AJ386" s="11">
        <v>-2.1531289383797302E-2</v>
      </c>
      <c r="AK386" s="11">
        <v>-6.2423328615987897E-4</v>
      </c>
      <c r="AL386" s="11">
        <v>7.1947247575998297E-3</v>
      </c>
      <c r="AM386" s="11">
        <v>-1.6091270713240201E-2</v>
      </c>
      <c r="AN386" s="11">
        <v>-1.6573765224876101E-2</v>
      </c>
      <c r="AO386" s="11">
        <v>-4.3911377779817101E-2</v>
      </c>
      <c r="AP386" s="11">
        <v>-1.06561608516461E-2</v>
      </c>
      <c r="AQ386" s="11">
        <v>-5.1989538861763399E-2</v>
      </c>
      <c r="AR386" s="11">
        <v>3.3023572075503702E-2</v>
      </c>
      <c r="AS386" s="11">
        <v>-1.01803433867947E-2</v>
      </c>
      <c r="AT386" s="11">
        <v>-5.7777820007848098E-2</v>
      </c>
      <c r="AU386" s="11">
        <v>3.9252162829596399E-2</v>
      </c>
      <c r="AW386">
        <f t="array" ref="AW386">SUMPRODUCT(B386:AU386,TRANSPOSE('QoL regression results'!$H$3:$H$48))</f>
        <v>0.83222594034591246</v>
      </c>
    </row>
    <row r="387" spans="1:49" x14ac:dyDescent="0.3">
      <c r="A387">
        <v>386</v>
      </c>
      <c r="B387" s="11">
        <v>0.860611126291141</v>
      </c>
      <c r="C387" s="11">
        <v>-4.1398276286259798E-2</v>
      </c>
      <c r="D387" s="11">
        <v>3.3551852871414401E-3</v>
      </c>
      <c r="E387" s="11">
        <v>5.7073831943633196E-3</v>
      </c>
      <c r="F387" s="11">
        <v>2.0140978046695499E-2</v>
      </c>
      <c r="G387" s="11">
        <v>2.14996168734474E-2</v>
      </c>
      <c r="H387" s="11">
        <v>3.4472114976313799E-2</v>
      </c>
      <c r="I387" s="11">
        <v>-6.2267387521307699E-2</v>
      </c>
      <c r="J387" s="11">
        <v>-3.7544117831689199E-2</v>
      </c>
      <c r="K387" s="11">
        <v>-0.15151277604289401</v>
      </c>
      <c r="L387" s="11">
        <v>-0.119266537554122</v>
      </c>
      <c r="M387" s="11">
        <v>-4.8023583477935498E-2</v>
      </c>
      <c r="N387" s="11">
        <v>-0.12818456141057799</v>
      </c>
      <c r="O387" s="11">
        <v>-8.6458078110247902E-2</v>
      </c>
      <c r="P387" s="11">
        <v>-2.5856231791426602E-2</v>
      </c>
      <c r="Q387" s="11">
        <v>-9.9651272550516395E-2</v>
      </c>
      <c r="R387" s="11">
        <v>-6.6934855538809401E-2</v>
      </c>
      <c r="S387" s="11">
        <v>-0.12741521123042099</v>
      </c>
      <c r="T387" s="11">
        <v>-7.8150127959603397E-2</v>
      </c>
      <c r="U387" s="11">
        <v>-0.101414676994889</v>
      </c>
      <c r="V387" s="11">
        <v>2.4829125749370202E-3</v>
      </c>
      <c r="W387" s="11">
        <v>-5.8469151313491598E-2</v>
      </c>
      <c r="X387" s="11">
        <v>-4.5101722263241703E-2</v>
      </c>
      <c r="Y387" s="11">
        <v>-2.7847475771408002E-3</v>
      </c>
      <c r="Z387" s="11">
        <v>1.25668063870298E-2</v>
      </c>
      <c r="AA387" s="11">
        <v>-9.6464690077588205E-2</v>
      </c>
      <c r="AB387" s="11">
        <v>-4.2619869089946298E-2</v>
      </c>
      <c r="AC387" s="11">
        <v>-0.15006123461999599</v>
      </c>
      <c r="AD387" s="11">
        <v>2.65844391027601E-2</v>
      </c>
      <c r="AE387" s="11">
        <v>-3.7349500980615097E-2</v>
      </c>
      <c r="AF387" s="11">
        <v>-3.5805412997399602E-2</v>
      </c>
      <c r="AG387" s="11">
        <v>-6.1849480344498699E-2</v>
      </c>
      <c r="AH387" s="11">
        <v>-4.37844753778922E-2</v>
      </c>
      <c r="AI387" s="11">
        <v>-2.9316367680962099E-2</v>
      </c>
      <c r="AJ387" s="11">
        <v>-1.36628636086335E-2</v>
      </c>
      <c r="AK387" s="11">
        <v>-1.25193372011342E-2</v>
      </c>
      <c r="AL387" s="11">
        <v>-8.3636546936103099E-4</v>
      </c>
      <c r="AM387" s="11">
        <v>-2.1451846220281699E-2</v>
      </c>
      <c r="AN387" s="11">
        <v>-2.7111938984895799E-2</v>
      </c>
      <c r="AO387" s="11">
        <v>-4.8155875235212101E-2</v>
      </c>
      <c r="AP387" s="11">
        <v>-1.1446624138058E-2</v>
      </c>
      <c r="AQ387" s="11">
        <v>-3.70512834089569E-2</v>
      </c>
      <c r="AR387" s="11">
        <v>2.9476259044959301E-2</v>
      </c>
      <c r="AS387" s="11">
        <v>-1.5178996960628899E-2</v>
      </c>
      <c r="AT387" s="11">
        <v>-6.3859603537186505E-2</v>
      </c>
      <c r="AU387" s="11">
        <v>3.9888807346588999E-2</v>
      </c>
      <c r="AW387">
        <f t="array" ref="AW387">SUMPRODUCT(B387:AU387,TRANSPOSE('QoL regression results'!$H$3:$H$48))</f>
        <v>0.81599028544388774</v>
      </c>
    </row>
    <row r="388" spans="1:49" x14ac:dyDescent="0.3">
      <c r="A388">
        <v>387</v>
      </c>
      <c r="B388" s="11">
        <v>0.86832083949701999</v>
      </c>
      <c r="C388" s="11">
        <v>-7.8926848453716503E-2</v>
      </c>
      <c r="D388" s="11">
        <v>-1.4344687996230499E-2</v>
      </c>
      <c r="E388" s="11">
        <v>-7.7736020341663097E-3</v>
      </c>
      <c r="F388" s="11">
        <v>1.77264541140223E-3</v>
      </c>
      <c r="G388" s="11">
        <v>1.47287322033871E-2</v>
      </c>
      <c r="H388" s="11">
        <v>2.69829407880997E-2</v>
      </c>
      <c r="I388" s="11">
        <v>-7.6943218180167694E-2</v>
      </c>
      <c r="J388" s="11">
        <v>1.8995476948311101E-2</v>
      </c>
      <c r="K388" s="11">
        <v>-0.109960160038338</v>
      </c>
      <c r="L388" s="11">
        <v>-0.125372723816432</v>
      </c>
      <c r="M388" s="11">
        <v>-5.9553408343473301E-2</v>
      </c>
      <c r="N388" s="11">
        <v>-0.168866856862048</v>
      </c>
      <c r="O388" s="11">
        <v>-5.9237563844547897E-2</v>
      </c>
      <c r="P388" s="11">
        <v>-1.1353277730251601E-2</v>
      </c>
      <c r="Q388" s="11">
        <v>-0.10437888606260901</v>
      </c>
      <c r="R388" s="11">
        <v>-9.8231060487419197E-2</v>
      </c>
      <c r="S388" s="11">
        <v>-7.2691161872673299E-2</v>
      </c>
      <c r="T388" s="11">
        <v>-4.6756074191837103E-2</v>
      </c>
      <c r="U388" s="11">
        <v>-0.10987684209214101</v>
      </c>
      <c r="V388" s="11">
        <v>3.8746275552144403E-2</v>
      </c>
      <c r="W388" s="11">
        <v>-4.5817990451980997E-2</v>
      </c>
      <c r="X388" s="11">
        <v>-4.8074849199930103E-2</v>
      </c>
      <c r="Y388" s="11">
        <v>4.3805571500027299E-2</v>
      </c>
      <c r="Z388" s="11">
        <v>-4.9018974933525304E-3</v>
      </c>
      <c r="AA388" s="11">
        <v>-8.2249666191311105E-2</v>
      </c>
      <c r="AB388" s="11">
        <v>-2.4762809746165099E-2</v>
      </c>
      <c r="AC388" s="11">
        <v>2.9463016759718599E-2</v>
      </c>
      <c r="AD388" s="11">
        <v>-5.76032892174487E-2</v>
      </c>
      <c r="AE388" s="11">
        <v>-3.40350494754341E-2</v>
      </c>
      <c r="AF388" s="11">
        <v>-1.06150931195877E-2</v>
      </c>
      <c r="AG388" s="11">
        <v>-7.0772700832708701E-2</v>
      </c>
      <c r="AH388" s="11">
        <v>-4.1799158494348003E-2</v>
      </c>
      <c r="AI388" s="11">
        <v>-1.9593155279738299E-2</v>
      </c>
      <c r="AJ388" s="11">
        <v>-1.56234851277111E-2</v>
      </c>
      <c r="AK388" s="11">
        <v>-4.5766606980493204E-3</v>
      </c>
      <c r="AL388" s="11">
        <v>5.6044200045221202E-3</v>
      </c>
      <c r="AM388" s="11">
        <v>-1.8296002102165199E-2</v>
      </c>
      <c r="AN388" s="11">
        <v>-1.9563378624489699E-2</v>
      </c>
      <c r="AO388" s="11">
        <v>-5.3645658720169499E-2</v>
      </c>
      <c r="AP388" s="11">
        <v>-1.9817336067169001E-2</v>
      </c>
      <c r="AQ388" s="11">
        <v>-5.4563980313149602E-2</v>
      </c>
      <c r="AR388" s="11">
        <v>3.1137837988632001E-2</v>
      </c>
      <c r="AS388" s="11">
        <v>-1.57399272771672E-2</v>
      </c>
      <c r="AT388" s="11">
        <v>-6.3573353069267896E-2</v>
      </c>
      <c r="AU388" s="11">
        <v>4.55040866755771E-2</v>
      </c>
      <c r="AW388">
        <f t="array" ref="AW388">SUMPRODUCT(B388:AU388,TRANSPOSE('QoL regression results'!$H$3:$H$48))</f>
        <v>0.83212610100719409</v>
      </c>
    </row>
    <row r="389" spans="1:49" x14ac:dyDescent="0.3">
      <c r="A389">
        <v>388</v>
      </c>
      <c r="B389" s="11">
        <v>0.84211276942080304</v>
      </c>
      <c r="C389" s="11">
        <v>-7.4119311596294202E-2</v>
      </c>
      <c r="D389" s="11">
        <v>2.3939527088755802E-3</v>
      </c>
      <c r="E389" s="11">
        <v>7.3354414069375E-3</v>
      </c>
      <c r="F389" s="11">
        <v>9.8949832685075595E-3</v>
      </c>
      <c r="G389" s="11">
        <v>2.4908478603400199E-2</v>
      </c>
      <c r="H389" s="11">
        <v>3.1006235836467399E-2</v>
      </c>
      <c r="I389" s="11">
        <v>-6.9219376697094506E-2</v>
      </c>
      <c r="J389" s="11">
        <v>-4.1796356740247703E-2</v>
      </c>
      <c r="K389" s="11">
        <v>-0.16358222685338</v>
      </c>
      <c r="L389" s="11">
        <v>-0.108611278564649</v>
      </c>
      <c r="M389" s="11">
        <v>-5.87134847946486E-2</v>
      </c>
      <c r="N389" s="11">
        <v>-0.12737432744780999</v>
      </c>
      <c r="O389" s="11">
        <v>-6.2576991911396901E-2</v>
      </c>
      <c r="P389" s="11">
        <v>-1.8811059770368999E-2</v>
      </c>
      <c r="Q389" s="11">
        <v>-7.4442047028851002E-2</v>
      </c>
      <c r="R389" s="11">
        <v>-4.0602328818522798E-2</v>
      </c>
      <c r="S389" s="11">
        <v>-0.10943056095222201</v>
      </c>
      <c r="T389" s="11">
        <v>-7.8529508817525906E-2</v>
      </c>
      <c r="U389" s="11">
        <v>-0.16158005388838101</v>
      </c>
      <c r="V389" s="11">
        <v>2.2485653806754002E-2</v>
      </c>
      <c r="W389" s="11">
        <v>-6.8366968402779699E-2</v>
      </c>
      <c r="X389" s="11">
        <v>-3.0629132821503698E-2</v>
      </c>
      <c r="Y389" s="11">
        <v>-4.2388792924404001E-3</v>
      </c>
      <c r="Z389" s="11">
        <v>2.0848151408856101E-2</v>
      </c>
      <c r="AA389" s="11">
        <v>-0.114009814762687</v>
      </c>
      <c r="AB389" s="11">
        <v>-3.8952192604136501E-2</v>
      </c>
      <c r="AC389" s="11">
        <v>3.4315914215014801E-2</v>
      </c>
      <c r="AD389" s="11">
        <v>-7.6126033732506607E-2</v>
      </c>
      <c r="AE389" s="11">
        <v>-3.4486674960815401E-2</v>
      </c>
      <c r="AF389" s="11">
        <v>-3.4349568001512898E-2</v>
      </c>
      <c r="AG389" s="11">
        <v>-5.8479946587411499E-2</v>
      </c>
      <c r="AH389" s="11">
        <v>-4.9848506446976901E-2</v>
      </c>
      <c r="AI389" s="11">
        <v>-1.9426867728121199E-2</v>
      </c>
      <c r="AJ389" s="11">
        <v>-1.2479151734873101E-2</v>
      </c>
      <c r="AK389" s="11">
        <v>6.0528735531544904E-3</v>
      </c>
      <c r="AL389" s="11">
        <v>1.1590296128954101E-2</v>
      </c>
      <c r="AM389" s="11">
        <v>-1.1548620006832801E-4</v>
      </c>
      <c r="AN389" s="11">
        <v>-1.3426681974269701E-2</v>
      </c>
      <c r="AO389" s="11">
        <v>-4.06824099423558E-2</v>
      </c>
      <c r="AP389" s="11">
        <v>-7.8715682905685092E-3</v>
      </c>
      <c r="AQ389" s="11">
        <v>-4.8120784669641203E-2</v>
      </c>
      <c r="AR389" s="11">
        <v>3.0833321696365001E-2</v>
      </c>
      <c r="AS389" s="11">
        <v>-2.2646944844886101E-2</v>
      </c>
      <c r="AT389" s="11">
        <v>-6.6037032481808797E-2</v>
      </c>
      <c r="AU389" s="11">
        <v>4.8749834709056701E-2</v>
      </c>
      <c r="AW389">
        <f t="array" ref="AW389">SUMPRODUCT(B389:AU389,TRANSPOSE('QoL regression results'!$H$3:$H$48))</f>
        <v>0.80385455910278025</v>
      </c>
    </row>
    <row r="390" spans="1:49" x14ac:dyDescent="0.3">
      <c r="A390">
        <v>389</v>
      </c>
      <c r="B390" s="11">
        <v>0.87518036756053197</v>
      </c>
      <c r="C390" s="11">
        <v>-6.8469380629257698E-2</v>
      </c>
      <c r="D390" s="11">
        <v>-2.6654736089807899E-2</v>
      </c>
      <c r="E390" s="11">
        <v>-9.1177243373527297E-3</v>
      </c>
      <c r="F390" s="11">
        <v>5.9044705372000902E-3</v>
      </c>
      <c r="G390" s="11">
        <v>3.0870247673995301E-2</v>
      </c>
      <c r="H390" s="11">
        <v>4.1330557670394202E-2</v>
      </c>
      <c r="I390" s="11">
        <v>-7.1761505174045906E-2</v>
      </c>
      <c r="J390" s="11">
        <v>-3.6038567584679701E-2</v>
      </c>
      <c r="K390" s="11">
        <v>-0.17549985089119299</v>
      </c>
      <c r="L390" s="11">
        <v>-0.137148130916211</v>
      </c>
      <c r="M390" s="11">
        <v>-7.3593675725162094E-2</v>
      </c>
      <c r="N390" s="11">
        <v>-7.7579313287187604E-2</v>
      </c>
      <c r="O390" s="11">
        <v>-0.14736143192756099</v>
      </c>
      <c r="P390" s="11">
        <v>-1.9959251762548799E-2</v>
      </c>
      <c r="Q390" s="11">
        <v>-4.6616516820142201E-2</v>
      </c>
      <c r="R390" s="11">
        <v>-5.6527224841460201E-2</v>
      </c>
      <c r="S390" s="11">
        <v>-0.10418200356898399</v>
      </c>
      <c r="T390" s="11">
        <v>-8.1577063829761404E-2</v>
      </c>
      <c r="U390" s="11">
        <v>-0.12656224955387299</v>
      </c>
      <c r="V390" s="11">
        <v>2.0193453074664101E-2</v>
      </c>
      <c r="W390" s="11">
        <v>-5.9493361187348701E-2</v>
      </c>
      <c r="X390" s="11">
        <v>-5.7433037376607897E-2</v>
      </c>
      <c r="Y390" s="11">
        <v>-5.9759134740004403E-2</v>
      </c>
      <c r="Z390" s="11">
        <v>-6.59816761792998E-2</v>
      </c>
      <c r="AA390" s="11">
        <v>-0.105503206818799</v>
      </c>
      <c r="AB390" s="11">
        <v>-2.3602107122295199E-2</v>
      </c>
      <c r="AC390" s="11">
        <v>-5.3964315024700301E-3</v>
      </c>
      <c r="AD390" s="11">
        <v>-2.8452142343556299E-3</v>
      </c>
      <c r="AE390" s="11">
        <v>-3.8853183476028799E-2</v>
      </c>
      <c r="AF390" s="11">
        <v>-3.0565486069285299E-2</v>
      </c>
      <c r="AG390" s="11">
        <v>-6.3150482600221797E-2</v>
      </c>
      <c r="AH390" s="11">
        <v>-5.9067568361462097E-2</v>
      </c>
      <c r="AI390" s="11">
        <v>-3.4013404937284601E-2</v>
      </c>
      <c r="AJ390" s="11">
        <v>-1.5983173350560601E-2</v>
      </c>
      <c r="AK390" s="11">
        <v>-6.2143659900842502E-3</v>
      </c>
      <c r="AL390" s="11">
        <v>8.0514117264009807E-3</v>
      </c>
      <c r="AM390" s="11">
        <v>-1.23271716367493E-2</v>
      </c>
      <c r="AN390" s="11">
        <v>-1.9830512325359099E-2</v>
      </c>
      <c r="AO390" s="11">
        <v>-3.5947950224394599E-2</v>
      </c>
      <c r="AP390" s="11">
        <v>-1.0670762724614801E-2</v>
      </c>
      <c r="AQ390" s="11">
        <v>-4.3251893902448497E-2</v>
      </c>
      <c r="AR390" s="11">
        <v>2.5464824906957E-2</v>
      </c>
      <c r="AS390" s="11">
        <v>-1.1019161950093699E-2</v>
      </c>
      <c r="AT390" s="11">
        <v>-5.7965240259157003E-2</v>
      </c>
      <c r="AU390" s="11">
        <v>4.2414339669002897E-2</v>
      </c>
      <c r="AW390">
        <f t="array" ref="AW390">SUMPRODUCT(B390:AU390,TRANSPOSE('QoL regression results'!$H$3:$H$48))</f>
        <v>0.82416421092547087</v>
      </c>
    </row>
    <row r="391" spans="1:49" x14ac:dyDescent="0.3">
      <c r="A391">
        <v>390</v>
      </c>
      <c r="B391" s="11">
        <v>0.86293893692477197</v>
      </c>
      <c r="C391" s="11">
        <v>-8.1204717579855701E-2</v>
      </c>
      <c r="D391" s="11">
        <v>1.1889440665611E-2</v>
      </c>
      <c r="E391" s="11">
        <v>3.9653895021486097E-3</v>
      </c>
      <c r="F391" s="11">
        <v>3.41371604564761E-2</v>
      </c>
      <c r="G391" s="11">
        <v>4.3320901736584198E-2</v>
      </c>
      <c r="H391" s="11">
        <v>5.4031290871117001E-2</v>
      </c>
      <c r="I391" s="11">
        <v>-7.8189061352380601E-2</v>
      </c>
      <c r="J391" s="11">
        <v>-1.0414321134316199E-2</v>
      </c>
      <c r="K391" s="11">
        <v>-7.3341158342494606E-2</v>
      </c>
      <c r="L391" s="11">
        <v>-0.109459001323729</v>
      </c>
      <c r="M391" s="11">
        <v>-5.2585918029953903E-2</v>
      </c>
      <c r="N391" s="11">
        <v>-8.7613943875728795E-2</v>
      </c>
      <c r="O391" s="11">
        <v>-7.2133705636769102E-2</v>
      </c>
      <c r="P391" s="11">
        <v>-1.4465529515830701E-2</v>
      </c>
      <c r="Q391" s="11">
        <v>-0.174109778640651</v>
      </c>
      <c r="R391" s="11">
        <v>-9.3372964091410507E-2</v>
      </c>
      <c r="S391" s="11">
        <v>-7.1418639516923094E-2</v>
      </c>
      <c r="T391" s="11">
        <v>-6.4861705298447897E-2</v>
      </c>
      <c r="U391" s="11">
        <v>-0.14196531578772401</v>
      </c>
      <c r="V391" s="11">
        <v>3.6251218824558999E-2</v>
      </c>
      <c r="W391" s="11">
        <v>-4.4797622803808397E-2</v>
      </c>
      <c r="X391" s="11">
        <v>-3.7259174948497301E-2</v>
      </c>
      <c r="Y391" s="11">
        <v>-4.0325501273150099E-2</v>
      </c>
      <c r="Z391" s="11">
        <v>5.5425353126669599E-4</v>
      </c>
      <c r="AA391" s="11">
        <v>-0.11243090163182</v>
      </c>
      <c r="AB391" s="11">
        <v>-9.7140607091918303E-3</v>
      </c>
      <c r="AC391" s="11">
        <v>0.104075572459478</v>
      </c>
      <c r="AD391" s="11">
        <v>-0.105526826245164</v>
      </c>
      <c r="AE391" s="11">
        <v>-3.1702891801752897E-2</v>
      </c>
      <c r="AF391" s="11">
        <v>-3.0924997000345199E-2</v>
      </c>
      <c r="AG391" s="11">
        <v>-5.6646950839691103E-2</v>
      </c>
      <c r="AH391" s="11">
        <v>-6.5087822226488803E-2</v>
      </c>
      <c r="AI391" s="11">
        <v>-2.8746277456769401E-2</v>
      </c>
      <c r="AJ391" s="11">
        <v>-1.3671308943199E-2</v>
      </c>
      <c r="AK391" s="11">
        <v>-6.1422554041457803E-3</v>
      </c>
      <c r="AL391" s="11">
        <v>6.0146043270747699E-5</v>
      </c>
      <c r="AM391" s="11">
        <v>-2.0200450745321001E-2</v>
      </c>
      <c r="AN391" s="11">
        <v>-2.4683968270092099E-2</v>
      </c>
      <c r="AO391" s="11">
        <v>-3.8554518357683601E-2</v>
      </c>
      <c r="AP391" s="11">
        <v>-1.03850933161155E-2</v>
      </c>
      <c r="AQ391" s="11">
        <v>-5.0488575939031798E-2</v>
      </c>
      <c r="AR391" s="11">
        <v>3.6110218223153599E-2</v>
      </c>
      <c r="AS391" s="11">
        <v>-1.9327328186761101E-2</v>
      </c>
      <c r="AT391" s="11">
        <v>-7.2288606303526098E-2</v>
      </c>
      <c r="AU391" s="11">
        <v>3.8674574700302902E-2</v>
      </c>
      <c r="AW391">
        <f t="array" ref="AW391">SUMPRODUCT(B391:AU391,TRANSPOSE('QoL regression results'!$H$3:$H$48))</f>
        <v>0.79791126074155394</v>
      </c>
    </row>
    <row r="392" spans="1:49" x14ac:dyDescent="0.3">
      <c r="A392">
        <v>391</v>
      </c>
      <c r="B392" s="11">
        <v>0.86180010237209603</v>
      </c>
      <c r="C392" s="11">
        <v>-8.7350353233352204E-2</v>
      </c>
      <c r="D392" s="11">
        <v>-9.8437623527758995E-3</v>
      </c>
      <c r="E392" s="11">
        <v>4.3836864100181699E-3</v>
      </c>
      <c r="F392" s="11">
        <v>6.0309560518010596E-3</v>
      </c>
      <c r="G392" s="11">
        <v>3.4129887998666501E-2</v>
      </c>
      <c r="H392" s="11">
        <v>3.0782023767782399E-2</v>
      </c>
      <c r="I392" s="11">
        <v>-8.2785294805634596E-2</v>
      </c>
      <c r="J392" s="11">
        <v>-5.4642090561591902E-2</v>
      </c>
      <c r="K392" s="11">
        <v>-0.20557345404413899</v>
      </c>
      <c r="L392" s="11">
        <v>-0.10206087751109599</v>
      </c>
      <c r="M392" s="11">
        <v>-5.7500702053373001E-2</v>
      </c>
      <c r="N392" s="11">
        <v>-0.217279662898064</v>
      </c>
      <c r="O392" s="11">
        <v>-7.1926655090290698E-2</v>
      </c>
      <c r="P392" s="11">
        <v>-2.3710983475951401E-2</v>
      </c>
      <c r="Q392" s="11">
        <v>-8.0063046629420806E-2</v>
      </c>
      <c r="R392" s="11">
        <v>-6.3118008776643406E-2</v>
      </c>
      <c r="S392" s="11">
        <v>-9.8096794347435803E-2</v>
      </c>
      <c r="T392" s="11">
        <v>-4.8870249099464601E-2</v>
      </c>
      <c r="U392" s="11">
        <v>-0.15557074583629901</v>
      </c>
      <c r="V392" s="11">
        <v>-1.5317396338087199E-2</v>
      </c>
      <c r="W392" s="11">
        <v>-0.108692389063775</v>
      </c>
      <c r="X392" s="11">
        <v>-1.2495044124085799E-2</v>
      </c>
      <c r="Y392" s="11">
        <v>-1.0547266003983599E-2</v>
      </c>
      <c r="Z392" s="11">
        <v>1.51075071763492E-2</v>
      </c>
      <c r="AA392" s="11">
        <v>-0.118838020947535</v>
      </c>
      <c r="AB392" s="11">
        <v>-2.6504800275040898E-2</v>
      </c>
      <c r="AC392" s="11">
        <v>4.5018144051136598E-2</v>
      </c>
      <c r="AD392" s="11">
        <v>-5.18453460959471E-3</v>
      </c>
      <c r="AE392" s="11">
        <v>-3.89296899051641E-2</v>
      </c>
      <c r="AF392" s="11">
        <v>-3.37487225528256E-2</v>
      </c>
      <c r="AG392" s="11">
        <v>-5.3041400240357799E-2</v>
      </c>
      <c r="AH392" s="11">
        <v>-5.5271846326065903E-2</v>
      </c>
      <c r="AI392" s="11">
        <v>-3.35201249792434E-2</v>
      </c>
      <c r="AJ392" s="11">
        <v>-1.74184739501968E-2</v>
      </c>
      <c r="AK392" s="11">
        <v>2.19709996229872E-3</v>
      </c>
      <c r="AL392" s="11">
        <v>1.17832594702608E-2</v>
      </c>
      <c r="AM392" s="11">
        <v>-7.0045003594406902E-3</v>
      </c>
      <c r="AN392" s="11">
        <v>-1.1113452076664899E-2</v>
      </c>
      <c r="AO392" s="11">
        <v>-3.8666174720748799E-2</v>
      </c>
      <c r="AP392" s="11">
        <v>-1.25555651285418E-2</v>
      </c>
      <c r="AQ392" s="11">
        <v>-5.7026584240961103E-2</v>
      </c>
      <c r="AR392" s="11">
        <v>2.7743886648616201E-2</v>
      </c>
      <c r="AS392" s="11">
        <v>-1.15774145535757E-2</v>
      </c>
      <c r="AT392" s="11">
        <v>-6.3359431650276604E-2</v>
      </c>
      <c r="AU392" s="11">
        <v>4.0363531692050501E-2</v>
      </c>
      <c r="AW392">
        <f t="array" ref="AW392">SUMPRODUCT(B392:AU392,TRANSPOSE('QoL regression results'!$H$3:$H$48))</f>
        <v>0.818311515516291</v>
      </c>
    </row>
    <row r="393" spans="1:49" x14ac:dyDescent="0.3">
      <c r="A393">
        <v>392</v>
      </c>
      <c r="B393" s="11">
        <v>0.872283025358221</v>
      </c>
      <c r="C393" s="11">
        <v>-5.8934400160156704E-3</v>
      </c>
      <c r="D393" s="11">
        <v>8.2802586410006696E-3</v>
      </c>
      <c r="E393" s="11">
        <v>-3.37213548430098E-3</v>
      </c>
      <c r="F393" s="11">
        <v>-1.0405291409462201E-2</v>
      </c>
      <c r="G393" s="11">
        <v>1.9534768549853501E-2</v>
      </c>
      <c r="H393" s="11">
        <v>3.9742279323189501E-2</v>
      </c>
      <c r="I393" s="11">
        <v>-7.3875770001692501E-2</v>
      </c>
      <c r="J393" s="11">
        <v>-4.5797685601908798E-2</v>
      </c>
      <c r="K393" s="11">
        <v>-0.12609929213822699</v>
      </c>
      <c r="L393" s="11">
        <v>-0.10826389330370501</v>
      </c>
      <c r="M393" s="11">
        <v>-6.82314311252743E-2</v>
      </c>
      <c r="N393" s="11">
        <v>-9.8255264038657295E-2</v>
      </c>
      <c r="O393" s="11">
        <v>-8.5317473107966599E-2</v>
      </c>
      <c r="P393" s="11">
        <v>-2.80085029917044E-2</v>
      </c>
      <c r="Q393" s="11">
        <v>-0.10974933230011701</v>
      </c>
      <c r="R393" s="11">
        <v>-7.3164505934976004E-2</v>
      </c>
      <c r="S393" s="11">
        <v>-9.9117382301694201E-2</v>
      </c>
      <c r="T393" s="11">
        <v>-8.5448867430034506E-2</v>
      </c>
      <c r="U393" s="11">
        <v>-5.8670202618098397E-2</v>
      </c>
      <c r="V393" s="11">
        <v>-1.9786362429659601E-2</v>
      </c>
      <c r="W393" s="11">
        <v>-2.3926480482816401E-2</v>
      </c>
      <c r="X393" s="11">
        <v>-2.5237210251607401E-2</v>
      </c>
      <c r="Y393" s="11">
        <v>-3.4257029357182098E-2</v>
      </c>
      <c r="Z393" s="11">
        <v>-2.1278530195406298E-3</v>
      </c>
      <c r="AA393" s="11">
        <v>-0.11096178514254</v>
      </c>
      <c r="AB393" s="11">
        <v>-2.7071214210322599E-2</v>
      </c>
      <c r="AC393" s="11">
        <v>-9.8938838594595496E-3</v>
      </c>
      <c r="AD393" s="11">
        <v>-7.2115220200958494E-2</v>
      </c>
      <c r="AE393" s="11">
        <v>-4.4448820121153802E-2</v>
      </c>
      <c r="AF393" s="11">
        <v>-7.0219768982771602E-3</v>
      </c>
      <c r="AG393" s="11">
        <v>-5.3703161317084802E-2</v>
      </c>
      <c r="AH393" s="11">
        <v>-6.6349988126358797E-2</v>
      </c>
      <c r="AI393" s="11">
        <v>-3.1397514905797203E-2</v>
      </c>
      <c r="AJ393" s="11">
        <v>-1.44985923023146E-2</v>
      </c>
      <c r="AK393" s="11">
        <v>3.7386308479654801E-3</v>
      </c>
      <c r="AL393" s="11">
        <v>1.1343709957174901E-2</v>
      </c>
      <c r="AM393" s="11">
        <v>-5.7595214027268502E-3</v>
      </c>
      <c r="AN393" s="11">
        <v>-1.9168080258474999E-2</v>
      </c>
      <c r="AO393" s="11">
        <v>-3.5129874761578098E-2</v>
      </c>
      <c r="AP393" s="11">
        <v>-1.26733941033664E-2</v>
      </c>
      <c r="AQ393" s="11">
        <v>-4.4536817630947599E-2</v>
      </c>
      <c r="AR393" s="11">
        <v>2.84521494969747E-2</v>
      </c>
      <c r="AS393" s="11">
        <v>-2.0420805538163899E-2</v>
      </c>
      <c r="AT393" s="11">
        <v>-5.9126678504768403E-2</v>
      </c>
      <c r="AU393" s="11">
        <v>4.7308591003137397E-2</v>
      </c>
      <c r="AW393">
        <f t="array" ref="AW393">SUMPRODUCT(B393:AU393,TRANSPOSE('QoL regression results'!$H$3:$H$48))</f>
        <v>0.81727674718903709</v>
      </c>
    </row>
    <row r="394" spans="1:49" x14ac:dyDescent="0.3">
      <c r="A394">
        <v>393</v>
      </c>
      <c r="B394" s="11">
        <v>0.86956815133722698</v>
      </c>
      <c r="C394" s="11">
        <v>-3.1214485976382999E-2</v>
      </c>
      <c r="D394" s="11">
        <v>-2.9777635548996501E-2</v>
      </c>
      <c r="E394" s="11">
        <v>6.6216194335414896E-3</v>
      </c>
      <c r="F394" s="11">
        <v>2.56304327883328E-2</v>
      </c>
      <c r="G394" s="11">
        <v>3.0615541327488199E-2</v>
      </c>
      <c r="H394" s="11">
        <v>2.6073044066412299E-2</v>
      </c>
      <c r="I394" s="11">
        <v>-3.0484046782645199E-2</v>
      </c>
      <c r="J394" s="11">
        <v>-1.0241229896066999E-2</v>
      </c>
      <c r="K394" s="11">
        <v>-8.4373214902188201E-2</v>
      </c>
      <c r="L394" s="11">
        <v>-0.14208084560883899</v>
      </c>
      <c r="M394" s="11">
        <v>-6.1882370866046102E-2</v>
      </c>
      <c r="N394" s="11">
        <v>-0.16029826091100399</v>
      </c>
      <c r="O394" s="11">
        <v>-9.0423729125371693E-2</v>
      </c>
      <c r="P394" s="11">
        <v>-2.0489224778071399E-2</v>
      </c>
      <c r="Q394" s="11">
        <v>-8.0807792684212398E-2</v>
      </c>
      <c r="R394" s="11">
        <v>-0.13610459665656199</v>
      </c>
      <c r="S394" s="11">
        <v>-0.134090012108778</v>
      </c>
      <c r="T394" s="11">
        <v>-7.7610892383586802E-2</v>
      </c>
      <c r="U394" s="11">
        <v>-6.3550521168223906E-2</v>
      </c>
      <c r="V394" s="11">
        <v>-1.3877493191319999E-2</v>
      </c>
      <c r="W394" s="11">
        <v>-7.1641924563310699E-2</v>
      </c>
      <c r="X394" s="11">
        <v>-4.8191637387248902E-2</v>
      </c>
      <c r="Y394" s="11">
        <v>-5.2258959086391001E-3</v>
      </c>
      <c r="Z394" s="11">
        <v>-5.16199195417637E-4</v>
      </c>
      <c r="AA394" s="11">
        <v>-5.3294424350382903E-2</v>
      </c>
      <c r="AB394" s="11">
        <v>-1.9837336691324901E-2</v>
      </c>
      <c r="AC394" s="11">
        <v>3.4068405466137298E-2</v>
      </c>
      <c r="AD394" s="11">
        <v>-9.52721676829517E-2</v>
      </c>
      <c r="AE394" s="11">
        <v>-2.8470488601149601E-2</v>
      </c>
      <c r="AF394" s="11">
        <v>-2.60020349105855E-2</v>
      </c>
      <c r="AG394" s="11">
        <v>-6.9634878497826694E-2</v>
      </c>
      <c r="AH394" s="11">
        <v>-5.3244587362170102E-2</v>
      </c>
      <c r="AI394" s="11">
        <v>-2.3833270255232401E-2</v>
      </c>
      <c r="AJ394" s="11">
        <v>-1.4880833754407999E-2</v>
      </c>
      <c r="AK394" s="11">
        <v>-2.4513710164829898E-3</v>
      </c>
      <c r="AL394" s="11">
        <v>1.07231933956111E-2</v>
      </c>
      <c r="AM394" s="11">
        <v>-4.5997313093293201E-3</v>
      </c>
      <c r="AN394" s="11">
        <v>-2.42784639442046E-2</v>
      </c>
      <c r="AO394" s="11">
        <v>-4.7681767499687999E-2</v>
      </c>
      <c r="AP394" s="11">
        <v>-1.33323906052572E-2</v>
      </c>
      <c r="AQ394" s="11">
        <v>-5.2264830258993498E-2</v>
      </c>
      <c r="AR394" s="11">
        <v>3.2802575675744197E-2</v>
      </c>
      <c r="AS394" s="11">
        <v>-1.8712197482724801E-2</v>
      </c>
      <c r="AT394" s="11">
        <v>-7.3016464820420193E-2</v>
      </c>
      <c r="AU394" s="11">
        <v>3.6996511444078103E-2</v>
      </c>
      <c r="AW394">
        <f t="array" ref="AW394">SUMPRODUCT(B394:AU394,TRANSPOSE('QoL regression results'!$H$3:$H$48))</f>
        <v>0.82704675737066802</v>
      </c>
    </row>
    <row r="395" spans="1:49" x14ac:dyDescent="0.3">
      <c r="A395">
        <v>394</v>
      </c>
      <c r="B395" s="11">
        <v>0.852272331985652</v>
      </c>
      <c r="C395" s="11">
        <v>-8.5961548263881804E-2</v>
      </c>
      <c r="D395" s="11">
        <v>-5.1696740849205202E-3</v>
      </c>
      <c r="E395" s="11">
        <v>-7.1827025679744097E-4</v>
      </c>
      <c r="F395" s="11">
        <v>5.3813771860599796E-3</v>
      </c>
      <c r="G395" s="11">
        <v>1.5954906939576002E-2</v>
      </c>
      <c r="H395" s="11">
        <v>2.9190872828597399E-2</v>
      </c>
      <c r="I395" s="11">
        <v>-7.7886929945990904E-2</v>
      </c>
      <c r="J395" s="11">
        <v>-4.2085765867349897E-2</v>
      </c>
      <c r="K395" s="11">
        <v>-0.17066145620339199</v>
      </c>
      <c r="L395" s="11">
        <v>-0.100390574232454</v>
      </c>
      <c r="M395" s="11">
        <v>-6.1482366811849203E-2</v>
      </c>
      <c r="N395" s="11">
        <v>-0.132293703419291</v>
      </c>
      <c r="O395" s="11">
        <v>-9.4990883027977993E-2</v>
      </c>
      <c r="P395" s="11">
        <v>-8.9545269001875209E-3</v>
      </c>
      <c r="Q395" s="11">
        <v>-7.3817418551866507E-2</v>
      </c>
      <c r="R395" s="11">
        <v>-3.4562510751016899E-2</v>
      </c>
      <c r="S395" s="11">
        <v>-0.103125802865513</v>
      </c>
      <c r="T395" s="11">
        <v>-5.6733374017684503E-2</v>
      </c>
      <c r="U395" s="11">
        <v>-6.8136228492090403E-2</v>
      </c>
      <c r="V395" s="11">
        <v>3.3705190222397298E-2</v>
      </c>
      <c r="W395" s="11">
        <v>-9.2350512252360795E-2</v>
      </c>
      <c r="X395" s="11">
        <v>-3.7730887239175899E-2</v>
      </c>
      <c r="Y395" s="11">
        <v>6.0115421713026404E-3</v>
      </c>
      <c r="Z395" s="11">
        <v>3.4569117640895E-2</v>
      </c>
      <c r="AA395" s="11">
        <v>-7.8399965545643005E-2</v>
      </c>
      <c r="AB395" s="11">
        <v>-2.3362020239464199E-2</v>
      </c>
      <c r="AC395" s="11">
        <v>-3.6345962730398501E-2</v>
      </c>
      <c r="AD395" s="11">
        <v>-4.5727059565551897E-2</v>
      </c>
      <c r="AE395" s="11">
        <v>-3.02799793372041E-2</v>
      </c>
      <c r="AF395" s="11">
        <v>-6.5028005899193803E-3</v>
      </c>
      <c r="AG395" s="11">
        <v>-5.4099330482102498E-2</v>
      </c>
      <c r="AH395" s="11">
        <v>-4.41890057222218E-2</v>
      </c>
      <c r="AI395" s="11">
        <v>-2.8274269798724799E-2</v>
      </c>
      <c r="AJ395" s="11">
        <v>-1.25237195353987E-2</v>
      </c>
      <c r="AK395" s="11">
        <v>8.5728908417507805E-4</v>
      </c>
      <c r="AL395" s="11">
        <v>1.1902212936777099E-2</v>
      </c>
      <c r="AM395" s="11">
        <v>-7.52050213246772E-3</v>
      </c>
      <c r="AN395" s="11">
        <v>-1.9316616217336199E-2</v>
      </c>
      <c r="AO395" s="11">
        <v>-3.56172122783492E-2</v>
      </c>
      <c r="AP395" s="11">
        <v>-1.7401199179391098E-2</v>
      </c>
      <c r="AQ395" s="11">
        <v>-6.40180353627198E-2</v>
      </c>
      <c r="AR395" s="11">
        <v>3.0374502057512999E-2</v>
      </c>
      <c r="AS395" s="11">
        <v>-2.0847009855401898E-2</v>
      </c>
      <c r="AT395" s="11">
        <v>-6.4748149756906903E-2</v>
      </c>
      <c r="AU395" s="11">
        <v>4.4796415043129499E-2</v>
      </c>
      <c r="AW395">
        <f t="array" ref="AW395">SUMPRODUCT(B395:AU395,TRANSPOSE('QoL regression results'!$H$3:$H$48))</f>
        <v>0.81998553920020723</v>
      </c>
    </row>
    <row r="396" spans="1:49" x14ac:dyDescent="0.3">
      <c r="A396">
        <v>395</v>
      </c>
      <c r="B396" s="11">
        <v>0.87330204149831403</v>
      </c>
      <c r="C396" s="11">
        <v>-2.6760986361555401E-2</v>
      </c>
      <c r="D396" s="11">
        <v>-1.1091314096741099E-2</v>
      </c>
      <c r="E396" s="11">
        <v>4.3329211538126597E-3</v>
      </c>
      <c r="F396" s="11">
        <v>-1.9348333865353801E-2</v>
      </c>
      <c r="G396" s="11">
        <v>3.1382747354385697E-2</v>
      </c>
      <c r="H396" s="11">
        <v>3.8297879854925498E-2</v>
      </c>
      <c r="I396" s="11">
        <v>-6.5479216866941997E-2</v>
      </c>
      <c r="J396" s="11">
        <v>-3.12419324412051E-2</v>
      </c>
      <c r="K396" s="11">
        <v>-0.12858416157543601</v>
      </c>
      <c r="L396" s="11">
        <v>-0.10502818154601</v>
      </c>
      <c r="M396" s="11">
        <v>-6.0839120038593701E-2</v>
      </c>
      <c r="N396" s="11">
        <v>-7.8942246070780805E-2</v>
      </c>
      <c r="O396" s="11">
        <v>-0.113421921249674</v>
      </c>
      <c r="P396" s="11">
        <v>-2.2676356340488601E-2</v>
      </c>
      <c r="Q396" s="11">
        <v>-1.5108744171726999E-2</v>
      </c>
      <c r="R396" s="11">
        <v>-5.4877502485908197E-2</v>
      </c>
      <c r="S396" s="11">
        <v>-0.114088135727641</v>
      </c>
      <c r="T396" s="11">
        <v>-5.96397138134643E-2</v>
      </c>
      <c r="U396" s="11">
        <v>-0.189000200567295</v>
      </c>
      <c r="V396" s="11">
        <v>-2.4172717382914301E-3</v>
      </c>
      <c r="W396" s="11">
        <v>-6.4615123868000002E-2</v>
      </c>
      <c r="X396" s="11">
        <v>-2.1874025731444799E-2</v>
      </c>
      <c r="Y396" s="11">
        <v>3.0001507416489201E-2</v>
      </c>
      <c r="Z396" s="11">
        <v>-2.4796922041082001E-2</v>
      </c>
      <c r="AA396" s="11">
        <v>-0.103254372817045</v>
      </c>
      <c r="AB396" s="11">
        <v>-1.10637284940058E-2</v>
      </c>
      <c r="AC396" s="11">
        <v>-3.1669206676761602E-3</v>
      </c>
      <c r="AD396" s="11">
        <v>5.9876683446086097E-3</v>
      </c>
      <c r="AE396" s="11">
        <v>-3.4517046693744897E-2</v>
      </c>
      <c r="AF396" s="11">
        <v>-2.46463630448523E-2</v>
      </c>
      <c r="AG396" s="11">
        <v>-6.1332407851655502E-2</v>
      </c>
      <c r="AH396" s="11">
        <v>-6.2098380427208798E-2</v>
      </c>
      <c r="AI396" s="11">
        <v>-2.91240074343866E-2</v>
      </c>
      <c r="AJ396" s="11">
        <v>-1.6297263546092101E-2</v>
      </c>
      <c r="AK396" s="11">
        <v>-3.7805949306937798E-3</v>
      </c>
      <c r="AL396" s="11">
        <v>3.28575975147053E-3</v>
      </c>
      <c r="AM396" s="11">
        <v>-6.4909990690773696E-3</v>
      </c>
      <c r="AN396" s="11">
        <v>-1.49017759133581E-2</v>
      </c>
      <c r="AO396" s="11">
        <v>-4.42304234958091E-2</v>
      </c>
      <c r="AP396" s="11">
        <v>-1.1713649372217199E-2</v>
      </c>
      <c r="AQ396" s="11">
        <v>-4.9029901928639902E-2</v>
      </c>
      <c r="AR396" s="11">
        <v>3.1669886771232399E-2</v>
      </c>
      <c r="AS396" s="11">
        <v>-1.2358846318463099E-2</v>
      </c>
      <c r="AT396" s="11">
        <v>-5.7710473811053202E-2</v>
      </c>
      <c r="AU396" s="11">
        <v>2.67207579341458E-2</v>
      </c>
      <c r="AW396">
        <f t="array" ref="AW396">SUMPRODUCT(B396:AU396,TRANSPOSE('QoL regression results'!$H$3:$H$48))</f>
        <v>0.81448942082257569</v>
      </c>
    </row>
    <row r="397" spans="1:49" x14ac:dyDescent="0.3">
      <c r="A397">
        <v>396</v>
      </c>
      <c r="B397" s="11">
        <v>0.86619618523341402</v>
      </c>
      <c r="C397" s="11">
        <v>-7.5977646244005007E-2</v>
      </c>
      <c r="D397" s="11">
        <v>-4.2932132196277497E-3</v>
      </c>
      <c r="E397" s="11">
        <v>5.1834292284890999E-3</v>
      </c>
      <c r="F397" s="11">
        <v>3.2963652682886702E-2</v>
      </c>
      <c r="G397" s="11">
        <v>1.2075724280241E-2</v>
      </c>
      <c r="H397" s="11">
        <v>2.5023007488979499E-2</v>
      </c>
      <c r="I397" s="11">
        <v>-9.0138271053473204E-2</v>
      </c>
      <c r="J397" s="11">
        <v>-3.1633066894152899E-2</v>
      </c>
      <c r="K397" s="11">
        <v>-0.16633960999649899</v>
      </c>
      <c r="L397" s="11">
        <v>-0.16605617407395401</v>
      </c>
      <c r="M397" s="11">
        <v>-5.7334666642165202E-2</v>
      </c>
      <c r="N397" s="11">
        <v>-6.2556208683028899E-2</v>
      </c>
      <c r="O397" s="11">
        <v>-7.0963449601138803E-2</v>
      </c>
      <c r="P397" s="11">
        <v>-2.8184412904137399E-2</v>
      </c>
      <c r="Q397" s="11">
        <v>-5.4465544103882699E-2</v>
      </c>
      <c r="R397" s="11">
        <v>-4.9668243780949299E-2</v>
      </c>
      <c r="S397" s="11">
        <v>-0.131734768786125</v>
      </c>
      <c r="T397" s="11">
        <v>-7.3015720544193405E-2</v>
      </c>
      <c r="U397" s="11">
        <v>-4.3564859946553401E-3</v>
      </c>
      <c r="V397" s="11">
        <v>6.1836781861563904E-3</v>
      </c>
      <c r="W397" s="11">
        <v>-1.7687266034733501E-2</v>
      </c>
      <c r="X397" s="11">
        <v>-2.78686450814166E-2</v>
      </c>
      <c r="Y397" s="11">
        <v>-2.36219840312379E-2</v>
      </c>
      <c r="Z397" s="11">
        <v>-4.4279131360230602E-2</v>
      </c>
      <c r="AA397" s="11">
        <v>-0.124210482266114</v>
      </c>
      <c r="AB397" s="11">
        <v>-4.2924395927374299E-2</v>
      </c>
      <c r="AC397" s="11">
        <v>1.6251386558487901E-2</v>
      </c>
      <c r="AD397" s="11">
        <v>4.6647911406478698E-2</v>
      </c>
      <c r="AE397" s="11">
        <v>-3.0213188175130901E-2</v>
      </c>
      <c r="AF397" s="11">
        <v>-2.01630627127109E-2</v>
      </c>
      <c r="AG397" s="11">
        <v>-6.2313001230990199E-2</v>
      </c>
      <c r="AH397" s="11">
        <v>-4.9165899814963797E-2</v>
      </c>
      <c r="AI397" s="11">
        <v>-1.7013883308306499E-2</v>
      </c>
      <c r="AJ397" s="11">
        <v>-1.30473083255607E-2</v>
      </c>
      <c r="AK397" s="11">
        <v>-2.8290102868174802E-3</v>
      </c>
      <c r="AL397" s="11">
        <v>-2.7878575340629398E-4</v>
      </c>
      <c r="AM397" s="11">
        <v>-1.89354845711972E-2</v>
      </c>
      <c r="AN397" s="11">
        <v>-2.4953068639017001E-2</v>
      </c>
      <c r="AO397" s="11">
        <v>-4.6477791383226302E-2</v>
      </c>
      <c r="AP397" s="11">
        <v>-1.35887651735949E-2</v>
      </c>
      <c r="AQ397" s="11">
        <v>-5.60619661305631E-2</v>
      </c>
      <c r="AR397" s="11">
        <v>2.9251961624013501E-2</v>
      </c>
      <c r="AS397" s="11">
        <v>-1.1801417478684901E-2</v>
      </c>
      <c r="AT397" s="11">
        <v>-6.4413391317225399E-2</v>
      </c>
      <c r="AU397" s="11">
        <v>3.9878483679515998E-2</v>
      </c>
      <c r="AW397">
        <f t="array" ref="AW397">SUMPRODUCT(B397:AU397,TRANSPOSE('QoL regression results'!$H$3:$H$48))</f>
        <v>0.8167514996650439</v>
      </c>
    </row>
    <row r="398" spans="1:49" x14ac:dyDescent="0.3">
      <c r="A398">
        <v>397</v>
      </c>
      <c r="B398" s="11">
        <v>0.87056141212540505</v>
      </c>
      <c r="C398" s="11">
        <v>-9.2211184623178205E-2</v>
      </c>
      <c r="D398" s="11">
        <v>-8.6487142624079392E-3</v>
      </c>
      <c r="E398" s="11">
        <v>1.1313487169010599E-2</v>
      </c>
      <c r="F398" s="11">
        <v>2.4115427652384301E-2</v>
      </c>
      <c r="G398" s="11">
        <v>2.89161823390384E-2</v>
      </c>
      <c r="H398" s="11">
        <v>3.8045791433642402E-2</v>
      </c>
      <c r="I398" s="11">
        <v>-6.7702254836375195E-2</v>
      </c>
      <c r="J398" s="11">
        <v>-2.63237122821093E-2</v>
      </c>
      <c r="K398" s="11">
        <v>-0.24748958355064299</v>
      </c>
      <c r="L398" s="11">
        <v>-0.115907910245601</v>
      </c>
      <c r="M398" s="11">
        <v>-4.4064364169711101E-2</v>
      </c>
      <c r="N398" s="11">
        <v>-0.13057742878369</v>
      </c>
      <c r="O398" s="11">
        <v>-0.141326458531741</v>
      </c>
      <c r="P398" s="11">
        <v>-2.3632128590999502E-2</v>
      </c>
      <c r="Q398" s="11">
        <v>-0.137388502041489</v>
      </c>
      <c r="R398" s="11">
        <v>-5.5320618956103802E-2</v>
      </c>
      <c r="S398" s="11">
        <v>-0.14494529869534101</v>
      </c>
      <c r="T398" s="11">
        <v>-8.8570255494588995E-2</v>
      </c>
      <c r="U398" s="11">
        <v>-0.10079925161313601</v>
      </c>
      <c r="V398" s="11">
        <v>1.2423025552500201E-2</v>
      </c>
      <c r="W398" s="11">
        <v>-5.9529831840167101E-2</v>
      </c>
      <c r="X398" s="11">
        <v>-3.98454130496044E-2</v>
      </c>
      <c r="Y398" s="11">
        <v>-2.16743158673403E-2</v>
      </c>
      <c r="Z398" s="11">
        <v>-2.3480603699704301E-2</v>
      </c>
      <c r="AA398" s="11">
        <v>-9.5405003657366996E-2</v>
      </c>
      <c r="AB398" s="11">
        <v>-3.1113509087856001E-2</v>
      </c>
      <c r="AC398" s="11">
        <v>-3.7992403939051803E-2</v>
      </c>
      <c r="AD398" s="11">
        <v>-1.90378203706669E-2</v>
      </c>
      <c r="AE398" s="11">
        <v>-3.8162357980839598E-2</v>
      </c>
      <c r="AF398" s="11">
        <v>-1.33822492256097E-2</v>
      </c>
      <c r="AG398" s="11">
        <v>-5.7137026200700602E-2</v>
      </c>
      <c r="AH398" s="11">
        <v>-5.9930064862405402E-2</v>
      </c>
      <c r="AI398" s="11">
        <v>-4.0643639711106398E-2</v>
      </c>
      <c r="AJ398" s="11">
        <v>-1.5642542839150099E-2</v>
      </c>
      <c r="AK398" s="11">
        <v>5.9010972081865601E-3</v>
      </c>
      <c r="AL398" s="11">
        <v>-3.8585515771665199E-3</v>
      </c>
      <c r="AM398" s="11">
        <v>-8.39740223393101E-3</v>
      </c>
      <c r="AN398" s="11">
        <v>-2.8041473973325601E-2</v>
      </c>
      <c r="AO398" s="11">
        <v>-4.4448388809265299E-2</v>
      </c>
      <c r="AP398" s="11">
        <v>-1.2131732558295799E-2</v>
      </c>
      <c r="AQ398" s="11">
        <v>-5.7467843830934902E-2</v>
      </c>
      <c r="AR398" s="11">
        <v>2.1826136298808401E-2</v>
      </c>
      <c r="AS398" s="11">
        <v>-1.55687427686922E-2</v>
      </c>
      <c r="AT398" s="11">
        <v>-6.0807468894064097E-2</v>
      </c>
      <c r="AU398" s="11">
        <v>3.8578065394037298E-2</v>
      </c>
      <c r="AW398">
        <f t="array" ref="AW398">SUMPRODUCT(B398:AU398,TRANSPOSE('QoL regression results'!$H$3:$H$48))</f>
        <v>0.80677279568583316</v>
      </c>
    </row>
    <row r="399" spans="1:49" x14ac:dyDescent="0.3">
      <c r="A399">
        <v>398</v>
      </c>
      <c r="B399" s="11">
        <v>0.85809443913703398</v>
      </c>
      <c r="C399" s="11">
        <v>-1.9303139389907201E-2</v>
      </c>
      <c r="D399" s="11">
        <v>4.1470955469869904E-3</v>
      </c>
      <c r="E399" s="11">
        <v>-9.8928237033426691E-4</v>
      </c>
      <c r="F399" s="11">
        <v>-7.6587187765993396E-3</v>
      </c>
      <c r="G399" s="11">
        <v>3.5128658066621403E-2</v>
      </c>
      <c r="H399" s="11">
        <v>3.5748740321218199E-2</v>
      </c>
      <c r="I399" s="11">
        <v>-0.10766257968766201</v>
      </c>
      <c r="J399" s="11">
        <v>-3.6754500858660402E-2</v>
      </c>
      <c r="K399" s="11">
        <v>-0.123157081835054</v>
      </c>
      <c r="L399" s="11">
        <v>-9.8573577709021795E-2</v>
      </c>
      <c r="M399" s="11">
        <v>-6.4663939608563106E-2</v>
      </c>
      <c r="N399" s="11">
        <v>-9.1285240949667501E-2</v>
      </c>
      <c r="O399" s="11">
        <v>-0.12826013202359501</v>
      </c>
      <c r="P399" s="11">
        <v>-1.8260049344720201E-2</v>
      </c>
      <c r="Q399" s="11">
        <v>-0.137975114407207</v>
      </c>
      <c r="R399" s="11">
        <v>-9.8327220878342003E-2</v>
      </c>
      <c r="S399" s="11">
        <v>-0.132407376840501</v>
      </c>
      <c r="T399" s="11">
        <v>-6.66190851074102E-2</v>
      </c>
      <c r="U399" s="11">
        <v>-9.88851429207281E-2</v>
      </c>
      <c r="V399" s="11">
        <v>2.3324363288368899E-2</v>
      </c>
      <c r="W399" s="11">
        <v>-2.1016028101520801E-2</v>
      </c>
      <c r="X399" s="11">
        <v>-3.3536216770368603E-2</v>
      </c>
      <c r="Y399" s="11">
        <v>-5.0311275261192001E-2</v>
      </c>
      <c r="Z399" s="11">
        <v>-1.7476479809955499E-3</v>
      </c>
      <c r="AA399" s="11">
        <v>-9.0077134816064594E-2</v>
      </c>
      <c r="AB399" s="11">
        <v>-2.4945274290065999E-2</v>
      </c>
      <c r="AC399" s="11">
        <v>-6.8492404984021898E-2</v>
      </c>
      <c r="AD399" s="11">
        <v>5.2734100475560902E-2</v>
      </c>
      <c r="AE399" s="11">
        <v>-3.5403537798561202E-2</v>
      </c>
      <c r="AF399" s="11">
        <v>-1.2130031214123701E-2</v>
      </c>
      <c r="AG399" s="11">
        <v>-6.0889231890952702E-2</v>
      </c>
      <c r="AH399" s="11">
        <v>-5.8936290080754197E-2</v>
      </c>
      <c r="AI399" s="11">
        <v>-2.82345853039048E-2</v>
      </c>
      <c r="AJ399" s="11">
        <v>-1.56820110094236E-2</v>
      </c>
      <c r="AK399" s="11">
        <v>4.7291605031911698E-3</v>
      </c>
      <c r="AL399" s="11">
        <v>1.1862194568053E-2</v>
      </c>
      <c r="AM399" s="11">
        <v>-1.4250518859929799E-2</v>
      </c>
      <c r="AN399" s="11">
        <v>-1.6773107449450101E-2</v>
      </c>
      <c r="AO399" s="11">
        <v>-3.4736709619884801E-2</v>
      </c>
      <c r="AP399" s="11">
        <v>-9.3517645924033194E-3</v>
      </c>
      <c r="AQ399" s="11">
        <v>-4.3559338798453001E-2</v>
      </c>
      <c r="AR399" s="11">
        <v>2.59554809510943E-2</v>
      </c>
      <c r="AS399" s="11">
        <v>-7.3915360555715202E-3</v>
      </c>
      <c r="AT399" s="11">
        <v>-6.3267830143014694E-2</v>
      </c>
      <c r="AU399" s="11">
        <v>4.2615158689145997E-2</v>
      </c>
      <c r="AW399">
        <f t="array" ref="AW399">SUMPRODUCT(B399:AU399,TRANSPOSE('QoL regression results'!$H$3:$H$48))</f>
        <v>0.81102034362433284</v>
      </c>
    </row>
    <row r="400" spans="1:49" x14ac:dyDescent="0.3">
      <c r="A400">
        <v>399</v>
      </c>
      <c r="B400" s="11">
        <v>0.86606751202851395</v>
      </c>
      <c r="C400" s="11">
        <v>-4.0522974482820801E-2</v>
      </c>
      <c r="D400" s="11">
        <v>-4.6350166587091797E-2</v>
      </c>
      <c r="E400" s="11">
        <v>-4.9614415344738198E-3</v>
      </c>
      <c r="F400" s="11">
        <v>-5.4888162269322001E-3</v>
      </c>
      <c r="G400" s="11">
        <v>5.6868706052532601E-2</v>
      </c>
      <c r="H400" s="11">
        <v>4.1592106788000897E-2</v>
      </c>
      <c r="I400" s="11">
        <v>-4.9405059432625201E-2</v>
      </c>
      <c r="J400" s="11">
        <v>-1.58634008677839E-2</v>
      </c>
      <c r="K400" s="11">
        <v>-0.101887998490344</v>
      </c>
      <c r="L400" s="11">
        <v>-9.9230252921409301E-2</v>
      </c>
      <c r="M400" s="11">
        <v>-6.5937752196214797E-2</v>
      </c>
      <c r="N400" s="11">
        <v>-0.120118423047131</v>
      </c>
      <c r="O400" s="11">
        <v>-6.9732954861546806E-2</v>
      </c>
      <c r="P400" s="11">
        <v>-1.9440213814164501E-2</v>
      </c>
      <c r="Q400" s="11">
        <v>-9.2806965034700498E-2</v>
      </c>
      <c r="R400" s="11">
        <v>-0.12674814586268099</v>
      </c>
      <c r="S400" s="11">
        <v>-0.103625536146132</v>
      </c>
      <c r="T400" s="11">
        <v>-3.2794109199271802E-2</v>
      </c>
      <c r="U400" s="11">
        <v>-0.13947430086570201</v>
      </c>
      <c r="V400" s="11">
        <v>2.9838414301044901E-2</v>
      </c>
      <c r="W400" s="11">
        <v>-5.4119346939295702E-2</v>
      </c>
      <c r="X400" s="11">
        <v>-5.1476231094251201E-2</v>
      </c>
      <c r="Y400" s="11">
        <v>-1.29728443776154E-2</v>
      </c>
      <c r="Z400" s="11">
        <v>-1.7581717951727201E-2</v>
      </c>
      <c r="AA400" s="11">
        <v>-7.1876994246151002E-2</v>
      </c>
      <c r="AB400" s="11">
        <v>-1.7247681764481E-2</v>
      </c>
      <c r="AC400" s="11">
        <v>-2.1829325689130499E-2</v>
      </c>
      <c r="AD400" s="11">
        <v>-2.33207813129625E-4</v>
      </c>
      <c r="AE400" s="11">
        <v>-4.0604077031576202E-2</v>
      </c>
      <c r="AF400" s="11">
        <v>-2.1383570243753199E-2</v>
      </c>
      <c r="AG400" s="11">
        <v>-5.7144172303095903E-2</v>
      </c>
      <c r="AH400" s="11">
        <v>-5.98705464573153E-2</v>
      </c>
      <c r="AI400" s="11">
        <v>-2.6380439928826799E-2</v>
      </c>
      <c r="AJ400" s="11">
        <v>-1.2392337625391501E-2</v>
      </c>
      <c r="AK400" s="11">
        <v>4.1691927725058097E-3</v>
      </c>
      <c r="AL400" s="11">
        <v>8.0544749661906594E-3</v>
      </c>
      <c r="AM400" s="11">
        <v>-1.1006957631666399E-2</v>
      </c>
      <c r="AN400" s="11">
        <v>-1.8710108202464101E-2</v>
      </c>
      <c r="AO400" s="11">
        <v>-3.2208948752796097E-2</v>
      </c>
      <c r="AP400" s="11">
        <v>-1.3449856390647099E-2</v>
      </c>
      <c r="AQ400" s="11">
        <v>-5.4191573855416203E-2</v>
      </c>
      <c r="AR400" s="11">
        <v>2.3722993638746401E-2</v>
      </c>
      <c r="AS400" s="11">
        <v>-2.4216536948163499E-2</v>
      </c>
      <c r="AT400" s="11">
        <v>-7.02340420437189E-2</v>
      </c>
      <c r="AU400" s="11">
        <v>4.8060595221106797E-2</v>
      </c>
      <c r="AW400">
        <f t="array" ref="AW400">SUMPRODUCT(B400:AU400,TRANSPOSE('QoL regression results'!$H$3:$H$48))</f>
        <v>0.81425144053738929</v>
      </c>
    </row>
    <row r="401" spans="1:49" x14ac:dyDescent="0.3">
      <c r="A401">
        <v>400</v>
      </c>
      <c r="B401" s="11">
        <v>0.85918283732991596</v>
      </c>
      <c r="C401" s="11">
        <v>-3.82678038418807E-2</v>
      </c>
      <c r="D401" s="11">
        <v>-1.5702953759082199E-2</v>
      </c>
      <c r="E401" s="11">
        <v>1.1030531486715499E-2</v>
      </c>
      <c r="F401" s="11">
        <v>-1.2824258966646399E-3</v>
      </c>
      <c r="G401" s="11">
        <v>5.20123925182761E-2</v>
      </c>
      <c r="H401" s="11">
        <v>3.9127701938033901E-2</v>
      </c>
      <c r="I401" s="11">
        <v>-6.22189264734576E-2</v>
      </c>
      <c r="J401" s="11">
        <v>-1.4744286919E-2</v>
      </c>
      <c r="K401" s="11">
        <v>-9.7707854925544693E-2</v>
      </c>
      <c r="L401" s="11">
        <v>-0.12897629280009301</v>
      </c>
      <c r="M401" s="11">
        <v>-5.3191623674678001E-2</v>
      </c>
      <c r="N401" s="11">
        <v>-0.132030478538402</v>
      </c>
      <c r="O401" s="11">
        <v>-9.7200639192429106E-2</v>
      </c>
      <c r="P401" s="11">
        <v>-1.0557734450838199E-2</v>
      </c>
      <c r="Q401" s="11">
        <v>-0.15248102610322201</v>
      </c>
      <c r="R401" s="11">
        <v>-7.9085913243052905E-2</v>
      </c>
      <c r="S401" s="11">
        <v>-0.13477840967358701</v>
      </c>
      <c r="T401" s="11">
        <v>-8.29480897284018E-2</v>
      </c>
      <c r="U401" s="11">
        <v>-3.6238508829566897E-2</v>
      </c>
      <c r="V401" s="11">
        <v>-5.9438326604339502E-3</v>
      </c>
      <c r="W401" s="11">
        <v>-6.4526823952605006E-2</v>
      </c>
      <c r="X401" s="11">
        <v>-3.2063552317288101E-2</v>
      </c>
      <c r="Y401" s="11">
        <v>-4.4673671461206103E-3</v>
      </c>
      <c r="Z401" s="11">
        <v>2.19732993628853E-2</v>
      </c>
      <c r="AA401" s="11">
        <v>-8.2583693956492996E-2</v>
      </c>
      <c r="AB401" s="11">
        <v>-2.4730460012776401E-2</v>
      </c>
      <c r="AC401" s="11">
        <v>-0.12982546851513599</v>
      </c>
      <c r="AD401" s="11">
        <v>-6.56391674911498E-2</v>
      </c>
      <c r="AE401" s="11">
        <v>-3.8728304131907698E-2</v>
      </c>
      <c r="AF401" s="11">
        <v>-2.1163082728292999E-2</v>
      </c>
      <c r="AG401" s="11">
        <v>-6.1743683477400599E-2</v>
      </c>
      <c r="AH401" s="11">
        <v>-6.0825421451365602E-2</v>
      </c>
      <c r="AI401" s="11">
        <v>-2.4880012840333199E-2</v>
      </c>
      <c r="AJ401" s="11">
        <v>-1.3290190968668399E-2</v>
      </c>
      <c r="AK401" s="11">
        <v>1.7203326048600899E-3</v>
      </c>
      <c r="AL401" s="11">
        <v>1.1872055290573799E-3</v>
      </c>
      <c r="AM401" s="11">
        <v>-1.5882034085842999E-2</v>
      </c>
      <c r="AN401" s="11">
        <v>-1.7611949604488801E-2</v>
      </c>
      <c r="AO401" s="11">
        <v>-5.3689410640448701E-2</v>
      </c>
      <c r="AP401" s="11">
        <v>-1.70433378696896E-2</v>
      </c>
      <c r="AQ401" s="11">
        <v>-5.4531021306540903E-2</v>
      </c>
      <c r="AR401" s="11">
        <v>3.4797055578095697E-2</v>
      </c>
      <c r="AS401" s="11">
        <v>-1.6447099921282099E-2</v>
      </c>
      <c r="AT401" s="11">
        <v>-5.7101757477671503E-2</v>
      </c>
      <c r="AU401" s="11">
        <v>3.8245363298397797E-2</v>
      </c>
      <c r="AW401">
        <f t="array" ref="AW401">SUMPRODUCT(B401:AU401,TRANSPOSE('QoL regression results'!$H$3:$H$48))</f>
        <v>0.79954462140760774</v>
      </c>
    </row>
    <row r="402" spans="1:49" x14ac:dyDescent="0.3">
      <c r="A402">
        <v>401</v>
      </c>
      <c r="B402" s="11">
        <v>0.863491180030307</v>
      </c>
      <c r="C402" s="11">
        <v>-4.62928187047126E-3</v>
      </c>
      <c r="D402" s="11">
        <v>1.5418872559970299E-2</v>
      </c>
      <c r="E402" s="11">
        <v>9.6646313864515495E-3</v>
      </c>
      <c r="F402" s="11">
        <v>1.79072250422629E-2</v>
      </c>
      <c r="G402" s="11">
        <v>6.5168707187102399E-3</v>
      </c>
      <c r="H402" s="11">
        <v>3.9278646076676998E-2</v>
      </c>
      <c r="I402" s="11">
        <v>-0.11321548713842899</v>
      </c>
      <c r="J402" s="11">
        <v>-1.56790100183784E-2</v>
      </c>
      <c r="K402" s="11">
        <v>-0.15383560456655901</v>
      </c>
      <c r="L402" s="11">
        <v>-0.123929902332077</v>
      </c>
      <c r="M402" s="11">
        <v>-5.2750948134220398E-2</v>
      </c>
      <c r="N402" s="11">
        <v>-0.109216231533211</v>
      </c>
      <c r="O402" s="11">
        <v>-4.99006155687646E-2</v>
      </c>
      <c r="P402" s="11">
        <v>-2.1765064042204799E-2</v>
      </c>
      <c r="Q402" s="11">
        <v>3.0983494007732801E-2</v>
      </c>
      <c r="R402" s="11">
        <v>-8.5903494255244003E-2</v>
      </c>
      <c r="S402" s="11">
        <v>-0.115954267753457</v>
      </c>
      <c r="T402" s="11">
        <v>-6.8464739528530397E-2</v>
      </c>
      <c r="U402" s="11">
        <v>5.2406684112333297E-2</v>
      </c>
      <c r="V402" s="11">
        <v>4.54229562035059E-2</v>
      </c>
      <c r="W402" s="11">
        <v>-1.49314260985851E-2</v>
      </c>
      <c r="X402" s="11">
        <v>-4.2791654555392203E-2</v>
      </c>
      <c r="Y402" s="11">
        <v>-2.3488701242194401E-2</v>
      </c>
      <c r="Z402" s="11">
        <v>7.7130849140142899E-3</v>
      </c>
      <c r="AA402" s="11">
        <v>-0.110925188004339</v>
      </c>
      <c r="AB402" s="11">
        <v>-2.6015483069395801E-2</v>
      </c>
      <c r="AC402" s="11">
        <v>-6.6254039946790605E-2</v>
      </c>
      <c r="AD402" s="11">
        <v>-7.8731004617466294E-2</v>
      </c>
      <c r="AE402" s="11">
        <v>-3.5465430767157899E-2</v>
      </c>
      <c r="AF402" s="11">
        <v>-2.2509834020313101E-2</v>
      </c>
      <c r="AG402" s="11">
        <v>-6.3131831069402705E-2</v>
      </c>
      <c r="AH402" s="11">
        <v>-6.3675764128030804E-2</v>
      </c>
      <c r="AI402" s="11">
        <v>-2.6680934760187298E-2</v>
      </c>
      <c r="AJ402" s="11">
        <v>-1.5866879427576201E-2</v>
      </c>
      <c r="AK402" s="11">
        <v>7.6882213742824196E-3</v>
      </c>
      <c r="AL402" s="11">
        <v>1.14881051822481E-2</v>
      </c>
      <c r="AM402" s="11">
        <v>-2.3144072610540899E-3</v>
      </c>
      <c r="AN402" s="11">
        <v>-1.63215424176314E-2</v>
      </c>
      <c r="AO402" s="11">
        <v>-3.2681426900488302E-2</v>
      </c>
      <c r="AP402" s="11">
        <v>-1.12804338909126E-2</v>
      </c>
      <c r="AQ402" s="11">
        <v>-4.9537100625358897E-2</v>
      </c>
      <c r="AR402" s="11">
        <v>2.4010284428983401E-2</v>
      </c>
      <c r="AS402" s="11">
        <v>-1.9681134143875501E-2</v>
      </c>
      <c r="AT402" s="11">
        <v>-5.90931062112173E-2</v>
      </c>
      <c r="AU402" s="11">
        <v>3.6027478494522702E-2</v>
      </c>
      <c r="AW402">
        <f t="array" ref="AW402">SUMPRODUCT(B402:AU402,TRANSPOSE('QoL regression results'!$H$3:$H$48))</f>
        <v>0.8113035210845243</v>
      </c>
    </row>
    <row r="403" spans="1:49" x14ac:dyDescent="0.3">
      <c r="A403">
        <v>402</v>
      </c>
      <c r="B403" s="11">
        <v>0.84865105381982298</v>
      </c>
      <c r="C403" s="11">
        <v>-3.4058197911383203E-2</v>
      </c>
      <c r="D403" s="11">
        <v>6.8043386735441597E-3</v>
      </c>
      <c r="E403" s="11">
        <v>3.0418989958539699E-3</v>
      </c>
      <c r="F403" s="11">
        <v>4.4979601653955398E-3</v>
      </c>
      <c r="G403" s="11">
        <v>1.7734450477412601E-2</v>
      </c>
      <c r="H403" s="11">
        <v>3.07280834556404E-2</v>
      </c>
      <c r="I403" s="11">
        <v>-0.101594061879564</v>
      </c>
      <c r="J403" s="11">
        <v>8.9905948728267299E-4</v>
      </c>
      <c r="K403" s="11">
        <v>-7.2423091639720896E-2</v>
      </c>
      <c r="L403" s="11">
        <v>-0.119543241041311</v>
      </c>
      <c r="M403" s="11">
        <v>-4.73059922913521E-2</v>
      </c>
      <c r="N403" s="11">
        <v>-0.14499269654602601</v>
      </c>
      <c r="O403" s="11">
        <v>-6.5495871986706602E-2</v>
      </c>
      <c r="P403" s="11">
        <v>-1.9394576384004499E-2</v>
      </c>
      <c r="Q403" s="11">
        <v>-8.3144880856522094E-2</v>
      </c>
      <c r="R403" s="11">
        <v>-0.10247092964932</v>
      </c>
      <c r="S403" s="11">
        <v>-0.14715917456231201</v>
      </c>
      <c r="T403" s="11">
        <v>-7.2680874730949502E-2</v>
      </c>
      <c r="U403" s="11">
        <v>-0.108455530684071</v>
      </c>
      <c r="V403" s="11">
        <v>3.1818916913603897E-2</v>
      </c>
      <c r="W403" s="11">
        <v>-4.6536906160667801E-2</v>
      </c>
      <c r="X403" s="11">
        <v>-2.9661451834158602E-2</v>
      </c>
      <c r="Y403" s="11">
        <v>7.1743320461932006E-2</v>
      </c>
      <c r="Z403" s="11">
        <v>3.0652029450020699E-2</v>
      </c>
      <c r="AA403" s="11">
        <v>-6.9413888946835894E-2</v>
      </c>
      <c r="AB403" s="11">
        <v>-3.7975001351768498E-2</v>
      </c>
      <c r="AC403" s="11">
        <v>2.5298353362764901E-2</v>
      </c>
      <c r="AD403" s="11">
        <v>2.1291916075535301E-2</v>
      </c>
      <c r="AE403" s="11">
        <v>-3.4460792986417202E-2</v>
      </c>
      <c r="AF403" s="11">
        <v>-2.2965452649517999E-2</v>
      </c>
      <c r="AG403" s="11">
        <v>-6.3842780730715296E-2</v>
      </c>
      <c r="AH403" s="11">
        <v>-5.0323117117924997E-2</v>
      </c>
      <c r="AI403" s="11">
        <v>-2.6955008127262401E-2</v>
      </c>
      <c r="AJ403" s="11">
        <v>-1.31033521499655E-2</v>
      </c>
      <c r="AK403" s="11">
        <v>9.3281822532300593E-3</v>
      </c>
      <c r="AL403" s="11">
        <v>1.24960185020814E-2</v>
      </c>
      <c r="AM403" s="11">
        <v>2.3618035651436198E-3</v>
      </c>
      <c r="AN403" s="11">
        <v>-1.3745076157757399E-2</v>
      </c>
      <c r="AO403" s="11">
        <v>-3.9188041220896898E-2</v>
      </c>
      <c r="AP403" s="11">
        <v>-1.2783870402881099E-2</v>
      </c>
      <c r="AQ403" s="11">
        <v>-4.9111073130348799E-2</v>
      </c>
      <c r="AR403" s="11">
        <v>3.2941869612604403E-2</v>
      </c>
      <c r="AS403" s="11">
        <v>-1.7621527594827099E-2</v>
      </c>
      <c r="AT403" s="11">
        <v>-6.0664745176193198E-2</v>
      </c>
      <c r="AU403" s="11">
        <v>4.3041221358524402E-2</v>
      </c>
      <c r="AW403">
        <f t="array" ref="AW403">SUMPRODUCT(B403:AU403,TRANSPOSE('QoL regression results'!$H$3:$H$48))</f>
        <v>0.81082395520397932</v>
      </c>
    </row>
    <row r="404" spans="1:49" x14ac:dyDescent="0.3">
      <c r="A404">
        <v>403</v>
      </c>
      <c r="B404" s="11">
        <v>0.86036567281144405</v>
      </c>
      <c r="C404" s="11">
        <v>-5.68129413234678E-2</v>
      </c>
      <c r="D404" s="11">
        <v>-1.48761639889784E-2</v>
      </c>
      <c r="E404" s="11">
        <v>1.5999421815805501E-3</v>
      </c>
      <c r="F404" s="11">
        <v>6.3173984448870804E-3</v>
      </c>
      <c r="G404" s="11">
        <v>1.47046574272028E-2</v>
      </c>
      <c r="H404" s="11">
        <v>2.7534598640522701E-2</v>
      </c>
      <c r="I404" s="11">
        <v>-8.0318524546232103E-2</v>
      </c>
      <c r="J404" s="11">
        <v>-4.3854448222737E-2</v>
      </c>
      <c r="K404" s="11">
        <v>-0.246323081936691</v>
      </c>
      <c r="L404" s="11">
        <v>-0.118989496883093</v>
      </c>
      <c r="M404" s="11">
        <v>-5.4737216545073603E-2</v>
      </c>
      <c r="N404" s="11">
        <v>-0.12704681132356799</v>
      </c>
      <c r="O404" s="11">
        <v>-0.112663432848727</v>
      </c>
      <c r="P404" s="11">
        <v>-1.7806470887160201E-2</v>
      </c>
      <c r="Q404" s="11">
        <v>-5.2154401318330497E-2</v>
      </c>
      <c r="R404" s="11">
        <v>-7.61207256056705E-2</v>
      </c>
      <c r="S404" s="11">
        <v>-0.125557620587776</v>
      </c>
      <c r="T404" s="11">
        <v>-5.4540787521637199E-2</v>
      </c>
      <c r="U404" s="11">
        <v>-0.107624944671386</v>
      </c>
      <c r="V404" s="11">
        <v>6.5079417780773002E-3</v>
      </c>
      <c r="W404" s="11">
        <v>-7.0639499089534402E-2</v>
      </c>
      <c r="X404" s="11">
        <v>-6.0198798031680101E-2</v>
      </c>
      <c r="Y404" s="11">
        <v>-1.9159860995141401E-2</v>
      </c>
      <c r="Z404" s="11">
        <v>3.5972650588334897E-2</v>
      </c>
      <c r="AA404" s="11">
        <v>-9.1595097274862605E-2</v>
      </c>
      <c r="AB404" s="11">
        <v>-7.1686221852936697E-3</v>
      </c>
      <c r="AC404" s="11">
        <v>1.1988079183359699E-2</v>
      </c>
      <c r="AD404" s="11">
        <v>-1.4185185019881299E-2</v>
      </c>
      <c r="AE404" s="11">
        <v>-3.3204580249730803E-2</v>
      </c>
      <c r="AF404" s="11">
        <v>-2.7623793486986799E-2</v>
      </c>
      <c r="AG404" s="11">
        <v>-5.6792105392534903E-2</v>
      </c>
      <c r="AH404" s="11">
        <v>-5.0870477457362298E-2</v>
      </c>
      <c r="AI404" s="11">
        <v>-1.0431861052158599E-2</v>
      </c>
      <c r="AJ404" s="11">
        <v>-1.0873859314377199E-2</v>
      </c>
      <c r="AK404" s="11">
        <v>7.1630145903525395E-4</v>
      </c>
      <c r="AL404" s="11">
        <v>1.14074803469583E-2</v>
      </c>
      <c r="AM404" s="11">
        <v>-5.9729560813176503E-3</v>
      </c>
      <c r="AN404" s="11">
        <v>-1.02978178624173E-2</v>
      </c>
      <c r="AO404" s="11">
        <v>-4.6063606512000303E-2</v>
      </c>
      <c r="AP404" s="11">
        <v>-8.2435796434228506E-3</v>
      </c>
      <c r="AQ404" s="11">
        <v>-5.4821620590535303E-2</v>
      </c>
      <c r="AR404" s="11">
        <v>3.3949240213048001E-2</v>
      </c>
      <c r="AS404" s="11">
        <v>-2.5060130002000101E-2</v>
      </c>
      <c r="AT404" s="11">
        <v>-7.3104843467715994E-2</v>
      </c>
      <c r="AU404" s="11">
        <v>3.8092054256055698E-2</v>
      </c>
      <c r="AW404">
        <f t="array" ref="AW404">SUMPRODUCT(B404:AU404,TRANSPOSE('QoL regression results'!$H$3:$H$48))</f>
        <v>0.82090267570104003</v>
      </c>
    </row>
    <row r="405" spans="1:49" x14ac:dyDescent="0.3">
      <c r="A405">
        <v>404</v>
      </c>
      <c r="B405" s="11">
        <v>0.84934944085142305</v>
      </c>
      <c r="C405" s="11">
        <v>1.40382470452932E-2</v>
      </c>
      <c r="D405" s="11">
        <v>-2.7150093178214901E-2</v>
      </c>
      <c r="E405" s="11">
        <v>3.6081954734593202E-3</v>
      </c>
      <c r="F405" s="11">
        <v>-3.969499781099E-2</v>
      </c>
      <c r="G405" s="11">
        <v>1.26649432093251E-2</v>
      </c>
      <c r="H405" s="11">
        <v>2.7661901549628401E-2</v>
      </c>
      <c r="I405" s="11">
        <v>-9.8107091473096597E-2</v>
      </c>
      <c r="J405" s="11">
        <v>-3.1566535737738002E-2</v>
      </c>
      <c r="K405" s="11">
        <v>-0.15992835864271401</v>
      </c>
      <c r="L405" s="11">
        <v>-8.3856090246016105E-2</v>
      </c>
      <c r="M405" s="11">
        <v>-5.9065311753954498E-2</v>
      </c>
      <c r="N405" s="11">
        <v>-0.15680252158548</v>
      </c>
      <c r="O405" s="11">
        <v>-6.3432513142770194E-2</v>
      </c>
      <c r="P405" s="11">
        <v>-7.4315464904178797E-3</v>
      </c>
      <c r="Q405" s="11">
        <v>-7.0192335636261205E-2</v>
      </c>
      <c r="R405" s="11">
        <v>-8.9328258521624807E-2</v>
      </c>
      <c r="S405" s="11">
        <v>-5.8734622963268597E-2</v>
      </c>
      <c r="T405" s="11">
        <v>-4.55225248659984E-2</v>
      </c>
      <c r="U405" s="11">
        <v>-8.0563273178282699E-2</v>
      </c>
      <c r="V405" s="11">
        <v>2.0122573260217401E-2</v>
      </c>
      <c r="W405" s="11">
        <v>-6.0036190666732901E-2</v>
      </c>
      <c r="X405" s="11">
        <v>-3.9127855986382798E-2</v>
      </c>
      <c r="Y405" s="11">
        <v>-6.0281336722600304E-3</v>
      </c>
      <c r="Z405" s="11">
        <v>-1.83345411249571E-2</v>
      </c>
      <c r="AA405" s="11">
        <v>-0.107025383991262</v>
      </c>
      <c r="AB405" s="11">
        <v>-2.1784537553950899E-2</v>
      </c>
      <c r="AC405" s="11">
        <v>-6.3739420960876897E-2</v>
      </c>
      <c r="AD405" s="11">
        <v>-6.8814396922930093E-2</v>
      </c>
      <c r="AE405" s="11">
        <v>-3.815760843991E-2</v>
      </c>
      <c r="AF405" s="11">
        <v>-1.4976522444111301E-2</v>
      </c>
      <c r="AG405" s="11">
        <v>-4.5463471520911902E-2</v>
      </c>
      <c r="AH405" s="11">
        <v>-4.3338930408974199E-2</v>
      </c>
      <c r="AI405" s="11">
        <v>-1.3643484438848099E-2</v>
      </c>
      <c r="AJ405" s="11">
        <v>-1.3162191781798799E-2</v>
      </c>
      <c r="AK405" s="11">
        <v>9.8181665934780199E-4</v>
      </c>
      <c r="AL405" s="11">
        <v>5.1534378431835901E-3</v>
      </c>
      <c r="AM405" s="11">
        <v>-8.8100324510751605E-3</v>
      </c>
      <c r="AN405" s="11">
        <v>-2.2006005301758599E-2</v>
      </c>
      <c r="AO405" s="11">
        <v>-4.7568950348770102E-2</v>
      </c>
      <c r="AP405" s="11">
        <v>-1.23664682246452E-2</v>
      </c>
      <c r="AQ405" s="11">
        <v>-5.7607726155450199E-2</v>
      </c>
      <c r="AR405" s="11">
        <v>3.9490350137515298E-2</v>
      </c>
      <c r="AS405" s="11">
        <v>-1.29704395470495E-2</v>
      </c>
      <c r="AT405" s="11">
        <v>-5.3353382044249997E-2</v>
      </c>
      <c r="AU405" s="11">
        <v>3.4921033310273401E-2</v>
      </c>
      <c r="AW405">
        <f t="array" ref="AW405">SUMPRODUCT(B405:AU405,TRANSPOSE('QoL regression results'!$H$3:$H$48))</f>
        <v>0.81116394828563243</v>
      </c>
    </row>
    <row r="406" spans="1:49" x14ac:dyDescent="0.3">
      <c r="A406">
        <v>405</v>
      </c>
      <c r="B406" s="11">
        <v>0.84551356664111699</v>
      </c>
      <c r="C406" s="11">
        <v>-6.2228874633804498E-2</v>
      </c>
      <c r="D406" s="11">
        <v>6.6262344311173596E-3</v>
      </c>
      <c r="E406" s="11">
        <v>1.1713828247388499E-2</v>
      </c>
      <c r="F406" s="11">
        <v>-1.7031279780518702E-2</v>
      </c>
      <c r="G406" s="11">
        <v>5.5297194121405498E-3</v>
      </c>
      <c r="H406" s="11">
        <v>1.6711136331142198E-2</v>
      </c>
      <c r="I406" s="11">
        <v>-8.4590726804484595E-2</v>
      </c>
      <c r="J406" s="11">
        <v>-1.0160967950134899E-2</v>
      </c>
      <c r="K406" s="11">
        <v>-0.19553844137325899</v>
      </c>
      <c r="L406" s="11">
        <v>-8.1015966337930803E-2</v>
      </c>
      <c r="M406" s="11">
        <v>-5.5195016595601401E-2</v>
      </c>
      <c r="N406" s="11">
        <v>-0.17963346061313501</v>
      </c>
      <c r="O406" s="11">
        <v>-9.4763250940491706E-2</v>
      </c>
      <c r="P406" s="11">
        <v>-6.7306173169629502E-3</v>
      </c>
      <c r="Q406" s="11">
        <v>-8.2568781403875094E-2</v>
      </c>
      <c r="R406" s="11">
        <v>-7.7530946648481605E-2</v>
      </c>
      <c r="S406" s="11">
        <v>-9.7542697297500494E-2</v>
      </c>
      <c r="T406" s="11">
        <v>-7.9161824645960194E-2</v>
      </c>
      <c r="U406" s="11">
        <v>-3.5798837129681002E-2</v>
      </c>
      <c r="V406" s="11">
        <v>-1.13695988817242E-2</v>
      </c>
      <c r="W406" s="11">
        <v>-4.0075663407757298E-2</v>
      </c>
      <c r="X406" s="11">
        <v>-4.86204316303026E-2</v>
      </c>
      <c r="Y406" s="11">
        <v>1.7421442925277801E-2</v>
      </c>
      <c r="Z406" s="11">
        <v>2.1967560555918499E-2</v>
      </c>
      <c r="AA406" s="11">
        <v>-7.8165090652209696E-2</v>
      </c>
      <c r="AB406" s="11">
        <v>-1.6279863085406899E-2</v>
      </c>
      <c r="AC406" s="11">
        <v>1.22610083326938E-2</v>
      </c>
      <c r="AD406" s="11">
        <v>-4.15144904290283E-2</v>
      </c>
      <c r="AE406" s="11">
        <v>-4.0101326758941298E-2</v>
      </c>
      <c r="AF406" s="11">
        <v>-1.9816448978399102E-2</v>
      </c>
      <c r="AG406" s="11">
        <v>-6.4643006989636598E-2</v>
      </c>
      <c r="AH406" s="11">
        <v>-4.6096192172623202E-2</v>
      </c>
      <c r="AI406" s="11">
        <v>-2.1487440172005299E-2</v>
      </c>
      <c r="AJ406" s="11">
        <v>-9.6517595879232494E-3</v>
      </c>
      <c r="AK406" s="11">
        <v>1.54446349755518E-2</v>
      </c>
      <c r="AL406" s="11">
        <v>1.3791111343797799E-2</v>
      </c>
      <c r="AM406" s="11">
        <v>-4.1182198264428302E-3</v>
      </c>
      <c r="AN406" s="11">
        <v>-1.5888502824168101E-2</v>
      </c>
      <c r="AO406" s="11">
        <v>-3.5573625109766797E-2</v>
      </c>
      <c r="AP406" s="11">
        <v>-1.04087556892924E-2</v>
      </c>
      <c r="AQ406" s="11">
        <v>-5.5045880131652902E-2</v>
      </c>
      <c r="AR406" s="11">
        <v>2.0926484658011599E-2</v>
      </c>
      <c r="AS406" s="11">
        <v>-1.37645934772799E-2</v>
      </c>
      <c r="AT406" s="11">
        <v>-6.2798697497818107E-2</v>
      </c>
      <c r="AU406" s="11">
        <v>5.1004856187231599E-2</v>
      </c>
      <c r="AW406">
        <f t="array" ref="AW406">SUMPRODUCT(B406:AU406,TRANSPOSE('QoL regression results'!$H$3:$H$48))</f>
        <v>0.81320848581229166</v>
      </c>
    </row>
    <row r="407" spans="1:49" x14ac:dyDescent="0.3">
      <c r="A407">
        <v>406</v>
      </c>
      <c r="B407" s="11">
        <v>0.84802163388923801</v>
      </c>
      <c r="C407" s="11">
        <v>-4.1149961203200698E-2</v>
      </c>
      <c r="D407" s="11">
        <v>1.92631321411612E-2</v>
      </c>
      <c r="E407" s="11">
        <v>1.4274451921443901E-2</v>
      </c>
      <c r="F407" s="11">
        <v>-5.1391199706586699E-3</v>
      </c>
      <c r="G407" s="11">
        <v>1.8970793574564802E-2</v>
      </c>
      <c r="H407" s="11">
        <v>3.2868396328604998E-2</v>
      </c>
      <c r="I407" s="11">
        <v>-5.6511597462369098E-2</v>
      </c>
      <c r="J407" s="11">
        <v>-4.5388044838302298E-2</v>
      </c>
      <c r="K407" s="11">
        <v>-0.11367555535873</v>
      </c>
      <c r="L407" s="11">
        <v>-0.12496621280241201</v>
      </c>
      <c r="M407" s="11">
        <v>-5.2683759066205801E-2</v>
      </c>
      <c r="N407" s="11">
        <v>-0.132204142790291</v>
      </c>
      <c r="O407" s="11">
        <v>-0.112040166997611</v>
      </c>
      <c r="P407" s="11">
        <v>-2.21985932576289E-2</v>
      </c>
      <c r="Q407" s="11">
        <v>-0.129791471484628</v>
      </c>
      <c r="R407" s="11">
        <v>-1.0720765916163401E-2</v>
      </c>
      <c r="S407" s="11">
        <v>-0.12846292778733401</v>
      </c>
      <c r="T407" s="11">
        <v>-7.1705729849282002E-2</v>
      </c>
      <c r="U407" s="11">
        <v>-0.117970225242435</v>
      </c>
      <c r="V407" s="11">
        <v>-1.80314479344337E-2</v>
      </c>
      <c r="W407" s="11">
        <v>-3.8774636712235099E-2</v>
      </c>
      <c r="X407" s="11">
        <v>-2.17484907278312E-2</v>
      </c>
      <c r="Y407" s="11">
        <v>-2.60361966391227E-2</v>
      </c>
      <c r="Z407" s="11">
        <v>2.53821308338158E-2</v>
      </c>
      <c r="AA407" s="11">
        <v>-7.0710004964302506E-2</v>
      </c>
      <c r="AB407" s="11">
        <v>-2.8590173435559699E-2</v>
      </c>
      <c r="AC407" s="11">
        <v>-3.9085732418727703E-2</v>
      </c>
      <c r="AD407" s="11">
        <v>-7.5080352202199704E-2</v>
      </c>
      <c r="AE407" s="11">
        <v>-2.6085528522609699E-2</v>
      </c>
      <c r="AF407" s="11">
        <v>-1.9206089588872301E-2</v>
      </c>
      <c r="AG407" s="11">
        <v>-4.7801053747011803E-2</v>
      </c>
      <c r="AH407" s="11">
        <v>-5.6046184574990901E-2</v>
      </c>
      <c r="AI407" s="11">
        <v>-2.8612636357040099E-2</v>
      </c>
      <c r="AJ407" s="11">
        <v>-6.4380931105300901E-3</v>
      </c>
      <c r="AK407" s="11">
        <v>-4.56300788827979E-3</v>
      </c>
      <c r="AL407" s="11">
        <v>-2.17084067341183E-3</v>
      </c>
      <c r="AM407" s="11">
        <v>-1.8505447921440099E-2</v>
      </c>
      <c r="AN407" s="11">
        <v>-2.4529799627211201E-2</v>
      </c>
      <c r="AO407" s="11">
        <v>-4.80121050217346E-2</v>
      </c>
      <c r="AP407" s="11">
        <v>-1.4115042685101199E-2</v>
      </c>
      <c r="AQ407" s="11">
        <v>-5.6486451853753297E-2</v>
      </c>
      <c r="AR407" s="11">
        <v>3.2023038262827298E-2</v>
      </c>
      <c r="AS407" s="11">
        <v>-2.0985166147801701E-2</v>
      </c>
      <c r="AT407" s="11">
        <v>-7.5975987731190603E-2</v>
      </c>
      <c r="AU407" s="11">
        <v>4.71574600018414E-2</v>
      </c>
      <c r="AW407">
        <f t="array" ref="AW407">SUMPRODUCT(B407:AU407,TRANSPOSE('QoL regression results'!$H$3:$H$48))</f>
        <v>0.78980460864083535</v>
      </c>
    </row>
    <row r="408" spans="1:49" x14ac:dyDescent="0.3">
      <c r="A408">
        <v>407</v>
      </c>
      <c r="B408" s="11">
        <v>0.87742574965289399</v>
      </c>
      <c r="C408" s="11">
        <v>-3.32632549588468E-2</v>
      </c>
      <c r="D408" s="11">
        <v>-2.9799194362267902E-4</v>
      </c>
      <c r="E408" s="11">
        <v>4.8761011589303002E-3</v>
      </c>
      <c r="F408" s="11">
        <v>-7.6200086534911502E-3</v>
      </c>
      <c r="G408" s="11">
        <v>9.8459153449900992E-3</v>
      </c>
      <c r="H408" s="11">
        <v>2.0884413770896001E-2</v>
      </c>
      <c r="I408" s="11">
        <v>-7.9113537822481594E-2</v>
      </c>
      <c r="J408" s="11">
        <v>-4.1248509490140799E-2</v>
      </c>
      <c r="K408" s="11">
        <v>-0.14182498221182399</v>
      </c>
      <c r="L408" s="11">
        <v>-0.13234434514337401</v>
      </c>
      <c r="M408" s="11">
        <v>-5.9031473829668502E-2</v>
      </c>
      <c r="N408" s="11">
        <v>-9.1393850368824803E-2</v>
      </c>
      <c r="O408" s="11">
        <v>-6.3994860753047902E-2</v>
      </c>
      <c r="P408" s="11">
        <v>-9.1109430013748705E-3</v>
      </c>
      <c r="Q408" s="11">
        <v>-6.7946481452136095E-2</v>
      </c>
      <c r="R408" s="11">
        <v>-0.115555964639902</v>
      </c>
      <c r="S408" s="11">
        <v>-0.156691394296743</v>
      </c>
      <c r="T408" s="11">
        <v>-6.3071511131949504E-2</v>
      </c>
      <c r="U408" s="11">
        <v>-0.136579060794838</v>
      </c>
      <c r="V408" s="11">
        <v>1.58812963888488E-2</v>
      </c>
      <c r="W408" s="11">
        <v>-3.5014743792991999E-2</v>
      </c>
      <c r="X408" s="11">
        <v>-3.254977450102E-2</v>
      </c>
      <c r="Y408" s="11">
        <v>-2.3676394206245701E-2</v>
      </c>
      <c r="Z408" s="11">
        <v>-5.5404051840651704E-4</v>
      </c>
      <c r="AA408" s="11">
        <v>-8.8406121189201395E-2</v>
      </c>
      <c r="AB408" s="11">
        <v>-2.9542437860401199E-2</v>
      </c>
      <c r="AC408" s="11">
        <v>-8.2172899359090099E-2</v>
      </c>
      <c r="AD408" s="11">
        <v>-7.4244722322864797E-3</v>
      </c>
      <c r="AE408" s="11">
        <v>-3.2591439635586097E-2</v>
      </c>
      <c r="AF408" s="11">
        <v>-2.2442711704912601E-2</v>
      </c>
      <c r="AG408" s="11">
        <v>-6.2109559814995302E-2</v>
      </c>
      <c r="AH408" s="11">
        <v>-4.3960215060507103E-2</v>
      </c>
      <c r="AI408" s="11">
        <v>-2.7477668219311701E-2</v>
      </c>
      <c r="AJ408" s="11">
        <v>-2.08503598342425E-2</v>
      </c>
      <c r="AK408" s="11">
        <v>-5.7373629169033104E-3</v>
      </c>
      <c r="AL408" s="11">
        <v>4.2768849065420497E-3</v>
      </c>
      <c r="AM408" s="11">
        <v>-9.0760921000778497E-3</v>
      </c>
      <c r="AN408" s="11">
        <v>-2.6209872378084E-2</v>
      </c>
      <c r="AO408" s="11">
        <v>-5.3095398490759199E-2</v>
      </c>
      <c r="AP408" s="11">
        <v>-1.56449748178497E-2</v>
      </c>
      <c r="AQ408" s="11">
        <v>-6.1416926649408503E-2</v>
      </c>
      <c r="AR408" s="11">
        <v>2.3110660383530102E-2</v>
      </c>
      <c r="AS408" s="11">
        <v>-1.5625974403077801E-2</v>
      </c>
      <c r="AT408" s="11">
        <v>-6.6464680405167995E-2</v>
      </c>
      <c r="AU408" s="11">
        <v>3.9490562147650198E-2</v>
      </c>
      <c r="AW408">
        <f t="array" ref="AW408">SUMPRODUCT(B408:AU408,TRANSPOSE('QoL regression results'!$H$3:$H$48))</f>
        <v>0.83774241949892903</v>
      </c>
    </row>
    <row r="409" spans="1:49" x14ac:dyDescent="0.3">
      <c r="A409">
        <v>408</v>
      </c>
      <c r="B409" s="11">
        <v>0.84571066126435701</v>
      </c>
      <c r="C409" s="11">
        <v>-7.6942245444681395E-2</v>
      </c>
      <c r="D409" s="11">
        <v>1.8057639052801298E-2</v>
      </c>
      <c r="E409" s="11">
        <v>1.1747891792914999E-2</v>
      </c>
      <c r="F409" s="11">
        <v>7.9382894432833105E-3</v>
      </c>
      <c r="G409" s="11">
        <v>4.5196136701648401E-4</v>
      </c>
      <c r="H409" s="11">
        <v>2.9601216096516999E-2</v>
      </c>
      <c r="I409" s="11">
        <v>-8.1821563514206802E-2</v>
      </c>
      <c r="J409" s="11">
        <v>-1.6261220435930201E-2</v>
      </c>
      <c r="K409" s="11">
        <v>-0.16276598025455599</v>
      </c>
      <c r="L409" s="11">
        <v>-0.12239705112513199</v>
      </c>
      <c r="M409" s="11">
        <v>-5.7288321496981702E-2</v>
      </c>
      <c r="N409" s="11">
        <v>-0.11516311502660601</v>
      </c>
      <c r="O409" s="11">
        <v>-0.120337130507085</v>
      </c>
      <c r="P409" s="11">
        <v>-2.8539346517449701E-2</v>
      </c>
      <c r="Q409" s="11">
        <v>-0.126896931152228</v>
      </c>
      <c r="R409" s="11">
        <v>-0.16414693243067599</v>
      </c>
      <c r="S409" s="11">
        <v>-0.14694752234611699</v>
      </c>
      <c r="T409" s="11">
        <v>-5.9976023067438801E-2</v>
      </c>
      <c r="U409" s="11">
        <v>-9.9143965016227895E-2</v>
      </c>
      <c r="V409" s="11">
        <v>3.5527978288264997E-2</v>
      </c>
      <c r="W409" s="11">
        <v>-2.5295032581589098E-2</v>
      </c>
      <c r="X409" s="11">
        <v>-2.7623576978569601E-2</v>
      </c>
      <c r="Y409" s="11">
        <v>-2.7149572808913201E-2</v>
      </c>
      <c r="Z409" s="11">
        <v>1.7309494838134799E-2</v>
      </c>
      <c r="AA409" s="11">
        <v>-8.0872504822355404E-2</v>
      </c>
      <c r="AB409" s="11">
        <v>-2.1587295599327601E-2</v>
      </c>
      <c r="AC409" s="11">
        <v>3.8132307849094597E-2</v>
      </c>
      <c r="AD409" s="11">
        <v>7.0275135834470901E-3</v>
      </c>
      <c r="AE409" s="11">
        <v>-3.0529792220309E-2</v>
      </c>
      <c r="AF409" s="11">
        <v>-1.7579016079262998E-2</v>
      </c>
      <c r="AG409" s="11">
        <v>-5.5732147915569803E-2</v>
      </c>
      <c r="AH409" s="11">
        <v>-5.0175087389154799E-2</v>
      </c>
      <c r="AI409" s="11">
        <v>-1.9462372183412999E-2</v>
      </c>
      <c r="AJ409" s="11">
        <v>-1.32474374842276E-2</v>
      </c>
      <c r="AK409" s="11">
        <v>5.0783716965225201E-3</v>
      </c>
      <c r="AL409" s="11">
        <v>1.4354024828699199E-2</v>
      </c>
      <c r="AM409" s="11">
        <v>4.8373803085167404E-3</v>
      </c>
      <c r="AN409" s="11">
        <v>-1.1076559549790799E-2</v>
      </c>
      <c r="AO409" s="11">
        <v>-3.6327468696337399E-2</v>
      </c>
      <c r="AP409" s="11">
        <v>-1.98308167136148E-2</v>
      </c>
      <c r="AQ409" s="11">
        <v>-5.9260634999120702E-2</v>
      </c>
      <c r="AR409" s="11">
        <v>3.1609176842250702E-2</v>
      </c>
      <c r="AS409" s="11">
        <v>-1.6859071588607801E-2</v>
      </c>
      <c r="AT409" s="11">
        <v>-6.2313514891584203E-2</v>
      </c>
      <c r="AU409" s="11">
        <v>4.53737921826508E-2</v>
      </c>
      <c r="AW409">
        <f t="array" ref="AW409">SUMPRODUCT(B409:AU409,TRANSPOSE('QoL regression results'!$H$3:$H$48))</f>
        <v>0.80988959870390143</v>
      </c>
    </row>
    <row r="410" spans="1:49" x14ac:dyDescent="0.3">
      <c r="A410">
        <v>409</v>
      </c>
      <c r="B410" s="11">
        <v>0.87162850842603601</v>
      </c>
      <c r="C410" s="11">
        <v>-2.3525903484185699E-2</v>
      </c>
      <c r="D410" s="11">
        <v>-1.8363259071908E-2</v>
      </c>
      <c r="E410" s="11">
        <v>2.82871894553026E-3</v>
      </c>
      <c r="F410" s="11">
        <v>8.0505667656781096E-4</v>
      </c>
      <c r="G410" s="11">
        <v>7.4739965268553902E-3</v>
      </c>
      <c r="H410" s="11">
        <v>2.4876387607812502E-2</v>
      </c>
      <c r="I410" s="11">
        <v>-0.107202811162513</v>
      </c>
      <c r="J410" s="11">
        <v>-2.8968786014407201E-2</v>
      </c>
      <c r="K410" s="11">
        <v>-9.0811769868467299E-2</v>
      </c>
      <c r="L410" s="11">
        <v>-0.140630257473665</v>
      </c>
      <c r="M410" s="11">
        <v>-5.3324455553799797E-2</v>
      </c>
      <c r="N410" s="11">
        <v>-4.9614476780858702E-2</v>
      </c>
      <c r="O410" s="11">
        <v>-3.4345890486850897E-2</v>
      </c>
      <c r="P410" s="11">
        <v>-1.76931686527112E-2</v>
      </c>
      <c r="Q410" s="11">
        <v>-7.0219957733167498E-2</v>
      </c>
      <c r="R410" s="11">
        <v>8.8471234077185101E-4</v>
      </c>
      <c r="S410" s="11">
        <v>-0.11343656117722099</v>
      </c>
      <c r="T410" s="11">
        <v>-7.4003306637004801E-2</v>
      </c>
      <c r="U410" s="11">
        <v>-4.4605305711202997E-2</v>
      </c>
      <c r="V410" s="11">
        <v>-2.7140588899256499E-2</v>
      </c>
      <c r="W410" s="11">
        <v>-2.6401983849198602E-3</v>
      </c>
      <c r="X410" s="11">
        <v>-3.5323321427695301E-2</v>
      </c>
      <c r="Y410" s="11">
        <v>-6.4418842503753695E-2</v>
      </c>
      <c r="Z410" s="11">
        <v>2.93544904797499E-2</v>
      </c>
      <c r="AA410" s="11">
        <v>-0.110504780182148</v>
      </c>
      <c r="AB410" s="11">
        <v>-2.1237637520887899E-2</v>
      </c>
      <c r="AC410" s="11">
        <v>-8.2443418873020795E-3</v>
      </c>
      <c r="AD410" s="11">
        <v>4.3891683451962897E-3</v>
      </c>
      <c r="AE410" s="11">
        <v>-3.7298299620760103E-2</v>
      </c>
      <c r="AF410" s="11">
        <v>-1.9314514141102499E-2</v>
      </c>
      <c r="AG410" s="11">
        <v>-6.2875383098392204E-2</v>
      </c>
      <c r="AH410" s="11">
        <v>-4.6029978155489898E-2</v>
      </c>
      <c r="AI410" s="11">
        <v>-3.2115337377500199E-2</v>
      </c>
      <c r="AJ410" s="11">
        <v>-1.51046606304344E-2</v>
      </c>
      <c r="AK410" s="11">
        <v>-3.0002353242468498E-3</v>
      </c>
      <c r="AL410" s="11">
        <v>-2.84374726787097E-3</v>
      </c>
      <c r="AM410" s="11">
        <v>-9.4917569473548999E-3</v>
      </c>
      <c r="AN410" s="11">
        <v>-2.5577702450602199E-2</v>
      </c>
      <c r="AO410" s="11">
        <v>-3.81481400343519E-2</v>
      </c>
      <c r="AP410" s="11">
        <v>-1.4682513212983901E-2</v>
      </c>
      <c r="AQ410" s="11">
        <v>-6.20758775195836E-2</v>
      </c>
      <c r="AR410" s="11">
        <v>2.79537622061087E-2</v>
      </c>
      <c r="AS410" s="11">
        <v>-2.4812844673121798E-2</v>
      </c>
      <c r="AT410" s="11">
        <v>-7.6147768491241094E-2</v>
      </c>
      <c r="AU410" s="11">
        <v>4.5571929720616397E-2</v>
      </c>
      <c r="AW410">
        <f t="array" ref="AW410">SUMPRODUCT(B410:AU410,TRANSPOSE('QoL regression results'!$H$3:$H$48))</f>
        <v>0.82275478300267513</v>
      </c>
    </row>
    <row r="411" spans="1:49" x14ac:dyDescent="0.3">
      <c r="A411">
        <v>410</v>
      </c>
      <c r="B411" s="11">
        <v>0.86898390056863695</v>
      </c>
      <c r="C411" s="11">
        <v>-4.7588473233602102E-2</v>
      </c>
      <c r="D411" s="11">
        <v>2.4631461031854401E-3</v>
      </c>
      <c r="E411" s="11">
        <v>1.0072007276119199E-3</v>
      </c>
      <c r="F411" s="11">
        <v>-2.6717709397364599E-2</v>
      </c>
      <c r="G411" s="11">
        <v>-5.7677669365685299E-3</v>
      </c>
      <c r="H411" s="11">
        <v>1.42474664766752E-2</v>
      </c>
      <c r="I411" s="11">
        <v>-7.1859817527047606E-2</v>
      </c>
      <c r="J411" s="11">
        <v>-2.5926294843167899E-2</v>
      </c>
      <c r="K411" s="11">
        <v>-0.13675637203004101</v>
      </c>
      <c r="L411" s="11">
        <v>-0.17991307033597601</v>
      </c>
      <c r="M411" s="11">
        <v>-5.0103340946946899E-2</v>
      </c>
      <c r="N411" s="11">
        <v>-0.15515977583835</v>
      </c>
      <c r="O411" s="11">
        <v>-7.0687186750130304E-2</v>
      </c>
      <c r="P411" s="11">
        <v>-1.17518008280484E-2</v>
      </c>
      <c r="Q411" s="11">
        <v>-3.5642257875014099E-2</v>
      </c>
      <c r="R411" s="11">
        <v>-9.6779597325119995E-2</v>
      </c>
      <c r="S411" s="11">
        <v>-0.114206178979627</v>
      </c>
      <c r="T411" s="11">
        <v>-7.3650049509924806E-2</v>
      </c>
      <c r="U411" s="11">
        <v>-0.106167012015012</v>
      </c>
      <c r="V411" s="11">
        <v>-3.0636214987664501E-2</v>
      </c>
      <c r="W411" s="11">
        <v>-4.4987090859927401E-2</v>
      </c>
      <c r="X411" s="11">
        <v>-3.34144561930248E-2</v>
      </c>
      <c r="Y411" s="11">
        <v>2.3772183523715799E-2</v>
      </c>
      <c r="Z411" s="11">
        <v>2.7417866447341101E-2</v>
      </c>
      <c r="AA411" s="11">
        <v>-9.1858899651523801E-2</v>
      </c>
      <c r="AB411" s="11">
        <v>-2.5915595004958599E-2</v>
      </c>
      <c r="AC411" s="11">
        <v>-0.119030161638449</v>
      </c>
      <c r="AD411" s="11">
        <v>-6.9720381567582507E-2</v>
      </c>
      <c r="AE411" s="11">
        <v>-3.2892009790354899E-2</v>
      </c>
      <c r="AF411" s="11">
        <v>-1.6016666842555E-2</v>
      </c>
      <c r="AG411" s="11">
        <v>-7.2177883625700906E-2</v>
      </c>
      <c r="AH411" s="11">
        <v>-3.29493203936028E-2</v>
      </c>
      <c r="AI411" s="11">
        <v>-2.0333081476261498E-2</v>
      </c>
      <c r="AJ411" s="11">
        <v>-1.9243502485652101E-2</v>
      </c>
      <c r="AK411" s="11">
        <v>-1.5728653009160399E-4</v>
      </c>
      <c r="AL411" s="11">
        <v>1.1551831301006401E-2</v>
      </c>
      <c r="AM411" s="11">
        <v>-1.2341742986946199E-2</v>
      </c>
      <c r="AN411" s="11">
        <v>-1.8859073106816501E-2</v>
      </c>
      <c r="AO411" s="11">
        <v>-4.0461640111056199E-2</v>
      </c>
      <c r="AP411" s="11">
        <v>-1.27961231852448E-2</v>
      </c>
      <c r="AQ411" s="11">
        <v>-4.67614547044145E-2</v>
      </c>
      <c r="AR411" s="11">
        <v>2.7835326031922899E-2</v>
      </c>
      <c r="AS411" s="11">
        <v>-1.7794429760942001E-2</v>
      </c>
      <c r="AT411" s="11">
        <v>-6.5321452134387004E-2</v>
      </c>
      <c r="AU411" s="11">
        <v>4.2359942247092101E-2</v>
      </c>
      <c r="AW411">
        <f t="array" ref="AW411">SUMPRODUCT(B411:AU411,TRANSPOSE('QoL regression results'!$H$3:$H$48))</f>
        <v>0.84758641147604064</v>
      </c>
    </row>
    <row r="412" spans="1:49" x14ac:dyDescent="0.3">
      <c r="A412">
        <v>411</v>
      </c>
      <c r="B412" s="11">
        <v>0.87083447061434005</v>
      </c>
      <c r="C412" s="11">
        <v>-9.2133754577895396E-2</v>
      </c>
      <c r="D412" s="11">
        <v>-2.4512106396715101E-2</v>
      </c>
      <c r="E412" s="11">
        <v>-4.4548593953188101E-3</v>
      </c>
      <c r="F412" s="11">
        <v>4.9808857279882802E-2</v>
      </c>
      <c r="G412" s="11">
        <v>4.4414421183486298E-2</v>
      </c>
      <c r="H412" s="11">
        <v>4.6938720560503799E-2</v>
      </c>
      <c r="I412" s="11">
        <v>-5.5292743446087603E-2</v>
      </c>
      <c r="J412" s="11">
        <v>-3.1685902907754797E-2</v>
      </c>
      <c r="K412" s="11">
        <v>-0.188294687845799</v>
      </c>
      <c r="L412" s="11">
        <v>-0.112970007895727</v>
      </c>
      <c r="M412" s="11">
        <v>-5.1109957970160498E-2</v>
      </c>
      <c r="N412" s="11">
        <v>-0.150117331676071</v>
      </c>
      <c r="O412" s="11">
        <v>-4.8622039406238902E-2</v>
      </c>
      <c r="P412" s="11">
        <v>-2.1409149627232501E-2</v>
      </c>
      <c r="Q412" s="11">
        <v>-0.131944577818396</v>
      </c>
      <c r="R412" s="11">
        <v>-9.0352440624562394E-2</v>
      </c>
      <c r="S412" s="11">
        <v>-0.120505154483837</v>
      </c>
      <c r="T412" s="11">
        <v>-8.1799498442648902E-2</v>
      </c>
      <c r="U412" s="11">
        <v>-6.5299476563787498E-2</v>
      </c>
      <c r="V412" s="11">
        <v>-1.1461680421258899E-2</v>
      </c>
      <c r="W412" s="11">
        <v>-3.5276149787633597E-2</v>
      </c>
      <c r="X412" s="11">
        <v>-3.0492916182048298E-2</v>
      </c>
      <c r="Y412" s="11">
        <v>-1.68852361918518E-2</v>
      </c>
      <c r="Z412" s="11">
        <v>1.61745211121853E-2</v>
      </c>
      <c r="AA412" s="11">
        <v>-7.6124822356871305E-2</v>
      </c>
      <c r="AB412" s="11">
        <v>-3.61556285179363E-2</v>
      </c>
      <c r="AC412" s="11">
        <v>-9.2055019187904499E-2</v>
      </c>
      <c r="AD412" s="11">
        <v>-3.4782674157337497E-2</v>
      </c>
      <c r="AE412" s="11">
        <v>-3.1256294695265099E-2</v>
      </c>
      <c r="AF412" s="11">
        <v>-3.6109291736077E-2</v>
      </c>
      <c r="AG412" s="11">
        <v>-6.8406205874319101E-2</v>
      </c>
      <c r="AH412" s="11">
        <v>-6.3326702916799094E-2</v>
      </c>
      <c r="AI412" s="11">
        <v>-2.56022269653834E-2</v>
      </c>
      <c r="AJ412" s="11">
        <v>-8.1451301300224099E-3</v>
      </c>
      <c r="AK412" s="11">
        <v>6.7887993450633302E-3</v>
      </c>
      <c r="AL412" s="11">
        <v>1.35956952000782E-2</v>
      </c>
      <c r="AM412" s="11">
        <v>-2.0059235024453398E-3</v>
      </c>
      <c r="AN412" s="11">
        <v>-1.13420087292981E-2</v>
      </c>
      <c r="AO412" s="11">
        <v>-4.0158470772017098E-2</v>
      </c>
      <c r="AP412" s="11">
        <v>-1.8405147954379801E-2</v>
      </c>
      <c r="AQ412" s="11">
        <v>-5.7803123654200698E-2</v>
      </c>
      <c r="AR412" s="11">
        <v>2.7800324216213899E-2</v>
      </c>
      <c r="AS412" s="11">
        <v>-1.6387398333395701E-2</v>
      </c>
      <c r="AT412" s="11">
        <v>-6.6779691917981596E-2</v>
      </c>
      <c r="AU412" s="11">
        <v>3.3789017452277803E-2</v>
      </c>
      <c r="AW412">
        <f t="array" ref="AW412">SUMPRODUCT(B412:AU412,TRANSPOSE('QoL regression results'!$H$3:$H$48))</f>
        <v>0.82110346289761915</v>
      </c>
    </row>
    <row r="413" spans="1:49" x14ac:dyDescent="0.3">
      <c r="A413">
        <v>412</v>
      </c>
      <c r="B413" s="11">
        <v>0.88124854439292599</v>
      </c>
      <c r="C413" s="11">
        <v>-6.9598886518485406E-2</v>
      </c>
      <c r="D413" s="11">
        <v>1.5362329456570499E-2</v>
      </c>
      <c r="E413" s="11">
        <v>5.92581676555279E-3</v>
      </c>
      <c r="F413" s="11">
        <v>7.4961572103329401E-3</v>
      </c>
      <c r="G413" s="11">
        <v>3.0830193301089499E-2</v>
      </c>
      <c r="H413" s="11">
        <v>2.91078994478291E-2</v>
      </c>
      <c r="I413" s="11">
        <v>-4.3173969436562203E-2</v>
      </c>
      <c r="J413" s="11">
        <v>-3.0997276373050098E-2</v>
      </c>
      <c r="K413" s="11">
        <v>-0.131944258958961</v>
      </c>
      <c r="L413" s="11">
        <v>-0.142477727803448</v>
      </c>
      <c r="M413" s="11">
        <v>-5.8101860708863001E-2</v>
      </c>
      <c r="N413" s="11">
        <v>-0.114695350303925</v>
      </c>
      <c r="O413" s="11">
        <v>-9.5197274479831298E-2</v>
      </c>
      <c r="P413" s="11">
        <v>-3.0957610867405401E-2</v>
      </c>
      <c r="Q413" s="11">
        <v>-0.136100326224535</v>
      </c>
      <c r="R413" s="11">
        <v>-7.7886162610453502E-2</v>
      </c>
      <c r="S413" s="11">
        <v>-0.11147510079169801</v>
      </c>
      <c r="T413" s="11">
        <v>-6.4368008271318194E-2</v>
      </c>
      <c r="U413" s="11">
        <v>-9.6889320045187299E-2</v>
      </c>
      <c r="V413" s="11">
        <v>-2.352961585305E-3</v>
      </c>
      <c r="W413" s="11">
        <v>-6.6048281414682497E-2</v>
      </c>
      <c r="X413" s="11">
        <v>-3.9636826271690802E-2</v>
      </c>
      <c r="Y413" s="11">
        <v>-1.76024519505017E-2</v>
      </c>
      <c r="Z413" s="11">
        <v>2.3270331110664101E-2</v>
      </c>
      <c r="AA413" s="11">
        <v>-0.11633129788399001</v>
      </c>
      <c r="AB413" s="11">
        <v>-4.1626910615082599E-2</v>
      </c>
      <c r="AC413" s="11">
        <v>-1.6542925355813198E-2</v>
      </c>
      <c r="AD413" s="11">
        <v>-3.4473737255186897E-2</v>
      </c>
      <c r="AE413" s="11">
        <v>-3.3689023727035902E-2</v>
      </c>
      <c r="AF413" s="11">
        <v>-3.2777173916957301E-2</v>
      </c>
      <c r="AG413" s="11">
        <v>-6.0782134850586797E-2</v>
      </c>
      <c r="AH413" s="11">
        <v>-5.0025803031872103E-2</v>
      </c>
      <c r="AI413" s="11">
        <v>-2.4625278815548299E-2</v>
      </c>
      <c r="AJ413" s="11">
        <v>-1.53241871945188E-2</v>
      </c>
      <c r="AK413" s="11">
        <v>-5.8815027727390497E-4</v>
      </c>
      <c r="AL413" s="11">
        <v>1.08692777489027E-2</v>
      </c>
      <c r="AM413" s="11">
        <v>-7.2335337616267004E-3</v>
      </c>
      <c r="AN413" s="11">
        <v>-1.6236375286434599E-2</v>
      </c>
      <c r="AO413" s="11">
        <v>-4.5598973350748501E-2</v>
      </c>
      <c r="AP413" s="11">
        <v>-1.52473387281803E-2</v>
      </c>
      <c r="AQ413" s="11">
        <v>-6.06130107027988E-2</v>
      </c>
      <c r="AR413" s="11">
        <v>3.0122126307160799E-2</v>
      </c>
      <c r="AS413" s="11">
        <v>-2.3157558798727301E-2</v>
      </c>
      <c r="AT413" s="11">
        <v>-6.9853051479276701E-2</v>
      </c>
      <c r="AU413" s="11">
        <v>2.8403978113623399E-2</v>
      </c>
      <c r="AW413">
        <f t="array" ref="AW413">SUMPRODUCT(B413:AU413,TRANSPOSE('QoL regression results'!$H$3:$H$48))</f>
        <v>0.84209201910995657</v>
      </c>
    </row>
    <row r="414" spans="1:49" x14ac:dyDescent="0.3">
      <c r="A414">
        <v>413</v>
      </c>
      <c r="B414" s="11">
        <v>0.85404013118507505</v>
      </c>
      <c r="C414" s="11">
        <v>-6.1888168318948403E-2</v>
      </c>
      <c r="D414" s="11">
        <v>2.5583318904665E-2</v>
      </c>
      <c r="E414" s="11">
        <v>3.21363017621309E-3</v>
      </c>
      <c r="F414" s="11">
        <v>-1.09977529474214E-2</v>
      </c>
      <c r="G414" s="11">
        <v>1.2820741289303401E-2</v>
      </c>
      <c r="H414" s="11">
        <v>2.5054187790350201E-2</v>
      </c>
      <c r="I414" s="11">
        <v>-5.1089485288508998E-2</v>
      </c>
      <c r="J414" s="11">
        <v>-1.4798072684259299E-2</v>
      </c>
      <c r="K414" s="11">
        <v>-0.116665553143751</v>
      </c>
      <c r="L414" s="11">
        <v>-0.141655579495536</v>
      </c>
      <c r="M414" s="11">
        <v>-5.56478785853632E-2</v>
      </c>
      <c r="N414" s="11">
        <v>-0.149385288984828</v>
      </c>
      <c r="O414" s="11">
        <v>-0.11343736233334201</v>
      </c>
      <c r="P414" s="11">
        <v>-1.38894435400869E-2</v>
      </c>
      <c r="Q414" s="11">
        <v>-5.78097572001363E-2</v>
      </c>
      <c r="R414" s="11">
        <v>-6.2190691227408001E-2</v>
      </c>
      <c r="S414" s="11">
        <v>-0.15775666102129801</v>
      </c>
      <c r="T414" s="11">
        <v>-6.9114668229386902E-2</v>
      </c>
      <c r="U414" s="11">
        <v>-3.4950742417528997E-2</v>
      </c>
      <c r="V414" s="11">
        <v>2.3236659066761201E-2</v>
      </c>
      <c r="W414" s="11">
        <v>-4.3089238896758801E-2</v>
      </c>
      <c r="X414" s="11">
        <v>-6.3135558631140995E-2</v>
      </c>
      <c r="Y414" s="11">
        <v>-6.4944972844833804E-2</v>
      </c>
      <c r="Z414" s="11">
        <v>6.2021012362080599E-3</v>
      </c>
      <c r="AA414" s="11">
        <v>-8.8424479610668003E-2</v>
      </c>
      <c r="AB414" s="11">
        <v>-3.6985165510658002E-2</v>
      </c>
      <c r="AC414" s="11">
        <v>-7.1630664892246898E-2</v>
      </c>
      <c r="AD414" s="11">
        <v>-2.3821845720967901E-2</v>
      </c>
      <c r="AE414" s="11">
        <v>-4.1683710719789199E-2</v>
      </c>
      <c r="AF414" s="11">
        <v>-1.8619644014210401E-2</v>
      </c>
      <c r="AG414" s="11">
        <v>-5.9476708788625897E-2</v>
      </c>
      <c r="AH414" s="11">
        <v>-4.6882026162632998E-2</v>
      </c>
      <c r="AI414" s="11">
        <v>-1.8089925898626898E-2</v>
      </c>
      <c r="AJ414" s="11">
        <v>-1.56295639271091E-2</v>
      </c>
      <c r="AK414" s="11">
        <v>-1.5904720595679898E-2</v>
      </c>
      <c r="AL414" s="11">
        <v>-2.49430974911012E-3</v>
      </c>
      <c r="AM414" s="11">
        <v>-1.6271144607009201E-2</v>
      </c>
      <c r="AN414" s="11">
        <v>-2.88049454031396E-2</v>
      </c>
      <c r="AO414" s="11">
        <v>-4.2331154474477703E-2</v>
      </c>
      <c r="AP414" s="11">
        <v>-5.6138085469411604E-3</v>
      </c>
      <c r="AQ414" s="11">
        <v>-4.2892797462810599E-2</v>
      </c>
      <c r="AR414" s="11">
        <v>2.96484345274723E-2</v>
      </c>
      <c r="AS414" s="11">
        <v>-1.5709041817040598E-2</v>
      </c>
      <c r="AT414" s="11">
        <v>-5.63518084854292E-2</v>
      </c>
      <c r="AU414" s="11">
        <v>4.8423436656761902E-2</v>
      </c>
      <c r="AW414">
        <f t="array" ref="AW414">SUMPRODUCT(B414:AU414,TRANSPOSE('QoL regression results'!$H$3:$H$48))</f>
        <v>0.80466379527333187</v>
      </c>
    </row>
    <row r="415" spans="1:49" x14ac:dyDescent="0.3">
      <c r="A415">
        <v>414</v>
      </c>
      <c r="B415" s="11">
        <v>0.85560033123347801</v>
      </c>
      <c r="C415" s="11">
        <v>-5.6841322827907603E-2</v>
      </c>
      <c r="D415" s="11">
        <v>-6.7012228851154902E-3</v>
      </c>
      <c r="E415" s="11">
        <v>1.9637420483988098E-3</v>
      </c>
      <c r="F415" s="11">
        <v>-2.279286227275E-2</v>
      </c>
      <c r="G415" s="11">
        <v>-2.05060156171842E-3</v>
      </c>
      <c r="H415" s="11">
        <v>1.38828954792186E-2</v>
      </c>
      <c r="I415" s="11">
        <v>-6.3365580705595795E-2</v>
      </c>
      <c r="J415" s="11">
        <v>-2.54855339722675E-2</v>
      </c>
      <c r="K415" s="11">
        <v>-0.226802576688615</v>
      </c>
      <c r="L415" s="11">
        <v>-0.119316635027476</v>
      </c>
      <c r="M415" s="11">
        <v>-5.2173272120898298E-2</v>
      </c>
      <c r="N415" s="11">
        <v>-0.13479554611951899</v>
      </c>
      <c r="O415" s="11">
        <v>-8.2629610956260494E-2</v>
      </c>
      <c r="P415" s="11">
        <v>-2.3352723334773801E-2</v>
      </c>
      <c r="Q415" s="11">
        <v>-0.13860582174688499</v>
      </c>
      <c r="R415" s="11">
        <v>-5.3488852751373203E-2</v>
      </c>
      <c r="S415" s="11">
        <v>-0.15291021063131299</v>
      </c>
      <c r="T415" s="11">
        <v>-4.82827222133526E-2</v>
      </c>
      <c r="U415" s="11">
        <v>-0.22074903173039501</v>
      </c>
      <c r="V415" s="11">
        <v>5.9901263808972696E-3</v>
      </c>
      <c r="W415" s="11">
        <v>-2.78629225047805E-2</v>
      </c>
      <c r="X415" s="11">
        <v>-1.1362980234570901E-2</v>
      </c>
      <c r="Y415" s="11">
        <v>2.1816769769792501E-3</v>
      </c>
      <c r="Z415" s="11">
        <v>4.7352052566252301E-2</v>
      </c>
      <c r="AA415" s="11">
        <v>-0.112108882338119</v>
      </c>
      <c r="AB415" s="11">
        <v>-5.28972029613414E-2</v>
      </c>
      <c r="AC415" s="11">
        <v>-1.8762549992035599E-2</v>
      </c>
      <c r="AD415" s="11">
        <v>-5.3018150206256597E-3</v>
      </c>
      <c r="AE415" s="11">
        <v>-4.34613748837306E-2</v>
      </c>
      <c r="AF415" s="11">
        <v>-4.3782022780060404E-3</v>
      </c>
      <c r="AG415" s="11">
        <v>-5.8066611970852999E-2</v>
      </c>
      <c r="AH415" s="11">
        <v>-3.4506156256533797E-2</v>
      </c>
      <c r="AI415" s="11">
        <v>-1.99360557488194E-2</v>
      </c>
      <c r="AJ415" s="11">
        <v>-1.4937137510550501E-2</v>
      </c>
      <c r="AK415" s="11">
        <v>2.6541365509478898E-3</v>
      </c>
      <c r="AL415" s="11">
        <v>1.1736688742204999E-2</v>
      </c>
      <c r="AM415" s="11">
        <v>-1.11188460316291E-2</v>
      </c>
      <c r="AN415" s="11">
        <v>-2.0829398880709001E-2</v>
      </c>
      <c r="AO415" s="11">
        <v>-3.7557462441776199E-2</v>
      </c>
      <c r="AP415" s="11">
        <v>-8.8684336304661708E-3</v>
      </c>
      <c r="AQ415" s="11">
        <v>-4.5211353136650201E-2</v>
      </c>
      <c r="AR415" s="11">
        <v>3.3019446771158902E-2</v>
      </c>
      <c r="AS415" s="11">
        <v>-1.01974655800008E-2</v>
      </c>
      <c r="AT415" s="11">
        <v>-6.0298794796435302E-2</v>
      </c>
      <c r="AU415" s="11">
        <v>3.5454258674992099E-2</v>
      </c>
      <c r="AW415">
        <f t="array" ref="AW415">SUMPRODUCT(B415:AU415,TRANSPOSE('QoL regression results'!$H$3:$H$48))</f>
        <v>0.83283086371914927</v>
      </c>
    </row>
    <row r="416" spans="1:49" x14ac:dyDescent="0.3">
      <c r="A416">
        <v>415</v>
      </c>
      <c r="B416" s="11">
        <v>0.84496784125982705</v>
      </c>
      <c r="C416" s="11">
        <v>-6.3034222451472402E-2</v>
      </c>
      <c r="D416" s="11">
        <v>6.61408167584643E-3</v>
      </c>
      <c r="E416" s="11">
        <v>6.6028793536416401E-3</v>
      </c>
      <c r="F416" s="11">
        <v>8.0119542381938899E-3</v>
      </c>
      <c r="G416" s="11">
        <v>1.7863142381720001E-2</v>
      </c>
      <c r="H416" s="11">
        <v>3.5767512539090697E-2</v>
      </c>
      <c r="I416" s="11">
        <v>-6.8027515546056197E-2</v>
      </c>
      <c r="J416" s="11">
        <v>-1.7698052396974299E-2</v>
      </c>
      <c r="K416" s="11">
        <v>-0.16510550573121399</v>
      </c>
      <c r="L416" s="11">
        <v>-0.104668157182014</v>
      </c>
      <c r="M416" s="11">
        <v>-6.2150498176529803E-2</v>
      </c>
      <c r="N416" s="11">
        <v>-0.103551030079716</v>
      </c>
      <c r="O416" s="11">
        <v>-3.2165111745485697E-2</v>
      </c>
      <c r="P416" s="11">
        <v>-3.0429729561585499E-2</v>
      </c>
      <c r="Q416" s="11">
        <v>-8.0834640003169103E-2</v>
      </c>
      <c r="R416" s="11">
        <v>-7.5860677815864197E-2</v>
      </c>
      <c r="S416" s="11">
        <v>-0.124323152267549</v>
      </c>
      <c r="T416" s="11">
        <v>-3.7137820299669902E-2</v>
      </c>
      <c r="U416" s="11">
        <v>9.6188493267841194E-2</v>
      </c>
      <c r="V416" s="11">
        <v>2.1787656507727599E-2</v>
      </c>
      <c r="W416" s="11">
        <v>-4.1292602947387298E-2</v>
      </c>
      <c r="X416" s="11">
        <v>-3.2174270597141799E-2</v>
      </c>
      <c r="Y416" s="11">
        <v>-2.6952483706234199E-2</v>
      </c>
      <c r="Z416" s="11">
        <v>2.3782848049805599E-2</v>
      </c>
      <c r="AA416" s="11">
        <v>-0.10398296034120801</v>
      </c>
      <c r="AB416" s="11">
        <v>-3.8876508611474798E-2</v>
      </c>
      <c r="AC416" s="11">
        <v>4.33918006337961E-2</v>
      </c>
      <c r="AD416" s="11">
        <v>-3.7575342738180001E-2</v>
      </c>
      <c r="AE416" s="11">
        <v>-3.7770399092597003E-2</v>
      </c>
      <c r="AF416" s="11">
        <v>-1.7834623978742699E-2</v>
      </c>
      <c r="AG416" s="11">
        <v>-6.1413731870854603E-2</v>
      </c>
      <c r="AH416" s="11">
        <v>-5.7189816537215298E-2</v>
      </c>
      <c r="AI416" s="11">
        <v>-1.8839082948181499E-2</v>
      </c>
      <c r="AJ416" s="11">
        <v>-1.9256977508140601E-2</v>
      </c>
      <c r="AK416" s="11">
        <v>8.0140284371553808E-3</v>
      </c>
      <c r="AL416" s="11">
        <v>1.73870782773233E-2</v>
      </c>
      <c r="AM416" s="11">
        <v>1.2705072104810401E-3</v>
      </c>
      <c r="AN416" s="11">
        <v>-1.1874522984609301E-2</v>
      </c>
      <c r="AO416" s="11">
        <v>-3.0818117163508199E-2</v>
      </c>
      <c r="AP416" s="11">
        <v>-1.3469671288844701E-2</v>
      </c>
      <c r="AQ416" s="11">
        <v>-6.0488749891476401E-2</v>
      </c>
      <c r="AR416" s="11">
        <v>3.6523863964254499E-2</v>
      </c>
      <c r="AS416" s="11">
        <v>-1.30558318224996E-2</v>
      </c>
      <c r="AT416" s="11">
        <v>-6.0188618881537599E-2</v>
      </c>
      <c r="AU416" s="11">
        <v>4.3813544846954697E-2</v>
      </c>
      <c r="AW416">
        <f t="array" ref="AW416">SUMPRODUCT(B416:AU416,TRANSPOSE('QoL regression results'!$H$3:$H$48))</f>
        <v>0.80516510299993505</v>
      </c>
    </row>
    <row r="417" spans="1:49" x14ac:dyDescent="0.3">
      <c r="A417">
        <v>416</v>
      </c>
      <c r="B417" s="11">
        <v>0.86252676572728504</v>
      </c>
      <c r="C417" s="11">
        <v>-5.0501957391301498E-2</v>
      </c>
      <c r="D417" s="11">
        <v>-2.8848356556833901E-2</v>
      </c>
      <c r="E417" s="11">
        <v>-1.37625408674534E-3</v>
      </c>
      <c r="F417" s="11">
        <v>1.5243758884301999E-2</v>
      </c>
      <c r="G417" s="11">
        <v>3.8339816209067297E-2</v>
      </c>
      <c r="H417" s="11">
        <v>3.35668884446685E-2</v>
      </c>
      <c r="I417" s="11">
        <v>-3.4352193375006203E-2</v>
      </c>
      <c r="J417" s="11">
        <v>-4.6910175443680702E-2</v>
      </c>
      <c r="K417" s="11">
        <v>-0.13051944258999401</v>
      </c>
      <c r="L417" s="11">
        <v>-0.121984917004028</v>
      </c>
      <c r="M417" s="11">
        <v>-4.6881856724595501E-2</v>
      </c>
      <c r="N417" s="11">
        <v>-0.163584732012656</v>
      </c>
      <c r="O417" s="11">
        <v>-6.9607335126170997E-2</v>
      </c>
      <c r="P417" s="11">
        <v>-2.0836977318180998E-2</v>
      </c>
      <c r="Q417" s="11">
        <v>-8.1884523762628905E-2</v>
      </c>
      <c r="R417" s="11">
        <v>-6.3238296405569994E-2</v>
      </c>
      <c r="S417" s="11">
        <v>-9.1856384267107696E-2</v>
      </c>
      <c r="T417" s="11">
        <v>-5.4303739574767501E-2</v>
      </c>
      <c r="U417" s="11">
        <v>-1.95848326780458E-2</v>
      </c>
      <c r="V417" s="11">
        <v>2.9394077258066E-2</v>
      </c>
      <c r="W417" s="11">
        <v>-5.6264093294058501E-2</v>
      </c>
      <c r="X417" s="11">
        <v>-4.1746102073807599E-2</v>
      </c>
      <c r="Y417" s="11">
        <v>-1.7631982890142402E-2</v>
      </c>
      <c r="Z417" s="11">
        <v>-1.4718011966102999E-2</v>
      </c>
      <c r="AA417" s="11">
        <v>-0.123475800019836</v>
      </c>
      <c r="AB417" s="11">
        <v>-1.8788371504891301E-2</v>
      </c>
      <c r="AC417" s="11">
        <v>-1.3332529460815E-2</v>
      </c>
      <c r="AD417" s="11">
        <v>-7.62795462373283E-2</v>
      </c>
      <c r="AE417" s="11">
        <v>-4.01743007355106E-2</v>
      </c>
      <c r="AF417" s="11">
        <v>-1.6714094459663799E-2</v>
      </c>
      <c r="AG417" s="11">
        <v>-6.3486252337159099E-2</v>
      </c>
      <c r="AH417" s="11">
        <v>-5.82647595763882E-2</v>
      </c>
      <c r="AI417" s="11">
        <v>-3.7700642186220601E-2</v>
      </c>
      <c r="AJ417" s="11">
        <v>-1.49162494388454E-2</v>
      </c>
      <c r="AK417" s="11">
        <v>2.4421630864337601E-3</v>
      </c>
      <c r="AL417" s="11">
        <v>1.39959086088311E-2</v>
      </c>
      <c r="AM417" s="11">
        <v>-1.08612118885831E-2</v>
      </c>
      <c r="AN417" s="11">
        <v>-1.38409895664402E-2</v>
      </c>
      <c r="AO417" s="11">
        <v>-3.4650079485501001E-2</v>
      </c>
      <c r="AP417" s="11">
        <v>-1.16838448037213E-2</v>
      </c>
      <c r="AQ417" s="11">
        <v>-4.4633948265547001E-2</v>
      </c>
      <c r="AR417" s="11">
        <v>2.9779842600505101E-2</v>
      </c>
      <c r="AS417" s="11">
        <v>-1.8735620367319E-2</v>
      </c>
      <c r="AT417" s="11">
        <v>-6.6294230494031894E-2</v>
      </c>
      <c r="AU417" s="11">
        <v>4.3177934617917399E-2</v>
      </c>
      <c r="AW417">
        <f t="array" ref="AW417">SUMPRODUCT(B417:AU417,TRANSPOSE('QoL regression results'!$H$3:$H$48))</f>
        <v>0.81825791475972798</v>
      </c>
    </row>
    <row r="418" spans="1:49" x14ac:dyDescent="0.3">
      <c r="A418">
        <v>417</v>
      </c>
      <c r="B418" s="11">
        <v>0.86106023708954005</v>
      </c>
      <c r="C418" s="11">
        <v>-5.8407533756719802E-2</v>
      </c>
      <c r="D418" s="11">
        <v>2.3078174857638401E-2</v>
      </c>
      <c r="E418" s="11">
        <v>1.01397138613537E-2</v>
      </c>
      <c r="F418" s="11">
        <v>-1.3471982413314799E-2</v>
      </c>
      <c r="G418" s="11">
        <v>7.9903347326013494E-3</v>
      </c>
      <c r="H418" s="11">
        <v>2.5792763880503201E-2</v>
      </c>
      <c r="I418" s="11">
        <v>-4.3585709231755601E-2</v>
      </c>
      <c r="J418" s="11">
        <v>-2.8068512439187499E-2</v>
      </c>
      <c r="K418" s="11">
        <v>-0.15111762118455899</v>
      </c>
      <c r="L418" s="11">
        <v>-7.51620774417881E-2</v>
      </c>
      <c r="M418" s="11">
        <v>-5.3050338576546098E-2</v>
      </c>
      <c r="N418" s="11">
        <v>-0.20127763137930901</v>
      </c>
      <c r="O418" s="11">
        <v>-7.6342924253105696E-2</v>
      </c>
      <c r="P418" s="11">
        <v>-1.8060208675648701E-2</v>
      </c>
      <c r="Q418" s="11">
        <v>-8.5538046269059601E-2</v>
      </c>
      <c r="R418" s="11">
        <v>-0.103471996165354</v>
      </c>
      <c r="S418" s="11">
        <v>-0.170108017271526</v>
      </c>
      <c r="T418" s="11">
        <v>-4.7641577550705201E-2</v>
      </c>
      <c r="U418" s="11">
        <v>-0.13282622915044401</v>
      </c>
      <c r="V418" s="11">
        <v>-2.52597189007429E-3</v>
      </c>
      <c r="W418" s="11">
        <v>-4.4571775834628999E-2</v>
      </c>
      <c r="X418" s="11">
        <v>-2.5824060689317599E-2</v>
      </c>
      <c r="Y418" s="11">
        <v>3.2262938106684999E-2</v>
      </c>
      <c r="Z418" s="11">
        <v>3.3359632604539502E-2</v>
      </c>
      <c r="AA418" s="11">
        <v>-9.8776249860337395E-2</v>
      </c>
      <c r="AB418" s="11">
        <v>-1.7437076201736099E-2</v>
      </c>
      <c r="AC418" s="11">
        <v>7.40342142874615E-2</v>
      </c>
      <c r="AD418" s="11">
        <v>-9.18756068536076E-2</v>
      </c>
      <c r="AE418" s="11">
        <v>-3.3486280083095801E-2</v>
      </c>
      <c r="AF418" s="11">
        <v>-8.1932346286382896E-3</v>
      </c>
      <c r="AG418" s="11">
        <v>-5.4722928590882999E-2</v>
      </c>
      <c r="AH418" s="11">
        <v>-4.7911334417123197E-2</v>
      </c>
      <c r="AI418" s="11">
        <v>-3.1637923439481297E-2</v>
      </c>
      <c r="AJ418" s="11">
        <v>-1.4797717311746301E-2</v>
      </c>
      <c r="AK418" s="11">
        <v>-2.8024527709510898E-3</v>
      </c>
      <c r="AL418" s="11">
        <v>3.1344410998484199E-3</v>
      </c>
      <c r="AM418" s="11">
        <v>-9.4167282748033303E-3</v>
      </c>
      <c r="AN418" s="11">
        <v>-2.16576968872224E-2</v>
      </c>
      <c r="AO418" s="11">
        <v>-4.9149672522700499E-2</v>
      </c>
      <c r="AP418" s="11">
        <v>-1.457021508547E-2</v>
      </c>
      <c r="AQ418" s="11">
        <v>-6.3982824313396899E-2</v>
      </c>
      <c r="AR418" s="11">
        <v>2.2744514059789799E-2</v>
      </c>
      <c r="AS418" s="11">
        <v>-1.6824700935518001E-2</v>
      </c>
      <c r="AT418" s="11">
        <v>-6.0309083176663898E-2</v>
      </c>
      <c r="AU418" s="11">
        <v>4.11233168009063E-2</v>
      </c>
      <c r="AW418">
        <f t="array" ref="AW418">SUMPRODUCT(B418:AU418,TRANSPOSE('QoL regression results'!$H$3:$H$48))</f>
        <v>0.81628334377226519</v>
      </c>
    </row>
    <row r="419" spans="1:49" x14ac:dyDescent="0.3">
      <c r="A419">
        <v>418</v>
      </c>
      <c r="B419" s="11">
        <v>0.87032857779013395</v>
      </c>
      <c r="C419" s="11">
        <v>-6.5268465429704103E-2</v>
      </c>
      <c r="D419" s="11">
        <v>-4.9445097603612398E-3</v>
      </c>
      <c r="E419" s="11">
        <v>3.9146774947573801E-3</v>
      </c>
      <c r="F419" s="11">
        <v>3.5958303120045401E-2</v>
      </c>
      <c r="G419" s="11">
        <v>1.97657552234759E-2</v>
      </c>
      <c r="H419" s="11">
        <v>4.3583419644238897E-2</v>
      </c>
      <c r="I419" s="11">
        <v>-7.6734351260727696E-2</v>
      </c>
      <c r="J419" s="11">
        <v>-5.7088037885595297E-4</v>
      </c>
      <c r="K419" s="11">
        <v>-0.13872272399632399</v>
      </c>
      <c r="L419" s="11">
        <v>-9.0917911140400806E-2</v>
      </c>
      <c r="M419" s="11">
        <v>-5.9181301461012303E-2</v>
      </c>
      <c r="N419" s="11">
        <v>-0.102267398745121</v>
      </c>
      <c r="O419" s="11">
        <v>-5.71344806302869E-2</v>
      </c>
      <c r="P419" s="11">
        <v>-2.76192598691452E-2</v>
      </c>
      <c r="Q419" s="11">
        <v>-9.3430923037884306E-2</v>
      </c>
      <c r="R419" s="11">
        <v>-9.5671203528930895E-2</v>
      </c>
      <c r="S419" s="11">
        <v>-0.14196747013601199</v>
      </c>
      <c r="T419" s="11">
        <v>-8.5891593176134401E-2</v>
      </c>
      <c r="U419" s="11">
        <v>-6.9120288922107198E-2</v>
      </c>
      <c r="V419" s="11">
        <v>-8.3245686956393596E-3</v>
      </c>
      <c r="W419" s="11">
        <v>-5.0305858687973999E-2</v>
      </c>
      <c r="X419" s="11">
        <v>-2.7541717674675299E-2</v>
      </c>
      <c r="Y419" s="11">
        <v>2.58379683836336E-2</v>
      </c>
      <c r="Z419" s="11">
        <v>1.72478674010033E-2</v>
      </c>
      <c r="AA419" s="11">
        <v>-7.5796378115817506E-2</v>
      </c>
      <c r="AB419" s="11">
        <v>-3.8497926111174197E-2</v>
      </c>
      <c r="AC419" s="11">
        <v>1.9195363617156298E-2</v>
      </c>
      <c r="AD419" s="11">
        <v>4.6722632415767502E-3</v>
      </c>
      <c r="AE419" s="11">
        <v>-3.3706448764877203E-2</v>
      </c>
      <c r="AF419" s="11">
        <v>-3.00229982356215E-2</v>
      </c>
      <c r="AG419" s="11">
        <v>-7.4625670370309205E-2</v>
      </c>
      <c r="AH419" s="11">
        <v>-6.8528049866067198E-2</v>
      </c>
      <c r="AI419" s="11">
        <v>-3.4253737426119903E-2</v>
      </c>
      <c r="AJ419" s="11">
        <v>-9.1662553423598192E-3</v>
      </c>
      <c r="AK419" s="11">
        <v>2.59944745542044E-3</v>
      </c>
      <c r="AL419" s="11">
        <v>2.4823272947406198E-3</v>
      </c>
      <c r="AM419" s="11">
        <v>-9.5758610364410895E-3</v>
      </c>
      <c r="AN419" s="11">
        <v>-2.2604659973099801E-2</v>
      </c>
      <c r="AO419" s="11">
        <v>-4.3386988568023699E-2</v>
      </c>
      <c r="AP419" s="11">
        <v>-1.20256278035795E-2</v>
      </c>
      <c r="AQ419" s="11">
        <v>-5.0079785107595698E-2</v>
      </c>
      <c r="AR419" s="11">
        <v>2.76110557568717E-2</v>
      </c>
      <c r="AS419" s="11">
        <v>-1.9166987968703999E-2</v>
      </c>
      <c r="AT419" s="11">
        <v>-6.8301635840650299E-2</v>
      </c>
      <c r="AU419" s="11">
        <v>4.1652572328584998E-2</v>
      </c>
      <c r="AW419">
        <f t="array" ref="AW419">SUMPRODUCT(B419:AU419,TRANSPOSE('QoL regression results'!$H$3:$H$48))</f>
        <v>0.80428285521880738</v>
      </c>
    </row>
    <row r="420" spans="1:49" x14ac:dyDescent="0.3">
      <c r="A420">
        <v>419</v>
      </c>
      <c r="B420" s="11">
        <v>0.85987579104993195</v>
      </c>
      <c r="C420" s="11">
        <v>-3.9592245759380702E-2</v>
      </c>
      <c r="D420" s="11">
        <v>5.4162277052837004E-3</v>
      </c>
      <c r="E420" s="11">
        <v>8.3704223155769194E-3</v>
      </c>
      <c r="F420" s="11">
        <v>-1.8186502339780801E-2</v>
      </c>
      <c r="G420" s="11">
        <v>-1.0860219225238899E-3</v>
      </c>
      <c r="H420" s="11">
        <v>2.03854351636958E-2</v>
      </c>
      <c r="I420" s="11">
        <v>-0.100550541228293</v>
      </c>
      <c r="J420" s="11">
        <v>-2.6881275703113001E-2</v>
      </c>
      <c r="K420" s="11">
        <v>-0.17962518046427201</v>
      </c>
      <c r="L420" s="11">
        <v>-0.13310719865290699</v>
      </c>
      <c r="M420" s="11">
        <v>-5.0849686667659003E-2</v>
      </c>
      <c r="N420" s="11">
        <v>-0.11924641622299199</v>
      </c>
      <c r="O420" s="11">
        <v>-6.1804134386586697E-2</v>
      </c>
      <c r="P420" s="11">
        <v>-1.73092791922221E-2</v>
      </c>
      <c r="Q420" s="11">
        <v>-3.7372265805979001E-2</v>
      </c>
      <c r="R420" s="11">
        <v>-6.9057927942033803E-2</v>
      </c>
      <c r="S420" s="11">
        <v>-9.8362992981424202E-2</v>
      </c>
      <c r="T420" s="11">
        <v>-6.1943261258574703E-2</v>
      </c>
      <c r="U420" s="11">
        <v>-5.8255724417239203E-2</v>
      </c>
      <c r="V420" s="11">
        <v>1.4225612172279901E-2</v>
      </c>
      <c r="W420" s="11">
        <v>-1.9575586994103101E-2</v>
      </c>
      <c r="X420" s="11">
        <v>-1.4388215683117701E-2</v>
      </c>
      <c r="Y420" s="11">
        <v>1.4735614901800901E-2</v>
      </c>
      <c r="Z420" s="11">
        <v>-2.62829857195419E-2</v>
      </c>
      <c r="AA420" s="11">
        <v>-0.10002171177637401</v>
      </c>
      <c r="AB420" s="11">
        <v>-4.8832502574162703E-2</v>
      </c>
      <c r="AC420" s="11">
        <v>-5.3558161270670201E-2</v>
      </c>
      <c r="AD420" s="11">
        <v>-7.0833801923647896E-2</v>
      </c>
      <c r="AE420" s="11">
        <v>-3.5648386584004703E-2</v>
      </c>
      <c r="AF420" s="11">
        <v>-5.0366693539336503E-3</v>
      </c>
      <c r="AG420" s="11">
        <v>-6.3977240953384307E-2</v>
      </c>
      <c r="AH420" s="11">
        <v>-4.8943816278828399E-2</v>
      </c>
      <c r="AI420" s="11">
        <v>-3.7967565715020898E-2</v>
      </c>
      <c r="AJ420" s="11">
        <v>-1.11745485060497E-2</v>
      </c>
      <c r="AK420" s="11">
        <v>7.1596193187280796E-4</v>
      </c>
      <c r="AL420" s="11">
        <v>8.7234737995709292E-3</v>
      </c>
      <c r="AM420" s="11">
        <v>-8.1022196515123397E-3</v>
      </c>
      <c r="AN420" s="11">
        <v>-2.4565058959990001E-2</v>
      </c>
      <c r="AO420" s="11">
        <v>-3.6819794706906897E-2</v>
      </c>
      <c r="AP420" s="11">
        <v>-1.0725235969345499E-2</v>
      </c>
      <c r="AQ420" s="11">
        <v>-5.4361766823599798E-2</v>
      </c>
      <c r="AR420" s="11">
        <v>2.82939363199886E-2</v>
      </c>
      <c r="AS420" s="11">
        <v>-1.0797930990203699E-2</v>
      </c>
      <c r="AT420" s="11">
        <v>-6.60888490583285E-2</v>
      </c>
      <c r="AU420" s="11">
        <v>4.1185339888386602E-2</v>
      </c>
      <c r="AW420">
        <f t="array" ref="AW420">SUMPRODUCT(B420:AU420,TRANSPOSE('QoL regression results'!$H$3:$H$48))</f>
        <v>0.81965544857067452</v>
      </c>
    </row>
    <row r="421" spans="1:49" x14ac:dyDescent="0.3">
      <c r="A421">
        <v>420</v>
      </c>
      <c r="B421" s="11">
        <v>0.84829074730949605</v>
      </c>
      <c r="C421" s="11">
        <v>-6.4424081678496406E-2</v>
      </c>
      <c r="D421" s="11">
        <v>2.9815616307714201E-2</v>
      </c>
      <c r="E421" s="11">
        <v>1.4638221562141901E-2</v>
      </c>
      <c r="F421" s="11">
        <v>4.3003266130264499E-2</v>
      </c>
      <c r="G421" s="11">
        <v>2.3148798427255798E-2</v>
      </c>
      <c r="H421" s="11">
        <v>4.3630051112826501E-2</v>
      </c>
      <c r="I421" s="11">
        <v>-6.9288054879063102E-2</v>
      </c>
      <c r="J421" s="11">
        <v>-1.67910950167167E-2</v>
      </c>
      <c r="K421" s="11">
        <v>-0.19330417513109899</v>
      </c>
      <c r="L421" s="11">
        <v>-9.2544263317413195E-2</v>
      </c>
      <c r="M421" s="11">
        <v>-4.81145223501694E-2</v>
      </c>
      <c r="N421" s="11">
        <v>-9.8194806712621499E-2</v>
      </c>
      <c r="O421" s="11">
        <v>-8.1769071684025696E-2</v>
      </c>
      <c r="P421" s="11">
        <v>-8.3477910630782998E-3</v>
      </c>
      <c r="Q421" s="11">
        <v>-8.1856962275267703E-2</v>
      </c>
      <c r="R421" s="11">
        <v>-8.5122694606453803E-2</v>
      </c>
      <c r="S421" s="11">
        <v>-0.109215675166943</v>
      </c>
      <c r="T421" s="11">
        <v>-7.3870060105845695E-2</v>
      </c>
      <c r="U421" s="11">
        <v>-2.2733401318633202E-3</v>
      </c>
      <c r="V421" s="11">
        <v>1.31577192365297E-2</v>
      </c>
      <c r="W421" s="11">
        <v>-5.4263292954652403E-2</v>
      </c>
      <c r="X421" s="11">
        <v>-3.6005003356130903E-2</v>
      </c>
      <c r="Y421" s="11">
        <v>2.9541057328442699E-2</v>
      </c>
      <c r="Z421" s="11">
        <v>-3.25470654515353E-3</v>
      </c>
      <c r="AA421" s="11">
        <v>-9.8492839882027297E-2</v>
      </c>
      <c r="AB421" s="11">
        <v>-3.87417793905959E-2</v>
      </c>
      <c r="AC421" s="11">
        <v>-6.2404121363217997E-2</v>
      </c>
      <c r="AD421" s="11">
        <v>-1.1416889811842201E-2</v>
      </c>
      <c r="AE421" s="11">
        <v>-3.0524756822678901E-2</v>
      </c>
      <c r="AF421" s="11">
        <v>-2.1505822282201999E-2</v>
      </c>
      <c r="AG421" s="11">
        <v>-6.4824912739187099E-2</v>
      </c>
      <c r="AH421" s="11">
        <v>-6.6690771066086396E-2</v>
      </c>
      <c r="AI421" s="11">
        <v>-2.2242621578968901E-2</v>
      </c>
      <c r="AJ421" s="11">
        <v>-1.20728855385667E-2</v>
      </c>
      <c r="AK421" s="11">
        <v>1.4372276401850801E-2</v>
      </c>
      <c r="AL421" s="11">
        <v>1.4910569537754499E-2</v>
      </c>
      <c r="AM421" s="11">
        <v>4.02286907624777E-4</v>
      </c>
      <c r="AN421" s="11">
        <v>-1.44290597158497E-2</v>
      </c>
      <c r="AO421" s="11">
        <v>-3.7438229195998603E-2</v>
      </c>
      <c r="AP421" s="11">
        <v>-1.6278776477972299E-2</v>
      </c>
      <c r="AQ421" s="11">
        <v>-4.9237943840478103E-2</v>
      </c>
      <c r="AR421" s="11">
        <v>3.1417956224633399E-2</v>
      </c>
      <c r="AS421" s="11">
        <v>-1.5999535686736E-2</v>
      </c>
      <c r="AT421" s="11">
        <v>-6.2092304196604997E-2</v>
      </c>
      <c r="AU421" s="11">
        <v>3.7124996468778898E-2</v>
      </c>
      <c r="AW421">
        <f t="array" ref="AW421">SUMPRODUCT(B421:AU421,TRANSPOSE('QoL regression results'!$H$3:$H$48))</f>
        <v>0.79651054578116409</v>
      </c>
    </row>
    <row r="422" spans="1:49" x14ac:dyDescent="0.3">
      <c r="A422">
        <v>421</v>
      </c>
      <c r="B422" s="11">
        <v>0.87906041556395598</v>
      </c>
      <c r="C422" s="11">
        <v>-2.0299974261292101E-2</v>
      </c>
      <c r="D422" s="11">
        <v>1.07083734774105E-2</v>
      </c>
      <c r="E422" s="11">
        <v>2.1416534102391901E-5</v>
      </c>
      <c r="F422" s="11">
        <v>-1.11567753805576E-2</v>
      </c>
      <c r="G422" s="11">
        <v>3.1828659283605003E-2</v>
      </c>
      <c r="H422" s="11">
        <v>3.4623049143919601E-2</v>
      </c>
      <c r="I422" s="11">
        <v>-6.7267940099068405E-2</v>
      </c>
      <c r="J422" s="11">
        <v>-2.5194833167196999E-2</v>
      </c>
      <c r="K422" s="11">
        <v>-0.13036580602801101</v>
      </c>
      <c r="L422" s="11">
        <v>-9.8567195129184798E-2</v>
      </c>
      <c r="M422" s="11">
        <v>-5.8874049078400201E-2</v>
      </c>
      <c r="N422" s="11">
        <v>-0.137701145979927</v>
      </c>
      <c r="O422" s="11">
        <v>-0.109953961102745</v>
      </c>
      <c r="P422" s="11">
        <v>-2.6022629218078599E-2</v>
      </c>
      <c r="Q422" s="11">
        <v>-4.73231244857601E-2</v>
      </c>
      <c r="R422" s="11">
        <v>-0.109248991512645</v>
      </c>
      <c r="S422" s="11">
        <v>-0.15312231205007401</v>
      </c>
      <c r="T422" s="11">
        <v>-7.1947685313835399E-2</v>
      </c>
      <c r="U422" s="11">
        <v>-0.100456533784191</v>
      </c>
      <c r="V422" s="11">
        <v>2.7339002137312499E-2</v>
      </c>
      <c r="W422" s="11">
        <v>-5.67915838992892E-3</v>
      </c>
      <c r="X422" s="11">
        <v>-2.8707852803553199E-2</v>
      </c>
      <c r="Y422" s="11">
        <v>-4.5715039992605698E-4</v>
      </c>
      <c r="Z422" s="11">
        <v>-3.4000848132340597E-2</v>
      </c>
      <c r="AA422" s="11">
        <v>-0.101971260685691</v>
      </c>
      <c r="AB422" s="11">
        <v>-4.1570553107922098E-2</v>
      </c>
      <c r="AC422" s="11">
        <v>1.7914122016736499E-2</v>
      </c>
      <c r="AD422" s="11">
        <v>-4.6405417557884299E-2</v>
      </c>
      <c r="AE422" s="11">
        <v>-3.1357833072995403E-2</v>
      </c>
      <c r="AF422" s="11">
        <v>-2.1483150445926101E-2</v>
      </c>
      <c r="AG422" s="11">
        <v>-6.1175976485763103E-2</v>
      </c>
      <c r="AH422" s="11">
        <v>-5.5975453014377403E-2</v>
      </c>
      <c r="AI422" s="11">
        <v>-2.6496086726463499E-2</v>
      </c>
      <c r="AJ422" s="11">
        <v>-1.49309663886814E-2</v>
      </c>
      <c r="AK422" s="11">
        <v>-1.3298703848717499E-2</v>
      </c>
      <c r="AL422" s="11">
        <v>-6.6198747697043397E-3</v>
      </c>
      <c r="AM422" s="11">
        <v>-2.8225153021687099E-2</v>
      </c>
      <c r="AN422" s="11">
        <v>-3.43412700026395E-2</v>
      </c>
      <c r="AO422" s="11">
        <v>-6.3935440316144801E-2</v>
      </c>
      <c r="AP422" s="11">
        <v>-1.2031621048306599E-2</v>
      </c>
      <c r="AQ422" s="11">
        <v>-6.35342807523121E-2</v>
      </c>
      <c r="AR422" s="11">
        <v>3.25509760560641E-2</v>
      </c>
      <c r="AS422" s="11">
        <v>-1.9841885721521499E-2</v>
      </c>
      <c r="AT422" s="11">
        <v>-6.5713904953766999E-2</v>
      </c>
      <c r="AU422" s="11">
        <v>4.5647724004731501E-2</v>
      </c>
      <c r="AW422">
        <f t="array" ref="AW422">SUMPRODUCT(B422:AU422,TRANSPOSE('QoL regression results'!$H$3:$H$48))</f>
        <v>0.81646508777987414</v>
      </c>
    </row>
    <row r="423" spans="1:49" x14ac:dyDescent="0.3">
      <c r="A423">
        <v>422</v>
      </c>
      <c r="B423" s="11">
        <v>0.84318837344514597</v>
      </c>
      <c r="C423" s="11">
        <v>-3.5478596826054497E-2</v>
      </c>
      <c r="D423" s="11">
        <v>1.8293170199964098E-2</v>
      </c>
      <c r="E423" s="11">
        <v>1.01884536119176E-2</v>
      </c>
      <c r="F423" s="11">
        <v>2.2954197127875E-3</v>
      </c>
      <c r="G423" s="11">
        <v>4.5379026929200797E-3</v>
      </c>
      <c r="H423" s="11">
        <v>2.91154818535341E-2</v>
      </c>
      <c r="I423" s="11">
        <v>-7.0596466379346801E-2</v>
      </c>
      <c r="J423" s="11">
        <v>-1.3071534654517301E-2</v>
      </c>
      <c r="K423" s="11">
        <v>-0.19831866744888199</v>
      </c>
      <c r="L423" s="11">
        <v>-0.13014259979124401</v>
      </c>
      <c r="M423" s="11">
        <v>-5.3993607572679798E-2</v>
      </c>
      <c r="N423" s="11">
        <v>-0.101549844001495</v>
      </c>
      <c r="O423" s="11">
        <v>-6.3816779328663906E-2</v>
      </c>
      <c r="P423" s="11">
        <v>-1.5209946535979299E-2</v>
      </c>
      <c r="Q423" s="11">
        <v>-0.12161949722286799</v>
      </c>
      <c r="R423" s="11">
        <v>-0.152820868531101</v>
      </c>
      <c r="S423" s="11">
        <v>-0.15170422007443499</v>
      </c>
      <c r="T423" s="11">
        <v>-5.5072435074006498E-2</v>
      </c>
      <c r="U423" s="11">
        <v>-1.54233370195396E-2</v>
      </c>
      <c r="V423" s="11">
        <v>1.8464788506921199E-2</v>
      </c>
      <c r="W423" s="11">
        <v>-4.7310136239725298E-2</v>
      </c>
      <c r="X423" s="11">
        <v>-4.4343271927197003E-2</v>
      </c>
      <c r="Y423" s="11">
        <v>-8.5571598443431006E-3</v>
      </c>
      <c r="Z423" s="11">
        <v>-2.9085701189876599E-2</v>
      </c>
      <c r="AA423" s="11">
        <v>-0.10775834953991199</v>
      </c>
      <c r="AB423" s="11">
        <v>-2.7381128142169399E-2</v>
      </c>
      <c r="AC423" s="11">
        <v>-1.39354844206926E-2</v>
      </c>
      <c r="AD423" s="11">
        <v>4.3119254885650299E-2</v>
      </c>
      <c r="AE423" s="11">
        <v>-2.36993716735341E-2</v>
      </c>
      <c r="AF423" s="11">
        <v>-2.1596725311706901E-2</v>
      </c>
      <c r="AG423" s="11">
        <v>-5.9748604235670001E-2</v>
      </c>
      <c r="AH423" s="11">
        <v>-4.8161124230640097E-2</v>
      </c>
      <c r="AI423" s="11">
        <v>-2.4081440480362998E-2</v>
      </c>
      <c r="AJ423" s="11">
        <v>-1.4242361147411601E-2</v>
      </c>
      <c r="AK423" s="11">
        <v>5.2600167377646299E-3</v>
      </c>
      <c r="AL423" s="11">
        <v>1.1565322959438001E-2</v>
      </c>
      <c r="AM423" s="11">
        <v>-8.03152869183206E-3</v>
      </c>
      <c r="AN423" s="11">
        <v>-1.19979010938855E-2</v>
      </c>
      <c r="AO423" s="11">
        <v>-3.4402263106392703E-2</v>
      </c>
      <c r="AP423" s="11">
        <v>-1.44143240252247E-2</v>
      </c>
      <c r="AQ423" s="11">
        <v>-4.4745576035417803E-2</v>
      </c>
      <c r="AR423" s="11">
        <v>2.5854085574320101E-2</v>
      </c>
      <c r="AS423" s="11">
        <v>-1.09943801357034E-2</v>
      </c>
      <c r="AT423" s="11">
        <v>-6.5088559168363799E-2</v>
      </c>
      <c r="AU423" s="11">
        <v>4.4090397272037299E-2</v>
      </c>
      <c r="AW423">
        <f t="array" ref="AW423">SUMPRODUCT(B423:AU423,TRANSPOSE('QoL regression results'!$H$3:$H$48))</f>
        <v>0.80659257217394387</v>
      </c>
    </row>
    <row r="424" spans="1:49" x14ac:dyDescent="0.3">
      <c r="A424">
        <v>423</v>
      </c>
      <c r="B424" s="11">
        <v>0.88107263962374904</v>
      </c>
      <c r="C424" s="11">
        <v>-9.7448948639317107E-2</v>
      </c>
      <c r="D424" s="11">
        <v>-1.1965065078500801E-3</v>
      </c>
      <c r="E424" s="11">
        <v>1.32044770916677E-3</v>
      </c>
      <c r="F424" s="11">
        <v>2.0935633387810801E-3</v>
      </c>
      <c r="G424" s="11">
        <v>5.1268796228981497E-3</v>
      </c>
      <c r="H424" s="11">
        <v>3.5142298135875501E-2</v>
      </c>
      <c r="I424" s="11">
        <v>-0.11265549789722799</v>
      </c>
      <c r="J424" s="11">
        <v>-4.7126249320809097E-2</v>
      </c>
      <c r="K424" s="11">
        <v>-0.11465028249807301</v>
      </c>
      <c r="L424" s="11">
        <v>-0.13900406323780301</v>
      </c>
      <c r="M424" s="11">
        <v>-6.2722057495912906E-2</v>
      </c>
      <c r="N424" s="11">
        <v>-0.150864902041494</v>
      </c>
      <c r="O424" s="11">
        <v>-4.91235309999348E-2</v>
      </c>
      <c r="P424" s="11">
        <v>-2.5403255417166901E-2</v>
      </c>
      <c r="Q424" s="11">
        <v>-5.5464366271589398E-2</v>
      </c>
      <c r="R424" s="11">
        <v>-6.4947302046907407E-2</v>
      </c>
      <c r="S424" s="11">
        <v>-0.13892525471557299</v>
      </c>
      <c r="T424" s="11">
        <v>-4.8027394189803597E-2</v>
      </c>
      <c r="U424" s="11">
        <v>-6.10290761481974E-2</v>
      </c>
      <c r="V424" s="11">
        <v>3.2798278526551698E-2</v>
      </c>
      <c r="W424" s="11">
        <v>-2.9664291312053299E-2</v>
      </c>
      <c r="X424" s="11">
        <v>-4.8726851115993203E-2</v>
      </c>
      <c r="Y424" s="11">
        <v>4.8497631486034897E-3</v>
      </c>
      <c r="Z424" s="11">
        <v>5.4082502925893398E-3</v>
      </c>
      <c r="AA424" s="11">
        <v>-0.110425582978911</v>
      </c>
      <c r="AB424" s="11">
        <v>-2.5470547463927299E-2</v>
      </c>
      <c r="AC424" s="11">
        <v>2.7436710369943199E-4</v>
      </c>
      <c r="AD424" s="11">
        <v>-2.2971485799245302E-2</v>
      </c>
      <c r="AE424" s="11">
        <v>-3.5125170065577499E-2</v>
      </c>
      <c r="AF424" s="11">
        <v>-2.3659938333837099E-2</v>
      </c>
      <c r="AG424" s="11">
        <v>-6.4065724485992404E-2</v>
      </c>
      <c r="AH424" s="11">
        <v>-5.5548825772488999E-2</v>
      </c>
      <c r="AI424" s="11">
        <v>-2.1046722197256E-2</v>
      </c>
      <c r="AJ424" s="11">
        <v>-7.3765617014668796E-3</v>
      </c>
      <c r="AK424" s="11">
        <v>-9.7298851711834396E-3</v>
      </c>
      <c r="AL424" s="11">
        <v>-4.4461635799180202E-3</v>
      </c>
      <c r="AM424" s="11">
        <v>-1.98760919586401E-2</v>
      </c>
      <c r="AN424" s="11">
        <v>-2.76861544603485E-2</v>
      </c>
      <c r="AO424" s="11">
        <v>-5.5748642033410498E-2</v>
      </c>
      <c r="AP424" s="11">
        <v>-1.2090068724567801E-2</v>
      </c>
      <c r="AQ424" s="11">
        <v>-4.7686652663282397E-2</v>
      </c>
      <c r="AR424" s="11">
        <v>2.9897051891322701E-2</v>
      </c>
      <c r="AS424" s="11">
        <v>-2.3693696874423999E-2</v>
      </c>
      <c r="AT424" s="11">
        <v>-6.7848342236393203E-2</v>
      </c>
      <c r="AU424" s="11">
        <v>3.4244594501982598E-2</v>
      </c>
      <c r="AW424">
        <f t="array" ref="AW424">SUMPRODUCT(B424:AU424,TRANSPOSE('QoL regression results'!$H$3:$H$48))</f>
        <v>0.82107765027134205</v>
      </c>
    </row>
    <row r="425" spans="1:49" x14ac:dyDescent="0.3">
      <c r="A425">
        <v>424</v>
      </c>
      <c r="B425" s="11">
        <v>0.86774836013857104</v>
      </c>
      <c r="C425" s="11">
        <v>-5.4814010386218297E-2</v>
      </c>
      <c r="D425" s="11">
        <v>-9.0456626772329705E-3</v>
      </c>
      <c r="E425" s="11">
        <v>4.3332174554082099E-4</v>
      </c>
      <c r="F425" s="11">
        <v>1.8313353958024099E-2</v>
      </c>
      <c r="G425" s="11">
        <v>4.3500126066730399E-2</v>
      </c>
      <c r="H425" s="11">
        <v>4.13553681036802E-2</v>
      </c>
      <c r="I425" s="11">
        <v>-4.72917558118299E-2</v>
      </c>
      <c r="J425" s="11">
        <v>-1.7604115384924499E-2</v>
      </c>
      <c r="K425" s="11">
        <v>-0.111674387010665</v>
      </c>
      <c r="L425" s="11">
        <v>-0.104877962655389</v>
      </c>
      <c r="M425" s="11">
        <v>-5.4809046765169303E-2</v>
      </c>
      <c r="N425" s="11">
        <v>-0.18370021874265999</v>
      </c>
      <c r="O425" s="11">
        <v>-3.9326088961937199E-2</v>
      </c>
      <c r="P425" s="11">
        <v>-2.0199986148243799E-2</v>
      </c>
      <c r="Q425" s="11">
        <v>-0.16031647719066899</v>
      </c>
      <c r="R425" s="11">
        <v>-9.9393736398976307E-2</v>
      </c>
      <c r="S425" s="11">
        <v>-0.16259791813268701</v>
      </c>
      <c r="T425" s="11">
        <v>-6.34272163259465E-2</v>
      </c>
      <c r="U425" s="11">
        <v>-9.7358279794959299E-2</v>
      </c>
      <c r="V425" s="11">
        <v>-1.6485902902281399E-4</v>
      </c>
      <c r="W425" s="11">
        <v>-3.8586042671433403E-2</v>
      </c>
      <c r="X425" s="11">
        <v>-4.79817988105622E-2</v>
      </c>
      <c r="Y425" s="11">
        <v>2.0785377010663301E-2</v>
      </c>
      <c r="Z425" s="11">
        <v>-6.5531939098649201E-3</v>
      </c>
      <c r="AA425" s="11">
        <v>-0.103282483287907</v>
      </c>
      <c r="AB425" s="11">
        <v>-3.0511208202227798E-2</v>
      </c>
      <c r="AC425" s="11">
        <v>0.14185220162057399</v>
      </c>
      <c r="AD425" s="11">
        <v>-7.8083408391160902E-2</v>
      </c>
      <c r="AE425" s="11">
        <v>-4.2948337576875599E-2</v>
      </c>
      <c r="AF425" s="11">
        <v>-1.8157574793018601E-2</v>
      </c>
      <c r="AG425" s="11">
        <v>-6.4364108696594896E-2</v>
      </c>
      <c r="AH425" s="11">
        <v>-6.2659298206530406E-2</v>
      </c>
      <c r="AI425" s="11">
        <v>-2.7808737926419799E-2</v>
      </c>
      <c r="AJ425" s="11">
        <v>-2.0048288098366101E-2</v>
      </c>
      <c r="AK425" s="11">
        <v>4.9223117610390698E-3</v>
      </c>
      <c r="AL425" s="11">
        <v>7.8115175708324E-3</v>
      </c>
      <c r="AM425" s="11">
        <v>-3.4389096187437801E-3</v>
      </c>
      <c r="AN425" s="11">
        <v>-1.8256053093309299E-2</v>
      </c>
      <c r="AO425" s="11">
        <v>-4.5803417739619698E-2</v>
      </c>
      <c r="AP425" s="11">
        <v>-1.4272114283244999E-2</v>
      </c>
      <c r="AQ425" s="11">
        <v>-5.7424807105591898E-2</v>
      </c>
      <c r="AR425" s="11">
        <v>2.6800192243308801E-2</v>
      </c>
      <c r="AS425" s="11">
        <v>-7.3323940584790201E-3</v>
      </c>
      <c r="AT425" s="11">
        <v>-5.2639540884697598E-2</v>
      </c>
      <c r="AU425" s="11">
        <v>4.0635624286939197E-2</v>
      </c>
      <c r="AW425">
        <f t="array" ref="AW425">SUMPRODUCT(B425:AU425,TRANSPOSE('QoL regression results'!$H$3:$H$48))</f>
        <v>0.81290057950287309</v>
      </c>
    </row>
    <row r="426" spans="1:49" x14ac:dyDescent="0.3">
      <c r="A426">
        <v>425</v>
      </c>
      <c r="B426" s="11">
        <v>0.84714785328953501</v>
      </c>
      <c r="C426" s="11">
        <v>-1.80542385291475E-2</v>
      </c>
      <c r="D426" s="11">
        <v>-7.4072243697269301E-3</v>
      </c>
      <c r="E426" s="11">
        <v>3.9475097904152299E-3</v>
      </c>
      <c r="F426" s="11">
        <v>-8.1527056364178504E-3</v>
      </c>
      <c r="G426" s="11">
        <v>4.6815526330363802E-2</v>
      </c>
      <c r="H426" s="11">
        <v>4.8161657733216297E-2</v>
      </c>
      <c r="I426" s="11">
        <v>-0.107465368965842</v>
      </c>
      <c r="J426" s="11">
        <v>-3.9297400808485601E-2</v>
      </c>
      <c r="K426" s="11">
        <v>-0.117570993875486</v>
      </c>
      <c r="L426" s="11">
        <v>-0.127861682007858</v>
      </c>
      <c r="M426" s="11">
        <v>-6.0307747325150998E-2</v>
      </c>
      <c r="N426" s="11">
        <v>-0.12575437716124599</v>
      </c>
      <c r="O426" s="11">
        <v>-7.7168100578365401E-2</v>
      </c>
      <c r="P426" s="11">
        <v>-2.56219144969187E-2</v>
      </c>
      <c r="Q426" s="11">
        <v>-0.11444993398983901</v>
      </c>
      <c r="R426" s="11">
        <v>-8.4935587793335598E-2</v>
      </c>
      <c r="S426" s="11">
        <v>-0.15251215670638199</v>
      </c>
      <c r="T426" s="11">
        <v>-6.3916276368377295E-2</v>
      </c>
      <c r="U426" s="11">
        <v>-8.4092486358479407E-2</v>
      </c>
      <c r="V426" s="11">
        <v>-1.07956272237234E-3</v>
      </c>
      <c r="W426" s="11">
        <v>-3.8256831525433001E-2</v>
      </c>
      <c r="X426" s="11">
        <v>-1.49250490409958E-2</v>
      </c>
      <c r="Y426" s="11">
        <v>-1.5358780315674499E-2</v>
      </c>
      <c r="Z426" s="11">
        <v>6.1818579033966698E-3</v>
      </c>
      <c r="AA426" s="11">
        <v>-0.103257718780883</v>
      </c>
      <c r="AB426" s="11">
        <v>-2.7672225065176002E-2</v>
      </c>
      <c r="AC426" s="11">
        <v>-3.5181364463333898E-3</v>
      </c>
      <c r="AD426" s="11">
        <v>-1.96820296532631E-2</v>
      </c>
      <c r="AE426" s="11">
        <v>-3.8272093901478399E-2</v>
      </c>
      <c r="AF426" s="11">
        <v>-1.46904066882972E-2</v>
      </c>
      <c r="AG426" s="11">
        <v>-5.3615703802848802E-2</v>
      </c>
      <c r="AH426" s="11">
        <v>-6.79328148679368E-2</v>
      </c>
      <c r="AI426" s="11">
        <v>-2.8976082182570001E-2</v>
      </c>
      <c r="AJ426" s="11">
        <v>-1.60045044828248E-2</v>
      </c>
      <c r="AK426" s="11">
        <v>8.4032408045459205E-3</v>
      </c>
      <c r="AL426" s="11">
        <v>1.3824632031366401E-2</v>
      </c>
      <c r="AM426" s="11">
        <v>-7.2052843570130304E-3</v>
      </c>
      <c r="AN426" s="11">
        <v>-2.5072782774260401E-2</v>
      </c>
      <c r="AO426" s="11">
        <v>-3.6819290941397298E-2</v>
      </c>
      <c r="AP426" s="11">
        <v>-1.7427667255087501E-2</v>
      </c>
      <c r="AQ426" s="11">
        <v>-5.67481796006701E-2</v>
      </c>
      <c r="AR426" s="11">
        <v>2.6650148084347802E-2</v>
      </c>
      <c r="AS426" s="11">
        <v>-8.6203811286856905E-3</v>
      </c>
      <c r="AT426" s="11">
        <v>-5.7526372752853903E-2</v>
      </c>
      <c r="AU426" s="11">
        <v>5.1817367031698799E-2</v>
      </c>
      <c r="AW426">
        <f t="array" ref="AW426">SUMPRODUCT(B426:AU426,TRANSPOSE('QoL regression results'!$H$3:$H$48))</f>
        <v>0.79303967045296464</v>
      </c>
    </row>
    <row r="427" spans="1:49" x14ac:dyDescent="0.3">
      <c r="A427">
        <v>426</v>
      </c>
      <c r="B427" s="11">
        <v>0.85757914554247805</v>
      </c>
      <c r="C427" s="11">
        <v>-0.101832253754663</v>
      </c>
      <c r="D427" s="11">
        <v>-1.7609889363537901E-2</v>
      </c>
      <c r="E427" s="11">
        <v>2.57257670029448E-3</v>
      </c>
      <c r="F427" s="11">
        <v>5.5547348908186099E-2</v>
      </c>
      <c r="G427" s="11">
        <v>4.4059216462491002E-2</v>
      </c>
      <c r="H427" s="11">
        <v>3.5308625843247399E-2</v>
      </c>
      <c r="I427" s="11">
        <v>-0.103089799284261</v>
      </c>
      <c r="J427" s="11">
        <v>-6.9817974618924901E-3</v>
      </c>
      <c r="K427" s="11">
        <v>-0.124108528546132</v>
      </c>
      <c r="L427" s="11">
        <v>-0.106354454578029</v>
      </c>
      <c r="M427" s="11">
        <v>-4.7888132598902303E-2</v>
      </c>
      <c r="N427" s="11">
        <v>-0.16079876550873701</v>
      </c>
      <c r="O427" s="11">
        <v>-0.103438379992184</v>
      </c>
      <c r="P427" s="11">
        <v>-2.38363827072271E-2</v>
      </c>
      <c r="Q427" s="11">
        <v>-0.137766313155438</v>
      </c>
      <c r="R427" s="11">
        <v>-7.4690870676295595E-2</v>
      </c>
      <c r="S427" s="11">
        <v>-0.122391818143848</v>
      </c>
      <c r="T427" s="11">
        <v>-9.1503478979711603E-2</v>
      </c>
      <c r="U427" s="11">
        <v>-0.16062852028017999</v>
      </c>
      <c r="V427" s="11">
        <v>1.53184539695098E-2</v>
      </c>
      <c r="W427" s="11">
        <v>-7.1108784822284596E-2</v>
      </c>
      <c r="X427" s="11">
        <v>-4.1866765413832802E-2</v>
      </c>
      <c r="Y427" s="11">
        <v>8.9952282473623607E-3</v>
      </c>
      <c r="Z427" s="11">
        <v>1.1149726425193299E-2</v>
      </c>
      <c r="AA427" s="11">
        <v>-8.8844192140339603E-2</v>
      </c>
      <c r="AB427" s="11">
        <v>-1.3113212093847099E-2</v>
      </c>
      <c r="AC427" s="11">
        <v>9.6371923623227301E-3</v>
      </c>
      <c r="AD427" s="11">
        <v>6.5314638712076298E-3</v>
      </c>
      <c r="AE427" s="11">
        <v>-3.3133045013790899E-2</v>
      </c>
      <c r="AF427" s="11">
        <v>-2.64319258368165E-2</v>
      </c>
      <c r="AG427" s="11">
        <v>-6.4849815444593201E-2</v>
      </c>
      <c r="AH427" s="11">
        <v>-5.6174750212068303E-2</v>
      </c>
      <c r="AI427" s="11">
        <v>-3.4868251488453898E-2</v>
      </c>
      <c r="AJ427" s="11">
        <v>-1.19067199586656E-2</v>
      </c>
      <c r="AK427" s="11">
        <v>8.21334924046444E-3</v>
      </c>
      <c r="AL427" s="11">
        <v>1.42864097433521E-2</v>
      </c>
      <c r="AM427" s="11">
        <v>-5.8057729279590801E-3</v>
      </c>
      <c r="AN427" s="11">
        <v>-1.13089017748902E-2</v>
      </c>
      <c r="AO427" s="11">
        <v>-5.1935626881518503E-2</v>
      </c>
      <c r="AP427" s="11">
        <v>-8.0551581191055394E-3</v>
      </c>
      <c r="AQ427" s="11">
        <v>-6.0774876905186098E-2</v>
      </c>
      <c r="AR427" s="11">
        <v>2.3255524576579999E-2</v>
      </c>
      <c r="AS427" s="11">
        <v>-2.2951851481997999E-2</v>
      </c>
      <c r="AT427" s="11">
        <v>-6.9185089496259497E-2</v>
      </c>
      <c r="AU427" s="11">
        <v>4.8690534826192497E-2</v>
      </c>
      <c r="AW427">
        <f t="array" ref="AW427">SUMPRODUCT(B427:AU427,TRANSPOSE('QoL regression results'!$H$3:$H$48))</f>
        <v>0.81569080507376179</v>
      </c>
    </row>
    <row r="428" spans="1:49" x14ac:dyDescent="0.3">
      <c r="A428">
        <v>427</v>
      </c>
      <c r="B428" s="11">
        <v>0.86508995506908304</v>
      </c>
      <c r="C428" s="11">
        <v>-3.8765013926379703E-2</v>
      </c>
      <c r="D428" s="11">
        <v>2.34359073636241E-4</v>
      </c>
      <c r="E428" s="11">
        <v>-4.7122226920927003E-3</v>
      </c>
      <c r="F428" s="11">
        <v>-2.8720907381917501E-2</v>
      </c>
      <c r="G428" s="11">
        <v>1.7354450442582499E-2</v>
      </c>
      <c r="H428" s="11">
        <v>1.8366560332509801E-2</v>
      </c>
      <c r="I428" s="11">
        <v>-5.4517116871659201E-2</v>
      </c>
      <c r="J428" s="11">
        <v>-2.9322443676552901E-2</v>
      </c>
      <c r="K428" s="11">
        <v>-0.16053918079694901</v>
      </c>
      <c r="L428" s="11">
        <v>-0.16511612913687501</v>
      </c>
      <c r="M428" s="11">
        <v>-5.8703781112656402E-2</v>
      </c>
      <c r="N428" s="11">
        <v>-0.178703663944903</v>
      </c>
      <c r="O428" s="11">
        <v>-2.37580511871688E-2</v>
      </c>
      <c r="P428" s="11">
        <v>-2.21766255154895E-2</v>
      </c>
      <c r="Q428" s="11">
        <v>-7.7567739127892693E-2</v>
      </c>
      <c r="R428" s="11">
        <v>-9.9383292472354598E-2</v>
      </c>
      <c r="S428" s="11">
        <v>-9.3048278365218298E-2</v>
      </c>
      <c r="T428" s="11">
        <v>-8.8735339979406899E-2</v>
      </c>
      <c r="U428" s="11">
        <v>-0.11864530219570001</v>
      </c>
      <c r="V428" s="11">
        <v>-2.6105518568830398E-3</v>
      </c>
      <c r="W428" s="11">
        <v>-2.1276975327019901E-2</v>
      </c>
      <c r="X428" s="11">
        <v>-4.7629840658615599E-2</v>
      </c>
      <c r="Y428" s="11">
        <v>5.9284001322033902E-2</v>
      </c>
      <c r="Z428" s="11">
        <v>-1.02842468742044E-2</v>
      </c>
      <c r="AA428" s="11">
        <v>-9.3975842128862896E-2</v>
      </c>
      <c r="AB428" s="11">
        <v>-3.8049423856022099E-2</v>
      </c>
      <c r="AC428" s="11">
        <v>-3.4896934531332802E-2</v>
      </c>
      <c r="AD428" s="11">
        <v>-6.4780633690628101E-2</v>
      </c>
      <c r="AE428" s="11">
        <v>-3.6756430959654703E-2</v>
      </c>
      <c r="AF428" s="11">
        <v>-1.8410654121367401E-2</v>
      </c>
      <c r="AG428" s="11">
        <v>-5.7573823178920902E-2</v>
      </c>
      <c r="AH428" s="11">
        <v>-3.7459218187578899E-2</v>
      </c>
      <c r="AI428" s="11">
        <v>-1.98450604346034E-2</v>
      </c>
      <c r="AJ428" s="11">
        <v>-1.17817335488434E-2</v>
      </c>
      <c r="AK428" s="11">
        <v>6.60160340287379E-3</v>
      </c>
      <c r="AL428" s="11">
        <v>8.7482041531604798E-3</v>
      </c>
      <c r="AM428" s="11">
        <v>-9.6593164911136196E-3</v>
      </c>
      <c r="AN428" s="11">
        <v>-2.2740126240142999E-2</v>
      </c>
      <c r="AO428" s="11">
        <v>-5.2558506965192903E-2</v>
      </c>
      <c r="AP428" s="11">
        <v>-1.3263206186327901E-2</v>
      </c>
      <c r="AQ428" s="11">
        <v>-6.3405789432490298E-2</v>
      </c>
      <c r="AR428" s="11">
        <v>2.34164314316186E-2</v>
      </c>
      <c r="AS428" s="11">
        <v>-1.7399153677040698E-2</v>
      </c>
      <c r="AT428" s="11">
        <v>-6.7689791892396101E-2</v>
      </c>
      <c r="AU428" s="11">
        <v>4.8398228866290402E-2</v>
      </c>
      <c r="AW428">
        <f t="array" ref="AW428">SUMPRODUCT(B428:AU428,TRANSPOSE('QoL regression results'!$H$3:$H$48))</f>
        <v>0.83637894103466459</v>
      </c>
    </row>
    <row r="429" spans="1:49" x14ac:dyDescent="0.3">
      <c r="A429">
        <v>428</v>
      </c>
      <c r="B429" s="11">
        <v>0.86804109597591605</v>
      </c>
      <c r="C429" s="11">
        <v>-7.4609109619487204E-2</v>
      </c>
      <c r="D429" s="11">
        <v>-2.46190256884368E-2</v>
      </c>
      <c r="E429" s="11">
        <v>1.2508459472032999E-3</v>
      </c>
      <c r="F429" s="11">
        <v>-4.4243505559418299E-4</v>
      </c>
      <c r="G429" s="11">
        <v>3.8448153728332803E-2</v>
      </c>
      <c r="H429" s="11">
        <v>3.5945382913736501E-2</v>
      </c>
      <c r="I429" s="11">
        <v>-9.8394895333939303E-2</v>
      </c>
      <c r="J429" s="11">
        <v>-4.6473829473170601E-3</v>
      </c>
      <c r="K429" s="11">
        <v>-9.79911465090888E-2</v>
      </c>
      <c r="L429" s="11">
        <v>-0.13091000634656499</v>
      </c>
      <c r="M429" s="11">
        <v>-5.3344714171365999E-2</v>
      </c>
      <c r="N429" s="11">
        <v>-0.149319404463614</v>
      </c>
      <c r="O429" s="11">
        <v>-8.3251330461699899E-2</v>
      </c>
      <c r="P429" s="11">
        <v>-7.7624276333588703E-3</v>
      </c>
      <c r="Q429" s="11">
        <v>-7.0846520601010002E-2</v>
      </c>
      <c r="R429" s="11">
        <v>-0.12829218721567301</v>
      </c>
      <c r="S429" s="11">
        <v>-0.120323779656326</v>
      </c>
      <c r="T429" s="11">
        <v>-8.3529082931732501E-2</v>
      </c>
      <c r="U429" s="11">
        <v>-8.4802828317488005E-2</v>
      </c>
      <c r="V429" s="11">
        <v>-1.30056456316721E-2</v>
      </c>
      <c r="W429" s="11">
        <v>-1.7968866492308899E-2</v>
      </c>
      <c r="X429" s="11">
        <v>-3.8576802102611399E-2</v>
      </c>
      <c r="Y429" s="11">
        <v>1.55660598760105E-2</v>
      </c>
      <c r="Z429" s="11">
        <v>3.3060570880924803E-2</v>
      </c>
      <c r="AA429" s="11">
        <v>-0.10569609306243</v>
      </c>
      <c r="AB429" s="11">
        <v>-3.5594299390408E-2</v>
      </c>
      <c r="AC429" s="11">
        <v>-7.02037270915679E-2</v>
      </c>
      <c r="AD429" s="11">
        <v>7.4239945888852799E-2</v>
      </c>
      <c r="AE429" s="11">
        <v>-3.64472536033539E-2</v>
      </c>
      <c r="AF429" s="11">
        <v>-2.02447307586349E-2</v>
      </c>
      <c r="AG429" s="11">
        <v>-5.9641070058475701E-2</v>
      </c>
      <c r="AH429" s="11">
        <v>-5.3154347387321298E-2</v>
      </c>
      <c r="AI429" s="11">
        <v>-3.3043689031226897E-2</v>
      </c>
      <c r="AJ429" s="11">
        <v>-1.21177133340028E-2</v>
      </c>
      <c r="AK429" s="11">
        <v>1.5869121782341601E-3</v>
      </c>
      <c r="AL429" s="11">
        <v>4.6984624836091601E-3</v>
      </c>
      <c r="AM429" s="11">
        <v>-1.11821608162025E-2</v>
      </c>
      <c r="AN429" s="11">
        <v>-2.0728643561855799E-2</v>
      </c>
      <c r="AO429" s="11">
        <v>-4.5053924689073599E-2</v>
      </c>
      <c r="AP429" s="11">
        <v>-1.86557457811053E-2</v>
      </c>
      <c r="AQ429" s="11">
        <v>-5.5975553112879398E-2</v>
      </c>
      <c r="AR429" s="11">
        <v>3.2397236580413401E-2</v>
      </c>
      <c r="AS429" s="11">
        <v>-1.7498430411506501E-2</v>
      </c>
      <c r="AT429" s="11">
        <v>-6.6963769264056797E-2</v>
      </c>
      <c r="AU429" s="11">
        <v>3.9900975508721702E-2</v>
      </c>
      <c r="AW429">
        <f t="array" ref="AW429">SUMPRODUCT(B429:AU429,TRANSPOSE('QoL regression results'!$H$3:$H$48))</f>
        <v>0.81958521107220395</v>
      </c>
    </row>
    <row r="430" spans="1:49" x14ac:dyDescent="0.3">
      <c r="A430">
        <v>429</v>
      </c>
      <c r="B430" s="11">
        <v>0.86760029163704699</v>
      </c>
      <c r="C430" s="11">
        <v>-6.1045555001187399E-2</v>
      </c>
      <c r="D430" s="11">
        <v>-2.5703369500137498E-3</v>
      </c>
      <c r="E430" s="11">
        <v>-4.3660268334940197E-3</v>
      </c>
      <c r="F430" s="11">
        <v>-9.7429609543466106E-3</v>
      </c>
      <c r="G430" s="11">
        <v>-3.7152217490764201E-3</v>
      </c>
      <c r="H430" s="11">
        <v>2.9186121200993499E-2</v>
      </c>
      <c r="I430" s="11">
        <v>-6.9180522097650299E-2</v>
      </c>
      <c r="J430" s="11">
        <v>-2.0425162609606199E-2</v>
      </c>
      <c r="K430" s="11">
        <v>-0.13140233039787999</v>
      </c>
      <c r="L430" s="11">
        <v>-0.112812933388477</v>
      </c>
      <c r="M430" s="11">
        <v>-5.6793883667115401E-2</v>
      </c>
      <c r="N430" s="11">
        <v>-0.16219153452111101</v>
      </c>
      <c r="O430" s="11">
        <v>-8.2251798220180902E-2</v>
      </c>
      <c r="P430" s="11">
        <v>-1.63184163957278E-2</v>
      </c>
      <c r="Q430" s="11">
        <v>-0.120008128826131</v>
      </c>
      <c r="R430" s="11">
        <v>-7.48481975928912E-2</v>
      </c>
      <c r="S430" s="11">
        <v>-0.19899843773175999</v>
      </c>
      <c r="T430" s="11">
        <v>-8.3531710819615398E-2</v>
      </c>
      <c r="U430" s="11">
        <v>-8.6305431493801502E-2</v>
      </c>
      <c r="V430" s="11">
        <v>2.8726146596818301E-2</v>
      </c>
      <c r="W430" s="11">
        <v>-6.3820227722012401E-2</v>
      </c>
      <c r="X430" s="11">
        <v>-4.1784258862755698E-2</v>
      </c>
      <c r="Y430" s="11">
        <v>-3.69753123873406E-2</v>
      </c>
      <c r="Z430" s="11">
        <v>1.8031106438407898E-2</v>
      </c>
      <c r="AA430" s="11">
        <v>-0.110068071637156</v>
      </c>
      <c r="AB430" s="11">
        <v>-3.1945973688182701E-2</v>
      </c>
      <c r="AC430" s="11">
        <v>-7.2245952038737498E-3</v>
      </c>
      <c r="AD430" s="11">
        <v>-5.8990180094055301E-2</v>
      </c>
      <c r="AE430" s="11">
        <v>-3.3917922594454898E-2</v>
      </c>
      <c r="AF430" s="11">
        <v>-2.3355294112456602E-2</v>
      </c>
      <c r="AG430" s="11">
        <v>-6.4697363568742103E-2</v>
      </c>
      <c r="AH430" s="11">
        <v>-4.54029559000022E-2</v>
      </c>
      <c r="AI430" s="11">
        <v>-2.3009777545437302E-2</v>
      </c>
      <c r="AJ430" s="11">
        <v>-1.8022716181798799E-2</v>
      </c>
      <c r="AK430" s="11">
        <v>-6.3267047186492103E-3</v>
      </c>
      <c r="AL430" s="11">
        <v>5.1229793927049603E-3</v>
      </c>
      <c r="AM430" s="11">
        <v>-1.1629266192466599E-2</v>
      </c>
      <c r="AN430" s="11">
        <v>-2.19166174245395E-2</v>
      </c>
      <c r="AO430" s="11">
        <v>-3.5335110905654998E-2</v>
      </c>
      <c r="AP430" s="11">
        <v>-1.21367284514941E-2</v>
      </c>
      <c r="AQ430" s="11">
        <v>-4.7977508431898901E-2</v>
      </c>
      <c r="AR430" s="11">
        <v>3.5366246925980602E-2</v>
      </c>
      <c r="AS430" s="11">
        <v>-1.7448119389379398E-2</v>
      </c>
      <c r="AT430" s="11">
        <v>-6.3415485000984997E-2</v>
      </c>
      <c r="AU430" s="11">
        <v>4.0104873434898103E-2</v>
      </c>
      <c r="AW430">
        <f t="array" ref="AW430">SUMPRODUCT(B430:AU430,TRANSPOSE('QoL regression results'!$H$3:$H$48))</f>
        <v>0.82732031512974979</v>
      </c>
    </row>
    <row r="431" spans="1:49" x14ac:dyDescent="0.3">
      <c r="A431">
        <v>430</v>
      </c>
      <c r="B431" s="11">
        <v>0.85303698508396397</v>
      </c>
      <c r="C431" s="11">
        <v>-4.1277510134777803E-3</v>
      </c>
      <c r="D431" s="11">
        <v>6.2307289829470003E-3</v>
      </c>
      <c r="E431" s="11">
        <v>9.8049395477539294E-3</v>
      </c>
      <c r="F431" s="11">
        <v>-1.7880569465665401E-2</v>
      </c>
      <c r="G431" s="11">
        <v>1.7311739839511502E-2</v>
      </c>
      <c r="H431" s="11">
        <v>2.69964666951172E-2</v>
      </c>
      <c r="I431" s="11">
        <v>-8.1553930846548398E-2</v>
      </c>
      <c r="J431" s="11">
        <v>-9.5735814753158E-3</v>
      </c>
      <c r="K431" s="11">
        <v>-0.13238890580201701</v>
      </c>
      <c r="L431" s="11">
        <v>-8.5851428118286402E-2</v>
      </c>
      <c r="M431" s="11">
        <v>-4.8284335810671701E-2</v>
      </c>
      <c r="N431" s="11">
        <v>-0.120974829594721</v>
      </c>
      <c r="O431" s="11">
        <v>-9.4082686376784699E-2</v>
      </c>
      <c r="P431" s="11">
        <v>-1.9951709554003001E-2</v>
      </c>
      <c r="Q431" s="11">
        <v>-0.12851304432275301</v>
      </c>
      <c r="R431" s="11">
        <v>-4.8117797159696801E-2</v>
      </c>
      <c r="S431" s="11">
        <v>-0.15312422077148799</v>
      </c>
      <c r="T431" s="11">
        <v>-5.82005386066737E-2</v>
      </c>
      <c r="U431" s="11">
        <v>-5.50535479866575E-2</v>
      </c>
      <c r="V431" s="11">
        <v>-2.8142393994850801E-3</v>
      </c>
      <c r="W431" s="11">
        <v>-4.7608787731211702E-2</v>
      </c>
      <c r="X431" s="11">
        <v>-4.7771771163468299E-2</v>
      </c>
      <c r="Y431" s="11">
        <v>-3.6215237988315302E-2</v>
      </c>
      <c r="Z431" s="11">
        <v>-2.5604370168524002E-2</v>
      </c>
      <c r="AA431" s="11">
        <v>-7.7876094635002405E-2</v>
      </c>
      <c r="AB431" s="11">
        <v>-2.9822854588984999E-2</v>
      </c>
      <c r="AC431" s="11">
        <v>-8.5272556783636697E-2</v>
      </c>
      <c r="AD431" s="11">
        <v>-5.1189401147873903E-2</v>
      </c>
      <c r="AE431" s="11">
        <v>-2.9032726705039199E-2</v>
      </c>
      <c r="AF431" s="11">
        <v>-2.2124625473420301E-2</v>
      </c>
      <c r="AG431" s="11">
        <v>-5.3015240485246501E-2</v>
      </c>
      <c r="AH431" s="11">
        <v>-4.7251671841946598E-2</v>
      </c>
      <c r="AI431" s="11">
        <v>-2.5470647460393198E-2</v>
      </c>
      <c r="AJ431" s="11">
        <v>-1.8485365325939199E-2</v>
      </c>
      <c r="AK431" s="11">
        <v>2.2971041619669701E-3</v>
      </c>
      <c r="AL431" s="11">
        <v>8.7267273644019792E-3</v>
      </c>
      <c r="AM431" s="11">
        <v>-9.4252812526240091E-3</v>
      </c>
      <c r="AN431" s="11">
        <v>-2.2870205887994099E-2</v>
      </c>
      <c r="AO431" s="11">
        <v>-4.9785042594189803E-2</v>
      </c>
      <c r="AP431" s="11">
        <v>-1.3957061144812001E-2</v>
      </c>
      <c r="AQ431" s="11">
        <v>-4.9971218524956902E-2</v>
      </c>
      <c r="AR431" s="11">
        <v>3.1030530228878798E-2</v>
      </c>
      <c r="AS431" s="11">
        <v>-1.2138055297262E-2</v>
      </c>
      <c r="AT431" s="11">
        <v>-7.0125276304919201E-2</v>
      </c>
      <c r="AU431" s="11">
        <v>4.2664637055997802E-2</v>
      </c>
      <c r="AW431">
        <f t="array" ref="AW431">SUMPRODUCT(B431:AU431,TRANSPOSE('QoL regression results'!$H$3:$H$48))</f>
        <v>0.81451204060641935</v>
      </c>
    </row>
    <row r="432" spans="1:49" x14ac:dyDescent="0.3">
      <c r="A432">
        <v>431</v>
      </c>
      <c r="B432" s="11">
        <v>0.86828728054490401</v>
      </c>
      <c r="C432" s="11">
        <v>-2.5104385082226399E-2</v>
      </c>
      <c r="D432" s="11">
        <v>-8.9915108481425398E-4</v>
      </c>
      <c r="E432" s="11">
        <v>7.3154502889189402E-3</v>
      </c>
      <c r="F432" s="11">
        <v>3.21672244954676E-3</v>
      </c>
      <c r="G432" s="11">
        <v>1.04633940583653E-2</v>
      </c>
      <c r="H432" s="11">
        <v>2.66101503175117E-2</v>
      </c>
      <c r="I432" s="11">
        <v>-3.1173883696013999E-2</v>
      </c>
      <c r="J432" s="11">
        <v>-2.0684421175163399E-2</v>
      </c>
      <c r="K432" s="11">
        <v>-0.159333835020502</v>
      </c>
      <c r="L432" s="11">
        <v>-0.11942487583563099</v>
      </c>
      <c r="M432" s="11">
        <v>-4.5435693171866499E-2</v>
      </c>
      <c r="N432" s="11">
        <v>-0.12828612121031299</v>
      </c>
      <c r="O432" s="11">
        <v>-4.82759040814194E-2</v>
      </c>
      <c r="P432" s="11">
        <v>-1.8508056000212901E-2</v>
      </c>
      <c r="Q432" s="11">
        <v>-0.100294868748487</v>
      </c>
      <c r="R432" s="11">
        <v>-0.118300316986493</v>
      </c>
      <c r="S432" s="11">
        <v>-0.16832292271053201</v>
      </c>
      <c r="T432" s="11">
        <v>-7.3644194496420304E-2</v>
      </c>
      <c r="U432" s="11">
        <v>-2.6851098170956302E-2</v>
      </c>
      <c r="V432" s="11">
        <v>-6.9771983150616001E-4</v>
      </c>
      <c r="W432" s="11">
        <v>-6.6395184395394199E-2</v>
      </c>
      <c r="X432" s="11">
        <v>-1.2708993261908001E-2</v>
      </c>
      <c r="Y432" s="11">
        <v>5.1603306441953697E-2</v>
      </c>
      <c r="Z432" s="11">
        <v>1.70723085862452E-2</v>
      </c>
      <c r="AA432" s="11">
        <v>-8.8226815027539901E-2</v>
      </c>
      <c r="AB432" s="11">
        <v>-2.04399995976507E-2</v>
      </c>
      <c r="AC432" s="11">
        <v>0.10135858541941201</v>
      </c>
      <c r="AD432" s="11">
        <v>-5.5267663697246901E-2</v>
      </c>
      <c r="AE432" s="11">
        <v>-3.3957114404278198E-2</v>
      </c>
      <c r="AF432" s="11">
        <v>-1.5781144944964499E-2</v>
      </c>
      <c r="AG432" s="11">
        <v>-6.1989274839087699E-2</v>
      </c>
      <c r="AH432" s="11">
        <v>-4.6632664405650497E-2</v>
      </c>
      <c r="AI432" s="11">
        <v>-2.8495120952024298E-2</v>
      </c>
      <c r="AJ432" s="11">
        <v>-1.39327817049639E-2</v>
      </c>
      <c r="AK432" s="11">
        <v>1.00707577557078E-3</v>
      </c>
      <c r="AL432" s="11">
        <v>4.4294807580519801E-3</v>
      </c>
      <c r="AM432" s="11">
        <v>-1.02261753015097E-2</v>
      </c>
      <c r="AN432" s="11">
        <v>-2.9930773518128399E-2</v>
      </c>
      <c r="AO432" s="11">
        <v>-4.8185659090869401E-2</v>
      </c>
      <c r="AP432" s="11">
        <v>-2.3778946753874999E-2</v>
      </c>
      <c r="AQ432" s="11">
        <v>-6.7234012276504607E-2</v>
      </c>
      <c r="AR432" s="11">
        <v>2.3960498313275898E-2</v>
      </c>
      <c r="AS432" s="11">
        <v>-1.6141529310605501E-2</v>
      </c>
      <c r="AT432" s="11">
        <v>-6.74434233684304E-2</v>
      </c>
      <c r="AU432" s="11">
        <v>4.3528577928193202E-2</v>
      </c>
      <c r="AW432">
        <f t="array" ref="AW432">SUMPRODUCT(B432:AU432,TRANSPOSE('QoL regression results'!$H$3:$H$48))</f>
        <v>0.82608409689730544</v>
      </c>
    </row>
    <row r="433" spans="1:49" x14ac:dyDescent="0.3">
      <c r="A433">
        <v>432</v>
      </c>
      <c r="B433" s="11">
        <v>0.85466418506226005</v>
      </c>
      <c r="C433" s="11">
        <v>-7.08632305244771E-2</v>
      </c>
      <c r="D433" s="11">
        <v>1.72545566109226E-3</v>
      </c>
      <c r="E433" s="11">
        <v>6.8072108442594299E-3</v>
      </c>
      <c r="F433" s="11">
        <v>1.4579443066574899E-2</v>
      </c>
      <c r="G433" s="11">
        <v>1.7552827766250102E-2</v>
      </c>
      <c r="H433" s="11">
        <v>3.3482619234369002E-2</v>
      </c>
      <c r="I433" s="11">
        <v>-0.10350429609251501</v>
      </c>
      <c r="J433" s="11">
        <v>-1.33698866213471E-2</v>
      </c>
      <c r="K433" s="11">
        <v>-9.5539076850117699E-2</v>
      </c>
      <c r="L433" s="11">
        <v>-0.114100097736807</v>
      </c>
      <c r="M433" s="11">
        <v>-5.2510579767737098E-2</v>
      </c>
      <c r="N433" s="11">
        <v>-9.6682265738788201E-2</v>
      </c>
      <c r="O433" s="11">
        <v>-8.4999448179422302E-2</v>
      </c>
      <c r="P433" s="11">
        <v>-1.6563314427504201E-2</v>
      </c>
      <c r="Q433" s="11">
        <v>-0.179701862293278</v>
      </c>
      <c r="R433" s="11">
        <v>-0.101867187601639</v>
      </c>
      <c r="S433" s="11">
        <v>-0.14202608985440901</v>
      </c>
      <c r="T433" s="11">
        <v>-6.8082685259018796E-2</v>
      </c>
      <c r="U433" s="11">
        <v>-7.5252159268246493E-2</v>
      </c>
      <c r="V433" s="11">
        <v>-1.8646213065500399E-2</v>
      </c>
      <c r="W433" s="11">
        <v>-3.1205206339786899E-2</v>
      </c>
      <c r="X433" s="11">
        <v>-8.0742665899765399E-3</v>
      </c>
      <c r="Y433" s="11">
        <v>-1.84670284397766E-2</v>
      </c>
      <c r="Z433" s="11">
        <v>-1.7608767725716501E-3</v>
      </c>
      <c r="AA433" s="11">
        <v>-8.74939660367825E-2</v>
      </c>
      <c r="AB433" s="11">
        <v>-3.6500608498911798E-2</v>
      </c>
      <c r="AC433" s="11">
        <v>-4.3719571389879398E-2</v>
      </c>
      <c r="AD433" s="11">
        <v>-7.2488322132843994E-2</v>
      </c>
      <c r="AE433" s="11">
        <v>-3.3309447019428201E-2</v>
      </c>
      <c r="AF433" s="11">
        <v>-2.0271858641466401E-2</v>
      </c>
      <c r="AG433" s="11">
        <v>-5.6283222945784903E-2</v>
      </c>
      <c r="AH433" s="11">
        <v>-4.7051098526252701E-2</v>
      </c>
      <c r="AI433" s="11">
        <v>-3.3905112906676603E-2</v>
      </c>
      <c r="AJ433" s="11">
        <v>-9.3457648227233195E-3</v>
      </c>
      <c r="AK433" s="11">
        <v>5.9751037368173396E-3</v>
      </c>
      <c r="AL433" s="11">
        <v>1.32638564518235E-2</v>
      </c>
      <c r="AM433" s="11">
        <v>-4.1820773399977801E-3</v>
      </c>
      <c r="AN433" s="11">
        <v>-1.7064247146624901E-2</v>
      </c>
      <c r="AO433" s="11">
        <v>-4.9002494863274598E-2</v>
      </c>
      <c r="AP433" s="11">
        <v>-1.5273626057580101E-2</v>
      </c>
      <c r="AQ433" s="11">
        <v>-4.9626075778089397E-2</v>
      </c>
      <c r="AR433" s="11">
        <v>2.8951048445463E-2</v>
      </c>
      <c r="AS433" s="11">
        <v>-1.8746434783082799E-2</v>
      </c>
      <c r="AT433" s="11">
        <v>-7.1550296431318605E-2</v>
      </c>
      <c r="AU433" s="11">
        <v>4.0229915829756303E-2</v>
      </c>
      <c r="AW433">
        <f t="array" ref="AW433">SUMPRODUCT(B433:AU433,TRANSPOSE('QoL regression results'!$H$3:$H$48))</f>
        <v>0.82087694298783087</v>
      </c>
    </row>
    <row r="434" spans="1:49" x14ac:dyDescent="0.3">
      <c r="A434">
        <v>433</v>
      </c>
      <c r="B434" s="11">
        <v>0.85548577683806604</v>
      </c>
      <c r="C434" s="11">
        <v>-4.1395000803175999E-2</v>
      </c>
      <c r="D434" s="11">
        <v>-2.43110374886065E-2</v>
      </c>
      <c r="E434" s="11">
        <v>4.9435203133693199E-3</v>
      </c>
      <c r="F434" s="11">
        <v>-1.50483546454745E-2</v>
      </c>
      <c r="G434" s="11">
        <v>1.3372261598336901E-2</v>
      </c>
      <c r="H434" s="11">
        <v>2.4483287312805399E-2</v>
      </c>
      <c r="I434" s="11">
        <v>-7.6320964843272596E-2</v>
      </c>
      <c r="J434" s="11">
        <v>-4.7753477055178503E-2</v>
      </c>
      <c r="K434" s="11">
        <v>-0.161728781766313</v>
      </c>
      <c r="L434" s="11">
        <v>-9.2306642523069499E-2</v>
      </c>
      <c r="M434" s="11">
        <v>-5.5121032620400599E-2</v>
      </c>
      <c r="N434" s="11">
        <v>-0.17509388347556201</v>
      </c>
      <c r="O434" s="11">
        <v>-7.9539494507162897E-2</v>
      </c>
      <c r="P434" s="11">
        <v>-2.80408408122092E-2</v>
      </c>
      <c r="Q434" s="11">
        <v>-9.0392411072494197E-2</v>
      </c>
      <c r="R434" s="11">
        <v>-0.14238455013204701</v>
      </c>
      <c r="S434" s="11">
        <v>-0.107457900371062</v>
      </c>
      <c r="T434" s="11">
        <v>-7.6719872192946806E-2</v>
      </c>
      <c r="U434" s="11">
        <v>-0.21034925103395</v>
      </c>
      <c r="V434" s="11">
        <v>6.3558539292131698E-3</v>
      </c>
      <c r="W434" s="11">
        <v>-2.7696955394123701E-2</v>
      </c>
      <c r="X434" s="11">
        <v>-1.38914999294594E-2</v>
      </c>
      <c r="Y434" s="11">
        <v>1.6866873986634601E-2</v>
      </c>
      <c r="Z434" s="11">
        <v>1.2435908818999E-2</v>
      </c>
      <c r="AA434" s="11">
        <v>-8.7138541960626203E-2</v>
      </c>
      <c r="AB434" s="11">
        <v>-3.3366379701987497E-2</v>
      </c>
      <c r="AC434" s="11">
        <v>-7.62838061777808E-2</v>
      </c>
      <c r="AD434" s="11">
        <v>1.18365900144574E-2</v>
      </c>
      <c r="AE434" s="11">
        <v>-3.3942510021747002E-2</v>
      </c>
      <c r="AF434" s="11">
        <v>-3.0567752560200299E-2</v>
      </c>
      <c r="AG434" s="11">
        <v>-6.0650556873106498E-2</v>
      </c>
      <c r="AH434" s="11">
        <v>-5.0341175511019402E-2</v>
      </c>
      <c r="AI434" s="11">
        <v>-2.3283601046459601E-2</v>
      </c>
      <c r="AJ434" s="11">
        <v>-6.9667226614483196E-3</v>
      </c>
      <c r="AK434" s="11">
        <v>1.7419466931267E-3</v>
      </c>
      <c r="AL434" s="11">
        <v>7.1989581937344799E-3</v>
      </c>
      <c r="AM434" s="11">
        <v>-1.4400150260051901E-2</v>
      </c>
      <c r="AN434" s="11">
        <v>-2.82513890436972E-2</v>
      </c>
      <c r="AO434" s="11">
        <v>-6.2572563660661898E-2</v>
      </c>
      <c r="AP434" s="11">
        <v>-1.1466224561594201E-2</v>
      </c>
      <c r="AQ434" s="11">
        <v>-5.6704136220222502E-2</v>
      </c>
      <c r="AR434" s="11">
        <v>3.1472639863938702E-2</v>
      </c>
      <c r="AS434" s="11">
        <v>-1.9047170363632699E-2</v>
      </c>
      <c r="AT434" s="11">
        <v>-6.9909551462900302E-2</v>
      </c>
      <c r="AU434" s="11">
        <v>5.3138152757413203E-2</v>
      </c>
      <c r="AW434">
        <f t="array" ref="AW434">SUMPRODUCT(B434:AU434,TRANSPOSE('QoL regression results'!$H$3:$H$48))</f>
        <v>0.81234355952078119</v>
      </c>
    </row>
    <row r="435" spans="1:49" x14ac:dyDescent="0.3">
      <c r="A435">
        <v>434</v>
      </c>
      <c r="B435" s="11">
        <v>0.86148811701925398</v>
      </c>
      <c r="C435" s="11">
        <v>-2.9761806569878601E-2</v>
      </c>
      <c r="D435" s="11">
        <v>2.29483871292579E-2</v>
      </c>
      <c r="E435" s="11">
        <v>-2.5707724143060602E-3</v>
      </c>
      <c r="F435" s="11">
        <v>-3.7839718676175901E-2</v>
      </c>
      <c r="G435" s="11">
        <v>4.61868925236774E-3</v>
      </c>
      <c r="H435" s="11">
        <v>1.66198183195733E-2</v>
      </c>
      <c r="I435" s="11">
        <v>-0.111062802843214</v>
      </c>
      <c r="J435" s="11">
        <v>-8.9123340194778994E-3</v>
      </c>
      <c r="K435" s="11">
        <v>-8.3751140656685805E-2</v>
      </c>
      <c r="L435" s="11">
        <v>-0.14966835288022401</v>
      </c>
      <c r="M435" s="11">
        <v>-6.12920894902605E-2</v>
      </c>
      <c r="N435" s="11">
        <v>-0.170887593926803</v>
      </c>
      <c r="O435" s="11">
        <v>-6.60776651995887E-2</v>
      </c>
      <c r="P435" s="11">
        <v>-2.7946685072402201E-2</v>
      </c>
      <c r="Q435" s="11">
        <v>-5.5778519014743099E-4</v>
      </c>
      <c r="R435" s="11">
        <v>-5.5274038207017498E-2</v>
      </c>
      <c r="S435" s="11">
        <v>-0.13021994773165799</v>
      </c>
      <c r="T435" s="11">
        <v>-5.2308544454209203E-2</v>
      </c>
      <c r="U435" s="11">
        <v>-0.155558971431494</v>
      </c>
      <c r="V435" s="11">
        <v>9.8780787143607999E-3</v>
      </c>
      <c r="W435" s="11">
        <v>-1.85255895277497E-2</v>
      </c>
      <c r="X435" s="11">
        <v>-3.02927740125459E-2</v>
      </c>
      <c r="Y435" s="11">
        <v>-3.9023443421776498E-3</v>
      </c>
      <c r="Z435" s="11">
        <v>2.3124458864122101E-2</v>
      </c>
      <c r="AA435" s="11">
        <v>-9.4247829137505498E-2</v>
      </c>
      <c r="AB435" s="11">
        <v>-3.5615621949996998E-2</v>
      </c>
      <c r="AC435" s="11">
        <v>-8.7883470294419105E-2</v>
      </c>
      <c r="AD435" s="11">
        <v>-5.8111369504539601E-2</v>
      </c>
      <c r="AE435" s="11">
        <v>-3.8406649047497098E-2</v>
      </c>
      <c r="AF435" s="11">
        <v>-1.9127739313483199E-2</v>
      </c>
      <c r="AG435" s="11">
        <v>-6.3456288410918299E-2</v>
      </c>
      <c r="AH435" s="11">
        <v>-3.9124084775684603E-2</v>
      </c>
      <c r="AI435" s="11">
        <v>-2.5841343249439101E-2</v>
      </c>
      <c r="AJ435" s="11">
        <v>-1.4338009305845299E-2</v>
      </c>
      <c r="AK435" s="11">
        <v>-2.17956671940088E-3</v>
      </c>
      <c r="AL435" s="11">
        <v>4.6886683493719498E-3</v>
      </c>
      <c r="AM435" s="11">
        <v>-1.3657247153628101E-2</v>
      </c>
      <c r="AN435" s="11">
        <v>-2.0697835711754799E-2</v>
      </c>
      <c r="AO435" s="11">
        <v>-5.4630043586957E-2</v>
      </c>
      <c r="AP435" s="11">
        <v>-1.34723774514379E-2</v>
      </c>
      <c r="AQ435" s="11">
        <v>-4.5881940170511101E-2</v>
      </c>
      <c r="AR435" s="11">
        <v>3.30278517443401E-2</v>
      </c>
      <c r="AS435" s="11">
        <v>-1.1746633646633101E-2</v>
      </c>
      <c r="AT435" s="11">
        <v>-6.3445335963709604E-2</v>
      </c>
      <c r="AU435" s="11">
        <v>4.4307784754810703E-2</v>
      </c>
      <c r="AW435">
        <f t="array" ref="AW435">SUMPRODUCT(B435:AU435,TRANSPOSE('QoL regression results'!$H$3:$H$48))</f>
        <v>0.82705270059294134</v>
      </c>
    </row>
    <row r="436" spans="1:49" x14ac:dyDescent="0.3">
      <c r="A436">
        <v>435</v>
      </c>
      <c r="B436" s="11">
        <v>0.85662207344102503</v>
      </c>
      <c r="C436" s="11">
        <v>-8.6774232563245499E-2</v>
      </c>
      <c r="D436" s="11">
        <v>2.4593698861799199E-2</v>
      </c>
      <c r="E436" s="11">
        <v>8.7633467730338695E-3</v>
      </c>
      <c r="F436" s="11">
        <v>1.8071831193432999E-2</v>
      </c>
      <c r="G436" s="11">
        <v>2.04730033324497E-2</v>
      </c>
      <c r="H436" s="11">
        <v>2.66774753629264E-2</v>
      </c>
      <c r="I436" s="11">
        <v>-8.4176772687084594E-2</v>
      </c>
      <c r="J436" s="11">
        <v>-2.4646029109182999E-2</v>
      </c>
      <c r="K436" s="11">
        <v>-6.6572004911584798E-2</v>
      </c>
      <c r="L436" s="11">
        <v>-0.110628484500169</v>
      </c>
      <c r="M436" s="11">
        <v>-4.8872176245211202E-2</v>
      </c>
      <c r="N436" s="11">
        <v>-0.125924161925169</v>
      </c>
      <c r="O436" s="11">
        <v>-0.106433313720214</v>
      </c>
      <c r="P436" s="11">
        <v>-2.0584675011009801E-2</v>
      </c>
      <c r="Q436" s="11">
        <v>-0.11388322248777701</v>
      </c>
      <c r="R436" s="11">
        <v>-5.1494631539203202E-2</v>
      </c>
      <c r="S436" s="11">
        <v>-0.16073297263252201</v>
      </c>
      <c r="T436" s="11">
        <v>-6.5495682066029903E-2</v>
      </c>
      <c r="U436" s="11">
        <v>1.5735198758050201E-2</v>
      </c>
      <c r="V436" s="11">
        <v>1.11062939194113E-2</v>
      </c>
      <c r="W436" s="11">
        <v>-9.9696710053322896E-2</v>
      </c>
      <c r="X436" s="11">
        <v>-5.9496405293764001E-2</v>
      </c>
      <c r="Y436" s="11">
        <v>2.0317105471353101E-2</v>
      </c>
      <c r="Z436" s="11">
        <v>-2.0415198281210498E-2</v>
      </c>
      <c r="AA436" s="11">
        <v>-8.67207003796443E-2</v>
      </c>
      <c r="AB436" s="11">
        <v>-4.5787872855611401E-2</v>
      </c>
      <c r="AC436" s="11">
        <v>-4.6448093089202801E-2</v>
      </c>
      <c r="AD436" s="11">
        <v>-6.2741827190047006E-2</v>
      </c>
      <c r="AE436" s="11">
        <v>-2.63330710686621E-2</v>
      </c>
      <c r="AF436" s="11">
        <v>-3.9262946052134699E-2</v>
      </c>
      <c r="AG436" s="11">
        <v>-5.3501447597380097E-2</v>
      </c>
      <c r="AH436" s="11">
        <v>-5.08878147651083E-2</v>
      </c>
      <c r="AI436" s="11">
        <v>-2.10510495610324E-2</v>
      </c>
      <c r="AJ436" s="11">
        <v>-1.87261105254664E-2</v>
      </c>
      <c r="AK436" s="11">
        <v>-2.3491641226014298E-3</v>
      </c>
      <c r="AL436" s="11">
        <v>2.9534626480839099E-3</v>
      </c>
      <c r="AM436" s="11">
        <v>-1.0728462302487E-2</v>
      </c>
      <c r="AN436" s="11">
        <v>-1.6348926150597801E-2</v>
      </c>
      <c r="AO436" s="11">
        <v>-2.9708950404111801E-2</v>
      </c>
      <c r="AP436" s="11">
        <v>-1.6753779052176999E-2</v>
      </c>
      <c r="AQ436" s="11">
        <v>-5.2149342602865099E-2</v>
      </c>
      <c r="AR436" s="11">
        <v>2.89799424178112E-2</v>
      </c>
      <c r="AS436" s="11">
        <v>-1.50450980555923E-2</v>
      </c>
      <c r="AT436" s="11">
        <v>-6.4599593727239099E-2</v>
      </c>
      <c r="AU436" s="11">
        <v>4.5875264392029401E-2</v>
      </c>
      <c r="AW436">
        <f t="array" ref="AW436">SUMPRODUCT(B436:AU436,TRANSPOSE('QoL regression results'!$H$3:$H$48))</f>
        <v>0.80868772132400069</v>
      </c>
    </row>
    <row r="437" spans="1:49" x14ac:dyDescent="0.3">
      <c r="A437">
        <v>436</v>
      </c>
      <c r="B437" s="11">
        <v>0.87609116612281301</v>
      </c>
      <c r="C437" s="11">
        <v>-6.1403158167708603E-2</v>
      </c>
      <c r="D437" s="11">
        <v>4.8576991851880802E-3</v>
      </c>
      <c r="E437" s="11">
        <v>-3.0391689478976198E-3</v>
      </c>
      <c r="F437" s="11">
        <v>-4.4938566373295703E-3</v>
      </c>
      <c r="G437" s="11">
        <v>2.33769845985962E-2</v>
      </c>
      <c r="H437" s="11">
        <v>3.37849737985274E-2</v>
      </c>
      <c r="I437" s="11">
        <v>-5.3739529729745598E-2</v>
      </c>
      <c r="J437" s="11">
        <v>-2.4975367564518802E-2</v>
      </c>
      <c r="K437" s="11">
        <v>-0.185068090232717</v>
      </c>
      <c r="L437" s="11">
        <v>-8.7587904290351903E-2</v>
      </c>
      <c r="M437" s="11">
        <v>-4.9090442240436002E-2</v>
      </c>
      <c r="N437" s="11">
        <v>-0.17551712890041801</v>
      </c>
      <c r="O437" s="11">
        <v>-4.6565360747008802E-2</v>
      </c>
      <c r="P437" s="11">
        <v>-2.51132155779853E-2</v>
      </c>
      <c r="Q437" s="11">
        <v>-8.1004016912735205E-2</v>
      </c>
      <c r="R437" s="11">
        <v>-0.13051149724320399</v>
      </c>
      <c r="S437" s="11">
        <v>-0.134812405475803</v>
      </c>
      <c r="T437" s="11">
        <v>-0.114259604066379</v>
      </c>
      <c r="U437" s="11">
        <v>-3.6986098497817498E-2</v>
      </c>
      <c r="V437" s="11">
        <v>7.5183573241580899E-3</v>
      </c>
      <c r="W437" s="11">
        <v>-6.5659542562019294E-2</v>
      </c>
      <c r="X437" s="11">
        <v>-4.1426838058280402E-2</v>
      </c>
      <c r="Y437" s="11">
        <v>1.5548758143936799E-2</v>
      </c>
      <c r="Z437" s="11">
        <v>-4.3050853242343402E-2</v>
      </c>
      <c r="AA437" s="11">
        <v>-9.0868689952826806E-2</v>
      </c>
      <c r="AB437" s="11">
        <v>-1.9489145620990599E-2</v>
      </c>
      <c r="AC437" s="11">
        <v>-8.7422398515457106E-2</v>
      </c>
      <c r="AD437" s="11">
        <v>-3.16225407558186E-2</v>
      </c>
      <c r="AE437" s="11">
        <v>-3.3486173119260498E-2</v>
      </c>
      <c r="AF437" s="11">
        <v>-1.1082331591189499E-2</v>
      </c>
      <c r="AG437" s="11">
        <v>-6.9311566979817704E-2</v>
      </c>
      <c r="AH437" s="11">
        <v>-5.4949606882131498E-2</v>
      </c>
      <c r="AI437" s="11">
        <v>-3.6560114570646798E-2</v>
      </c>
      <c r="AJ437" s="11">
        <v>-2.0397687850389801E-2</v>
      </c>
      <c r="AK437" s="11">
        <v>3.3653761398639301E-3</v>
      </c>
      <c r="AL437" s="11">
        <v>5.8528569466963802E-3</v>
      </c>
      <c r="AM437" s="11">
        <v>-6.7716926274170499E-3</v>
      </c>
      <c r="AN437" s="11">
        <v>-2.8709086774495799E-2</v>
      </c>
      <c r="AO437" s="11">
        <v>-4.7789168210049401E-2</v>
      </c>
      <c r="AP437" s="11">
        <v>-1.9401855416091001E-2</v>
      </c>
      <c r="AQ437" s="11">
        <v>-5.3435826837629902E-2</v>
      </c>
      <c r="AR437" s="11">
        <v>2.4402512845767398E-2</v>
      </c>
      <c r="AS437" s="11">
        <v>-1.5800916698000399E-2</v>
      </c>
      <c r="AT437" s="11">
        <v>-5.9726162135892699E-2</v>
      </c>
      <c r="AU437" s="11">
        <v>4.2683830019682199E-2</v>
      </c>
      <c r="AW437">
        <f t="array" ref="AW437">SUMPRODUCT(B437:AU437,TRANSPOSE('QoL regression results'!$H$3:$H$48))</f>
        <v>0.8269944161873779</v>
      </c>
    </row>
    <row r="438" spans="1:49" x14ac:dyDescent="0.3">
      <c r="A438">
        <v>437</v>
      </c>
      <c r="B438" s="11">
        <v>0.88139902150343596</v>
      </c>
      <c r="C438" s="11">
        <v>-7.2036140885126707E-2</v>
      </c>
      <c r="D438" s="11">
        <v>-7.44072254581767E-3</v>
      </c>
      <c r="E438" s="11">
        <v>-5.6416960612391803E-3</v>
      </c>
      <c r="F438" s="11">
        <v>1.7566553869977099E-2</v>
      </c>
      <c r="G438" s="11">
        <v>7.0726424150437603E-3</v>
      </c>
      <c r="H438" s="11">
        <v>2.13970971928941E-2</v>
      </c>
      <c r="I438" s="11">
        <v>-0.10106354448111</v>
      </c>
      <c r="J438" s="11">
        <v>-1.93324131271542E-3</v>
      </c>
      <c r="K438" s="11">
        <v>-0.120095789320975</v>
      </c>
      <c r="L438" s="11">
        <v>-0.102198545696444</v>
      </c>
      <c r="M438" s="11">
        <v>-7.0058256958121304E-2</v>
      </c>
      <c r="N438" s="11">
        <v>-0.13744718721434701</v>
      </c>
      <c r="O438" s="11">
        <v>-3.0187193202041499E-2</v>
      </c>
      <c r="P438" s="11">
        <v>-3.1526807422105597E-2</v>
      </c>
      <c r="Q438" s="11">
        <v>-1.3259441898179101E-2</v>
      </c>
      <c r="R438" s="11">
        <v>-7.7150878051979899E-2</v>
      </c>
      <c r="S438" s="11">
        <v>-0.127693439343878</v>
      </c>
      <c r="T438" s="11">
        <v>-6.3154430844137494E-2</v>
      </c>
      <c r="U438" s="11">
        <v>-4.8322647374098603E-2</v>
      </c>
      <c r="V438" s="11">
        <v>1.19177716301941E-3</v>
      </c>
      <c r="W438" s="11">
        <v>-3.04064417053082E-2</v>
      </c>
      <c r="X438" s="11">
        <v>-4.2729378735717499E-2</v>
      </c>
      <c r="Y438" s="11">
        <v>-1.1299031239334199E-2</v>
      </c>
      <c r="Z438" s="11">
        <v>-5.25394139926985E-2</v>
      </c>
      <c r="AA438" s="11">
        <v>-0.108494311460002</v>
      </c>
      <c r="AB438" s="11">
        <v>-3.7540770938154097E-2</v>
      </c>
      <c r="AC438" s="11">
        <v>2.9705287591627401E-3</v>
      </c>
      <c r="AD438" s="11">
        <v>-2.4146536533878201E-3</v>
      </c>
      <c r="AE438" s="11">
        <v>-3.57806062062953E-2</v>
      </c>
      <c r="AF438" s="11">
        <v>-1.7913274012086901E-2</v>
      </c>
      <c r="AG438" s="11">
        <v>-6.0821484466950203E-2</v>
      </c>
      <c r="AH438" s="11">
        <v>-4.0920667749458302E-2</v>
      </c>
      <c r="AI438" s="11">
        <v>-2.85034519464058E-2</v>
      </c>
      <c r="AJ438" s="11">
        <v>-1.6173207608397699E-2</v>
      </c>
      <c r="AK438" s="11">
        <v>-4.1346951463623804E-3</v>
      </c>
      <c r="AL438" s="11">
        <v>-9.4850097467276597E-3</v>
      </c>
      <c r="AM438" s="11">
        <v>-2.5854806246172601E-2</v>
      </c>
      <c r="AN438" s="11">
        <v>-3.08402645381421E-2</v>
      </c>
      <c r="AO438" s="11">
        <v>-4.9116634812300101E-2</v>
      </c>
      <c r="AP438" s="11">
        <v>-1.7461698876853698E-2</v>
      </c>
      <c r="AQ438" s="11">
        <v>-5.2750561674229202E-2</v>
      </c>
      <c r="AR438" s="11">
        <v>2.98386070457443E-2</v>
      </c>
      <c r="AS438" s="11">
        <v>-1.46895101542091E-2</v>
      </c>
      <c r="AT438" s="11">
        <v>-6.3483962345867201E-2</v>
      </c>
      <c r="AU438" s="11">
        <v>4.6587427043012802E-2</v>
      </c>
      <c r="AW438">
        <f t="array" ref="AW438">SUMPRODUCT(B438:AU438,TRANSPOSE('QoL regression results'!$H$3:$H$48))</f>
        <v>0.83099334400725</v>
      </c>
    </row>
    <row r="439" spans="1:49" x14ac:dyDescent="0.3">
      <c r="A439">
        <v>438</v>
      </c>
      <c r="B439" s="11">
        <v>0.86540486404677597</v>
      </c>
      <c r="C439" s="11">
        <v>-9.6958610606586698E-2</v>
      </c>
      <c r="D439" s="11">
        <v>-1.79108676872177E-2</v>
      </c>
      <c r="E439" s="11">
        <v>-4.2897104155200398E-3</v>
      </c>
      <c r="F439" s="11">
        <v>1.07489437703007E-2</v>
      </c>
      <c r="G439" s="11">
        <v>3.15594318977633E-2</v>
      </c>
      <c r="H439" s="11">
        <v>3.3219114176693001E-2</v>
      </c>
      <c r="I439" s="11">
        <v>-0.117390060859225</v>
      </c>
      <c r="J439" s="11">
        <v>-4.0064163339775501E-3</v>
      </c>
      <c r="K439" s="11">
        <v>-0.12966304993025601</v>
      </c>
      <c r="L439" s="11">
        <v>-0.108200894534352</v>
      </c>
      <c r="M439" s="11">
        <v>-6.3946026489013999E-2</v>
      </c>
      <c r="N439" s="11">
        <v>-0.11400170338698799</v>
      </c>
      <c r="O439" s="11">
        <v>-5.0520102067944501E-2</v>
      </c>
      <c r="P439" s="11">
        <v>-2.7657041289097101E-2</v>
      </c>
      <c r="Q439" s="11">
        <v>-5.04818750291618E-2</v>
      </c>
      <c r="R439" s="11">
        <v>-3.3679683263251499E-2</v>
      </c>
      <c r="S439" s="11">
        <v>-0.113813706222264</v>
      </c>
      <c r="T439" s="11">
        <v>-6.4177363913307806E-2</v>
      </c>
      <c r="U439" s="11">
        <v>-0.110280901185711</v>
      </c>
      <c r="V439" s="11">
        <v>-1.3109156073102099E-2</v>
      </c>
      <c r="W439" s="11">
        <v>-7.0486067468424701E-2</v>
      </c>
      <c r="X439" s="11">
        <v>-5.3309988758283001E-2</v>
      </c>
      <c r="Y439" s="11">
        <v>-1.467077213154E-2</v>
      </c>
      <c r="Z439" s="11">
        <v>4.8112246823123699E-2</v>
      </c>
      <c r="AA439" s="11">
        <v>-9.3480917802575295E-2</v>
      </c>
      <c r="AB439" s="11">
        <v>-7.6862014351232197E-3</v>
      </c>
      <c r="AC439" s="11">
        <v>4.02895785709192E-2</v>
      </c>
      <c r="AD439" s="11">
        <v>-1.8100672474141901E-2</v>
      </c>
      <c r="AE439" s="11">
        <v>-3.6453853948802899E-2</v>
      </c>
      <c r="AF439" s="11">
        <v>-8.4845300788256098E-3</v>
      </c>
      <c r="AG439" s="11">
        <v>-6.18231827679602E-2</v>
      </c>
      <c r="AH439" s="11">
        <v>-6.0431091873727701E-2</v>
      </c>
      <c r="AI439" s="11">
        <v>-3.6017113370566699E-2</v>
      </c>
      <c r="AJ439" s="11">
        <v>-1.3203527098358399E-2</v>
      </c>
      <c r="AK439" s="11">
        <v>1.3953042470135801E-2</v>
      </c>
      <c r="AL439" s="11">
        <v>2.0508541255585301E-2</v>
      </c>
      <c r="AM439" s="11">
        <v>-3.83223382120048E-3</v>
      </c>
      <c r="AN439" s="11">
        <v>-4.2252080273258103E-3</v>
      </c>
      <c r="AO439" s="11">
        <v>-3.7002028208149199E-2</v>
      </c>
      <c r="AP439" s="11">
        <v>-1.7925299987104799E-2</v>
      </c>
      <c r="AQ439" s="11">
        <v>-4.8922706764295602E-2</v>
      </c>
      <c r="AR439" s="11">
        <v>2.77572214506841E-2</v>
      </c>
      <c r="AS439" s="11">
        <v>-2.02901825046129E-2</v>
      </c>
      <c r="AT439" s="11">
        <v>-6.08125860713679E-2</v>
      </c>
      <c r="AU439" s="11">
        <v>4.0876010969115903E-2</v>
      </c>
      <c r="AW439">
        <f t="array" ref="AW439">SUMPRODUCT(B439:AU439,TRANSPOSE('QoL regression results'!$H$3:$H$48))</f>
        <v>0.82548231342863354</v>
      </c>
    </row>
    <row r="440" spans="1:49" x14ac:dyDescent="0.3">
      <c r="A440">
        <v>439</v>
      </c>
      <c r="B440" s="11">
        <v>0.85722026350708602</v>
      </c>
      <c r="C440" s="11">
        <v>-4.0486103954764603E-2</v>
      </c>
      <c r="D440" s="11">
        <v>-4.8774044439859401E-3</v>
      </c>
      <c r="E440" s="11">
        <v>-1.5889260468314299E-4</v>
      </c>
      <c r="F440" s="11">
        <v>2.7564371466636699E-2</v>
      </c>
      <c r="G440" s="11">
        <v>2.3335167966897299E-2</v>
      </c>
      <c r="H440" s="11">
        <v>3.3241568456768102E-2</v>
      </c>
      <c r="I440" s="11">
        <v>-6.6804682451784697E-2</v>
      </c>
      <c r="J440" s="11">
        <v>-2.73987988851849E-2</v>
      </c>
      <c r="K440" s="11">
        <v>-0.21938874434348099</v>
      </c>
      <c r="L440" s="11">
        <v>-9.7098760282237698E-2</v>
      </c>
      <c r="M440" s="11">
        <v>-6.0508905981268402E-2</v>
      </c>
      <c r="N440" s="11">
        <v>-0.11161152799561</v>
      </c>
      <c r="O440" s="11">
        <v>-7.1729207181458393E-2</v>
      </c>
      <c r="P440" s="11">
        <v>-2.7144400571460701E-2</v>
      </c>
      <c r="Q440" s="11">
        <v>-0.16248357089996801</v>
      </c>
      <c r="R440" s="11">
        <v>-6.6553482445754999E-2</v>
      </c>
      <c r="S440" s="11">
        <v>-8.7940374889385595E-2</v>
      </c>
      <c r="T440" s="11">
        <v>-5.1201635008648501E-2</v>
      </c>
      <c r="U440" s="11">
        <v>2.9825068719334801E-3</v>
      </c>
      <c r="V440" s="11">
        <v>1.6721940515660599E-2</v>
      </c>
      <c r="W440" s="11">
        <v>-5.9261636645800503E-2</v>
      </c>
      <c r="X440" s="11">
        <v>-3.9557177005135898E-2</v>
      </c>
      <c r="Y440" s="11">
        <v>-7.3324399513029596E-3</v>
      </c>
      <c r="Z440" s="11">
        <v>3.7684500206112402E-3</v>
      </c>
      <c r="AA440" s="11">
        <v>-7.6452220144099206E-2</v>
      </c>
      <c r="AB440" s="11">
        <v>-2.9188217095502501E-2</v>
      </c>
      <c r="AC440" s="11">
        <v>1.6628036190747101E-2</v>
      </c>
      <c r="AD440" s="11">
        <v>2.6938476158822999E-2</v>
      </c>
      <c r="AE440" s="11">
        <v>-4.1920149393127902E-2</v>
      </c>
      <c r="AF440" s="11">
        <v>-2.51793012754623E-2</v>
      </c>
      <c r="AG440" s="11">
        <v>-6.2384485348379697E-2</v>
      </c>
      <c r="AH440" s="11">
        <v>-4.9977696522641099E-2</v>
      </c>
      <c r="AI440" s="11">
        <v>-2.7430111298930599E-2</v>
      </c>
      <c r="AJ440" s="11">
        <v>-8.7039192454511308E-3</v>
      </c>
      <c r="AK440" s="11">
        <v>-3.1355638278403198E-3</v>
      </c>
      <c r="AL440" s="11">
        <v>1.8323810843755E-3</v>
      </c>
      <c r="AM440" s="11">
        <v>-6.8094940947848997E-3</v>
      </c>
      <c r="AN440" s="11">
        <v>-2.4655074844481501E-2</v>
      </c>
      <c r="AO440" s="11">
        <v>-4.1627994195065597E-2</v>
      </c>
      <c r="AP440" s="11">
        <v>-1.42522980577742E-2</v>
      </c>
      <c r="AQ440" s="11">
        <v>-5.2186820291581698E-2</v>
      </c>
      <c r="AR440" s="11">
        <v>3.3307588858991301E-2</v>
      </c>
      <c r="AS440" s="11">
        <v>-1.9451466872032599E-2</v>
      </c>
      <c r="AT440" s="11">
        <v>-6.58138494190392E-2</v>
      </c>
      <c r="AU440" s="11">
        <v>4.29366604112012E-2</v>
      </c>
      <c r="AW440">
        <f t="array" ref="AW440">SUMPRODUCT(B440:AU440,TRANSPOSE('QoL regression results'!$H$3:$H$48))</f>
        <v>0.80907494806882041</v>
      </c>
    </row>
    <row r="441" spans="1:49" x14ac:dyDescent="0.3">
      <c r="A441">
        <v>440</v>
      </c>
      <c r="B441" s="11">
        <v>0.86357598131091196</v>
      </c>
      <c r="C441" s="11">
        <v>-8.2548067463504196E-2</v>
      </c>
      <c r="D441" s="11">
        <v>1.04450552886658E-2</v>
      </c>
      <c r="E441" s="11">
        <v>2.56384989707339E-3</v>
      </c>
      <c r="F441" s="11">
        <v>2.7878203028073201E-2</v>
      </c>
      <c r="G441" s="11">
        <v>3.1801634909087502E-2</v>
      </c>
      <c r="H441" s="11">
        <v>3.9755554074673599E-2</v>
      </c>
      <c r="I441" s="11">
        <v>-0.10403649637545</v>
      </c>
      <c r="J441" s="11">
        <v>-1.6404827720899299E-2</v>
      </c>
      <c r="K441" s="11">
        <v>-0.14474027890775201</v>
      </c>
      <c r="L441" s="11">
        <v>-9.49462660210042E-2</v>
      </c>
      <c r="M441" s="11">
        <v>-4.8987128301296999E-2</v>
      </c>
      <c r="N441" s="11">
        <v>-3.5913229752585402E-2</v>
      </c>
      <c r="O441" s="11">
        <v>-8.8201994029673297E-2</v>
      </c>
      <c r="P441" s="11">
        <v>-2.1481045479845699E-2</v>
      </c>
      <c r="Q441" s="11">
        <v>-0.125512555275931</v>
      </c>
      <c r="R441" s="11">
        <v>-4.4468635410227997E-2</v>
      </c>
      <c r="S441" s="11">
        <v>-0.158617856773033</v>
      </c>
      <c r="T441" s="11">
        <v>-4.6418660107905803E-2</v>
      </c>
      <c r="U441" s="11">
        <v>-0.14434785497181299</v>
      </c>
      <c r="V441" s="11">
        <v>1.0028919936903399E-2</v>
      </c>
      <c r="W441" s="11">
        <v>-4.07221633247025E-2</v>
      </c>
      <c r="X441" s="11">
        <v>-2.4230413070819998E-2</v>
      </c>
      <c r="Y441" s="11">
        <v>2.9489669186581399E-2</v>
      </c>
      <c r="Z441" s="11">
        <v>-7.0553754851647998E-2</v>
      </c>
      <c r="AA441" s="11">
        <v>-0.115885303301643</v>
      </c>
      <c r="AB441" s="11">
        <v>-3.9313213389079699E-2</v>
      </c>
      <c r="AC441" s="11">
        <v>-2.8121808845753399E-2</v>
      </c>
      <c r="AD441" s="11">
        <v>5.0299452300544096E-3</v>
      </c>
      <c r="AE441" s="11">
        <v>-4.1383107380942502E-2</v>
      </c>
      <c r="AF441" s="11">
        <v>-1.14549182111127E-2</v>
      </c>
      <c r="AG441" s="11">
        <v>-4.6215617674584902E-2</v>
      </c>
      <c r="AH441" s="11">
        <v>-6.2636394782501298E-2</v>
      </c>
      <c r="AI441" s="11">
        <v>-3.4069638390395299E-2</v>
      </c>
      <c r="AJ441" s="11">
        <v>-1.29644830676126E-2</v>
      </c>
      <c r="AK441" s="11">
        <v>-7.2691565305943902E-3</v>
      </c>
      <c r="AL441" s="11">
        <v>4.5632489544960401E-3</v>
      </c>
      <c r="AM441" s="11">
        <v>-1.7597944131127401E-2</v>
      </c>
      <c r="AN441" s="11">
        <v>-2.94650381438912E-2</v>
      </c>
      <c r="AO441" s="11">
        <v>-5.4249514066583897E-2</v>
      </c>
      <c r="AP441" s="11">
        <v>-1.9811129074196202E-2</v>
      </c>
      <c r="AQ441" s="11">
        <v>-6.4888341172933905E-2</v>
      </c>
      <c r="AR441" s="11">
        <v>2.1737970679396399E-2</v>
      </c>
      <c r="AS441" s="11">
        <v>-1.0795049064134201E-2</v>
      </c>
      <c r="AT441" s="11">
        <v>-5.81823258840427E-2</v>
      </c>
      <c r="AU441" s="11">
        <v>5.0890551448436398E-2</v>
      </c>
      <c r="AW441">
        <f t="array" ref="AW441">SUMPRODUCT(B441:AU441,TRANSPOSE('QoL regression results'!$H$3:$H$48))</f>
        <v>0.80550283548290669</v>
      </c>
    </row>
    <row r="442" spans="1:49" x14ac:dyDescent="0.3">
      <c r="A442">
        <v>441</v>
      </c>
      <c r="B442" s="11">
        <v>0.87261493845883098</v>
      </c>
      <c r="C442" s="11">
        <v>-5.2384597757547398E-2</v>
      </c>
      <c r="D442" s="11">
        <v>-5.1525369510568601E-3</v>
      </c>
      <c r="E442" s="11">
        <v>-3.13260610637291E-4</v>
      </c>
      <c r="F442" s="11">
        <v>6.7181568817655801E-3</v>
      </c>
      <c r="G442" s="11">
        <v>3.9350097440085802E-2</v>
      </c>
      <c r="H442" s="11">
        <v>3.1983596934360002E-2</v>
      </c>
      <c r="I442" s="11">
        <v>-5.2605659242906097E-2</v>
      </c>
      <c r="J442" s="11">
        <v>-9.6548219274485408E-3</v>
      </c>
      <c r="K442" s="11">
        <v>-0.15381894844174801</v>
      </c>
      <c r="L442" s="11">
        <v>-0.137822969000229</v>
      </c>
      <c r="M442" s="11">
        <v>-5.8194440587103498E-2</v>
      </c>
      <c r="N442" s="11">
        <v>-0.11062621729391001</v>
      </c>
      <c r="O442" s="11">
        <v>-8.0099858378543304E-2</v>
      </c>
      <c r="P442" s="11">
        <v>-1.99780438880779E-2</v>
      </c>
      <c r="Q442" s="11">
        <v>-6.8939018707162403E-2</v>
      </c>
      <c r="R442" s="11">
        <v>-0.103655987524639</v>
      </c>
      <c r="S442" s="11">
        <v>-0.117706432645677</v>
      </c>
      <c r="T442" s="11">
        <v>-8.3601427477002402E-2</v>
      </c>
      <c r="U442" s="11">
        <v>-0.15738987224797699</v>
      </c>
      <c r="V442" s="11">
        <v>2.5267932486417701E-2</v>
      </c>
      <c r="W442" s="11">
        <v>-5.1010005474024199E-2</v>
      </c>
      <c r="X442" s="11">
        <v>-3.0438042258078401E-2</v>
      </c>
      <c r="Y442" s="11">
        <v>-3.2653872600638102E-2</v>
      </c>
      <c r="Z442" s="11">
        <v>6.2072493247604501E-3</v>
      </c>
      <c r="AA442" s="11">
        <v>-0.102134272027689</v>
      </c>
      <c r="AB442" s="11">
        <v>-3.2862530765160401E-2</v>
      </c>
      <c r="AC442" s="11">
        <v>2.8689231571807701E-2</v>
      </c>
      <c r="AD442" s="11">
        <v>-5.43476728874734E-2</v>
      </c>
      <c r="AE442" s="11">
        <v>-3.10558084178729E-2</v>
      </c>
      <c r="AF442" s="11">
        <v>-2.6700380020323398E-2</v>
      </c>
      <c r="AG442" s="11">
        <v>-6.4730430882442805E-2</v>
      </c>
      <c r="AH442" s="11">
        <v>-4.8733949335185503E-2</v>
      </c>
      <c r="AI442" s="11">
        <v>-2.4398888693485301E-2</v>
      </c>
      <c r="AJ442" s="11">
        <v>-1.03461229526076E-2</v>
      </c>
      <c r="AK442" s="11">
        <v>-8.4055683177203695E-3</v>
      </c>
      <c r="AL442" s="11">
        <v>-2.4920221228124499E-3</v>
      </c>
      <c r="AM442" s="11">
        <v>-1.5838568233895602E-2</v>
      </c>
      <c r="AN442" s="11">
        <v>-2.6819846661826501E-2</v>
      </c>
      <c r="AO442" s="11">
        <v>-4.6277640703414502E-2</v>
      </c>
      <c r="AP442" s="11">
        <v>-1.5429650311009501E-2</v>
      </c>
      <c r="AQ442" s="11">
        <v>-6.0565022004555297E-2</v>
      </c>
      <c r="AR442" s="11">
        <v>2.11244919378266E-2</v>
      </c>
      <c r="AS442" s="11">
        <v>-1.9395974398127999E-2</v>
      </c>
      <c r="AT442" s="11">
        <v>-6.5302587842369697E-2</v>
      </c>
      <c r="AU442" s="11">
        <v>4.5277715658093097E-2</v>
      </c>
      <c r="AW442">
        <f t="array" ref="AW442">SUMPRODUCT(B442:AU442,TRANSPOSE('QoL regression results'!$H$3:$H$48))</f>
        <v>0.82138896700083308</v>
      </c>
    </row>
    <row r="443" spans="1:49" x14ac:dyDescent="0.3">
      <c r="A443">
        <v>442</v>
      </c>
      <c r="B443" s="11">
        <v>0.866043881984361</v>
      </c>
      <c r="C443" s="11">
        <v>-9.9734552005844995E-2</v>
      </c>
      <c r="D443" s="11">
        <v>-2.5481504858337101E-2</v>
      </c>
      <c r="E443" s="11">
        <v>-5.8920589051311397E-3</v>
      </c>
      <c r="F443" s="11">
        <v>3.0162810020566999E-3</v>
      </c>
      <c r="G443" s="11">
        <v>4.2607324506734198E-2</v>
      </c>
      <c r="H443" s="11">
        <v>3.1229269568063499E-2</v>
      </c>
      <c r="I443" s="11">
        <v>-0.104988695750471</v>
      </c>
      <c r="J443" s="11">
        <v>-9.4754145633028104E-3</v>
      </c>
      <c r="K443" s="11">
        <v>-0.12312105978004199</v>
      </c>
      <c r="L443" s="11">
        <v>-0.14187353352006901</v>
      </c>
      <c r="M443" s="11">
        <v>-6.8892957536860699E-2</v>
      </c>
      <c r="N443" s="11">
        <v>-0.148043117494362</v>
      </c>
      <c r="O443" s="11">
        <v>-5.6957318506766101E-2</v>
      </c>
      <c r="P443" s="11">
        <v>-1.96822667347663E-2</v>
      </c>
      <c r="Q443" s="11">
        <v>-0.106552618676499</v>
      </c>
      <c r="R443" s="11">
        <v>-0.110103877881262</v>
      </c>
      <c r="S443" s="11">
        <v>-0.11526605735010099</v>
      </c>
      <c r="T443" s="11">
        <v>-4.9150239808443602E-2</v>
      </c>
      <c r="U443" s="11">
        <v>-0.10682580418851</v>
      </c>
      <c r="V443" s="11">
        <v>-5.7858002920689903E-4</v>
      </c>
      <c r="W443" s="11">
        <v>-4.4089753828249298E-2</v>
      </c>
      <c r="X443" s="11">
        <v>-3.7823390700564397E-2</v>
      </c>
      <c r="Y443" s="11">
        <v>-2.3011581392552001E-2</v>
      </c>
      <c r="Z443" s="11">
        <v>7.1860993402405402E-3</v>
      </c>
      <c r="AA443" s="11">
        <v>-8.8788784868802095E-2</v>
      </c>
      <c r="AB443" s="11">
        <v>-3.7860890363546999E-2</v>
      </c>
      <c r="AC443" s="11">
        <v>2.0763614060841502E-2</v>
      </c>
      <c r="AD443" s="11">
        <v>-8.8398270511180002E-2</v>
      </c>
      <c r="AE443" s="11">
        <v>-3.50287024394468E-2</v>
      </c>
      <c r="AF443" s="11">
        <v>-2.00992294908659E-2</v>
      </c>
      <c r="AG443" s="11">
        <v>-7.8530493906059706E-2</v>
      </c>
      <c r="AH443" s="11">
        <v>-5.4384693758758498E-2</v>
      </c>
      <c r="AI443" s="11">
        <v>-1.95935282466972E-2</v>
      </c>
      <c r="AJ443" s="11">
        <v>-1.5029559352010001E-2</v>
      </c>
      <c r="AK443" s="11">
        <v>6.84064606236562E-4</v>
      </c>
      <c r="AL443" s="11">
        <v>1.58457247809023E-2</v>
      </c>
      <c r="AM443" s="11">
        <v>-4.9610609857970696E-3</v>
      </c>
      <c r="AN443" s="11">
        <v>-9.9744772742928894E-3</v>
      </c>
      <c r="AO443" s="11">
        <v>-4.03687947571457E-2</v>
      </c>
      <c r="AP443" s="11">
        <v>-2.09446742040163E-2</v>
      </c>
      <c r="AQ443" s="11">
        <v>-5.15690169012075E-2</v>
      </c>
      <c r="AR443" s="11">
        <v>4.1248576864537902E-2</v>
      </c>
      <c r="AS443" s="11">
        <v>-2.0069408354949098E-2</v>
      </c>
      <c r="AT443" s="11">
        <v>-6.3898047558476598E-2</v>
      </c>
      <c r="AU443" s="11">
        <v>3.9439841136978702E-2</v>
      </c>
      <c r="AW443">
        <f t="array" ref="AW443">SUMPRODUCT(B443:AU443,TRANSPOSE('QoL regression results'!$H$3:$H$48))</f>
        <v>0.82750491300650475</v>
      </c>
    </row>
    <row r="444" spans="1:49" x14ac:dyDescent="0.3">
      <c r="A444">
        <v>443</v>
      </c>
      <c r="B444" s="11">
        <v>0.86530659983904001</v>
      </c>
      <c r="C444" s="11">
        <v>-2.6870943271666999E-2</v>
      </c>
      <c r="D444" s="11">
        <v>1.21584265431626E-2</v>
      </c>
      <c r="E444" s="11">
        <v>8.3541476374670194E-3</v>
      </c>
      <c r="F444" s="11">
        <v>-1.3576612646330401E-2</v>
      </c>
      <c r="G444" s="11">
        <v>1.7370098172331299E-2</v>
      </c>
      <c r="H444" s="11">
        <v>3.8220558563210001E-2</v>
      </c>
      <c r="I444" s="11">
        <v>-8.5799901778444196E-2</v>
      </c>
      <c r="J444" s="11">
        <v>-3.1803582742684001E-2</v>
      </c>
      <c r="K444" s="11">
        <v>-8.9800685898299495E-2</v>
      </c>
      <c r="L444" s="11">
        <v>-0.100318907429709</v>
      </c>
      <c r="M444" s="11">
        <v>-4.5998500401106202E-2</v>
      </c>
      <c r="N444" s="11">
        <v>-0.119128774032812</v>
      </c>
      <c r="O444" s="11">
        <v>-7.4263777339376294E-2</v>
      </c>
      <c r="P444" s="11">
        <v>-2.3856055005719901E-2</v>
      </c>
      <c r="Q444" s="11">
        <v>1.3238701457301799E-2</v>
      </c>
      <c r="R444" s="11">
        <v>-9.2812096601585098E-2</v>
      </c>
      <c r="S444" s="11">
        <v>-0.12497532371419399</v>
      </c>
      <c r="T444" s="11">
        <v>-8.5357010489200594E-2</v>
      </c>
      <c r="U444" s="11">
        <v>-8.2037062958172396E-2</v>
      </c>
      <c r="V444" s="11">
        <v>8.8117471644001504E-4</v>
      </c>
      <c r="W444" s="11">
        <v>-2.1301511688282398E-2</v>
      </c>
      <c r="X444" s="11">
        <v>-3.8155495855943598E-2</v>
      </c>
      <c r="Y444" s="11">
        <v>5.55744170132157E-2</v>
      </c>
      <c r="Z444" s="11">
        <v>-3.88481161908399E-3</v>
      </c>
      <c r="AA444" s="11">
        <v>-8.3873528576109205E-2</v>
      </c>
      <c r="AB444" s="11">
        <v>-2.77927242820512E-2</v>
      </c>
      <c r="AC444" s="11">
        <v>-2.9779295564622901E-2</v>
      </c>
      <c r="AD444" s="11">
        <v>-8.01108486427132E-2</v>
      </c>
      <c r="AE444" s="11">
        <v>-3.1645272553710302E-2</v>
      </c>
      <c r="AF444" s="11">
        <v>-1.9249695632317099E-2</v>
      </c>
      <c r="AG444" s="11">
        <v>-6.1608927583085102E-2</v>
      </c>
      <c r="AH444" s="11">
        <v>-5.5819893748253198E-2</v>
      </c>
      <c r="AI444" s="11">
        <v>-3.3918166506577099E-2</v>
      </c>
      <c r="AJ444" s="11">
        <v>-2.4242365963320502E-2</v>
      </c>
      <c r="AK444" s="11">
        <v>-1.9544308271107098E-3</v>
      </c>
      <c r="AL444" s="11">
        <v>1.4807791864318199E-2</v>
      </c>
      <c r="AM444" s="11">
        <v>-5.4649874289814399E-3</v>
      </c>
      <c r="AN444" s="11">
        <v>-1.5797948329504399E-2</v>
      </c>
      <c r="AO444" s="11">
        <v>-4.4273788136216297E-2</v>
      </c>
      <c r="AP444" s="11">
        <v>-6.3849481941747402E-3</v>
      </c>
      <c r="AQ444" s="11">
        <v>-5.6225548249733401E-2</v>
      </c>
      <c r="AR444" s="11">
        <v>2.98033004869994E-2</v>
      </c>
      <c r="AS444" s="11">
        <v>-2.48218728352207E-2</v>
      </c>
      <c r="AT444" s="11">
        <v>-6.86819710777304E-2</v>
      </c>
      <c r="AU444" s="11">
        <v>3.9736915086810098E-2</v>
      </c>
      <c r="AW444">
        <f t="array" ref="AW444">SUMPRODUCT(B444:AU444,TRANSPOSE('QoL regression results'!$H$3:$H$48))</f>
        <v>0.82429449795510501</v>
      </c>
    </row>
    <row r="445" spans="1:49" x14ac:dyDescent="0.3">
      <c r="A445">
        <v>444</v>
      </c>
      <c r="B445" s="11">
        <v>0.84133540956728703</v>
      </c>
      <c r="C445" s="11">
        <v>-4.6991408260224798E-2</v>
      </c>
      <c r="D445" s="11">
        <v>-8.8074222747539493E-3</v>
      </c>
      <c r="E445" s="11">
        <v>6.6974402923087898E-3</v>
      </c>
      <c r="F445" s="11">
        <v>-1.02638912903943E-2</v>
      </c>
      <c r="G445" s="11">
        <v>9.4410122520115995E-3</v>
      </c>
      <c r="H445" s="11">
        <v>2.2948526171427799E-2</v>
      </c>
      <c r="I445" s="11">
        <v>-6.9216501660944105E-2</v>
      </c>
      <c r="J445" s="11">
        <v>-2.6126034593446E-2</v>
      </c>
      <c r="K445" s="11">
        <v>-0.16135365480515701</v>
      </c>
      <c r="L445" s="11">
        <v>-0.13433097886751999</v>
      </c>
      <c r="M445" s="11">
        <v>-5.1954587252108199E-2</v>
      </c>
      <c r="N445" s="11">
        <v>-0.20851128161820701</v>
      </c>
      <c r="O445" s="11">
        <v>-4.4994838462509602E-2</v>
      </c>
      <c r="P445" s="11">
        <v>-2.61239269603557E-2</v>
      </c>
      <c r="Q445" s="11">
        <v>-8.6589457590826896E-2</v>
      </c>
      <c r="R445" s="11">
        <v>-0.103850158883266</v>
      </c>
      <c r="S445" s="11">
        <v>-0.111596092293535</v>
      </c>
      <c r="T445" s="11">
        <v>-6.7055100647626903E-2</v>
      </c>
      <c r="U445" s="11">
        <v>-7.3567282492028499E-2</v>
      </c>
      <c r="V445" s="11">
        <v>-2.7834668122542101E-3</v>
      </c>
      <c r="W445" s="11">
        <v>-6.40093713602881E-2</v>
      </c>
      <c r="X445" s="11">
        <v>-5.6149371724057102E-2</v>
      </c>
      <c r="Y445" s="11">
        <v>2.9667179957211302E-2</v>
      </c>
      <c r="Z445" s="11">
        <v>1.37172974704364E-2</v>
      </c>
      <c r="AA445" s="11">
        <v>-8.9865813519982907E-2</v>
      </c>
      <c r="AB445" s="11">
        <v>-1.7226545946322901E-2</v>
      </c>
      <c r="AC445" s="11">
        <v>-4.0945591213048103E-2</v>
      </c>
      <c r="AD445" s="11">
        <v>-3.9848732970619097E-2</v>
      </c>
      <c r="AE445" s="11">
        <v>-3.02541954615652E-2</v>
      </c>
      <c r="AF445" s="11">
        <v>-1.32069293810873E-2</v>
      </c>
      <c r="AG445" s="11">
        <v>-5.1847030446919698E-2</v>
      </c>
      <c r="AH445" s="11">
        <v>-3.9395398970129003E-2</v>
      </c>
      <c r="AI445" s="11">
        <v>-2.7000658059598601E-2</v>
      </c>
      <c r="AJ445" s="11">
        <v>-9.6956832586172492E-3</v>
      </c>
      <c r="AK445" s="11">
        <v>8.3008893573811096E-3</v>
      </c>
      <c r="AL445" s="11">
        <v>1.6492422536057798E-2</v>
      </c>
      <c r="AM445" s="11">
        <v>-2.3663735630029799E-3</v>
      </c>
      <c r="AN445" s="11">
        <v>-1.3940292427366901E-2</v>
      </c>
      <c r="AO445" s="11">
        <v>-3.7413597989375803E-2</v>
      </c>
      <c r="AP445" s="11">
        <v>-1.0960009805524499E-2</v>
      </c>
      <c r="AQ445" s="11">
        <v>-4.2038146463337103E-2</v>
      </c>
      <c r="AR445" s="11">
        <v>2.9501325308342E-2</v>
      </c>
      <c r="AS445" s="11">
        <v>-2.2297652038332699E-2</v>
      </c>
      <c r="AT445" s="11">
        <v>-6.2832391850191197E-2</v>
      </c>
      <c r="AU445" s="11">
        <v>4.5097100420829601E-2</v>
      </c>
      <c r="AW445">
        <f t="array" ref="AW445">SUMPRODUCT(B445:AU445,TRANSPOSE('QoL regression results'!$H$3:$H$48))</f>
        <v>0.81843243313321579</v>
      </c>
    </row>
    <row r="446" spans="1:49" x14ac:dyDescent="0.3">
      <c r="A446">
        <v>445</v>
      </c>
      <c r="B446" s="11">
        <v>0.87421156235458097</v>
      </c>
      <c r="C446" s="11">
        <v>-5.1397318360164902E-2</v>
      </c>
      <c r="D446" s="11">
        <v>-1.7832175593507301E-2</v>
      </c>
      <c r="E446" s="11">
        <v>1.32068395276961E-3</v>
      </c>
      <c r="F446" s="11">
        <v>-1.07255681290188E-2</v>
      </c>
      <c r="G446" s="11">
        <v>1.37480570251003E-2</v>
      </c>
      <c r="H446" s="11">
        <v>2.32220644806958E-2</v>
      </c>
      <c r="I446" s="11">
        <v>-9.6026203108346003E-2</v>
      </c>
      <c r="J446" s="11">
        <v>-4.1983419340644999E-2</v>
      </c>
      <c r="K446" s="11">
        <v>-0.113392422549573</v>
      </c>
      <c r="L446" s="11">
        <v>-0.136429769909367</v>
      </c>
      <c r="M446" s="11">
        <v>-5.88094505935043E-2</v>
      </c>
      <c r="N446" s="11">
        <v>-0.124510202883059</v>
      </c>
      <c r="O446" s="11">
        <v>-5.4396172011134697E-2</v>
      </c>
      <c r="P446" s="11">
        <v>-1.5161830044727801E-2</v>
      </c>
      <c r="Q446" s="11">
        <v>-6.69603313303377E-2</v>
      </c>
      <c r="R446" s="11">
        <v>-8.6432581177251597E-2</v>
      </c>
      <c r="S446" s="11">
        <v>-8.5582456515653396E-2</v>
      </c>
      <c r="T446" s="11">
        <v>-8.7741950262672896E-2</v>
      </c>
      <c r="U446" s="11">
        <v>-0.125175120916898</v>
      </c>
      <c r="V446" s="11">
        <v>1.7798862977276501E-3</v>
      </c>
      <c r="W446" s="11">
        <v>4.1222583016039304E-3</v>
      </c>
      <c r="X446" s="11">
        <v>-8.1085812813867092E-3</v>
      </c>
      <c r="Y446" s="11">
        <v>-1.1244795214203599E-2</v>
      </c>
      <c r="Z446" s="11">
        <v>4.3863384431882202E-2</v>
      </c>
      <c r="AA446" s="11">
        <v>-9.4183664057572905E-2</v>
      </c>
      <c r="AB446" s="11">
        <v>-2.7528867748013001E-2</v>
      </c>
      <c r="AC446" s="11">
        <v>-5.9078796910491602E-2</v>
      </c>
      <c r="AD446" s="11">
        <v>-2.2072879288007798E-2</v>
      </c>
      <c r="AE446" s="11">
        <v>-3.02463987231332E-2</v>
      </c>
      <c r="AF446" s="11">
        <v>-1.2286553070865999E-2</v>
      </c>
      <c r="AG446" s="11">
        <v>-5.91792258533742E-2</v>
      </c>
      <c r="AH446" s="11">
        <v>-4.7377148258049298E-2</v>
      </c>
      <c r="AI446" s="11">
        <v>-2.2673811184525602E-2</v>
      </c>
      <c r="AJ446" s="11">
        <v>-2.4955884046571501E-2</v>
      </c>
      <c r="AK446" s="11">
        <v>-1.8285114929712E-3</v>
      </c>
      <c r="AL446" s="11">
        <v>1.5181972664007301E-2</v>
      </c>
      <c r="AM446" s="11">
        <v>-1.04911839754967E-2</v>
      </c>
      <c r="AN446" s="11">
        <v>-2.53147546969151E-2</v>
      </c>
      <c r="AO446" s="11">
        <v>-4.1427143020849898E-2</v>
      </c>
      <c r="AP446" s="11">
        <v>-1.18659927007658E-2</v>
      </c>
      <c r="AQ446" s="11">
        <v>-5.6937265736184399E-2</v>
      </c>
      <c r="AR446" s="11">
        <v>2.8673288305661401E-2</v>
      </c>
      <c r="AS446" s="11">
        <v>-1.74380349466077E-2</v>
      </c>
      <c r="AT446" s="11">
        <v>-6.6167592065507499E-2</v>
      </c>
      <c r="AU446" s="11">
        <v>3.8009948636583503E-2</v>
      </c>
      <c r="AW446">
        <f t="array" ref="AW446">SUMPRODUCT(B446:AU446,TRANSPOSE('QoL regression results'!$H$3:$H$48))</f>
        <v>0.84201638676053903</v>
      </c>
    </row>
    <row r="447" spans="1:49" x14ac:dyDescent="0.3">
      <c r="A447">
        <v>446</v>
      </c>
      <c r="B447" s="11">
        <v>0.84091677113033503</v>
      </c>
      <c r="C447" s="11">
        <v>-9.1042974018108194E-2</v>
      </c>
      <c r="D447" s="11">
        <v>-1.4403915794055399E-2</v>
      </c>
      <c r="E447" s="11">
        <v>7.1968297018685902E-3</v>
      </c>
      <c r="F447" s="11">
        <v>1.29831999556733E-2</v>
      </c>
      <c r="G447" s="11">
        <v>2.0455342215333801E-2</v>
      </c>
      <c r="H447" s="11">
        <v>3.79825959857336E-2</v>
      </c>
      <c r="I447" s="11">
        <v>-6.3411555246670095E-2</v>
      </c>
      <c r="J447" s="11">
        <v>-9.8450676403267507E-3</v>
      </c>
      <c r="K447" s="11">
        <v>-0.13349356689775799</v>
      </c>
      <c r="L447" s="11">
        <v>-0.12942999772170999</v>
      </c>
      <c r="M447" s="11">
        <v>-4.9649720104839097E-2</v>
      </c>
      <c r="N447" s="11">
        <v>-0.163993014989193</v>
      </c>
      <c r="O447" s="11">
        <v>-5.8064570075483199E-2</v>
      </c>
      <c r="P447" s="11">
        <v>-2.5869593338193199E-2</v>
      </c>
      <c r="Q447" s="11">
        <v>-5.9894840570338302E-2</v>
      </c>
      <c r="R447" s="11">
        <v>-9.2203846818818602E-2</v>
      </c>
      <c r="S447" s="11">
        <v>-0.137130038318865</v>
      </c>
      <c r="T447" s="11">
        <v>-7.7895649255507196E-2</v>
      </c>
      <c r="U447" s="11">
        <v>-0.116214595069401</v>
      </c>
      <c r="V447" s="11">
        <v>3.3838782259289601E-2</v>
      </c>
      <c r="W447" s="11">
        <v>-7.8362185729744405E-2</v>
      </c>
      <c r="X447" s="11">
        <v>-2.79990118333668E-2</v>
      </c>
      <c r="Y447" s="11">
        <v>-8.5253120967545993E-3</v>
      </c>
      <c r="Z447" s="11">
        <v>2.6889946531540799E-2</v>
      </c>
      <c r="AA447" s="11">
        <v>-9.8455136936195897E-2</v>
      </c>
      <c r="AB447" s="11">
        <v>-3.6835163213858997E-2</v>
      </c>
      <c r="AC447" s="11">
        <v>-2.5350402551213801E-2</v>
      </c>
      <c r="AD447" s="11">
        <v>-1.1138071176079E-2</v>
      </c>
      <c r="AE447" s="11">
        <v>-2.4239015868957499E-2</v>
      </c>
      <c r="AF447" s="11">
        <v>-2.1500055467066199E-2</v>
      </c>
      <c r="AG447" s="11">
        <v>-5.5252661658516902E-2</v>
      </c>
      <c r="AH447" s="11">
        <v>-5.2815844958301897E-2</v>
      </c>
      <c r="AI447" s="11">
        <v>-2.6152997200859299E-2</v>
      </c>
      <c r="AJ447" s="11">
        <v>-1.8955832115391199E-2</v>
      </c>
      <c r="AK447" s="11">
        <v>4.6479150019865601E-3</v>
      </c>
      <c r="AL447" s="11">
        <v>1.4084436143448901E-2</v>
      </c>
      <c r="AM447" s="11">
        <v>6.8567378446143801E-4</v>
      </c>
      <c r="AN447" s="11">
        <v>-1.8790163494096498E-2</v>
      </c>
      <c r="AO447" s="11">
        <v>-2.0040188702149599E-2</v>
      </c>
      <c r="AP447" s="11">
        <v>-8.3007390268253697E-3</v>
      </c>
      <c r="AQ447" s="11">
        <v>-4.7103477381144697E-2</v>
      </c>
      <c r="AR447" s="11">
        <v>3.2820599615452799E-2</v>
      </c>
      <c r="AS447" s="11">
        <v>-1.6809060533956501E-2</v>
      </c>
      <c r="AT447" s="11">
        <v>-6.36695134541896E-2</v>
      </c>
      <c r="AU447" s="11">
        <v>4.4242633682643501E-2</v>
      </c>
      <c r="AW447">
        <f t="array" ref="AW447">SUMPRODUCT(B447:AU447,TRANSPOSE('QoL regression results'!$H$3:$H$48))</f>
        <v>0.80218536231548199</v>
      </c>
    </row>
    <row r="448" spans="1:49" x14ac:dyDescent="0.3">
      <c r="A448">
        <v>447</v>
      </c>
      <c r="B448" s="11">
        <v>0.88221860758553905</v>
      </c>
      <c r="C448" s="11">
        <v>-5.46107083897256E-2</v>
      </c>
      <c r="D448" s="11">
        <v>-2.12204514109566E-2</v>
      </c>
      <c r="E448" s="11">
        <v>-8.2587509285863593E-3</v>
      </c>
      <c r="F448" s="11">
        <v>3.08138141427097E-2</v>
      </c>
      <c r="G448" s="11">
        <v>4.4920659410134303E-2</v>
      </c>
      <c r="H448" s="11">
        <v>4.3222083579566799E-2</v>
      </c>
      <c r="I448" s="11">
        <v>-6.6955455959365695E-2</v>
      </c>
      <c r="J448" s="11">
        <v>-8.6024932005850305E-3</v>
      </c>
      <c r="K448" s="11">
        <v>-0.12197462021519</v>
      </c>
      <c r="L448" s="11">
        <v>-0.13535666111469</v>
      </c>
      <c r="M448" s="11">
        <v>-6.9977085281255E-2</v>
      </c>
      <c r="N448" s="11">
        <v>-0.121037330468507</v>
      </c>
      <c r="O448" s="11">
        <v>-9.3668408776844903E-2</v>
      </c>
      <c r="P448" s="11">
        <v>-2.6212597125819699E-2</v>
      </c>
      <c r="Q448" s="11">
        <v>-0.16231708840609799</v>
      </c>
      <c r="R448" s="11">
        <v>-9.3094862996372402E-2</v>
      </c>
      <c r="S448" s="11">
        <v>-0.146890967264659</v>
      </c>
      <c r="T448" s="11">
        <v>-5.6003781213108499E-2</v>
      </c>
      <c r="U448" s="11">
        <v>-0.12562915885477799</v>
      </c>
      <c r="V448" s="11">
        <v>2.51665453912806E-2</v>
      </c>
      <c r="W448" s="11">
        <v>-1.9419778201085199E-2</v>
      </c>
      <c r="X448" s="11">
        <v>-3.7178851436377801E-2</v>
      </c>
      <c r="Y448" s="11">
        <v>3.15624125735081E-2</v>
      </c>
      <c r="Z448" s="11">
        <v>-1.02772617518466E-2</v>
      </c>
      <c r="AA448" s="11">
        <v>-0.109076941182969</v>
      </c>
      <c r="AB448" s="11">
        <v>-4.0351796012596197E-2</v>
      </c>
      <c r="AC448" s="11">
        <v>3.9123582569247903E-2</v>
      </c>
      <c r="AD448" s="11">
        <v>-1.4634374506274E-2</v>
      </c>
      <c r="AE448" s="11">
        <v>-3.3574192773804599E-2</v>
      </c>
      <c r="AF448" s="11">
        <v>-2.4840715480841099E-2</v>
      </c>
      <c r="AG448" s="11">
        <v>-5.7143529599295403E-2</v>
      </c>
      <c r="AH448" s="11">
        <v>-6.2722099169626094E-2</v>
      </c>
      <c r="AI448" s="11">
        <v>-3.83740548279555E-2</v>
      </c>
      <c r="AJ448" s="11">
        <v>-2.2333446183756898E-2</v>
      </c>
      <c r="AK448" s="11">
        <v>8.2910410953389204E-4</v>
      </c>
      <c r="AL448" s="11">
        <v>8.8776422809908606E-3</v>
      </c>
      <c r="AM448" s="11">
        <v>-1.2221581640979799E-2</v>
      </c>
      <c r="AN448" s="11">
        <v>-2.1252323608279101E-2</v>
      </c>
      <c r="AO448" s="11">
        <v>-4.4062104599693397E-2</v>
      </c>
      <c r="AP448" s="11">
        <v>-2.2966565075138501E-2</v>
      </c>
      <c r="AQ448" s="11">
        <v>-6.3227691449968398E-2</v>
      </c>
      <c r="AR448" s="11">
        <v>2.73592273858362E-2</v>
      </c>
      <c r="AS448" s="11">
        <v>-7.5860373018925998E-3</v>
      </c>
      <c r="AT448" s="11">
        <v>-5.66748792070631E-2</v>
      </c>
      <c r="AU448" s="11">
        <v>3.99852595495888E-2</v>
      </c>
      <c r="AW448">
        <f t="array" ref="AW448">SUMPRODUCT(B448:AU448,TRANSPOSE('QoL regression results'!$H$3:$H$48))</f>
        <v>0.82837415069690379</v>
      </c>
    </row>
    <row r="449" spans="1:49" x14ac:dyDescent="0.3">
      <c r="A449">
        <v>448</v>
      </c>
      <c r="B449" s="11">
        <v>0.85937546457593705</v>
      </c>
      <c r="C449" s="11">
        <v>-3.1236975094233399E-2</v>
      </c>
      <c r="D449" s="11">
        <v>-2.74582771634556E-4</v>
      </c>
      <c r="E449" s="11">
        <v>9.0038572117603598E-3</v>
      </c>
      <c r="F449" s="11">
        <v>2.3865411626182399E-4</v>
      </c>
      <c r="G449" s="11">
        <v>4.9438411673449201E-2</v>
      </c>
      <c r="H449" s="11">
        <v>3.3254217161255102E-2</v>
      </c>
      <c r="I449" s="11">
        <v>-7.8671899465195497E-2</v>
      </c>
      <c r="J449" s="11">
        <v>4.2030052811213199E-3</v>
      </c>
      <c r="K449" s="11">
        <v>-0.17591761941478401</v>
      </c>
      <c r="L449" s="11">
        <v>-0.12150579396278</v>
      </c>
      <c r="M449" s="11">
        <v>-5.33856800178623E-2</v>
      </c>
      <c r="N449" s="11">
        <v>-0.15271923170507601</v>
      </c>
      <c r="O449" s="11">
        <v>-5.9871855407436503E-2</v>
      </c>
      <c r="P449" s="11">
        <v>-2.21137658365149E-2</v>
      </c>
      <c r="Q449" s="11">
        <v>-0.122426749960101</v>
      </c>
      <c r="R449" s="11">
        <v>-7.4498352697555406E-2</v>
      </c>
      <c r="S449" s="11">
        <v>-0.117847549556158</v>
      </c>
      <c r="T449" s="11">
        <v>-6.1507144788670101E-2</v>
      </c>
      <c r="U449" s="11">
        <v>-8.4164392625665205E-2</v>
      </c>
      <c r="V449" s="11">
        <v>-3.5165064640539499E-2</v>
      </c>
      <c r="W449" s="11">
        <v>-3.5766061165811797E-2</v>
      </c>
      <c r="X449" s="11">
        <v>-3.58992261026439E-2</v>
      </c>
      <c r="Y449" s="11">
        <v>-1.6814350950470899E-2</v>
      </c>
      <c r="Z449" s="11">
        <v>5.6447830271259599E-3</v>
      </c>
      <c r="AA449" s="11">
        <v>-9.2202192010242601E-2</v>
      </c>
      <c r="AB449" s="11">
        <v>-4.4700068298502302E-2</v>
      </c>
      <c r="AC449" s="11">
        <v>1.3978257249371601E-2</v>
      </c>
      <c r="AD449" s="11">
        <v>-3.8743117553428602E-2</v>
      </c>
      <c r="AE449" s="11">
        <v>-3.4030608560054201E-2</v>
      </c>
      <c r="AF449" s="11">
        <v>-5.6947751286889701E-3</v>
      </c>
      <c r="AG449" s="11">
        <v>-6.6167519924983306E-2</v>
      </c>
      <c r="AH449" s="11">
        <v>-6.06083473496467E-2</v>
      </c>
      <c r="AI449" s="11">
        <v>-3.02356467219544E-2</v>
      </c>
      <c r="AJ449" s="11">
        <v>-1.2001773678396201E-2</v>
      </c>
      <c r="AK449" s="11">
        <v>8.0208304553634202E-3</v>
      </c>
      <c r="AL449" s="11">
        <v>1.56464989586051E-2</v>
      </c>
      <c r="AM449" s="11">
        <v>1.5839263655880299E-3</v>
      </c>
      <c r="AN449" s="11">
        <v>-1.6715377699031201E-2</v>
      </c>
      <c r="AO449" s="11">
        <v>-4.1014182648649498E-2</v>
      </c>
      <c r="AP449" s="11">
        <v>-1.3452569246565E-2</v>
      </c>
      <c r="AQ449" s="11">
        <v>-5.0783404621059902E-2</v>
      </c>
      <c r="AR449" s="11">
        <v>2.75882089210789E-2</v>
      </c>
      <c r="AS449" s="11">
        <v>-1.7577775218904999E-2</v>
      </c>
      <c r="AT449" s="11">
        <v>-6.6805919851980602E-2</v>
      </c>
      <c r="AU449" s="11">
        <v>3.76651341105885E-2</v>
      </c>
      <c r="AW449">
        <f t="array" ref="AW449">SUMPRODUCT(B449:AU449,TRANSPOSE('QoL regression results'!$H$3:$H$48))</f>
        <v>0.81441361618489549</v>
      </c>
    </row>
    <row r="450" spans="1:49" x14ac:dyDescent="0.3">
      <c r="A450">
        <v>449</v>
      </c>
      <c r="B450" s="11">
        <v>0.87048711953531699</v>
      </c>
      <c r="C450" s="11">
        <v>-3.5774640130473698E-2</v>
      </c>
      <c r="D450" s="11">
        <v>5.3757337516944703E-3</v>
      </c>
      <c r="E450" s="11">
        <v>-3.769083161996E-4</v>
      </c>
      <c r="F450" s="11">
        <v>-1.7588208143848101E-2</v>
      </c>
      <c r="G450" s="11">
        <v>1.4935551393188799E-2</v>
      </c>
      <c r="H450" s="11">
        <v>2.7828888220042099E-2</v>
      </c>
      <c r="I450" s="11">
        <v>-3.7390076229084301E-2</v>
      </c>
      <c r="J450" s="11">
        <v>-1.1911788172620201E-2</v>
      </c>
      <c r="K450" s="11">
        <v>-0.142001249225951</v>
      </c>
      <c r="L450" s="11">
        <v>-0.122057448330957</v>
      </c>
      <c r="M450" s="11">
        <v>-5.8384580687280301E-2</v>
      </c>
      <c r="N450" s="11">
        <v>-0.102204233781864</v>
      </c>
      <c r="O450" s="11">
        <v>-0.121093245760346</v>
      </c>
      <c r="P450" s="11">
        <v>-1.6210441774360301E-2</v>
      </c>
      <c r="Q450" s="11">
        <v>-9.6638529298489401E-2</v>
      </c>
      <c r="R450" s="11">
        <v>-0.138224711195405</v>
      </c>
      <c r="S450" s="11">
        <v>-0.111725130570553</v>
      </c>
      <c r="T450" s="11">
        <v>-6.2650945077970199E-2</v>
      </c>
      <c r="U450" s="11">
        <v>-5.5895822483520603E-2</v>
      </c>
      <c r="V450" s="11">
        <v>2.6752517900832402E-3</v>
      </c>
      <c r="W450" s="11">
        <v>-6.1366965596799203E-2</v>
      </c>
      <c r="X450" s="11">
        <v>-4.0584294446696201E-2</v>
      </c>
      <c r="Y450" s="11">
        <v>1.5554692481504E-2</v>
      </c>
      <c r="Z450" s="11">
        <v>-4.2966335470977897E-2</v>
      </c>
      <c r="AA450" s="11">
        <v>-0.10542368472042001</v>
      </c>
      <c r="AB450" s="11">
        <v>-3.4034010177682303E-2</v>
      </c>
      <c r="AC450" s="11">
        <v>-2.75024482961795E-2</v>
      </c>
      <c r="AD450" s="11">
        <v>-0.13718443034602101</v>
      </c>
      <c r="AE450" s="11">
        <v>-3.0703108135441099E-2</v>
      </c>
      <c r="AF450" s="11">
        <v>-2.4552742432895701E-2</v>
      </c>
      <c r="AG450" s="11">
        <v>-6.3693255164229606E-2</v>
      </c>
      <c r="AH450" s="11">
        <v>-5.4143698977461303E-2</v>
      </c>
      <c r="AI450" s="11">
        <v>-3.5544060198598598E-2</v>
      </c>
      <c r="AJ450" s="11">
        <v>-1.66924144578104E-2</v>
      </c>
      <c r="AK450" s="11">
        <v>-4.2862147061485103E-3</v>
      </c>
      <c r="AL450" s="11">
        <v>8.6201808399018007E-3</v>
      </c>
      <c r="AM450" s="11">
        <v>-1.61929363265675E-2</v>
      </c>
      <c r="AN450" s="11">
        <v>-1.9951112162246699E-2</v>
      </c>
      <c r="AO450" s="11">
        <v>-4.8709078730946799E-2</v>
      </c>
      <c r="AP450" s="11">
        <v>-7.4189360424598803E-3</v>
      </c>
      <c r="AQ450" s="11">
        <v>-5.2230957764054599E-2</v>
      </c>
      <c r="AR450" s="11">
        <v>2.9566803353378E-2</v>
      </c>
      <c r="AS450" s="11">
        <v>-1.55898321687351E-2</v>
      </c>
      <c r="AT450" s="11">
        <v>-6.5397627362101904E-2</v>
      </c>
      <c r="AU450" s="11">
        <v>3.9984620768265103E-2</v>
      </c>
      <c r="AW450">
        <f t="array" ref="AW450">SUMPRODUCT(B450:AU450,TRANSPOSE('QoL regression results'!$H$3:$H$48))</f>
        <v>0.82496360139775748</v>
      </c>
    </row>
    <row r="451" spans="1:49" x14ac:dyDescent="0.3">
      <c r="A451">
        <v>450</v>
      </c>
      <c r="B451" s="11">
        <v>0.86929430439537803</v>
      </c>
      <c r="C451" s="11">
        <v>-1.9462208416283801E-2</v>
      </c>
      <c r="D451" s="11">
        <v>-7.4887659691538801E-3</v>
      </c>
      <c r="E451" s="11">
        <v>-4.4118315107061802E-3</v>
      </c>
      <c r="F451" s="11">
        <v>-4.0282239811770303E-3</v>
      </c>
      <c r="G451" s="11">
        <v>3.20649569043963E-2</v>
      </c>
      <c r="H451" s="11">
        <v>3.9968324559375601E-2</v>
      </c>
      <c r="I451" s="11">
        <v>-5.3498364309183297E-2</v>
      </c>
      <c r="J451" s="11">
        <v>-1.97547449648139E-2</v>
      </c>
      <c r="K451" s="11">
        <v>-0.13093901678269501</v>
      </c>
      <c r="L451" s="11">
        <v>-0.10752348728827001</v>
      </c>
      <c r="M451" s="11">
        <v>-5.6447612994188802E-2</v>
      </c>
      <c r="N451" s="11">
        <v>-8.0344259904332194E-2</v>
      </c>
      <c r="O451" s="11">
        <v>-4.4392810610283703E-2</v>
      </c>
      <c r="P451" s="11">
        <v>-2.1153724145612899E-2</v>
      </c>
      <c r="Q451" s="11">
        <v>-9.67345125754875E-2</v>
      </c>
      <c r="R451" s="11">
        <v>-6.7382668481214894E-2</v>
      </c>
      <c r="S451" s="11">
        <v>-0.12701097830557201</v>
      </c>
      <c r="T451" s="11">
        <v>-5.8285982583420902E-2</v>
      </c>
      <c r="U451" s="11">
        <v>-5.3675065114234602E-2</v>
      </c>
      <c r="V451" s="11">
        <v>9.6280446203438098E-3</v>
      </c>
      <c r="W451" s="11">
        <v>-3.0577258327503201E-2</v>
      </c>
      <c r="X451" s="11">
        <v>-3.9155217743664997E-2</v>
      </c>
      <c r="Y451" s="11">
        <v>5.3674110779206197E-2</v>
      </c>
      <c r="Z451" s="11">
        <v>-1.1811261346011801E-2</v>
      </c>
      <c r="AA451" s="11">
        <v>-8.9136288741792094E-2</v>
      </c>
      <c r="AB451" s="11">
        <v>-2.7426848129839799E-2</v>
      </c>
      <c r="AC451" s="11">
        <v>-3.0115376101525801E-2</v>
      </c>
      <c r="AD451" s="11">
        <v>4.6228626228708797E-2</v>
      </c>
      <c r="AE451" s="11">
        <v>-3.5059559814421701E-2</v>
      </c>
      <c r="AF451" s="11">
        <v>-2.9966303552280199E-3</v>
      </c>
      <c r="AG451" s="11">
        <v>-6.7848834436961006E-2</v>
      </c>
      <c r="AH451" s="11">
        <v>-5.5196095768762499E-2</v>
      </c>
      <c r="AI451" s="11">
        <v>-3.5695575125583301E-2</v>
      </c>
      <c r="AJ451" s="11">
        <v>-1.62004137893179E-2</v>
      </c>
      <c r="AK451" s="11">
        <v>3.7871780877970001E-3</v>
      </c>
      <c r="AL451" s="11">
        <v>5.7021589592395304E-3</v>
      </c>
      <c r="AM451" s="11">
        <v>-1.1514094512019899E-2</v>
      </c>
      <c r="AN451" s="11">
        <v>-2.78048218337709E-2</v>
      </c>
      <c r="AO451" s="11">
        <v>-3.7672160252502897E-2</v>
      </c>
      <c r="AP451" s="11">
        <v>-1.00861401619533E-2</v>
      </c>
      <c r="AQ451" s="11">
        <v>-5.0162101246118501E-2</v>
      </c>
      <c r="AR451" s="11">
        <v>3.0294204090360901E-2</v>
      </c>
      <c r="AS451" s="11">
        <v>-1.9892364726062501E-2</v>
      </c>
      <c r="AT451" s="11">
        <v>-6.9948434611416699E-2</v>
      </c>
      <c r="AU451" s="11">
        <v>3.8186996856301197E-2</v>
      </c>
      <c r="AW451">
        <f t="array" ref="AW451">SUMPRODUCT(B451:AU451,TRANSPOSE('QoL regression results'!$H$3:$H$48))</f>
        <v>0.81980036758585506</v>
      </c>
    </row>
    <row r="452" spans="1:49" x14ac:dyDescent="0.3">
      <c r="A452">
        <v>451</v>
      </c>
      <c r="B452" s="11">
        <v>0.86249059535792305</v>
      </c>
      <c r="C452" s="11">
        <v>-9.7021816520760196E-2</v>
      </c>
      <c r="D452" s="11">
        <v>8.5977519696123893E-3</v>
      </c>
      <c r="E452" s="11">
        <v>2.72035560039945E-3</v>
      </c>
      <c r="F452" s="11">
        <v>2.30441846272816E-2</v>
      </c>
      <c r="G452" s="11">
        <v>2.07123544879756E-2</v>
      </c>
      <c r="H452" s="11">
        <v>2.6790307136071698E-2</v>
      </c>
      <c r="I452" s="11">
        <v>-7.07735077549837E-2</v>
      </c>
      <c r="J452" s="11">
        <v>-1.9102967347135499E-2</v>
      </c>
      <c r="K452" s="11">
        <v>-0.193188405662816</v>
      </c>
      <c r="L452" s="11">
        <v>-9.2268562706058405E-2</v>
      </c>
      <c r="M452" s="11">
        <v>-6.4624304761884896E-2</v>
      </c>
      <c r="N452" s="11">
        <v>-0.14913398601478201</v>
      </c>
      <c r="O452" s="11">
        <v>-9.9083721805073396E-2</v>
      </c>
      <c r="P452" s="11">
        <v>-1.73098059475091E-2</v>
      </c>
      <c r="Q452" s="11">
        <v>-6.0927263536499798E-2</v>
      </c>
      <c r="R452" s="11">
        <v>-6.4964728367005994E-2</v>
      </c>
      <c r="S452" s="11">
        <v>-0.113102506229176</v>
      </c>
      <c r="T452" s="11">
        <v>-6.8042977688565598E-2</v>
      </c>
      <c r="U452" s="11">
        <v>-0.12721048226180601</v>
      </c>
      <c r="V452" s="11">
        <v>2.06100125960655E-2</v>
      </c>
      <c r="W452" s="11">
        <v>-3.2906149677394997E-2</v>
      </c>
      <c r="X452" s="11">
        <v>-2.05425689165585E-2</v>
      </c>
      <c r="Y452" s="11">
        <v>5.87077017091754E-2</v>
      </c>
      <c r="Z452" s="11">
        <v>-1.8184927300175301E-2</v>
      </c>
      <c r="AA452" s="11">
        <v>-0.119071579526157</v>
      </c>
      <c r="AB452" s="11">
        <v>-1.55621675138988E-2</v>
      </c>
      <c r="AC452" s="11">
        <v>1.6470214393458499E-2</v>
      </c>
      <c r="AD452" s="11">
        <v>8.1910131410519102E-3</v>
      </c>
      <c r="AE452" s="11">
        <v>-3.1273987056318502E-2</v>
      </c>
      <c r="AF452" s="11">
        <v>-1.4990474429715199E-2</v>
      </c>
      <c r="AG452" s="11">
        <v>-5.3418522642648E-2</v>
      </c>
      <c r="AH452" s="11">
        <v>-4.7263077463752599E-2</v>
      </c>
      <c r="AI452" s="11">
        <v>-2.9091012504066999E-2</v>
      </c>
      <c r="AJ452" s="11">
        <v>-1.44237826587813E-2</v>
      </c>
      <c r="AK452" s="11">
        <v>3.3611167892755498E-3</v>
      </c>
      <c r="AL452" s="11">
        <v>5.1419836353419303E-3</v>
      </c>
      <c r="AM452" s="11">
        <v>-3.02437608630725E-3</v>
      </c>
      <c r="AN452" s="11">
        <v>-2.0084946709945001E-2</v>
      </c>
      <c r="AO452" s="11">
        <v>-5.4077415072983602E-2</v>
      </c>
      <c r="AP452" s="11">
        <v>-1.55800486977252E-2</v>
      </c>
      <c r="AQ452" s="11">
        <v>-5.9293003128749799E-2</v>
      </c>
      <c r="AR452" s="11">
        <v>3.37682441043759E-2</v>
      </c>
      <c r="AS452" s="11">
        <v>-1.8329015781124801E-2</v>
      </c>
      <c r="AT452" s="11">
        <v>-6.6143175967039405E-2</v>
      </c>
      <c r="AU452" s="11">
        <v>3.9710504850675697E-2</v>
      </c>
      <c r="AW452">
        <f t="array" ref="AW452">SUMPRODUCT(B452:AU452,TRANSPOSE('QoL regression results'!$H$3:$H$48))</f>
        <v>0.82036950152951238</v>
      </c>
    </row>
    <row r="453" spans="1:49" x14ac:dyDescent="0.3">
      <c r="A453">
        <v>452</v>
      </c>
      <c r="B453" s="11">
        <v>0.88939546110921597</v>
      </c>
      <c r="C453" s="11">
        <v>-1.09781463041339E-2</v>
      </c>
      <c r="D453" s="11">
        <v>-6.1301944333627904E-3</v>
      </c>
      <c r="E453" s="11">
        <v>-3.29973707933348E-3</v>
      </c>
      <c r="F453" s="11">
        <v>-2.83568506755872E-2</v>
      </c>
      <c r="G453" s="11">
        <v>3.3446137101768102E-2</v>
      </c>
      <c r="H453" s="11">
        <v>3.0279053930869299E-2</v>
      </c>
      <c r="I453" s="11">
        <v>-0.114820597573516</v>
      </c>
      <c r="J453" s="11">
        <v>-3.0458784023881101E-2</v>
      </c>
      <c r="K453" s="11">
        <v>-0.15271949657165701</v>
      </c>
      <c r="L453" s="11">
        <v>-0.108762467622307</v>
      </c>
      <c r="M453" s="11">
        <v>-6.0329696826213398E-2</v>
      </c>
      <c r="N453" s="11">
        <v>-8.4408801419549304E-2</v>
      </c>
      <c r="O453" s="11">
        <v>-0.11231453807721201</v>
      </c>
      <c r="P453" s="11">
        <v>-2.2848029548364901E-2</v>
      </c>
      <c r="Q453" s="11">
        <v>-9.6406721865005193E-2</v>
      </c>
      <c r="R453" s="11">
        <v>-0.11949887889395901</v>
      </c>
      <c r="S453" s="11">
        <v>-0.11898741282884499</v>
      </c>
      <c r="T453" s="11">
        <v>-9.5402963257690807E-2</v>
      </c>
      <c r="U453" s="11">
        <v>-2.6864723364152299E-2</v>
      </c>
      <c r="V453" s="11">
        <v>1.4047949026908599E-2</v>
      </c>
      <c r="W453" s="11">
        <v>-4.3153736641513701E-2</v>
      </c>
      <c r="X453" s="11">
        <v>-3.7770209644310798E-2</v>
      </c>
      <c r="Y453" s="11">
        <v>-3.1539159754035298E-3</v>
      </c>
      <c r="Z453" s="11">
        <v>-3.6029816746010902E-3</v>
      </c>
      <c r="AA453" s="11">
        <v>-0.102835270995506</v>
      </c>
      <c r="AB453" s="11">
        <v>-2.4799246910235401E-2</v>
      </c>
      <c r="AC453" s="11">
        <v>-1.21532605312726E-2</v>
      </c>
      <c r="AD453" s="11">
        <v>6.0174244658117004E-3</v>
      </c>
      <c r="AE453" s="11">
        <v>-3.3996004741173903E-2</v>
      </c>
      <c r="AF453" s="11">
        <v>-1.63818993760045E-2</v>
      </c>
      <c r="AG453" s="11">
        <v>-5.4198738040433798E-2</v>
      </c>
      <c r="AH453" s="11">
        <v>-4.84446458140163E-2</v>
      </c>
      <c r="AI453" s="11">
        <v>-4.0845728477095999E-2</v>
      </c>
      <c r="AJ453" s="11">
        <v>-1.4784248442586599E-2</v>
      </c>
      <c r="AK453" s="11">
        <v>-1.37341920408969E-2</v>
      </c>
      <c r="AL453" s="11">
        <v>-6.8671007979959403E-3</v>
      </c>
      <c r="AM453" s="11">
        <v>-2.0671162561484598E-2</v>
      </c>
      <c r="AN453" s="11">
        <v>-2.9739485741387801E-2</v>
      </c>
      <c r="AO453" s="11">
        <v>-4.9221618666536002E-2</v>
      </c>
      <c r="AP453" s="11">
        <v>-1.44029430243693E-2</v>
      </c>
      <c r="AQ453" s="11">
        <v>-6.19143491679056E-2</v>
      </c>
      <c r="AR453" s="11">
        <v>2.6188147870088899E-2</v>
      </c>
      <c r="AS453" s="11">
        <v>-2.5788269110076301E-2</v>
      </c>
      <c r="AT453" s="11">
        <v>-6.8427108814881704E-2</v>
      </c>
      <c r="AU453" s="11">
        <v>4.4519353186904399E-2</v>
      </c>
      <c r="AW453">
        <f t="array" ref="AW453">SUMPRODUCT(B453:AU453,TRANSPOSE('QoL regression results'!$H$3:$H$48))</f>
        <v>0.83408371449720375</v>
      </c>
    </row>
    <row r="454" spans="1:49" x14ac:dyDescent="0.3">
      <c r="A454">
        <v>453</v>
      </c>
      <c r="B454" s="11">
        <v>0.85386541987874898</v>
      </c>
      <c r="C454" s="11">
        <v>-3.5113678753388299E-2</v>
      </c>
      <c r="D454" s="11">
        <v>2.6434247610856301E-2</v>
      </c>
      <c r="E454" s="11">
        <v>8.3388547644114297E-3</v>
      </c>
      <c r="F454" s="11">
        <v>-3.5991033400138199E-2</v>
      </c>
      <c r="G454" s="11">
        <v>1.5277858812652E-2</v>
      </c>
      <c r="H454" s="11">
        <v>3.6173599239197801E-2</v>
      </c>
      <c r="I454" s="11">
        <v>-8.8628897841894594E-2</v>
      </c>
      <c r="J454" s="11">
        <v>1.1736960761367099E-3</v>
      </c>
      <c r="K454" s="11">
        <v>-9.7266005932240898E-2</v>
      </c>
      <c r="L454" s="11">
        <v>-0.11191695165568701</v>
      </c>
      <c r="M454" s="11">
        <v>-5.3473375947073798E-2</v>
      </c>
      <c r="N454" s="11">
        <v>-9.3049961500149797E-2</v>
      </c>
      <c r="O454" s="11">
        <v>-9.0932068141125699E-2</v>
      </c>
      <c r="P454" s="11">
        <v>-1.9389235344109801E-2</v>
      </c>
      <c r="Q454" s="11">
        <v>-0.124884683757813</v>
      </c>
      <c r="R454" s="11">
        <v>-9.7853296333927697E-2</v>
      </c>
      <c r="S454" s="11">
        <v>-0.11286031943385599</v>
      </c>
      <c r="T454" s="11">
        <v>-7.2991839607722694E-2</v>
      </c>
      <c r="U454" s="11">
        <v>-3.7582076456251501E-2</v>
      </c>
      <c r="V454" s="11">
        <v>1.5474592521337101E-2</v>
      </c>
      <c r="W454" s="11">
        <v>-1.0584947271627201E-2</v>
      </c>
      <c r="X454" s="11">
        <v>-2.46766051560714E-2</v>
      </c>
      <c r="Y454" s="11">
        <v>-1.9735196734445501E-2</v>
      </c>
      <c r="Z454" s="11">
        <v>-1.8183051468697999E-2</v>
      </c>
      <c r="AA454" s="11">
        <v>-7.4257090619041399E-2</v>
      </c>
      <c r="AB454" s="11">
        <v>-2.36394534953514E-2</v>
      </c>
      <c r="AC454" s="11">
        <v>2.6764064276582201E-3</v>
      </c>
      <c r="AD454" s="11">
        <v>-2.14888436948312E-2</v>
      </c>
      <c r="AE454" s="11">
        <v>-3.8684250341386402E-2</v>
      </c>
      <c r="AF454" s="11">
        <v>-1.89954451426812E-2</v>
      </c>
      <c r="AG454" s="11">
        <v>-6.2721081478450499E-2</v>
      </c>
      <c r="AH454" s="11">
        <v>-4.6299096707682098E-2</v>
      </c>
      <c r="AI454" s="11">
        <v>-2.17436957485629E-2</v>
      </c>
      <c r="AJ454" s="11">
        <v>-9.5312812068396903E-3</v>
      </c>
      <c r="AK454" s="11">
        <v>-8.1274930918335594E-3</v>
      </c>
      <c r="AL454" s="11">
        <v>6.8915949048929002E-3</v>
      </c>
      <c r="AM454" s="11">
        <v>-8.6405795383140901E-3</v>
      </c>
      <c r="AN454" s="11">
        <v>-2.8942190920854701E-2</v>
      </c>
      <c r="AO454" s="11">
        <v>-4.6395135501339203E-2</v>
      </c>
      <c r="AP454" s="11">
        <v>-1.03734512744218E-2</v>
      </c>
      <c r="AQ454" s="11">
        <v>-5.8908484099662803E-2</v>
      </c>
      <c r="AR454" s="11">
        <v>2.57375754339315E-2</v>
      </c>
      <c r="AS454" s="11">
        <v>-1.38484264681471E-2</v>
      </c>
      <c r="AT454" s="11">
        <v>-5.7473879709753199E-2</v>
      </c>
      <c r="AU454" s="11">
        <v>3.9884912111620797E-2</v>
      </c>
      <c r="AW454">
        <f t="array" ref="AW454">SUMPRODUCT(B454:AU454,TRANSPOSE('QoL regression results'!$H$3:$H$48))</f>
        <v>0.8144579180759598</v>
      </c>
    </row>
    <row r="455" spans="1:49" x14ac:dyDescent="0.3">
      <c r="A455">
        <v>454</v>
      </c>
      <c r="B455" s="11">
        <v>0.86162401593860305</v>
      </c>
      <c r="C455" s="11">
        <v>-3.85046012906941E-2</v>
      </c>
      <c r="D455" s="11">
        <v>-7.2470145503173199E-3</v>
      </c>
      <c r="E455" s="11">
        <v>-2.2525838550941201E-4</v>
      </c>
      <c r="F455" s="11">
        <v>-3.6996300225167998E-2</v>
      </c>
      <c r="G455" s="11">
        <v>1.8775440140358701E-2</v>
      </c>
      <c r="H455" s="11">
        <v>1.8393242066726701E-2</v>
      </c>
      <c r="I455" s="11">
        <v>-0.118582170775633</v>
      </c>
      <c r="J455" s="11">
        <v>7.1791675766570999E-3</v>
      </c>
      <c r="K455" s="11">
        <v>-0.15522077363225201</v>
      </c>
      <c r="L455" s="11">
        <v>-0.110363052857658</v>
      </c>
      <c r="M455" s="11">
        <v>-5.9961318578006899E-2</v>
      </c>
      <c r="N455" s="11">
        <v>-0.110584768386153</v>
      </c>
      <c r="O455" s="11">
        <v>-9.7334427261714401E-2</v>
      </c>
      <c r="P455" s="11">
        <v>-2.12101816082052E-2</v>
      </c>
      <c r="Q455" s="11">
        <v>-0.12033244950822999</v>
      </c>
      <c r="R455" s="11">
        <v>-8.5037563792543E-2</v>
      </c>
      <c r="S455" s="11">
        <v>-0.13061778142387101</v>
      </c>
      <c r="T455" s="11">
        <v>-8.69465659339511E-2</v>
      </c>
      <c r="U455" s="11">
        <v>-0.217853876795044</v>
      </c>
      <c r="V455" s="11">
        <v>1.8283930168773201E-2</v>
      </c>
      <c r="W455" s="11">
        <v>-3.86991807686307E-2</v>
      </c>
      <c r="X455" s="11">
        <v>-3.3056011962831901E-2</v>
      </c>
      <c r="Y455" s="11">
        <v>2.73308922999498E-2</v>
      </c>
      <c r="Z455" s="11">
        <v>3.3763891480748601E-3</v>
      </c>
      <c r="AA455" s="11">
        <v>-0.12554478645196501</v>
      </c>
      <c r="AB455" s="11">
        <v>-2.89938420715301E-2</v>
      </c>
      <c r="AC455" s="11">
        <v>-2.96881406205338E-2</v>
      </c>
      <c r="AD455" s="11">
        <v>-7.3182797233375702E-2</v>
      </c>
      <c r="AE455" s="11">
        <v>-4.1030571879719202E-2</v>
      </c>
      <c r="AF455" s="11">
        <v>-1.4525884815158201E-2</v>
      </c>
      <c r="AG455" s="11">
        <v>-6.2387203375372298E-2</v>
      </c>
      <c r="AH455" s="11">
        <v>-4.2081349887919201E-2</v>
      </c>
      <c r="AI455" s="11">
        <v>-2.9249555918253001E-2</v>
      </c>
      <c r="AJ455" s="11">
        <v>-1.4474990837558099E-2</v>
      </c>
      <c r="AK455" s="11">
        <v>4.8846474991287797E-3</v>
      </c>
      <c r="AL455" s="11">
        <v>1.3618692485083799E-2</v>
      </c>
      <c r="AM455" s="11">
        <v>-3.9687587623660004E-3</v>
      </c>
      <c r="AN455" s="11">
        <v>-1.9705278606498799E-2</v>
      </c>
      <c r="AO455" s="11">
        <v>-4.6993297668297199E-2</v>
      </c>
      <c r="AP455" s="11">
        <v>-1.5019055726861401E-2</v>
      </c>
      <c r="AQ455" s="11">
        <v>-6.1300257328483397E-2</v>
      </c>
      <c r="AR455" s="11">
        <v>3.3417381498615097E-2</v>
      </c>
      <c r="AS455" s="11">
        <v>-1.3851408057245201E-2</v>
      </c>
      <c r="AT455" s="11">
        <v>-6.46152965333575E-2</v>
      </c>
      <c r="AU455" s="11">
        <v>4.4210189490791002E-2</v>
      </c>
      <c r="AW455">
        <f t="array" ref="AW455">SUMPRODUCT(B455:AU455,TRANSPOSE('QoL regression results'!$H$3:$H$48))</f>
        <v>0.83316135853576767</v>
      </c>
    </row>
    <row r="456" spans="1:49" x14ac:dyDescent="0.3">
      <c r="A456">
        <v>455</v>
      </c>
      <c r="B456" s="11">
        <v>0.86726952480761799</v>
      </c>
      <c r="C456" s="11">
        <v>-3.1203391423151001E-2</v>
      </c>
      <c r="D456" s="11">
        <v>1.39762031903064E-2</v>
      </c>
      <c r="E456" s="11">
        <v>-6.8933927256642697E-4</v>
      </c>
      <c r="F456" s="11">
        <v>-2.2242169422723598E-2</v>
      </c>
      <c r="G456" s="11">
        <v>1.7811597512377E-2</v>
      </c>
      <c r="H456" s="11">
        <v>3.4361001465657397E-2</v>
      </c>
      <c r="I456" s="11">
        <v>-6.1081760611358303E-2</v>
      </c>
      <c r="J456" s="11">
        <v>-1.4486461214941701E-2</v>
      </c>
      <c r="K456" s="11">
        <v>-0.15649098083398</v>
      </c>
      <c r="L456" s="11">
        <v>-0.11900908411649</v>
      </c>
      <c r="M456" s="11">
        <v>-6.2535575553721898E-2</v>
      </c>
      <c r="N456" s="11">
        <v>-0.13713504470648</v>
      </c>
      <c r="O456" s="11">
        <v>-0.118708407912665</v>
      </c>
      <c r="P456" s="11">
        <v>-3.0353539155761899E-2</v>
      </c>
      <c r="Q456" s="11">
        <v>-7.5737354553577399E-2</v>
      </c>
      <c r="R456" s="11">
        <v>-6.2704123621291005E-2</v>
      </c>
      <c r="S456" s="11">
        <v>-9.9838209407877396E-2</v>
      </c>
      <c r="T456" s="11">
        <v>-6.4918384765590698E-2</v>
      </c>
      <c r="U456" s="11">
        <v>-9.6839507471597502E-2</v>
      </c>
      <c r="V456" s="11">
        <v>2.0511372430446099E-2</v>
      </c>
      <c r="W456" s="11">
        <v>-1.59865402694646E-2</v>
      </c>
      <c r="X456" s="11">
        <v>-3.1876083026169698E-2</v>
      </c>
      <c r="Y456" s="11">
        <v>3.09384161186428E-2</v>
      </c>
      <c r="Z456" s="11">
        <v>2.86762902691837E-2</v>
      </c>
      <c r="AA456" s="11">
        <v>-0.11790109989561</v>
      </c>
      <c r="AB456" s="11">
        <v>-3.23438605570825E-2</v>
      </c>
      <c r="AC456" s="11">
        <v>7.9382921062642803E-2</v>
      </c>
      <c r="AD456" s="11">
        <v>-9.17181850996623E-2</v>
      </c>
      <c r="AE456" s="11">
        <v>-3.8107492450680201E-2</v>
      </c>
      <c r="AF456" s="11">
        <v>-1.1470463789489E-2</v>
      </c>
      <c r="AG456" s="11">
        <v>-6.5758358669870204E-2</v>
      </c>
      <c r="AH456" s="11">
        <v>-4.6290752160827002E-2</v>
      </c>
      <c r="AI456" s="11">
        <v>-1.7287414861050999E-2</v>
      </c>
      <c r="AJ456" s="11">
        <v>-2.3416808650509199E-2</v>
      </c>
      <c r="AK456" s="11">
        <v>-1.4977419390761901E-2</v>
      </c>
      <c r="AL456" s="11">
        <v>2.71007746336893E-3</v>
      </c>
      <c r="AM456" s="11">
        <v>-1.6290747901478098E-2</v>
      </c>
      <c r="AN456" s="11">
        <v>-3.1176747188560502E-2</v>
      </c>
      <c r="AO456" s="11">
        <v>-5.2190238646361402E-2</v>
      </c>
      <c r="AP456" s="11">
        <v>-8.4182767938791297E-3</v>
      </c>
      <c r="AQ456" s="11">
        <v>-3.6773284480155703E-2</v>
      </c>
      <c r="AR456" s="11">
        <v>3.24733622855315E-2</v>
      </c>
      <c r="AS456" s="11">
        <v>-1.30461387241414E-2</v>
      </c>
      <c r="AT456" s="11">
        <v>-6.0147794521546803E-2</v>
      </c>
      <c r="AU456" s="11">
        <v>3.6908036443607899E-2</v>
      </c>
      <c r="AW456">
        <f t="array" ref="AW456">SUMPRODUCT(B456:AU456,TRANSPOSE('QoL regression results'!$H$3:$H$48))</f>
        <v>0.82368885011015991</v>
      </c>
    </row>
    <row r="457" spans="1:49" x14ac:dyDescent="0.3">
      <c r="A457">
        <v>456</v>
      </c>
      <c r="B457" s="11">
        <v>0.85316157199807097</v>
      </c>
      <c r="C457" s="11">
        <v>-6.6082697860914696E-2</v>
      </c>
      <c r="D457" s="11">
        <v>-2.6626061115040599E-5</v>
      </c>
      <c r="E457" s="11">
        <v>9.3360838437570801E-3</v>
      </c>
      <c r="F457" s="11">
        <v>9.8443943108965492E-3</v>
      </c>
      <c r="G457" s="11">
        <v>3.3560578943073703E-2</v>
      </c>
      <c r="H457" s="11">
        <v>2.3071443538490999E-2</v>
      </c>
      <c r="I457" s="11">
        <v>-3.8129714979612997E-2</v>
      </c>
      <c r="J457" s="11">
        <v>-3.6837706619934601E-2</v>
      </c>
      <c r="K457" s="11">
        <v>-0.115772296115653</v>
      </c>
      <c r="L457" s="11">
        <v>-9.9521659027450096E-2</v>
      </c>
      <c r="M457" s="11">
        <v>-5.2044000902516603E-2</v>
      </c>
      <c r="N457" s="11">
        <v>-0.136380937333098</v>
      </c>
      <c r="O457" s="11">
        <v>-0.102309043853541</v>
      </c>
      <c r="P457" s="11">
        <v>-2.6661906830370799E-2</v>
      </c>
      <c r="Q457" s="11">
        <v>-8.7065173011857205E-2</v>
      </c>
      <c r="R457" s="11">
        <v>-0.15499006000141699</v>
      </c>
      <c r="S457" s="11">
        <v>-0.117973398192117</v>
      </c>
      <c r="T457" s="11">
        <v>-6.9946144722255701E-2</v>
      </c>
      <c r="U457" s="11">
        <v>-4.6967911078788303E-2</v>
      </c>
      <c r="V457" s="11">
        <v>-6.6645067159547301E-3</v>
      </c>
      <c r="W457" s="11">
        <v>-3.4748884533396099E-2</v>
      </c>
      <c r="X457" s="11">
        <v>-2.44096831440151E-2</v>
      </c>
      <c r="Y457" s="11">
        <v>6.2520448334190404E-2</v>
      </c>
      <c r="Z457" s="11">
        <v>1.47402077452072E-2</v>
      </c>
      <c r="AA457" s="11">
        <v>-9.0390823418421098E-2</v>
      </c>
      <c r="AB457" s="11">
        <v>-2.3534310153789401E-2</v>
      </c>
      <c r="AC457" s="11">
        <v>-8.0111776041119104E-2</v>
      </c>
      <c r="AD457" s="11">
        <v>-5.3748816673375097E-2</v>
      </c>
      <c r="AE457" s="11">
        <v>-3.4229937076837802E-2</v>
      </c>
      <c r="AF457" s="11">
        <v>-1.48876097083469E-2</v>
      </c>
      <c r="AG457" s="11">
        <v>-5.2093608293958503E-2</v>
      </c>
      <c r="AH457" s="11">
        <v>-4.9471853058671501E-2</v>
      </c>
      <c r="AI457" s="11">
        <v>-2.0569836374335598E-2</v>
      </c>
      <c r="AJ457" s="11">
        <v>-9.7860270750907905E-3</v>
      </c>
      <c r="AK457" s="11">
        <v>4.1206278158805801E-3</v>
      </c>
      <c r="AL457" s="11">
        <v>5.5084352196592802E-3</v>
      </c>
      <c r="AM457" s="11">
        <v>-1.06373974496122E-2</v>
      </c>
      <c r="AN457" s="11">
        <v>-2.0991514228991402E-2</v>
      </c>
      <c r="AO457" s="11">
        <v>-4.9915410836561799E-2</v>
      </c>
      <c r="AP457" s="11">
        <v>-1.4957427839081199E-2</v>
      </c>
      <c r="AQ457" s="11">
        <v>-6.1376639935844898E-2</v>
      </c>
      <c r="AR457" s="11">
        <v>3.29146091993592E-2</v>
      </c>
      <c r="AS457" s="11">
        <v>-1.8737865626995899E-2</v>
      </c>
      <c r="AT457" s="11">
        <v>-6.7781753637404796E-2</v>
      </c>
      <c r="AU457" s="11">
        <v>3.8740634581109101E-2</v>
      </c>
      <c r="AW457">
        <f t="array" ref="AW457">SUMPRODUCT(B457:AU457,TRANSPOSE('QoL regression results'!$H$3:$H$48))</f>
        <v>0.80919815415905871</v>
      </c>
    </row>
    <row r="458" spans="1:49" x14ac:dyDescent="0.3">
      <c r="A458">
        <v>457</v>
      </c>
      <c r="B458" s="11">
        <v>0.877850180260486</v>
      </c>
      <c r="C458" s="11">
        <v>-4.2401749468208898E-2</v>
      </c>
      <c r="D458" s="11">
        <v>2.8927540859568199E-2</v>
      </c>
      <c r="E458" s="11">
        <v>-7.0081267225032798E-4</v>
      </c>
      <c r="F458" s="11">
        <v>-3.11103871800347E-3</v>
      </c>
      <c r="G458" s="11">
        <v>1.2541645535065499E-2</v>
      </c>
      <c r="H458" s="11">
        <v>2.60618095958184E-2</v>
      </c>
      <c r="I458" s="11">
        <v>-2.1595939962366601E-2</v>
      </c>
      <c r="J458" s="11">
        <v>-1.31352627966484E-2</v>
      </c>
      <c r="K458" s="11">
        <v>-0.11859876492402401</v>
      </c>
      <c r="L458" s="11">
        <v>-0.13997489729972601</v>
      </c>
      <c r="M458" s="11">
        <v>-5.8891913847450197E-2</v>
      </c>
      <c r="N458" s="11">
        <v>-2.80143779504443E-2</v>
      </c>
      <c r="O458" s="11">
        <v>-5.0313498126386101E-2</v>
      </c>
      <c r="P458" s="11">
        <v>-2.2807417328004301E-2</v>
      </c>
      <c r="Q458" s="11">
        <v>-8.2916257900806298E-2</v>
      </c>
      <c r="R458" s="11">
        <v>-0.110823500761334</v>
      </c>
      <c r="S458" s="11">
        <v>-0.12323030915071299</v>
      </c>
      <c r="T458" s="11">
        <v>-7.8856034824805604E-2</v>
      </c>
      <c r="U458" s="11">
        <v>-1.36305568690809E-2</v>
      </c>
      <c r="V458" s="11">
        <v>4.19748828405654E-2</v>
      </c>
      <c r="W458" s="11">
        <v>-6.6521587661721407E-2</v>
      </c>
      <c r="X458" s="11">
        <v>-3.10727179407412E-2</v>
      </c>
      <c r="Y458" s="11">
        <v>-1.63962063917895E-2</v>
      </c>
      <c r="Z458" s="11">
        <v>3.9824823134887903E-3</v>
      </c>
      <c r="AA458" s="11">
        <v>-0.109057556917875</v>
      </c>
      <c r="AB458" s="11">
        <v>-2.29892821491397E-2</v>
      </c>
      <c r="AC458" s="11">
        <v>1.36929432950631E-2</v>
      </c>
      <c r="AD458" s="11">
        <v>-8.69480171746978E-2</v>
      </c>
      <c r="AE458" s="11">
        <v>-3.7089721745469803E-2</v>
      </c>
      <c r="AF458" s="11">
        <v>-2.79896298950124E-2</v>
      </c>
      <c r="AG458" s="11">
        <v>-6.3707399650774904E-2</v>
      </c>
      <c r="AH458" s="11">
        <v>-4.6843628846140697E-2</v>
      </c>
      <c r="AI458" s="11">
        <v>-2.9291255274902499E-2</v>
      </c>
      <c r="AJ458" s="11">
        <v>-1.3754332075728499E-2</v>
      </c>
      <c r="AK458" s="11">
        <v>-1.06097114155411E-3</v>
      </c>
      <c r="AL458" s="11">
        <v>8.8848440350975302E-3</v>
      </c>
      <c r="AM458" s="11">
        <v>-1.6922114900739499E-2</v>
      </c>
      <c r="AN458" s="11">
        <v>-2.5444317649068598E-2</v>
      </c>
      <c r="AO458" s="11">
        <v>-4.7332679618148403E-2</v>
      </c>
      <c r="AP458" s="11">
        <v>-1.50674747028973E-2</v>
      </c>
      <c r="AQ458" s="11">
        <v>-5.0928291532548103E-2</v>
      </c>
      <c r="AR458" s="11">
        <v>2.2989860313052599E-2</v>
      </c>
      <c r="AS458" s="11">
        <v>-2.7888874711099101E-2</v>
      </c>
      <c r="AT458" s="11">
        <v>-6.6440839323619702E-2</v>
      </c>
      <c r="AU458" s="11">
        <v>4.6209718668319001E-2</v>
      </c>
      <c r="AW458">
        <f t="array" ref="AW458">SUMPRODUCT(B458:AU458,TRANSPOSE('QoL regression results'!$H$3:$H$48))</f>
        <v>0.8398913954494428</v>
      </c>
    </row>
    <row r="459" spans="1:49" x14ac:dyDescent="0.3">
      <c r="A459">
        <v>458</v>
      </c>
      <c r="B459" s="11">
        <v>0.86298771153622</v>
      </c>
      <c r="C459" s="11">
        <v>-3.4079409388062698E-2</v>
      </c>
      <c r="D459" s="11">
        <v>1.6348037961923498E-2</v>
      </c>
      <c r="E459" s="11">
        <v>8.8353885626726407E-3</v>
      </c>
      <c r="F459" s="11">
        <v>1.2120582741126099E-2</v>
      </c>
      <c r="G459" s="11">
        <v>4.83947294604064E-3</v>
      </c>
      <c r="H459" s="11">
        <v>2.5085024687802299E-2</v>
      </c>
      <c r="I459" s="11">
        <v>-0.110315174438677</v>
      </c>
      <c r="J459" s="11">
        <v>-2.0618444991999101E-2</v>
      </c>
      <c r="K459" s="11">
        <v>-0.14874473379943701</v>
      </c>
      <c r="L459" s="11">
        <v>-0.13213605920334301</v>
      </c>
      <c r="M459" s="11">
        <v>-4.6328660287247303E-2</v>
      </c>
      <c r="N459" s="11">
        <v>-0.114645237466939</v>
      </c>
      <c r="O459" s="11">
        <v>-5.6391914007850701E-2</v>
      </c>
      <c r="P459" s="11">
        <v>-1.8592430642335601E-2</v>
      </c>
      <c r="Q459" s="11">
        <v>-5.6384137378780598E-2</v>
      </c>
      <c r="R459" s="11">
        <v>-0.115821799554783</v>
      </c>
      <c r="S459" s="11">
        <v>-0.15955810788973801</v>
      </c>
      <c r="T459" s="11">
        <v>-6.6103592363101593E-2</v>
      </c>
      <c r="U459" s="11">
        <v>-4.3779347118752601E-2</v>
      </c>
      <c r="V459" s="11">
        <v>3.5322172421468102E-2</v>
      </c>
      <c r="W459" s="11">
        <v>-1.4459252248970199E-2</v>
      </c>
      <c r="X459" s="11">
        <v>-4.3303731460645999E-2</v>
      </c>
      <c r="Y459" s="11">
        <v>-1.5616901620527399E-2</v>
      </c>
      <c r="Z459" s="11">
        <v>8.4937189764207593E-3</v>
      </c>
      <c r="AA459" s="11">
        <v>-8.9430337889455105E-2</v>
      </c>
      <c r="AB459" s="11">
        <v>-3.6517073549441302E-2</v>
      </c>
      <c r="AC459" s="11">
        <v>-4.3620847712309001E-2</v>
      </c>
      <c r="AD459" s="11">
        <v>-5.6187093846174402E-2</v>
      </c>
      <c r="AE459" s="11">
        <v>-3.5731143119765399E-2</v>
      </c>
      <c r="AF459" s="11">
        <v>-1.9015381601566302E-2</v>
      </c>
      <c r="AG459" s="11">
        <v>-5.9273043027102998E-2</v>
      </c>
      <c r="AH459" s="11">
        <v>-4.4647289166213598E-2</v>
      </c>
      <c r="AI459" s="11">
        <v>-2.8347284736942101E-2</v>
      </c>
      <c r="AJ459" s="11">
        <v>-1.6606427838554299E-2</v>
      </c>
      <c r="AK459" s="11">
        <v>-4.4168676570504597E-3</v>
      </c>
      <c r="AL459" s="11">
        <v>2.03192929424839E-3</v>
      </c>
      <c r="AM459" s="11">
        <v>-1.50033362226978E-2</v>
      </c>
      <c r="AN459" s="11">
        <v>-1.94530824402918E-2</v>
      </c>
      <c r="AO459" s="11">
        <v>-5.5345990921572497E-2</v>
      </c>
      <c r="AP459" s="11">
        <v>-1.18653754082812E-2</v>
      </c>
      <c r="AQ459" s="11">
        <v>-4.9117574065333902E-2</v>
      </c>
      <c r="AR459" s="11">
        <v>2.8778071137733601E-2</v>
      </c>
      <c r="AS459" s="11">
        <v>-7.0256508824491602E-3</v>
      </c>
      <c r="AT459" s="11">
        <v>-6.1397976351918598E-2</v>
      </c>
      <c r="AU459" s="11">
        <v>3.3605777573774101E-2</v>
      </c>
      <c r="AW459">
        <f t="array" ref="AW459">SUMPRODUCT(B459:AU459,TRANSPOSE('QoL regression results'!$H$3:$H$48))</f>
        <v>0.82037235166425471</v>
      </c>
    </row>
    <row r="460" spans="1:49" x14ac:dyDescent="0.3">
      <c r="A460">
        <v>459</v>
      </c>
      <c r="B460" s="11">
        <v>0.86387004478004903</v>
      </c>
      <c r="C460" s="11">
        <v>-6.1109638788425201E-2</v>
      </c>
      <c r="D460" s="11">
        <v>-1.1887190983280399E-3</v>
      </c>
      <c r="E460" s="11">
        <v>1.16319206941062E-3</v>
      </c>
      <c r="F460" s="11">
        <v>6.6979234338853501E-3</v>
      </c>
      <c r="G460" s="11">
        <v>2.4248945500587399E-2</v>
      </c>
      <c r="H460" s="11">
        <v>3.9827007209891997E-2</v>
      </c>
      <c r="I460" s="11">
        <v>-0.102850282108523</v>
      </c>
      <c r="J460" s="11">
        <v>2.3173714644693301E-3</v>
      </c>
      <c r="K460" s="11">
        <v>-0.165842133860547</v>
      </c>
      <c r="L460" s="11">
        <v>-0.13778161026917901</v>
      </c>
      <c r="M460" s="11">
        <v>-5.6181792287920099E-2</v>
      </c>
      <c r="N460" s="11">
        <v>-0.102584886877751</v>
      </c>
      <c r="O460" s="11">
        <v>-7.4368607857390703E-2</v>
      </c>
      <c r="P460" s="11">
        <v>-2.25414761221563E-2</v>
      </c>
      <c r="Q460" s="11">
        <v>-7.8061717279069701E-2</v>
      </c>
      <c r="R460" s="11">
        <v>-0.134057402510602</v>
      </c>
      <c r="S460" s="11">
        <v>-0.120408713884706</v>
      </c>
      <c r="T460" s="11">
        <v>-4.5409414210476597E-2</v>
      </c>
      <c r="U460" s="11">
        <v>-0.19213981560853499</v>
      </c>
      <c r="V460" s="11">
        <v>-1.46550572348232E-2</v>
      </c>
      <c r="W460" s="11">
        <v>-1.7874004583563599E-2</v>
      </c>
      <c r="X460" s="11">
        <v>-3.7650984950025203E-2</v>
      </c>
      <c r="Y460" s="11">
        <v>-2.13509217959858E-2</v>
      </c>
      <c r="Z460" s="11">
        <v>1.02379971277166E-2</v>
      </c>
      <c r="AA460" s="11">
        <v>-7.4890651494071495E-2</v>
      </c>
      <c r="AB460" s="11">
        <v>-4.3001299355009598E-2</v>
      </c>
      <c r="AC460" s="11">
        <v>-3.3653926325273899E-2</v>
      </c>
      <c r="AD460" s="11">
        <v>-5.1334220201530098E-3</v>
      </c>
      <c r="AE460" s="11">
        <v>-4.0988362599252398E-2</v>
      </c>
      <c r="AF460" s="11">
        <v>-2.8166661016528399E-2</v>
      </c>
      <c r="AG460" s="11">
        <v>-6.96137368488009E-2</v>
      </c>
      <c r="AH460" s="11">
        <v>-5.2110034023931197E-2</v>
      </c>
      <c r="AI460" s="11">
        <v>-2.73464559581224E-2</v>
      </c>
      <c r="AJ460" s="11">
        <v>-1.7862427303277899E-2</v>
      </c>
      <c r="AK460" s="11">
        <v>8.2348370178099005E-4</v>
      </c>
      <c r="AL460" s="11">
        <v>8.0734482909695492E-3</v>
      </c>
      <c r="AM460" s="11">
        <v>-1.0853655906112701E-2</v>
      </c>
      <c r="AN460" s="11">
        <v>-2.33204858135138E-2</v>
      </c>
      <c r="AO460" s="11">
        <v>-3.5955341141360703E-2</v>
      </c>
      <c r="AP460" s="11">
        <v>-1.43192006945034E-2</v>
      </c>
      <c r="AQ460" s="11">
        <v>-5.1704946103732399E-2</v>
      </c>
      <c r="AR460" s="11">
        <v>3.7148471728289598E-2</v>
      </c>
      <c r="AS460" s="11">
        <v>-1.50296757756149E-2</v>
      </c>
      <c r="AT460" s="11">
        <v>-6.3069658806613998E-2</v>
      </c>
      <c r="AU460" s="11">
        <v>4.1186646161867999E-2</v>
      </c>
      <c r="AW460">
        <f t="array" ref="AW460">SUMPRODUCT(B460:AU460,TRANSPOSE('QoL regression results'!$H$3:$H$48))</f>
        <v>0.81983345904708738</v>
      </c>
    </row>
    <row r="461" spans="1:49" x14ac:dyDescent="0.3">
      <c r="A461">
        <v>460</v>
      </c>
      <c r="B461" s="11">
        <v>0.85110833374472195</v>
      </c>
      <c r="C461" s="11">
        <v>-8.2818021339065295E-2</v>
      </c>
      <c r="D461" s="11">
        <v>-1.4306339444462799E-2</v>
      </c>
      <c r="E461" s="11">
        <v>-8.7447456130512703E-4</v>
      </c>
      <c r="F461" s="11">
        <v>-5.76390627912228E-3</v>
      </c>
      <c r="G461" s="11">
        <v>3.7934438510000001E-2</v>
      </c>
      <c r="H461" s="11">
        <v>2.9744554129052001E-2</v>
      </c>
      <c r="I461" s="11">
        <v>-8.3022010015984193E-2</v>
      </c>
      <c r="J461" s="11">
        <v>-2.1038161636370099E-2</v>
      </c>
      <c r="K461" s="11">
        <v>-0.14609675338695499</v>
      </c>
      <c r="L461" s="11">
        <v>-8.2388170870095298E-2</v>
      </c>
      <c r="M461" s="11">
        <v>-5.2517881955786397E-2</v>
      </c>
      <c r="N461" s="11">
        <v>-0.120203306605591</v>
      </c>
      <c r="O461" s="11">
        <v>-8.9716439977700096E-2</v>
      </c>
      <c r="P461" s="11">
        <v>-2.6660525068197601E-2</v>
      </c>
      <c r="Q461" s="11">
        <v>-0.122906119606285</v>
      </c>
      <c r="R461" s="11">
        <v>-8.9866278049105103E-2</v>
      </c>
      <c r="S461" s="11">
        <v>-0.14634515899157699</v>
      </c>
      <c r="T461" s="11">
        <v>-7.5033092105397201E-2</v>
      </c>
      <c r="U461" s="11">
        <v>-0.25512265694303399</v>
      </c>
      <c r="V461" s="11">
        <v>2.0297467917343298E-3</v>
      </c>
      <c r="W461" s="11">
        <v>-2.3226153618061102E-2</v>
      </c>
      <c r="X461" s="11">
        <v>-5.1702414942321598E-2</v>
      </c>
      <c r="Y461" s="11">
        <v>1.7707656454483401E-3</v>
      </c>
      <c r="Z461" s="11">
        <v>4.2314102806122597E-3</v>
      </c>
      <c r="AA461" s="11">
        <v>-9.9291084085967499E-2</v>
      </c>
      <c r="AB461" s="11">
        <v>-3.9243860006823401E-2</v>
      </c>
      <c r="AC461" s="11">
        <v>-7.6873073889436497E-2</v>
      </c>
      <c r="AD461" s="11">
        <v>-5.4361849546199902E-2</v>
      </c>
      <c r="AE461" s="11">
        <v>-3.2058534042037699E-2</v>
      </c>
      <c r="AF461" s="11">
        <v>-2.2336813005547299E-2</v>
      </c>
      <c r="AG461" s="11">
        <v>-6.0468948445915799E-2</v>
      </c>
      <c r="AH461" s="11">
        <v>-4.7086896112230901E-2</v>
      </c>
      <c r="AI461" s="11">
        <v>-3.6451024377085701E-2</v>
      </c>
      <c r="AJ461" s="11">
        <v>-2.02199792369918E-2</v>
      </c>
      <c r="AK461" s="11">
        <v>7.4948202243167901E-3</v>
      </c>
      <c r="AL461" s="11">
        <v>1.3218951780992199E-2</v>
      </c>
      <c r="AM461" s="11">
        <v>3.2804896392172499E-4</v>
      </c>
      <c r="AN461" s="11">
        <v>-9.1954175169060293E-3</v>
      </c>
      <c r="AO461" s="11">
        <v>-2.77985709153129E-2</v>
      </c>
      <c r="AP461" s="11">
        <v>-1.33955247243196E-2</v>
      </c>
      <c r="AQ461" s="11">
        <v>-4.5605251900153999E-2</v>
      </c>
      <c r="AR461" s="11">
        <v>3.6988346373786903E-2</v>
      </c>
      <c r="AS461" s="11">
        <v>-1.8100720625018999E-2</v>
      </c>
      <c r="AT461" s="11">
        <v>-6.3193055923500302E-2</v>
      </c>
      <c r="AU461" s="11">
        <v>4.1687830015198997E-2</v>
      </c>
      <c r="AW461">
        <f t="array" ref="AW461">SUMPRODUCT(B461:AU461,TRANSPOSE('QoL regression results'!$H$3:$H$48))</f>
        <v>0.8172403894134832</v>
      </c>
    </row>
    <row r="462" spans="1:49" x14ac:dyDescent="0.3">
      <c r="A462">
        <v>461</v>
      </c>
      <c r="B462" s="11">
        <v>0.85831950418639302</v>
      </c>
      <c r="C462" s="11">
        <v>-6.6367596921445393E-2</v>
      </c>
      <c r="D462" s="11">
        <v>-5.7696431891205496E-3</v>
      </c>
      <c r="E462" s="11">
        <v>3.13564861545102E-3</v>
      </c>
      <c r="F462" s="11">
        <v>2.1930043233938899E-2</v>
      </c>
      <c r="G462" s="11">
        <v>4.0588529805862902E-2</v>
      </c>
      <c r="H462" s="11">
        <v>3.2131211060552799E-2</v>
      </c>
      <c r="I462" s="11">
        <v>-0.103962269866294</v>
      </c>
      <c r="J462" s="11">
        <v>-1.5194475081294E-2</v>
      </c>
      <c r="K462" s="11">
        <v>-0.14754338409763099</v>
      </c>
      <c r="L462" s="11">
        <v>-0.13765258501548799</v>
      </c>
      <c r="M462" s="11">
        <v>-5.1556199471125497E-2</v>
      </c>
      <c r="N462" s="11">
        <v>-0.103016166993807</v>
      </c>
      <c r="O462" s="11">
        <v>-6.6879956219993902E-2</v>
      </c>
      <c r="P462" s="11">
        <v>-1.31714010547897E-2</v>
      </c>
      <c r="Q462" s="11">
        <v>-0.111050635436208</v>
      </c>
      <c r="R462" s="11">
        <v>-0.134550769775409</v>
      </c>
      <c r="S462" s="11">
        <v>-0.13930019399767399</v>
      </c>
      <c r="T462" s="11">
        <v>-6.7327013837166397E-2</v>
      </c>
      <c r="U462" s="11">
        <v>-0.10210643769457201</v>
      </c>
      <c r="V462" s="11">
        <v>5.0817662876980101E-3</v>
      </c>
      <c r="W462" s="11">
        <v>-3.3163255667877499E-2</v>
      </c>
      <c r="X462" s="11">
        <v>-2.78022222265484E-2</v>
      </c>
      <c r="Y462" s="11">
        <v>-1.7442308083378301E-2</v>
      </c>
      <c r="Z462" s="11">
        <v>1.34108249164335E-2</v>
      </c>
      <c r="AA462" s="11">
        <v>-0.10091339895338799</v>
      </c>
      <c r="AB462" s="11">
        <v>-2.7237496322810601E-2</v>
      </c>
      <c r="AC462" s="11">
        <v>-3.9368493667416203E-2</v>
      </c>
      <c r="AD462" s="11">
        <v>2.4011908998567699E-3</v>
      </c>
      <c r="AE462" s="11">
        <v>-3.5745744357356397E-2</v>
      </c>
      <c r="AF462" s="11">
        <v>1.56522454166576E-3</v>
      </c>
      <c r="AG462" s="11">
        <v>-6.2848327953514402E-2</v>
      </c>
      <c r="AH462" s="11">
        <v>-5.7327244316022798E-2</v>
      </c>
      <c r="AI462" s="11">
        <v>-3.7652876604757197E-2</v>
      </c>
      <c r="AJ462" s="11">
        <v>-8.9892710046417402E-3</v>
      </c>
      <c r="AK462" s="11">
        <v>-7.3781993239435998E-4</v>
      </c>
      <c r="AL462" s="11">
        <v>6.98397944967445E-3</v>
      </c>
      <c r="AM462" s="11">
        <v>-1.3707017614368501E-2</v>
      </c>
      <c r="AN462" s="11">
        <v>-2.2242613063576899E-2</v>
      </c>
      <c r="AO462" s="11">
        <v>-4.1570649565551003E-2</v>
      </c>
      <c r="AP462" s="11">
        <v>-1.61849031398105E-2</v>
      </c>
      <c r="AQ462" s="11">
        <v>-4.8224934390249399E-2</v>
      </c>
      <c r="AR462" s="11">
        <v>2.2837973959694099E-2</v>
      </c>
      <c r="AS462" s="11">
        <v>-1.29100223747957E-2</v>
      </c>
      <c r="AT462" s="11">
        <v>-6.3909317351780098E-2</v>
      </c>
      <c r="AU462" s="11">
        <v>4.7595482772915802E-2</v>
      </c>
      <c r="AW462">
        <f t="array" ref="AW462">SUMPRODUCT(B462:AU462,TRANSPOSE('QoL regression results'!$H$3:$H$48))</f>
        <v>0.8079762393200447</v>
      </c>
    </row>
    <row r="463" spans="1:49" x14ac:dyDescent="0.3">
      <c r="A463">
        <v>462</v>
      </c>
      <c r="B463" s="11">
        <v>0.84921450519848696</v>
      </c>
      <c r="C463" s="11">
        <v>-5.29975885650599E-2</v>
      </c>
      <c r="D463" s="11">
        <v>-2.68626490348619E-2</v>
      </c>
      <c r="E463" s="11">
        <v>2.4262558849740502E-3</v>
      </c>
      <c r="F463" s="11">
        <v>1.35955139525761E-2</v>
      </c>
      <c r="G463" s="11">
        <v>2.6131684417940101E-2</v>
      </c>
      <c r="H463" s="11">
        <v>2.6534530543421201E-2</v>
      </c>
      <c r="I463" s="11">
        <v>-7.0298373812207299E-2</v>
      </c>
      <c r="J463" s="11">
        <v>-4.8280597474121903E-2</v>
      </c>
      <c r="K463" s="11">
        <v>-0.15697857364506901</v>
      </c>
      <c r="L463" s="11">
        <v>-0.105509980908132</v>
      </c>
      <c r="M463" s="11">
        <v>-5.4819099745836E-2</v>
      </c>
      <c r="N463" s="11">
        <v>-0.116315963545689</v>
      </c>
      <c r="O463" s="11">
        <v>-0.10124090508931</v>
      </c>
      <c r="P463" s="11">
        <v>-2.50049265145816E-2</v>
      </c>
      <c r="Q463" s="11">
        <v>-7.7479905724656697E-2</v>
      </c>
      <c r="R463" s="11">
        <v>-7.8609389554461506E-2</v>
      </c>
      <c r="S463" s="11">
        <v>-0.11569187169909401</v>
      </c>
      <c r="T463" s="11">
        <v>-4.3322902988289502E-2</v>
      </c>
      <c r="U463" s="11">
        <v>-9.8887793214079298E-2</v>
      </c>
      <c r="V463" s="11">
        <v>3.71984586241524E-2</v>
      </c>
      <c r="W463" s="11">
        <v>1.23744709276637E-2</v>
      </c>
      <c r="X463" s="11">
        <v>-1.755502427708E-2</v>
      </c>
      <c r="Y463" s="11">
        <v>-4.4212114610358401E-3</v>
      </c>
      <c r="Z463" s="11">
        <v>1.8603889260074E-3</v>
      </c>
      <c r="AA463" s="11">
        <v>-0.11113588315937301</v>
      </c>
      <c r="AB463" s="11">
        <v>-4.33718241270745E-2</v>
      </c>
      <c r="AC463" s="11">
        <v>1.7100547635745301E-2</v>
      </c>
      <c r="AD463" s="11">
        <v>-2.9986271503027202E-3</v>
      </c>
      <c r="AE463" s="11">
        <v>-3.0086600068993899E-2</v>
      </c>
      <c r="AF463" s="11">
        <v>-7.9718152597216003E-3</v>
      </c>
      <c r="AG463" s="11">
        <v>-6.6461815725836301E-2</v>
      </c>
      <c r="AH463" s="11">
        <v>-4.8966585198250201E-2</v>
      </c>
      <c r="AI463" s="11">
        <v>-1.9677698670860298E-2</v>
      </c>
      <c r="AJ463" s="11">
        <v>-9.4792226584524408E-3</v>
      </c>
      <c r="AK463" s="11">
        <v>6.1443242262006299E-3</v>
      </c>
      <c r="AL463" s="11">
        <v>9.9900544227919594E-3</v>
      </c>
      <c r="AM463" s="11">
        <v>-5.3947537230873499E-3</v>
      </c>
      <c r="AN463" s="11">
        <v>-1.7157572912139901E-2</v>
      </c>
      <c r="AO463" s="11">
        <v>-4.2535391184099998E-2</v>
      </c>
      <c r="AP463" s="11">
        <v>-8.8974865434929794E-3</v>
      </c>
      <c r="AQ463" s="11">
        <v>-5.3720993721197097E-2</v>
      </c>
      <c r="AR463" s="11">
        <v>2.2028362993969E-2</v>
      </c>
      <c r="AS463" s="11">
        <v>-1.3194377349440799E-2</v>
      </c>
      <c r="AT463" s="11">
        <v>-6.3884130018626306E-2</v>
      </c>
      <c r="AU463" s="11">
        <v>5.1785311760210603E-2</v>
      </c>
      <c r="AW463">
        <f t="array" ref="AW463">SUMPRODUCT(B463:AU463,TRANSPOSE('QoL regression results'!$H$3:$H$48))</f>
        <v>0.81023797442302881</v>
      </c>
    </row>
    <row r="464" spans="1:49" x14ac:dyDescent="0.3">
      <c r="A464">
        <v>463</v>
      </c>
      <c r="B464" s="11">
        <v>0.85481845537978096</v>
      </c>
      <c r="C464" s="11">
        <v>-4.9215251640456002E-2</v>
      </c>
      <c r="D464" s="11">
        <v>1.22395106549375E-2</v>
      </c>
      <c r="E464" s="11">
        <v>-9.0294044174799506E-5</v>
      </c>
      <c r="F464" s="11">
        <v>3.4737173203711898E-2</v>
      </c>
      <c r="G464" s="11">
        <v>1.08972892629199E-2</v>
      </c>
      <c r="H464" s="11">
        <v>3.3433812451209501E-2</v>
      </c>
      <c r="I464" s="11">
        <v>-9.5641098091516899E-2</v>
      </c>
      <c r="J464" s="11">
        <v>-1.6358463182885901E-2</v>
      </c>
      <c r="K464" s="11">
        <v>-0.17843822717486801</v>
      </c>
      <c r="L464" s="11">
        <v>-9.3312890947521807E-2</v>
      </c>
      <c r="M464" s="11">
        <v>-5.4132505391950803E-2</v>
      </c>
      <c r="N464" s="11">
        <v>-7.4936509432597706E-2</v>
      </c>
      <c r="O464" s="11">
        <v>-0.12048920902915899</v>
      </c>
      <c r="P464" s="11">
        <v>-2.77899139513435E-2</v>
      </c>
      <c r="Q464" s="11">
        <v>-1.6588855346410199E-2</v>
      </c>
      <c r="R464" s="11">
        <v>-0.14758386346371699</v>
      </c>
      <c r="S464" s="11">
        <v>-9.9753355877456706E-2</v>
      </c>
      <c r="T464" s="11">
        <v>-7.5634902655377395E-2</v>
      </c>
      <c r="U464" s="11">
        <v>-6.6766582364224503E-2</v>
      </c>
      <c r="V464" s="11">
        <v>1.0000316508903E-2</v>
      </c>
      <c r="W464" s="11">
        <v>-3.7637369768239302E-2</v>
      </c>
      <c r="X464" s="11">
        <v>-3.5156541045847103E-2</v>
      </c>
      <c r="Y464" s="11">
        <v>-1.5239524149214499E-2</v>
      </c>
      <c r="Z464" s="11">
        <v>9.7244455356474205E-4</v>
      </c>
      <c r="AA464" s="11">
        <v>-9.1005672589007602E-2</v>
      </c>
      <c r="AB464" s="11">
        <v>-2.34195890081372E-2</v>
      </c>
      <c r="AC464" s="11">
        <v>-9.1940710388984201E-2</v>
      </c>
      <c r="AD464" s="11">
        <v>-4.9753506332446899E-2</v>
      </c>
      <c r="AE464" s="11">
        <v>-3.7724157001266898E-2</v>
      </c>
      <c r="AF464" s="11">
        <v>-3.88218125978146E-3</v>
      </c>
      <c r="AG464" s="11">
        <v>-6.4995339156415699E-2</v>
      </c>
      <c r="AH464" s="11">
        <v>-4.75714937388141E-2</v>
      </c>
      <c r="AI464" s="11">
        <v>-2.52167039957868E-2</v>
      </c>
      <c r="AJ464" s="11">
        <v>-1.2296169466264901E-2</v>
      </c>
      <c r="AK464" s="11">
        <v>-1.83276445934419E-3</v>
      </c>
      <c r="AL464" s="11">
        <v>7.11110291938029E-3</v>
      </c>
      <c r="AM464" s="11">
        <v>-5.9731687929836198E-3</v>
      </c>
      <c r="AN464" s="11">
        <v>-2.37386188674629E-2</v>
      </c>
      <c r="AO464" s="11">
        <v>-3.3750501109692702E-2</v>
      </c>
      <c r="AP464" s="11">
        <v>-1.3494117564749299E-2</v>
      </c>
      <c r="AQ464" s="11">
        <v>-5.0673717436890697E-2</v>
      </c>
      <c r="AR464" s="11">
        <v>2.2265526519750299E-2</v>
      </c>
      <c r="AS464" s="11">
        <v>-1.4896064312528901E-2</v>
      </c>
      <c r="AT464" s="11">
        <v>-6.2381371259361197E-2</v>
      </c>
      <c r="AU464" s="11">
        <v>4.4398993762368798E-2</v>
      </c>
      <c r="AW464">
        <f t="array" ref="AW464">SUMPRODUCT(B464:AU464,TRANSPOSE('QoL regression results'!$H$3:$H$48))</f>
        <v>0.81435806456034721</v>
      </c>
    </row>
    <row r="465" spans="1:49" x14ac:dyDescent="0.3">
      <c r="A465">
        <v>464</v>
      </c>
      <c r="B465" s="11">
        <v>0.860277988128202</v>
      </c>
      <c r="C465" s="11">
        <v>-6.38413292497121E-2</v>
      </c>
      <c r="D465" s="11">
        <v>8.5557853072408506E-3</v>
      </c>
      <c r="E465" s="11">
        <v>9.3524162077106704E-3</v>
      </c>
      <c r="F465" s="11">
        <v>8.6982232531777007E-3</v>
      </c>
      <c r="G465" s="11">
        <v>3.7286968694079797E-2</v>
      </c>
      <c r="H465" s="11">
        <v>3.8983997270581001E-2</v>
      </c>
      <c r="I465" s="11">
        <v>-7.9613273902743795E-2</v>
      </c>
      <c r="J465" s="11">
        <v>-2.3769679949329998E-2</v>
      </c>
      <c r="K465" s="11">
        <v>-0.14386092785353399</v>
      </c>
      <c r="L465" s="11">
        <v>-0.123542109872192</v>
      </c>
      <c r="M465" s="11">
        <v>-5.2442340848983797E-2</v>
      </c>
      <c r="N465" s="11">
        <v>-0.121087972743642</v>
      </c>
      <c r="O465" s="11">
        <v>-8.4657973636695305E-2</v>
      </c>
      <c r="P465" s="11">
        <v>-2.44517030482027E-2</v>
      </c>
      <c r="Q465" s="11">
        <v>-0.135185091715393</v>
      </c>
      <c r="R465" s="11">
        <v>-0.105443975917383</v>
      </c>
      <c r="S465" s="11">
        <v>-0.15732547611480899</v>
      </c>
      <c r="T465" s="11">
        <v>-6.9374512779341202E-2</v>
      </c>
      <c r="U465" s="11">
        <v>-5.4526426061924796E-3</v>
      </c>
      <c r="V465" s="11">
        <v>4.5082857531824498E-2</v>
      </c>
      <c r="W465" s="11">
        <v>-5.9933515391708103E-2</v>
      </c>
      <c r="X465" s="11">
        <v>-2.8242177715438199E-2</v>
      </c>
      <c r="Y465" s="11">
        <v>-4.8133611405026901E-2</v>
      </c>
      <c r="Z465" s="11">
        <v>2.49468108103406E-2</v>
      </c>
      <c r="AA465" s="11">
        <v>-7.8485755658191506E-2</v>
      </c>
      <c r="AB465" s="11">
        <v>-2.7867527275084101E-2</v>
      </c>
      <c r="AC465" s="11">
        <v>8.3041058067067595E-3</v>
      </c>
      <c r="AD465" s="11">
        <v>-6.1783840729079199E-2</v>
      </c>
      <c r="AE465" s="11">
        <v>-3.4047542882615599E-2</v>
      </c>
      <c r="AF465" s="11">
        <v>-3.1213162168627798E-2</v>
      </c>
      <c r="AG465" s="11">
        <v>-6.8152478460203197E-2</v>
      </c>
      <c r="AH465" s="11">
        <v>-5.4009560192308501E-2</v>
      </c>
      <c r="AI465" s="11">
        <v>-1.9534847501819198E-2</v>
      </c>
      <c r="AJ465" s="11">
        <v>-1.39716674136421E-2</v>
      </c>
      <c r="AK465" s="11">
        <v>-2.5805317135131601E-3</v>
      </c>
      <c r="AL465" s="11">
        <v>4.1608556480551796E-3</v>
      </c>
      <c r="AM465" s="11">
        <v>-6.7427530641378502E-3</v>
      </c>
      <c r="AN465" s="11">
        <v>-1.9763915680297402E-2</v>
      </c>
      <c r="AO465" s="11">
        <v>-3.47573729771136E-2</v>
      </c>
      <c r="AP465" s="11">
        <v>-1.6967995064246899E-2</v>
      </c>
      <c r="AQ465" s="11">
        <v>-4.9237759661642198E-2</v>
      </c>
      <c r="AR465" s="11">
        <v>2.9933345258236502E-2</v>
      </c>
      <c r="AS465" s="11">
        <v>-1.9244596852538699E-2</v>
      </c>
      <c r="AT465" s="11">
        <v>-6.6140052274294897E-2</v>
      </c>
      <c r="AU465" s="11">
        <v>4.14025546423505E-2</v>
      </c>
      <c r="AW465">
        <f t="array" ref="AW465">SUMPRODUCT(B465:AU465,TRANSPOSE('QoL regression results'!$H$3:$H$48))</f>
        <v>0.81042928358394861</v>
      </c>
    </row>
    <row r="466" spans="1:49" x14ac:dyDescent="0.3">
      <c r="A466">
        <v>465</v>
      </c>
      <c r="B466" s="11">
        <v>0.84647087187327796</v>
      </c>
      <c r="C466" s="11">
        <v>-4.7020985126617301E-2</v>
      </c>
      <c r="D466" s="11">
        <v>-1.0392675882631001E-3</v>
      </c>
      <c r="E466" s="11">
        <v>8.8811647018073106E-3</v>
      </c>
      <c r="F466" s="11">
        <v>2.9301769726449E-3</v>
      </c>
      <c r="G466" s="11">
        <v>5.6008999096280897E-2</v>
      </c>
      <c r="H466" s="11">
        <v>4.0019657814304298E-2</v>
      </c>
      <c r="I466" s="11">
        <v>-4.3743380605129299E-2</v>
      </c>
      <c r="J466" s="11">
        <v>-2.42935670173831E-2</v>
      </c>
      <c r="K466" s="11">
        <v>-0.159441369695353</v>
      </c>
      <c r="L466" s="11">
        <v>-0.13084278536713201</v>
      </c>
      <c r="M466" s="11">
        <v>-5.9361134238301499E-2</v>
      </c>
      <c r="N466" s="11">
        <v>-0.171457956876714</v>
      </c>
      <c r="O466" s="11">
        <v>-7.9659208107114701E-2</v>
      </c>
      <c r="P466" s="11">
        <v>-2.0466566859688201E-2</v>
      </c>
      <c r="Q466" s="11">
        <v>-7.2153612951334406E-2</v>
      </c>
      <c r="R466" s="11">
        <v>-0.130155390458977</v>
      </c>
      <c r="S466" s="11">
        <v>-0.16294163605234399</v>
      </c>
      <c r="T466" s="11">
        <v>-6.6650126847656102E-2</v>
      </c>
      <c r="U466" s="11">
        <v>-1.2490064817586299E-2</v>
      </c>
      <c r="V466" s="11">
        <v>-4.8759775146308198E-3</v>
      </c>
      <c r="W466" s="11">
        <v>-5.6715105965548199E-2</v>
      </c>
      <c r="X466" s="11">
        <v>-2.84448134200984E-2</v>
      </c>
      <c r="Y466" s="11">
        <v>-3.3258566831778302E-2</v>
      </c>
      <c r="Z466" s="11">
        <v>5.3607210893887799E-2</v>
      </c>
      <c r="AA466" s="11">
        <v>-8.7783584252567395E-2</v>
      </c>
      <c r="AB466" s="11">
        <v>-4.5322159401439202E-2</v>
      </c>
      <c r="AC466" s="11">
        <v>-1.6178565350173198E-2</v>
      </c>
      <c r="AD466" s="11">
        <v>-6.4931431458967598E-2</v>
      </c>
      <c r="AE466" s="11">
        <v>-3.3678250262617199E-2</v>
      </c>
      <c r="AF466" s="11">
        <v>-1.05851333717222E-2</v>
      </c>
      <c r="AG466" s="11">
        <v>-5.0783361679987302E-2</v>
      </c>
      <c r="AH466" s="11">
        <v>-6.33588700692745E-2</v>
      </c>
      <c r="AI466" s="11">
        <v>-1.79326939408757E-2</v>
      </c>
      <c r="AJ466" s="11">
        <v>-1.2003555014916199E-2</v>
      </c>
      <c r="AK466" s="11">
        <v>1.0475717099035E-2</v>
      </c>
      <c r="AL466" s="11">
        <v>1.3937077242146999E-2</v>
      </c>
      <c r="AM466" s="11">
        <v>-3.7978238409574401E-3</v>
      </c>
      <c r="AN466" s="11">
        <v>-1.36159638086052E-2</v>
      </c>
      <c r="AO466" s="11">
        <v>-3.10411072631602E-2</v>
      </c>
      <c r="AP466" s="11">
        <v>-1.6450710839218299E-2</v>
      </c>
      <c r="AQ466" s="11">
        <v>-5.8056241482891E-2</v>
      </c>
      <c r="AR466" s="11">
        <v>2.04294269699122E-2</v>
      </c>
      <c r="AS466" s="11">
        <v>-1.5917753246192198E-2</v>
      </c>
      <c r="AT466" s="11">
        <v>-6.0930495239854499E-2</v>
      </c>
      <c r="AU466" s="11">
        <v>4.8795087563802401E-2</v>
      </c>
      <c r="AW466">
        <f t="array" ref="AW466">SUMPRODUCT(B466:AU466,TRANSPOSE('QoL regression results'!$H$3:$H$48))</f>
        <v>0.79704907904615041</v>
      </c>
    </row>
    <row r="467" spans="1:49" x14ac:dyDescent="0.3">
      <c r="A467">
        <v>466</v>
      </c>
      <c r="B467" s="11">
        <v>0.87712208052384799</v>
      </c>
      <c r="C467" s="11">
        <v>-5.3801765889299802E-2</v>
      </c>
      <c r="D467" s="11">
        <v>-4.0809761012144397E-3</v>
      </c>
      <c r="E467" s="11">
        <v>9.2021733576211993E-3</v>
      </c>
      <c r="F467" s="11">
        <v>-4.7691171163940001E-3</v>
      </c>
      <c r="G467" s="11">
        <v>2.1477517870390799E-2</v>
      </c>
      <c r="H467" s="11">
        <v>2.1963294926489199E-2</v>
      </c>
      <c r="I467" s="11">
        <v>-6.8313921173344797E-2</v>
      </c>
      <c r="J467" s="11">
        <v>-3.1404912013877503E-2</v>
      </c>
      <c r="K467" s="11">
        <v>-0.144356243158548</v>
      </c>
      <c r="L467" s="11">
        <v>-0.12888625455469299</v>
      </c>
      <c r="M467" s="11">
        <v>-5.8706037331587899E-2</v>
      </c>
      <c r="N467" s="11">
        <v>-0.15918754199225099</v>
      </c>
      <c r="O467" s="11">
        <v>-4.6102917038334398E-2</v>
      </c>
      <c r="P467" s="11">
        <v>-2.3360083123174301E-2</v>
      </c>
      <c r="Q467" s="11">
        <v>-0.116835923197999</v>
      </c>
      <c r="R467" s="11">
        <v>-0.10359247802848801</v>
      </c>
      <c r="S467" s="11">
        <v>-0.106647730020792</v>
      </c>
      <c r="T467" s="11">
        <v>-5.7354673603922803E-2</v>
      </c>
      <c r="U467" s="11">
        <v>3.9767464455420003E-2</v>
      </c>
      <c r="V467" s="11">
        <v>-6.5696262140953398E-3</v>
      </c>
      <c r="W467" s="11">
        <v>-4.7476156061301698E-2</v>
      </c>
      <c r="X467" s="11">
        <v>-3.79676530005204E-2</v>
      </c>
      <c r="Y467" s="11">
        <v>2.4908413205727401E-2</v>
      </c>
      <c r="Z467" s="11">
        <v>2.3497378952463802E-2</v>
      </c>
      <c r="AA467" s="11">
        <v>-7.6280337317205196E-2</v>
      </c>
      <c r="AB467" s="11">
        <v>-3.2343695632477701E-2</v>
      </c>
      <c r="AC467" s="11">
        <v>-5.2243561954207297E-2</v>
      </c>
      <c r="AD467" s="11">
        <v>-8.9450420266340303E-3</v>
      </c>
      <c r="AE467" s="11">
        <v>-2.9830058919601301E-2</v>
      </c>
      <c r="AF467" s="11">
        <v>-1.65560723826601E-2</v>
      </c>
      <c r="AG467" s="11">
        <v>-6.4907602806457396E-2</v>
      </c>
      <c r="AH467" s="11">
        <v>-4.9267732167879601E-2</v>
      </c>
      <c r="AI467" s="11">
        <v>-3.23049354567689E-2</v>
      </c>
      <c r="AJ467" s="11">
        <v>-1.3549890462181901E-2</v>
      </c>
      <c r="AK467" s="11">
        <v>-4.1102794400391602E-3</v>
      </c>
      <c r="AL467" s="11">
        <v>6.3770477824435503E-3</v>
      </c>
      <c r="AM467" s="11">
        <v>-1.07607634800038E-2</v>
      </c>
      <c r="AN467" s="11">
        <v>-2.1322988457057199E-2</v>
      </c>
      <c r="AO467" s="11">
        <v>-4.9859746818039501E-2</v>
      </c>
      <c r="AP467" s="11">
        <v>-2.5902241460652502E-2</v>
      </c>
      <c r="AQ467" s="11">
        <v>-5.45827620496269E-2</v>
      </c>
      <c r="AR467" s="11">
        <v>2.59808874178513E-2</v>
      </c>
      <c r="AS467" s="11">
        <v>-1.8740818678685399E-2</v>
      </c>
      <c r="AT467" s="11">
        <v>-6.6704812773651201E-2</v>
      </c>
      <c r="AU467" s="11">
        <v>4.10738701684309E-2</v>
      </c>
      <c r="AW467">
        <f t="array" ref="AW467">SUMPRODUCT(B467:AU467,TRANSPOSE('QoL regression results'!$H$3:$H$48))</f>
        <v>0.83423139613841191</v>
      </c>
    </row>
    <row r="468" spans="1:49" x14ac:dyDescent="0.3">
      <c r="A468">
        <v>467</v>
      </c>
      <c r="B468" s="11">
        <v>0.88245391990750099</v>
      </c>
      <c r="C468" s="11">
        <v>-5.6440952439401101E-2</v>
      </c>
      <c r="D468" s="11">
        <v>-2.7867783114690899E-2</v>
      </c>
      <c r="E468" s="11">
        <v>-1.1919131880185001E-2</v>
      </c>
      <c r="F468" s="11">
        <v>4.9299272763091498E-3</v>
      </c>
      <c r="G468" s="11">
        <v>2.7137182993312099E-2</v>
      </c>
      <c r="H468" s="11">
        <v>2.3606028816939299E-2</v>
      </c>
      <c r="I468" s="11">
        <v>-0.114176796686023</v>
      </c>
      <c r="J468" s="11">
        <v>-1.0408061126877101E-3</v>
      </c>
      <c r="K468" s="11">
        <v>-0.11867209157563401</v>
      </c>
      <c r="L468" s="11">
        <v>-0.12567211126966399</v>
      </c>
      <c r="M468" s="11">
        <v>-5.8173184390466003E-2</v>
      </c>
      <c r="N468" s="11">
        <v>-0.13634845422372699</v>
      </c>
      <c r="O468" s="11">
        <v>-7.4332320344403305E-2</v>
      </c>
      <c r="P468" s="11">
        <v>-1.2338856161562901E-2</v>
      </c>
      <c r="Q468" s="11">
        <v>-0.15033015134071001</v>
      </c>
      <c r="R468" s="11">
        <v>-4.96239704885727E-2</v>
      </c>
      <c r="S468" s="11">
        <v>-0.130109900989825</v>
      </c>
      <c r="T468" s="11">
        <v>-4.7932413563866301E-2</v>
      </c>
      <c r="U468" s="11">
        <v>-4.3022525304599497E-2</v>
      </c>
      <c r="V468" s="11">
        <v>3.9117664825617203E-2</v>
      </c>
      <c r="W468" s="11">
        <v>-3.7831280297538503E-2</v>
      </c>
      <c r="X468" s="11">
        <v>-6.0670489076422897E-2</v>
      </c>
      <c r="Y468" s="11">
        <v>-3.9584806116783E-2</v>
      </c>
      <c r="Z468" s="11">
        <v>-2.65032097309385E-2</v>
      </c>
      <c r="AA468" s="11">
        <v>-9.6839234809496105E-2</v>
      </c>
      <c r="AB468" s="11">
        <v>-2.26783684780936E-2</v>
      </c>
      <c r="AC468" s="11">
        <v>-1.35670718227995E-3</v>
      </c>
      <c r="AD468" s="11">
        <v>-5.2260093104786402E-2</v>
      </c>
      <c r="AE468" s="11">
        <v>-4.2165984420185099E-2</v>
      </c>
      <c r="AF468" s="11">
        <v>-1.6451284888668E-2</v>
      </c>
      <c r="AG468" s="11">
        <v>-5.3299053684379101E-2</v>
      </c>
      <c r="AH468" s="11">
        <v>-3.5994831262391301E-2</v>
      </c>
      <c r="AI468" s="11">
        <v>-2.8179158231626499E-2</v>
      </c>
      <c r="AJ468" s="11">
        <v>-1.2906502620042601E-2</v>
      </c>
      <c r="AK468" s="11">
        <v>-1.14658421418838E-2</v>
      </c>
      <c r="AL468" s="11">
        <v>-3.4011805492801402E-3</v>
      </c>
      <c r="AM468" s="11">
        <v>-1.7438206578572299E-2</v>
      </c>
      <c r="AN468" s="11">
        <v>-2.98789540561268E-2</v>
      </c>
      <c r="AO468" s="11">
        <v>-4.6845201885545001E-2</v>
      </c>
      <c r="AP468" s="11">
        <v>-1.32767734072204E-2</v>
      </c>
      <c r="AQ468" s="11">
        <v>-5.36709603856938E-2</v>
      </c>
      <c r="AR468" s="11">
        <v>3.27581013154905E-2</v>
      </c>
      <c r="AS468" s="11">
        <v>-1.9899323195476101E-2</v>
      </c>
      <c r="AT468" s="11">
        <v>-6.0496519697899799E-2</v>
      </c>
      <c r="AU468" s="11">
        <v>3.6472034955027398E-2</v>
      </c>
      <c r="AW468">
        <f t="array" ref="AW468">SUMPRODUCT(B468:AU468,TRANSPOSE('QoL regression results'!$H$3:$H$48))</f>
        <v>0.84305790809582948</v>
      </c>
    </row>
    <row r="469" spans="1:49" x14ac:dyDescent="0.3">
      <c r="A469">
        <v>468</v>
      </c>
      <c r="B469" s="11">
        <v>0.84606707101728296</v>
      </c>
      <c r="C469" s="11">
        <v>-4.4872804889479097E-2</v>
      </c>
      <c r="D469" s="11">
        <v>4.0004239064582101E-3</v>
      </c>
      <c r="E469" s="11">
        <v>-3.94187861800135E-3</v>
      </c>
      <c r="F469" s="11">
        <v>2.71741828466022E-3</v>
      </c>
      <c r="G469" s="11">
        <v>2.91305880540603E-2</v>
      </c>
      <c r="H469" s="11">
        <v>4.1454379825986903E-2</v>
      </c>
      <c r="I469" s="11">
        <v>-6.85339492351765E-2</v>
      </c>
      <c r="J469" s="11">
        <v>-5.5555726891113096E-3</v>
      </c>
      <c r="K469" s="11">
        <v>-0.19201821554762899</v>
      </c>
      <c r="L469" s="11">
        <v>-0.16051255914460999</v>
      </c>
      <c r="M469" s="11">
        <v>-6.6424638392600002E-2</v>
      </c>
      <c r="N469" s="11">
        <v>-0.11771434567267899</v>
      </c>
      <c r="O469" s="11">
        <v>-0.117531008962906</v>
      </c>
      <c r="P469" s="11">
        <v>-3.0493272350594101E-2</v>
      </c>
      <c r="Q469" s="11">
        <v>-0.158608474791298</v>
      </c>
      <c r="R469" s="11">
        <v>-8.0531214792332606E-2</v>
      </c>
      <c r="S469" s="11">
        <v>-0.12639348789435101</v>
      </c>
      <c r="T469" s="11">
        <v>-6.7235520701710599E-2</v>
      </c>
      <c r="U469" s="11">
        <v>-1.9389978544825E-2</v>
      </c>
      <c r="V469" s="11">
        <v>-1.2075132703078899E-2</v>
      </c>
      <c r="W469" s="11">
        <v>-3.13304045006449E-2</v>
      </c>
      <c r="X469" s="11">
        <v>-4.0170349566049E-2</v>
      </c>
      <c r="Y469" s="11">
        <v>-4.4333994718187303E-2</v>
      </c>
      <c r="Z469" s="11">
        <v>1.40123743790989E-3</v>
      </c>
      <c r="AA469" s="11">
        <v>-9.4037551043401807E-2</v>
      </c>
      <c r="AB469" s="11">
        <v>-2.8200507637344802E-2</v>
      </c>
      <c r="AC469" s="11">
        <v>-4.6368214277923099E-2</v>
      </c>
      <c r="AD469" s="11">
        <v>-0.139944757934886</v>
      </c>
      <c r="AE469" s="11">
        <v>-3.5924702016002397E-2</v>
      </c>
      <c r="AF469" s="11">
        <v>-2.5691438562258001E-2</v>
      </c>
      <c r="AG469" s="11">
        <v>-6.6223322770896598E-2</v>
      </c>
      <c r="AH469" s="11">
        <v>-6.0219656280487303E-2</v>
      </c>
      <c r="AI469" s="11">
        <v>-2.6431620845997102E-2</v>
      </c>
      <c r="AJ469" s="11">
        <v>-1.2331905988195601E-2</v>
      </c>
      <c r="AK469" s="11">
        <v>2.7752030431120998E-3</v>
      </c>
      <c r="AL469" s="11">
        <v>1.3710497340023E-2</v>
      </c>
      <c r="AM469" s="11">
        <v>2.23476038765344E-4</v>
      </c>
      <c r="AN469" s="11">
        <v>-9.0367290600173004E-3</v>
      </c>
      <c r="AO469" s="11">
        <v>-2.96071603294518E-2</v>
      </c>
      <c r="AP469" s="11">
        <v>-2.0453558658686699E-2</v>
      </c>
      <c r="AQ469" s="11">
        <v>-6.6716205475154403E-2</v>
      </c>
      <c r="AR469" s="11">
        <v>3.3302522956608398E-2</v>
      </c>
      <c r="AS469" s="11">
        <v>-1.1804950576252899E-2</v>
      </c>
      <c r="AT469" s="11">
        <v>-5.3290822349160397E-2</v>
      </c>
      <c r="AU469" s="11">
        <v>5.2958119134913703E-2</v>
      </c>
      <c r="AW469">
        <f t="array" ref="AW469">SUMPRODUCT(B469:AU469,TRANSPOSE('QoL regression results'!$H$3:$H$48))</f>
        <v>0.7995579120768187</v>
      </c>
    </row>
    <row r="470" spans="1:49" x14ac:dyDescent="0.3">
      <c r="A470">
        <v>469</v>
      </c>
      <c r="B470" s="11">
        <v>0.86449468019303699</v>
      </c>
      <c r="C470" s="11">
        <v>-7.4904772248436502E-2</v>
      </c>
      <c r="D470" s="11">
        <v>5.0982788286229701E-3</v>
      </c>
      <c r="E470" s="11">
        <v>-5.1021867371601002E-3</v>
      </c>
      <c r="F470" s="11">
        <v>-2.5172001880385101E-2</v>
      </c>
      <c r="G470" s="11">
        <v>3.9819607123930097E-3</v>
      </c>
      <c r="H470" s="11">
        <v>1.0367176024834401E-2</v>
      </c>
      <c r="I470" s="11">
        <v>-6.7609989050474398E-2</v>
      </c>
      <c r="J470" s="11">
        <v>-2.4836747811193799E-2</v>
      </c>
      <c r="K470" s="11">
        <v>-0.16492813737105799</v>
      </c>
      <c r="L470" s="11">
        <v>-0.110417005587138</v>
      </c>
      <c r="M470" s="11">
        <v>-5.7526787250572302E-2</v>
      </c>
      <c r="N470" s="11">
        <v>-0.191555536705317</v>
      </c>
      <c r="O470" s="11">
        <v>-9.1375104109570504E-2</v>
      </c>
      <c r="P470" s="11">
        <v>-2.84262993316244E-2</v>
      </c>
      <c r="Q470" s="11">
        <v>-7.2139403690993406E-2</v>
      </c>
      <c r="R470" s="11">
        <v>-0.105758804319201</v>
      </c>
      <c r="S470" s="11">
        <v>-0.13499700210822099</v>
      </c>
      <c r="T470" s="11">
        <v>-5.8698402104949199E-2</v>
      </c>
      <c r="U470" s="11">
        <v>-4.5982474978442101E-2</v>
      </c>
      <c r="V470" s="11">
        <v>-2.1905930480194999E-2</v>
      </c>
      <c r="W470" s="11">
        <v>-2.18397618896818E-2</v>
      </c>
      <c r="X470" s="11">
        <v>-2.5798106143518299E-2</v>
      </c>
      <c r="Y470" s="11">
        <v>2.6929510350250901E-2</v>
      </c>
      <c r="Z470" s="11">
        <v>3.57221180786624E-2</v>
      </c>
      <c r="AA470" s="11">
        <v>-0.10113853245929399</v>
      </c>
      <c r="AB470" s="11">
        <v>-1.7954671636080399E-2</v>
      </c>
      <c r="AC470" s="11">
        <v>-3.46903933047817E-2</v>
      </c>
      <c r="AD470" s="11">
        <v>-4.3092563397780096E-3</v>
      </c>
      <c r="AE470" s="11">
        <v>-3.2626533698987402E-2</v>
      </c>
      <c r="AF470" s="11">
        <v>-1.9475809478494699E-2</v>
      </c>
      <c r="AG470" s="11">
        <v>-6.8132549820881794E-2</v>
      </c>
      <c r="AH470" s="11">
        <v>-3.4602820429053202E-2</v>
      </c>
      <c r="AI470" s="11">
        <v>-4.0390030061950702E-2</v>
      </c>
      <c r="AJ470" s="11">
        <v>-1.41264704372513E-2</v>
      </c>
      <c r="AK470" s="11">
        <v>-1.20465608679048E-2</v>
      </c>
      <c r="AL470" s="11">
        <v>-3.5168928464985199E-3</v>
      </c>
      <c r="AM470" s="11">
        <v>-2.2261094212789E-2</v>
      </c>
      <c r="AN470" s="11">
        <v>-2.6377630612053098E-2</v>
      </c>
      <c r="AO470" s="11">
        <v>-4.5800772893668698E-2</v>
      </c>
      <c r="AP470" s="11">
        <v>-9.0818388447787297E-3</v>
      </c>
      <c r="AQ470" s="11">
        <v>-6.3259489685367196E-2</v>
      </c>
      <c r="AR470" s="11">
        <v>3.0336521842917401E-2</v>
      </c>
      <c r="AS470" s="11">
        <v>-6.6609503738250097E-3</v>
      </c>
      <c r="AT470" s="11">
        <v>-5.3933128047185197E-2</v>
      </c>
      <c r="AU470" s="11">
        <v>4.6603706930213498E-2</v>
      </c>
      <c r="AW470">
        <f t="array" ref="AW470">SUMPRODUCT(B470:AU470,TRANSPOSE('QoL regression results'!$H$3:$H$48))</f>
        <v>0.82637496691748535</v>
      </c>
    </row>
    <row r="471" spans="1:49" x14ac:dyDescent="0.3">
      <c r="A471">
        <v>470</v>
      </c>
      <c r="B471" s="11">
        <v>0.87846398768577005</v>
      </c>
      <c r="C471" s="11">
        <v>-6.7763985845591498E-2</v>
      </c>
      <c r="D471" s="11">
        <v>-2.4331032379018101E-2</v>
      </c>
      <c r="E471" s="11">
        <v>-2.2340296470207402E-3</v>
      </c>
      <c r="F471" s="11">
        <v>4.6098211164160097E-3</v>
      </c>
      <c r="G471" s="11">
        <v>2.9986070683332099E-2</v>
      </c>
      <c r="H471" s="11">
        <v>3.3137867438649701E-2</v>
      </c>
      <c r="I471" s="11">
        <v>-6.7960289133016605E-2</v>
      </c>
      <c r="J471" s="11">
        <v>1.02195364288693E-3</v>
      </c>
      <c r="K471" s="11">
        <v>-0.14032225170662199</v>
      </c>
      <c r="L471" s="11">
        <v>-0.11740415392560299</v>
      </c>
      <c r="M471" s="11">
        <v>-5.6226904565544099E-2</v>
      </c>
      <c r="N471" s="11">
        <v>-7.53778288944109E-2</v>
      </c>
      <c r="O471" s="11">
        <v>-0.12377365754372401</v>
      </c>
      <c r="P471" s="11">
        <v>-2.2664980906232798E-2</v>
      </c>
      <c r="Q471" s="11">
        <v>-0.152980136502298</v>
      </c>
      <c r="R471" s="11">
        <v>-8.4769064312143094E-2</v>
      </c>
      <c r="S471" s="11">
        <v>-0.12918564136230901</v>
      </c>
      <c r="T471" s="11">
        <v>-5.2139042001172697E-2</v>
      </c>
      <c r="U471" s="11">
        <v>-0.16990709973825699</v>
      </c>
      <c r="V471" s="11">
        <v>-1.7475763938072399E-2</v>
      </c>
      <c r="W471" s="11">
        <v>-2.9431265944517102E-2</v>
      </c>
      <c r="X471" s="11">
        <v>-1.22424789790013E-2</v>
      </c>
      <c r="Y471" s="11">
        <v>1.54589483052857E-2</v>
      </c>
      <c r="Z471" s="11">
        <v>-1.25348629395249E-2</v>
      </c>
      <c r="AA471" s="11">
        <v>-8.4791126064234001E-2</v>
      </c>
      <c r="AB471" s="11">
        <v>-2.6726722845433201E-2</v>
      </c>
      <c r="AC471" s="11">
        <v>-2.43818057265776E-2</v>
      </c>
      <c r="AD471" s="11">
        <v>-6.7869540298584705E-2</v>
      </c>
      <c r="AE471" s="11">
        <v>-3.13050544178387E-2</v>
      </c>
      <c r="AF471" s="11">
        <v>-3.3111341492957802E-2</v>
      </c>
      <c r="AG471" s="11">
        <v>-6.5654683699612207E-2</v>
      </c>
      <c r="AH471" s="11">
        <v>-5.2359600578466503E-2</v>
      </c>
      <c r="AI471" s="11">
        <v>-2.88512502879399E-2</v>
      </c>
      <c r="AJ471" s="11">
        <v>-1.3656385279625699E-2</v>
      </c>
      <c r="AK471" s="11">
        <v>-6.7933306853176301E-3</v>
      </c>
      <c r="AL471" s="11">
        <v>1.15481701530517E-2</v>
      </c>
      <c r="AM471" s="11">
        <v>-1.2242661724649001E-2</v>
      </c>
      <c r="AN471" s="11">
        <v>-2.5821783080735201E-2</v>
      </c>
      <c r="AO471" s="11">
        <v>-5.1488081849311702E-2</v>
      </c>
      <c r="AP471" s="11">
        <v>-1.1381374434216E-2</v>
      </c>
      <c r="AQ471" s="11">
        <v>-4.6721947038987598E-2</v>
      </c>
      <c r="AR471" s="11">
        <v>2.5619128145874599E-2</v>
      </c>
      <c r="AS471" s="11">
        <v>-2.4030708727360201E-2</v>
      </c>
      <c r="AT471" s="11">
        <v>-6.83138843500707E-2</v>
      </c>
      <c r="AU471" s="11">
        <v>3.6031696744582301E-2</v>
      </c>
      <c r="AW471">
        <f t="array" ref="AW471">SUMPRODUCT(B471:AU471,TRANSPOSE('QoL regression results'!$H$3:$H$48))</f>
        <v>0.83765255726035515</v>
      </c>
    </row>
    <row r="472" spans="1:49" x14ac:dyDescent="0.3">
      <c r="A472">
        <v>471</v>
      </c>
      <c r="B472" s="11">
        <v>0.86832286145203297</v>
      </c>
      <c r="C472" s="11">
        <v>-8.4411506954863602E-2</v>
      </c>
      <c r="D472" s="11">
        <v>5.6025797096680499E-4</v>
      </c>
      <c r="E472" s="11">
        <v>1.50098729322137E-3</v>
      </c>
      <c r="F472" s="11">
        <v>-2.5792441365180599E-3</v>
      </c>
      <c r="G472" s="11">
        <v>3.2703490938656002E-2</v>
      </c>
      <c r="H472" s="11">
        <v>4.5125103539150897E-2</v>
      </c>
      <c r="I472" s="11">
        <v>-0.10221591346209501</v>
      </c>
      <c r="J472" s="11">
        <v>-1.6634582009699299E-2</v>
      </c>
      <c r="K472" s="11">
        <v>-0.201516744959431</v>
      </c>
      <c r="L472" s="11">
        <v>-0.103048915421757</v>
      </c>
      <c r="M472" s="11">
        <v>-5.0081210598189499E-2</v>
      </c>
      <c r="N472" s="11">
        <v>-8.4780026660284294E-2</v>
      </c>
      <c r="O472" s="11">
        <v>-5.4955907735131398E-2</v>
      </c>
      <c r="P472" s="11">
        <v>-2.5853979653234702E-2</v>
      </c>
      <c r="Q472" s="11">
        <v>-3.8218400853682902E-2</v>
      </c>
      <c r="R472" s="11">
        <v>-5.5729424636647901E-2</v>
      </c>
      <c r="S472" s="11">
        <v>-0.11278177649728401</v>
      </c>
      <c r="T472" s="11">
        <v>-7.7479984369902499E-2</v>
      </c>
      <c r="U472" s="11">
        <v>-7.3836164860228606E-2</v>
      </c>
      <c r="V472" s="11">
        <v>1.6431239022854201E-2</v>
      </c>
      <c r="W472" s="11">
        <v>-1.71407961358329E-2</v>
      </c>
      <c r="X472" s="11">
        <v>-1.7526111363419802E-2</v>
      </c>
      <c r="Y472" s="11">
        <v>9.8658712584643107E-3</v>
      </c>
      <c r="Z472" s="11">
        <v>-4.4517232365919798E-2</v>
      </c>
      <c r="AA472" s="11">
        <v>-7.4893793067046494E-2</v>
      </c>
      <c r="AB472" s="11">
        <v>-3.3781905456151499E-2</v>
      </c>
      <c r="AC472" s="11">
        <v>-1.6384452978014E-2</v>
      </c>
      <c r="AD472" s="11">
        <v>-3.8750794344112903E-2</v>
      </c>
      <c r="AE472" s="11">
        <v>-3.2734289735668699E-2</v>
      </c>
      <c r="AF472" s="11">
        <v>-1.7916719602506601E-2</v>
      </c>
      <c r="AG472" s="11">
        <v>-6.8546809555038196E-2</v>
      </c>
      <c r="AH472" s="11">
        <v>-6.2687783514949899E-2</v>
      </c>
      <c r="AI472" s="11">
        <v>-2.6269755980294199E-2</v>
      </c>
      <c r="AJ472" s="11">
        <v>-1.8917397774027001E-2</v>
      </c>
      <c r="AK472" s="11">
        <v>9.6927820963388592E-3</v>
      </c>
      <c r="AL472" s="11">
        <v>1.6076384529485999E-2</v>
      </c>
      <c r="AM472" s="11">
        <v>-7.9603648414317899E-3</v>
      </c>
      <c r="AN472" s="11">
        <v>-9.9830008811359599E-3</v>
      </c>
      <c r="AO472" s="11">
        <v>-4.5233945192629202E-2</v>
      </c>
      <c r="AP472" s="11">
        <v>-1.9412505522349299E-2</v>
      </c>
      <c r="AQ472" s="11">
        <v>-5.4166714417481499E-2</v>
      </c>
      <c r="AR472" s="11">
        <v>2.6733905366815899E-2</v>
      </c>
      <c r="AS472" s="11">
        <v>-1.6192658741211299E-2</v>
      </c>
      <c r="AT472" s="11">
        <v>-6.71295015040798E-2</v>
      </c>
      <c r="AU472" s="11">
        <v>3.9202758562701299E-2</v>
      </c>
      <c r="AW472">
        <f t="array" ref="AW472">SUMPRODUCT(B472:AU472,TRANSPOSE('QoL regression results'!$H$3:$H$48))</f>
        <v>0.82171146246656912</v>
      </c>
    </row>
    <row r="473" spans="1:49" x14ac:dyDescent="0.3">
      <c r="A473">
        <v>472</v>
      </c>
      <c r="B473" s="11">
        <v>0.86652442023952803</v>
      </c>
      <c r="C473" s="11">
        <v>-7.2168433255904496E-2</v>
      </c>
      <c r="D473" s="11">
        <v>-1.76146435985685E-2</v>
      </c>
      <c r="E473" s="11">
        <v>-1.28585899675966E-3</v>
      </c>
      <c r="F473" s="11">
        <v>-2.4670090391707001E-3</v>
      </c>
      <c r="G473" s="11">
        <v>2.5862313457507499E-2</v>
      </c>
      <c r="H473" s="11">
        <v>2.47203945710503E-2</v>
      </c>
      <c r="I473" s="11">
        <v>-9.9558168388081195E-2</v>
      </c>
      <c r="J473" s="11">
        <v>-1.09120595050608E-2</v>
      </c>
      <c r="K473" s="11">
        <v>-0.13020455351173801</v>
      </c>
      <c r="L473" s="11">
        <v>-0.110650966132031</v>
      </c>
      <c r="M473" s="11">
        <v>-4.93946618724573E-2</v>
      </c>
      <c r="N473" s="11">
        <v>-7.4374174972551499E-2</v>
      </c>
      <c r="O473" s="11">
        <v>-0.103946989124686</v>
      </c>
      <c r="P473" s="11">
        <v>-8.5700973533651293E-3</v>
      </c>
      <c r="Q473" s="11">
        <v>6.3055466610969793E-2</v>
      </c>
      <c r="R473" s="11">
        <v>-0.102422588361594</v>
      </c>
      <c r="S473" s="11">
        <v>-0.12023367712109199</v>
      </c>
      <c r="T473" s="11">
        <v>-7.2045209143481698E-2</v>
      </c>
      <c r="U473" s="11">
        <v>-0.10710530595538099</v>
      </c>
      <c r="V473" s="11">
        <v>-1.4123643482822299E-2</v>
      </c>
      <c r="W473" s="11">
        <v>-3.2048123001067401E-2</v>
      </c>
      <c r="X473" s="11">
        <v>-3.66544363712673E-2</v>
      </c>
      <c r="Y473" s="11">
        <v>1.10677204311973E-2</v>
      </c>
      <c r="Z473" s="11">
        <v>-1.34906733560406E-2</v>
      </c>
      <c r="AA473" s="11">
        <v>-0.11411387147357099</v>
      </c>
      <c r="AB473" s="11">
        <v>-2.72554735181628E-2</v>
      </c>
      <c r="AC473" s="11">
        <v>2.03884498266045E-2</v>
      </c>
      <c r="AD473" s="11">
        <v>-6.8063211462535203E-2</v>
      </c>
      <c r="AE473" s="11">
        <v>-3.4264965811819002E-2</v>
      </c>
      <c r="AF473" s="11">
        <v>-1.6624609850490499E-2</v>
      </c>
      <c r="AG473" s="11">
        <v>-5.99970356303937E-2</v>
      </c>
      <c r="AH473" s="11">
        <v>-3.8910925482344698E-2</v>
      </c>
      <c r="AI473" s="11">
        <v>-2.1225425544676501E-2</v>
      </c>
      <c r="AJ473" s="11">
        <v>-2.33734089654569E-2</v>
      </c>
      <c r="AK473" s="11">
        <v>4.85692405667793E-3</v>
      </c>
      <c r="AL473" s="11">
        <v>8.0111823573276592E-3</v>
      </c>
      <c r="AM473" s="11">
        <v>-1.4255634623718001E-2</v>
      </c>
      <c r="AN473" s="11">
        <v>-2.6075959990197701E-2</v>
      </c>
      <c r="AO473" s="11">
        <v>-4.13513604351501E-2</v>
      </c>
      <c r="AP473" s="11">
        <v>-1.2094063155268999E-2</v>
      </c>
      <c r="AQ473" s="11">
        <v>-4.9599308375207797E-2</v>
      </c>
      <c r="AR473" s="11">
        <v>2.8593159002363599E-2</v>
      </c>
      <c r="AS473" s="11">
        <v>-1.8888011322569901E-2</v>
      </c>
      <c r="AT473" s="11">
        <v>-6.3433028338031702E-2</v>
      </c>
      <c r="AU473" s="11">
        <v>3.7569975797092703E-2</v>
      </c>
      <c r="AW473">
        <f t="array" ref="AW473">SUMPRODUCT(B473:AU473,TRANSPOSE('QoL regression results'!$H$3:$H$48))</f>
        <v>0.83562467711451105</v>
      </c>
    </row>
    <row r="474" spans="1:49" x14ac:dyDescent="0.3">
      <c r="A474">
        <v>473</v>
      </c>
      <c r="B474" s="11">
        <v>0.83293177912920502</v>
      </c>
      <c r="C474" s="11">
        <v>-0.11138315689275501</v>
      </c>
      <c r="D474" s="11">
        <v>1.7203424220608301E-2</v>
      </c>
      <c r="E474" s="11">
        <v>1.0678003141901199E-2</v>
      </c>
      <c r="F474" s="11">
        <v>2.63657572081284E-2</v>
      </c>
      <c r="G474" s="11">
        <v>7.7345983134430698E-3</v>
      </c>
      <c r="H474" s="11">
        <v>2.6139624435494099E-2</v>
      </c>
      <c r="I474" s="11">
        <v>-5.7404332934192698E-2</v>
      </c>
      <c r="J474" s="11">
        <v>-3.5085729745483199E-2</v>
      </c>
      <c r="K474" s="11">
        <v>-0.14677819173776399</v>
      </c>
      <c r="L474" s="11">
        <v>-0.102524025430265</v>
      </c>
      <c r="M474" s="11">
        <v>-4.9591082573791301E-2</v>
      </c>
      <c r="N474" s="11">
        <v>-0.16178015595777201</v>
      </c>
      <c r="O474" s="11">
        <v>-8.5019782652598394E-2</v>
      </c>
      <c r="P474" s="11">
        <v>-2.5117043156921499E-2</v>
      </c>
      <c r="Q474" s="11">
        <v>8.2731118670203701E-3</v>
      </c>
      <c r="R474" s="11">
        <v>-9.6124892728035993E-3</v>
      </c>
      <c r="S474" s="11">
        <v>-0.153897701753859</v>
      </c>
      <c r="T474" s="11">
        <v>-8.1010439673361301E-2</v>
      </c>
      <c r="U474" s="11">
        <v>-0.19545530142807699</v>
      </c>
      <c r="V474" s="11">
        <v>2.23834484049256E-2</v>
      </c>
      <c r="W474" s="11">
        <v>-5.3300029691688497E-2</v>
      </c>
      <c r="X474" s="11">
        <v>-2.5695442476379001E-2</v>
      </c>
      <c r="Y474" s="11">
        <v>-5.5632702236341598E-2</v>
      </c>
      <c r="Z474" s="11">
        <v>7.2491267771610697E-3</v>
      </c>
      <c r="AA474" s="11">
        <v>-0.11747109886529999</v>
      </c>
      <c r="AB474" s="11">
        <v>-4.2642415797264299E-2</v>
      </c>
      <c r="AC474" s="11">
        <v>3.5605760493677398E-2</v>
      </c>
      <c r="AD474" s="11">
        <v>-3.2773703121121898E-2</v>
      </c>
      <c r="AE474" s="11">
        <v>-3.9841662394118599E-2</v>
      </c>
      <c r="AF474" s="11">
        <v>-2.71131653720964E-2</v>
      </c>
      <c r="AG474" s="11">
        <v>-6.52421875020541E-2</v>
      </c>
      <c r="AH474" s="11">
        <v>-4.8228836607431498E-2</v>
      </c>
      <c r="AI474" s="11">
        <v>-1.843265316368E-2</v>
      </c>
      <c r="AJ474" s="11">
        <v>-1.2303543962652101E-2</v>
      </c>
      <c r="AK474" s="11">
        <v>7.7862009377569199E-3</v>
      </c>
      <c r="AL474" s="11">
        <v>1.1426390040542E-2</v>
      </c>
      <c r="AM474" s="11">
        <v>8.0283408135314502E-4</v>
      </c>
      <c r="AN474" s="11">
        <v>-7.1753772920318502E-3</v>
      </c>
      <c r="AO474" s="11">
        <v>-3.1356335687641797E-2</v>
      </c>
      <c r="AP474" s="11">
        <v>-5.15598498796803E-3</v>
      </c>
      <c r="AQ474" s="11">
        <v>-3.85070617532043E-2</v>
      </c>
      <c r="AR474" s="11">
        <v>3.5981774687421197E-2</v>
      </c>
      <c r="AS474" s="11">
        <v>-1.15081454337709E-2</v>
      </c>
      <c r="AT474" s="11">
        <v>-5.7335434390631997E-2</v>
      </c>
      <c r="AU474" s="11">
        <v>4.6022306031045998E-2</v>
      </c>
      <c r="AW474">
        <f t="array" ref="AW474">SUMPRODUCT(B474:AU474,TRANSPOSE('QoL regression results'!$H$3:$H$48))</f>
        <v>0.79612933256231555</v>
      </c>
    </row>
    <row r="475" spans="1:49" x14ac:dyDescent="0.3">
      <c r="A475">
        <v>474</v>
      </c>
      <c r="B475" s="11">
        <v>0.87296877431140296</v>
      </c>
      <c r="C475" s="11">
        <v>-9.8078038291668099E-2</v>
      </c>
      <c r="D475" s="11">
        <v>-1.53368708036046E-2</v>
      </c>
      <c r="E475" s="11">
        <v>1.3417556547115101E-3</v>
      </c>
      <c r="F475" s="11">
        <v>1.0353785838314001E-2</v>
      </c>
      <c r="G475" s="11">
        <v>3.7304985071489598E-2</v>
      </c>
      <c r="H475" s="11">
        <v>2.3929224957556901E-2</v>
      </c>
      <c r="I475" s="11">
        <v>-0.11311756551056</v>
      </c>
      <c r="J475" s="11">
        <v>2.3412872082685101E-3</v>
      </c>
      <c r="K475" s="11">
        <v>-0.15574805551573301</v>
      </c>
      <c r="L475" s="11">
        <v>-0.14300219368124001</v>
      </c>
      <c r="M475" s="11">
        <v>-5.4737492777629598E-2</v>
      </c>
      <c r="N475" s="11">
        <v>-0.15323984546314201</v>
      </c>
      <c r="O475" s="11">
        <v>-3.2001739007328001E-2</v>
      </c>
      <c r="P475" s="11">
        <v>-2.4898584413239701E-2</v>
      </c>
      <c r="Q475" s="11">
        <v>-0.12691477242580201</v>
      </c>
      <c r="R475" s="11">
        <v>-8.7212242220132005E-2</v>
      </c>
      <c r="S475" s="11">
        <v>-0.110317060508988</v>
      </c>
      <c r="T475" s="11">
        <v>-2.8135372736285E-2</v>
      </c>
      <c r="U475" s="11">
        <v>-8.2043357222103402E-2</v>
      </c>
      <c r="V475" s="11">
        <v>2.1299650556440501E-2</v>
      </c>
      <c r="W475" s="11">
        <v>-3.2750188709322801E-2</v>
      </c>
      <c r="X475" s="11">
        <v>-4.8692585102453299E-2</v>
      </c>
      <c r="Y475" s="11">
        <v>3.80801656412115E-3</v>
      </c>
      <c r="Z475" s="11">
        <v>4.8911859865472897E-2</v>
      </c>
      <c r="AA475" s="11">
        <v>-9.4438801652210996E-2</v>
      </c>
      <c r="AB475" s="11">
        <v>-3.9101366193722099E-2</v>
      </c>
      <c r="AC475" s="11">
        <v>-7.93175818611105E-2</v>
      </c>
      <c r="AD475" s="11">
        <v>-3.7926037084472002E-2</v>
      </c>
      <c r="AE475" s="11">
        <v>-3.9290512770861298E-2</v>
      </c>
      <c r="AF475" s="11">
        <v>-1.50795503289249E-2</v>
      </c>
      <c r="AG475" s="11">
        <v>-6.5304286425445696E-2</v>
      </c>
      <c r="AH475" s="11">
        <v>-4.6392666970752797E-2</v>
      </c>
      <c r="AI475" s="11">
        <v>-2.9357573634116702E-2</v>
      </c>
      <c r="AJ475" s="11">
        <v>-2.35941683145354E-2</v>
      </c>
      <c r="AK475" s="11">
        <v>-1.00680375452073E-2</v>
      </c>
      <c r="AL475" s="11">
        <v>-1.11537246769243E-3</v>
      </c>
      <c r="AM475" s="11">
        <v>-1.4290753341865E-2</v>
      </c>
      <c r="AN475" s="11">
        <v>-3.2475277122643698E-2</v>
      </c>
      <c r="AO475" s="11">
        <v>-4.3699459026542098E-2</v>
      </c>
      <c r="AP475" s="11">
        <v>-1.42868385884076E-2</v>
      </c>
      <c r="AQ475" s="11">
        <v>-5.2738625584529797E-2</v>
      </c>
      <c r="AR475" s="11">
        <v>3.4297860826504101E-2</v>
      </c>
      <c r="AS475" s="11">
        <v>-2.48412356287398E-2</v>
      </c>
      <c r="AT475" s="11">
        <v>-7.0968233245635406E-2</v>
      </c>
      <c r="AU475" s="11">
        <v>5.0565113597850299E-2</v>
      </c>
      <c r="AW475">
        <f t="array" ref="AW475">SUMPRODUCT(B475:AU475,TRANSPOSE('QoL regression results'!$H$3:$H$48))</f>
        <v>0.82546073487295768</v>
      </c>
    </row>
    <row r="476" spans="1:49" x14ac:dyDescent="0.3">
      <c r="A476">
        <v>475</v>
      </c>
      <c r="B476" s="11">
        <v>0.84089663784851898</v>
      </c>
      <c r="C476" s="11">
        <v>-5.3806581751678198E-2</v>
      </c>
      <c r="D476" s="11">
        <v>2.07943504308995E-2</v>
      </c>
      <c r="E476" s="11">
        <v>1.29628820594033E-2</v>
      </c>
      <c r="F476" s="11">
        <v>3.7558010150861901E-3</v>
      </c>
      <c r="G476" s="11">
        <v>2.4804521927515599E-2</v>
      </c>
      <c r="H476" s="11">
        <v>2.61409963028966E-2</v>
      </c>
      <c r="I476" s="11">
        <v>-6.2073506128207903E-2</v>
      </c>
      <c r="J476" s="11">
        <v>-2.6649275129235199E-2</v>
      </c>
      <c r="K476" s="11">
        <v>-8.9425597321802594E-2</v>
      </c>
      <c r="L476" s="11">
        <v>-0.107491190073336</v>
      </c>
      <c r="M476" s="11">
        <v>-4.9442671312088397E-2</v>
      </c>
      <c r="N476" s="11">
        <v>-0.217372542561965</v>
      </c>
      <c r="O476" s="11">
        <v>-6.2354717789353802E-2</v>
      </c>
      <c r="P476" s="11">
        <v>-2.1539221371685999E-2</v>
      </c>
      <c r="Q476" s="11">
        <v>-0.124613319488023</v>
      </c>
      <c r="R476" s="11">
        <v>-0.105778542077133</v>
      </c>
      <c r="S476" s="11">
        <v>-0.14456422114457901</v>
      </c>
      <c r="T476" s="11">
        <v>-8.4753469730018197E-2</v>
      </c>
      <c r="U476" s="11">
        <v>1.40253267316822E-2</v>
      </c>
      <c r="V476" s="11">
        <v>1.87848320688314E-3</v>
      </c>
      <c r="W476" s="11">
        <v>-3.5973335571137202E-2</v>
      </c>
      <c r="X476" s="11">
        <v>-2.4264969027867098E-2</v>
      </c>
      <c r="Y476" s="11">
        <v>7.2765684133768898E-3</v>
      </c>
      <c r="Z476" s="11">
        <v>2.61309325481353E-2</v>
      </c>
      <c r="AA476" s="11">
        <v>-8.4969438027834701E-2</v>
      </c>
      <c r="AB476" s="11">
        <v>-1.12532275610786E-2</v>
      </c>
      <c r="AC476" s="11">
        <v>-8.4149943064531801E-2</v>
      </c>
      <c r="AD476" s="11">
        <v>1.49123815339049E-3</v>
      </c>
      <c r="AE476" s="11">
        <v>-3.1654665748227603E-2</v>
      </c>
      <c r="AF476" s="11">
        <v>-2.2191073428568998E-2</v>
      </c>
      <c r="AG476" s="11">
        <v>-5.7811864229246702E-2</v>
      </c>
      <c r="AH476" s="11">
        <v>-5.4860017386110897E-2</v>
      </c>
      <c r="AI476" s="11">
        <v>-2.72520072702702E-2</v>
      </c>
      <c r="AJ476" s="11">
        <v>-1.52784110952677E-2</v>
      </c>
      <c r="AK476" s="11">
        <v>2.78540108444682E-3</v>
      </c>
      <c r="AL476" s="11">
        <v>1.6743468273616599E-2</v>
      </c>
      <c r="AM476" s="11">
        <v>-6.9246243781227398E-4</v>
      </c>
      <c r="AN476" s="11">
        <v>-1.6738153422956099E-2</v>
      </c>
      <c r="AO476" s="11">
        <v>-4.3051354347330997E-2</v>
      </c>
      <c r="AP476" s="11">
        <v>-1.3246138018064801E-2</v>
      </c>
      <c r="AQ476" s="11">
        <v>-4.6185276358605101E-2</v>
      </c>
      <c r="AR476" s="11">
        <v>3.0208660401966798E-2</v>
      </c>
      <c r="AS476" s="11">
        <v>-1.92366393118239E-2</v>
      </c>
      <c r="AT476" s="11">
        <v>-6.4559087622611006E-2</v>
      </c>
      <c r="AU476" s="11">
        <v>4.9570389521927501E-2</v>
      </c>
      <c r="AW476">
        <f t="array" ref="AW476">SUMPRODUCT(B476:AU476,TRANSPOSE('QoL regression results'!$H$3:$H$48))</f>
        <v>0.80278008873602469</v>
      </c>
    </row>
    <row r="477" spans="1:49" x14ac:dyDescent="0.3">
      <c r="A477">
        <v>476</v>
      </c>
      <c r="B477" s="11">
        <v>0.86475117692951398</v>
      </c>
      <c r="C477" s="11">
        <v>-3.13164038402311E-2</v>
      </c>
      <c r="D477" s="11">
        <v>-2.905633307338E-2</v>
      </c>
      <c r="E477" s="11">
        <v>1.41110410877763E-3</v>
      </c>
      <c r="F477" s="11">
        <v>4.1023727505258997E-2</v>
      </c>
      <c r="G477" s="11">
        <v>3.9533497323375501E-2</v>
      </c>
      <c r="H477" s="11">
        <v>4.7003735295104702E-2</v>
      </c>
      <c r="I477" s="11">
        <v>-1.82658831445832E-2</v>
      </c>
      <c r="J477" s="11">
        <v>-3.3918650306966197E-2</v>
      </c>
      <c r="K477" s="11">
        <v>-0.11289396976212999</v>
      </c>
      <c r="L477" s="11">
        <v>-0.12784364974086401</v>
      </c>
      <c r="M477" s="11">
        <v>-5.6289142437078298E-2</v>
      </c>
      <c r="N477" s="11">
        <v>-0.14691172728764801</v>
      </c>
      <c r="O477" s="11">
        <v>-8.6887898556799903E-2</v>
      </c>
      <c r="P477" s="11">
        <v>-2.49303420693518E-2</v>
      </c>
      <c r="Q477" s="11">
        <v>-9.4727847665761103E-2</v>
      </c>
      <c r="R477" s="11">
        <v>-8.1799888103513504E-2</v>
      </c>
      <c r="S477" s="11">
        <v>-0.120792410149567</v>
      </c>
      <c r="T477" s="11">
        <v>-8.6466856928923697E-2</v>
      </c>
      <c r="U477" s="11">
        <v>-0.13885030308487101</v>
      </c>
      <c r="V477" s="11">
        <v>-1.48088360294615E-2</v>
      </c>
      <c r="W477" s="11">
        <v>-2.1774077415821401E-2</v>
      </c>
      <c r="X477" s="11">
        <v>-4.0673672019566301E-2</v>
      </c>
      <c r="Y477" s="11">
        <v>2.8528230900959602E-3</v>
      </c>
      <c r="Z477" s="11">
        <v>4.1256279558747402E-2</v>
      </c>
      <c r="AA477" s="11">
        <v>-8.3372174228613496E-2</v>
      </c>
      <c r="AB477" s="11">
        <v>-2.0346411207427601E-2</v>
      </c>
      <c r="AC477" s="11">
        <v>2.9471560918373701E-2</v>
      </c>
      <c r="AD477" s="11">
        <v>3.6905654885255802E-2</v>
      </c>
      <c r="AE477" s="11">
        <v>-2.8619402405187001E-2</v>
      </c>
      <c r="AF477" s="11">
        <v>-2.1552490977419899E-2</v>
      </c>
      <c r="AG477" s="11">
        <v>-6.5782441129030103E-2</v>
      </c>
      <c r="AH477" s="11">
        <v>-6.4642002600441104E-2</v>
      </c>
      <c r="AI477" s="11">
        <v>-2.5344209675692599E-2</v>
      </c>
      <c r="AJ477" s="11">
        <v>-1.4857414094890199E-2</v>
      </c>
      <c r="AK477" s="11">
        <v>-8.3886283074426707E-3</v>
      </c>
      <c r="AL477" s="11">
        <v>5.9889305817443696E-3</v>
      </c>
      <c r="AM477" s="11">
        <v>-1.9748365602271199E-2</v>
      </c>
      <c r="AN477" s="11">
        <v>-2.9398099156239501E-2</v>
      </c>
      <c r="AO477" s="11">
        <v>-4.0286351493015203E-2</v>
      </c>
      <c r="AP477" s="11">
        <v>-1.8963241528677999E-2</v>
      </c>
      <c r="AQ477" s="11">
        <v>-5.7046707659355898E-2</v>
      </c>
      <c r="AR477" s="11">
        <v>2.6697313694980698E-2</v>
      </c>
      <c r="AS477" s="11">
        <v>-1.7211046117422701E-2</v>
      </c>
      <c r="AT477" s="11">
        <v>-6.6720710128949701E-2</v>
      </c>
      <c r="AU477" s="11">
        <v>4.4964572961859399E-2</v>
      </c>
      <c r="AW477">
        <f t="array" ref="AW477">SUMPRODUCT(B477:AU477,TRANSPOSE('QoL regression results'!$H$3:$H$48))</f>
        <v>0.80609810491081724</v>
      </c>
    </row>
    <row r="478" spans="1:49" x14ac:dyDescent="0.3">
      <c r="A478">
        <v>477</v>
      </c>
      <c r="B478" s="11">
        <v>0.84539971549780302</v>
      </c>
      <c r="C478" s="11">
        <v>-2.3323690804618599E-2</v>
      </c>
      <c r="D478" s="11">
        <v>8.0191310004935294E-3</v>
      </c>
      <c r="E478" s="11">
        <v>9.4011036243084392E-3</v>
      </c>
      <c r="F478" s="11">
        <v>1.0930400556795099E-2</v>
      </c>
      <c r="G478" s="11">
        <v>2.7392613378120399E-2</v>
      </c>
      <c r="H478" s="11">
        <v>2.89796237433467E-2</v>
      </c>
      <c r="I478" s="11">
        <v>-0.110252051557164</v>
      </c>
      <c r="J478" s="11">
        <v>-2.57955890414093E-2</v>
      </c>
      <c r="K478" s="11">
        <v>-0.15322666945612901</v>
      </c>
      <c r="L478" s="11">
        <v>-0.113668119639351</v>
      </c>
      <c r="M478" s="11">
        <v>-5.7092542611638798E-2</v>
      </c>
      <c r="N478" s="11">
        <v>-0.21522815892202901</v>
      </c>
      <c r="O478" s="11">
        <v>-9.4575488268267893E-2</v>
      </c>
      <c r="P478" s="11">
        <v>-2.1985455484806099E-2</v>
      </c>
      <c r="Q478" s="11">
        <v>-0.22362840164289099</v>
      </c>
      <c r="R478" s="11">
        <v>-0.112368764352136</v>
      </c>
      <c r="S478" s="11">
        <v>-0.13483399961518999</v>
      </c>
      <c r="T478" s="11">
        <v>-7.7498262629279002E-2</v>
      </c>
      <c r="U478" s="11">
        <v>-7.0213930494030796E-2</v>
      </c>
      <c r="V478" s="11">
        <v>2.2353487369371702E-2</v>
      </c>
      <c r="W478" s="11">
        <v>-5.61622164729021E-2</v>
      </c>
      <c r="X478" s="11">
        <v>-2.4146437720952301E-2</v>
      </c>
      <c r="Y478" s="11">
        <v>3.1703034341232603E-2</v>
      </c>
      <c r="Z478" s="11">
        <v>1.01882875210866E-2</v>
      </c>
      <c r="AA478" s="11">
        <v>-0.107753148334783</v>
      </c>
      <c r="AB478" s="11">
        <v>-8.8789495453697204E-3</v>
      </c>
      <c r="AC478" s="11">
        <v>-0.14276801724390301</v>
      </c>
      <c r="AD478" s="11">
        <v>-7.8881087912740705E-2</v>
      </c>
      <c r="AE478" s="11">
        <v>-3.5031694658058499E-2</v>
      </c>
      <c r="AF478" s="11">
        <v>-1.73134913074121E-2</v>
      </c>
      <c r="AG478" s="11">
        <v>-4.7396740645168897E-2</v>
      </c>
      <c r="AH478" s="11">
        <v>-5.4959588233238398E-2</v>
      </c>
      <c r="AI478" s="11">
        <v>-3.6835772676847303E-2</v>
      </c>
      <c r="AJ478" s="11">
        <v>-1.44959129698361E-2</v>
      </c>
      <c r="AK478" s="11">
        <v>7.4461040456874003E-3</v>
      </c>
      <c r="AL478" s="11">
        <v>1.78477767591943E-2</v>
      </c>
      <c r="AM478" s="11">
        <v>6.6467680616603996E-4</v>
      </c>
      <c r="AN478" s="11">
        <v>-1.00429389541274E-2</v>
      </c>
      <c r="AO478" s="11">
        <v>-3.6892579794931199E-2</v>
      </c>
      <c r="AP478" s="11">
        <v>-1.35431734595459E-2</v>
      </c>
      <c r="AQ478" s="11">
        <v>-4.9671100305652201E-2</v>
      </c>
      <c r="AR478" s="11">
        <v>3.4091908658512998E-2</v>
      </c>
      <c r="AS478" s="11">
        <v>-1.9378968702203101E-2</v>
      </c>
      <c r="AT478" s="11">
        <v>-6.4331425382511506E-2</v>
      </c>
      <c r="AU478" s="11">
        <v>4.5529569342271703E-2</v>
      </c>
      <c r="AW478">
        <f t="array" ref="AW478">SUMPRODUCT(B478:AU478,TRANSPOSE('QoL regression results'!$H$3:$H$48))</f>
        <v>0.80828790402375894</v>
      </c>
    </row>
    <row r="479" spans="1:49" x14ac:dyDescent="0.3">
      <c r="A479">
        <v>478</v>
      </c>
      <c r="B479" s="11">
        <v>0.86852963632783597</v>
      </c>
      <c r="C479" s="11">
        <v>-5.2029506604195197E-2</v>
      </c>
      <c r="D479" s="11">
        <v>-9.7351041355269903E-3</v>
      </c>
      <c r="E479" s="11">
        <v>8.8497697749403206E-3</v>
      </c>
      <c r="F479" s="11">
        <v>8.1566879040426594E-3</v>
      </c>
      <c r="G479" s="11">
        <v>3.2018686987190299E-2</v>
      </c>
      <c r="H479" s="11">
        <v>2.5579450410011299E-2</v>
      </c>
      <c r="I479" s="11">
        <v>-6.8600460464893903E-2</v>
      </c>
      <c r="J479" s="11">
        <v>-3.28633699331475E-2</v>
      </c>
      <c r="K479" s="11">
        <v>-0.15691423384516801</v>
      </c>
      <c r="L479" s="11">
        <v>-0.137122874928122</v>
      </c>
      <c r="M479" s="11">
        <v>-5.2177695458145497E-2</v>
      </c>
      <c r="N479" s="11">
        <v>-0.20127236261023501</v>
      </c>
      <c r="O479" s="11">
        <v>-8.0893921644637004E-2</v>
      </c>
      <c r="P479" s="11">
        <v>-2.0579570949415701E-2</v>
      </c>
      <c r="Q479" s="11">
        <v>-5.1848107967936499E-2</v>
      </c>
      <c r="R479" s="11">
        <v>-6.0096696610491801E-2</v>
      </c>
      <c r="S479" s="11">
        <v>-0.12763583188473901</v>
      </c>
      <c r="T479" s="11">
        <v>-7.2537274585683098E-2</v>
      </c>
      <c r="U479" s="11">
        <v>-1.6716740585956499E-2</v>
      </c>
      <c r="V479" s="11">
        <v>2.9925487365987801E-3</v>
      </c>
      <c r="W479" s="11">
        <v>-2.2575587907917902E-2</v>
      </c>
      <c r="X479" s="11">
        <v>-2.41533027648731E-2</v>
      </c>
      <c r="Y479" s="11">
        <v>6.3990843342963594E-2</v>
      </c>
      <c r="Z479" s="11">
        <v>1.63556904629301E-2</v>
      </c>
      <c r="AA479" s="11">
        <v>-9.0212901514878097E-2</v>
      </c>
      <c r="AB479" s="11">
        <v>-2.56180725156719E-2</v>
      </c>
      <c r="AC479" s="11">
        <v>-8.1632066254669094E-2</v>
      </c>
      <c r="AD479" s="11">
        <v>3.46573820622604E-3</v>
      </c>
      <c r="AE479" s="11">
        <v>-2.7368611223242498E-2</v>
      </c>
      <c r="AF479" s="11">
        <v>-2.4785520841802602E-2</v>
      </c>
      <c r="AG479" s="11">
        <v>-5.3569752994334599E-2</v>
      </c>
      <c r="AH479" s="11">
        <v>-5.0758848544398799E-2</v>
      </c>
      <c r="AI479" s="11">
        <v>-2.2550480538998399E-2</v>
      </c>
      <c r="AJ479" s="11">
        <v>-1.80798949770784E-2</v>
      </c>
      <c r="AK479" s="11">
        <v>1.52955509034299E-3</v>
      </c>
      <c r="AL479" s="11">
        <v>4.5241288671664503E-3</v>
      </c>
      <c r="AM479" s="11">
        <v>-1.3822757234078401E-2</v>
      </c>
      <c r="AN479" s="11">
        <v>-2.2779647386106602E-2</v>
      </c>
      <c r="AO479" s="11">
        <v>-4.9521858474376797E-2</v>
      </c>
      <c r="AP479" s="11">
        <v>-1.9305285138554701E-2</v>
      </c>
      <c r="AQ479" s="11">
        <v>-6.5654311675770696E-2</v>
      </c>
      <c r="AR479" s="11">
        <v>2.7943210213817501E-2</v>
      </c>
      <c r="AS479" s="11">
        <v>-2.0658981997036498E-2</v>
      </c>
      <c r="AT479" s="11">
        <v>-7.1283523233600599E-2</v>
      </c>
      <c r="AU479" s="11">
        <v>4.2069797110800597E-2</v>
      </c>
      <c r="AW479">
        <f t="array" ref="AW479">SUMPRODUCT(B479:AU479,TRANSPOSE('QoL regression results'!$H$3:$H$48))</f>
        <v>0.82229491665060361</v>
      </c>
    </row>
    <row r="480" spans="1:49" x14ac:dyDescent="0.3">
      <c r="A480">
        <v>479</v>
      </c>
      <c r="B480" s="11">
        <v>0.85675152915131902</v>
      </c>
      <c r="C480" s="11">
        <v>-3.0928832038040501E-2</v>
      </c>
      <c r="D480" s="11">
        <v>-3.3951010240831098E-3</v>
      </c>
      <c r="E480" s="11">
        <v>3.10998325076589E-3</v>
      </c>
      <c r="F480" s="11">
        <v>-9.1883597504491092E-3</v>
      </c>
      <c r="G480" s="11">
        <v>2.2378052133071501E-2</v>
      </c>
      <c r="H480" s="11">
        <v>2.20436603325198E-2</v>
      </c>
      <c r="I480" s="11">
        <v>-9.2244919547288598E-2</v>
      </c>
      <c r="J480" s="11">
        <v>-1.7786608508688101E-2</v>
      </c>
      <c r="K480" s="11">
        <v>-0.16559599509756801</v>
      </c>
      <c r="L480" s="11">
        <v>-8.6821215861791201E-2</v>
      </c>
      <c r="M480" s="11">
        <v>-5.2197129286584501E-2</v>
      </c>
      <c r="N480" s="11">
        <v>-0.16848839009641001</v>
      </c>
      <c r="O480" s="11">
        <v>-3.02969889806106E-2</v>
      </c>
      <c r="P480" s="11">
        <v>-2.5113267603905899E-2</v>
      </c>
      <c r="Q480" s="11">
        <v>2.1323565409820999E-2</v>
      </c>
      <c r="R480" s="11">
        <v>-5.41648017440041E-2</v>
      </c>
      <c r="S480" s="11">
        <v>-0.103894656299612</v>
      </c>
      <c r="T480" s="11">
        <v>-6.3908119589099893E-2</v>
      </c>
      <c r="U480" s="11">
        <v>-0.106193666698286</v>
      </c>
      <c r="V480" s="11">
        <v>1.6035457983252899E-2</v>
      </c>
      <c r="W480" s="11">
        <v>-2.8845293523597999E-2</v>
      </c>
      <c r="X480" s="11">
        <v>-3.4069495304558502E-2</v>
      </c>
      <c r="Y480" s="11">
        <v>6.67854379790008E-2</v>
      </c>
      <c r="Z480" s="11">
        <v>2.3463659420457798E-2</v>
      </c>
      <c r="AA480" s="11">
        <v>-8.5805880325485598E-2</v>
      </c>
      <c r="AB480" s="11">
        <v>-2.1090756047977499E-2</v>
      </c>
      <c r="AC480" s="11">
        <v>1.6581755221660799E-3</v>
      </c>
      <c r="AD480" s="11">
        <v>-4.4848320141555299E-2</v>
      </c>
      <c r="AE480" s="11">
        <v>-4.1898854166925001E-2</v>
      </c>
      <c r="AF480" s="11">
        <v>-2.35661387447588E-2</v>
      </c>
      <c r="AG480" s="11">
        <v>-5.3176393124425701E-2</v>
      </c>
      <c r="AH480" s="11">
        <v>-4.0631665524166999E-2</v>
      </c>
      <c r="AI480" s="11">
        <v>-3.1976601915091003E-2</v>
      </c>
      <c r="AJ480" s="11">
        <v>-1.40538184343117E-2</v>
      </c>
      <c r="AK480" s="11">
        <v>-4.1922799723909804E-3</v>
      </c>
      <c r="AL480" s="11">
        <v>4.2243410191894898E-3</v>
      </c>
      <c r="AM480" s="11">
        <v>-1.14653040925275E-2</v>
      </c>
      <c r="AN480" s="11">
        <v>-2.3209945126609299E-2</v>
      </c>
      <c r="AO480" s="11">
        <v>-5.86394290343423E-2</v>
      </c>
      <c r="AP480" s="11">
        <v>-1.4466110656649199E-2</v>
      </c>
      <c r="AQ480" s="11">
        <v>-4.5635851789059802E-2</v>
      </c>
      <c r="AR480" s="11">
        <v>3.0753783370435502E-2</v>
      </c>
      <c r="AS480" s="11">
        <v>-1.5779376072231E-2</v>
      </c>
      <c r="AT480" s="11">
        <v>-6.2573799615654097E-2</v>
      </c>
      <c r="AU480" s="11">
        <v>4.47160107226428E-2</v>
      </c>
      <c r="AW480">
        <f t="array" ref="AW480">SUMPRODUCT(B480:AU480,TRANSPOSE('QoL regression results'!$H$3:$H$48))</f>
        <v>0.8203442046463415</v>
      </c>
    </row>
    <row r="481" spans="1:49" x14ac:dyDescent="0.3">
      <c r="A481">
        <v>480</v>
      </c>
      <c r="B481" s="11">
        <v>0.87323439564892502</v>
      </c>
      <c r="C481" s="11">
        <v>-4.8802657381424502E-2</v>
      </c>
      <c r="D481" s="11">
        <v>1.09914856421236E-2</v>
      </c>
      <c r="E481" s="11">
        <v>3.7450689500511699E-3</v>
      </c>
      <c r="F481" s="11">
        <v>6.8509041166748705E-2</v>
      </c>
      <c r="G481" s="11">
        <v>1.8129154863021201E-2</v>
      </c>
      <c r="H481" s="11">
        <v>3.9288179219666201E-2</v>
      </c>
      <c r="I481" s="11">
        <v>-8.1015755081510293E-2</v>
      </c>
      <c r="J481" s="11">
        <v>-2.34345789441627E-2</v>
      </c>
      <c r="K481" s="11">
        <v>-0.113589661206838</v>
      </c>
      <c r="L481" s="11">
        <v>-0.124676178328117</v>
      </c>
      <c r="M481" s="11">
        <v>-6.2049520693485002E-2</v>
      </c>
      <c r="N481" s="11">
        <v>-0.12267623639108299</v>
      </c>
      <c r="O481" s="11">
        <v>-6.3855002932852706E-2</v>
      </c>
      <c r="P481" s="11">
        <v>-1.56972802910684E-2</v>
      </c>
      <c r="Q481" s="11">
        <v>-2.7714202441457801E-2</v>
      </c>
      <c r="R481" s="11">
        <v>-4.8607344622908798E-2</v>
      </c>
      <c r="S481" s="11">
        <v>-0.11986803097432</v>
      </c>
      <c r="T481" s="11">
        <v>-5.8237080357250899E-2</v>
      </c>
      <c r="U481" s="11">
        <v>-4.5334997631819203E-3</v>
      </c>
      <c r="V481" s="11">
        <v>2.2858616227135201E-2</v>
      </c>
      <c r="W481" s="11">
        <v>4.95037762388082E-3</v>
      </c>
      <c r="X481" s="11">
        <v>-2.5629257877585201E-2</v>
      </c>
      <c r="Y481" s="11">
        <v>-1.27300851131153E-2</v>
      </c>
      <c r="Z481" s="11">
        <v>-5.2567843742323799E-3</v>
      </c>
      <c r="AA481" s="11">
        <v>-0.118725456081481</v>
      </c>
      <c r="AB481" s="11">
        <v>-2.5145401491326699E-2</v>
      </c>
      <c r="AC481" s="11">
        <v>-2.5165446455960899E-2</v>
      </c>
      <c r="AD481" s="11">
        <v>-6.32060116814986E-2</v>
      </c>
      <c r="AE481" s="11">
        <v>-3.78841156109401E-2</v>
      </c>
      <c r="AF481" s="11">
        <v>-1.38782806457412E-2</v>
      </c>
      <c r="AG481" s="11">
        <v>-6.4795872804211299E-2</v>
      </c>
      <c r="AH481" s="11">
        <v>-6.3605913007325598E-2</v>
      </c>
      <c r="AI481" s="11">
        <v>-3.5420377077931303E-2</v>
      </c>
      <c r="AJ481" s="11">
        <v>-1.4543573968929999E-2</v>
      </c>
      <c r="AK481" s="11">
        <v>-6.6376132459450103E-4</v>
      </c>
      <c r="AL481" s="11">
        <v>5.7118107908254801E-3</v>
      </c>
      <c r="AM481" s="11">
        <v>-1.1809841211174101E-2</v>
      </c>
      <c r="AN481" s="11">
        <v>-2.25075855647516E-2</v>
      </c>
      <c r="AO481" s="11">
        <v>-4.4065251274722397E-2</v>
      </c>
      <c r="AP481" s="11">
        <v>-2.2261320000641901E-2</v>
      </c>
      <c r="AQ481" s="11">
        <v>-5.3948593575469703E-2</v>
      </c>
      <c r="AR481" s="11">
        <v>3.0084827091420598E-2</v>
      </c>
      <c r="AS481" s="11">
        <v>-1.36826321086497E-2</v>
      </c>
      <c r="AT481" s="11">
        <v>-6.07560991966868E-2</v>
      </c>
      <c r="AU481" s="11">
        <v>4.18831065604921E-2</v>
      </c>
      <c r="AW481">
        <f t="array" ref="AW481">SUMPRODUCT(B481:AU481,TRANSPOSE('QoL regression results'!$H$3:$H$48))</f>
        <v>0.81534029343242487</v>
      </c>
    </row>
    <row r="482" spans="1:49" x14ac:dyDescent="0.3">
      <c r="A482">
        <v>481</v>
      </c>
      <c r="B482" s="11">
        <v>0.864403607284708</v>
      </c>
      <c r="C482" s="11">
        <v>-4.1563875447285403E-2</v>
      </c>
      <c r="D482" s="11">
        <v>-2.64431684381033E-2</v>
      </c>
      <c r="E482" s="11">
        <v>-3.7156778449662798E-3</v>
      </c>
      <c r="F482" s="11">
        <v>-1.17621820638959E-2</v>
      </c>
      <c r="G482" s="11">
        <v>1.78179420695657E-2</v>
      </c>
      <c r="H482" s="11">
        <v>2.9856709793347602E-2</v>
      </c>
      <c r="I482" s="11">
        <v>-8.2783723788481006E-2</v>
      </c>
      <c r="J482" s="11">
        <v>-1.17101616536561E-2</v>
      </c>
      <c r="K482" s="11">
        <v>-0.16478083434990101</v>
      </c>
      <c r="L482" s="11">
        <v>-0.1184906432096</v>
      </c>
      <c r="M482" s="11">
        <v>-5.2615544882180197E-2</v>
      </c>
      <c r="N482" s="11">
        <v>-0.114683961995413</v>
      </c>
      <c r="O482" s="11">
        <v>-9.8458014924076298E-2</v>
      </c>
      <c r="P482" s="11">
        <v>-1.0998893761900301E-2</v>
      </c>
      <c r="Q482" s="11">
        <v>-6.4158557383759501E-2</v>
      </c>
      <c r="R482" s="11">
        <v>-0.113059829024845</v>
      </c>
      <c r="S482" s="11">
        <v>-0.15116043742566199</v>
      </c>
      <c r="T482" s="11">
        <v>-8.3783182324223202E-2</v>
      </c>
      <c r="U482" s="11">
        <v>-0.147446008676097</v>
      </c>
      <c r="V482" s="11">
        <v>4.2418637989811298E-3</v>
      </c>
      <c r="W482" s="11">
        <v>-4.8403830127184501E-2</v>
      </c>
      <c r="X482" s="11">
        <v>-3.77636328345268E-2</v>
      </c>
      <c r="Y482" s="11">
        <v>1.6571238840977401E-2</v>
      </c>
      <c r="Z482" s="11">
        <v>3.3353184084332299E-2</v>
      </c>
      <c r="AA482" s="11">
        <v>-8.65911230717442E-2</v>
      </c>
      <c r="AB482" s="11">
        <v>-2.9251358875950002E-2</v>
      </c>
      <c r="AC482" s="11">
        <v>8.4078069063649901E-4</v>
      </c>
      <c r="AD482" s="11">
        <v>4.1925525619100602E-2</v>
      </c>
      <c r="AE482" s="11">
        <v>-3.1222330662029799E-2</v>
      </c>
      <c r="AF482" s="11">
        <v>-1.14693904002954E-2</v>
      </c>
      <c r="AG482" s="11">
        <v>-6.6866124934005206E-2</v>
      </c>
      <c r="AH482" s="11">
        <v>-4.7555802922360099E-2</v>
      </c>
      <c r="AI482" s="11">
        <v>-2.42763329936031E-2</v>
      </c>
      <c r="AJ482" s="11">
        <v>-1.3682577143091399E-2</v>
      </c>
      <c r="AK482" s="11">
        <v>-5.8691173937554398E-3</v>
      </c>
      <c r="AL482" s="11">
        <v>5.1405859307625803E-3</v>
      </c>
      <c r="AM482" s="11">
        <v>-1.4930291731748299E-2</v>
      </c>
      <c r="AN482" s="11">
        <v>-2.1820069483600501E-2</v>
      </c>
      <c r="AO482" s="11">
        <v>-5.3218296269687201E-2</v>
      </c>
      <c r="AP482" s="11">
        <v>-2.06128329489507E-2</v>
      </c>
      <c r="AQ482" s="11">
        <v>-4.8233650167988001E-2</v>
      </c>
      <c r="AR482" s="11">
        <v>3.8261426255714097E-2</v>
      </c>
      <c r="AS482" s="11">
        <v>-1.6069138497517801E-2</v>
      </c>
      <c r="AT482" s="11">
        <v>-6.3118311620798298E-2</v>
      </c>
      <c r="AU482" s="11">
        <v>4.1626241209704297E-2</v>
      </c>
      <c r="AW482">
        <f t="array" ref="AW482">SUMPRODUCT(B482:AU482,TRANSPOSE('QoL regression results'!$H$3:$H$48))</f>
        <v>0.82198839029311055</v>
      </c>
    </row>
    <row r="483" spans="1:49" x14ac:dyDescent="0.3">
      <c r="A483">
        <v>482</v>
      </c>
      <c r="B483" s="11">
        <v>0.85699603275811798</v>
      </c>
      <c r="C483" s="11">
        <v>-5.6866635556250503E-2</v>
      </c>
      <c r="D483" s="11">
        <v>1.37384611195672E-2</v>
      </c>
      <c r="E483" s="11">
        <v>-8.3413993084775901E-6</v>
      </c>
      <c r="F483" s="11">
        <v>-2.0275318152034601E-2</v>
      </c>
      <c r="G483" s="11">
        <v>9.6997757524227603E-3</v>
      </c>
      <c r="H483" s="11">
        <v>2.8387926372374798E-2</v>
      </c>
      <c r="I483" s="11">
        <v>-7.5285705568008093E-2</v>
      </c>
      <c r="J483" s="11">
        <v>-4.0795574224617E-2</v>
      </c>
      <c r="K483" s="11">
        <v>-0.16916323864896901</v>
      </c>
      <c r="L483" s="11">
        <v>-0.14446679539830501</v>
      </c>
      <c r="M483" s="11">
        <v>-5.9498417569931503E-2</v>
      </c>
      <c r="N483" s="11">
        <v>-6.3545679789030904E-2</v>
      </c>
      <c r="O483" s="11">
        <v>-4.5186139899477902E-2</v>
      </c>
      <c r="P483" s="11">
        <v>-1.42204790240967E-2</v>
      </c>
      <c r="Q483" s="11">
        <v>-0.113553452826526</v>
      </c>
      <c r="R483" s="11">
        <v>-7.2064037482229407E-2</v>
      </c>
      <c r="S483" s="11">
        <v>-0.10231289223128701</v>
      </c>
      <c r="T483" s="11">
        <v>-5.5167710692295799E-2</v>
      </c>
      <c r="U483" s="11">
        <v>-0.222225178351312</v>
      </c>
      <c r="V483" s="11">
        <v>-2.9500925151862499E-2</v>
      </c>
      <c r="W483" s="11">
        <v>-5.9906313955705601E-2</v>
      </c>
      <c r="X483" s="11">
        <v>-4.2849462672638797E-2</v>
      </c>
      <c r="Y483" s="11">
        <v>4.0096913132926001E-2</v>
      </c>
      <c r="Z483" s="11">
        <v>4.3129036257800901E-2</v>
      </c>
      <c r="AA483" s="11">
        <v>-0.10877257621464401</v>
      </c>
      <c r="AB483" s="11">
        <v>-2.27667587788319E-2</v>
      </c>
      <c r="AC483" s="11">
        <v>1.5018981377692401E-2</v>
      </c>
      <c r="AD483" s="11">
        <v>-2.8519372323732702E-2</v>
      </c>
      <c r="AE483" s="11">
        <v>-4.3787284942832398E-2</v>
      </c>
      <c r="AF483" s="11">
        <v>-1.9229513017023199E-2</v>
      </c>
      <c r="AG483" s="11">
        <v>-6.3863887425996302E-2</v>
      </c>
      <c r="AH483" s="11">
        <v>-5.1941359347830597E-2</v>
      </c>
      <c r="AI483" s="11">
        <v>-3.4271751149352499E-2</v>
      </c>
      <c r="AJ483" s="11">
        <v>-9.79707322596708E-3</v>
      </c>
      <c r="AK483" s="11">
        <v>5.3972652333164998E-3</v>
      </c>
      <c r="AL483" s="11">
        <v>1.45841344978651E-2</v>
      </c>
      <c r="AM483" s="11">
        <v>-4.5929609650874998E-4</v>
      </c>
      <c r="AN483" s="11">
        <v>-8.1389487019368906E-3</v>
      </c>
      <c r="AO483" s="11">
        <v>-3.0673320926378901E-2</v>
      </c>
      <c r="AP483" s="11">
        <v>-1.55515270657851E-2</v>
      </c>
      <c r="AQ483" s="11">
        <v>-5.4648520148007501E-2</v>
      </c>
      <c r="AR483" s="11">
        <v>2.4858368634208101E-2</v>
      </c>
      <c r="AS483" s="11">
        <v>-2.4160187512544201E-2</v>
      </c>
      <c r="AT483" s="11">
        <v>-6.3518870239091793E-2</v>
      </c>
      <c r="AU483" s="11">
        <v>5.0494109687626999E-2</v>
      </c>
      <c r="AW483">
        <f t="array" ref="AW483">SUMPRODUCT(B483:AU483,TRANSPOSE('QoL regression results'!$H$3:$H$48))</f>
        <v>0.81963880790815247</v>
      </c>
    </row>
    <row r="484" spans="1:49" x14ac:dyDescent="0.3">
      <c r="A484">
        <v>483</v>
      </c>
      <c r="B484" s="11">
        <v>0.86870976174609404</v>
      </c>
      <c r="C484" s="11">
        <v>-4.7773895290498997E-2</v>
      </c>
      <c r="D484" s="11">
        <v>-1.1208639031841701E-2</v>
      </c>
      <c r="E484" s="11">
        <v>-1.31148567959872E-3</v>
      </c>
      <c r="F484" s="11">
        <v>1.8513075460952901E-2</v>
      </c>
      <c r="G484" s="11">
        <v>2.2969688542790401E-2</v>
      </c>
      <c r="H484" s="11">
        <v>3.3032041280057899E-2</v>
      </c>
      <c r="I484" s="11">
        <v>-0.124790329319726</v>
      </c>
      <c r="J484" s="11">
        <v>-2.9178948971330901E-2</v>
      </c>
      <c r="K484" s="11">
        <v>-0.21265752198750201</v>
      </c>
      <c r="L484" s="11">
        <v>-0.12251878412711301</v>
      </c>
      <c r="M484" s="11">
        <v>-5.81926519247098E-2</v>
      </c>
      <c r="N484" s="11">
        <v>-0.136392918232906</v>
      </c>
      <c r="O484" s="11">
        <v>-5.3262469832312198E-2</v>
      </c>
      <c r="P484" s="11">
        <v>-1.2947409327096E-2</v>
      </c>
      <c r="Q484" s="11">
        <v>-6.1358038778171101E-2</v>
      </c>
      <c r="R484" s="11">
        <v>-9.5391820152344806E-2</v>
      </c>
      <c r="S484" s="11">
        <v>-0.104585878289365</v>
      </c>
      <c r="T484" s="11">
        <v>-6.5501066671951699E-2</v>
      </c>
      <c r="U484" s="11">
        <v>3.2736359845147299E-2</v>
      </c>
      <c r="V484" s="11">
        <v>2.9593211480282901E-2</v>
      </c>
      <c r="W484" s="11">
        <v>-3.3589083580675999E-2</v>
      </c>
      <c r="X484" s="11">
        <v>-4.5796529602072797E-2</v>
      </c>
      <c r="Y484" s="11">
        <v>-2.8823949936373099E-2</v>
      </c>
      <c r="Z484" s="11">
        <v>5.2362387661096998E-3</v>
      </c>
      <c r="AA484" s="11">
        <v>-9.8273569458950605E-2</v>
      </c>
      <c r="AB484" s="11">
        <v>-3.9779702828298798E-2</v>
      </c>
      <c r="AC484" s="11">
        <v>-2.3806844138252101E-2</v>
      </c>
      <c r="AD484" s="11">
        <v>3.4327203188901101E-4</v>
      </c>
      <c r="AE484" s="11">
        <v>-2.9234869813764899E-2</v>
      </c>
      <c r="AF484" s="11">
        <v>-1.9964654157061099E-2</v>
      </c>
      <c r="AG484" s="11">
        <v>-6.4093480111764203E-2</v>
      </c>
      <c r="AH484" s="11">
        <v>-4.9182002706857797E-2</v>
      </c>
      <c r="AI484" s="11">
        <v>-2.5634306757757502E-2</v>
      </c>
      <c r="AJ484" s="11">
        <v>-1.6825778980157E-2</v>
      </c>
      <c r="AK484" s="11">
        <v>-1.09919337811034E-2</v>
      </c>
      <c r="AL484" s="11">
        <v>3.6904023921109099E-3</v>
      </c>
      <c r="AM484" s="11">
        <v>-1.1868365582853001E-2</v>
      </c>
      <c r="AN484" s="11">
        <v>-2.4330804721664202E-2</v>
      </c>
      <c r="AO484" s="11">
        <v>-3.31742806030422E-2</v>
      </c>
      <c r="AP484" s="11">
        <v>-1.1854818582788199E-2</v>
      </c>
      <c r="AQ484" s="11">
        <v>-5.8960653788909703E-2</v>
      </c>
      <c r="AR484" s="11">
        <v>2.99964309722195E-2</v>
      </c>
      <c r="AS484" s="11">
        <v>-1.86227178154201E-2</v>
      </c>
      <c r="AT484" s="11">
        <v>-6.6657748418309404E-2</v>
      </c>
      <c r="AU484" s="11">
        <v>3.8069818056092497E-2</v>
      </c>
      <c r="AW484">
        <f t="array" ref="AW484">SUMPRODUCT(B484:AU484,TRANSPOSE('QoL regression results'!$H$3:$H$48))</f>
        <v>0.82321816143134718</v>
      </c>
    </row>
    <row r="485" spans="1:49" x14ac:dyDescent="0.3">
      <c r="A485">
        <v>484</v>
      </c>
      <c r="B485" s="11">
        <v>0.86652199593983004</v>
      </c>
      <c r="C485" s="11">
        <v>-5.6699881143638602E-2</v>
      </c>
      <c r="D485" s="11">
        <v>-1.36859855945151E-2</v>
      </c>
      <c r="E485" s="11">
        <v>-2.50658752275822E-4</v>
      </c>
      <c r="F485" s="11">
        <v>2.4608756363244201E-2</v>
      </c>
      <c r="G485" s="11">
        <v>3.6886741419837998E-2</v>
      </c>
      <c r="H485" s="11">
        <v>3.7685499586366397E-2</v>
      </c>
      <c r="I485" s="11">
        <v>-0.124935246864883</v>
      </c>
      <c r="J485" s="11">
        <v>-4.1659482280567497E-2</v>
      </c>
      <c r="K485" s="11">
        <v>-0.13005116281082901</v>
      </c>
      <c r="L485" s="11">
        <v>-0.13766103554169301</v>
      </c>
      <c r="M485" s="11">
        <v>-6.5718352570325295E-2</v>
      </c>
      <c r="N485" s="11">
        <v>-0.165722835903028</v>
      </c>
      <c r="O485" s="11">
        <v>-0.104567441221615</v>
      </c>
      <c r="P485" s="11">
        <v>-4.6084247774671001E-3</v>
      </c>
      <c r="Q485" s="11">
        <v>-3.7972390550813598E-2</v>
      </c>
      <c r="R485" s="11">
        <v>-7.2554048634153795E-2</v>
      </c>
      <c r="S485" s="11">
        <v>-0.12029947041054399</v>
      </c>
      <c r="T485" s="11">
        <v>-8.6700221999762406E-2</v>
      </c>
      <c r="U485" s="11">
        <v>-0.127567859903574</v>
      </c>
      <c r="V485" s="11">
        <v>6.4019414983658698E-3</v>
      </c>
      <c r="W485" s="11">
        <v>-6.0797297771445998E-2</v>
      </c>
      <c r="X485" s="11">
        <v>-1.49464122669619E-2</v>
      </c>
      <c r="Y485" s="11">
        <v>-3.30390433005038E-2</v>
      </c>
      <c r="Z485" s="11">
        <v>4.0480970284023497E-2</v>
      </c>
      <c r="AA485" s="11">
        <v>-0.121167709596539</v>
      </c>
      <c r="AB485" s="11">
        <v>-3.7014894163333201E-2</v>
      </c>
      <c r="AC485" s="11">
        <v>2.6443569208153099E-2</v>
      </c>
      <c r="AD485" s="11">
        <v>-6.3602199361907305E-4</v>
      </c>
      <c r="AE485" s="11">
        <v>-3.8647632498570401E-2</v>
      </c>
      <c r="AF485" s="11">
        <v>-1.4317541489815301E-2</v>
      </c>
      <c r="AG485" s="11">
        <v>-6.5981974211544406E-2</v>
      </c>
      <c r="AH485" s="11">
        <v>-6.3736649800894898E-2</v>
      </c>
      <c r="AI485" s="11">
        <v>-2.57266419405692E-2</v>
      </c>
      <c r="AJ485" s="11">
        <v>-1.9214760480248699E-2</v>
      </c>
      <c r="AK485" s="11">
        <v>6.0995858311625002E-3</v>
      </c>
      <c r="AL485" s="11">
        <v>5.4270246351782597E-3</v>
      </c>
      <c r="AM485" s="11">
        <v>-1.2248556022176E-2</v>
      </c>
      <c r="AN485" s="11">
        <v>-1.0525641062237599E-2</v>
      </c>
      <c r="AO485" s="11">
        <v>-3.4526261749855701E-2</v>
      </c>
      <c r="AP485" s="11">
        <v>-1.3674399530459401E-2</v>
      </c>
      <c r="AQ485" s="11">
        <v>-5.5581459001157102E-2</v>
      </c>
      <c r="AR485" s="11">
        <v>2.60822396816126E-2</v>
      </c>
      <c r="AS485" s="11">
        <v>-1.5729828643725002E-2</v>
      </c>
      <c r="AT485" s="11">
        <v>-6.4626190878309397E-2</v>
      </c>
      <c r="AU485" s="11">
        <v>4.7990223168514798E-2</v>
      </c>
      <c r="AW485">
        <f t="array" ref="AW485">SUMPRODUCT(B485:AU485,TRANSPOSE('QoL regression results'!$H$3:$H$48))</f>
        <v>0.80821237077411345</v>
      </c>
    </row>
    <row r="486" spans="1:49" x14ac:dyDescent="0.3">
      <c r="A486">
        <v>485</v>
      </c>
      <c r="B486" s="11">
        <v>0.86320720867049605</v>
      </c>
      <c r="C486" s="11">
        <v>-3.3389594142163102E-2</v>
      </c>
      <c r="D486" s="11">
        <v>-1.4095440017248601E-2</v>
      </c>
      <c r="E486" s="11">
        <v>-2.6152950505367099E-3</v>
      </c>
      <c r="F486" s="11">
        <v>2.3337446043873101E-2</v>
      </c>
      <c r="G486" s="11">
        <v>3.7114852670651198E-2</v>
      </c>
      <c r="H486" s="11">
        <v>3.7833750038642103E-2</v>
      </c>
      <c r="I486" s="11">
        <v>-6.8066598223554695E-2</v>
      </c>
      <c r="J486" s="11">
        <v>-3.5153795490680803E-2</v>
      </c>
      <c r="K486" s="11">
        <v>-0.17214642029934701</v>
      </c>
      <c r="L486" s="11">
        <v>-9.7319173609531101E-2</v>
      </c>
      <c r="M486" s="11">
        <v>-6.6300845489155297E-2</v>
      </c>
      <c r="N486" s="11">
        <v>-0.136710159938397</v>
      </c>
      <c r="O486" s="11">
        <v>-9.8915316242836698E-2</v>
      </c>
      <c r="P486" s="11">
        <v>-2.72640154412923E-2</v>
      </c>
      <c r="Q486" s="11">
        <v>-4.9846614817005801E-2</v>
      </c>
      <c r="R486" s="11">
        <v>-0.107531769005416</v>
      </c>
      <c r="S486" s="11">
        <v>-0.16345030426745999</v>
      </c>
      <c r="T486" s="11">
        <v>-7.1210698680604603E-2</v>
      </c>
      <c r="U486" s="11">
        <v>-0.127215976268024</v>
      </c>
      <c r="V486" s="11">
        <v>2.3856725068794999E-3</v>
      </c>
      <c r="W486" s="11">
        <v>-7.65514387632109E-3</v>
      </c>
      <c r="X486" s="11">
        <v>-3.2040245676242897E-2</v>
      </c>
      <c r="Y486" s="11">
        <v>-3.0636687294791601E-3</v>
      </c>
      <c r="Z486" s="11">
        <v>2.3248091333947101E-2</v>
      </c>
      <c r="AA486" s="11">
        <v>-8.89403956284429E-2</v>
      </c>
      <c r="AB486" s="11">
        <v>-3.6303902622207902E-2</v>
      </c>
      <c r="AC486" s="11">
        <v>-5.6700448955296003E-2</v>
      </c>
      <c r="AD486" s="11">
        <v>8.3606347723605506E-2</v>
      </c>
      <c r="AE486" s="11">
        <v>-3.6128958046232798E-2</v>
      </c>
      <c r="AF486" s="11">
        <v>-1.7506808291909402E-2</v>
      </c>
      <c r="AG486" s="11">
        <v>-6.3142384139617105E-2</v>
      </c>
      <c r="AH486" s="11">
        <v>-5.8410280132214401E-2</v>
      </c>
      <c r="AI486" s="11">
        <v>-3.9095775473189702E-2</v>
      </c>
      <c r="AJ486" s="11">
        <v>-1.75132371117479E-2</v>
      </c>
      <c r="AK486" s="11">
        <v>9.3709638933956001E-3</v>
      </c>
      <c r="AL486" s="11">
        <v>8.7206246323681992E-3</v>
      </c>
      <c r="AM486" s="11">
        <v>-4.3455875994304703E-3</v>
      </c>
      <c r="AN486" s="11">
        <v>-1.14408957647429E-2</v>
      </c>
      <c r="AO486" s="11">
        <v>-3.5062937360451803E-2</v>
      </c>
      <c r="AP486" s="11">
        <v>-1.5757337499768601E-2</v>
      </c>
      <c r="AQ486" s="11">
        <v>-5.9908509284415899E-2</v>
      </c>
      <c r="AR486" s="11">
        <v>2.6035910932784699E-2</v>
      </c>
      <c r="AS486" s="11">
        <v>-1.63434733406944E-2</v>
      </c>
      <c r="AT486" s="11">
        <v>-5.8104294204427698E-2</v>
      </c>
      <c r="AU486" s="11">
        <v>4.4672555142181297E-2</v>
      </c>
      <c r="AW486">
        <f t="array" ref="AW486">SUMPRODUCT(B486:AU486,TRANSPOSE('QoL regression results'!$H$3:$H$48))</f>
        <v>0.81351755317064989</v>
      </c>
    </row>
    <row r="487" spans="1:49" x14ac:dyDescent="0.3">
      <c r="A487">
        <v>486</v>
      </c>
      <c r="B487" s="11">
        <v>0.85733127714170299</v>
      </c>
      <c r="C487" s="11">
        <v>-5.2660862454651597E-2</v>
      </c>
      <c r="D487" s="11">
        <v>-2.3863527081474899E-2</v>
      </c>
      <c r="E487" s="11">
        <v>-5.85252735340959E-4</v>
      </c>
      <c r="F487" s="11">
        <v>4.0881128721651199E-4</v>
      </c>
      <c r="G487" s="11">
        <v>3.37925507592792E-2</v>
      </c>
      <c r="H487" s="11">
        <v>3.4966042334094803E-2</v>
      </c>
      <c r="I487" s="11">
        <v>-0.116862753852411</v>
      </c>
      <c r="J487" s="11">
        <v>-1.4155029673719999E-2</v>
      </c>
      <c r="K487" s="11">
        <v>-0.195810685238553</v>
      </c>
      <c r="L487" s="11">
        <v>-0.11331880797643901</v>
      </c>
      <c r="M487" s="11">
        <v>-6.2879944722541103E-2</v>
      </c>
      <c r="N487" s="11">
        <v>-0.16492581991653499</v>
      </c>
      <c r="O487" s="11">
        <v>-0.101409607964418</v>
      </c>
      <c r="P487" s="11">
        <v>-3.38391578712572E-3</v>
      </c>
      <c r="Q487" s="11">
        <v>-4.0684753994872501E-2</v>
      </c>
      <c r="R487" s="11">
        <v>-0.10651819005787801</v>
      </c>
      <c r="S487" s="11">
        <v>-0.128842566522263</v>
      </c>
      <c r="T487" s="11">
        <v>-7.3760444203322895E-2</v>
      </c>
      <c r="U487" s="11">
        <v>-0.13149271939760801</v>
      </c>
      <c r="V487" s="11">
        <v>4.7386687390282003E-3</v>
      </c>
      <c r="W487" s="11">
        <v>-3.1066287814587E-2</v>
      </c>
      <c r="X487" s="11">
        <v>-5.2277742091070598E-2</v>
      </c>
      <c r="Y487" s="11">
        <v>3.0401956742681601E-2</v>
      </c>
      <c r="Z487" s="11">
        <v>3.9853628359836399E-2</v>
      </c>
      <c r="AA487" s="11">
        <v>-8.9798111960914001E-2</v>
      </c>
      <c r="AB487" s="11">
        <v>-2.2831368105141699E-2</v>
      </c>
      <c r="AC487" s="11">
        <v>1.7405013471495898E-2</v>
      </c>
      <c r="AD487" s="11">
        <v>-2.8688740485037799E-2</v>
      </c>
      <c r="AE487" s="11">
        <v>-3.9799955783678002E-2</v>
      </c>
      <c r="AF487" s="11">
        <v>-1.7283638626274501E-2</v>
      </c>
      <c r="AG487" s="11">
        <v>-6.09945762432045E-2</v>
      </c>
      <c r="AH487" s="11">
        <v>-4.9517150970474003E-2</v>
      </c>
      <c r="AI487" s="11">
        <v>-2.1442533896469499E-2</v>
      </c>
      <c r="AJ487" s="11">
        <v>-1.7540269958343301E-2</v>
      </c>
      <c r="AK487" s="11">
        <v>9.2938487500708895E-3</v>
      </c>
      <c r="AL487" s="11">
        <v>1.91008065012493E-2</v>
      </c>
      <c r="AM487" s="11">
        <v>-1.71777915476077E-3</v>
      </c>
      <c r="AN487" s="11">
        <v>-1.08825637821937E-2</v>
      </c>
      <c r="AO487" s="11">
        <v>-3.880387805511E-2</v>
      </c>
      <c r="AP487" s="11">
        <v>-1.0125859401658501E-2</v>
      </c>
      <c r="AQ487" s="11">
        <v>-5.0352100666939903E-2</v>
      </c>
      <c r="AR487" s="11">
        <v>3.0315209388313599E-2</v>
      </c>
      <c r="AS487" s="11">
        <v>-1.4326451545169899E-2</v>
      </c>
      <c r="AT487" s="11">
        <v>-6.2376911964604403E-2</v>
      </c>
      <c r="AU487" s="11">
        <v>3.3191133867779901E-2</v>
      </c>
      <c r="AW487">
        <f t="array" ref="AW487">SUMPRODUCT(B487:AU487,TRANSPOSE('QoL regression results'!$H$3:$H$48))</f>
        <v>0.82691493267247829</v>
      </c>
    </row>
    <row r="488" spans="1:49" x14ac:dyDescent="0.3">
      <c r="A488">
        <v>487</v>
      </c>
      <c r="B488" s="11">
        <v>0.87211108940264903</v>
      </c>
      <c r="C488" s="11">
        <v>-1.11934657271622E-2</v>
      </c>
      <c r="D488" s="11">
        <v>-1.7629396826621499E-2</v>
      </c>
      <c r="E488" s="11">
        <v>4.3794218194795201E-4</v>
      </c>
      <c r="F488" s="11">
        <v>-1.2078077411555499E-2</v>
      </c>
      <c r="G488" s="11">
        <v>1.7564480197620101E-2</v>
      </c>
      <c r="H488" s="11">
        <v>1.9808096839632999E-2</v>
      </c>
      <c r="I488" s="11">
        <v>-7.2221702057227694E-2</v>
      </c>
      <c r="J488" s="11">
        <v>-2.9177780500255601E-2</v>
      </c>
      <c r="K488" s="11">
        <v>-7.8636642062552706E-2</v>
      </c>
      <c r="L488" s="11">
        <v>-9.2246405159552902E-2</v>
      </c>
      <c r="M488" s="11">
        <v>-5.34998588244514E-2</v>
      </c>
      <c r="N488" s="11">
        <v>-0.106091715872832</v>
      </c>
      <c r="O488" s="11">
        <v>-3.82371103935992E-2</v>
      </c>
      <c r="P488" s="11">
        <v>-9.4361279312065293E-3</v>
      </c>
      <c r="Q488" s="11">
        <v>-4.9050031479275197E-2</v>
      </c>
      <c r="R488" s="11">
        <v>-9.2768356373193903E-2</v>
      </c>
      <c r="S488" s="11">
        <v>-0.10120572620576</v>
      </c>
      <c r="T488" s="11">
        <v>-6.4172157131239901E-2</v>
      </c>
      <c r="U488" s="11">
        <v>-9.4846117350187706E-2</v>
      </c>
      <c r="V488" s="11">
        <v>8.5339551384319996E-3</v>
      </c>
      <c r="W488" s="11">
        <v>-6.8057137385280103E-2</v>
      </c>
      <c r="X488" s="11">
        <v>-3.6193245626305999E-2</v>
      </c>
      <c r="Y488" s="11">
        <v>-3.4170018777189601E-2</v>
      </c>
      <c r="Z488" s="11">
        <v>-3.8797192009780998E-3</v>
      </c>
      <c r="AA488" s="11">
        <v>-8.4386230780417001E-2</v>
      </c>
      <c r="AB488" s="11">
        <v>-3.8927563062659E-3</v>
      </c>
      <c r="AC488" s="11">
        <v>4.6849025001964799E-2</v>
      </c>
      <c r="AD488" s="11">
        <v>-4.5736042242523998E-2</v>
      </c>
      <c r="AE488" s="11">
        <v>-3.9175671140985899E-2</v>
      </c>
      <c r="AF488" s="11">
        <v>-1.49382750466176E-2</v>
      </c>
      <c r="AG488" s="11">
        <v>-6.5752944267387495E-2</v>
      </c>
      <c r="AH488" s="11">
        <v>-4.7227690928471198E-2</v>
      </c>
      <c r="AI488" s="11">
        <v>-3.1353354713604897E-2</v>
      </c>
      <c r="AJ488" s="11">
        <v>-1.52912224914866E-2</v>
      </c>
      <c r="AK488" s="11">
        <v>-9.9502934552610708E-3</v>
      </c>
      <c r="AL488" s="11">
        <v>-1.0697746706832901E-3</v>
      </c>
      <c r="AM488" s="11">
        <v>-1.38472994120178E-2</v>
      </c>
      <c r="AN488" s="11">
        <v>-2.6947092788980199E-2</v>
      </c>
      <c r="AO488" s="11">
        <v>-5.4671616161233803E-2</v>
      </c>
      <c r="AP488" s="11">
        <v>-1.2391168315431699E-2</v>
      </c>
      <c r="AQ488" s="11">
        <v>-4.9494886226832999E-2</v>
      </c>
      <c r="AR488" s="11">
        <v>3.24912525329848E-2</v>
      </c>
      <c r="AS488" s="11">
        <v>-1.52495192027824E-2</v>
      </c>
      <c r="AT488" s="11">
        <v>-6.7235417434157493E-2</v>
      </c>
      <c r="AU488" s="11">
        <v>3.9248783701683797E-2</v>
      </c>
      <c r="AW488">
        <f t="array" ref="AW488">SUMPRODUCT(B488:AU488,TRANSPOSE('QoL regression results'!$H$3:$H$48))</f>
        <v>0.82381362380349454</v>
      </c>
    </row>
    <row r="489" spans="1:49" x14ac:dyDescent="0.3">
      <c r="A489">
        <v>488</v>
      </c>
      <c r="B489" s="11">
        <v>0.86294505251508802</v>
      </c>
      <c r="C489" s="11">
        <v>-2.5704554146470701E-2</v>
      </c>
      <c r="D489" s="11">
        <v>1.2992992444329599E-2</v>
      </c>
      <c r="E489" s="11">
        <v>4.4546449987036404E-3</v>
      </c>
      <c r="F489" s="11">
        <v>4.7556711009877498E-3</v>
      </c>
      <c r="G489" s="11">
        <v>2.6709747465418401E-2</v>
      </c>
      <c r="H489" s="11">
        <v>3.8048587865242199E-2</v>
      </c>
      <c r="I489" s="11">
        <v>-5.5489385471236899E-2</v>
      </c>
      <c r="J489" s="11">
        <v>-3.4016483161656202E-2</v>
      </c>
      <c r="K489" s="11">
        <v>-0.118187696992253</v>
      </c>
      <c r="L489" s="11">
        <v>-0.12819075533364499</v>
      </c>
      <c r="M489" s="11">
        <v>-5.3390811586772398E-2</v>
      </c>
      <c r="N489" s="11">
        <v>-9.7065296469039497E-2</v>
      </c>
      <c r="O489" s="11">
        <v>-0.13076396778240601</v>
      </c>
      <c r="P489" s="11">
        <v>-2.37236327991934E-2</v>
      </c>
      <c r="Q489" s="11">
        <v>-6.2349122946377997E-2</v>
      </c>
      <c r="R489" s="11">
        <v>-4.17584113766125E-2</v>
      </c>
      <c r="S489" s="11">
        <v>-0.11901776768902</v>
      </c>
      <c r="T489" s="11">
        <v>-4.46987727015467E-2</v>
      </c>
      <c r="U489" s="11">
        <v>-9.0452682981079502E-2</v>
      </c>
      <c r="V489" s="11">
        <v>5.7576846752639202E-2</v>
      </c>
      <c r="W489" s="11">
        <v>-6.9749845879186395E-2</v>
      </c>
      <c r="X489" s="11">
        <v>-3.7497224970104E-2</v>
      </c>
      <c r="Y489" s="11">
        <v>1.9323306099009601E-2</v>
      </c>
      <c r="Z489" s="11">
        <v>-1.65646362150986E-3</v>
      </c>
      <c r="AA489" s="11">
        <v>-0.13030065413412201</v>
      </c>
      <c r="AB489" s="11">
        <v>-4.1567667132542702E-2</v>
      </c>
      <c r="AC489" s="11">
        <v>9.3252594452725102E-2</v>
      </c>
      <c r="AD489" s="11">
        <v>-9.1594627458528893E-2</v>
      </c>
      <c r="AE489" s="11">
        <v>-2.78806794151586E-2</v>
      </c>
      <c r="AF489" s="11">
        <v>-2.0390629486607002E-2</v>
      </c>
      <c r="AG489" s="11">
        <v>-6.1720350168943998E-2</v>
      </c>
      <c r="AH489" s="11">
        <v>-6.1442237287962997E-2</v>
      </c>
      <c r="AI489" s="11">
        <v>-1.9930669901296699E-2</v>
      </c>
      <c r="AJ489" s="11">
        <v>-2.05490839389455E-2</v>
      </c>
      <c r="AK489" s="11">
        <v>-1.13913000486195E-3</v>
      </c>
      <c r="AL489" s="11">
        <v>3.4177070384138402E-4</v>
      </c>
      <c r="AM489" s="11">
        <v>-1.06479975650066E-2</v>
      </c>
      <c r="AN489" s="11">
        <v>-2.9583005573780199E-2</v>
      </c>
      <c r="AO489" s="11">
        <v>-4.3352510961491598E-2</v>
      </c>
      <c r="AP489" s="11">
        <v>-1.5376137328426499E-2</v>
      </c>
      <c r="AQ489" s="11">
        <v>-4.6886679344486301E-2</v>
      </c>
      <c r="AR489" s="11">
        <v>2.9057090322540301E-2</v>
      </c>
      <c r="AS489" s="11">
        <v>-1.6890662017815299E-2</v>
      </c>
      <c r="AT489" s="11">
        <v>-6.0245168649106E-2</v>
      </c>
      <c r="AU489" s="11">
        <v>4.8346409528320103E-2</v>
      </c>
      <c r="AW489">
        <f t="array" ref="AW489">SUMPRODUCT(B489:AU489,TRANSPOSE('QoL regression results'!$H$3:$H$48))</f>
        <v>0.80184458593096641</v>
      </c>
    </row>
    <row r="490" spans="1:49" x14ac:dyDescent="0.3">
      <c r="A490">
        <v>489</v>
      </c>
      <c r="B490" s="11">
        <v>0.86129259726098295</v>
      </c>
      <c r="C490" s="11">
        <v>-3.5928348465279897E-2</v>
      </c>
      <c r="D490" s="11">
        <v>9.6726733854727298E-3</v>
      </c>
      <c r="E490" s="11">
        <v>3.6793766752828E-3</v>
      </c>
      <c r="F490" s="11">
        <v>-2.1749018917790401E-2</v>
      </c>
      <c r="G490" s="11">
        <v>9.2906639866283704E-3</v>
      </c>
      <c r="H490" s="11">
        <v>1.3226383342915701E-2</v>
      </c>
      <c r="I490" s="11">
        <v>-7.9280815047832298E-2</v>
      </c>
      <c r="J490" s="11">
        <v>-3.2569919879295098E-2</v>
      </c>
      <c r="K490" s="11">
        <v>-0.12513420851763299</v>
      </c>
      <c r="L490" s="11">
        <v>-0.13733927014633801</v>
      </c>
      <c r="M490" s="11">
        <v>-5.69835498826829E-2</v>
      </c>
      <c r="N490" s="11">
        <v>-0.17176646297614001</v>
      </c>
      <c r="O490" s="11">
        <v>-0.15171138048930199</v>
      </c>
      <c r="P490" s="11">
        <v>-3.5771575417760902E-2</v>
      </c>
      <c r="Q490" s="11">
        <v>-8.7840922598983004E-2</v>
      </c>
      <c r="R490" s="11">
        <v>-9.1348116147471695E-2</v>
      </c>
      <c r="S490" s="11">
        <v>-9.2541105308780194E-2</v>
      </c>
      <c r="T490" s="11">
        <v>-5.1519560178021402E-2</v>
      </c>
      <c r="U490" s="11">
        <v>-0.110092661248468</v>
      </c>
      <c r="V490" s="11">
        <v>8.6222281245932203E-3</v>
      </c>
      <c r="W490" s="11">
        <v>-6.0395205035496898E-2</v>
      </c>
      <c r="X490" s="11">
        <v>-2.42193709275654E-2</v>
      </c>
      <c r="Y490" s="11">
        <v>-1.7747161666437201E-2</v>
      </c>
      <c r="Z490" s="11">
        <v>2.38476935678773E-2</v>
      </c>
      <c r="AA490" s="11">
        <v>-9.9061420158197397E-2</v>
      </c>
      <c r="AB490" s="11">
        <v>-1.9354738357898402E-2</v>
      </c>
      <c r="AC490" s="11">
        <v>-5.7147054423943099E-2</v>
      </c>
      <c r="AD490" s="11">
        <v>-6.9964841789102302E-3</v>
      </c>
      <c r="AE490" s="11">
        <v>-3.82838190519263E-2</v>
      </c>
      <c r="AF490" s="11">
        <v>-2.7341249141790498E-3</v>
      </c>
      <c r="AG490" s="11">
        <v>-5.6215386157908699E-2</v>
      </c>
      <c r="AH490" s="11">
        <v>-3.1115072320258501E-2</v>
      </c>
      <c r="AI490" s="11">
        <v>-2.3398014955986899E-2</v>
      </c>
      <c r="AJ490" s="11">
        <v>-1.2002831564233599E-2</v>
      </c>
      <c r="AK490" s="11">
        <v>-4.6055473914441E-3</v>
      </c>
      <c r="AL490" s="11">
        <v>2.2879509581468101E-3</v>
      </c>
      <c r="AM490" s="11">
        <v>-1.50562730410787E-2</v>
      </c>
      <c r="AN490" s="11">
        <v>-2.5386088721239E-2</v>
      </c>
      <c r="AO490" s="11">
        <v>-4.2601051622625098E-2</v>
      </c>
      <c r="AP490" s="11">
        <v>-1.34087990634883E-2</v>
      </c>
      <c r="AQ490" s="11">
        <v>-5.8915588174894E-2</v>
      </c>
      <c r="AR490" s="11">
        <v>3.4552525362678402E-2</v>
      </c>
      <c r="AS490" s="11">
        <v>-1.78502439666497E-2</v>
      </c>
      <c r="AT490" s="11">
        <v>-6.5403720131075899E-2</v>
      </c>
      <c r="AU490" s="11">
        <v>3.8307196870777903E-2</v>
      </c>
      <c r="AW490">
        <f t="array" ref="AW490">SUMPRODUCT(B490:AU490,TRANSPOSE('QoL regression results'!$H$3:$H$48))</f>
        <v>0.83246547589887132</v>
      </c>
    </row>
    <row r="491" spans="1:49" x14ac:dyDescent="0.3">
      <c r="A491">
        <v>490</v>
      </c>
      <c r="B491" s="11">
        <v>0.87073336897235099</v>
      </c>
      <c r="C491" s="11">
        <v>-6.6392336962067602E-2</v>
      </c>
      <c r="D491" s="11">
        <v>-2.10035661177305E-2</v>
      </c>
      <c r="E491" s="11">
        <v>2.77747749978253E-3</v>
      </c>
      <c r="F491" s="11">
        <v>1.13077177820733E-2</v>
      </c>
      <c r="G491" s="11">
        <v>1.1294136383583101E-2</v>
      </c>
      <c r="H491" s="11">
        <v>2.30078274632604E-2</v>
      </c>
      <c r="I491" s="11">
        <v>-5.4510993576912199E-2</v>
      </c>
      <c r="J491" s="11">
        <v>-3.0098598195059299E-2</v>
      </c>
      <c r="K491" s="11">
        <v>-0.124028340535878</v>
      </c>
      <c r="L491" s="11">
        <v>-0.121121723717938</v>
      </c>
      <c r="M491" s="11">
        <v>-5.5836635666999902E-2</v>
      </c>
      <c r="N491" s="11">
        <v>-0.107857436284757</v>
      </c>
      <c r="O491" s="11">
        <v>-0.10469796772647701</v>
      </c>
      <c r="P491" s="11">
        <v>-1.90055029460027E-2</v>
      </c>
      <c r="Q491" s="11">
        <v>-8.4655322918745293E-2</v>
      </c>
      <c r="R491" s="11">
        <v>-7.5704106458044304E-2</v>
      </c>
      <c r="S491" s="11">
        <v>-0.12488105999740599</v>
      </c>
      <c r="T491" s="11">
        <v>-6.7807702067684897E-2</v>
      </c>
      <c r="U491" s="11">
        <v>-5.7598853262743499E-2</v>
      </c>
      <c r="V491" s="11">
        <v>-1.7673914069016E-2</v>
      </c>
      <c r="W491" s="11">
        <v>-7.3472005957300496E-2</v>
      </c>
      <c r="X491" s="11">
        <v>-3.3959231672229702E-2</v>
      </c>
      <c r="Y491" s="11">
        <v>8.40447197842536E-3</v>
      </c>
      <c r="Z491" s="11">
        <v>-6.83397711204182E-3</v>
      </c>
      <c r="AA491" s="11">
        <v>-0.104719075098803</v>
      </c>
      <c r="AB491" s="11">
        <v>-4.12570237411738E-2</v>
      </c>
      <c r="AC491" s="11">
        <v>-6.5815788707815195E-2</v>
      </c>
      <c r="AD491" s="11">
        <v>-5.9352687060810497E-2</v>
      </c>
      <c r="AE491" s="11">
        <v>-4.0818020979006199E-2</v>
      </c>
      <c r="AF491" s="11">
        <v>-1.72375640111288E-2</v>
      </c>
      <c r="AG491" s="11">
        <v>-5.8316545252607703E-2</v>
      </c>
      <c r="AH491" s="11">
        <v>-4.43483070497495E-2</v>
      </c>
      <c r="AI491" s="11">
        <v>-3.4967865940488702E-2</v>
      </c>
      <c r="AJ491" s="11">
        <v>-1.6905651315596501E-2</v>
      </c>
      <c r="AK491" s="11">
        <v>-7.0782267889726695E-4</v>
      </c>
      <c r="AL491" s="11">
        <v>1.3209464403797E-2</v>
      </c>
      <c r="AM491" s="11">
        <v>-6.0158066663739797E-3</v>
      </c>
      <c r="AN491" s="11">
        <v>-1.38700089384723E-2</v>
      </c>
      <c r="AO491" s="11">
        <v>-3.3886875631249598E-2</v>
      </c>
      <c r="AP491" s="11">
        <v>-1.3819537319251601E-2</v>
      </c>
      <c r="AQ491" s="11">
        <v>-5.64642810662404E-2</v>
      </c>
      <c r="AR491" s="11">
        <v>3.4956141466224999E-2</v>
      </c>
      <c r="AS491" s="11">
        <v>-8.8790610463056092E-3</v>
      </c>
      <c r="AT491" s="11">
        <v>-5.6250041890103603E-2</v>
      </c>
      <c r="AU491" s="11">
        <v>2.5840935633086998E-2</v>
      </c>
      <c r="AW491">
        <f t="array" ref="AW491">SUMPRODUCT(B491:AU491,TRANSPOSE('QoL regression results'!$H$3:$H$48))</f>
        <v>0.83959452632639853</v>
      </c>
    </row>
    <row r="492" spans="1:49" x14ac:dyDescent="0.3">
      <c r="A492">
        <v>491</v>
      </c>
      <c r="B492" s="11">
        <v>0.86345861846777205</v>
      </c>
      <c r="C492" s="11">
        <v>-9.0506685779788206E-3</v>
      </c>
      <c r="D492" s="11">
        <v>-1.3889348353284399E-2</v>
      </c>
      <c r="E492" s="11">
        <v>-5.2251869865355197E-3</v>
      </c>
      <c r="F492" s="11">
        <v>-1.3314659702862101E-3</v>
      </c>
      <c r="G492" s="11">
        <v>3.5074962591068203E-2</v>
      </c>
      <c r="H492" s="11">
        <v>3.6204932357953301E-2</v>
      </c>
      <c r="I492" s="11">
        <v>-8.0032239652742004E-2</v>
      </c>
      <c r="J492" s="11">
        <v>-1.6567242847044601E-2</v>
      </c>
      <c r="K492" s="11">
        <v>-0.114857467787356</v>
      </c>
      <c r="L492" s="11">
        <v>-0.1042778954807</v>
      </c>
      <c r="M492" s="11">
        <v>-5.3729875998557497E-2</v>
      </c>
      <c r="N492" s="11">
        <v>-0.15814771625379101</v>
      </c>
      <c r="O492" s="11">
        <v>-0.106809663605847</v>
      </c>
      <c r="P492" s="11">
        <v>-3.2283459185431497E-2</v>
      </c>
      <c r="Q492" s="11">
        <v>-3.0534985553231701E-2</v>
      </c>
      <c r="R492" s="11">
        <v>-0.12238027570995599</v>
      </c>
      <c r="S492" s="11">
        <v>-9.04322641475271E-2</v>
      </c>
      <c r="T492" s="11">
        <v>-9.1015386305846893E-2</v>
      </c>
      <c r="U492" s="11">
        <v>-0.14109640428863601</v>
      </c>
      <c r="V492" s="11">
        <v>3.4729706886472103E-2</v>
      </c>
      <c r="W492" s="11">
        <v>-6.0439025778967197E-2</v>
      </c>
      <c r="X492" s="11">
        <v>-4.5640885539218003E-2</v>
      </c>
      <c r="Y492" s="11">
        <v>4.5292037799165699E-2</v>
      </c>
      <c r="Z492" s="11">
        <v>-2.9251831658423801E-2</v>
      </c>
      <c r="AA492" s="11">
        <v>-9.1743079128052005E-2</v>
      </c>
      <c r="AB492" s="11">
        <v>-3.1875879580891199E-2</v>
      </c>
      <c r="AC492" s="11">
        <v>-2.3136269434072699E-2</v>
      </c>
      <c r="AD492" s="11">
        <v>-3.46908692970056E-2</v>
      </c>
      <c r="AE492" s="11">
        <v>-3.8961640553422799E-2</v>
      </c>
      <c r="AF492" s="11">
        <v>-1.7804576592498001E-2</v>
      </c>
      <c r="AG492" s="11">
        <v>-5.7194568409855998E-2</v>
      </c>
      <c r="AH492" s="11">
        <v>-5.3769761594105299E-2</v>
      </c>
      <c r="AI492" s="11">
        <v>-3.33363221074406E-2</v>
      </c>
      <c r="AJ492" s="11">
        <v>-1.2056945737070401E-2</v>
      </c>
      <c r="AK492" s="11">
        <v>-9.3293438993068205E-5</v>
      </c>
      <c r="AL492" s="11">
        <v>7.7501873821470097E-3</v>
      </c>
      <c r="AM492" s="11">
        <v>-1.24039413564317E-2</v>
      </c>
      <c r="AN492" s="11">
        <v>-1.9502473659264399E-2</v>
      </c>
      <c r="AO492" s="11">
        <v>-4.0070425247929399E-2</v>
      </c>
      <c r="AP492" s="11">
        <v>-1.54998129043382E-2</v>
      </c>
      <c r="AQ492" s="11">
        <v>-5.4081416354339502E-2</v>
      </c>
      <c r="AR492" s="11">
        <v>2.1845861584638401E-2</v>
      </c>
      <c r="AS492" s="11">
        <v>-1.6388021110970302E-2</v>
      </c>
      <c r="AT492" s="11">
        <v>-6.7922732268274999E-2</v>
      </c>
      <c r="AU492" s="11">
        <v>5.1390917556770901E-2</v>
      </c>
      <c r="AW492">
        <f t="array" ref="AW492">SUMPRODUCT(B492:AU492,TRANSPOSE('QoL regression results'!$H$3:$H$48))</f>
        <v>0.81743904425581382</v>
      </c>
    </row>
    <row r="493" spans="1:49" x14ac:dyDescent="0.3">
      <c r="A493">
        <v>492</v>
      </c>
      <c r="B493" s="11">
        <v>0.85572689043667505</v>
      </c>
      <c r="C493" s="11">
        <v>-2.6363850733099201E-2</v>
      </c>
      <c r="D493" s="11">
        <v>-9.5730296077934304E-3</v>
      </c>
      <c r="E493" s="11">
        <v>4.5550920121635603E-3</v>
      </c>
      <c r="F493" s="11">
        <v>4.74004471554249E-2</v>
      </c>
      <c r="G493" s="11">
        <v>2.7557980854799501E-2</v>
      </c>
      <c r="H493" s="11">
        <v>3.8156100600470901E-2</v>
      </c>
      <c r="I493" s="11">
        <v>-0.104601500236884</v>
      </c>
      <c r="J493" s="11">
        <v>-1.26888790129863E-2</v>
      </c>
      <c r="K493" s="11">
        <v>-0.163821932246139</v>
      </c>
      <c r="L493" s="11">
        <v>-0.104918409727945</v>
      </c>
      <c r="M493" s="11">
        <v>-5.5283534463826098E-2</v>
      </c>
      <c r="N493" s="11">
        <v>-6.5812420502182195E-2</v>
      </c>
      <c r="O493" s="11">
        <v>-8.5082760365802604E-2</v>
      </c>
      <c r="P493" s="11">
        <v>-2.4756076530952499E-2</v>
      </c>
      <c r="Q493" s="11">
        <v>-1.56117698470737E-2</v>
      </c>
      <c r="R493" s="11">
        <v>-7.1814276251600903E-2</v>
      </c>
      <c r="S493" s="11">
        <v>-0.13884131504908601</v>
      </c>
      <c r="T493" s="11">
        <v>-8.6140997576824002E-2</v>
      </c>
      <c r="U493" s="11">
        <v>-0.113910731125253</v>
      </c>
      <c r="V493" s="11">
        <v>9.5579901618181497E-3</v>
      </c>
      <c r="W493" s="11">
        <v>-5.5228912598035203E-2</v>
      </c>
      <c r="X493" s="11">
        <v>-7.2795128847978098E-3</v>
      </c>
      <c r="Y493" s="11">
        <v>-4.0507916152864601E-2</v>
      </c>
      <c r="Z493" s="11">
        <v>1.7218597548502999E-2</v>
      </c>
      <c r="AA493" s="11">
        <v>-7.0490432699845396E-2</v>
      </c>
      <c r="AB493" s="11">
        <v>-2.0425226313973199E-2</v>
      </c>
      <c r="AC493" s="11">
        <v>-3.7586368417006001E-2</v>
      </c>
      <c r="AD493" s="11">
        <v>-5.0270731926271101E-2</v>
      </c>
      <c r="AE493" s="11">
        <v>-4.16099616262414E-2</v>
      </c>
      <c r="AF493" s="11">
        <v>-3.6683615951602098E-2</v>
      </c>
      <c r="AG493" s="11">
        <v>-5.0801117038235998E-2</v>
      </c>
      <c r="AH493" s="11">
        <v>-5.9808574639888798E-2</v>
      </c>
      <c r="AI493" s="11">
        <v>-2.2343408862744801E-2</v>
      </c>
      <c r="AJ493" s="11">
        <v>-1.77025481705528E-2</v>
      </c>
      <c r="AK493" s="11">
        <v>8.3153679040271402E-3</v>
      </c>
      <c r="AL493" s="11">
        <v>9.9625084444603506E-3</v>
      </c>
      <c r="AM493" s="11">
        <v>3.35585163297676E-3</v>
      </c>
      <c r="AN493" s="11">
        <v>-2.19894627274154E-2</v>
      </c>
      <c r="AO493" s="11">
        <v>-3.83534122987889E-2</v>
      </c>
      <c r="AP493" s="11">
        <v>-1.97046775220436E-2</v>
      </c>
      <c r="AQ493" s="11">
        <v>-6.0340337229149603E-2</v>
      </c>
      <c r="AR493" s="11">
        <v>3.2956149887622001E-2</v>
      </c>
      <c r="AS493" s="11">
        <v>-1.3709018702249E-2</v>
      </c>
      <c r="AT493" s="11">
        <v>-5.1840913792812901E-2</v>
      </c>
      <c r="AU493" s="11">
        <v>4.3463253344888597E-2</v>
      </c>
      <c r="AW493">
        <f t="array" ref="AW493">SUMPRODUCT(B493:AU493,TRANSPOSE('QoL regression results'!$H$3:$H$48))</f>
        <v>0.80588082424124663</v>
      </c>
    </row>
    <row r="494" spans="1:49" x14ac:dyDescent="0.3">
      <c r="A494">
        <v>493</v>
      </c>
      <c r="B494" s="11">
        <v>0.86398734772904595</v>
      </c>
      <c r="C494" s="11">
        <v>-5.30404278777045E-2</v>
      </c>
      <c r="D494" s="11">
        <v>1.46070051541394E-2</v>
      </c>
      <c r="E494" s="11">
        <v>1.0007494037904499E-2</v>
      </c>
      <c r="F494" s="11">
        <v>1.55725842832121E-2</v>
      </c>
      <c r="G494" s="11">
        <v>2.42559100834468E-2</v>
      </c>
      <c r="H494" s="11">
        <v>3.3933990041710903E-2</v>
      </c>
      <c r="I494" s="11">
        <v>-0.10746751371572801</v>
      </c>
      <c r="J494" s="11">
        <v>-4.3088538698925601E-2</v>
      </c>
      <c r="K494" s="11">
        <v>-0.110142458038419</v>
      </c>
      <c r="L494" s="11">
        <v>-0.111944087250753</v>
      </c>
      <c r="M494" s="11">
        <v>-4.9018903229758298E-2</v>
      </c>
      <c r="N494" s="11">
        <v>-0.13233740940708999</v>
      </c>
      <c r="O494" s="11">
        <v>-6.5521317842948096E-2</v>
      </c>
      <c r="P494" s="11">
        <v>-1.1630911049170099E-2</v>
      </c>
      <c r="Q494" s="11">
        <v>-0.102716696214962</v>
      </c>
      <c r="R494" s="11">
        <v>-9.3074750572869902E-3</v>
      </c>
      <c r="S494" s="11">
        <v>-0.124475018917705</v>
      </c>
      <c r="T494" s="11">
        <v>-8.6623338812646E-2</v>
      </c>
      <c r="U494" s="11">
        <v>-0.17068903252896001</v>
      </c>
      <c r="V494" s="11">
        <v>8.6845910599815009E-3</v>
      </c>
      <c r="W494" s="11">
        <v>-6.0643597955923501E-2</v>
      </c>
      <c r="X494" s="11">
        <v>-5.8113227623585603E-2</v>
      </c>
      <c r="Y494" s="11">
        <v>1.6420665699636398E-2</v>
      </c>
      <c r="Z494" s="11">
        <v>5.7659481821935102E-2</v>
      </c>
      <c r="AA494" s="11">
        <v>-6.8364672465135307E-2</v>
      </c>
      <c r="AB494" s="11">
        <v>-1.9320718151152501E-2</v>
      </c>
      <c r="AC494" s="11">
        <v>4.0749542072957098E-2</v>
      </c>
      <c r="AD494" s="11">
        <v>-4.9556307830450397E-2</v>
      </c>
      <c r="AE494" s="11">
        <v>-3.43927882635814E-2</v>
      </c>
      <c r="AF494" s="11">
        <v>-3.92540618111041E-2</v>
      </c>
      <c r="AG494" s="11">
        <v>-5.4505851629065898E-2</v>
      </c>
      <c r="AH494" s="11">
        <v>-5.7641752024620199E-2</v>
      </c>
      <c r="AI494" s="11">
        <v>-3.0336038991677899E-2</v>
      </c>
      <c r="AJ494" s="11">
        <v>-1.1266765583257E-2</v>
      </c>
      <c r="AK494" s="11">
        <v>-1.37553332954464E-2</v>
      </c>
      <c r="AL494" s="11">
        <v>-5.11017846218013E-3</v>
      </c>
      <c r="AM494" s="11">
        <v>-1.4358205932439499E-2</v>
      </c>
      <c r="AN494" s="11">
        <v>-2.3998595602835699E-2</v>
      </c>
      <c r="AO494" s="11">
        <v>-5.1562992573946601E-2</v>
      </c>
      <c r="AP494" s="11">
        <v>-1.4684502420146101E-2</v>
      </c>
      <c r="AQ494" s="11">
        <v>-5.5318967962712698E-2</v>
      </c>
      <c r="AR494" s="11">
        <v>2.5201228198872799E-2</v>
      </c>
      <c r="AS494" s="11">
        <v>-1.9970804184534799E-2</v>
      </c>
      <c r="AT494" s="11">
        <v>-6.7968766279004098E-2</v>
      </c>
      <c r="AU494" s="11">
        <v>4.8533935010864802E-2</v>
      </c>
      <c r="AW494">
        <f t="array" ref="AW494">SUMPRODUCT(B494:AU494,TRANSPOSE('QoL regression results'!$H$3:$H$48))</f>
        <v>0.80123541724224567</v>
      </c>
    </row>
    <row r="495" spans="1:49" x14ac:dyDescent="0.3">
      <c r="A495">
        <v>494</v>
      </c>
      <c r="B495" s="11">
        <v>0.84531775204679704</v>
      </c>
      <c r="C495" s="11">
        <v>-3.1192251571638501E-2</v>
      </c>
      <c r="D495" s="11">
        <v>1.40444414432347E-2</v>
      </c>
      <c r="E495" s="11">
        <v>8.9157809659034595E-3</v>
      </c>
      <c r="F495" s="11">
        <v>-4.2128560408483196E-3</v>
      </c>
      <c r="G495" s="11">
        <v>1.3497923197587299E-2</v>
      </c>
      <c r="H495" s="11">
        <v>2.9681683136913301E-2</v>
      </c>
      <c r="I495" s="11">
        <v>-0.104601986563546</v>
      </c>
      <c r="J495" s="11">
        <v>-2.3996770180310701E-2</v>
      </c>
      <c r="K495" s="11">
        <v>-0.176022254567303</v>
      </c>
      <c r="L495" s="11">
        <v>-0.129603205546482</v>
      </c>
      <c r="M495" s="11">
        <v>-5.12693852921427E-2</v>
      </c>
      <c r="N495" s="11">
        <v>-0.103204711409148</v>
      </c>
      <c r="O495" s="11">
        <v>-8.4196994593698907E-2</v>
      </c>
      <c r="P495" s="11">
        <v>-2.52406737346305E-2</v>
      </c>
      <c r="Q495" s="11">
        <v>-0.197255575568587</v>
      </c>
      <c r="R495" s="11">
        <v>-6.14231396420334E-2</v>
      </c>
      <c r="S495" s="11">
        <v>-0.15058212148463099</v>
      </c>
      <c r="T495" s="11">
        <v>-5.0563935960893099E-2</v>
      </c>
      <c r="U495" s="11">
        <v>-0.17305521270232899</v>
      </c>
      <c r="V495" s="11">
        <v>-1.23210880086769E-2</v>
      </c>
      <c r="W495" s="11">
        <v>-4.5052054332541697E-2</v>
      </c>
      <c r="X495" s="11">
        <v>-5.6509203786690998E-2</v>
      </c>
      <c r="Y495" s="11">
        <v>-4.9307320963952097E-3</v>
      </c>
      <c r="Z495" s="11">
        <v>1.2578202351986099E-3</v>
      </c>
      <c r="AA495" s="11">
        <v>-0.106547556790886</v>
      </c>
      <c r="AB495" s="11">
        <v>-3.5329976982259703E-2</v>
      </c>
      <c r="AC495" s="11">
        <v>-3.5342388700305399E-2</v>
      </c>
      <c r="AD495" s="11">
        <v>-6.2921293123959401E-2</v>
      </c>
      <c r="AE495" s="11">
        <v>-3.4980884605106899E-2</v>
      </c>
      <c r="AF495" s="11">
        <v>-1.9977954017218399E-2</v>
      </c>
      <c r="AG495" s="11">
        <v>-5.8078314463353702E-2</v>
      </c>
      <c r="AH495" s="11">
        <v>-4.3248784054859803E-2</v>
      </c>
      <c r="AI495" s="11">
        <v>-2.36170166659171E-2</v>
      </c>
      <c r="AJ495" s="11">
        <v>-1.33386092263524E-2</v>
      </c>
      <c r="AK495" s="11">
        <v>2.3356263711893101E-3</v>
      </c>
      <c r="AL495" s="11">
        <v>9.9706916956614402E-3</v>
      </c>
      <c r="AM495" s="11">
        <v>-5.11527438361977E-3</v>
      </c>
      <c r="AN495" s="11">
        <v>-1.0492459260888799E-2</v>
      </c>
      <c r="AO495" s="11">
        <v>-3.6939412607055001E-2</v>
      </c>
      <c r="AP495" s="11">
        <v>-1.4872490407196799E-2</v>
      </c>
      <c r="AQ495" s="11">
        <v>-6.0765219620958801E-2</v>
      </c>
      <c r="AR495" s="11">
        <v>3.3132757710409598E-2</v>
      </c>
      <c r="AS495" s="11">
        <v>-1.40840176985571E-2</v>
      </c>
      <c r="AT495" s="11">
        <v>-6.0931632811873901E-2</v>
      </c>
      <c r="AU495" s="11">
        <v>4.6553681277964297E-2</v>
      </c>
      <c r="AW495">
        <f t="array" ref="AW495">SUMPRODUCT(B495:AU495,TRANSPOSE('QoL regression results'!$H$3:$H$48))</f>
        <v>0.81203965968759872</v>
      </c>
    </row>
    <row r="496" spans="1:49" x14ac:dyDescent="0.3">
      <c r="A496">
        <v>495</v>
      </c>
      <c r="B496" s="11">
        <v>0.87726626957258003</v>
      </c>
      <c r="C496" s="11">
        <v>-7.7024212574181003E-2</v>
      </c>
      <c r="D496" s="11">
        <v>3.6926016106590101E-3</v>
      </c>
      <c r="E496" s="11">
        <v>3.1567895147909999E-3</v>
      </c>
      <c r="F496" s="11">
        <v>7.2790345397065496E-3</v>
      </c>
      <c r="G496" s="11">
        <v>2.07485956905431E-2</v>
      </c>
      <c r="H496" s="11">
        <v>3.8912336951481698E-2</v>
      </c>
      <c r="I496" s="11">
        <v>-8.5353983912964296E-2</v>
      </c>
      <c r="J496" s="11">
        <v>-5.3344064752310197E-2</v>
      </c>
      <c r="K496" s="11">
        <v>-0.17323442092030999</v>
      </c>
      <c r="L496" s="11">
        <v>-0.10597985503266701</v>
      </c>
      <c r="M496" s="11">
        <v>-5.8229278732553097E-2</v>
      </c>
      <c r="N496" s="11">
        <v>-0.18210255021609301</v>
      </c>
      <c r="O496" s="11">
        <v>-0.12543952822337501</v>
      </c>
      <c r="P496" s="11">
        <v>-1.1840597282229999E-2</v>
      </c>
      <c r="Q496" s="11">
        <v>-1.5569428632288501E-2</v>
      </c>
      <c r="R496" s="11">
        <v>-4.1159920927880303E-2</v>
      </c>
      <c r="S496" s="11">
        <v>-0.124366780223473</v>
      </c>
      <c r="T496" s="11">
        <v>-9.7090504526460106E-2</v>
      </c>
      <c r="U496" s="11">
        <v>-0.101378769717705</v>
      </c>
      <c r="V496" s="11">
        <v>-2.5404230403584202E-3</v>
      </c>
      <c r="W496" s="11">
        <v>-4.2468427745876898E-2</v>
      </c>
      <c r="X496" s="11">
        <v>-3.6735874680669099E-2</v>
      </c>
      <c r="Y496" s="11">
        <v>-2.6519042468019401E-2</v>
      </c>
      <c r="Z496" s="11">
        <v>3.5923748088577401E-3</v>
      </c>
      <c r="AA496" s="11">
        <v>-0.120384032419754</v>
      </c>
      <c r="AB496" s="11">
        <v>-3.46852345162336E-2</v>
      </c>
      <c r="AC496" s="11">
        <v>-1.24381632184433E-2</v>
      </c>
      <c r="AD496" s="11">
        <v>2.8597711186758801E-2</v>
      </c>
      <c r="AE496" s="11">
        <v>-3.3464283938353503E-2</v>
      </c>
      <c r="AF496" s="11">
        <v>-1.5814398230700698E-2</v>
      </c>
      <c r="AG496" s="11">
        <v>-6.1604954076184403E-2</v>
      </c>
      <c r="AH496" s="11">
        <v>-6.0447618780130399E-2</v>
      </c>
      <c r="AI496" s="11">
        <v>-2.2954266569471499E-2</v>
      </c>
      <c r="AJ496" s="11">
        <v>-1.7261476715818701E-2</v>
      </c>
      <c r="AK496" s="11">
        <v>-2.6065303385611098E-3</v>
      </c>
      <c r="AL496" s="11">
        <v>-1.9274088662349601E-3</v>
      </c>
      <c r="AM496" s="11">
        <v>-9.6974705459038704E-3</v>
      </c>
      <c r="AN496" s="11">
        <v>-1.9251210682061301E-2</v>
      </c>
      <c r="AO496" s="11">
        <v>-3.6978821833877101E-2</v>
      </c>
      <c r="AP496" s="11">
        <v>-1.0760521792863799E-2</v>
      </c>
      <c r="AQ496" s="11">
        <v>-4.4385482716205002E-2</v>
      </c>
      <c r="AR496" s="11">
        <v>2.4100972434138002E-2</v>
      </c>
      <c r="AS496" s="11">
        <v>-2.1814895043358599E-2</v>
      </c>
      <c r="AT496" s="11">
        <v>-6.6128385307327106E-2</v>
      </c>
      <c r="AU496" s="11">
        <v>3.8612080851248197E-2</v>
      </c>
      <c r="AW496">
        <f t="array" ref="AW496">SUMPRODUCT(B496:AU496,TRANSPOSE('QoL regression results'!$H$3:$H$48))</f>
        <v>0.81489124192621465</v>
      </c>
    </row>
    <row r="497" spans="1:49" x14ac:dyDescent="0.3">
      <c r="A497">
        <v>496</v>
      </c>
      <c r="B497" s="11">
        <v>0.84368562157702698</v>
      </c>
      <c r="C497" s="11">
        <v>-6.4019471445203105E-2</v>
      </c>
      <c r="D497" s="11">
        <v>-1.69818905514675E-2</v>
      </c>
      <c r="E497" s="11">
        <v>1.69858779864373E-2</v>
      </c>
      <c r="F497" s="11">
        <v>1.1406462771609199E-2</v>
      </c>
      <c r="G497" s="11">
        <v>2.9817832269383698E-2</v>
      </c>
      <c r="H497" s="11">
        <v>3.5584868928652202E-2</v>
      </c>
      <c r="I497" s="11">
        <v>-8.4748573284892298E-2</v>
      </c>
      <c r="J497" s="11">
        <v>-2.9273193931698801E-2</v>
      </c>
      <c r="K497" s="11">
        <v>-0.10869756293687501</v>
      </c>
      <c r="L497" s="11">
        <v>-0.103728416079755</v>
      </c>
      <c r="M497" s="11">
        <v>-4.69112766774962E-2</v>
      </c>
      <c r="N497" s="11">
        <v>-0.159537208222161</v>
      </c>
      <c r="O497" s="11">
        <v>-3.8901382715574397E-2</v>
      </c>
      <c r="P497" s="11">
        <v>-1.9847455016669499E-2</v>
      </c>
      <c r="Q497" s="11">
        <v>-8.2893771135369096E-2</v>
      </c>
      <c r="R497" s="11">
        <v>-8.89911883568546E-2</v>
      </c>
      <c r="S497" s="11">
        <v>-0.113772097759318</v>
      </c>
      <c r="T497" s="11">
        <v>-7.7796413795823402E-2</v>
      </c>
      <c r="U497" s="11">
        <v>-7.6002075195953298E-2</v>
      </c>
      <c r="V497" s="11">
        <v>4.3704054552954003E-3</v>
      </c>
      <c r="W497" s="11">
        <v>-2.3345417864760399E-2</v>
      </c>
      <c r="X497" s="11">
        <v>-6.1523716739388702E-2</v>
      </c>
      <c r="Y497" s="11">
        <v>-4.3490706450882703E-2</v>
      </c>
      <c r="Z497" s="11">
        <v>3.6214633085059999E-4</v>
      </c>
      <c r="AA497" s="11">
        <v>-0.116373340674275</v>
      </c>
      <c r="AB497" s="11">
        <v>-4.7950013431541601E-2</v>
      </c>
      <c r="AC497" s="11">
        <v>-9.0815536750933498E-2</v>
      </c>
      <c r="AD497" s="11">
        <v>4.6525715335024899E-2</v>
      </c>
      <c r="AE497" s="11">
        <v>-3.0991226288567299E-2</v>
      </c>
      <c r="AF497" s="11">
        <v>-2.60035253379165E-2</v>
      </c>
      <c r="AG497" s="11">
        <v>-5.1205142539442701E-2</v>
      </c>
      <c r="AH497" s="11">
        <v>-5.7354094541155698E-2</v>
      </c>
      <c r="AI497" s="11">
        <v>-2.2726547110318199E-2</v>
      </c>
      <c r="AJ497" s="11">
        <v>-1.9559839841847799E-2</v>
      </c>
      <c r="AK497" s="11">
        <v>1.33618575096522E-2</v>
      </c>
      <c r="AL497" s="11">
        <v>2.0753672269621701E-2</v>
      </c>
      <c r="AM497" s="11">
        <v>-8.1995810643153999E-4</v>
      </c>
      <c r="AN497" s="11">
        <v>-8.3550526925519203E-3</v>
      </c>
      <c r="AO497" s="11">
        <v>-2.3123322102876698E-2</v>
      </c>
      <c r="AP497" s="11">
        <v>-9.0940216114309604E-3</v>
      </c>
      <c r="AQ497" s="11">
        <v>-4.8736086038720303E-2</v>
      </c>
      <c r="AR497" s="11">
        <v>3.0857065592011498E-2</v>
      </c>
      <c r="AS497" s="11">
        <v>-1.9083855352619701E-2</v>
      </c>
      <c r="AT497" s="11">
        <v>-6.8535394677306599E-2</v>
      </c>
      <c r="AU497" s="11">
        <v>3.96679307686644E-2</v>
      </c>
      <c r="AW497">
        <f t="array" ref="AW497">SUMPRODUCT(B497:AU497,TRANSPOSE('QoL regression results'!$H$3:$H$48))</f>
        <v>0.80708519930549294</v>
      </c>
    </row>
    <row r="498" spans="1:49" x14ac:dyDescent="0.3">
      <c r="A498">
        <v>497</v>
      </c>
      <c r="B498" s="11">
        <v>0.88284428065533704</v>
      </c>
      <c r="C498" s="11">
        <v>-7.4192616830308797E-2</v>
      </c>
      <c r="D498" s="11">
        <v>6.3578901373348802E-3</v>
      </c>
      <c r="E498" s="11">
        <v>-3.3187362812062502E-3</v>
      </c>
      <c r="F498" s="11">
        <v>-1.4597767779058499E-2</v>
      </c>
      <c r="G498" s="11">
        <v>1.3757761518639699E-2</v>
      </c>
      <c r="H498" s="11">
        <v>2.71243216823434E-2</v>
      </c>
      <c r="I498" s="11">
        <v>-0.10364853263285299</v>
      </c>
      <c r="J498" s="11">
        <v>-6.4433054145147202E-3</v>
      </c>
      <c r="K498" s="11">
        <v>-0.150662075552289</v>
      </c>
      <c r="L498" s="11">
        <v>-9.0155855185654804E-2</v>
      </c>
      <c r="M498" s="11">
        <v>-5.54956841264833E-2</v>
      </c>
      <c r="N498" s="11">
        <v>-0.10300247552847</v>
      </c>
      <c r="O498" s="11">
        <v>-6.3267683343029193E-2</v>
      </c>
      <c r="P498" s="11">
        <v>-2.3448176089814199E-2</v>
      </c>
      <c r="Q498" s="11">
        <v>-0.119474980700558</v>
      </c>
      <c r="R498" s="11">
        <v>-0.16487670306956001</v>
      </c>
      <c r="S498" s="11">
        <v>-9.9144839106744806E-2</v>
      </c>
      <c r="T498" s="11">
        <v>-8.3740976549213197E-2</v>
      </c>
      <c r="U498" s="11">
        <v>-0.123533965285929</v>
      </c>
      <c r="V498" s="11">
        <v>1.36788913819065E-2</v>
      </c>
      <c r="W498" s="11">
        <v>-4.1650881735028497E-2</v>
      </c>
      <c r="X498" s="11">
        <v>-4.4154572926606801E-2</v>
      </c>
      <c r="Y498" s="11">
        <v>8.2980088480202208E-3</v>
      </c>
      <c r="Z498" s="11">
        <v>1.2932245594318201E-2</v>
      </c>
      <c r="AA498" s="11">
        <v>-9.5873732940001594E-2</v>
      </c>
      <c r="AB498" s="11">
        <v>-3.1242529918336901E-2</v>
      </c>
      <c r="AC498" s="11">
        <v>8.2684217151462999E-2</v>
      </c>
      <c r="AD498" s="11">
        <v>-4.2851586971625603E-2</v>
      </c>
      <c r="AE498" s="11">
        <v>-3.5098835046582802E-2</v>
      </c>
      <c r="AF498" s="11">
        <v>-2.9623273726519898E-2</v>
      </c>
      <c r="AG498" s="11">
        <v>-6.7639036350504E-2</v>
      </c>
      <c r="AH498" s="11">
        <v>-4.334840903007E-2</v>
      </c>
      <c r="AI498" s="11">
        <v>-3.2697452946144998E-2</v>
      </c>
      <c r="AJ498" s="11">
        <v>-1.8316090696754699E-2</v>
      </c>
      <c r="AK498" s="11">
        <v>6.7341039158116903E-3</v>
      </c>
      <c r="AL498" s="11">
        <v>1.05330077020867E-2</v>
      </c>
      <c r="AM498" s="11">
        <v>-6.12062900607059E-3</v>
      </c>
      <c r="AN498" s="11">
        <v>-1.7387984404865001E-2</v>
      </c>
      <c r="AO498" s="11">
        <v>-3.9980883861407197E-2</v>
      </c>
      <c r="AP498" s="11">
        <v>-1.2164455494260699E-2</v>
      </c>
      <c r="AQ498" s="11">
        <v>-5.2919951128760301E-2</v>
      </c>
      <c r="AR498" s="11">
        <v>3.1584154543576499E-2</v>
      </c>
      <c r="AS498" s="11">
        <v>-2.2254097413440001E-2</v>
      </c>
      <c r="AT498" s="11">
        <v>-6.6958842879094302E-2</v>
      </c>
      <c r="AU498" s="11">
        <v>2.3555324431804501E-2</v>
      </c>
      <c r="AW498">
        <f t="array" ref="AW498">SUMPRODUCT(B498:AU498,TRANSPOSE('QoL regression results'!$H$3:$H$48))</f>
        <v>0.85002887932735371</v>
      </c>
    </row>
    <row r="499" spans="1:49" x14ac:dyDescent="0.3">
      <c r="A499">
        <v>498</v>
      </c>
      <c r="B499" s="11">
        <v>0.85297922143536498</v>
      </c>
      <c r="C499" s="11">
        <v>-2.67227752249652E-2</v>
      </c>
      <c r="D499" s="11">
        <v>-1.7205410078702101E-2</v>
      </c>
      <c r="E499" s="11">
        <v>9.3036412635626193E-3</v>
      </c>
      <c r="F499" s="11">
        <v>-2.4270238193245699E-3</v>
      </c>
      <c r="G499" s="11">
        <v>2.34442453677506E-2</v>
      </c>
      <c r="H499" s="11">
        <v>2.41982776928488E-2</v>
      </c>
      <c r="I499" s="11">
        <v>-6.9339001351112706E-2</v>
      </c>
      <c r="J499" s="11">
        <v>-2.4093613201424401E-2</v>
      </c>
      <c r="K499" s="11">
        <v>-0.13387130179933501</v>
      </c>
      <c r="L499" s="11">
        <v>-0.10567902910054</v>
      </c>
      <c r="M499" s="11">
        <v>-5.1461009614718098E-2</v>
      </c>
      <c r="N499" s="11">
        <v>-9.0612361799523602E-2</v>
      </c>
      <c r="O499" s="11">
        <v>-9.1698006954349695E-2</v>
      </c>
      <c r="P499" s="11">
        <v>-2.3343450944591799E-2</v>
      </c>
      <c r="Q499" s="11">
        <v>-0.17013618046173401</v>
      </c>
      <c r="R499" s="11">
        <v>-9.8672851906612E-2</v>
      </c>
      <c r="S499" s="11">
        <v>-0.10805550452269901</v>
      </c>
      <c r="T499" s="11">
        <v>-6.5294267150858995E-2</v>
      </c>
      <c r="U499" s="11">
        <v>-0.13670478978844999</v>
      </c>
      <c r="V499" s="11">
        <v>1.62334553394494E-2</v>
      </c>
      <c r="W499" s="11">
        <v>-4.3909428805224297E-2</v>
      </c>
      <c r="X499" s="11">
        <v>-5.5943664282071599E-2</v>
      </c>
      <c r="Y499" s="11">
        <v>-4.6489065877317999E-2</v>
      </c>
      <c r="Z499" s="11">
        <v>-7.6111038341832703E-3</v>
      </c>
      <c r="AA499" s="11">
        <v>-0.115668591081245</v>
      </c>
      <c r="AB499" s="11">
        <v>-3.1083814425126002E-2</v>
      </c>
      <c r="AC499" s="11">
        <v>-4.1481808218655297E-2</v>
      </c>
      <c r="AD499" s="11">
        <v>8.2183693764203997E-3</v>
      </c>
      <c r="AE499" s="11">
        <v>-3.1908009078493803E-2</v>
      </c>
      <c r="AF499" s="11">
        <v>-2.0887367435627899E-2</v>
      </c>
      <c r="AG499" s="11">
        <v>-5.9347808186980801E-2</v>
      </c>
      <c r="AH499" s="11">
        <v>-4.75239360810739E-2</v>
      </c>
      <c r="AI499" s="11">
        <v>-2.1387140784885902E-2</v>
      </c>
      <c r="AJ499" s="11">
        <v>-1.24443114148277E-2</v>
      </c>
      <c r="AK499" s="11">
        <v>-1.3181570801326201E-3</v>
      </c>
      <c r="AL499" s="11">
        <v>3.7615660822895298E-3</v>
      </c>
      <c r="AM499" s="11">
        <v>-1.9839338677771701E-2</v>
      </c>
      <c r="AN499" s="11">
        <v>-1.68448426415371E-2</v>
      </c>
      <c r="AO499" s="11">
        <v>-3.9803221304189701E-2</v>
      </c>
      <c r="AP499" s="11">
        <v>-6.4892326970027604E-3</v>
      </c>
      <c r="AQ499" s="11">
        <v>-4.7845720834083103E-2</v>
      </c>
      <c r="AR499" s="11">
        <v>3.02719793892747E-2</v>
      </c>
      <c r="AS499" s="11">
        <v>-1.7751865872480999E-2</v>
      </c>
      <c r="AT499" s="11">
        <v>-6.2691310501646599E-2</v>
      </c>
      <c r="AU499" s="11">
        <v>4.0674056590807098E-2</v>
      </c>
      <c r="AW499">
        <f t="array" ref="AW499">SUMPRODUCT(B499:AU499,TRANSPOSE('QoL regression results'!$H$3:$H$48))</f>
        <v>0.80921685143658062</v>
      </c>
    </row>
    <row r="500" spans="1:49" x14ac:dyDescent="0.3">
      <c r="A500">
        <v>499</v>
      </c>
      <c r="B500" s="11">
        <v>0.85372849491703895</v>
      </c>
      <c r="C500" s="11">
        <v>-6.2621403873522899E-2</v>
      </c>
      <c r="D500" s="11">
        <v>-2.1066054546003202E-2</v>
      </c>
      <c r="E500" s="11">
        <v>1.597092361699E-3</v>
      </c>
      <c r="F500" s="11">
        <v>-2.4077146252174102E-2</v>
      </c>
      <c r="G500" s="11">
        <v>4.95559620284131E-2</v>
      </c>
      <c r="H500" s="11">
        <v>3.29453199218094E-2</v>
      </c>
      <c r="I500" s="11">
        <v>-4.9812978767980499E-2</v>
      </c>
      <c r="J500" s="11">
        <v>-4.5961901234148103E-2</v>
      </c>
      <c r="K500" s="11">
        <v>-0.14526038245853401</v>
      </c>
      <c r="L500" s="11">
        <v>-0.13603783954941601</v>
      </c>
      <c r="M500" s="11">
        <v>-5.1373801731339798E-2</v>
      </c>
      <c r="N500" s="11">
        <v>-0.111742738599514</v>
      </c>
      <c r="O500" s="11">
        <v>-0.119684481140462</v>
      </c>
      <c r="P500" s="11">
        <v>-2.3208773619264399E-2</v>
      </c>
      <c r="Q500" s="11">
        <v>-6.3221946547456206E-2</v>
      </c>
      <c r="R500" s="11">
        <v>-7.9652439438236397E-2</v>
      </c>
      <c r="S500" s="11">
        <v>-0.13895626058284799</v>
      </c>
      <c r="T500" s="11">
        <v>-6.5585603253869196E-2</v>
      </c>
      <c r="U500" s="11">
        <v>-9.2145682439543103E-2</v>
      </c>
      <c r="V500" s="11">
        <v>-5.52786007993068E-3</v>
      </c>
      <c r="W500" s="11">
        <v>-6.8710304596570695E-2</v>
      </c>
      <c r="X500" s="11">
        <v>-2.61592253347664E-2</v>
      </c>
      <c r="Y500" s="11">
        <v>-1.8577923382171801E-2</v>
      </c>
      <c r="Z500" s="11">
        <v>-2.0838686998173501E-2</v>
      </c>
      <c r="AA500" s="11">
        <v>-0.105975223404811</v>
      </c>
      <c r="AB500" s="11">
        <v>-2.9326995002224798E-2</v>
      </c>
      <c r="AC500" s="11">
        <v>3.8615729343537603E-2</v>
      </c>
      <c r="AD500" s="11">
        <v>-6.2215622520420601E-2</v>
      </c>
      <c r="AE500" s="11">
        <v>-3.3490842734453297E-2</v>
      </c>
      <c r="AF500" s="11">
        <v>-1.81233979641219E-2</v>
      </c>
      <c r="AG500" s="11">
        <v>-6.3783803770398106E-2</v>
      </c>
      <c r="AH500" s="11">
        <v>-5.0978132457077698E-2</v>
      </c>
      <c r="AI500" s="11">
        <v>-3.7867867199161097E-2</v>
      </c>
      <c r="AJ500" s="11">
        <v>-1.1854928311001101E-2</v>
      </c>
      <c r="AK500" s="11">
        <v>1.17176160328192E-4</v>
      </c>
      <c r="AL500" s="11">
        <v>1.8565316300595699E-2</v>
      </c>
      <c r="AM500" s="11">
        <v>-1.00241626112473E-3</v>
      </c>
      <c r="AN500" s="11">
        <v>-1.3081216879986601E-2</v>
      </c>
      <c r="AO500" s="11">
        <v>-4.6457001222511098E-2</v>
      </c>
      <c r="AP500" s="11">
        <v>-1.03056527885664E-2</v>
      </c>
      <c r="AQ500" s="11">
        <v>-4.2602184596286501E-2</v>
      </c>
      <c r="AR500" s="11">
        <v>3.3420244930639303E-2</v>
      </c>
      <c r="AS500" s="11">
        <v>-1.53367588103371E-2</v>
      </c>
      <c r="AT500" s="11">
        <v>-6.1909411196132601E-2</v>
      </c>
      <c r="AU500" s="11">
        <v>3.4481995425138703E-2</v>
      </c>
      <c r="AW500">
        <f t="array" ref="AW500">SUMPRODUCT(B500:AU500,TRANSPOSE('QoL regression results'!$H$3:$H$48))</f>
        <v>0.82131567876055689</v>
      </c>
    </row>
    <row r="501" spans="1:49" x14ac:dyDescent="0.3">
      <c r="A501">
        <v>500</v>
      </c>
      <c r="B501" s="11">
        <v>0.85191145554093195</v>
      </c>
      <c r="C501" s="11">
        <v>-3.3784896454253303E-2</v>
      </c>
      <c r="D501" s="11">
        <v>-1.9125828968185699E-2</v>
      </c>
      <c r="E501" s="11">
        <v>-7.2198648572822498E-4</v>
      </c>
      <c r="F501" s="11">
        <v>-2.2583340904280401E-2</v>
      </c>
      <c r="G501" s="11">
        <v>4.46333775498838E-2</v>
      </c>
      <c r="H501" s="11">
        <v>3.9826307206035402E-2</v>
      </c>
      <c r="I501" s="11">
        <v>-4.63810786492816E-2</v>
      </c>
      <c r="J501" s="11">
        <v>-5.0180891984477401E-2</v>
      </c>
      <c r="K501" s="11">
        <v>-0.16389649514122501</v>
      </c>
      <c r="L501" s="11">
        <v>-0.118545576411687</v>
      </c>
      <c r="M501" s="11">
        <v>-5.8826596057634899E-2</v>
      </c>
      <c r="N501" s="11">
        <v>-0.14183463754537001</v>
      </c>
      <c r="O501" s="11">
        <v>-2.6074640445247401E-2</v>
      </c>
      <c r="P501" s="11">
        <v>-2.3213246988139698E-2</v>
      </c>
      <c r="Q501" s="11">
        <v>-0.219569144230503</v>
      </c>
      <c r="R501" s="11">
        <v>-9.7073485931895701E-2</v>
      </c>
      <c r="S501" s="11">
        <v>-0.13630538288244501</v>
      </c>
      <c r="T501" s="11">
        <v>-8.2091262715857594E-2</v>
      </c>
      <c r="U501" s="11">
        <v>-0.108082583026236</v>
      </c>
      <c r="V501" s="11">
        <v>-1.2884531632786E-2</v>
      </c>
      <c r="W501" s="11">
        <v>-5.3926020434696E-2</v>
      </c>
      <c r="X501" s="11">
        <v>-4.4286511586963798E-2</v>
      </c>
      <c r="Y501" s="11">
        <v>-4.1148640798562897E-2</v>
      </c>
      <c r="Z501" s="11">
        <v>-1.40664599483878E-2</v>
      </c>
      <c r="AA501" s="11">
        <v>-9.2507713829147603E-2</v>
      </c>
      <c r="AB501" s="11">
        <v>-2.2488284592996101E-2</v>
      </c>
      <c r="AC501" s="11">
        <v>0.10062947195514001</v>
      </c>
      <c r="AD501" s="11">
        <v>-8.9536378578325096E-2</v>
      </c>
      <c r="AE501" s="11">
        <v>-3.75316648077604E-2</v>
      </c>
      <c r="AF501" s="11">
        <v>-2.4253276039612501E-2</v>
      </c>
      <c r="AG501" s="11">
        <v>-5.1048813736918601E-2</v>
      </c>
      <c r="AH501" s="11">
        <v>-5.5819689461509503E-2</v>
      </c>
      <c r="AI501" s="11">
        <v>-3.05753367766806E-2</v>
      </c>
      <c r="AJ501" s="11">
        <v>-1.1591730343393E-2</v>
      </c>
      <c r="AK501" s="11">
        <v>9.1141144647633003E-3</v>
      </c>
      <c r="AL501" s="11">
        <v>9.0712763657451699E-3</v>
      </c>
      <c r="AM501" s="11">
        <v>1.19818070318183E-4</v>
      </c>
      <c r="AN501" s="11">
        <v>-1.15742622066999E-2</v>
      </c>
      <c r="AO501" s="11">
        <v>-3.0329950354032499E-2</v>
      </c>
      <c r="AP501" s="11">
        <v>-1.35577175081703E-2</v>
      </c>
      <c r="AQ501" s="11">
        <v>-5.1046978686188599E-2</v>
      </c>
      <c r="AR501" s="11">
        <v>3.2987763739468601E-2</v>
      </c>
      <c r="AS501" s="11">
        <v>-1.32052779368028E-2</v>
      </c>
      <c r="AT501" s="11">
        <v>-6.0932324343510598E-2</v>
      </c>
      <c r="AU501" s="11">
        <v>4.31545271952542E-2</v>
      </c>
      <c r="AW501">
        <f t="array" ref="AW501">SUMPRODUCT(B501:AU501,TRANSPOSE('QoL regression results'!$H$3:$H$48))</f>
        <v>0.80516304244516756</v>
      </c>
    </row>
    <row r="502" spans="1:49" x14ac:dyDescent="0.3">
      <c r="A502">
        <v>501</v>
      </c>
      <c r="B502" s="11">
        <v>0.86471880346461205</v>
      </c>
      <c r="C502" s="11">
        <v>-5.6013429275960702E-2</v>
      </c>
      <c r="D502" s="11">
        <v>2.8463859900585801E-2</v>
      </c>
      <c r="E502" s="11">
        <v>5.5917370944610799E-3</v>
      </c>
      <c r="F502" s="11">
        <v>-6.8641790728247998E-3</v>
      </c>
      <c r="G502" s="11">
        <v>5.1263588514797098E-3</v>
      </c>
      <c r="H502" s="11">
        <v>2.79731796235612E-2</v>
      </c>
      <c r="I502" s="11">
        <v>-8.673803806074E-2</v>
      </c>
      <c r="J502" s="11">
        <v>1.35710724044717E-3</v>
      </c>
      <c r="K502" s="11">
        <v>-0.14373100336214101</v>
      </c>
      <c r="L502" s="11">
        <v>-0.110156672700793</v>
      </c>
      <c r="M502" s="11">
        <v>-5.5735838601643703E-2</v>
      </c>
      <c r="N502" s="11">
        <v>-2.0941861293731899E-2</v>
      </c>
      <c r="O502" s="11">
        <v>-2.2674030432425201E-2</v>
      </c>
      <c r="P502" s="11">
        <v>-1.2815914260227299E-2</v>
      </c>
      <c r="Q502" s="11">
        <v>-4.7304902866814998E-2</v>
      </c>
      <c r="R502" s="11">
        <v>-6.5260133302122297E-2</v>
      </c>
      <c r="S502" s="11">
        <v>-0.12166654444727699</v>
      </c>
      <c r="T502" s="11">
        <v>-0.11004837788104301</v>
      </c>
      <c r="U502" s="11">
        <v>-0.110875776949137</v>
      </c>
      <c r="V502" s="11">
        <v>-2.5220408292646299E-2</v>
      </c>
      <c r="W502" s="11">
        <v>-4.4179877426179903E-2</v>
      </c>
      <c r="X502" s="11">
        <v>-2.1473135141444701E-2</v>
      </c>
      <c r="Y502" s="11">
        <v>-4.3519290172737202E-2</v>
      </c>
      <c r="Z502" s="11">
        <v>-2.8981953076385601E-2</v>
      </c>
      <c r="AA502" s="11">
        <v>-8.2146382329852094E-2</v>
      </c>
      <c r="AB502" s="11">
        <v>-1.8115869073868699E-2</v>
      </c>
      <c r="AC502" s="11">
        <v>-1.1865631037762E-2</v>
      </c>
      <c r="AD502" s="11">
        <v>-1.9514713013120501E-2</v>
      </c>
      <c r="AE502" s="11">
        <v>-3.2940942757927298E-2</v>
      </c>
      <c r="AF502" s="11">
        <v>-1.0035253926545201E-2</v>
      </c>
      <c r="AG502" s="11">
        <v>-6.5599413848985405E-2</v>
      </c>
      <c r="AH502" s="11">
        <v>-5.1533538236220103E-2</v>
      </c>
      <c r="AI502" s="11">
        <v>-2.93212962147253E-2</v>
      </c>
      <c r="AJ502" s="11">
        <v>-9.5316330852186094E-3</v>
      </c>
      <c r="AK502" s="11">
        <v>1.88957817953541E-3</v>
      </c>
      <c r="AL502" s="11">
        <v>7.5156558281457798E-3</v>
      </c>
      <c r="AM502" s="11">
        <v>-5.49303300717131E-3</v>
      </c>
      <c r="AN502" s="11">
        <v>-2.5436213040820499E-2</v>
      </c>
      <c r="AO502" s="11">
        <v>-4.1476491249329901E-2</v>
      </c>
      <c r="AP502" s="11">
        <v>-1.5780700230949699E-2</v>
      </c>
      <c r="AQ502" s="11">
        <v>-5.0668883499247599E-2</v>
      </c>
      <c r="AR502" s="11">
        <v>2.9163768456783899E-2</v>
      </c>
      <c r="AS502" s="11">
        <v>-1.9463715159017E-2</v>
      </c>
      <c r="AT502" s="11">
        <v>-6.6758993273573097E-2</v>
      </c>
      <c r="AU502" s="11">
        <v>4.0963161290265802E-2</v>
      </c>
      <c r="AW502">
        <f t="array" ref="AW502">SUMPRODUCT(B502:AU502,TRANSPOSE('QoL regression results'!$H$3:$H$48))</f>
        <v>0.82070092105653769</v>
      </c>
    </row>
    <row r="503" spans="1:49" x14ac:dyDescent="0.3">
      <c r="A503">
        <v>502</v>
      </c>
      <c r="B503" s="11">
        <v>0.85875666785595195</v>
      </c>
      <c r="C503" s="11">
        <v>-2.8967923064781999E-2</v>
      </c>
      <c r="D503" s="11">
        <v>-1.3063966213273499E-2</v>
      </c>
      <c r="E503" s="11">
        <v>1.9797246474900299E-3</v>
      </c>
      <c r="F503" s="11">
        <v>2.3849245184417299E-2</v>
      </c>
      <c r="G503" s="11">
        <v>3.8076658703395501E-2</v>
      </c>
      <c r="H503" s="11">
        <v>3.7968589632935201E-2</v>
      </c>
      <c r="I503" s="11">
        <v>-9.0214390668702904E-2</v>
      </c>
      <c r="J503" s="11">
        <v>5.7350087768156003E-3</v>
      </c>
      <c r="K503" s="11">
        <v>-9.76654825430847E-2</v>
      </c>
      <c r="L503" s="11">
        <v>-0.12732046291775501</v>
      </c>
      <c r="M503" s="11">
        <v>-4.7460829925839401E-2</v>
      </c>
      <c r="N503" s="11">
        <v>-0.195640708613218</v>
      </c>
      <c r="O503" s="11">
        <v>-8.2995708643902794E-2</v>
      </c>
      <c r="P503" s="11">
        <v>-2.11283679559045E-2</v>
      </c>
      <c r="Q503" s="11">
        <v>-9.6975049479118294E-2</v>
      </c>
      <c r="R503" s="11">
        <v>-8.9275914089866806E-2</v>
      </c>
      <c r="S503" s="11">
        <v>-0.10964654398724</v>
      </c>
      <c r="T503" s="11">
        <v>-6.9613868789542094E-2</v>
      </c>
      <c r="U503" s="11">
        <v>-5.0384545343414598E-2</v>
      </c>
      <c r="V503" s="11">
        <v>-1.1554013450811499E-2</v>
      </c>
      <c r="W503" s="11">
        <v>-6.9776277484871002E-2</v>
      </c>
      <c r="X503" s="11">
        <v>-3.3743438832477698E-2</v>
      </c>
      <c r="Y503" s="11">
        <v>-2.1261663861225001E-2</v>
      </c>
      <c r="Z503" s="11">
        <v>-3.4195561612193899E-2</v>
      </c>
      <c r="AA503" s="11">
        <v>-0.113039240703922</v>
      </c>
      <c r="AB503" s="11">
        <v>-2.8506207147786299E-2</v>
      </c>
      <c r="AC503" s="11">
        <v>-7.08460469653338E-3</v>
      </c>
      <c r="AD503" s="11">
        <v>3.5774690984493001E-3</v>
      </c>
      <c r="AE503" s="11">
        <v>-3.4438087624074E-2</v>
      </c>
      <c r="AF503" s="11">
        <v>-1.8553782084015601E-2</v>
      </c>
      <c r="AG503" s="11">
        <v>-6.2665675034379406E-2</v>
      </c>
      <c r="AH503" s="11">
        <v>-5.94613521824775E-2</v>
      </c>
      <c r="AI503" s="11">
        <v>-3.0872608495658101E-2</v>
      </c>
      <c r="AJ503" s="11">
        <v>-1.2439415370708201E-2</v>
      </c>
      <c r="AK503" s="11">
        <v>4.89207133042134E-3</v>
      </c>
      <c r="AL503" s="11">
        <v>8.0462343279150694E-3</v>
      </c>
      <c r="AM503" s="11">
        <v>-8.5175949840977407E-3</v>
      </c>
      <c r="AN503" s="11">
        <v>-2.33929985471652E-2</v>
      </c>
      <c r="AO503" s="11">
        <v>-5.1284517650384498E-2</v>
      </c>
      <c r="AP503" s="11">
        <v>-1.8327860421997001E-2</v>
      </c>
      <c r="AQ503" s="11">
        <v>-5.5948709663613497E-2</v>
      </c>
      <c r="AR503" s="11">
        <v>2.8574554386676099E-2</v>
      </c>
      <c r="AS503" s="11">
        <v>-1.2524222584979599E-2</v>
      </c>
      <c r="AT503" s="11">
        <v>-6.14878514467532E-2</v>
      </c>
      <c r="AU503" s="11">
        <v>4.2768946185767799E-2</v>
      </c>
      <c r="AW503">
        <f t="array" ref="AW503">SUMPRODUCT(B503:AU503,TRANSPOSE('QoL regression results'!$H$3:$H$48))</f>
        <v>0.80734155000138952</v>
      </c>
    </row>
    <row r="504" spans="1:49" x14ac:dyDescent="0.3">
      <c r="A504">
        <v>503</v>
      </c>
      <c r="B504" s="11">
        <v>0.85862953869174896</v>
      </c>
      <c r="C504" s="11">
        <v>-7.3200728358611106E-2</v>
      </c>
      <c r="D504" s="11">
        <v>1.43091705919355E-2</v>
      </c>
      <c r="E504" s="11">
        <v>1.47296089378473E-2</v>
      </c>
      <c r="F504" s="11">
        <v>2.0799333700054799E-2</v>
      </c>
      <c r="G504" s="11">
        <v>6.7997132757645897E-3</v>
      </c>
      <c r="H504" s="11">
        <v>2.8271586557877398E-2</v>
      </c>
      <c r="I504" s="11">
        <v>-0.11773968107703101</v>
      </c>
      <c r="J504" s="11">
        <v>-3.7851176362738097E-2</v>
      </c>
      <c r="K504" s="11">
        <v>-0.10567414079003599</v>
      </c>
      <c r="L504" s="11">
        <v>-9.2023230552345597E-2</v>
      </c>
      <c r="M504" s="11">
        <v>-5.7440227491609597E-2</v>
      </c>
      <c r="N504" s="11">
        <v>-0.18908112357081999</v>
      </c>
      <c r="O504" s="11">
        <v>-4.9173630619337001E-2</v>
      </c>
      <c r="P504" s="11">
        <v>-2.6332074682215701E-2</v>
      </c>
      <c r="Q504" s="11">
        <v>-0.135005306900703</v>
      </c>
      <c r="R504" s="11">
        <v>-8.0404991983343693E-2</v>
      </c>
      <c r="S504" s="11">
        <v>-0.102567394724114</v>
      </c>
      <c r="T504" s="11">
        <v>-8.1725414698751803E-2</v>
      </c>
      <c r="U504" s="11">
        <v>-9.3713871599537604E-2</v>
      </c>
      <c r="V504" s="11">
        <v>3.0250688630866201E-2</v>
      </c>
      <c r="W504" s="11">
        <v>-2.21429745028596E-2</v>
      </c>
      <c r="X504" s="11">
        <v>-1.8591010310559299E-2</v>
      </c>
      <c r="Y504" s="11">
        <v>-3.3854779457787601E-2</v>
      </c>
      <c r="Z504" s="11">
        <v>-1.8977472634907999E-3</v>
      </c>
      <c r="AA504" s="11">
        <v>-0.110203850246959</v>
      </c>
      <c r="AB504" s="11">
        <v>-3.1584224041731702E-2</v>
      </c>
      <c r="AC504" s="11">
        <v>3.8964125883067101E-2</v>
      </c>
      <c r="AD504" s="11">
        <v>-6.4409986030269595E-2</v>
      </c>
      <c r="AE504" s="11">
        <v>-3.4533563328927701E-2</v>
      </c>
      <c r="AF504" s="11">
        <v>-2.35497257927011E-2</v>
      </c>
      <c r="AG504" s="11">
        <v>-4.7541422114400302E-2</v>
      </c>
      <c r="AH504" s="11">
        <v>-5.4044503182253498E-2</v>
      </c>
      <c r="AI504" s="11">
        <v>-2.0995135233558799E-2</v>
      </c>
      <c r="AJ504" s="11">
        <v>-1.63488439347826E-2</v>
      </c>
      <c r="AK504" s="11">
        <v>1.30663432896461E-3</v>
      </c>
      <c r="AL504" s="11">
        <v>-2.1362777756858999E-3</v>
      </c>
      <c r="AM504" s="11">
        <v>-1.7797164237664601E-2</v>
      </c>
      <c r="AN504" s="11">
        <v>-2.6610783267805398E-2</v>
      </c>
      <c r="AO504" s="11">
        <v>-4.6381932034341398E-2</v>
      </c>
      <c r="AP504" s="11">
        <v>-1.01066309887056E-2</v>
      </c>
      <c r="AQ504" s="11">
        <v>-5.07719317961072E-2</v>
      </c>
      <c r="AR504" s="11">
        <v>3.2479044478475202E-2</v>
      </c>
      <c r="AS504" s="11">
        <v>-1.54201261213904E-2</v>
      </c>
      <c r="AT504" s="11">
        <v>-6.16657021034605E-2</v>
      </c>
      <c r="AU504" s="11">
        <v>3.7094275167960697E-2</v>
      </c>
      <c r="AW504">
        <f t="array" ref="AW504">SUMPRODUCT(B504:AU504,TRANSPOSE('QoL regression results'!$H$3:$H$48))</f>
        <v>0.80244875773380953</v>
      </c>
    </row>
    <row r="505" spans="1:49" x14ac:dyDescent="0.3">
      <c r="A505">
        <v>504</v>
      </c>
      <c r="B505" s="11">
        <v>0.85107368233049197</v>
      </c>
      <c r="C505" s="11">
        <v>-3.5210521676347702E-2</v>
      </c>
      <c r="D505" s="11">
        <v>-4.3478325588132499E-2</v>
      </c>
      <c r="E505" s="11">
        <v>-7.7987043155895597E-3</v>
      </c>
      <c r="F505" s="11">
        <v>-2.17277347354389E-4</v>
      </c>
      <c r="G505" s="11">
        <v>3.6116989552709602E-2</v>
      </c>
      <c r="H505" s="11">
        <v>3.18903062109843E-2</v>
      </c>
      <c r="I505" s="11">
        <v>-8.7826752181056206E-2</v>
      </c>
      <c r="J505" s="11">
        <v>-2.0915201263477699E-2</v>
      </c>
      <c r="K505" s="11">
        <v>-0.17472435848595599</v>
      </c>
      <c r="L505" s="11">
        <v>-0.14479529608611999</v>
      </c>
      <c r="M505" s="11">
        <v>-6.45067597894141E-2</v>
      </c>
      <c r="N505" s="11">
        <v>-8.0963475510437893E-2</v>
      </c>
      <c r="O505" s="11">
        <v>-8.6847972934451095E-2</v>
      </c>
      <c r="P505" s="11">
        <v>-2.61935024759045E-2</v>
      </c>
      <c r="Q505" s="11">
        <v>-0.18180844459415199</v>
      </c>
      <c r="R505" s="11">
        <v>-8.8090535156734096E-2</v>
      </c>
      <c r="S505" s="11">
        <v>-0.16197977845954001</v>
      </c>
      <c r="T505" s="11">
        <v>-6.371560281916E-2</v>
      </c>
      <c r="U505" s="11">
        <v>-7.7318588857752293E-2</v>
      </c>
      <c r="V505" s="11">
        <v>-1.02431735782662E-2</v>
      </c>
      <c r="W505" s="11">
        <v>-2.3697362199349901E-2</v>
      </c>
      <c r="X505" s="11">
        <v>-3.89396388260096E-2</v>
      </c>
      <c r="Y505" s="11">
        <v>-2.44464438009462E-2</v>
      </c>
      <c r="Z505" s="11">
        <v>9.1093776121513193E-3</v>
      </c>
      <c r="AA505" s="11">
        <v>-0.113056982334079</v>
      </c>
      <c r="AB505" s="11">
        <v>-2.89442352001518E-2</v>
      </c>
      <c r="AC505" s="11">
        <v>-1.79096976109736E-2</v>
      </c>
      <c r="AD505" s="11">
        <v>2.4600047351080401E-2</v>
      </c>
      <c r="AE505" s="11">
        <v>-4.2624913042200098E-2</v>
      </c>
      <c r="AF505" s="11">
        <v>-3.2808759252763497E-2</v>
      </c>
      <c r="AG505" s="11">
        <v>-6.5325286062253907E-2</v>
      </c>
      <c r="AH505" s="11">
        <v>-5.3716777544691202E-2</v>
      </c>
      <c r="AI505" s="11">
        <v>-2.5946251994104299E-2</v>
      </c>
      <c r="AJ505" s="11">
        <v>-1.9295762165290001E-2</v>
      </c>
      <c r="AK505" s="11">
        <v>7.3431909016984697E-3</v>
      </c>
      <c r="AL505" s="11">
        <v>2.4187701049286699E-2</v>
      </c>
      <c r="AM505" s="11">
        <v>1.1525303546091799E-2</v>
      </c>
      <c r="AN505" s="11">
        <v>-2.3052723272949001E-3</v>
      </c>
      <c r="AO505" s="11">
        <v>-2.6052829097943001E-2</v>
      </c>
      <c r="AP505" s="11">
        <v>-6.5035108160406002E-3</v>
      </c>
      <c r="AQ505" s="11">
        <v>-4.2852365775263301E-2</v>
      </c>
      <c r="AR505" s="11">
        <v>3.3941689590876303E-2</v>
      </c>
      <c r="AS505" s="11">
        <v>-1.6730358449015801E-2</v>
      </c>
      <c r="AT505" s="11">
        <v>-6.2683560023576099E-2</v>
      </c>
      <c r="AU505" s="11">
        <v>4.4593088865132399E-2</v>
      </c>
      <c r="AW505">
        <f t="array" ref="AW505">SUMPRODUCT(B505:AU505,TRANSPOSE('QoL regression results'!$H$3:$H$48))</f>
        <v>0.82154460583508748</v>
      </c>
    </row>
    <row r="506" spans="1:49" x14ac:dyDescent="0.3">
      <c r="A506">
        <v>505</v>
      </c>
      <c r="B506" s="11">
        <v>0.87413674035259503</v>
      </c>
      <c r="C506" s="11">
        <v>-7.3682927171205906E-2</v>
      </c>
      <c r="D506" s="11">
        <v>-8.9786145025993298E-4</v>
      </c>
      <c r="E506" s="11">
        <v>3.0196168537216002E-4</v>
      </c>
      <c r="F506" s="11">
        <v>-1.44941683082559E-3</v>
      </c>
      <c r="G506" s="11">
        <v>2.8027752201152001E-2</v>
      </c>
      <c r="H506" s="11">
        <v>2.6569819104223898E-2</v>
      </c>
      <c r="I506" s="11">
        <v>-7.1807325051019999E-2</v>
      </c>
      <c r="J506" s="11">
        <v>-9.2714478250542701E-3</v>
      </c>
      <c r="K506" s="11">
        <v>-0.18798388758836801</v>
      </c>
      <c r="L506" s="11">
        <v>-8.4327404319758506E-2</v>
      </c>
      <c r="M506" s="11">
        <v>-5.4037706340083799E-2</v>
      </c>
      <c r="N506" s="11">
        <v>-0.112797275840211</v>
      </c>
      <c r="O506" s="11">
        <v>-0.112130540435622</v>
      </c>
      <c r="P506" s="11">
        <v>-1.59657168351954E-2</v>
      </c>
      <c r="Q506" s="11">
        <v>-7.6040989595871897E-2</v>
      </c>
      <c r="R506" s="11">
        <v>-9.2167711587863105E-2</v>
      </c>
      <c r="S506" s="11">
        <v>-8.5495032133462406E-2</v>
      </c>
      <c r="T506" s="11">
        <v>-5.6110253027477797E-2</v>
      </c>
      <c r="U506" s="11">
        <v>-0.13519608743636</v>
      </c>
      <c r="V506" s="11">
        <v>9.2323784134896794E-3</v>
      </c>
      <c r="W506" s="11">
        <v>-4.4833061013972102E-2</v>
      </c>
      <c r="X506" s="11">
        <v>-1.9966563322128299E-2</v>
      </c>
      <c r="Y506" s="11">
        <v>5.0825393705118301E-2</v>
      </c>
      <c r="Z506" s="11">
        <v>-2.2262219414292499E-2</v>
      </c>
      <c r="AA506" s="11">
        <v>-0.11281969187558399</v>
      </c>
      <c r="AB506" s="11">
        <v>-5.0990576317311798E-2</v>
      </c>
      <c r="AC506" s="11">
        <v>-4.6358082569495897E-2</v>
      </c>
      <c r="AD506" s="11">
        <v>-1.5779375691544702E-2</v>
      </c>
      <c r="AE506" s="11">
        <v>-4.4904667118144802E-2</v>
      </c>
      <c r="AF506" s="11">
        <v>-1.1048357737046001E-2</v>
      </c>
      <c r="AG506" s="11">
        <v>-5.0692063379836103E-2</v>
      </c>
      <c r="AH506" s="11">
        <v>-4.5935771758187201E-2</v>
      </c>
      <c r="AI506" s="11">
        <v>-3.02375005223295E-2</v>
      </c>
      <c r="AJ506" s="11">
        <v>-1.50196347852552E-2</v>
      </c>
      <c r="AK506" s="11">
        <v>9.1526885030095498E-4</v>
      </c>
      <c r="AL506" s="11">
        <v>-1.9622882035056199E-3</v>
      </c>
      <c r="AM506" s="11">
        <v>-2.0542620986216301E-2</v>
      </c>
      <c r="AN506" s="11">
        <v>-3.3315310971546899E-2</v>
      </c>
      <c r="AO506" s="11">
        <v>-3.5778876140623798E-2</v>
      </c>
      <c r="AP506" s="11">
        <v>-9.42818391619322E-3</v>
      </c>
      <c r="AQ506" s="11">
        <v>-6.4178411165232499E-2</v>
      </c>
      <c r="AR506" s="11">
        <v>2.5282945978579E-2</v>
      </c>
      <c r="AS506" s="11">
        <v>-2.0128231914451199E-2</v>
      </c>
      <c r="AT506" s="11">
        <v>-7.0139284969576193E-2</v>
      </c>
      <c r="AU506" s="11">
        <v>4.1325222133780599E-2</v>
      </c>
      <c r="AW506">
        <f t="array" ref="AW506">SUMPRODUCT(B506:AU506,TRANSPOSE('QoL regression results'!$H$3:$H$48))</f>
        <v>0.8262386803909022</v>
      </c>
    </row>
    <row r="507" spans="1:49" x14ac:dyDescent="0.3">
      <c r="A507">
        <v>506</v>
      </c>
      <c r="B507" s="11">
        <v>0.85286632462972201</v>
      </c>
      <c r="C507" s="11">
        <v>-1.4672714362538501E-2</v>
      </c>
      <c r="D507" s="11">
        <v>1.1700293927992499E-2</v>
      </c>
      <c r="E507" s="11">
        <v>3.8623511450890498E-4</v>
      </c>
      <c r="F507" s="11">
        <v>-7.8244837512139193E-3</v>
      </c>
      <c r="G507" s="11">
        <v>2.2166072021865799E-2</v>
      </c>
      <c r="H507" s="11">
        <v>2.7384539911952999E-2</v>
      </c>
      <c r="I507" s="11">
        <v>-0.101127227501823</v>
      </c>
      <c r="J507" s="11">
        <v>-1.6498470967999501E-2</v>
      </c>
      <c r="K507" s="11">
        <v>-9.2260379510641699E-2</v>
      </c>
      <c r="L507" s="11">
        <v>-6.2272666790389002E-2</v>
      </c>
      <c r="M507" s="11">
        <v>-4.87570651409426E-2</v>
      </c>
      <c r="N507" s="11">
        <v>-0.15980218206765001</v>
      </c>
      <c r="O507" s="11">
        <v>-6.3638163684212504E-2</v>
      </c>
      <c r="P507" s="11">
        <v>-1.7428378289966202E-2</v>
      </c>
      <c r="Q507" s="11">
        <v>-5.0125115878677698E-2</v>
      </c>
      <c r="R507" s="11">
        <v>-0.13268929587973799</v>
      </c>
      <c r="S507" s="11">
        <v>-0.120500585688411</v>
      </c>
      <c r="T507" s="11">
        <v>-9.2336514040580395E-2</v>
      </c>
      <c r="U507" s="11">
        <v>-0.20942355006604399</v>
      </c>
      <c r="V507" s="11">
        <v>-2.6727572511328602E-3</v>
      </c>
      <c r="W507" s="11">
        <v>-3.8367364549409901E-2</v>
      </c>
      <c r="X507" s="11">
        <v>-4.0015966110126901E-2</v>
      </c>
      <c r="Y507" s="11">
        <v>-5.4853232537941998E-2</v>
      </c>
      <c r="Z507" s="11">
        <v>3.5582604656281797E-2</v>
      </c>
      <c r="AA507" s="11">
        <v>-8.8991417404769499E-2</v>
      </c>
      <c r="AB507" s="11">
        <v>-2.6130000734630999E-2</v>
      </c>
      <c r="AC507" s="11">
        <v>1.3303623169838999E-3</v>
      </c>
      <c r="AD507" s="11">
        <v>-0.10310540352622199</v>
      </c>
      <c r="AE507" s="11">
        <v>-3.6309094278645503E-2</v>
      </c>
      <c r="AF507" s="11">
        <v>-1.20020785952966E-2</v>
      </c>
      <c r="AG507" s="11">
        <v>-6.0661063326901701E-2</v>
      </c>
      <c r="AH507" s="11">
        <v>-4.8171219319834001E-2</v>
      </c>
      <c r="AI507" s="11">
        <v>-3.3824103752227302E-2</v>
      </c>
      <c r="AJ507" s="11">
        <v>-1.37722441207074E-2</v>
      </c>
      <c r="AK507" s="11">
        <v>4.7230620089137899E-3</v>
      </c>
      <c r="AL507" s="11">
        <v>1.3511461653788101E-2</v>
      </c>
      <c r="AM507" s="11">
        <v>-4.6156720818826E-3</v>
      </c>
      <c r="AN507" s="11">
        <v>-2.1915563603509498E-2</v>
      </c>
      <c r="AO507" s="11">
        <v>-3.4697150635986197E-2</v>
      </c>
      <c r="AP507" s="11">
        <v>-1.06240203015306E-2</v>
      </c>
      <c r="AQ507" s="11">
        <v>-5.02905733656017E-2</v>
      </c>
      <c r="AR507" s="11">
        <v>3.52557241109554E-2</v>
      </c>
      <c r="AS507" s="11">
        <v>-1.70762450083933E-2</v>
      </c>
      <c r="AT507" s="11">
        <v>-6.0805206365579699E-2</v>
      </c>
      <c r="AU507" s="11">
        <v>4.4173967289416298E-2</v>
      </c>
      <c r="AW507">
        <f t="array" ref="AW507">SUMPRODUCT(B507:AU507,TRANSPOSE('QoL regression results'!$H$3:$H$48))</f>
        <v>0.81820656696367611</v>
      </c>
    </row>
    <row r="508" spans="1:49" x14ac:dyDescent="0.3">
      <c r="A508">
        <v>507</v>
      </c>
      <c r="B508" s="11">
        <v>0.857817331153503</v>
      </c>
      <c r="C508" s="11">
        <v>-2.2194901645269299E-2</v>
      </c>
      <c r="D508" s="11">
        <v>-2.15642071120619E-2</v>
      </c>
      <c r="E508" s="11">
        <v>3.6296928300324801E-3</v>
      </c>
      <c r="F508" s="11">
        <v>2.2852857843627498E-2</v>
      </c>
      <c r="G508" s="11">
        <v>2.0080638768202898E-2</v>
      </c>
      <c r="H508" s="11">
        <v>3.0810633014874099E-2</v>
      </c>
      <c r="I508" s="11">
        <v>-0.10273593258901501</v>
      </c>
      <c r="J508" s="11">
        <v>-3.02868050097885E-2</v>
      </c>
      <c r="K508" s="11">
        <v>-0.143777780124381</v>
      </c>
      <c r="L508" s="11">
        <v>-0.14319858651450501</v>
      </c>
      <c r="M508" s="11">
        <v>-5.89094014271608E-2</v>
      </c>
      <c r="N508" s="11">
        <v>-0.18226942480618399</v>
      </c>
      <c r="O508" s="11">
        <v>-5.7089581129050798E-2</v>
      </c>
      <c r="P508" s="11">
        <v>-2.3452391599363302E-2</v>
      </c>
      <c r="Q508" s="11">
        <v>-0.103415236036612</v>
      </c>
      <c r="R508" s="11">
        <v>-0.120298817193995</v>
      </c>
      <c r="S508" s="11">
        <v>-0.12498965829747</v>
      </c>
      <c r="T508" s="11">
        <v>-7.5317245237605704E-2</v>
      </c>
      <c r="U508" s="11">
        <v>-5.4910911044022202E-2</v>
      </c>
      <c r="V508" s="11">
        <v>3.2159110459513099E-2</v>
      </c>
      <c r="W508" s="11">
        <v>-7.04806634752939E-2</v>
      </c>
      <c r="X508" s="11">
        <v>-4.2055583772664301E-2</v>
      </c>
      <c r="Y508" s="11">
        <v>4.4096492772386503E-2</v>
      </c>
      <c r="Z508" s="11">
        <v>1.0752171504961E-2</v>
      </c>
      <c r="AA508" s="11">
        <v>-0.10747465829343</v>
      </c>
      <c r="AB508" s="11">
        <v>-4.7864647034334601E-2</v>
      </c>
      <c r="AC508" s="11">
        <v>6.3385159253762105E-2</v>
      </c>
      <c r="AD508" s="11">
        <v>-2.7760123283131599E-2</v>
      </c>
      <c r="AE508" s="11">
        <v>-2.9935236223854599E-2</v>
      </c>
      <c r="AF508" s="11">
        <v>-1.1489510316541E-2</v>
      </c>
      <c r="AG508" s="11">
        <v>-5.4692655733800499E-2</v>
      </c>
      <c r="AH508" s="11">
        <v>-5.1618897560109997E-2</v>
      </c>
      <c r="AI508" s="11">
        <v>-1.7661302596566598E-2</v>
      </c>
      <c r="AJ508" s="11">
        <v>-1.8028499742280501E-2</v>
      </c>
      <c r="AK508" s="11">
        <v>2.2973712923842898E-3</v>
      </c>
      <c r="AL508" s="11">
        <v>7.83876767373844E-3</v>
      </c>
      <c r="AM508" s="11">
        <v>-6.6811657102586403E-3</v>
      </c>
      <c r="AN508" s="11">
        <v>-2.6290145542386099E-2</v>
      </c>
      <c r="AO508" s="11">
        <v>-4.5961602669155201E-2</v>
      </c>
      <c r="AP508" s="11">
        <v>-2.14088918279444E-2</v>
      </c>
      <c r="AQ508" s="11">
        <v>-6.7661147796847093E-2</v>
      </c>
      <c r="AR508" s="11">
        <v>3.2137091157121198E-2</v>
      </c>
      <c r="AS508" s="11">
        <v>-1.67763982424632E-2</v>
      </c>
      <c r="AT508" s="11">
        <v>-6.3670816103824801E-2</v>
      </c>
      <c r="AU508" s="11">
        <v>4.7862683286507002E-2</v>
      </c>
      <c r="AW508">
        <f t="array" ref="AW508">SUMPRODUCT(B508:AU508,TRANSPOSE('QoL regression results'!$H$3:$H$48))</f>
        <v>0.81403720126713153</v>
      </c>
    </row>
    <row r="509" spans="1:49" x14ac:dyDescent="0.3">
      <c r="A509">
        <v>508</v>
      </c>
      <c r="B509" s="11">
        <v>0.840658028468248</v>
      </c>
      <c r="C509" s="11">
        <v>-2.89583450042618E-3</v>
      </c>
      <c r="D509" s="11">
        <v>-2.9412704652911601E-2</v>
      </c>
      <c r="E509" s="11">
        <v>6.9960059386263099E-3</v>
      </c>
      <c r="F509" s="11">
        <v>-1.90489807718631E-3</v>
      </c>
      <c r="G509" s="11">
        <v>1.46826893208605E-2</v>
      </c>
      <c r="H509" s="11">
        <v>2.8348831759902299E-2</v>
      </c>
      <c r="I509" s="11">
        <v>-4.6527674058092501E-2</v>
      </c>
      <c r="J509" s="11">
        <v>-3.66977946717464E-2</v>
      </c>
      <c r="K509" s="11">
        <v>-0.121485730392929</v>
      </c>
      <c r="L509" s="11">
        <v>-8.0902277907612993E-2</v>
      </c>
      <c r="M509" s="11">
        <v>-4.85620213124787E-2</v>
      </c>
      <c r="N509" s="11">
        <v>-9.14840929786883E-2</v>
      </c>
      <c r="O509" s="11">
        <v>-7.1526096954148299E-2</v>
      </c>
      <c r="P509" s="11">
        <v>-2.1749525465287699E-2</v>
      </c>
      <c r="Q509" s="11">
        <v>-6.7897800123972299E-2</v>
      </c>
      <c r="R509" s="11">
        <v>-7.01868347203288E-2</v>
      </c>
      <c r="S509" s="11">
        <v>-0.11837169225399299</v>
      </c>
      <c r="T509" s="11">
        <v>-8.0019815489083698E-2</v>
      </c>
      <c r="U509" s="11">
        <v>-1.06126464782776E-2</v>
      </c>
      <c r="V509" s="11">
        <v>3.2028837462341399E-2</v>
      </c>
      <c r="W509" s="11">
        <v>-3.32364644146219E-2</v>
      </c>
      <c r="X509" s="11">
        <v>-2.9460886318529899E-2</v>
      </c>
      <c r="Y509" s="11">
        <v>4.82410015270874E-2</v>
      </c>
      <c r="Z509" s="11">
        <v>-2.87171882444337E-3</v>
      </c>
      <c r="AA509" s="11">
        <v>-0.11757241146591201</v>
      </c>
      <c r="AB509" s="11">
        <v>-3.6067231956423799E-2</v>
      </c>
      <c r="AC509" s="11">
        <v>9.3606883610515695E-2</v>
      </c>
      <c r="AD509" s="11">
        <v>-4.20526596688654E-2</v>
      </c>
      <c r="AE509" s="11">
        <v>-3.2448152146002003E-2</v>
      </c>
      <c r="AF509" s="11">
        <v>-2.66546102447246E-2</v>
      </c>
      <c r="AG509" s="11">
        <v>-6.1800826149254397E-2</v>
      </c>
      <c r="AH509" s="11">
        <v>-4.2561977518363103E-2</v>
      </c>
      <c r="AI509" s="11">
        <v>-3.5693029522697803E-2</v>
      </c>
      <c r="AJ509" s="11">
        <v>-1.75305388512191E-2</v>
      </c>
      <c r="AK509" s="11">
        <v>1.5279517206999599E-2</v>
      </c>
      <c r="AL509" s="11">
        <v>1.8482660146481499E-2</v>
      </c>
      <c r="AM509" s="11">
        <v>-9.2330949048793204E-4</v>
      </c>
      <c r="AN509" s="11">
        <v>-6.7863972156812398E-3</v>
      </c>
      <c r="AO509" s="11">
        <v>-2.1084082011044999E-2</v>
      </c>
      <c r="AP509" s="11">
        <v>-1.2397045363806499E-2</v>
      </c>
      <c r="AQ509" s="11">
        <v>-4.99530416501585E-2</v>
      </c>
      <c r="AR509" s="11">
        <v>3.0751984946410099E-2</v>
      </c>
      <c r="AS509" s="11">
        <v>-1.0212010751961599E-2</v>
      </c>
      <c r="AT509" s="11">
        <v>-5.8477160634875097E-2</v>
      </c>
      <c r="AU509" s="11">
        <v>3.66144304379886E-2</v>
      </c>
      <c r="AW509">
        <f t="array" ref="AW509">SUMPRODUCT(B509:AU509,TRANSPOSE('QoL regression results'!$H$3:$H$48))</f>
        <v>0.81657871109636637</v>
      </c>
    </row>
    <row r="510" spans="1:49" x14ac:dyDescent="0.3">
      <c r="A510">
        <v>509</v>
      </c>
      <c r="B510" s="11">
        <v>0.85525523156022099</v>
      </c>
      <c r="C510" s="11">
        <v>-5.5147671274084403E-2</v>
      </c>
      <c r="D510" s="11">
        <v>2.0201053427089801E-2</v>
      </c>
      <c r="E510" s="11">
        <v>5.6739500371346301E-3</v>
      </c>
      <c r="F510" s="11">
        <v>-3.6577373353273303E-2</v>
      </c>
      <c r="G510" s="11">
        <v>1.3728542274747599E-2</v>
      </c>
      <c r="H510" s="11">
        <v>2.9476872253661801E-2</v>
      </c>
      <c r="I510" s="11">
        <v>-8.8148622775705995E-2</v>
      </c>
      <c r="J510" s="11">
        <v>-1.1891322270428601E-2</v>
      </c>
      <c r="K510" s="11">
        <v>-0.13591824165378999</v>
      </c>
      <c r="L510" s="11">
        <v>-9.9684904414877304E-2</v>
      </c>
      <c r="M510" s="11">
        <v>-4.2810305932467901E-2</v>
      </c>
      <c r="N510" s="11">
        <v>-0.184348194983741</v>
      </c>
      <c r="O510" s="11">
        <v>-9.2999467378550402E-2</v>
      </c>
      <c r="P510" s="11">
        <v>-2.1543090619011E-2</v>
      </c>
      <c r="Q510" s="11">
        <v>-0.16662708265486501</v>
      </c>
      <c r="R510" s="11">
        <v>-0.12588146909629699</v>
      </c>
      <c r="S510" s="11">
        <v>-0.105502033865255</v>
      </c>
      <c r="T510" s="11">
        <v>-5.1097679056516201E-2</v>
      </c>
      <c r="U510" s="11">
        <v>-5.6783280327871402E-2</v>
      </c>
      <c r="V510" s="11">
        <v>2.0950451844250401E-2</v>
      </c>
      <c r="W510" s="11">
        <v>-3.5774967714885503E-2</v>
      </c>
      <c r="X510" s="11">
        <v>-4.6678727194770897E-2</v>
      </c>
      <c r="Y510" s="11">
        <v>-3.1742229736939402E-2</v>
      </c>
      <c r="Z510" s="11">
        <v>1.4279872267654399E-3</v>
      </c>
      <c r="AA510" s="11">
        <v>-0.109696295101313</v>
      </c>
      <c r="AB510" s="11">
        <v>-1.8379777288823999E-2</v>
      </c>
      <c r="AC510" s="11">
        <v>1.6133999475120601E-3</v>
      </c>
      <c r="AD510" s="11">
        <v>-5.7409673419254598E-2</v>
      </c>
      <c r="AE510" s="11">
        <v>-3.7117583929890501E-2</v>
      </c>
      <c r="AF510" s="11">
        <v>-2.3226598534661101E-2</v>
      </c>
      <c r="AG510" s="11">
        <v>-6.1901836422407097E-2</v>
      </c>
      <c r="AH510" s="11">
        <v>-5.2998649439422701E-2</v>
      </c>
      <c r="AI510" s="11">
        <v>-3.1825820496645799E-2</v>
      </c>
      <c r="AJ510" s="11">
        <v>-1.89357451860332E-2</v>
      </c>
      <c r="AK510" s="11">
        <v>4.1117194124121502E-3</v>
      </c>
      <c r="AL510" s="11">
        <v>4.75917052366391E-3</v>
      </c>
      <c r="AM510" s="11">
        <v>-9.6128987081432193E-3</v>
      </c>
      <c r="AN510" s="11">
        <v>-1.33335229460598E-2</v>
      </c>
      <c r="AO510" s="11">
        <v>-4.9237854873539301E-2</v>
      </c>
      <c r="AP510" s="11">
        <v>-1.1098555928125101E-2</v>
      </c>
      <c r="AQ510" s="11">
        <v>-4.6535435847096997E-2</v>
      </c>
      <c r="AR510" s="11">
        <v>2.5897756915070898E-2</v>
      </c>
      <c r="AS510" s="11">
        <v>-1.4322334261935001E-2</v>
      </c>
      <c r="AT510" s="11">
        <v>-6.60402253610132E-2</v>
      </c>
      <c r="AU510" s="11">
        <v>5.0571534010502801E-2</v>
      </c>
      <c r="AW510">
        <f t="array" ref="AW510">SUMPRODUCT(B510:AU510,TRANSPOSE('QoL regression results'!$H$3:$H$48))</f>
        <v>0.80701575264446224</v>
      </c>
    </row>
    <row r="511" spans="1:49" x14ac:dyDescent="0.3">
      <c r="A511">
        <v>510</v>
      </c>
      <c r="B511" s="11">
        <v>0.85795287521958596</v>
      </c>
      <c r="C511" s="11">
        <v>-2.68595809493061E-2</v>
      </c>
      <c r="D511" s="11">
        <v>1.34494963995625E-5</v>
      </c>
      <c r="E511" s="11">
        <v>6.7292539916003697E-3</v>
      </c>
      <c r="F511" s="11">
        <v>1.5423702243259599E-2</v>
      </c>
      <c r="G511" s="11">
        <v>2.1517084578648499E-2</v>
      </c>
      <c r="H511" s="11">
        <v>2.8035891102974601E-2</v>
      </c>
      <c r="I511" s="11">
        <v>-9.9282483624532403E-2</v>
      </c>
      <c r="J511" s="11">
        <v>-9.0213489828456592E-3</v>
      </c>
      <c r="K511" s="11">
        <v>-0.138397938827855</v>
      </c>
      <c r="L511" s="11">
        <v>-0.120725224564964</v>
      </c>
      <c r="M511" s="11">
        <v>-5.5600436218128498E-2</v>
      </c>
      <c r="N511" s="11">
        <v>-0.199022788000742</v>
      </c>
      <c r="O511" s="11">
        <v>-6.4708399843808995E-2</v>
      </c>
      <c r="P511" s="11">
        <v>-8.4614930351441606E-3</v>
      </c>
      <c r="Q511" s="11">
        <v>-0.11447365427885201</v>
      </c>
      <c r="R511" s="11">
        <v>-2.2076666395305599E-2</v>
      </c>
      <c r="S511" s="11">
        <v>-0.11506104582773399</v>
      </c>
      <c r="T511" s="11">
        <v>-5.7716974399766703E-2</v>
      </c>
      <c r="U511" s="11">
        <v>-0.12873187001761099</v>
      </c>
      <c r="V511" s="11">
        <v>-4.4548913778088102E-3</v>
      </c>
      <c r="W511" s="11">
        <v>-1.9497217430224999E-2</v>
      </c>
      <c r="X511" s="11">
        <v>-2.8569991649176299E-2</v>
      </c>
      <c r="Y511" s="11">
        <v>-3.6909933867439002E-2</v>
      </c>
      <c r="Z511" s="11">
        <v>-5.0882762782945803E-2</v>
      </c>
      <c r="AA511" s="11">
        <v>-6.2566507466826196E-2</v>
      </c>
      <c r="AB511" s="11">
        <v>-3.5280670561201599E-2</v>
      </c>
      <c r="AC511" s="11">
        <v>-6.8564630723121203E-2</v>
      </c>
      <c r="AD511" s="11">
        <v>-5.1531458145167103E-2</v>
      </c>
      <c r="AE511" s="11">
        <v>-3.26178293578279E-2</v>
      </c>
      <c r="AF511" s="11">
        <v>-2.9074134865140801E-2</v>
      </c>
      <c r="AG511" s="11">
        <v>-5.82609900833553E-2</v>
      </c>
      <c r="AH511" s="11">
        <v>-4.92657202824755E-2</v>
      </c>
      <c r="AI511" s="11">
        <v>-1.7479604619278302E-2</v>
      </c>
      <c r="AJ511" s="11">
        <v>-1.3910174342771701E-2</v>
      </c>
      <c r="AK511" s="11">
        <v>-3.3725722941170501E-4</v>
      </c>
      <c r="AL511" s="11">
        <v>6.4437638037369901E-3</v>
      </c>
      <c r="AM511" s="11">
        <v>-1.01795519386536E-2</v>
      </c>
      <c r="AN511" s="11">
        <v>-1.9493731210756898E-2</v>
      </c>
      <c r="AO511" s="11">
        <v>-4.1717459705639101E-2</v>
      </c>
      <c r="AP511" s="11">
        <v>-6.8368738720086903E-3</v>
      </c>
      <c r="AQ511" s="11">
        <v>-5.76044242179534E-2</v>
      </c>
      <c r="AR511" s="11">
        <v>2.8356263651591399E-2</v>
      </c>
      <c r="AS511" s="11">
        <v>-2.37318076699835E-2</v>
      </c>
      <c r="AT511" s="11">
        <v>-7.1591816990678403E-2</v>
      </c>
      <c r="AU511" s="11">
        <v>4.4787668605747899E-2</v>
      </c>
      <c r="AW511">
        <f t="array" ref="AW511">SUMPRODUCT(B511:AU511,TRANSPOSE('QoL regression results'!$H$3:$H$48))</f>
        <v>0.81513091874084742</v>
      </c>
    </row>
    <row r="512" spans="1:49" x14ac:dyDescent="0.3">
      <c r="A512">
        <v>511</v>
      </c>
      <c r="B512" s="11">
        <v>0.87283556097404302</v>
      </c>
      <c r="C512" s="11">
        <v>-1.04822521391308E-2</v>
      </c>
      <c r="D512" s="11">
        <v>-2.7593769868574002E-2</v>
      </c>
      <c r="E512" s="11">
        <v>7.17586998784496E-3</v>
      </c>
      <c r="F512" s="11">
        <v>-4.9030713587308601E-2</v>
      </c>
      <c r="G512" s="11">
        <v>2.91598945428755E-2</v>
      </c>
      <c r="H512" s="11">
        <v>1.9807485168220201E-2</v>
      </c>
      <c r="I512" s="11">
        <v>-6.63245664097835E-2</v>
      </c>
      <c r="J512" s="11">
        <v>-1.0148240233516599E-2</v>
      </c>
      <c r="K512" s="11">
        <v>-0.108444207982834</v>
      </c>
      <c r="L512" s="11">
        <v>-0.108956142967432</v>
      </c>
      <c r="M512" s="11">
        <v>-5.8979681389378903E-2</v>
      </c>
      <c r="N512" s="11">
        <v>-0.12225234361545199</v>
      </c>
      <c r="O512" s="11">
        <v>-8.68326980432194E-2</v>
      </c>
      <c r="P512" s="11">
        <v>-1.6583526668796401E-2</v>
      </c>
      <c r="Q512" s="11">
        <v>-0.14283684505538499</v>
      </c>
      <c r="R512" s="11">
        <v>-0.104079258249759</v>
      </c>
      <c r="S512" s="11">
        <v>-0.15014362587300401</v>
      </c>
      <c r="T512" s="11">
        <v>-5.6996950023654298E-2</v>
      </c>
      <c r="U512" s="11">
        <v>-7.0517502602944995E-2</v>
      </c>
      <c r="V512" s="11">
        <v>-4.0911470925433999E-3</v>
      </c>
      <c r="W512" s="11">
        <v>-4.7937466482974797E-2</v>
      </c>
      <c r="X512" s="11">
        <v>-4.2656293051224099E-2</v>
      </c>
      <c r="Y512" s="11">
        <v>1.24414698549741E-2</v>
      </c>
      <c r="Z512" s="11">
        <v>-6.7250349654905998E-4</v>
      </c>
      <c r="AA512" s="11">
        <v>-0.110687139598666</v>
      </c>
      <c r="AB512" s="11">
        <v>-3.1976956325133102E-2</v>
      </c>
      <c r="AC512" s="11">
        <v>-5.40720770309666E-2</v>
      </c>
      <c r="AD512" s="11">
        <v>-3.4746282995303197E-2</v>
      </c>
      <c r="AE512" s="11">
        <v>-3.0977065604467099E-2</v>
      </c>
      <c r="AF512" s="11">
        <v>-1.58748468635709E-2</v>
      </c>
      <c r="AG512" s="11">
        <v>-6.6688396542046793E-2</v>
      </c>
      <c r="AH512" s="11">
        <v>-4.57462311277275E-2</v>
      </c>
      <c r="AI512" s="11">
        <v>-2.9381625063783199E-2</v>
      </c>
      <c r="AJ512" s="11">
        <v>-1.44083687315573E-2</v>
      </c>
      <c r="AK512" s="11">
        <v>-1.0187649576459399E-2</v>
      </c>
      <c r="AL512" s="11">
        <v>-4.8994587880319103E-3</v>
      </c>
      <c r="AM512" s="11">
        <v>-2.01872117798335E-2</v>
      </c>
      <c r="AN512" s="11">
        <v>-3.1836342558152202E-2</v>
      </c>
      <c r="AO512" s="11">
        <v>-4.8259355709985199E-2</v>
      </c>
      <c r="AP512" s="11">
        <v>-9.9144931228420698E-3</v>
      </c>
      <c r="AQ512" s="11">
        <v>-4.5266825308726097E-2</v>
      </c>
      <c r="AR512" s="11">
        <v>2.6957027513402902E-2</v>
      </c>
      <c r="AS512" s="11">
        <v>-1.46623294554403E-2</v>
      </c>
      <c r="AT512" s="11">
        <v>-7.1256995020236302E-2</v>
      </c>
      <c r="AU512" s="11">
        <v>4.2653226076669798E-2</v>
      </c>
      <c r="AW512">
        <f t="array" ref="AW512">SUMPRODUCT(B512:AU512,TRANSPOSE('QoL regression results'!$H$3:$H$48))</f>
        <v>0.82218987105828367</v>
      </c>
    </row>
    <row r="513" spans="1:49" x14ac:dyDescent="0.3">
      <c r="A513">
        <v>512</v>
      </c>
      <c r="B513" s="11">
        <v>0.85916292026475005</v>
      </c>
      <c r="C513" s="11">
        <v>-4.0900400085832699E-2</v>
      </c>
      <c r="D513" s="11">
        <v>-1.3998642893418E-2</v>
      </c>
      <c r="E513" s="11">
        <v>-7.4954926314439805E-4</v>
      </c>
      <c r="F513" s="11">
        <v>2.1356986935876201E-2</v>
      </c>
      <c r="G513" s="11">
        <v>2.0298496854328201E-2</v>
      </c>
      <c r="H513" s="11">
        <v>2.37885185398264E-2</v>
      </c>
      <c r="I513" s="11">
        <v>-4.9235227492804803E-2</v>
      </c>
      <c r="J513" s="11">
        <v>3.58458103429342E-3</v>
      </c>
      <c r="K513" s="11">
        <v>-0.15061336379252299</v>
      </c>
      <c r="L513" s="11">
        <v>-9.8212577276219695E-2</v>
      </c>
      <c r="M513" s="11">
        <v>-6.0446576610714099E-2</v>
      </c>
      <c r="N513" s="11">
        <v>-0.105616484226793</v>
      </c>
      <c r="O513" s="11">
        <v>-0.116261949929255</v>
      </c>
      <c r="P513" s="11">
        <v>-2.0901463945553901E-2</v>
      </c>
      <c r="Q513" s="11">
        <v>-7.3836593428438096E-2</v>
      </c>
      <c r="R513" s="11">
        <v>-6.6245997271865101E-2</v>
      </c>
      <c r="S513" s="11">
        <v>-0.118512504166865</v>
      </c>
      <c r="T513" s="11">
        <v>-8.4513776770430496E-2</v>
      </c>
      <c r="U513" s="11">
        <v>-9.5511985503144894E-2</v>
      </c>
      <c r="V513" s="11">
        <v>1.44277050636115E-3</v>
      </c>
      <c r="W513" s="11">
        <v>-5.7019411509957797E-2</v>
      </c>
      <c r="X513" s="11">
        <v>-4.9759530933836497E-2</v>
      </c>
      <c r="Y513" s="11">
        <v>1.5827041099067098E-2</v>
      </c>
      <c r="Z513" s="11">
        <v>3.5388838518513099E-2</v>
      </c>
      <c r="AA513" s="11">
        <v>-7.97836128340704E-2</v>
      </c>
      <c r="AB513" s="11">
        <v>-2.7160778133823699E-2</v>
      </c>
      <c r="AC513" s="11">
        <v>-4.6779005580518299E-2</v>
      </c>
      <c r="AD513" s="11">
        <v>-3.4073379955316001E-2</v>
      </c>
      <c r="AE513" s="11">
        <v>-4.5173687445742301E-2</v>
      </c>
      <c r="AF513" s="11">
        <v>-1.94217705156319E-2</v>
      </c>
      <c r="AG513" s="11">
        <v>-6.4712959726539607E-2</v>
      </c>
      <c r="AH513" s="11">
        <v>-4.3989539022409298E-2</v>
      </c>
      <c r="AI513" s="11">
        <v>-2.7955500197750002E-2</v>
      </c>
      <c r="AJ513" s="11">
        <v>-1.5257699996620499E-2</v>
      </c>
      <c r="AK513" s="11">
        <v>9.0512675972332594E-3</v>
      </c>
      <c r="AL513" s="11">
        <v>1.8993336539648301E-2</v>
      </c>
      <c r="AM513" s="11">
        <v>-2.2470661808876402E-3</v>
      </c>
      <c r="AN513" s="11">
        <v>-1.20004226182978E-2</v>
      </c>
      <c r="AO513" s="11">
        <v>-3.1300152390541597E-2</v>
      </c>
      <c r="AP513" s="11">
        <v>-1.51117932912864E-2</v>
      </c>
      <c r="AQ513" s="11">
        <v>-6.3540014913709794E-2</v>
      </c>
      <c r="AR513" s="11">
        <v>3.09355159623954E-2</v>
      </c>
      <c r="AS513" s="11">
        <v>-1.8958758660471801E-2</v>
      </c>
      <c r="AT513" s="11">
        <v>-6.8574905819497198E-2</v>
      </c>
      <c r="AU513" s="11">
        <v>4.3433626296786702E-2</v>
      </c>
      <c r="AW513">
        <f t="array" ref="AW513">SUMPRODUCT(B513:AU513,TRANSPOSE('QoL regression results'!$H$3:$H$48))</f>
        <v>0.83416671778198903</v>
      </c>
    </row>
    <row r="514" spans="1:49" x14ac:dyDescent="0.3">
      <c r="A514">
        <v>513</v>
      </c>
      <c r="B514" s="11">
        <v>0.84526105606277002</v>
      </c>
      <c r="C514" s="11">
        <v>-6.0190208345547301E-2</v>
      </c>
      <c r="D514" s="11">
        <v>-3.52527606497368E-2</v>
      </c>
      <c r="E514" s="11">
        <v>7.0120543441281402E-3</v>
      </c>
      <c r="F514" s="11">
        <v>-6.5432289938165697E-3</v>
      </c>
      <c r="G514" s="11">
        <v>2.6319959716762899E-2</v>
      </c>
      <c r="H514" s="11">
        <v>2.22465452478154E-2</v>
      </c>
      <c r="I514" s="11">
        <v>-9.6195926420318004E-2</v>
      </c>
      <c r="J514" s="11">
        <v>-3.5595872152042803E-2</v>
      </c>
      <c r="K514" s="11">
        <v>-6.9747142789608196E-2</v>
      </c>
      <c r="L514" s="11">
        <v>-0.12363432389458399</v>
      </c>
      <c r="M514" s="11">
        <v>-4.4729355399839597E-2</v>
      </c>
      <c r="N514" s="11">
        <v>-9.3205896602234106E-2</v>
      </c>
      <c r="O514" s="11">
        <v>-0.100781603302462</v>
      </c>
      <c r="P514" s="11">
        <v>-2.19039354097787E-2</v>
      </c>
      <c r="Q514" s="11">
        <v>-0.17738433170747001</v>
      </c>
      <c r="R514" s="11">
        <v>2.2661888374052499E-2</v>
      </c>
      <c r="S514" s="11">
        <v>-0.115691765275436</v>
      </c>
      <c r="T514" s="11">
        <v>-8.3304419357259907E-2</v>
      </c>
      <c r="U514" s="11">
        <v>-7.2211558310256801E-2</v>
      </c>
      <c r="V514" s="11">
        <v>5.2399864750785098E-3</v>
      </c>
      <c r="W514" s="11">
        <v>-2.5600711094137099E-2</v>
      </c>
      <c r="X514" s="11">
        <v>-3.7483502115008401E-2</v>
      </c>
      <c r="Y514" s="11">
        <v>-2.16469926778095E-2</v>
      </c>
      <c r="Z514" s="11">
        <v>-1.1624620079110999E-2</v>
      </c>
      <c r="AA514" s="11">
        <v>-0.101473492032896</v>
      </c>
      <c r="AB514" s="11">
        <v>-2.3653702562507199E-2</v>
      </c>
      <c r="AC514" s="11">
        <v>-0.10405404544893899</v>
      </c>
      <c r="AD514" s="11">
        <v>1.9367830841622599E-3</v>
      </c>
      <c r="AE514" s="11">
        <v>-3.5544115236511603E-2</v>
      </c>
      <c r="AF514" s="11">
        <v>-2.37419716821596E-2</v>
      </c>
      <c r="AG514" s="11">
        <v>-4.74251042440616E-2</v>
      </c>
      <c r="AH514" s="11">
        <v>-4.1973775264661499E-2</v>
      </c>
      <c r="AI514" s="11">
        <v>-2.8294248686578601E-2</v>
      </c>
      <c r="AJ514" s="11">
        <v>-1.6349226810138399E-2</v>
      </c>
      <c r="AK514" s="11">
        <v>-2.0927683971404798E-3</v>
      </c>
      <c r="AL514" s="11">
        <v>7.3677112738479503E-3</v>
      </c>
      <c r="AM514" s="11">
        <v>-1.23970091795751E-2</v>
      </c>
      <c r="AN514" s="11">
        <v>-2.02702165371202E-2</v>
      </c>
      <c r="AO514" s="11">
        <v>-3.9012043479259899E-2</v>
      </c>
      <c r="AP514" s="11">
        <v>-1.3985919343938599E-2</v>
      </c>
      <c r="AQ514" s="11">
        <v>-5.4859563545439097E-2</v>
      </c>
      <c r="AR514" s="11">
        <v>2.71262494849367E-2</v>
      </c>
      <c r="AS514" s="11">
        <v>-7.7180579768991401E-3</v>
      </c>
      <c r="AT514" s="11">
        <v>-5.9433591473785401E-2</v>
      </c>
      <c r="AU514" s="11">
        <v>4.7987037674065397E-2</v>
      </c>
      <c r="AW514">
        <f t="array" ref="AW514">SUMPRODUCT(B514:AU514,TRANSPOSE('QoL regression results'!$H$3:$H$48))</f>
        <v>0.81065499207195646</v>
      </c>
    </row>
    <row r="515" spans="1:49" x14ac:dyDescent="0.3">
      <c r="A515">
        <v>514</v>
      </c>
      <c r="B515" s="11">
        <v>0.85142062022992904</v>
      </c>
      <c r="C515" s="11">
        <v>-7.3441426474263605E-2</v>
      </c>
      <c r="D515" s="11">
        <v>-2.0770144351967699E-2</v>
      </c>
      <c r="E515" s="11">
        <v>2.8019523231689299E-3</v>
      </c>
      <c r="F515" s="11">
        <v>5.57222928007058E-2</v>
      </c>
      <c r="G515" s="11">
        <v>5.0797352559307403E-2</v>
      </c>
      <c r="H515" s="11">
        <v>4.23635223968215E-2</v>
      </c>
      <c r="I515" s="11">
        <v>-5.0454682152519602E-2</v>
      </c>
      <c r="J515" s="11">
        <v>-2.4915206183086101E-2</v>
      </c>
      <c r="K515" s="11">
        <v>-0.157948665020332</v>
      </c>
      <c r="L515" s="11">
        <v>-0.14079717895712601</v>
      </c>
      <c r="M515" s="11">
        <v>-5.0304671905264803E-2</v>
      </c>
      <c r="N515" s="11">
        <v>-0.16691974621245101</v>
      </c>
      <c r="O515" s="11">
        <v>-4.7189821896996498E-2</v>
      </c>
      <c r="P515" s="11">
        <v>-2.3258097296011099E-2</v>
      </c>
      <c r="Q515" s="11">
        <v>-0.14856263657429</v>
      </c>
      <c r="R515" s="11">
        <v>-0.106014908233853</v>
      </c>
      <c r="S515" s="11">
        <v>-0.174355503940615</v>
      </c>
      <c r="T515" s="11">
        <v>-7.2689750438390904E-2</v>
      </c>
      <c r="U515" s="11">
        <v>-2.0229853552313298E-2</v>
      </c>
      <c r="V515" s="11">
        <v>-4.7930184014313097E-3</v>
      </c>
      <c r="W515" s="11">
        <v>-2.4000981480507E-2</v>
      </c>
      <c r="X515" s="11">
        <v>-2.60331488463037E-2</v>
      </c>
      <c r="Y515" s="11">
        <v>-9.4942730881767398E-2</v>
      </c>
      <c r="Z515" s="11">
        <v>-4.8248214580955996E-3</v>
      </c>
      <c r="AA515" s="11">
        <v>-0.102310426641072</v>
      </c>
      <c r="AB515" s="11">
        <v>-2.3470879194894999E-2</v>
      </c>
      <c r="AC515" s="11">
        <v>-7.51187259128408E-2</v>
      </c>
      <c r="AD515" s="11">
        <v>-1.44659057862017E-2</v>
      </c>
      <c r="AE515" s="11">
        <v>-3.0922550831085801E-2</v>
      </c>
      <c r="AF515" s="11">
        <v>-1.47981756203953E-2</v>
      </c>
      <c r="AG515" s="11">
        <v>-5.69223980426697E-2</v>
      </c>
      <c r="AH515" s="11">
        <v>-5.6429520793282902E-2</v>
      </c>
      <c r="AI515" s="11">
        <v>-2.3422029148493902E-2</v>
      </c>
      <c r="AJ515" s="11">
        <v>-1.5870419621610701E-2</v>
      </c>
      <c r="AK515" s="11">
        <v>2.80147984231477E-3</v>
      </c>
      <c r="AL515" s="11">
        <v>9.1944279284479208E-3</v>
      </c>
      <c r="AM515" s="11">
        <v>-7.9819798670356396E-3</v>
      </c>
      <c r="AN515" s="11">
        <v>-1.8746497771894698E-2</v>
      </c>
      <c r="AO515" s="11">
        <v>-4.17042834809008E-2</v>
      </c>
      <c r="AP515" s="11">
        <v>-9.3373395737237404E-3</v>
      </c>
      <c r="AQ515" s="11">
        <v>-5.0210017023995503E-2</v>
      </c>
      <c r="AR515" s="11">
        <v>2.9135110692012699E-2</v>
      </c>
      <c r="AS515" s="11">
        <v>-1.8580883323855699E-2</v>
      </c>
      <c r="AT515" s="11">
        <v>-6.4774853102971194E-2</v>
      </c>
      <c r="AU515" s="11">
        <v>4.4319657970490201E-2</v>
      </c>
      <c r="AW515">
        <f t="array" ref="AW515">SUMPRODUCT(B515:AU515,TRANSPOSE('QoL regression results'!$H$3:$H$48))</f>
        <v>0.80418552736509408</v>
      </c>
    </row>
    <row r="516" spans="1:49" x14ac:dyDescent="0.3">
      <c r="A516">
        <v>515</v>
      </c>
      <c r="B516" s="11">
        <v>0.87403631245734403</v>
      </c>
      <c r="C516" s="11">
        <v>-3.6536231740682303E-2</v>
      </c>
      <c r="D516" s="11">
        <v>-5.8578578930648202E-3</v>
      </c>
      <c r="E516" s="11">
        <v>3.40020263146305E-3</v>
      </c>
      <c r="F516" s="11">
        <v>3.6060507383006403E-2</v>
      </c>
      <c r="G516" s="11">
        <v>3.6942716620364198E-2</v>
      </c>
      <c r="H516" s="11">
        <v>2.70206826599876E-2</v>
      </c>
      <c r="I516" s="11">
        <v>-8.2245309621944096E-2</v>
      </c>
      <c r="J516" s="11">
        <v>-3.3185426228973899E-2</v>
      </c>
      <c r="K516" s="11">
        <v>-0.185078211550087</v>
      </c>
      <c r="L516" s="11">
        <v>-0.15565789530562901</v>
      </c>
      <c r="M516" s="11">
        <v>-5.0306276013011603E-2</v>
      </c>
      <c r="N516" s="11">
        <v>-0.10769876803536201</v>
      </c>
      <c r="O516" s="11">
        <v>-3.93715669083812E-2</v>
      </c>
      <c r="P516" s="11">
        <v>-7.6784008508442398E-3</v>
      </c>
      <c r="Q516" s="11">
        <v>-3.0202206878944399E-3</v>
      </c>
      <c r="R516" s="11">
        <v>-9.9218233773452597E-2</v>
      </c>
      <c r="S516" s="11">
        <v>-0.141137230986532</v>
      </c>
      <c r="T516" s="11">
        <v>-5.0469097412657399E-2</v>
      </c>
      <c r="U516" s="11">
        <v>-5.9700661554476397E-2</v>
      </c>
      <c r="V516" s="11">
        <v>4.3015244439721803E-3</v>
      </c>
      <c r="W516" s="11">
        <v>1.46003390509994E-2</v>
      </c>
      <c r="X516" s="11">
        <v>-2.3163146171219499E-2</v>
      </c>
      <c r="Y516" s="11">
        <v>-2.50407367650837E-3</v>
      </c>
      <c r="Z516" s="11">
        <v>-1.4449132984761699E-2</v>
      </c>
      <c r="AA516" s="11">
        <v>-0.110173710878013</v>
      </c>
      <c r="AB516" s="11">
        <v>-2.0364448073023299E-2</v>
      </c>
      <c r="AC516" s="11">
        <v>2.2202771965424199E-2</v>
      </c>
      <c r="AD516" s="11">
        <v>-3.2347196849155701E-4</v>
      </c>
      <c r="AE516" s="11">
        <v>-2.75526479709969E-2</v>
      </c>
      <c r="AF516" s="11">
        <v>-4.0608020592726897E-3</v>
      </c>
      <c r="AG516" s="11">
        <v>-6.4886093412980295E-2</v>
      </c>
      <c r="AH516" s="11">
        <v>-5.6546215228691903E-2</v>
      </c>
      <c r="AI516" s="11">
        <v>-3.1273735982933398E-2</v>
      </c>
      <c r="AJ516" s="11">
        <v>-1.6937498576674499E-2</v>
      </c>
      <c r="AK516" s="11">
        <v>-7.9720417091919699E-3</v>
      </c>
      <c r="AL516" s="11">
        <v>5.6672910172576802E-3</v>
      </c>
      <c r="AM516" s="11">
        <v>-7.0950409100098899E-3</v>
      </c>
      <c r="AN516" s="11">
        <v>-1.2154013393377299E-2</v>
      </c>
      <c r="AO516" s="11">
        <v>-4.78569319606654E-2</v>
      </c>
      <c r="AP516" s="11">
        <v>-1.4638453078572601E-2</v>
      </c>
      <c r="AQ516" s="11">
        <v>-5.7243968640657103E-2</v>
      </c>
      <c r="AR516" s="11">
        <v>2.7184263654436502E-2</v>
      </c>
      <c r="AS516" s="11">
        <v>-1.9761536814754E-2</v>
      </c>
      <c r="AT516" s="11">
        <v>-7.0487828020395105E-2</v>
      </c>
      <c r="AU516" s="11">
        <v>3.9103420746305698E-2</v>
      </c>
      <c r="AW516">
        <f t="array" ref="AW516">SUMPRODUCT(B516:AU516,TRANSPOSE('QoL regression results'!$H$3:$H$48))</f>
        <v>0.82315738824590989</v>
      </c>
    </row>
    <row r="517" spans="1:49" x14ac:dyDescent="0.3">
      <c r="A517">
        <v>516</v>
      </c>
      <c r="B517" s="11">
        <v>0.86706412055772397</v>
      </c>
      <c r="C517" s="11">
        <v>-0.113426742295101</v>
      </c>
      <c r="D517" s="11">
        <v>-2.72115774854446E-3</v>
      </c>
      <c r="E517" s="11">
        <v>2.7362818567361401E-3</v>
      </c>
      <c r="F517" s="11">
        <v>2.9011261340517899E-2</v>
      </c>
      <c r="G517" s="11">
        <v>2.5235671123536699E-2</v>
      </c>
      <c r="H517" s="11">
        <v>3.0759389233340401E-2</v>
      </c>
      <c r="I517" s="11">
        <v>-7.1115787556341098E-2</v>
      </c>
      <c r="J517" s="11">
        <v>8.7540977319247896E-4</v>
      </c>
      <c r="K517" s="11">
        <v>-8.7926441552617293E-2</v>
      </c>
      <c r="L517" s="11">
        <v>-0.12601416876207999</v>
      </c>
      <c r="M517" s="11">
        <v>-5.2718922389884099E-2</v>
      </c>
      <c r="N517" s="11">
        <v>-0.128748639467928</v>
      </c>
      <c r="O517" s="11">
        <v>-0.117704966255673</v>
      </c>
      <c r="P517" s="11">
        <v>-2.2136956227169199E-2</v>
      </c>
      <c r="Q517" s="11">
        <v>-7.6177191478553799E-2</v>
      </c>
      <c r="R517" s="11">
        <v>1.75527325554416E-2</v>
      </c>
      <c r="S517" s="11">
        <v>-0.130367991077737</v>
      </c>
      <c r="T517" s="11">
        <v>-8.1812159603331602E-2</v>
      </c>
      <c r="U517" s="11">
        <v>-0.104072034272222</v>
      </c>
      <c r="V517" s="11">
        <v>-8.7479790906705001E-3</v>
      </c>
      <c r="W517" s="11">
        <v>-2.96262242819075E-2</v>
      </c>
      <c r="X517" s="11">
        <v>-1.8349224624283102E-2</v>
      </c>
      <c r="Y517" s="11">
        <v>1.2065385489865301E-2</v>
      </c>
      <c r="Z517" s="11">
        <v>-1.41287623505514E-2</v>
      </c>
      <c r="AA517" s="11">
        <v>-9.6770893757781598E-2</v>
      </c>
      <c r="AB517" s="11">
        <v>-3.3866086193585603E-2</v>
      </c>
      <c r="AC517" s="11">
        <v>-1.6075755487095101E-2</v>
      </c>
      <c r="AD517" s="11">
        <v>9.6453808849511502E-4</v>
      </c>
      <c r="AE517" s="11">
        <v>-3.7263450188976602E-2</v>
      </c>
      <c r="AF517" s="11">
        <v>-1.8970440250304001E-2</v>
      </c>
      <c r="AG517" s="11">
        <v>-7.13981768180178E-2</v>
      </c>
      <c r="AH517" s="11">
        <v>-4.77690231249355E-2</v>
      </c>
      <c r="AI517" s="11">
        <v>-3.2932657811603497E-2</v>
      </c>
      <c r="AJ517" s="11">
        <v>-1.7943063532293899E-2</v>
      </c>
      <c r="AK517" s="11">
        <v>-2.58180302974228E-3</v>
      </c>
      <c r="AL517" s="11">
        <v>6.62184939056157E-3</v>
      </c>
      <c r="AM517" s="11">
        <v>-7.1845561704599898E-3</v>
      </c>
      <c r="AN517" s="11">
        <v>-2.4439721718281598E-2</v>
      </c>
      <c r="AO517" s="11">
        <v>-3.81269749758021E-2</v>
      </c>
      <c r="AP517" s="11">
        <v>-1.4933799178737999E-2</v>
      </c>
      <c r="AQ517" s="11">
        <v>-4.94739446332884E-2</v>
      </c>
      <c r="AR517" s="11">
        <v>2.9805437372286199E-2</v>
      </c>
      <c r="AS517" s="11">
        <v>-1.4865812568252699E-2</v>
      </c>
      <c r="AT517" s="11">
        <v>-6.7050998737691603E-2</v>
      </c>
      <c r="AU517" s="11">
        <v>3.9799595690130002E-2</v>
      </c>
      <c r="AW517">
        <f t="array" ref="AW517">SUMPRODUCT(B517:AU517,TRANSPOSE('QoL regression results'!$H$3:$H$48))</f>
        <v>0.82591694682335004</v>
      </c>
    </row>
    <row r="518" spans="1:49" x14ac:dyDescent="0.3">
      <c r="A518">
        <v>517</v>
      </c>
      <c r="B518" s="11">
        <v>0.86706808737317198</v>
      </c>
      <c r="C518" s="11">
        <v>-3.0765931442102299E-2</v>
      </c>
      <c r="D518" s="11">
        <v>2.7590512174335901E-2</v>
      </c>
      <c r="E518" s="11">
        <v>9.0511132094665703E-3</v>
      </c>
      <c r="F518" s="11">
        <v>-9.5703817603052799E-3</v>
      </c>
      <c r="G518" s="11">
        <v>1.9198920799021899E-2</v>
      </c>
      <c r="H518" s="11">
        <v>2.5289130592392801E-2</v>
      </c>
      <c r="I518" s="11">
        <v>-0.11632708561402499</v>
      </c>
      <c r="J518" s="11">
        <v>-2.5829154373918899E-2</v>
      </c>
      <c r="K518" s="11">
        <v>-0.171389054656468</v>
      </c>
      <c r="L518" s="11">
        <v>-0.10657274468573499</v>
      </c>
      <c r="M518" s="11">
        <v>-5.4886834820341297E-2</v>
      </c>
      <c r="N518" s="11">
        <v>-0.16112229541926201</v>
      </c>
      <c r="O518" s="11">
        <v>-0.10198893581881099</v>
      </c>
      <c r="P518" s="11">
        <v>-2.83521516976468E-2</v>
      </c>
      <c r="Q518" s="11">
        <v>-0.104060333011703</v>
      </c>
      <c r="R518" s="11">
        <v>-9.0339105217308494E-2</v>
      </c>
      <c r="S518" s="11">
        <v>-0.145441504229708</v>
      </c>
      <c r="T518" s="11">
        <v>-4.4712009391409499E-2</v>
      </c>
      <c r="U518" s="11">
        <v>-6.31737402077404E-2</v>
      </c>
      <c r="V518" s="11">
        <v>-4.3970640749331699E-3</v>
      </c>
      <c r="W518" s="11">
        <v>-5.2879615621245303E-2</v>
      </c>
      <c r="X518" s="11">
        <v>-4.3775233753201997E-2</v>
      </c>
      <c r="Y518" s="11">
        <v>-5.35107583884817E-3</v>
      </c>
      <c r="Z518" s="11">
        <v>1.9065175426129399E-2</v>
      </c>
      <c r="AA518" s="11">
        <v>-7.7689901565694899E-2</v>
      </c>
      <c r="AB518" s="11">
        <v>-2.6222467112120201E-2</v>
      </c>
      <c r="AC518" s="11">
        <v>1.38400520376343E-2</v>
      </c>
      <c r="AD518" s="11">
        <v>-3.19132322591269E-2</v>
      </c>
      <c r="AE518" s="11">
        <v>-3.22190354392973E-2</v>
      </c>
      <c r="AF518" s="11">
        <v>-2.35805625191523E-2</v>
      </c>
      <c r="AG518" s="11">
        <v>-4.87229124316765E-2</v>
      </c>
      <c r="AH518" s="11">
        <v>-3.8817544154488799E-2</v>
      </c>
      <c r="AI518" s="11">
        <v>-2.5345250045290198E-2</v>
      </c>
      <c r="AJ518" s="11">
        <v>-1.45840593197894E-2</v>
      </c>
      <c r="AK518" s="11">
        <v>-5.84113905125647E-3</v>
      </c>
      <c r="AL518" s="11">
        <v>-6.2559101514360104E-3</v>
      </c>
      <c r="AM518" s="11">
        <v>-1.9173197469883801E-2</v>
      </c>
      <c r="AN518" s="11">
        <v>-3.0304962046787801E-2</v>
      </c>
      <c r="AO518" s="11">
        <v>-5.5774759942567601E-2</v>
      </c>
      <c r="AP518" s="11">
        <v>-1.4098776149556701E-2</v>
      </c>
      <c r="AQ518" s="11">
        <v>-6.0604068288438201E-2</v>
      </c>
      <c r="AR518" s="11">
        <v>2.9664341661749902E-2</v>
      </c>
      <c r="AS518" s="11">
        <v>-1.9762164751824299E-2</v>
      </c>
      <c r="AT518" s="11">
        <v>-7.7626372751866096E-2</v>
      </c>
      <c r="AU518" s="11">
        <v>3.9331144561741901E-2</v>
      </c>
      <c r="AW518">
        <f t="array" ref="AW518">SUMPRODUCT(B518:AU518,TRANSPOSE('QoL regression results'!$H$3:$H$48))</f>
        <v>0.82199463306724718</v>
      </c>
    </row>
    <row r="519" spans="1:49" x14ac:dyDescent="0.3">
      <c r="A519">
        <v>518</v>
      </c>
      <c r="B519" s="11">
        <v>0.86032208385781395</v>
      </c>
      <c r="C519" s="11">
        <v>-9.3332689373646693E-2</v>
      </c>
      <c r="D519" s="11">
        <v>-2.7405428199852401E-2</v>
      </c>
      <c r="E519" s="11">
        <v>-1.27291774265678E-3</v>
      </c>
      <c r="F519" s="11">
        <v>3.8965490656343298E-2</v>
      </c>
      <c r="G519" s="11">
        <v>3.7300474465312497E-2</v>
      </c>
      <c r="H519" s="11">
        <v>4.06611579486542E-2</v>
      </c>
      <c r="I519" s="11">
        <v>-8.6679907793197203E-2</v>
      </c>
      <c r="J519" s="11">
        <v>-2.0509622167953798E-2</v>
      </c>
      <c r="K519" s="11">
        <v>-0.101430867161747</v>
      </c>
      <c r="L519" s="11">
        <v>-0.145486215838487</v>
      </c>
      <c r="M519" s="11">
        <v>-5.14774937757429E-2</v>
      </c>
      <c r="N519" s="11">
        <v>-9.9246570962945299E-2</v>
      </c>
      <c r="O519" s="11">
        <v>-0.122149124865509</v>
      </c>
      <c r="P519" s="11">
        <v>-1.43129969946331E-2</v>
      </c>
      <c r="Q519" s="11">
        <v>-2.64059222895239E-2</v>
      </c>
      <c r="R519" s="11">
        <v>-4.9323119279627597E-2</v>
      </c>
      <c r="S519" s="11">
        <v>-0.10206166939399</v>
      </c>
      <c r="T519" s="11">
        <v>-6.0422366822991597E-2</v>
      </c>
      <c r="U519" s="11">
        <v>-0.115016056564672</v>
      </c>
      <c r="V519" s="11">
        <v>3.4192477007728303E-2</v>
      </c>
      <c r="W519" s="11">
        <v>-4.7112075129136802E-2</v>
      </c>
      <c r="X519" s="11">
        <v>-2.6228805774193401E-2</v>
      </c>
      <c r="Y519" s="11">
        <v>3.9946605715586898E-2</v>
      </c>
      <c r="Z519" s="11">
        <v>2.1403031981179301E-3</v>
      </c>
      <c r="AA519" s="11">
        <v>-8.3798059651124704E-2</v>
      </c>
      <c r="AB519" s="11">
        <v>-3.9248015661159999E-2</v>
      </c>
      <c r="AC519" s="11">
        <v>-7.2647324393528806E-2</v>
      </c>
      <c r="AD519" s="11">
        <v>-4.8981960210346301E-2</v>
      </c>
      <c r="AE519" s="11">
        <v>-4.4083737960002499E-2</v>
      </c>
      <c r="AF519" s="11">
        <v>-2.0873047100710699E-2</v>
      </c>
      <c r="AG519" s="11">
        <v>-6.0992122453456102E-2</v>
      </c>
      <c r="AH519" s="11">
        <v>-6.0059951953552002E-2</v>
      </c>
      <c r="AI519" s="11">
        <v>-2.3399148811955799E-2</v>
      </c>
      <c r="AJ519" s="11">
        <v>-1.8055296765461699E-2</v>
      </c>
      <c r="AK519" s="11">
        <v>4.7812248545667398E-4</v>
      </c>
      <c r="AL519" s="11">
        <v>6.2798990479705098E-3</v>
      </c>
      <c r="AM519" s="11">
        <v>-3.0145088965155102E-3</v>
      </c>
      <c r="AN519" s="11">
        <v>-3.0404155733541299E-2</v>
      </c>
      <c r="AO519" s="11">
        <v>-4.3775443107494601E-2</v>
      </c>
      <c r="AP519" s="11">
        <v>-1.01642170773705E-2</v>
      </c>
      <c r="AQ519" s="11">
        <v>-5.7961359023510503E-2</v>
      </c>
      <c r="AR519" s="11">
        <v>2.9701933096098799E-2</v>
      </c>
      <c r="AS519" s="11">
        <v>-1.2254206628798101E-2</v>
      </c>
      <c r="AT519" s="11">
        <v>-6.2575736127554502E-2</v>
      </c>
      <c r="AU519" s="11">
        <v>4.4354773560623499E-2</v>
      </c>
      <c r="AW519">
        <f t="array" ref="AW519">SUMPRODUCT(B519:AU519,TRANSPOSE('QoL regression results'!$H$3:$H$48))</f>
        <v>0.80654203095223254</v>
      </c>
    </row>
    <row r="520" spans="1:49" x14ac:dyDescent="0.3">
      <c r="A520">
        <v>519</v>
      </c>
      <c r="B520" s="11">
        <v>0.871722515550998</v>
      </c>
      <c r="C520" s="11">
        <v>-4.6709266912788303E-2</v>
      </c>
      <c r="D520" s="11">
        <v>-2.8150033440534E-2</v>
      </c>
      <c r="E520" s="11">
        <v>-1.32335952671613E-3</v>
      </c>
      <c r="F520" s="11">
        <v>1.5531544386875699E-2</v>
      </c>
      <c r="G520" s="11">
        <v>2.7349493381436898E-2</v>
      </c>
      <c r="H520" s="11">
        <v>3.0998282458475499E-2</v>
      </c>
      <c r="I520" s="11">
        <v>-9.91970104930779E-2</v>
      </c>
      <c r="J520" s="11">
        <v>1.1799005468029901E-2</v>
      </c>
      <c r="K520" s="11">
        <v>-4.9578709134839603E-2</v>
      </c>
      <c r="L520" s="11">
        <v>-0.11845462098125201</v>
      </c>
      <c r="M520" s="11">
        <v>-5.21202811338113E-2</v>
      </c>
      <c r="N520" s="11">
        <v>-0.12831626715073099</v>
      </c>
      <c r="O520" s="11">
        <v>-0.107609719693711</v>
      </c>
      <c r="P520" s="11">
        <v>-1.8147672328749101E-2</v>
      </c>
      <c r="Q520" s="11">
        <v>-5.2638255080912001E-2</v>
      </c>
      <c r="R520" s="11">
        <v>-7.9792516890728096E-2</v>
      </c>
      <c r="S520" s="11">
        <v>-0.15953175369594</v>
      </c>
      <c r="T520" s="11">
        <v>-5.3573906792483798E-2</v>
      </c>
      <c r="U520" s="11">
        <v>-7.6271096420382198E-2</v>
      </c>
      <c r="V520" s="11">
        <v>8.3513951526955708E-3</v>
      </c>
      <c r="W520" s="11">
        <v>-5.0735897231652602E-2</v>
      </c>
      <c r="X520" s="11">
        <v>-4.04189982293265E-2</v>
      </c>
      <c r="Y520" s="11">
        <v>-2.70528811550192E-2</v>
      </c>
      <c r="Z520" s="11">
        <v>-3.65860410299437E-2</v>
      </c>
      <c r="AA520" s="11">
        <v>-9.0728306722636404E-2</v>
      </c>
      <c r="AB520" s="11">
        <v>-3.5966974036421601E-2</v>
      </c>
      <c r="AC520" s="11">
        <v>-8.0755986443324698E-2</v>
      </c>
      <c r="AD520" s="11">
        <v>3.7785204910204997E-2</v>
      </c>
      <c r="AE520" s="11">
        <v>-3.1064879828584298E-2</v>
      </c>
      <c r="AF520" s="11">
        <v>-2.97495712604521E-2</v>
      </c>
      <c r="AG520" s="11">
        <v>-5.6774820846127602E-2</v>
      </c>
      <c r="AH520" s="11">
        <v>-4.7256727662614899E-2</v>
      </c>
      <c r="AI520" s="11">
        <v>-2.8891358805097699E-2</v>
      </c>
      <c r="AJ520" s="11">
        <v>-1.4005548751046801E-2</v>
      </c>
      <c r="AK520" s="11">
        <v>-8.5650502359738197E-3</v>
      </c>
      <c r="AL520" s="11">
        <v>3.2058614850493999E-3</v>
      </c>
      <c r="AM520" s="11">
        <v>-2.0871934972310401E-2</v>
      </c>
      <c r="AN520" s="11">
        <v>-2.8452406733380502E-2</v>
      </c>
      <c r="AO520" s="11">
        <v>-5.46715681295478E-2</v>
      </c>
      <c r="AP520" s="11">
        <v>-1.1012712273054601E-2</v>
      </c>
      <c r="AQ520" s="11">
        <v>-5.93086798596799E-2</v>
      </c>
      <c r="AR520" s="11">
        <v>3.1742286044482301E-2</v>
      </c>
      <c r="AS520" s="11">
        <v>-1.38048444044396E-2</v>
      </c>
      <c r="AT520" s="11">
        <v>-6.23251533163394E-2</v>
      </c>
      <c r="AU520" s="11">
        <v>3.6034090918653498E-2</v>
      </c>
      <c r="AW520">
        <f t="array" ref="AW520">SUMPRODUCT(B520:AU520,TRANSPOSE('QoL regression results'!$H$3:$H$48))</f>
        <v>0.82767164937343252</v>
      </c>
    </row>
    <row r="521" spans="1:49" x14ac:dyDescent="0.3">
      <c r="A521">
        <v>520</v>
      </c>
      <c r="B521" s="11">
        <v>0.856648125135264</v>
      </c>
      <c r="C521" s="11">
        <v>-3.63485128155406E-2</v>
      </c>
      <c r="D521" s="11">
        <v>3.58407296305899E-3</v>
      </c>
      <c r="E521" s="11">
        <v>5.2182020871995097E-3</v>
      </c>
      <c r="F521" s="11">
        <v>-6.8810916486082398E-3</v>
      </c>
      <c r="G521" s="11">
        <v>2.7980449841542299E-2</v>
      </c>
      <c r="H521" s="11">
        <v>3.9826158989591402E-2</v>
      </c>
      <c r="I521" s="11">
        <v>-7.6802568174933694E-2</v>
      </c>
      <c r="J521" s="11">
        <v>-3.80181774996469E-2</v>
      </c>
      <c r="K521" s="11">
        <v>-0.14161732423998799</v>
      </c>
      <c r="L521" s="11">
        <v>-0.114900991070975</v>
      </c>
      <c r="M521" s="11">
        <v>-5.7632297030411797E-2</v>
      </c>
      <c r="N521" s="11">
        <v>-8.3751226662363801E-2</v>
      </c>
      <c r="O521" s="11">
        <v>-9.4388148225785798E-2</v>
      </c>
      <c r="P521" s="11">
        <v>-2.2987494625595999E-2</v>
      </c>
      <c r="Q521" s="11">
        <v>-0.10377739715034801</v>
      </c>
      <c r="R521" s="11">
        <v>-0.12307419745638699</v>
      </c>
      <c r="S521" s="11">
        <v>-0.10822411627680199</v>
      </c>
      <c r="T521" s="11">
        <v>-7.3321859057620606E-2</v>
      </c>
      <c r="U521" s="11">
        <v>-1.36984656323236E-2</v>
      </c>
      <c r="V521" s="11">
        <v>2.0980909069892899E-2</v>
      </c>
      <c r="W521" s="11">
        <v>-7.6345669206754299E-2</v>
      </c>
      <c r="X521" s="11">
        <v>-5.2237169270505902E-2</v>
      </c>
      <c r="Y521" s="11">
        <v>-1.8272114914982499E-2</v>
      </c>
      <c r="Z521" s="11">
        <v>3.2481488724261702E-2</v>
      </c>
      <c r="AA521" s="11">
        <v>-8.6468846983732903E-2</v>
      </c>
      <c r="AB521" s="11">
        <v>-3.82378091451532E-2</v>
      </c>
      <c r="AC521" s="11">
        <v>1.56838485044411E-2</v>
      </c>
      <c r="AD521" s="11">
        <v>-5.7261440311504201E-2</v>
      </c>
      <c r="AE521" s="11">
        <v>-3.75719206366803E-2</v>
      </c>
      <c r="AF521" s="11">
        <v>-1.13177992686891E-2</v>
      </c>
      <c r="AG521" s="11">
        <v>-6.01539019183309E-2</v>
      </c>
      <c r="AH521" s="11">
        <v>-6.5580460500066398E-2</v>
      </c>
      <c r="AI521" s="11">
        <v>-2.34154159097219E-2</v>
      </c>
      <c r="AJ521" s="11">
        <v>-1.49999098394676E-2</v>
      </c>
      <c r="AK521" s="11">
        <v>-6.6248990156522903E-3</v>
      </c>
      <c r="AL521" s="11">
        <v>4.7620231820410402E-4</v>
      </c>
      <c r="AM521" s="11">
        <v>-1.99307859870794E-2</v>
      </c>
      <c r="AN521" s="11">
        <v>-2.5446248052269999E-2</v>
      </c>
      <c r="AO521" s="11">
        <v>-4.5022614595959097E-2</v>
      </c>
      <c r="AP521" s="11">
        <v>-1.18821563217131E-2</v>
      </c>
      <c r="AQ521" s="11">
        <v>-5.0193435907704698E-2</v>
      </c>
      <c r="AR521" s="11">
        <v>2.89227307470891E-2</v>
      </c>
      <c r="AS521" s="11">
        <v>-8.9789212613284597E-3</v>
      </c>
      <c r="AT521" s="11">
        <v>-5.3412500304700697E-2</v>
      </c>
      <c r="AU521" s="11">
        <v>5.1241145847862601E-2</v>
      </c>
      <c r="AW521">
        <f t="array" ref="AW521">SUMPRODUCT(B521:AU521,TRANSPOSE('QoL regression results'!$H$3:$H$48))</f>
        <v>0.79154386695340173</v>
      </c>
    </row>
    <row r="522" spans="1:49" x14ac:dyDescent="0.3">
      <c r="A522">
        <v>521</v>
      </c>
      <c r="B522" s="11">
        <v>0.85054440694229205</v>
      </c>
      <c r="C522" s="11">
        <v>-6.3520716424724899E-2</v>
      </c>
      <c r="D522" s="11">
        <v>-1.06595813692876E-2</v>
      </c>
      <c r="E522" s="11">
        <v>-4.3536499755848597E-3</v>
      </c>
      <c r="F522" s="11">
        <v>-2.9499185124893502E-3</v>
      </c>
      <c r="G522" s="11">
        <v>1.7673451533065199E-2</v>
      </c>
      <c r="H522" s="11">
        <v>1.6397051384838501E-2</v>
      </c>
      <c r="I522" s="11">
        <v>-7.5634896467475093E-2</v>
      </c>
      <c r="J522" s="11">
        <v>-5.5751266561659798E-3</v>
      </c>
      <c r="K522" s="11">
        <v>-0.14585160796632399</v>
      </c>
      <c r="L522" s="11">
        <v>-0.13344695118123501</v>
      </c>
      <c r="M522" s="11">
        <v>-6.04831483376949E-2</v>
      </c>
      <c r="N522" s="11">
        <v>-0.19644877147222001</v>
      </c>
      <c r="O522" s="11">
        <v>-8.2201238750538697E-2</v>
      </c>
      <c r="P522" s="11">
        <v>-1.8595880751047199E-2</v>
      </c>
      <c r="Q522" s="11">
        <v>-0.113963808526152</v>
      </c>
      <c r="R522" s="11">
        <v>-8.5661943382380798E-2</v>
      </c>
      <c r="S522" s="11">
        <v>-5.7076289146050202E-2</v>
      </c>
      <c r="T522" s="11">
        <v>-6.0504711516283803E-2</v>
      </c>
      <c r="U522" s="11">
        <v>-0.14692698923949499</v>
      </c>
      <c r="V522" s="11">
        <v>1.93379082198471E-2</v>
      </c>
      <c r="W522" s="11">
        <v>-2.0242465189653901E-2</v>
      </c>
      <c r="X522" s="11">
        <v>-4.2685558343369803E-2</v>
      </c>
      <c r="Y522" s="11">
        <v>1.97903476517905E-2</v>
      </c>
      <c r="Z522" s="11">
        <v>5.3012453856768303E-2</v>
      </c>
      <c r="AA522" s="11">
        <v>-9.0006967180329495E-2</v>
      </c>
      <c r="AB522" s="11">
        <v>-3.6646286355365001E-2</v>
      </c>
      <c r="AC522" s="11">
        <v>1.49050386382594E-3</v>
      </c>
      <c r="AD522" s="11">
        <v>-0.13825003291566401</v>
      </c>
      <c r="AE522" s="11">
        <v>-3.5339524538178901E-2</v>
      </c>
      <c r="AF522" s="11">
        <v>-2.50371782640036E-2</v>
      </c>
      <c r="AG522" s="11">
        <v>-5.3097170230438598E-2</v>
      </c>
      <c r="AH522" s="11">
        <v>-3.95524620357963E-2</v>
      </c>
      <c r="AI522" s="11">
        <v>-1.6871323999006298E-2</v>
      </c>
      <c r="AJ522" s="11">
        <v>-1.3918467633229899E-2</v>
      </c>
      <c r="AK522" s="11">
        <v>1.5323373148935801E-2</v>
      </c>
      <c r="AL522" s="11">
        <v>2.73036762673287E-2</v>
      </c>
      <c r="AM522" s="11">
        <v>3.7632365354460001E-3</v>
      </c>
      <c r="AN522" s="11">
        <v>-9.8013515209204407E-4</v>
      </c>
      <c r="AO522" s="11">
        <v>-2.4943984064383699E-2</v>
      </c>
      <c r="AP522" s="11">
        <v>-1.24438622362531E-2</v>
      </c>
      <c r="AQ522" s="11">
        <v>-5.6882121335476502E-2</v>
      </c>
      <c r="AR522" s="11">
        <v>3.3212066556389898E-2</v>
      </c>
      <c r="AS522" s="11">
        <v>-1.91324436976445E-2</v>
      </c>
      <c r="AT522" s="11">
        <v>-6.1147947184822901E-2</v>
      </c>
      <c r="AU522" s="11">
        <v>3.9143630101997201E-2</v>
      </c>
      <c r="AW522">
        <f t="array" ref="AW522">SUMPRODUCT(B522:AU522,TRANSPOSE('QoL regression results'!$H$3:$H$48))</f>
        <v>0.83829562117382439</v>
      </c>
    </row>
    <row r="523" spans="1:49" x14ac:dyDescent="0.3">
      <c r="A523">
        <v>522</v>
      </c>
      <c r="B523" s="11">
        <v>0.86800464372017405</v>
      </c>
      <c r="C523" s="11">
        <v>-2.4454306599875901E-2</v>
      </c>
      <c r="D523" s="11">
        <v>-1.33684746603253E-3</v>
      </c>
      <c r="E523" s="11">
        <v>7.0313179261408502E-3</v>
      </c>
      <c r="F523" s="11">
        <v>1.1302284589686599E-2</v>
      </c>
      <c r="G523" s="11">
        <v>2.6792557216051699E-2</v>
      </c>
      <c r="H523" s="11">
        <v>2.8904948591288601E-2</v>
      </c>
      <c r="I523" s="11">
        <v>-7.5353396931734998E-2</v>
      </c>
      <c r="J523" s="11">
        <v>8.4390497639689997E-3</v>
      </c>
      <c r="K523" s="11">
        <v>-0.14142849779452499</v>
      </c>
      <c r="L523" s="11">
        <v>-0.10626165199509401</v>
      </c>
      <c r="M523" s="11">
        <v>-5.5757519726391098E-2</v>
      </c>
      <c r="N523" s="11">
        <v>-0.15247000794023399</v>
      </c>
      <c r="O523" s="11">
        <v>-0.13334407205235599</v>
      </c>
      <c r="P523" s="11">
        <v>-2.05893664087951E-2</v>
      </c>
      <c r="Q523" s="11">
        <v>2.0562984929011201E-2</v>
      </c>
      <c r="R523" s="11">
        <v>-9.4921260468442403E-2</v>
      </c>
      <c r="S523" s="11">
        <v>-0.114575693019049</v>
      </c>
      <c r="T523" s="11">
        <v>-6.3020379003727103E-2</v>
      </c>
      <c r="U523" s="11">
        <v>-0.101264871220223</v>
      </c>
      <c r="V523" s="11">
        <v>3.4790342966948398E-2</v>
      </c>
      <c r="W523" s="11">
        <v>-4.3645119970240003E-2</v>
      </c>
      <c r="X523" s="11">
        <v>-4.8879944821119403E-2</v>
      </c>
      <c r="Y523" s="11">
        <v>2.4364401912436301E-2</v>
      </c>
      <c r="Z523" s="11">
        <v>-2.6448895351333698E-2</v>
      </c>
      <c r="AA523" s="11">
        <v>-8.0160324495201093E-2</v>
      </c>
      <c r="AB523" s="11">
        <v>-1.58725224843595E-2</v>
      </c>
      <c r="AC523" s="11">
        <v>-0.100524177772255</v>
      </c>
      <c r="AD523" s="11">
        <v>5.1262754257832902E-2</v>
      </c>
      <c r="AE523" s="11">
        <v>-3.7570699128559197E-2</v>
      </c>
      <c r="AF523" s="11">
        <v>-1.7715514234830702E-2</v>
      </c>
      <c r="AG523" s="11">
        <v>-6.5566477887683702E-2</v>
      </c>
      <c r="AH523" s="11">
        <v>-5.0084318860241103E-2</v>
      </c>
      <c r="AI523" s="11">
        <v>-2.1675872996779699E-2</v>
      </c>
      <c r="AJ523" s="11">
        <v>-1.05640004543214E-2</v>
      </c>
      <c r="AK523" s="11">
        <v>-4.5977373930371299E-3</v>
      </c>
      <c r="AL523" s="11">
        <v>-6.3945306990552495E-4</v>
      </c>
      <c r="AM523" s="11">
        <v>-2.4025807208015799E-2</v>
      </c>
      <c r="AN523" s="11">
        <v>-3.0191604728430702E-2</v>
      </c>
      <c r="AO523" s="11">
        <v>-6.6448658847617206E-2</v>
      </c>
      <c r="AP523" s="11">
        <v>-1.3305414052870199E-2</v>
      </c>
      <c r="AQ523" s="11">
        <v>-6.0024397240662199E-2</v>
      </c>
      <c r="AR523" s="11">
        <v>3.1774060273245301E-2</v>
      </c>
      <c r="AS523" s="11">
        <v>-1.6693921953105199E-2</v>
      </c>
      <c r="AT523" s="11">
        <v>-6.5564765251021895E-2</v>
      </c>
      <c r="AU523" s="11">
        <v>3.9060261655971699E-2</v>
      </c>
      <c r="AW523">
        <f t="array" ref="AW523">SUMPRODUCT(B523:AU523,TRANSPOSE('QoL regression results'!$H$3:$H$48))</f>
        <v>0.8172808717900274</v>
      </c>
    </row>
    <row r="524" spans="1:49" x14ac:dyDescent="0.3">
      <c r="A524">
        <v>523</v>
      </c>
      <c r="B524" s="11">
        <v>0.84078623331150104</v>
      </c>
      <c r="C524" s="11">
        <v>-5.8975923523975002E-2</v>
      </c>
      <c r="D524" s="11">
        <v>-1.2369560114497601E-2</v>
      </c>
      <c r="E524" s="11">
        <v>1.13601647839848E-2</v>
      </c>
      <c r="F524" s="11">
        <v>-4.8844841716714701E-3</v>
      </c>
      <c r="G524" s="11">
        <v>7.6572206482608401E-3</v>
      </c>
      <c r="H524" s="11">
        <v>9.5849704271024801E-3</v>
      </c>
      <c r="I524" s="11">
        <v>-9.9203316832532806E-2</v>
      </c>
      <c r="J524" s="11">
        <v>-3.7365689605443599E-2</v>
      </c>
      <c r="K524" s="11">
        <v>-8.1836851330868599E-2</v>
      </c>
      <c r="L524" s="11">
        <v>-0.116702126994885</v>
      </c>
      <c r="M524" s="11">
        <v>-4.9068145668909401E-2</v>
      </c>
      <c r="N524" s="11">
        <v>-5.2445908284932098E-2</v>
      </c>
      <c r="O524" s="11">
        <v>-0.10288142330972</v>
      </c>
      <c r="P524" s="11">
        <v>-2.79768146020665E-2</v>
      </c>
      <c r="Q524" s="11">
        <v>-9.6833791727336999E-2</v>
      </c>
      <c r="R524" s="11">
        <v>-7.9385456885338407E-2</v>
      </c>
      <c r="S524" s="11">
        <v>-0.16305331615916299</v>
      </c>
      <c r="T524" s="11">
        <v>-6.5163561818640997E-2</v>
      </c>
      <c r="U524" s="11">
        <v>-7.21623831399021E-2</v>
      </c>
      <c r="V524" s="11">
        <v>5.8114683496261895E-4</v>
      </c>
      <c r="W524" s="11">
        <v>-4.1001923229585999E-2</v>
      </c>
      <c r="X524" s="11">
        <v>-4.4922006446742199E-2</v>
      </c>
      <c r="Y524" s="11">
        <v>-1.003216730728E-2</v>
      </c>
      <c r="Z524" s="11">
        <v>-1.1294245582924901E-2</v>
      </c>
      <c r="AA524" s="11">
        <v>-0.109351039836321</v>
      </c>
      <c r="AB524" s="11">
        <v>-4.8413943372290699E-2</v>
      </c>
      <c r="AC524" s="11">
        <v>-8.3114908137826807E-2</v>
      </c>
      <c r="AD524" s="11">
        <v>-6.7808630664137198E-2</v>
      </c>
      <c r="AE524" s="11">
        <v>-3.1805473514985798E-2</v>
      </c>
      <c r="AF524" s="11">
        <v>-1.64891930761135E-2</v>
      </c>
      <c r="AG524" s="11">
        <v>-6.4878691495308796E-2</v>
      </c>
      <c r="AH524" s="11">
        <v>-2.8430357311555701E-2</v>
      </c>
      <c r="AI524" s="11">
        <v>-2.6768127923553299E-2</v>
      </c>
      <c r="AJ524" s="11">
        <v>-1.97510419738527E-2</v>
      </c>
      <c r="AK524" s="11">
        <v>1.8269710969147999E-2</v>
      </c>
      <c r="AL524" s="11">
        <v>1.7237524616458399E-2</v>
      </c>
      <c r="AM524" s="11">
        <v>4.5009751739270298E-3</v>
      </c>
      <c r="AN524" s="11">
        <v>-8.5053146061110693E-3</v>
      </c>
      <c r="AO524" s="11">
        <v>-2.1550334826962701E-2</v>
      </c>
      <c r="AP524" s="11">
        <v>-6.8285967870343502E-3</v>
      </c>
      <c r="AQ524" s="11">
        <v>-4.60630576202214E-2</v>
      </c>
      <c r="AR524" s="11">
        <v>2.96137364728414E-2</v>
      </c>
      <c r="AS524" s="11">
        <v>-1.6640334617495402E-2</v>
      </c>
      <c r="AT524" s="11">
        <v>-6.3585956462559198E-2</v>
      </c>
      <c r="AU524" s="11">
        <v>3.54909536659039E-2</v>
      </c>
      <c r="AW524">
        <f t="array" ref="AW524">SUMPRODUCT(B524:AU524,TRANSPOSE('QoL regression results'!$H$3:$H$48))</f>
        <v>0.82959340061640374</v>
      </c>
    </row>
    <row r="525" spans="1:49" x14ac:dyDescent="0.3">
      <c r="A525">
        <v>524</v>
      </c>
      <c r="B525" s="11">
        <v>0.85971345250404896</v>
      </c>
      <c r="C525" s="11">
        <v>-6.3025335282348494E-2</v>
      </c>
      <c r="D525" s="11">
        <v>-1.08455417336601E-2</v>
      </c>
      <c r="E525" s="11">
        <v>1.8372683478368399E-4</v>
      </c>
      <c r="F525" s="11">
        <v>2.71145472579956E-2</v>
      </c>
      <c r="G525" s="11">
        <v>2.4810669603643799E-2</v>
      </c>
      <c r="H525" s="11">
        <v>3.3098427394194198E-2</v>
      </c>
      <c r="I525" s="11">
        <v>-0.11778193403472401</v>
      </c>
      <c r="J525" s="11">
        <v>-2.2678891438231201E-2</v>
      </c>
      <c r="K525" s="11">
        <v>-0.19788195049690999</v>
      </c>
      <c r="L525" s="11">
        <v>-9.7319421700974601E-2</v>
      </c>
      <c r="M525" s="11">
        <v>-5.6407654864659602E-2</v>
      </c>
      <c r="N525" s="11">
        <v>-5.9534417565639298E-2</v>
      </c>
      <c r="O525" s="11">
        <v>-8.0717382921016698E-2</v>
      </c>
      <c r="P525" s="11">
        <v>-2.8695458748936298E-2</v>
      </c>
      <c r="Q525" s="11">
        <v>-0.123704300030756</v>
      </c>
      <c r="R525" s="11">
        <v>-6.5575442099135697E-2</v>
      </c>
      <c r="S525" s="11">
        <v>-0.16488617843001999</v>
      </c>
      <c r="T525" s="11">
        <v>-6.8599018215214996E-2</v>
      </c>
      <c r="U525" s="11">
        <v>-2.1099529312706999E-3</v>
      </c>
      <c r="V525" s="11">
        <v>4.1168818747383901E-2</v>
      </c>
      <c r="W525" s="11">
        <v>-5.9689230532856699E-2</v>
      </c>
      <c r="X525" s="11">
        <v>-4.8218204091152801E-2</v>
      </c>
      <c r="Y525" s="11">
        <v>2.22274431735873E-2</v>
      </c>
      <c r="Z525" s="11">
        <v>4.1977299424297398E-2</v>
      </c>
      <c r="AA525" s="11">
        <v>-0.10808575756611299</v>
      </c>
      <c r="AB525" s="11">
        <v>-1.7120271220504701E-2</v>
      </c>
      <c r="AC525" s="11">
        <v>5.43614803225798E-2</v>
      </c>
      <c r="AD525" s="11">
        <v>-0.105123731516677</v>
      </c>
      <c r="AE525" s="11">
        <v>-4.0737050558877497E-2</v>
      </c>
      <c r="AF525" s="11">
        <v>-4.0270268444625203E-3</v>
      </c>
      <c r="AG525" s="11">
        <v>-5.7835668551706701E-2</v>
      </c>
      <c r="AH525" s="11">
        <v>-4.8775344132125302E-2</v>
      </c>
      <c r="AI525" s="11">
        <v>-2.9500156799729799E-2</v>
      </c>
      <c r="AJ525" s="11">
        <v>-1.3961530392083201E-2</v>
      </c>
      <c r="AK525" s="11">
        <v>-4.9151508308274399E-3</v>
      </c>
      <c r="AL525" s="11">
        <v>5.355014319166E-3</v>
      </c>
      <c r="AM525" s="11">
        <v>-9.0981167896695796E-3</v>
      </c>
      <c r="AN525" s="11">
        <v>-1.58253284762589E-2</v>
      </c>
      <c r="AO525" s="11">
        <v>-5.5279958320368798E-2</v>
      </c>
      <c r="AP525" s="11">
        <v>-1.12278348187173E-2</v>
      </c>
      <c r="AQ525" s="11">
        <v>-4.3090319479271402E-2</v>
      </c>
      <c r="AR525" s="11">
        <v>2.7865331314794101E-2</v>
      </c>
      <c r="AS525" s="11">
        <v>-1.6594614522329101E-2</v>
      </c>
      <c r="AT525" s="11">
        <v>-7.0484262126167901E-2</v>
      </c>
      <c r="AU525" s="11">
        <v>4.54550706429344E-2</v>
      </c>
      <c r="AW525">
        <f t="array" ref="AW525">SUMPRODUCT(B525:AU525,TRANSPOSE('QoL regression results'!$H$3:$H$48))</f>
        <v>0.81629312269108967</v>
      </c>
    </row>
    <row r="526" spans="1:49" x14ac:dyDescent="0.3">
      <c r="A526">
        <v>525</v>
      </c>
      <c r="B526" s="11">
        <v>0.865592618126516</v>
      </c>
      <c r="C526" s="11">
        <v>-2.7268354961664701E-2</v>
      </c>
      <c r="D526" s="11">
        <v>-8.5702250177368301E-3</v>
      </c>
      <c r="E526" s="11">
        <v>5.05522662093179E-4</v>
      </c>
      <c r="F526" s="11">
        <v>-2.5456478899674499E-2</v>
      </c>
      <c r="G526" s="11">
        <v>2.4194524930533E-2</v>
      </c>
      <c r="H526" s="11">
        <v>2.7755329494283498E-2</v>
      </c>
      <c r="I526" s="11">
        <v>-8.1053433887636597E-2</v>
      </c>
      <c r="J526" s="11">
        <v>-4.4380750190386203E-2</v>
      </c>
      <c r="K526" s="11">
        <v>-0.133116594449667</v>
      </c>
      <c r="L526" s="11">
        <v>-9.7878142015331196E-2</v>
      </c>
      <c r="M526" s="11">
        <v>-4.7989781298315201E-2</v>
      </c>
      <c r="N526" s="11">
        <v>-0.18562113198459801</v>
      </c>
      <c r="O526" s="11">
        <v>-7.9952556133156494E-2</v>
      </c>
      <c r="P526" s="11">
        <v>-7.4118823372803398E-3</v>
      </c>
      <c r="Q526" s="11">
        <v>-0.100028122262387</v>
      </c>
      <c r="R526" s="11">
        <v>-0.128765341235451</v>
      </c>
      <c r="S526" s="11">
        <v>-0.119028699171046</v>
      </c>
      <c r="T526" s="11">
        <v>-8.4720448292585598E-2</v>
      </c>
      <c r="U526" s="11">
        <v>-7.1318361689119994E-2</v>
      </c>
      <c r="V526" s="11">
        <v>-1.16396687813196E-2</v>
      </c>
      <c r="W526" s="11">
        <v>-5.4659221607611101E-2</v>
      </c>
      <c r="X526" s="11">
        <v>-3.4538842232018402E-3</v>
      </c>
      <c r="Y526" s="11">
        <v>1.3279154833317401E-2</v>
      </c>
      <c r="Z526" s="11">
        <v>4.70579790463923E-2</v>
      </c>
      <c r="AA526" s="11">
        <v>-8.3799369203938698E-2</v>
      </c>
      <c r="AB526" s="11">
        <v>-4.5897334809159099E-2</v>
      </c>
      <c r="AC526" s="11">
        <v>-0.11928952496300201</v>
      </c>
      <c r="AD526" s="11">
        <v>-3.7950452698068897E-2</v>
      </c>
      <c r="AE526" s="11">
        <v>-3.2399993442759699E-2</v>
      </c>
      <c r="AF526" s="11">
        <v>-3.1133118500643198E-2</v>
      </c>
      <c r="AG526" s="11">
        <v>-6.1047515667681997E-2</v>
      </c>
      <c r="AH526" s="11">
        <v>-4.4376610629921001E-2</v>
      </c>
      <c r="AI526" s="11">
        <v>-2.3225188340079798E-2</v>
      </c>
      <c r="AJ526" s="11">
        <v>-2.1340801683217499E-2</v>
      </c>
      <c r="AK526" s="11">
        <v>-6.8807911837217304E-3</v>
      </c>
      <c r="AL526" s="11">
        <v>7.3726703471507704E-3</v>
      </c>
      <c r="AM526" s="11">
        <v>-1.58194840227181E-2</v>
      </c>
      <c r="AN526" s="11">
        <v>-2.1850631896617699E-2</v>
      </c>
      <c r="AO526" s="11">
        <v>-4.8387532347360998E-2</v>
      </c>
      <c r="AP526" s="11">
        <v>-1.5010924900023001E-2</v>
      </c>
      <c r="AQ526" s="11">
        <v>-5.50021275296027E-2</v>
      </c>
      <c r="AR526" s="11">
        <v>2.5951302996456201E-2</v>
      </c>
      <c r="AS526" s="11">
        <v>-1.76749089327299E-2</v>
      </c>
      <c r="AT526" s="11">
        <v>-6.5278209926050004E-2</v>
      </c>
      <c r="AU526" s="11">
        <v>4.8136241453704799E-2</v>
      </c>
      <c r="AW526">
        <f t="array" ref="AW526">SUMPRODUCT(B526:AU526,TRANSPOSE('QoL regression results'!$H$3:$H$48))</f>
        <v>0.82858867784374568</v>
      </c>
    </row>
    <row r="527" spans="1:49" x14ac:dyDescent="0.3">
      <c r="A527">
        <v>526</v>
      </c>
      <c r="B527" s="11">
        <v>0.85848115068691599</v>
      </c>
      <c r="C527" s="11">
        <v>-5.9670575917879699E-2</v>
      </c>
      <c r="D527" s="11">
        <v>1.8383261293630299E-2</v>
      </c>
      <c r="E527" s="11">
        <v>3.9760658577676702E-3</v>
      </c>
      <c r="F527" s="11">
        <v>2.6799059578315101E-2</v>
      </c>
      <c r="G527" s="11">
        <v>3.10483394533634E-2</v>
      </c>
      <c r="H527" s="11">
        <v>4.0780672531903102E-2</v>
      </c>
      <c r="I527" s="11">
        <v>-8.3946291312813698E-2</v>
      </c>
      <c r="J527" s="11">
        <v>-2.69403905863086E-2</v>
      </c>
      <c r="K527" s="11">
        <v>-0.10751791183484</v>
      </c>
      <c r="L527" s="11">
        <v>-0.101034201087182</v>
      </c>
      <c r="M527" s="11">
        <v>-6.09235474585227E-2</v>
      </c>
      <c r="N527" s="11">
        <v>-0.11626074225808999</v>
      </c>
      <c r="O527" s="11">
        <v>-9.5008804536183697E-2</v>
      </c>
      <c r="P527" s="11">
        <v>-2.5794462254502899E-2</v>
      </c>
      <c r="Q527" s="11">
        <v>-9.7294169656702498E-2</v>
      </c>
      <c r="R527" s="11">
        <v>-0.108903584378382</v>
      </c>
      <c r="S527" s="11">
        <v>-0.108869554568084</v>
      </c>
      <c r="T527" s="11">
        <v>-9.1418281365901896E-2</v>
      </c>
      <c r="U527" s="11">
        <v>-9.7984058810139706E-4</v>
      </c>
      <c r="V527" s="11">
        <v>1.22760585445255E-2</v>
      </c>
      <c r="W527" s="11">
        <v>-4.6756835541128902E-2</v>
      </c>
      <c r="X527" s="11">
        <v>-3.6566142885662803E-2</v>
      </c>
      <c r="Y527" s="11">
        <v>-4.7050326196450797E-3</v>
      </c>
      <c r="Z527" s="11">
        <v>3.4509581388983697E-2</v>
      </c>
      <c r="AA527" s="11">
        <v>-9.2424560720424098E-2</v>
      </c>
      <c r="AB527" s="11">
        <v>-3.8468028041170201E-2</v>
      </c>
      <c r="AC527" s="11">
        <v>-2.0168539423547599E-2</v>
      </c>
      <c r="AD527" s="11">
        <v>7.9917526690067506E-3</v>
      </c>
      <c r="AE527" s="11">
        <v>-2.9216509458281199E-2</v>
      </c>
      <c r="AF527" s="11">
        <v>-2.81658745384578E-2</v>
      </c>
      <c r="AG527" s="11">
        <v>-6.8201532375250104E-2</v>
      </c>
      <c r="AH527" s="11">
        <v>-5.6765512819191503E-2</v>
      </c>
      <c r="AI527" s="11">
        <v>-2.4412798224214799E-2</v>
      </c>
      <c r="AJ527" s="11">
        <v>-1.5323851175267701E-2</v>
      </c>
      <c r="AK527" s="11">
        <v>-4.7293645016408702E-4</v>
      </c>
      <c r="AL527" s="11">
        <v>4.9094359237646804E-3</v>
      </c>
      <c r="AM527" s="11">
        <v>-1.29018705374052E-2</v>
      </c>
      <c r="AN527" s="11">
        <v>-1.7318074580407E-2</v>
      </c>
      <c r="AO527" s="11">
        <v>-4.8575410243252001E-2</v>
      </c>
      <c r="AP527" s="11">
        <v>-1.47764372658907E-2</v>
      </c>
      <c r="AQ527" s="11">
        <v>-5.6082791295870398E-2</v>
      </c>
      <c r="AR527" s="11">
        <v>3.7972622307917002E-2</v>
      </c>
      <c r="AS527" s="11">
        <v>-1.8966109259590899E-2</v>
      </c>
      <c r="AT527" s="11">
        <v>-5.9952799541077198E-2</v>
      </c>
      <c r="AU527" s="11">
        <v>3.72999488017004E-2</v>
      </c>
      <c r="AW527">
        <f t="array" ref="AW527">SUMPRODUCT(B527:AU527,TRANSPOSE('QoL regression results'!$H$3:$H$48))</f>
        <v>0.80662507379148918</v>
      </c>
    </row>
    <row r="528" spans="1:49" x14ac:dyDescent="0.3">
      <c r="A528">
        <v>527</v>
      </c>
      <c r="B528" s="11">
        <v>0.87837329946701304</v>
      </c>
      <c r="C528" s="11">
        <v>-6.79360384545067E-2</v>
      </c>
      <c r="D528" s="11">
        <v>4.1674722703845701E-2</v>
      </c>
      <c r="E528" s="11">
        <v>-1.61905258216018E-3</v>
      </c>
      <c r="F528" s="11">
        <v>-4.4701558934875001E-3</v>
      </c>
      <c r="G528" s="11">
        <v>1.77645901525341E-2</v>
      </c>
      <c r="H528" s="11">
        <v>3.5328960603070801E-2</v>
      </c>
      <c r="I528" s="11">
        <v>-0.118873485527174</v>
      </c>
      <c r="J528" s="11">
        <v>-2.57788990578913E-2</v>
      </c>
      <c r="K528" s="11">
        <v>-0.113524389684603</v>
      </c>
      <c r="L528" s="11">
        <v>-0.13039761140787201</v>
      </c>
      <c r="M528" s="11">
        <v>-6.6202700484320004E-2</v>
      </c>
      <c r="N528" s="11">
        <v>-0.12757790311998299</v>
      </c>
      <c r="O528" s="11">
        <v>-3.75952460844882E-2</v>
      </c>
      <c r="P528" s="11">
        <v>-2.5958810086167999E-2</v>
      </c>
      <c r="Q528" s="11">
        <v>-7.7306784397205799E-2</v>
      </c>
      <c r="R528" s="11">
        <v>-6.0577873507204102E-2</v>
      </c>
      <c r="S528" s="11">
        <v>-0.14740888385997999</v>
      </c>
      <c r="T528" s="11">
        <v>-6.5339389635796205E-2</v>
      </c>
      <c r="U528" s="11">
        <v>-7.6385258878386195E-2</v>
      </c>
      <c r="V528" s="11">
        <v>-5.6657694862673399E-3</v>
      </c>
      <c r="W528" s="11">
        <v>-6.6112456747883394E-2</v>
      </c>
      <c r="X528" s="11">
        <v>-3.59603780560264E-2</v>
      </c>
      <c r="Y528" s="11">
        <v>-1.3475572300524799E-2</v>
      </c>
      <c r="Z528" s="11">
        <v>-9.0170350080687005E-4</v>
      </c>
      <c r="AA528" s="11">
        <v>-7.3139668396215898E-2</v>
      </c>
      <c r="AB528" s="11">
        <v>-3.7931609639647097E-2</v>
      </c>
      <c r="AC528" s="11">
        <v>-7.2678951569298794E-2</v>
      </c>
      <c r="AD528" s="11">
        <v>-3.7571674248954703E-2</v>
      </c>
      <c r="AE528" s="11">
        <v>-3.90740315067536E-2</v>
      </c>
      <c r="AF528" s="11">
        <v>-7.07030125873849E-3</v>
      </c>
      <c r="AG528" s="11">
        <v>-5.8848044898083998E-2</v>
      </c>
      <c r="AH528" s="11">
        <v>-5.5958735645929097E-2</v>
      </c>
      <c r="AI528" s="11">
        <v>-3.4405451859107303E-2</v>
      </c>
      <c r="AJ528" s="11">
        <v>-1.06717766547984E-2</v>
      </c>
      <c r="AK528" s="11">
        <v>-1.36826205014507E-2</v>
      </c>
      <c r="AL528" s="11">
        <v>-3.6243608605327901E-3</v>
      </c>
      <c r="AM528" s="11">
        <v>-2.7822557422645701E-2</v>
      </c>
      <c r="AN528" s="11">
        <v>-2.4778804536401002E-2</v>
      </c>
      <c r="AO528" s="11">
        <v>-5.29885856339763E-2</v>
      </c>
      <c r="AP528" s="11">
        <v>-1.3382454796056001E-2</v>
      </c>
      <c r="AQ528" s="11">
        <v>-6.1943031185992203E-2</v>
      </c>
      <c r="AR528" s="11">
        <v>2.78919904147426E-2</v>
      </c>
      <c r="AS528" s="11">
        <v>-1.51671447105346E-2</v>
      </c>
      <c r="AT528" s="11">
        <v>-5.4087308064996398E-2</v>
      </c>
      <c r="AU528" s="11">
        <v>4.1630490513921599E-2</v>
      </c>
      <c r="AW528">
        <f t="array" ref="AW528">SUMPRODUCT(B528:AU528,TRANSPOSE('QoL regression results'!$H$3:$H$48))</f>
        <v>0.81879020296055116</v>
      </c>
    </row>
    <row r="529" spans="1:49" x14ac:dyDescent="0.3">
      <c r="A529">
        <v>528</v>
      </c>
      <c r="B529" s="11">
        <v>0.86836119322896899</v>
      </c>
      <c r="C529" s="11">
        <v>-3.4746300213167401E-2</v>
      </c>
      <c r="D529" s="11">
        <v>-2.5243096243146301E-2</v>
      </c>
      <c r="E529" s="11">
        <v>1.44626090317501E-3</v>
      </c>
      <c r="F529" s="11">
        <v>9.2500886302428302E-3</v>
      </c>
      <c r="G529" s="11">
        <v>4.2958680491479398E-2</v>
      </c>
      <c r="H529" s="11">
        <v>4.0976029393832297E-2</v>
      </c>
      <c r="I529" s="11">
        <v>-2.63987395653217E-2</v>
      </c>
      <c r="J529" s="11">
        <v>-5.0065782782059601E-2</v>
      </c>
      <c r="K529" s="11">
        <v>-4.8897640173874997E-2</v>
      </c>
      <c r="L529" s="11">
        <v>-0.123405311701344</v>
      </c>
      <c r="M529" s="11">
        <v>-6.3595017741970905E-2</v>
      </c>
      <c r="N529" s="11">
        <v>-3.8896926597835703E-2</v>
      </c>
      <c r="O529" s="11">
        <v>-6.3605863720912495E-2</v>
      </c>
      <c r="P529" s="11">
        <v>-3.6761691886787101E-2</v>
      </c>
      <c r="Q529" s="11">
        <v>-8.0259924326660695E-2</v>
      </c>
      <c r="R529" s="11">
        <v>-9.8163015215421104E-2</v>
      </c>
      <c r="S529" s="11">
        <v>-0.110552708515404</v>
      </c>
      <c r="T529" s="11">
        <v>-8.0203584701996095E-2</v>
      </c>
      <c r="U529" s="11">
        <v>-9.4213104783896703E-2</v>
      </c>
      <c r="V529" s="11">
        <v>1.1760365061823199E-2</v>
      </c>
      <c r="W529" s="11">
        <v>1.8892190353396201E-2</v>
      </c>
      <c r="X529" s="11">
        <v>-2.5524308411296699E-3</v>
      </c>
      <c r="Y529" s="11">
        <v>-2.7894414542297099E-2</v>
      </c>
      <c r="Z529" s="11">
        <v>-8.6188749353541295E-3</v>
      </c>
      <c r="AA529" s="11">
        <v>-0.108478285832904</v>
      </c>
      <c r="AB529" s="11">
        <v>-2.0199869854432201E-2</v>
      </c>
      <c r="AC529" s="11">
        <v>-7.4772234173841698E-2</v>
      </c>
      <c r="AD529" s="11">
        <v>-9.7197777033024499E-2</v>
      </c>
      <c r="AE529" s="11">
        <v>-4.1115439308792003E-2</v>
      </c>
      <c r="AF529" s="11">
        <v>-5.8905516140866096E-3</v>
      </c>
      <c r="AG529" s="11">
        <v>-6.7400349288851399E-2</v>
      </c>
      <c r="AH529" s="11">
        <v>-5.7302172469340398E-2</v>
      </c>
      <c r="AI529" s="11">
        <v>-3.2914694735965797E-2</v>
      </c>
      <c r="AJ529" s="11">
        <v>-1.5155068243463E-2</v>
      </c>
      <c r="AK529" s="11">
        <v>-2.0302029800585201E-3</v>
      </c>
      <c r="AL529" s="11">
        <v>9.5644663589859492E-3</v>
      </c>
      <c r="AM529" s="11">
        <v>-2.0389631858041199E-2</v>
      </c>
      <c r="AN529" s="11">
        <v>-1.98168865989744E-2</v>
      </c>
      <c r="AO529" s="11">
        <v>-3.6264750625320301E-2</v>
      </c>
      <c r="AP529" s="11">
        <v>-1.4305717349915901E-2</v>
      </c>
      <c r="AQ529" s="11">
        <v>-5.0735262334631E-2</v>
      </c>
      <c r="AR529" s="11">
        <v>2.7753290446705398E-2</v>
      </c>
      <c r="AS529" s="11">
        <v>-1.3491685079102599E-2</v>
      </c>
      <c r="AT529" s="11">
        <v>-5.97362999268665E-2</v>
      </c>
      <c r="AU529" s="11">
        <v>3.96805671650097E-2</v>
      </c>
      <c r="AW529">
        <f t="array" ref="AW529">SUMPRODUCT(B529:AU529,TRANSPOSE('QoL regression results'!$H$3:$H$48))</f>
        <v>0.82062348711861455</v>
      </c>
    </row>
    <row r="530" spans="1:49" x14ac:dyDescent="0.3">
      <c r="A530">
        <v>529</v>
      </c>
      <c r="B530" s="11">
        <v>0.872969739382777</v>
      </c>
      <c r="C530" s="11">
        <v>-4.78438197258843E-2</v>
      </c>
      <c r="D530" s="11">
        <v>7.2208758153228603E-4</v>
      </c>
      <c r="E530" s="11">
        <v>-3.29440077274441E-3</v>
      </c>
      <c r="F530" s="11">
        <v>2.49247566419428E-2</v>
      </c>
      <c r="G530" s="11">
        <v>2.10082636764467E-2</v>
      </c>
      <c r="H530" s="11">
        <v>2.58339331529772E-2</v>
      </c>
      <c r="I530" s="11">
        <v>-7.55983037151923E-2</v>
      </c>
      <c r="J530" s="11">
        <v>-8.5751185529940599E-4</v>
      </c>
      <c r="K530" s="11">
        <v>-6.4926098050477402E-2</v>
      </c>
      <c r="L530" s="11">
        <v>-0.1299667247454</v>
      </c>
      <c r="M530" s="11">
        <v>-6.0879582289172902E-2</v>
      </c>
      <c r="N530" s="11">
        <v>-0.18339761328256399</v>
      </c>
      <c r="O530" s="11">
        <v>-0.15814250539358499</v>
      </c>
      <c r="P530" s="11">
        <v>-3.41860520985975E-2</v>
      </c>
      <c r="Q530" s="11">
        <v>3.8001383520401201E-2</v>
      </c>
      <c r="R530" s="11">
        <v>-5.4338702754693699E-2</v>
      </c>
      <c r="S530" s="11">
        <v>-0.119161279438333</v>
      </c>
      <c r="T530" s="11">
        <v>-6.6967357447348996E-2</v>
      </c>
      <c r="U530" s="11">
        <v>7.3164107052248295E-2</v>
      </c>
      <c r="V530" s="11">
        <v>1.9403524596040399E-2</v>
      </c>
      <c r="W530" s="11">
        <v>-1.6603950303355899E-2</v>
      </c>
      <c r="X530" s="11">
        <v>-3.5164072525064198E-2</v>
      </c>
      <c r="Y530" s="11">
        <v>1.7411815152476601E-2</v>
      </c>
      <c r="Z530" s="11">
        <v>3.1048185724649E-2</v>
      </c>
      <c r="AA530" s="11">
        <v>-8.9531583883675103E-2</v>
      </c>
      <c r="AB530" s="11">
        <v>-2.0351317249669602E-2</v>
      </c>
      <c r="AC530" s="11">
        <v>-3.8868739177408497E-2</v>
      </c>
      <c r="AD530" s="11">
        <v>-0.11743518409907901</v>
      </c>
      <c r="AE530" s="11">
        <v>-3.4576126099990799E-2</v>
      </c>
      <c r="AF530" s="11">
        <v>-1.6235029756161298E-2</v>
      </c>
      <c r="AG530" s="11">
        <v>-6.6817006453403396E-2</v>
      </c>
      <c r="AH530" s="11">
        <v>-4.3502643349545199E-2</v>
      </c>
      <c r="AI530" s="11">
        <v>-3.1130989354388398E-2</v>
      </c>
      <c r="AJ530" s="11">
        <v>-1.3603945926466099E-2</v>
      </c>
      <c r="AK530" s="11">
        <v>1.0311364202494201E-3</v>
      </c>
      <c r="AL530" s="11">
        <v>-2.0763444990881002E-3</v>
      </c>
      <c r="AM530" s="11">
        <v>-9.2544742462435294E-3</v>
      </c>
      <c r="AN530" s="11">
        <v>-3.0542626607640299E-2</v>
      </c>
      <c r="AO530" s="11">
        <v>-4.55565564917867E-2</v>
      </c>
      <c r="AP530" s="11">
        <v>-1.7254263743998102E-2</v>
      </c>
      <c r="AQ530" s="11">
        <v>-5.3641475605820499E-2</v>
      </c>
      <c r="AR530" s="11">
        <v>2.55822971730033E-2</v>
      </c>
      <c r="AS530" s="11">
        <v>-1.2935856793673E-2</v>
      </c>
      <c r="AT530" s="11">
        <v>-6.20329681996344E-2</v>
      </c>
      <c r="AU530" s="11">
        <v>3.9615487169078201E-2</v>
      </c>
      <c r="AW530">
        <f t="array" ref="AW530">SUMPRODUCT(B530:AU530,TRANSPOSE('QoL regression results'!$H$3:$H$48))</f>
        <v>0.82739075153414365</v>
      </c>
    </row>
    <row r="531" spans="1:49" x14ac:dyDescent="0.3">
      <c r="A531">
        <v>530</v>
      </c>
      <c r="B531" s="11">
        <v>0.85583513156729996</v>
      </c>
      <c r="C531" s="11">
        <v>-5.1887705062130397E-2</v>
      </c>
      <c r="D531" s="11">
        <v>-8.2932960191056705E-3</v>
      </c>
      <c r="E531" s="11">
        <v>1.54732458785013E-2</v>
      </c>
      <c r="F531" s="11">
        <v>3.19458568078161E-2</v>
      </c>
      <c r="G531" s="11">
        <v>2.75903197185156E-2</v>
      </c>
      <c r="H531" s="11">
        <v>4.0144668008419399E-2</v>
      </c>
      <c r="I531" s="11">
        <v>-0.119834817012968</v>
      </c>
      <c r="J531" s="11">
        <v>-4.1481667464205299E-2</v>
      </c>
      <c r="K531" s="11">
        <v>-0.15889402102233399</v>
      </c>
      <c r="L531" s="11">
        <v>-0.12503298869132201</v>
      </c>
      <c r="M531" s="11">
        <v>-4.5354497513792003E-2</v>
      </c>
      <c r="N531" s="11">
        <v>-0.21773550981150899</v>
      </c>
      <c r="O531" s="11">
        <v>-0.12319104487664</v>
      </c>
      <c r="P531" s="11">
        <v>-3.3902398787372001E-2</v>
      </c>
      <c r="Q531" s="11">
        <v>-0.144626375644649</v>
      </c>
      <c r="R531" s="11">
        <v>-2.0744261076947199E-2</v>
      </c>
      <c r="S531" s="11">
        <v>-0.100008746360697</v>
      </c>
      <c r="T531" s="11">
        <v>-6.0663527577147901E-2</v>
      </c>
      <c r="U531" s="11">
        <v>-0.14204019482442701</v>
      </c>
      <c r="V531" s="11">
        <v>1.7199146625534199E-2</v>
      </c>
      <c r="W531" s="11">
        <v>-3.8456297142420201E-2</v>
      </c>
      <c r="X531" s="11">
        <v>-1.7117727423648602E-2</v>
      </c>
      <c r="Y531" s="11">
        <v>2.7378900615766501E-2</v>
      </c>
      <c r="Z531" s="11">
        <v>2.6391417473575599E-2</v>
      </c>
      <c r="AA531" s="11">
        <v>-0.121450718998216</v>
      </c>
      <c r="AB531" s="11">
        <v>-3.4489410003248698E-2</v>
      </c>
      <c r="AC531" s="11">
        <v>7.5256510114074901E-2</v>
      </c>
      <c r="AD531" s="11">
        <v>-2.8026335483915501E-2</v>
      </c>
      <c r="AE531" s="11">
        <v>-3.5028932792821099E-2</v>
      </c>
      <c r="AF531" s="11">
        <v>-1.53632140259363E-2</v>
      </c>
      <c r="AG531" s="11">
        <v>-4.5302282559517397E-2</v>
      </c>
      <c r="AH531" s="11">
        <v>-6.0096826000301501E-2</v>
      </c>
      <c r="AI531" s="11">
        <v>-2.9309702553800901E-2</v>
      </c>
      <c r="AJ531" s="11">
        <v>-1.1895592571049E-2</v>
      </c>
      <c r="AK531" s="11">
        <v>1.16367683225224E-4</v>
      </c>
      <c r="AL531" s="11">
        <v>1.1165932337901301E-2</v>
      </c>
      <c r="AM531" s="11">
        <v>-4.8839261228036304E-3</v>
      </c>
      <c r="AN531" s="11">
        <v>-1.9218424797771E-2</v>
      </c>
      <c r="AO531" s="11">
        <v>-5.2178213263418302E-2</v>
      </c>
      <c r="AP531" s="11">
        <v>-1.6031339504691901E-2</v>
      </c>
      <c r="AQ531" s="11">
        <v>-5.7945610574268301E-2</v>
      </c>
      <c r="AR531" s="11">
        <v>2.66629521002896E-2</v>
      </c>
      <c r="AS531" s="11">
        <v>-1.50860855022886E-2</v>
      </c>
      <c r="AT531" s="11">
        <v>-5.9960655097765901E-2</v>
      </c>
      <c r="AU531" s="11">
        <v>3.1698903473128898E-2</v>
      </c>
      <c r="AW531">
        <f t="array" ref="AW531">SUMPRODUCT(B531:AU531,TRANSPOSE('QoL regression results'!$H$3:$H$48))</f>
        <v>0.80690423790489973</v>
      </c>
    </row>
    <row r="532" spans="1:49" x14ac:dyDescent="0.3">
      <c r="A532">
        <v>531</v>
      </c>
      <c r="B532" s="11">
        <v>0.84920490946131499</v>
      </c>
      <c r="C532" s="11">
        <v>-1.6224939871551301E-2</v>
      </c>
      <c r="D532" s="11">
        <v>2.3655340317585299E-2</v>
      </c>
      <c r="E532" s="11">
        <v>7.1087494797049096E-3</v>
      </c>
      <c r="F532" s="11">
        <v>2.8868417440253001E-2</v>
      </c>
      <c r="G532" s="11">
        <v>3.8694697927746498E-2</v>
      </c>
      <c r="H532" s="11">
        <v>4.4040340627099897E-2</v>
      </c>
      <c r="I532" s="11">
        <v>-6.94496173635748E-2</v>
      </c>
      <c r="J532" s="11">
        <v>-1.6657948909475199E-2</v>
      </c>
      <c r="K532" s="11">
        <v>-8.7607523962244194E-2</v>
      </c>
      <c r="L532" s="11">
        <v>-0.100398628419931</v>
      </c>
      <c r="M532" s="11">
        <v>-5.7549518094888903E-2</v>
      </c>
      <c r="N532" s="11">
        <v>-0.18179616073136301</v>
      </c>
      <c r="O532" s="11">
        <v>-0.122942092834772</v>
      </c>
      <c r="P532" s="11">
        <v>-2.5852849641873302E-2</v>
      </c>
      <c r="Q532" s="11">
        <v>-6.9165907425378204E-2</v>
      </c>
      <c r="R532" s="11">
        <v>-0.13577760242852899</v>
      </c>
      <c r="S532" s="11">
        <v>-0.127219612665712</v>
      </c>
      <c r="T532" s="11">
        <v>-4.0298654537563497E-2</v>
      </c>
      <c r="U532" s="11">
        <v>-6.1308501758479801E-2</v>
      </c>
      <c r="V532" s="11">
        <v>2.27766079945056E-2</v>
      </c>
      <c r="W532" s="11">
        <v>-3.7110977360281003E-2</v>
      </c>
      <c r="X532" s="11">
        <v>-3.2596438275612899E-2</v>
      </c>
      <c r="Y532" s="11">
        <v>2.6004706739415601E-2</v>
      </c>
      <c r="Z532" s="11">
        <v>-4.0519592544463599E-2</v>
      </c>
      <c r="AA532" s="11">
        <v>-0.11618156603448</v>
      </c>
      <c r="AB532" s="11">
        <v>-2.93280294366021E-2</v>
      </c>
      <c r="AC532" s="11">
        <v>-0.10708565213798001</v>
      </c>
      <c r="AD532" s="11">
        <v>-2.0034802949856701E-2</v>
      </c>
      <c r="AE532" s="11">
        <v>-3.1898553527998502E-2</v>
      </c>
      <c r="AF532" s="11">
        <v>-2.5619983940544201E-2</v>
      </c>
      <c r="AG532" s="11">
        <v>-5.43492987319227E-2</v>
      </c>
      <c r="AH532" s="11">
        <v>-6.8368133745121101E-2</v>
      </c>
      <c r="AI532" s="11">
        <v>-3.4165503112774297E-2</v>
      </c>
      <c r="AJ532" s="11">
        <v>-9.8064615410006807E-3</v>
      </c>
      <c r="AK532" s="11">
        <v>-4.4538446464042801E-3</v>
      </c>
      <c r="AL532" s="11">
        <v>-3.37206004835621E-4</v>
      </c>
      <c r="AM532" s="11">
        <v>-9.41250329353829E-3</v>
      </c>
      <c r="AN532" s="11">
        <v>-1.32061757064017E-2</v>
      </c>
      <c r="AO532" s="11">
        <v>-3.5864967013611998E-2</v>
      </c>
      <c r="AP532" s="11">
        <v>-1.43955911092304E-2</v>
      </c>
      <c r="AQ532" s="11">
        <v>-4.6795264958114202E-2</v>
      </c>
      <c r="AR532" s="11">
        <v>3.0214849281339801E-2</v>
      </c>
      <c r="AS532" s="11">
        <v>-1.30354083067559E-2</v>
      </c>
      <c r="AT532" s="11">
        <v>-6.1838849013684902E-2</v>
      </c>
      <c r="AU532" s="11">
        <v>4.5651370883948501E-2</v>
      </c>
      <c r="AW532">
        <f t="array" ref="AW532">SUMPRODUCT(B532:AU532,TRANSPOSE('QoL regression results'!$H$3:$H$48))</f>
        <v>0.78049956971135825</v>
      </c>
    </row>
    <row r="533" spans="1:49" x14ac:dyDescent="0.3">
      <c r="A533">
        <v>532</v>
      </c>
      <c r="B533" s="11">
        <v>0.85250797774924303</v>
      </c>
      <c r="C533" s="11">
        <v>-1.9767922299446902E-2</v>
      </c>
      <c r="D533" s="11">
        <v>-2.6295694107815199E-3</v>
      </c>
      <c r="E533" s="11">
        <v>1.22267236117021E-3</v>
      </c>
      <c r="F533" s="11">
        <v>1.6342373957055299E-3</v>
      </c>
      <c r="G533" s="11">
        <v>4.04848280061181E-2</v>
      </c>
      <c r="H533" s="11">
        <v>4.2856318887910597E-2</v>
      </c>
      <c r="I533" s="11">
        <v>-4.7754703226847099E-2</v>
      </c>
      <c r="J533" s="11">
        <v>-3.1596074999745501E-3</v>
      </c>
      <c r="K533" s="11">
        <v>-0.17906613205090099</v>
      </c>
      <c r="L533" s="11">
        <v>-0.108879414442185</v>
      </c>
      <c r="M533" s="11">
        <v>-5.0252081791512498E-2</v>
      </c>
      <c r="N533" s="11">
        <v>-0.12576994067281899</v>
      </c>
      <c r="O533" s="11">
        <v>-0.115728094166831</v>
      </c>
      <c r="P533" s="11">
        <v>-1.78682912308499E-2</v>
      </c>
      <c r="Q533" s="11">
        <v>-0.105898104384236</v>
      </c>
      <c r="R533" s="11">
        <v>-9.5354095316868698E-2</v>
      </c>
      <c r="S533" s="11">
        <v>-0.159282756290264</v>
      </c>
      <c r="T533" s="11">
        <v>-8.2290848903343206E-2</v>
      </c>
      <c r="U533" s="11">
        <v>-0.15054691034186299</v>
      </c>
      <c r="V533" s="11">
        <v>-9.9098402648814098E-3</v>
      </c>
      <c r="W533" s="11">
        <v>-5.49270515724498E-2</v>
      </c>
      <c r="X533" s="11">
        <v>-3.6424126778031897E-2</v>
      </c>
      <c r="Y533" s="11">
        <v>-1.5042098707889201E-2</v>
      </c>
      <c r="Z533" s="11">
        <v>-1.8290688401973801E-2</v>
      </c>
      <c r="AA533" s="11">
        <v>-0.107361527831114</v>
      </c>
      <c r="AB533" s="11">
        <v>-3.5657558951824597E-2</v>
      </c>
      <c r="AC533" s="11">
        <v>2.8074496157153499E-2</v>
      </c>
      <c r="AD533" s="11">
        <v>-4.9464253454357301E-2</v>
      </c>
      <c r="AE533" s="11">
        <v>-3.7685928103233998E-2</v>
      </c>
      <c r="AF533" s="11">
        <v>-2.38435640183614E-2</v>
      </c>
      <c r="AG533" s="11">
        <v>-6.2611005071561199E-2</v>
      </c>
      <c r="AH533" s="11">
        <v>-6.1239197593114102E-2</v>
      </c>
      <c r="AI533" s="11">
        <v>-3.1642673272982799E-2</v>
      </c>
      <c r="AJ533" s="11">
        <v>-1.35632585169387E-2</v>
      </c>
      <c r="AK533" s="11">
        <v>1.22035080803541E-2</v>
      </c>
      <c r="AL533" s="11">
        <v>2.0151719890389701E-2</v>
      </c>
      <c r="AM533" s="11">
        <v>-1.35837640353326E-6</v>
      </c>
      <c r="AN533" s="11">
        <v>-1.5600978689857801E-2</v>
      </c>
      <c r="AO533" s="11">
        <v>-3.7700556639630997E-2</v>
      </c>
      <c r="AP533" s="11">
        <v>-1.3162486153432001E-2</v>
      </c>
      <c r="AQ533" s="11">
        <v>-5.0413762927714802E-2</v>
      </c>
      <c r="AR533" s="11">
        <v>3.2484910064243602E-2</v>
      </c>
      <c r="AS533" s="11">
        <v>-2.0383165552671299E-2</v>
      </c>
      <c r="AT533" s="11">
        <v>-6.3516532081122998E-2</v>
      </c>
      <c r="AU533" s="11">
        <v>3.9790935874960701E-2</v>
      </c>
      <c r="AW533">
        <f t="array" ref="AW533">SUMPRODUCT(B533:AU533,TRANSPOSE('QoL regression results'!$H$3:$H$48))</f>
        <v>0.81142050004651856</v>
      </c>
    </row>
    <row r="534" spans="1:49" x14ac:dyDescent="0.3">
      <c r="A534">
        <v>533</v>
      </c>
      <c r="B534" s="11">
        <v>0.86335934018011895</v>
      </c>
      <c r="C534" s="11">
        <v>-8.0587755265371201E-3</v>
      </c>
      <c r="D534" s="11">
        <v>-6.7879837842231101E-3</v>
      </c>
      <c r="E534" s="11">
        <v>3.2968328196148998E-3</v>
      </c>
      <c r="F534" s="11">
        <v>-2.57340074438282E-2</v>
      </c>
      <c r="G534" s="11">
        <v>1.43273829653512E-2</v>
      </c>
      <c r="H534" s="11">
        <v>3.5541951009781303E-2</v>
      </c>
      <c r="I534" s="11">
        <v>-7.9674938858412606E-2</v>
      </c>
      <c r="J534" s="11">
        <v>1.11254249035017E-3</v>
      </c>
      <c r="K534" s="11">
        <v>-0.124965245112966</v>
      </c>
      <c r="L534" s="11">
        <v>-0.11043540224645799</v>
      </c>
      <c r="M534" s="11">
        <v>-5.18780824652951E-2</v>
      </c>
      <c r="N534" s="11">
        <v>-5.2883121482532901E-2</v>
      </c>
      <c r="O534" s="11">
        <v>-0.102785610332806</v>
      </c>
      <c r="P534" s="11">
        <v>-2.1195956667365901E-2</v>
      </c>
      <c r="Q534" s="11">
        <v>-9.1923005626349003E-2</v>
      </c>
      <c r="R534" s="11">
        <v>-5.1837530956243001E-2</v>
      </c>
      <c r="S534" s="11">
        <v>-0.127820907276951</v>
      </c>
      <c r="T534" s="11">
        <v>-5.5894802200699902E-2</v>
      </c>
      <c r="U534" s="11">
        <v>-5.6167910277984803E-2</v>
      </c>
      <c r="V534" s="11">
        <v>1.18408834093201E-2</v>
      </c>
      <c r="W534" s="11">
        <v>-3.1153293522358998E-2</v>
      </c>
      <c r="X534" s="11">
        <v>-5.5764313042962602E-2</v>
      </c>
      <c r="Y534" s="11">
        <v>3.0245086625450002E-2</v>
      </c>
      <c r="Z534" s="11">
        <v>-1.0022847927709201E-2</v>
      </c>
      <c r="AA534" s="11">
        <v>-8.7192263340623299E-2</v>
      </c>
      <c r="AB534" s="11">
        <v>-2.4327673726420501E-2</v>
      </c>
      <c r="AC534" s="11">
        <v>7.3648324482772407E-2</v>
      </c>
      <c r="AD534" s="11">
        <v>-0.10816102400296</v>
      </c>
      <c r="AE534" s="11">
        <v>-3.16779194177427E-2</v>
      </c>
      <c r="AF534" s="11">
        <v>-2.46357874638427E-2</v>
      </c>
      <c r="AG534" s="11">
        <v>-6.3763312413957302E-2</v>
      </c>
      <c r="AH534" s="11">
        <v>-5.2666317673024897E-2</v>
      </c>
      <c r="AI534" s="11">
        <v>-2.6033354023004201E-2</v>
      </c>
      <c r="AJ534" s="11">
        <v>-1.5756414748270098E-2</v>
      </c>
      <c r="AK534" s="11">
        <v>6.9283653548093101E-3</v>
      </c>
      <c r="AL534" s="11">
        <v>1.00532292553359E-2</v>
      </c>
      <c r="AM534" s="11">
        <v>-1.16166880658428E-2</v>
      </c>
      <c r="AN534" s="11">
        <v>-2.7517361414012498E-2</v>
      </c>
      <c r="AO534" s="11">
        <v>-4.3669640040350503E-2</v>
      </c>
      <c r="AP534" s="11">
        <v>-1.9336154247430602E-2</v>
      </c>
      <c r="AQ534" s="11">
        <v>-5.2629752613396197E-2</v>
      </c>
      <c r="AR534" s="11">
        <v>2.4492078329080999E-2</v>
      </c>
      <c r="AS534" s="11">
        <v>-9.1008897469091708E-3</v>
      </c>
      <c r="AT534" s="11">
        <v>-6.5044431816641199E-2</v>
      </c>
      <c r="AU534" s="11">
        <v>3.7623502828164498E-2</v>
      </c>
      <c r="AW534">
        <f t="array" ref="AW534">SUMPRODUCT(B534:AU534,TRANSPOSE('QoL regression results'!$H$3:$H$48))</f>
        <v>0.82074625176242999</v>
      </c>
    </row>
    <row r="535" spans="1:49" x14ac:dyDescent="0.3">
      <c r="A535">
        <v>534</v>
      </c>
      <c r="B535" s="11">
        <v>0.86697899090085495</v>
      </c>
      <c r="C535" s="11">
        <v>-1.74609704193816E-3</v>
      </c>
      <c r="D535" s="11">
        <v>-1.22334990919929E-2</v>
      </c>
      <c r="E535" s="11">
        <v>-5.7038500394920497E-4</v>
      </c>
      <c r="F535" s="11">
        <v>-6.72381809225413E-3</v>
      </c>
      <c r="G535" s="11">
        <v>3.6208267001623502E-2</v>
      </c>
      <c r="H535" s="11">
        <v>3.67080545679178E-2</v>
      </c>
      <c r="I535" s="11">
        <v>-6.9256206766862102E-2</v>
      </c>
      <c r="J535" s="11">
        <v>-2.6848516220785199E-2</v>
      </c>
      <c r="K535" s="11">
        <v>-9.8914482706145598E-2</v>
      </c>
      <c r="L535" s="11">
        <v>-0.14535339008480999</v>
      </c>
      <c r="M535" s="11">
        <v>-6.2413439369338103E-2</v>
      </c>
      <c r="N535" s="11">
        <v>-0.14609614111088901</v>
      </c>
      <c r="O535" s="11">
        <v>-0.11099742582620201</v>
      </c>
      <c r="P535" s="11">
        <v>-2.45229963113483E-2</v>
      </c>
      <c r="Q535" s="11">
        <v>-9.3307441608561401E-2</v>
      </c>
      <c r="R535" s="11">
        <v>-5.95787212886906E-2</v>
      </c>
      <c r="S535" s="11">
        <v>-0.13458407514811799</v>
      </c>
      <c r="T535" s="11">
        <v>-7.6386041553058406E-2</v>
      </c>
      <c r="U535" s="11">
        <v>-0.12991273543409201</v>
      </c>
      <c r="V535" s="11">
        <v>1.0522028469504101E-3</v>
      </c>
      <c r="W535" s="11">
        <v>-8.5353094298950494E-2</v>
      </c>
      <c r="X535" s="11">
        <v>-3.4739158282261699E-2</v>
      </c>
      <c r="Y535" s="11">
        <v>-4.24550765840234E-2</v>
      </c>
      <c r="Z535" s="11">
        <v>2.6844001794850102E-2</v>
      </c>
      <c r="AA535" s="11">
        <v>-0.101599270816203</v>
      </c>
      <c r="AB535" s="11">
        <v>-2.7535774568784602E-2</v>
      </c>
      <c r="AC535" s="11">
        <v>-5.6612977421045499E-2</v>
      </c>
      <c r="AD535" s="11">
        <v>3.6822133666807901E-2</v>
      </c>
      <c r="AE535" s="11">
        <v>-3.2606468392186103E-2</v>
      </c>
      <c r="AF535" s="11">
        <v>-1.3349286426589E-2</v>
      </c>
      <c r="AG535" s="11">
        <v>-6.7142609746839901E-2</v>
      </c>
      <c r="AH535" s="11">
        <v>-5.2517227116350297E-2</v>
      </c>
      <c r="AI535" s="11">
        <v>-3.1442642885210897E-2</v>
      </c>
      <c r="AJ535" s="11">
        <v>-1.4916979957999401E-2</v>
      </c>
      <c r="AK535" s="11">
        <v>7.9410327772570302E-3</v>
      </c>
      <c r="AL535" s="11">
        <v>1.13688275588886E-2</v>
      </c>
      <c r="AM535" s="11">
        <v>-6.9736288111300702E-3</v>
      </c>
      <c r="AN535" s="11">
        <v>-1.98454731688575E-2</v>
      </c>
      <c r="AO535" s="11">
        <v>-3.67308933051817E-2</v>
      </c>
      <c r="AP535" s="11">
        <v>-1.06905381616187E-2</v>
      </c>
      <c r="AQ535" s="11">
        <v>-4.8799861055306502E-2</v>
      </c>
      <c r="AR535" s="11">
        <v>2.87766985494868E-2</v>
      </c>
      <c r="AS535" s="11">
        <v>-2.6066942041911501E-2</v>
      </c>
      <c r="AT535" s="11">
        <v>-7.2477203881466001E-2</v>
      </c>
      <c r="AU535" s="11">
        <v>4.4588936625440202E-2</v>
      </c>
      <c r="AW535">
        <f t="array" ref="AW535">SUMPRODUCT(B535:AU535,TRANSPOSE('QoL regression results'!$H$3:$H$48))</f>
        <v>0.82583059134339321</v>
      </c>
    </row>
    <row r="536" spans="1:49" x14ac:dyDescent="0.3">
      <c r="A536">
        <v>535</v>
      </c>
      <c r="B536" s="11">
        <v>0.85186951541218503</v>
      </c>
      <c r="C536" s="11">
        <v>-6.6594569650068394E-2</v>
      </c>
      <c r="D536" s="11">
        <v>-2.0081623386617301E-3</v>
      </c>
      <c r="E536" s="11">
        <v>3.8821655569150201E-3</v>
      </c>
      <c r="F536" s="11">
        <v>3.5792520060240099E-2</v>
      </c>
      <c r="G536" s="11">
        <v>3.12453754804809E-2</v>
      </c>
      <c r="H536" s="11">
        <v>3.9224767026289201E-2</v>
      </c>
      <c r="I536" s="11">
        <v>-6.5553376664631693E-2</v>
      </c>
      <c r="J536" s="11">
        <v>-5.9993817200471602E-2</v>
      </c>
      <c r="K536" s="11">
        <v>-0.10795760110095801</v>
      </c>
      <c r="L536" s="11">
        <v>-0.10882828931716899</v>
      </c>
      <c r="M536" s="11">
        <v>-4.6389847637973401E-2</v>
      </c>
      <c r="N536" s="11">
        <v>-0.18347792249971401</v>
      </c>
      <c r="O536" s="11">
        <v>-0.102289857151025</v>
      </c>
      <c r="P536" s="11">
        <v>-2.0626162613361799E-2</v>
      </c>
      <c r="Q536" s="11">
        <v>-3.9496046973382298E-2</v>
      </c>
      <c r="R536" s="11">
        <v>-9.2610931587328693E-2</v>
      </c>
      <c r="S536" s="11">
        <v>-0.103979357157403</v>
      </c>
      <c r="T536" s="11">
        <v>-5.9541933210926899E-2</v>
      </c>
      <c r="U536" s="11">
        <v>-1.12217813768945E-2</v>
      </c>
      <c r="V536" s="11">
        <v>1.26263210355178E-2</v>
      </c>
      <c r="W536" s="11">
        <v>-2.0395074909347E-2</v>
      </c>
      <c r="X536" s="11">
        <v>-4.1158148860285598E-2</v>
      </c>
      <c r="Y536" s="11">
        <v>-1.5260585056754501E-2</v>
      </c>
      <c r="Z536" s="11">
        <v>-4.1300780009252899E-2</v>
      </c>
      <c r="AA536" s="11">
        <v>-9.3318304898431001E-2</v>
      </c>
      <c r="AB536" s="11">
        <v>-4.5471745590624398E-2</v>
      </c>
      <c r="AC536" s="11">
        <v>-5.0387241009130598E-2</v>
      </c>
      <c r="AD536" s="11">
        <v>4.8639954594128197E-2</v>
      </c>
      <c r="AE536" s="11">
        <v>-3.1546074168581802E-2</v>
      </c>
      <c r="AF536" s="11">
        <v>-1.89063223199262E-2</v>
      </c>
      <c r="AG536" s="11">
        <v>-5.5916601324378201E-2</v>
      </c>
      <c r="AH536" s="11">
        <v>-5.5843134391264801E-2</v>
      </c>
      <c r="AI536" s="11">
        <v>-3.6809274383825398E-2</v>
      </c>
      <c r="AJ536" s="11">
        <v>-1.00132261239345E-2</v>
      </c>
      <c r="AK536" s="11">
        <v>3.5998130321997601E-3</v>
      </c>
      <c r="AL536" s="11">
        <v>3.5874294657697501E-3</v>
      </c>
      <c r="AM536" s="11">
        <v>-1.2342568176011299E-2</v>
      </c>
      <c r="AN536" s="11">
        <v>-2.2761003738941198E-2</v>
      </c>
      <c r="AO536" s="11">
        <v>-3.53529925562511E-2</v>
      </c>
      <c r="AP536" s="11">
        <v>-1.00173086495285E-2</v>
      </c>
      <c r="AQ536" s="11">
        <v>-5.6732415140230801E-2</v>
      </c>
      <c r="AR536" s="11">
        <v>3.2076009722128498E-2</v>
      </c>
      <c r="AS536" s="11">
        <v>-1.5335715987925101E-2</v>
      </c>
      <c r="AT536" s="11">
        <v>-6.3505262743697E-2</v>
      </c>
      <c r="AU536" s="11">
        <v>4.3489690765591303E-2</v>
      </c>
      <c r="AW536">
        <f t="array" ref="AW536">SUMPRODUCT(B536:AU536,TRANSPOSE('QoL regression results'!$H$3:$H$48))</f>
        <v>0.79961381048669</v>
      </c>
    </row>
    <row r="537" spans="1:49" x14ac:dyDescent="0.3">
      <c r="A537">
        <v>536</v>
      </c>
      <c r="B537" s="11">
        <v>0.85149050605538901</v>
      </c>
      <c r="C537" s="11">
        <v>-5.8870740488968301E-2</v>
      </c>
      <c r="D537" s="11">
        <v>-4.9152201629872596E-3</v>
      </c>
      <c r="E537" s="11">
        <v>7.3946488578152001E-3</v>
      </c>
      <c r="F537" s="11">
        <v>3.1083828511958001E-2</v>
      </c>
      <c r="G537" s="11">
        <v>2.98949224769882E-2</v>
      </c>
      <c r="H537" s="11">
        <v>3.61144106019331E-2</v>
      </c>
      <c r="I537" s="11">
        <v>-5.29846017659358E-2</v>
      </c>
      <c r="J537" s="11">
        <v>-5.6323455091918096E-4</v>
      </c>
      <c r="K537" s="11">
        <v>-0.16305959950291499</v>
      </c>
      <c r="L537" s="11">
        <v>-0.115644387245042</v>
      </c>
      <c r="M537" s="11">
        <v>-4.7963765188157599E-2</v>
      </c>
      <c r="N537" s="11">
        <v>-0.14448216520544499</v>
      </c>
      <c r="O537" s="11">
        <v>-8.0685955492716996E-2</v>
      </c>
      <c r="P537" s="11">
        <v>-3.2017383207225102E-2</v>
      </c>
      <c r="Q537" s="11">
        <v>-0.102714388777742</v>
      </c>
      <c r="R537" s="11">
        <v>-7.2946380394651997E-2</v>
      </c>
      <c r="S537" s="11">
        <v>-0.14823471108744499</v>
      </c>
      <c r="T537" s="11">
        <v>-4.5308069112578897E-2</v>
      </c>
      <c r="U537" s="11">
        <v>-3.0357014429073799E-2</v>
      </c>
      <c r="V537" s="11">
        <v>1.7852222100974698E-2</v>
      </c>
      <c r="W537" s="11">
        <v>4.8059569753306098E-3</v>
      </c>
      <c r="X537" s="11">
        <v>-4.4330398716772301E-2</v>
      </c>
      <c r="Y537" s="11">
        <v>6.6507585253697196E-2</v>
      </c>
      <c r="Z537" s="11">
        <v>1.2114823379567799E-2</v>
      </c>
      <c r="AA537" s="11">
        <v>-8.5756673465175695E-2</v>
      </c>
      <c r="AB537" s="11">
        <v>-3.9903668941509297E-2</v>
      </c>
      <c r="AC537" s="11">
        <v>1.9827863128755299E-2</v>
      </c>
      <c r="AD537" s="11">
        <v>-7.7729178957066394E-2</v>
      </c>
      <c r="AE537" s="11">
        <v>-3.02202098086507E-2</v>
      </c>
      <c r="AF537" s="11">
        <v>-1.8304467181072599E-2</v>
      </c>
      <c r="AG537" s="11">
        <v>-5.8703094068848397E-2</v>
      </c>
      <c r="AH537" s="11">
        <v>-6.1991559820877701E-2</v>
      </c>
      <c r="AI537" s="11">
        <v>-1.7526054452363399E-2</v>
      </c>
      <c r="AJ537" s="11">
        <v>-1.2273246322673501E-2</v>
      </c>
      <c r="AK537" s="11">
        <v>-2.41644046647221E-3</v>
      </c>
      <c r="AL537" s="11">
        <v>9.3521487049165603E-3</v>
      </c>
      <c r="AM537" s="11">
        <v>-1.31472749904418E-2</v>
      </c>
      <c r="AN537" s="11">
        <v>-2.00118161522005E-2</v>
      </c>
      <c r="AO537" s="11">
        <v>-4.8990081800928301E-2</v>
      </c>
      <c r="AP537" s="11">
        <v>-1.65714856718529E-2</v>
      </c>
      <c r="AQ537" s="11">
        <v>-5.7184269543915797E-2</v>
      </c>
      <c r="AR537" s="11">
        <v>2.6183633802144699E-2</v>
      </c>
      <c r="AS537" s="11">
        <v>-1.4886853830150299E-2</v>
      </c>
      <c r="AT537" s="11">
        <v>-6.3547083135535198E-2</v>
      </c>
      <c r="AU537" s="11">
        <v>4.8008077277507999E-2</v>
      </c>
      <c r="AW537">
        <f t="array" ref="AW537">SUMPRODUCT(B537:AU537,TRANSPOSE('QoL regression results'!$H$3:$H$48))</f>
        <v>0.79885109493942785</v>
      </c>
    </row>
    <row r="538" spans="1:49" x14ac:dyDescent="0.3">
      <c r="A538">
        <v>537</v>
      </c>
      <c r="B538" s="11">
        <v>0.85154906970742505</v>
      </c>
      <c r="C538" s="11">
        <v>-2.41816944129917E-2</v>
      </c>
      <c r="D538" s="11">
        <v>4.39832773024773E-3</v>
      </c>
      <c r="E538" s="11">
        <v>1.32884273038998E-2</v>
      </c>
      <c r="F538" s="11">
        <v>1.00646280326079E-2</v>
      </c>
      <c r="G538" s="11">
        <v>3.1882551155985199E-2</v>
      </c>
      <c r="H538" s="11">
        <v>3.4129904192857802E-2</v>
      </c>
      <c r="I538" s="11">
        <v>-5.75606914601332E-2</v>
      </c>
      <c r="J538" s="11">
        <v>1.49442247081512E-2</v>
      </c>
      <c r="K538" s="11">
        <v>-0.18082660296894901</v>
      </c>
      <c r="L538" s="11">
        <v>-0.101585577422768</v>
      </c>
      <c r="M538" s="11">
        <v>-5.5996978851376798E-2</v>
      </c>
      <c r="N538" s="11">
        <v>-0.13514019928536</v>
      </c>
      <c r="O538" s="11">
        <v>-6.8731453547584004E-2</v>
      </c>
      <c r="P538" s="11">
        <v>-1.94963739462167E-2</v>
      </c>
      <c r="Q538" s="11">
        <v>-0.12994570077207501</v>
      </c>
      <c r="R538" s="11">
        <v>-0.124160139350115</v>
      </c>
      <c r="S538" s="11">
        <v>-0.158765312130033</v>
      </c>
      <c r="T538" s="11">
        <v>-7.2195139921979304E-2</v>
      </c>
      <c r="U538" s="11">
        <v>-9.5550809824456601E-2</v>
      </c>
      <c r="V538" s="11">
        <v>-6.6091804099674698E-3</v>
      </c>
      <c r="W538" s="11">
        <v>-4.0395350587507498E-2</v>
      </c>
      <c r="X538" s="11">
        <v>-2.3516073146088501E-2</v>
      </c>
      <c r="Y538" s="11">
        <v>4.9697311310585399E-2</v>
      </c>
      <c r="Z538" s="11">
        <v>3.9564209000888501E-2</v>
      </c>
      <c r="AA538" s="11">
        <v>-0.107207575461924</v>
      </c>
      <c r="AB538" s="11">
        <v>-5.4088461623507403E-2</v>
      </c>
      <c r="AC538" s="11">
        <v>-0.112963578724462</v>
      </c>
      <c r="AD538" s="11">
        <v>-8.7196694859788093E-2</v>
      </c>
      <c r="AE538" s="11">
        <v>-3.2445014312633101E-2</v>
      </c>
      <c r="AF538" s="11">
        <v>-2.6370559553754301E-2</v>
      </c>
      <c r="AG538" s="11">
        <v>-5.8181926359869698E-2</v>
      </c>
      <c r="AH538" s="11">
        <v>-5.3343934111211598E-2</v>
      </c>
      <c r="AI538" s="11">
        <v>-2.50653245135725E-2</v>
      </c>
      <c r="AJ538" s="11">
        <v>-1.43323416364112E-2</v>
      </c>
      <c r="AK538" s="11">
        <v>2.0169094014234998E-3</v>
      </c>
      <c r="AL538" s="11">
        <v>4.0789657010870603E-3</v>
      </c>
      <c r="AM538" s="11">
        <v>-8.4478825065715992E-3</v>
      </c>
      <c r="AN538" s="11">
        <v>-2.73942778893984E-2</v>
      </c>
      <c r="AO538" s="11">
        <v>-5.0281389865996201E-2</v>
      </c>
      <c r="AP538" s="11">
        <v>-1.09962999379429E-2</v>
      </c>
      <c r="AQ538" s="11">
        <v>-5.1029064937139101E-2</v>
      </c>
      <c r="AR538" s="11">
        <v>3.0416183264845902E-2</v>
      </c>
      <c r="AS538" s="11">
        <v>-1.391544740455E-2</v>
      </c>
      <c r="AT538" s="11">
        <v>-6.47300133340655E-2</v>
      </c>
      <c r="AU538" s="11">
        <v>4.2098576467149103E-2</v>
      </c>
      <c r="AW538">
        <f t="array" ref="AW538">SUMPRODUCT(B538:AU538,TRANSPOSE('QoL regression results'!$H$3:$H$48))</f>
        <v>0.80228410129730043</v>
      </c>
    </row>
    <row r="539" spans="1:49" x14ac:dyDescent="0.3">
      <c r="A539">
        <v>538</v>
      </c>
      <c r="B539" s="11">
        <v>0.87175652597020403</v>
      </c>
      <c r="C539" s="11">
        <v>-4.0674234434380903E-2</v>
      </c>
      <c r="D539" s="11">
        <v>-1.1205963292246299E-2</v>
      </c>
      <c r="E539" s="11">
        <v>-7.1374998822209598E-3</v>
      </c>
      <c r="F539" s="11">
        <v>9.1336024216708608E-3</v>
      </c>
      <c r="G539" s="11">
        <v>3.2858315266863898E-2</v>
      </c>
      <c r="H539" s="11">
        <v>3.6052877474029001E-2</v>
      </c>
      <c r="I539" s="11">
        <v>-0.11456962497361101</v>
      </c>
      <c r="J539" s="11">
        <v>-2.6498809505550398E-2</v>
      </c>
      <c r="K539" s="11">
        <v>-0.135223819033364</v>
      </c>
      <c r="L539" s="11">
        <v>-0.13897942834110899</v>
      </c>
      <c r="M539" s="11">
        <v>-5.7557963911229901E-2</v>
      </c>
      <c r="N539" s="11">
        <v>-0.118268052036962</v>
      </c>
      <c r="O539" s="11">
        <v>-0.106995724712675</v>
      </c>
      <c r="P539" s="11">
        <v>-3.1526016805585602E-2</v>
      </c>
      <c r="Q539" s="11">
        <v>-0.105953477530881</v>
      </c>
      <c r="R539" s="11">
        <v>-0.12704026899743001</v>
      </c>
      <c r="S539" s="11">
        <v>-0.112471744719193</v>
      </c>
      <c r="T539" s="11">
        <v>-5.1119566920024499E-2</v>
      </c>
      <c r="U539" s="11">
        <v>3.90431252890268E-2</v>
      </c>
      <c r="V539" s="11">
        <v>6.3088465416407799E-3</v>
      </c>
      <c r="W539" s="11">
        <v>-5.0124382299284197E-2</v>
      </c>
      <c r="X539" s="11">
        <v>-5.4010744468270103E-2</v>
      </c>
      <c r="Y539" s="11">
        <v>-4.8204294847921401E-2</v>
      </c>
      <c r="Z539" s="11">
        <v>2.6987673745670401E-2</v>
      </c>
      <c r="AA539" s="11">
        <v>-7.4115608594530299E-2</v>
      </c>
      <c r="AB539" s="11">
        <v>-2.1091203322299398E-2</v>
      </c>
      <c r="AC539" s="11">
        <v>-4.8200080567060301E-2</v>
      </c>
      <c r="AD539" s="11">
        <v>-6.9419605185534999E-2</v>
      </c>
      <c r="AE539" s="11">
        <v>-2.8055576110758498E-2</v>
      </c>
      <c r="AF539" s="11">
        <v>-1.0720360274535099E-2</v>
      </c>
      <c r="AG539" s="11">
        <v>-6.3135163033601602E-2</v>
      </c>
      <c r="AH539" s="11">
        <v>-5.4588589781995697E-2</v>
      </c>
      <c r="AI539" s="11">
        <v>-2.63978023428252E-2</v>
      </c>
      <c r="AJ539" s="11">
        <v>-1.45456760316431E-2</v>
      </c>
      <c r="AK539" s="11">
        <v>3.58948282765272E-3</v>
      </c>
      <c r="AL539" s="11">
        <v>1.3242132204979401E-3</v>
      </c>
      <c r="AM539" s="11">
        <v>-1.30323276508313E-2</v>
      </c>
      <c r="AN539" s="11">
        <v>-2.5639647331376299E-2</v>
      </c>
      <c r="AO539" s="11">
        <v>-3.5836221289975101E-2</v>
      </c>
      <c r="AP539" s="11">
        <v>-1.43074792578232E-2</v>
      </c>
      <c r="AQ539" s="11">
        <v>-4.6503497955533699E-2</v>
      </c>
      <c r="AR539" s="11">
        <v>3.4357791367346201E-2</v>
      </c>
      <c r="AS539" s="11">
        <v>-1.9887433617790599E-2</v>
      </c>
      <c r="AT539" s="11">
        <v>-6.4565088646854202E-2</v>
      </c>
      <c r="AU539" s="11">
        <v>4.15067119623223E-2</v>
      </c>
      <c r="AW539">
        <f t="array" ref="AW539">SUMPRODUCT(B539:AU539,TRANSPOSE('QoL regression results'!$H$3:$H$48))</f>
        <v>0.81849214940870629</v>
      </c>
    </row>
    <row r="540" spans="1:49" x14ac:dyDescent="0.3">
      <c r="A540">
        <v>539</v>
      </c>
      <c r="B540" s="11">
        <v>0.873558535631211</v>
      </c>
      <c r="C540" s="11">
        <v>-0.104268205308489</v>
      </c>
      <c r="D540" s="11">
        <v>-1.4920891417124899E-2</v>
      </c>
      <c r="E540" s="11">
        <v>-6.3931607205189997E-3</v>
      </c>
      <c r="F540" s="11">
        <v>2.47159325604146E-2</v>
      </c>
      <c r="G540" s="11">
        <v>3.56485593454655E-2</v>
      </c>
      <c r="H540" s="11">
        <v>3.9918771301348903E-2</v>
      </c>
      <c r="I540" s="11">
        <v>-9.3019844691956302E-2</v>
      </c>
      <c r="J540" s="11">
        <v>2.04602998736675E-5</v>
      </c>
      <c r="K540" s="11">
        <v>-0.14701009093374301</v>
      </c>
      <c r="L540" s="11">
        <v>-0.12883995216667801</v>
      </c>
      <c r="M540" s="11">
        <v>-5.84197656712458E-2</v>
      </c>
      <c r="N540" s="11">
        <v>-0.18266009434323199</v>
      </c>
      <c r="O540" s="11">
        <v>-7.3253794174091794E-2</v>
      </c>
      <c r="P540" s="11">
        <v>-2.25650781215927E-2</v>
      </c>
      <c r="Q540" s="11">
        <v>-0.15665789399841001</v>
      </c>
      <c r="R540" s="11">
        <v>-8.6994926708003795E-2</v>
      </c>
      <c r="S540" s="11">
        <v>-0.12832539279067601</v>
      </c>
      <c r="T540" s="11">
        <v>-8.7742226623224798E-2</v>
      </c>
      <c r="U540" s="11">
        <v>-0.12301745125822</v>
      </c>
      <c r="V540" s="11">
        <v>-3.9249105899141497E-2</v>
      </c>
      <c r="W540" s="11">
        <v>-4.0937932569640499E-3</v>
      </c>
      <c r="X540" s="11">
        <v>-4.0740408034378402E-2</v>
      </c>
      <c r="Y540" s="11">
        <v>4.5794425469534897E-2</v>
      </c>
      <c r="Z540" s="11">
        <v>-2.4127860440403499E-2</v>
      </c>
      <c r="AA540" s="11">
        <v>-0.124258785832464</v>
      </c>
      <c r="AB540" s="11">
        <v>-2.96716021750267E-2</v>
      </c>
      <c r="AC540" s="11">
        <v>5.5327803008627099E-3</v>
      </c>
      <c r="AD540" s="11">
        <v>-8.94843695916267E-2</v>
      </c>
      <c r="AE540" s="11">
        <v>-4.1215750599128798E-2</v>
      </c>
      <c r="AF540" s="11">
        <v>-2.0806752866148599E-2</v>
      </c>
      <c r="AG540" s="11">
        <v>-6.1131058084219002E-2</v>
      </c>
      <c r="AH540" s="11">
        <v>-6.3914348404870605E-2</v>
      </c>
      <c r="AI540" s="11">
        <v>-3.78319928591297E-2</v>
      </c>
      <c r="AJ540" s="11">
        <v>-1.9841670452251998E-2</v>
      </c>
      <c r="AK540" s="11">
        <v>4.5169932594149604E-3</v>
      </c>
      <c r="AL540" s="11">
        <v>1.1214126709681501E-2</v>
      </c>
      <c r="AM540" s="11">
        <v>1.06320718144857E-3</v>
      </c>
      <c r="AN540" s="11">
        <v>-2.06679803606452E-2</v>
      </c>
      <c r="AO540" s="11">
        <v>-4.5277002893532502E-2</v>
      </c>
      <c r="AP540" s="11">
        <v>-1.7437093713343399E-2</v>
      </c>
      <c r="AQ540" s="11">
        <v>-6.4888767321283305E-2</v>
      </c>
      <c r="AR540" s="11">
        <v>2.37271427065039E-2</v>
      </c>
      <c r="AS540" s="11">
        <v>-1.3229996742425599E-2</v>
      </c>
      <c r="AT540" s="11">
        <v>-5.3808965445958E-2</v>
      </c>
      <c r="AU540" s="11">
        <v>4.7521445055212698E-2</v>
      </c>
      <c r="AW540">
        <f t="array" ref="AW540">SUMPRODUCT(B540:AU540,TRANSPOSE('QoL regression results'!$H$3:$H$48))</f>
        <v>0.82085831393602182</v>
      </c>
    </row>
    <row r="541" spans="1:49" x14ac:dyDescent="0.3">
      <c r="A541">
        <v>540</v>
      </c>
      <c r="B541" s="11">
        <v>0.85197113690137005</v>
      </c>
      <c r="C541" s="11">
        <v>-5.7597660505947702E-2</v>
      </c>
      <c r="D541" s="11">
        <v>1.93923370704443E-3</v>
      </c>
      <c r="E541" s="11">
        <v>1.13565441386464E-2</v>
      </c>
      <c r="F541" s="11">
        <v>1.3889356054471801E-2</v>
      </c>
      <c r="G541" s="11">
        <v>-5.23450570739079E-4</v>
      </c>
      <c r="H541" s="11">
        <v>2.5691963350818799E-2</v>
      </c>
      <c r="I541" s="11">
        <v>-5.5366205439684402E-2</v>
      </c>
      <c r="J541" s="11">
        <v>1.18035653666836E-3</v>
      </c>
      <c r="K541" s="11">
        <v>-4.8068255106993397E-2</v>
      </c>
      <c r="L541" s="11">
        <v>-0.133609420171966</v>
      </c>
      <c r="M541" s="11">
        <v>-4.9482192588841602E-2</v>
      </c>
      <c r="N541" s="11">
        <v>-0.13257885803651701</v>
      </c>
      <c r="O541" s="11">
        <v>-0.12128943863200101</v>
      </c>
      <c r="P541" s="11">
        <v>-1.8668685560131602E-2</v>
      </c>
      <c r="Q541" s="11">
        <v>-4.5970438377863701E-2</v>
      </c>
      <c r="R541" s="11">
        <v>-6.6616201549250298E-2</v>
      </c>
      <c r="S541" s="11">
        <v>-0.12734297418884899</v>
      </c>
      <c r="T541" s="11">
        <v>-6.7757285935414593E-2</v>
      </c>
      <c r="U541" s="11">
        <v>-7.8480219204115603E-2</v>
      </c>
      <c r="V541" s="11">
        <v>2.82525614651238E-5</v>
      </c>
      <c r="W541" s="11">
        <v>-3.7440494471240801E-2</v>
      </c>
      <c r="X541" s="11">
        <v>-4.2915055402675498E-2</v>
      </c>
      <c r="Y541" s="11">
        <v>-4.6704948278688797E-2</v>
      </c>
      <c r="Z541" s="11">
        <v>1.6421691514142699E-2</v>
      </c>
      <c r="AA541" s="11">
        <v>-7.8127597710287294E-2</v>
      </c>
      <c r="AB541" s="11">
        <v>-2.4384280322449801E-2</v>
      </c>
      <c r="AC541" s="11">
        <v>-1.0436097860914401E-2</v>
      </c>
      <c r="AD541" s="11">
        <v>-2.9872906150656499E-2</v>
      </c>
      <c r="AE541" s="11">
        <v>-2.7753021522009199E-2</v>
      </c>
      <c r="AF541" s="11">
        <v>-3.3528152968121998E-2</v>
      </c>
      <c r="AG541" s="11">
        <v>-5.5028822723171597E-2</v>
      </c>
      <c r="AH541" s="11">
        <v>-4.5104012568331103E-2</v>
      </c>
      <c r="AI541" s="11">
        <v>-2.3674730471415301E-2</v>
      </c>
      <c r="AJ541" s="11">
        <v>-1.9045145147404199E-2</v>
      </c>
      <c r="AK541" s="11">
        <v>1.92969535191033E-3</v>
      </c>
      <c r="AL541" s="11">
        <v>6.5776263666699397E-3</v>
      </c>
      <c r="AM541" s="11">
        <v>-4.6872152585534996E-3</v>
      </c>
      <c r="AN541" s="11">
        <v>-1.4167184707528299E-2</v>
      </c>
      <c r="AO541" s="11">
        <v>-3.5830143144304299E-2</v>
      </c>
      <c r="AP541" s="11">
        <v>-1.5555260783863E-2</v>
      </c>
      <c r="AQ541" s="11">
        <v>-5.2755163107852103E-2</v>
      </c>
      <c r="AR541" s="11">
        <v>2.9405232981832799E-2</v>
      </c>
      <c r="AS541" s="11">
        <v>-1.23879855950086E-2</v>
      </c>
      <c r="AT541" s="11">
        <v>-5.9158813428779197E-2</v>
      </c>
      <c r="AU541" s="11">
        <v>3.7428536678740201E-2</v>
      </c>
      <c r="AW541">
        <f t="array" ref="AW541">SUMPRODUCT(B541:AU541,TRANSPOSE('QoL regression results'!$H$3:$H$48))</f>
        <v>0.8134447506997089</v>
      </c>
    </row>
    <row r="542" spans="1:49" x14ac:dyDescent="0.3">
      <c r="A542">
        <v>541</v>
      </c>
      <c r="B542" s="11">
        <v>0.87397298276596003</v>
      </c>
      <c r="C542" s="11">
        <v>-7.6601255030532903E-2</v>
      </c>
      <c r="D542" s="11">
        <v>-2.5135939574014401E-2</v>
      </c>
      <c r="E542" s="11">
        <v>-1.9611715421269299E-2</v>
      </c>
      <c r="F542" s="11">
        <v>2.21494563446719E-2</v>
      </c>
      <c r="G542" s="11">
        <v>1.26816638958733E-2</v>
      </c>
      <c r="H542" s="11">
        <v>4.2760305001551903E-2</v>
      </c>
      <c r="I542" s="11">
        <v>-7.9925819791934194E-2</v>
      </c>
      <c r="J542" s="11">
        <v>-3.7359135918351903E-2</v>
      </c>
      <c r="K542" s="11">
        <v>-0.151557416099665</v>
      </c>
      <c r="L542" s="11">
        <v>-9.5313331166806098E-2</v>
      </c>
      <c r="M542" s="11">
        <v>-5.8848705439631901E-2</v>
      </c>
      <c r="N542" s="11">
        <v>-0.14146236794663899</v>
      </c>
      <c r="O542" s="11">
        <v>-9.3658369198291694E-2</v>
      </c>
      <c r="P542" s="11">
        <v>-1.8462395586483601E-2</v>
      </c>
      <c r="Q542" s="11">
        <v>-6.4916050796355096E-2</v>
      </c>
      <c r="R542" s="11">
        <v>-0.120076476198983</v>
      </c>
      <c r="S542" s="11">
        <v>-0.11455994445756799</v>
      </c>
      <c r="T542" s="11">
        <v>-5.3340500909910597E-2</v>
      </c>
      <c r="U542" s="11">
        <v>-3.1676677268349399E-2</v>
      </c>
      <c r="V542" s="11">
        <v>3.1393572853520901E-2</v>
      </c>
      <c r="W542" s="11">
        <v>-4.21855899473031E-2</v>
      </c>
      <c r="X542" s="11">
        <v>-1.70525502858851E-2</v>
      </c>
      <c r="Y542" s="11">
        <v>-1.4616821263727E-3</v>
      </c>
      <c r="Z542" s="11">
        <v>2.9950060268491799E-2</v>
      </c>
      <c r="AA542" s="11">
        <v>-0.114690351124273</v>
      </c>
      <c r="AB542" s="11">
        <v>-3.9442569536541003E-2</v>
      </c>
      <c r="AC542" s="11">
        <v>1.0427578726650099E-2</v>
      </c>
      <c r="AD542" s="11">
        <v>-6.4352805226965307E-2</v>
      </c>
      <c r="AE542" s="11">
        <v>-3.2227453806277499E-2</v>
      </c>
      <c r="AF542" s="11">
        <v>-1.37411573107109E-2</v>
      </c>
      <c r="AG542" s="11">
        <v>-7.1312970372720594E-2</v>
      </c>
      <c r="AH542" s="11">
        <v>-5.68533655761429E-2</v>
      </c>
      <c r="AI542" s="11">
        <v>-2.2491231708631799E-2</v>
      </c>
      <c r="AJ542" s="11">
        <v>-1.9895799836124901E-2</v>
      </c>
      <c r="AK542" s="11">
        <v>1.2488519310466901E-3</v>
      </c>
      <c r="AL542" s="11">
        <v>5.7166500140887798E-3</v>
      </c>
      <c r="AM542" s="11">
        <v>-1.1854840661591801E-2</v>
      </c>
      <c r="AN542" s="11">
        <v>-2.46672000864986E-2</v>
      </c>
      <c r="AO542" s="11">
        <v>-4.14091394297409E-2</v>
      </c>
      <c r="AP542" s="11">
        <v>-7.9008354630118096E-3</v>
      </c>
      <c r="AQ542" s="11">
        <v>-5.4298593400975002E-2</v>
      </c>
      <c r="AR542" s="11">
        <v>2.9098572857370501E-2</v>
      </c>
      <c r="AS542" s="11">
        <v>-1.36445410471572E-2</v>
      </c>
      <c r="AT542" s="11">
        <v>-6.2919823466723604E-2</v>
      </c>
      <c r="AU542" s="11">
        <v>4.4833026225943498E-2</v>
      </c>
      <c r="AW542">
        <f t="array" ref="AW542">SUMPRODUCT(B542:AU542,TRANSPOSE('QoL regression results'!$H$3:$H$48))</f>
        <v>0.82283626720390601</v>
      </c>
    </row>
    <row r="543" spans="1:49" x14ac:dyDescent="0.3">
      <c r="A543">
        <v>542</v>
      </c>
      <c r="B543" s="11">
        <v>0.87400050720206401</v>
      </c>
      <c r="C543" s="11">
        <v>-7.9504527335225894E-2</v>
      </c>
      <c r="D543" s="11">
        <v>-5.6889934699757301E-5</v>
      </c>
      <c r="E543" s="11">
        <v>-3.6087321645224199E-3</v>
      </c>
      <c r="F543" s="11">
        <v>-1.5967039514639601E-2</v>
      </c>
      <c r="G543" s="11">
        <v>1.93777919901327E-2</v>
      </c>
      <c r="H543" s="11">
        <v>2.9000077705637499E-2</v>
      </c>
      <c r="I543" s="11">
        <v>-0.107804142145142</v>
      </c>
      <c r="J543" s="11">
        <v>-2.44395018473695E-2</v>
      </c>
      <c r="K543" s="11">
        <v>-0.18456395799179801</v>
      </c>
      <c r="L543" s="11">
        <v>-0.106403663552658</v>
      </c>
      <c r="M543" s="11">
        <v>-5.18110907750223E-2</v>
      </c>
      <c r="N543" s="11">
        <v>-0.177462988484201</v>
      </c>
      <c r="O543" s="11">
        <v>-8.4104064363760306E-2</v>
      </c>
      <c r="P543" s="11">
        <v>-1.44504063309665E-2</v>
      </c>
      <c r="Q543" s="11">
        <v>-0.111932793642933</v>
      </c>
      <c r="R543" s="11">
        <v>-0.111056536067797</v>
      </c>
      <c r="S543" s="11">
        <v>-9.0631301421056104E-2</v>
      </c>
      <c r="T543" s="11">
        <v>-6.9475388956637296E-2</v>
      </c>
      <c r="U543" s="11">
        <v>-0.164681254480366</v>
      </c>
      <c r="V543" s="11">
        <v>8.2923505402081807E-3</v>
      </c>
      <c r="W543" s="11">
        <v>-3.9943977548185503E-2</v>
      </c>
      <c r="X543" s="11">
        <v>-2.5468946498253001E-2</v>
      </c>
      <c r="Y543" s="11">
        <v>1.0164510519082799E-2</v>
      </c>
      <c r="Z543" s="11">
        <v>4.5133427212588201E-2</v>
      </c>
      <c r="AA543" s="11">
        <v>-8.0979809394868804E-2</v>
      </c>
      <c r="AB543" s="11">
        <v>-4.65144505016645E-2</v>
      </c>
      <c r="AC543" s="11">
        <v>0.111980290902847</v>
      </c>
      <c r="AD543" s="11">
        <v>-8.5937051908193507E-2</v>
      </c>
      <c r="AE543" s="11">
        <v>-3.1851992990672803E-2</v>
      </c>
      <c r="AF543" s="11">
        <v>-3.0555413458550701E-2</v>
      </c>
      <c r="AG543" s="11">
        <v>-6.3631690334770799E-2</v>
      </c>
      <c r="AH543" s="11">
        <v>-4.8590443025088102E-2</v>
      </c>
      <c r="AI543" s="11">
        <v>-3.1550010924274299E-2</v>
      </c>
      <c r="AJ543" s="11">
        <v>-1.8135608084205002E-2</v>
      </c>
      <c r="AK543" s="11">
        <v>4.4931655421433696E-3</v>
      </c>
      <c r="AL543" s="11">
        <v>1.4918779619724E-2</v>
      </c>
      <c r="AM543" s="11">
        <v>-7.7000701691979402E-3</v>
      </c>
      <c r="AN543" s="11">
        <v>-2.7048800748150099E-2</v>
      </c>
      <c r="AO543" s="11">
        <v>-4.5858308485009901E-2</v>
      </c>
      <c r="AP543" s="11">
        <v>-1.50453909597658E-2</v>
      </c>
      <c r="AQ543" s="11">
        <v>-5.5491198909123601E-2</v>
      </c>
      <c r="AR543" s="11">
        <v>3.3569497560175798E-2</v>
      </c>
      <c r="AS543" s="11">
        <v>-2.4361142934672501E-2</v>
      </c>
      <c r="AT543" s="11">
        <v>-6.3974095314391702E-2</v>
      </c>
      <c r="AU543" s="11">
        <v>3.8466678470678597E-2</v>
      </c>
      <c r="AW543">
        <f t="array" ref="AW543">SUMPRODUCT(B543:AU543,TRANSPOSE('QoL regression results'!$H$3:$H$48))</f>
        <v>0.84032884379669992</v>
      </c>
    </row>
    <row r="544" spans="1:49" x14ac:dyDescent="0.3">
      <c r="A544">
        <v>543</v>
      </c>
      <c r="B544" s="11">
        <v>0.86217224814268001</v>
      </c>
      <c r="C544" s="11">
        <v>-0.123405848866094</v>
      </c>
      <c r="D544" s="11">
        <v>6.0551152991377899E-3</v>
      </c>
      <c r="E544" s="11">
        <v>6.7230627578564704E-3</v>
      </c>
      <c r="F544" s="11">
        <v>1.81635749435251E-2</v>
      </c>
      <c r="G544" s="11">
        <v>1.0902742597971599E-2</v>
      </c>
      <c r="H544" s="11">
        <v>2.05374161202318E-2</v>
      </c>
      <c r="I544" s="11">
        <v>-0.13093575689322801</v>
      </c>
      <c r="J544" s="11">
        <v>1.5804051338745399E-2</v>
      </c>
      <c r="K544" s="11">
        <v>-8.2173631111471995E-2</v>
      </c>
      <c r="L544" s="11">
        <v>-8.6175697829403805E-2</v>
      </c>
      <c r="M544" s="11">
        <v>-4.1523300837281597E-2</v>
      </c>
      <c r="N544" s="11">
        <v>-0.114924400069376</v>
      </c>
      <c r="O544" s="11">
        <v>-7.8144482111554295E-2</v>
      </c>
      <c r="P544" s="11">
        <v>-3.0924850308156501E-2</v>
      </c>
      <c r="Q544" s="11">
        <v>-6.4734225036085696E-2</v>
      </c>
      <c r="R544" s="11">
        <v>-1.5883001300570201E-2</v>
      </c>
      <c r="S544" s="11">
        <v>-0.140744993419328</v>
      </c>
      <c r="T544" s="11">
        <v>-4.9792243600088201E-2</v>
      </c>
      <c r="U544" s="11">
        <v>-2.3421556704347399E-2</v>
      </c>
      <c r="V544" s="11">
        <v>1.24734353602966E-3</v>
      </c>
      <c r="W544" s="11">
        <v>-4.7892634149474603E-2</v>
      </c>
      <c r="X544" s="11">
        <v>-2.28719744612613E-2</v>
      </c>
      <c r="Y544" s="11">
        <v>2.964192159265E-2</v>
      </c>
      <c r="Z544" s="11">
        <v>-3.1928626429656701E-2</v>
      </c>
      <c r="AA544" s="11">
        <v>-0.11858163642914001</v>
      </c>
      <c r="AB544" s="11">
        <v>-2.7679551585355899E-2</v>
      </c>
      <c r="AC544" s="11">
        <v>1.4702637948888301E-2</v>
      </c>
      <c r="AD544" s="11">
        <v>-1.6006221560369401E-2</v>
      </c>
      <c r="AE544" s="11">
        <v>-4.0720072029549199E-2</v>
      </c>
      <c r="AF544" s="11">
        <v>-1.6856513921801999E-2</v>
      </c>
      <c r="AG544" s="11">
        <v>-5.6589449641834003E-2</v>
      </c>
      <c r="AH544" s="11">
        <v>-3.7270371651560802E-2</v>
      </c>
      <c r="AI544" s="11">
        <v>-3.5045559806262401E-2</v>
      </c>
      <c r="AJ544" s="11">
        <v>-1.4145897871898801E-2</v>
      </c>
      <c r="AK544" s="11">
        <v>-3.9459345013722101E-3</v>
      </c>
      <c r="AL544" s="11">
        <v>8.1938374248580192E-3</v>
      </c>
      <c r="AM544" s="11">
        <v>-6.4885484336839397E-3</v>
      </c>
      <c r="AN544" s="11">
        <v>-2.1286671563059498E-2</v>
      </c>
      <c r="AO544" s="11">
        <v>-4.2975710185992298E-2</v>
      </c>
      <c r="AP544" s="11">
        <v>-1.72760750811215E-2</v>
      </c>
      <c r="AQ544" s="11">
        <v>-5.0962166112027703E-2</v>
      </c>
      <c r="AR544" s="11">
        <v>3.0482747999423899E-2</v>
      </c>
      <c r="AS544" s="11">
        <v>-2.0570389386802401E-2</v>
      </c>
      <c r="AT544" s="11">
        <v>-5.8797854717692902E-2</v>
      </c>
      <c r="AU544" s="11">
        <v>3.9352262444768603E-2</v>
      </c>
      <c r="AW544">
        <f t="array" ref="AW544">SUMPRODUCT(B544:AU544,TRANSPOSE('QoL regression results'!$H$3:$H$48))</f>
        <v>0.83309571391597725</v>
      </c>
    </row>
    <row r="545" spans="1:49" x14ac:dyDescent="0.3">
      <c r="A545">
        <v>544</v>
      </c>
      <c r="B545" s="11">
        <v>0.85725609167968198</v>
      </c>
      <c r="C545" s="11">
        <v>-1.9531341896667501E-2</v>
      </c>
      <c r="D545" s="11">
        <v>-1.44917454342309E-2</v>
      </c>
      <c r="E545" s="11">
        <v>1.2695226131185599E-2</v>
      </c>
      <c r="F545" s="11">
        <v>-4.0000103297701997E-2</v>
      </c>
      <c r="G545" s="11">
        <v>1.5679487479176E-2</v>
      </c>
      <c r="H545" s="11">
        <v>1.6882248593750902E-2</v>
      </c>
      <c r="I545" s="11">
        <v>-8.92964706076671E-2</v>
      </c>
      <c r="J545" s="11">
        <v>-1.9727333046118699E-2</v>
      </c>
      <c r="K545" s="11">
        <v>-0.11814185157409</v>
      </c>
      <c r="L545" s="11">
        <v>-0.108494582832886</v>
      </c>
      <c r="M545" s="11">
        <v>-5.04758354465581E-2</v>
      </c>
      <c r="N545" s="11">
        <v>-0.14737803450053499</v>
      </c>
      <c r="O545" s="11">
        <v>-9.5642369552707399E-2</v>
      </c>
      <c r="P545" s="11">
        <v>-1.85362147385024E-2</v>
      </c>
      <c r="Q545" s="11">
        <v>-9.8947979631368005E-2</v>
      </c>
      <c r="R545" s="11">
        <v>-5.2846819011373697E-2</v>
      </c>
      <c r="S545" s="11">
        <v>-0.140230864830624</v>
      </c>
      <c r="T545" s="11">
        <v>-5.2703366473391099E-2</v>
      </c>
      <c r="U545" s="11">
        <v>-0.14753665892413201</v>
      </c>
      <c r="V545" s="11">
        <v>2.0266256557753E-2</v>
      </c>
      <c r="W545" s="11">
        <v>-7.6777139777985004E-2</v>
      </c>
      <c r="X545" s="11">
        <v>-3.9061361152530699E-2</v>
      </c>
      <c r="Y545" s="11">
        <v>-1.6567377336354699E-2</v>
      </c>
      <c r="Z545" s="11">
        <v>-3.01450763220171E-2</v>
      </c>
      <c r="AA545" s="11">
        <v>-0.10951022561424199</v>
      </c>
      <c r="AB545" s="11">
        <v>-4.7998356001883201E-2</v>
      </c>
      <c r="AC545" s="11">
        <v>-4.4251666082749497E-2</v>
      </c>
      <c r="AD545" s="11">
        <v>-8.6298760693029594E-2</v>
      </c>
      <c r="AE545" s="11">
        <v>-2.8268158409914101E-2</v>
      </c>
      <c r="AF545" s="11">
        <v>-9.5891181498808497E-3</v>
      </c>
      <c r="AG545" s="11">
        <v>-5.1444741161068397E-2</v>
      </c>
      <c r="AH545" s="11">
        <v>-4.4387975379453298E-2</v>
      </c>
      <c r="AI545" s="11">
        <v>-2.7742201332665899E-2</v>
      </c>
      <c r="AJ545" s="11">
        <v>-1.07215371429502E-2</v>
      </c>
      <c r="AK545" s="11">
        <v>-5.5625638959479499E-3</v>
      </c>
      <c r="AL545" s="11">
        <v>3.7974764651584501E-3</v>
      </c>
      <c r="AM545" s="11">
        <v>-1.9546535682904001E-2</v>
      </c>
      <c r="AN545" s="11">
        <v>-2.3285084585567901E-2</v>
      </c>
      <c r="AO545" s="11">
        <v>-5.0740635441811899E-2</v>
      </c>
      <c r="AP545" s="11">
        <v>-1.43978713479833E-2</v>
      </c>
      <c r="AQ545" s="11">
        <v>-5.5476848224420103E-2</v>
      </c>
      <c r="AR545" s="11">
        <v>3.3995671613084401E-2</v>
      </c>
      <c r="AS545" s="11">
        <v>-2.0936443648452801E-2</v>
      </c>
      <c r="AT545" s="11">
        <v>-7.4887395437946105E-2</v>
      </c>
      <c r="AU545" s="11">
        <v>4.8236575909746802E-2</v>
      </c>
      <c r="AW545">
        <f t="array" ref="AW545">SUMPRODUCT(B545:AU545,TRANSPOSE('QoL regression results'!$H$3:$H$48))</f>
        <v>0.81666559276538719</v>
      </c>
    </row>
    <row r="546" spans="1:49" x14ac:dyDescent="0.3">
      <c r="A546">
        <v>545</v>
      </c>
      <c r="B546" s="11">
        <v>0.86501604166156998</v>
      </c>
      <c r="C546" s="11">
        <v>-6.7132157517429999E-2</v>
      </c>
      <c r="D546" s="11">
        <v>-2.2946159429455201E-2</v>
      </c>
      <c r="E546" s="11">
        <v>1.3937515337564799E-3</v>
      </c>
      <c r="F546" s="11">
        <v>3.2296972987337698E-2</v>
      </c>
      <c r="G546" s="11">
        <v>3.5033119735578801E-2</v>
      </c>
      <c r="H546" s="11">
        <v>4.3924026960765902E-2</v>
      </c>
      <c r="I546" s="11">
        <v>-6.1080572018496801E-2</v>
      </c>
      <c r="J546" s="11">
        <v>1.0745997911198401E-3</v>
      </c>
      <c r="K546" s="11">
        <v>-0.16260789038201201</v>
      </c>
      <c r="L546" s="11">
        <v>-0.104543909468557</v>
      </c>
      <c r="M546" s="11">
        <v>-5.9471477072808997E-2</v>
      </c>
      <c r="N546" s="11">
        <v>-0.13571212343130201</v>
      </c>
      <c r="O546" s="11">
        <v>-9.8340948223140004E-2</v>
      </c>
      <c r="P546" s="11">
        <v>-2.8883409611880299E-2</v>
      </c>
      <c r="Q546" s="11">
        <v>-0.19247716835527101</v>
      </c>
      <c r="R546" s="11">
        <v>-7.7106682088849895E-2</v>
      </c>
      <c r="S546" s="11">
        <v>-0.124992977740097</v>
      </c>
      <c r="T546" s="11">
        <v>-5.7003655711288202E-2</v>
      </c>
      <c r="U546" s="11">
        <v>-0.11574451130411199</v>
      </c>
      <c r="V546" s="11">
        <v>2.25409022945951E-2</v>
      </c>
      <c r="W546" s="11">
        <v>-7.1770844289711894E-2</v>
      </c>
      <c r="X546" s="11">
        <v>-5.6818230989783697E-2</v>
      </c>
      <c r="Y546" s="11">
        <v>3.00742665133438E-2</v>
      </c>
      <c r="Z546" s="11">
        <v>7.5368794573655602E-3</v>
      </c>
      <c r="AA546" s="11">
        <v>-7.3624113388846904E-2</v>
      </c>
      <c r="AB546" s="11">
        <v>-4.5386514054098701E-2</v>
      </c>
      <c r="AC546" s="11">
        <v>-8.7149642174858596E-3</v>
      </c>
      <c r="AD546" s="11">
        <v>-8.9376336761352398E-2</v>
      </c>
      <c r="AE546" s="11">
        <v>-3.4589950931172397E-2</v>
      </c>
      <c r="AF546" s="11">
        <v>-1.37803580581834E-2</v>
      </c>
      <c r="AG546" s="11">
        <v>-6.3922613384764806E-2</v>
      </c>
      <c r="AH546" s="11">
        <v>-5.9347398858410998E-2</v>
      </c>
      <c r="AI546" s="11">
        <v>-2.88090892684052E-2</v>
      </c>
      <c r="AJ546" s="11">
        <v>-1.2021715817644199E-2</v>
      </c>
      <c r="AK546" s="11">
        <v>1.33188795928028E-2</v>
      </c>
      <c r="AL546" s="11">
        <v>1.4398196179054201E-2</v>
      </c>
      <c r="AM546" s="11">
        <v>-2.7206966963485402E-4</v>
      </c>
      <c r="AN546" s="11">
        <v>-2.0550175152636199E-2</v>
      </c>
      <c r="AO546" s="11">
        <v>-4.2974121320182898E-2</v>
      </c>
      <c r="AP546" s="11">
        <v>-1.2619860392540301E-2</v>
      </c>
      <c r="AQ546" s="11">
        <v>-6.4442951408195698E-2</v>
      </c>
      <c r="AR546" s="11">
        <v>3.059973651714E-2</v>
      </c>
      <c r="AS546" s="11">
        <v>-1.51610464141395E-2</v>
      </c>
      <c r="AT546" s="11">
        <v>-6.7339424051545305E-2</v>
      </c>
      <c r="AU546" s="11">
        <v>3.1055605154204999E-2</v>
      </c>
      <c r="AW546">
        <f t="array" ref="AW546">SUMPRODUCT(B546:AU546,TRANSPOSE('QoL regression results'!$H$3:$H$48))</f>
        <v>0.82006683898221322</v>
      </c>
    </row>
    <row r="547" spans="1:49" x14ac:dyDescent="0.3">
      <c r="A547">
        <v>546</v>
      </c>
      <c r="B547" s="11">
        <v>0.85740516228744001</v>
      </c>
      <c r="C547" s="11">
        <v>-2.6423979387734602E-2</v>
      </c>
      <c r="D547" s="11">
        <v>1.7182925173022199E-3</v>
      </c>
      <c r="E547" s="11">
        <v>7.4975834915327003E-3</v>
      </c>
      <c r="F547" s="11">
        <v>-2.3447552205104898E-2</v>
      </c>
      <c r="G547" s="11">
        <v>3.0369259035855099E-2</v>
      </c>
      <c r="H547" s="11">
        <v>3.4224092980417301E-2</v>
      </c>
      <c r="I547" s="11">
        <v>-0.109957421501802</v>
      </c>
      <c r="J547" s="11">
        <v>-2.73532563845496E-2</v>
      </c>
      <c r="K547" s="11">
        <v>-0.137941736097868</v>
      </c>
      <c r="L547" s="11">
        <v>-9.1861230507359296E-2</v>
      </c>
      <c r="M547" s="11">
        <v>-4.9098612300187597E-2</v>
      </c>
      <c r="N547" s="11">
        <v>-0.19504842654973201</v>
      </c>
      <c r="O547" s="11">
        <v>-6.16609160583034E-2</v>
      </c>
      <c r="P547" s="11">
        <v>-1.8782110723090401E-2</v>
      </c>
      <c r="Q547" s="11">
        <v>-9.6249457104108593E-2</v>
      </c>
      <c r="R547" s="11">
        <v>-6.1120138234860698E-2</v>
      </c>
      <c r="S547" s="11">
        <v>-0.118573897589801</v>
      </c>
      <c r="T547" s="11">
        <v>-5.1190672007732599E-2</v>
      </c>
      <c r="U547" s="11">
        <v>-3.2500838163945202E-2</v>
      </c>
      <c r="V547" s="11">
        <v>-3.0510157353698501E-2</v>
      </c>
      <c r="W547" s="11">
        <v>-4.3257897207962803E-2</v>
      </c>
      <c r="X547" s="11">
        <v>-3.3894339171595497E-2</v>
      </c>
      <c r="Y547" s="11">
        <v>4.1826795125940799E-2</v>
      </c>
      <c r="Z547" s="11">
        <v>3.3198625296092903E-2</v>
      </c>
      <c r="AA547" s="11">
        <v>-8.23279770372317E-2</v>
      </c>
      <c r="AB547" s="11">
        <v>-4.8826702122015002E-2</v>
      </c>
      <c r="AC547" s="11">
        <v>-5.9703815111122899E-3</v>
      </c>
      <c r="AD547" s="11">
        <v>-2.8665286030248899E-2</v>
      </c>
      <c r="AE547" s="11">
        <v>-3.5700004457367401E-2</v>
      </c>
      <c r="AF547" s="11">
        <v>-2.4934591437003099E-2</v>
      </c>
      <c r="AG547" s="11">
        <v>-6.2222229482614501E-2</v>
      </c>
      <c r="AH547" s="11">
        <v>-5.7854818543511398E-2</v>
      </c>
      <c r="AI547" s="11">
        <v>-3.52787123105643E-2</v>
      </c>
      <c r="AJ547" s="11">
        <v>-2.1968556692112399E-2</v>
      </c>
      <c r="AK547" s="11">
        <v>4.8646653291391697E-3</v>
      </c>
      <c r="AL547" s="11">
        <v>3.3046823857750098E-3</v>
      </c>
      <c r="AM547" s="11">
        <v>-3.8048486238404602E-3</v>
      </c>
      <c r="AN547" s="11">
        <v>-1.8967121721728E-2</v>
      </c>
      <c r="AO547" s="11">
        <v>-3.6315975809844199E-2</v>
      </c>
      <c r="AP547" s="11">
        <v>-1.1094248928894599E-2</v>
      </c>
      <c r="AQ547" s="11">
        <v>-5.0487726654434399E-2</v>
      </c>
      <c r="AR547" s="11">
        <v>2.8529246526488899E-2</v>
      </c>
      <c r="AS547" s="11">
        <v>-1.21059795861947E-2</v>
      </c>
      <c r="AT547" s="11">
        <v>-5.9307039919703403E-2</v>
      </c>
      <c r="AU547" s="11">
        <v>3.8767021532211898E-2</v>
      </c>
      <c r="AW547">
        <f t="array" ref="AW547">SUMPRODUCT(B547:AU547,TRANSPOSE('QoL regression results'!$H$3:$H$48))</f>
        <v>0.80285502612970361</v>
      </c>
    </row>
    <row r="548" spans="1:49" x14ac:dyDescent="0.3">
      <c r="A548">
        <v>547</v>
      </c>
      <c r="B548" s="11">
        <v>0.86656465446088005</v>
      </c>
      <c r="C548" s="11">
        <v>-8.6088206455933597E-2</v>
      </c>
      <c r="D548" s="11">
        <v>-5.8108903767881597E-3</v>
      </c>
      <c r="E548" s="11">
        <v>3.0470030335576102E-3</v>
      </c>
      <c r="F548" s="11">
        <v>1.29195796058942E-2</v>
      </c>
      <c r="G548" s="11">
        <v>2.5157076085315502E-2</v>
      </c>
      <c r="H548" s="11">
        <v>2.9217288804819899E-2</v>
      </c>
      <c r="I548" s="11">
        <v>-5.4976560908488098E-2</v>
      </c>
      <c r="J548" s="11">
        <v>-1.76908826562003E-2</v>
      </c>
      <c r="K548" s="11">
        <v>-0.14182502896188501</v>
      </c>
      <c r="L548" s="11">
        <v>-0.100518676386207</v>
      </c>
      <c r="M548" s="11">
        <v>-5.5887488695990702E-2</v>
      </c>
      <c r="N548" s="11">
        <v>-5.63429985927296E-2</v>
      </c>
      <c r="O548" s="11">
        <v>-8.4454955965282005E-2</v>
      </c>
      <c r="P548" s="11">
        <v>-2.0660713771516299E-2</v>
      </c>
      <c r="Q548" s="11">
        <v>-8.0450658906527001E-2</v>
      </c>
      <c r="R548" s="11">
        <v>-9.0615182466033006E-2</v>
      </c>
      <c r="S548" s="11">
        <v>-0.14478433850418601</v>
      </c>
      <c r="T548" s="11">
        <v>-6.91090192703602E-2</v>
      </c>
      <c r="U548" s="11">
        <v>-2.7597228981492701E-2</v>
      </c>
      <c r="V548" s="11">
        <v>-7.0209638855253604E-3</v>
      </c>
      <c r="W548" s="11">
        <v>-4.2339917006244697E-2</v>
      </c>
      <c r="X548" s="11">
        <v>-5.7706785947451197E-2</v>
      </c>
      <c r="Y548" s="11">
        <v>1.41006228704784E-2</v>
      </c>
      <c r="Z548" s="11">
        <v>1.78947396481033E-2</v>
      </c>
      <c r="AA548" s="11">
        <v>-9.7187228723150304E-2</v>
      </c>
      <c r="AB548" s="11">
        <v>-4.1142164123463103E-2</v>
      </c>
      <c r="AC548" s="11">
        <v>0.106168642151142</v>
      </c>
      <c r="AD548" s="11">
        <v>-2.5243323247857399E-2</v>
      </c>
      <c r="AE548" s="11">
        <v>-3.7542015157396497E-2</v>
      </c>
      <c r="AF548" s="11">
        <v>-1.3955056384397599E-2</v>
      </c>
      <c r="AG548" s="11">
        <v>-5.61175685743188E-2</v>
      </c>
      <c r="AH548" s="11">
        <v>-4.8722698478815003E-2</v>
      </c>
      <c r="AI548" s="11">
        <v>-3.6303772149572401E-2</v>
      </c>
      <c r="AJ548" s="11">
        <v>-1.6736613803942198E-2</v>
      </c>
      <c r="AK548" s="11">
        <v>-1.37810625005934E-2</v>
      </c>
      <c r="AL548" s="11">
        <v>-7.9846719749826801E-3</v>
      </c>
      <c r="AM548" s="11">
        <v>-1.85550457864893E-2</v>
      </c>
      <c r="AN548" s="11">
        <v>-2.8114526210707098E-2</v>
      </c>
      <c r="AO548" s="11">
        <v>-4.3021994698265099E-2</v>
      </c>
      <c r="AP548" s="11">
        <v>-6.36447456220488E-3</v>
      </c>
      <c r="AQ548" s="11">
        <v>-5.8740654986502203E-2</v>
      </c>
      <c r="AR548" s="11">
        <v>2.4516718425715501E-2</v>
      </c>
      <c r="AS548" s="11">
        <v>-2.0876680887149401E-2</v>
      </c>
      <c r="AT548" s="11">
        <v>-6.8261782775162094E-2</v>
      </c>
      <c r="AU548" s="11">
        <v>4.7870300651775603E-2</v>
      </c>
      <c r="AW548">
        <f t="array" ref="AW548">SUMPRODUCT(B548:AU548,TRANSPOSE('QoL regression results'!$H$3:$H$48))</f>
        <v>0.80985728400708235</v>
      </c>
    </row>
    <row r="549" spans="1:49" x14ac:dyDescent="0.3">
      <c r="A549">
        <v>548</v>
      </c>
      <c r="B549" s="11">
        <v>0.86773038255670898</v>
      </c>
      <c r="C549" s="11">
        <v>-7.1382545674487805E-2</v>
      </c>
      <c r="D549" s="11">
        <v>-5.2808717071341103E-3</v>
      </c>
      <c r="E549" s="11">
        <v>-2.06509142033915E-3</v>
      </c>
      <c r="F549" s="11">
        <v>1.7562680248163001E-2</v>
      </c>
      <c r="G549" s="11">
        <v>2.7177213222691E-2</v>
      </c>
      <c r="H549" s="11">
        <v>3.7611027945850702E-2</v>
      </c>
      <c r="I549" s="11">
        <v>-6.5302915359010297E-2</v>
      </c>
      <c r="J549" s="11">
        <v>-1.39365088046449E-2</v>
      </c>
      <c r="K549" s="11">
        <v>-0.136497823646301</v>
      </c>
      <c r="L549" s="11">
        <v>-9.6286164563677307E-2</v>
      </c>
      <c r="M549" s="11">
        <v>-4.6262721738480901E-2</v>
      </c>
      <c r="N549" s="11">
        <v>-8.6563015940741006E-2</v>
      </c>
      <c r="O549" s="11">
        <v>-6.8222413812584107E-2</v>
      </c>
      <c r="P549" s="11">
        <v>-3.73506279926787E-2</v>
      </c>
      <c r="Q549" s="11">
        <v>-2.5733575711277299E-2</v>
      </c>
      <c r="R549" s="11">
        <v>-4.0615798950865603E-2</v>
      </c>
      <c r="S549" s="11">
        <v>-0.15923272910087699</v>
      </c>
      <c r="T549" s="11">
        <v>-7.1483013821172101E-2</v>
      </c>
      <c r="U549" s="11">
        <v>-7.2606096576871004E-2</v>
      </c>
      <c r="V549" s="11">
        <v>2.4631567617985999E-2</v>
      </c>
      <c r="W549" s="11">
        <v>-2.7204290587585798E-2</v>
      </c>
      <c r="X549" s="11">
        <v>-2.8686593529783901E-2</v>
      </c>
      <c r="Y549" s="11">
        <v>-3.4884473442281099E-4</v>
      </c>
      <c r="Z549" s="11">
        <v>-3.6516763322765503E-2</v>
      </c>
      <c r="AA549" s="11">
        <v>-7.1497316646842404E-2</v>
      </c>
      <c r="AB549" s="11">
        <v>-3.50166423640067E-2</v>
      </c>
      <c r="AC549" s="11">
        <v>-0.131853606773256</v>
      </c>
      <c r="AD549" s="11">
        <v>-4.7415142747391302E-2</v>
      </c>
      <c r="AE549" s="11">
        <v>-4.0456967922943399E-2</v>
      </c>
      <c r="AF549" s="11">
        <v>-2.63459531810009E-2</v>
      </c>
      <c r="AG549" s="11">
        <v>-6.8478159192127797E-2</v>
      </c>
      <c r="AH549" s="11">
        <v>-4.65053923755296E-2</v>
      </c>
      <c r="AI549" s="11">
        <v>-3.1305393852541698E-2</v>
      </c>
      <c r="AJ549" s="11">
        <v>-1.52975250264699E-2</v>
      </c>
      <c r="AK549" s="11">
        <v>-9.6432944487501292E-3</v>
      </c>
      <c r="AL549" s="11">
        <v>-7.1112662380413505E-4</v>
      </c>
      <c r="AM549" s="11">
        <v>-1.66701565977103E-2</v>
      </c>
      <c r="AN549" s="11">
        <v>-3.2197212749186202E-2</v>
      </c>
      <c r="AO549" s="11">
        <v>-4.4238938872045198E-2</v>
      </c>
      <c r="AP549" s="11">
        <v>-1.8340710294733699E-2</v>
      </c>
      <c r="AQ549" s="11">
        <v>-5.6073219934189802E-2</v>
      </c>
      <c r="AR549" s="11">
        <v>2.9932485879807302E-2</v>
      </c>
      <c r="AS549" s="11">
        <v>-1.7806306464655301E-2</v>
      </c>
      <c r="AT549" s="11">
        <v>-6.2783900704354995E-2</v>
      </c>
      <c r="AU549" s="11">
        <v>4.5392385481239403E-2</v>
      </c>
      <c r="AW549">
        <f t="array" ref="AW549">SUMPRODUCT(B549:AU549,TRANSPOSE('QoL regression results'!$H$3:$H$48))</f>
        <v>0.82051386355737521</v>
      </c>
    </row>
    <row r="550" spans="1:49" x14ac:dyDescent="0.3">
      <c r="A550">
        <v>549</v>
      </c>
      <c r="B550" s="11">
        <v>0.84350600699839795</v>
      </c>
      <c r="C550" s="11">
        <v>-8.7364260905789901E-2</v>
      </c>
      <c r="D550" s="11">
        <v>-1.4538008975106801E-2</v>
      </c>
      <c r="E550" s="11">
        <v>4.0448428062756398E-4</v>
      </c>
      <c r="F550" s="11">
        <v>1.04198713101641E-2</v>
      </c>
      <c r="G550" s="11">
        <v>1.87730906905136E-2</v>
      </c>
      <c r="H550" s="11">
        <v>2.89453118517344E-2</v>
      </c>
      <c r="I550" s="11">
        <v>-7.4539507289031998E-2</v>
      </c>
      <c r="J550" s="11">
        <v>-1.0934673089076599E-2</v>
      </c>
      <c r="K550" s="11">
        <v>-9.3692359759893401E-2</v>
      </c>
      <c r="L550" s="11">
        <v>-0.120499188070939</v>
      </c>
      <c r="M550" s="11">
        <v>-4.8812443240265402E-2</v>
      </c>
      <c r="N550" s="11">
        <v>-0.19273677088571101</v>
      </c>
      <c r="O550" s="11">
        <v>-5.7214454136507199E-2</v>
      </c>
      <c r="P550" s="11">
        <v>-2.4114683504837201E-2</v>
      </c>
      <c r="Q550" s="11">
        <v>-0.15719174015822401</v>
      </c>
      <c r="R550" s="11">
        <v>-4.1956560670712302E-2</v>
      </c>
      <c r="S550" s="11">
        <v>-0.11630418438965601</v>
      </c>
      <c r="T550" s="11">
        <v>-6.3694723446652002E-2</v>
      </c>
      <c r="U550" s="11">
        <v>-0.15868190607740601</v>
      </c>
      <c r="V550" s="11">
        <v>2.2111678050380699E-2</v>
      </c>
      <c r="W550" s="11">
        <v>-3.9482753766760199E-2</v>
      </c>
      <c r="X550" s="11">
        <v>-2.85319350487429E-2</v>
      </c>
      <c r="Y550" s="11">
        <v>2.1269243711291901E-2</v>
      </c>
      <c r="Z550" s="11">
        <v>-6.7452284441616396E-3</v>
      </c>
      <c r="AA550" s="11">
        <v>-9.3507714130455499E-2</v>
      </c>
      <c r="AB550" s="11">
        <v>-2.4928939033709199E-2</v>
      </c>
      <c r="AC550" s="11">
        <v>-0.11477318128886201</v>
      </c>
      <c r="AD550" s="11">
        <v>1.6131602264390602E-2</v>
      </c>
      <c r="AE550" s="11">
        <v>-3.8811854598844099E-2</v>
      </c>
      <c r="AF550" s="11">
        <v>-2.3916642228973401E-2</v>
      </c>
      <c r="AG550" s="11">
        <v>-6.0544137302934703E-2</v>
      </c>
      <c r="AH550" s="11">
        <v>-4.6711985229115002E-2</v>
      </c>
      <c r="AI550" s="11">
        <v>-2.91209647137852E-2</v>
      </c>
      <c r="AJ550" s="11">
        <v>-1.3778553736897899E-2</v>
      </c>
      <c r="AK550" s="11">
        <v>1.0565381584432499E-2</v>
      </c>
      <c r="AL550" s="11">
        <v>1.10003421005674E-2</v>
      </c>
      <c r="AM550" s="11">
        <v>3.0011311180644399E-3</v>
      </c>
      <c r="AN550" s="11">
        <v>-1.9520002149066601E-2</v>
      </c>
      <c r="AO550" s="11">
        <v>-3.2603512826699703E-2</v>
      </c>
      <c r="AP550" s="11">
        <v>-1.44839962358356E-2</v>
      </c>
      <c r="AQ550" s="11">
        <v>-6.8353818568098301E-2</v>
      </c>
      <c r="AR550" s="11">
        <v>3.4923423029102098E-2</v>
      </c>
      <c r="AS550" s="11">
        <v>-1.1614046360016599E-2</v>
      </c>
      <c r="AT550" s="11">
        <v>-5.9304137260836401E-2</v>
      </c>
      <c r="AU550" s="11">
        <v>4.4109898122238297E-2</v>
      </c>
      <c r="AW550">
        <f t="array" ref="AW550">SUMPRODUCT(B550:AU550,TRANSPOSE('QoL regression results'!$H$3:$H$48))</f>
        <v>0.80779436386985037</v>
      </c>
    </row>
    <row r="551" spans="1:49" x14ac:dyDescent="0.3">
      <c r="A551">
        <v>550</v>
      </c>
      <c r="B551" s="11">
        <v>0.85561210993610604</v>
      </c>
      <c r="C551" s="11">
        <v>-8.5428869039372704E-2</v>
      </c>
      <c r="D551" s="11">
        <v>-7.1488557395415703E-3</v>
      </c>
      <c r="E551" s="11">
        <v>9.1169458174030903E-4</v>
      </c>
      <c r="F551" s="11">
        <v>4.5593291227316098E-2</v>
      </c>
      <c r="G551" s="11">
        <v>2.3338383602399499E-2</v>
      </c>
      <c r="H551" s="11">
        <v>3.1828543771755001E-2</v>
      </c>
      <c r="I551" s="11">
        <v>-9.4063185374379896E-2</v>
      </c>
      <c r="J551" s="11">
        <v>-5.9546827933751301E-4</v>
      </c>
      <c r="K551" s="11">
        <v>-0.123086753063403</v>
      </c>
      <c r="L551" s="11">
        <v>-0.123384046638037</v>
      </c>
      <c r="M551" s="11">
        <v>-6.6102160877546196E-2</v>
      </c>
      <c r="N551" s="11">
        <v>-0.16014875211030999</v>
      </c>
      <c r="O551" s="11">
        <v>-0.11031935380563</v>
      </c>
      <c r="P551" s="11">
        <v>-1.75126259207697E-2</v>
      </c>
      <c r="Q551" s="11">
        <v>-0.12791035347486901</v>
      </c>
      <c r="R551" s="11">
        <v>-7.7056287527398404E-2</v>
      </c>
      <c r="S551" s="11">
        <v>-7.3429591546955206E-2</v>
      </c>
      <c r="T551" s="11">
        <v>-6.1608375152371102E-2</v>
      </c>
      <c r="U551" s="11">
        <v>-3.2494002807746801E-2</v>
      </c>
      <c r="V551" s="11">
        <v>1.19950951528389E-2</v>
      </c>
      <c r="W551" s="11">
        <v>-4.5870110448775203E-2</v>
      </c>
      <c r="X551" s="11">
        <v>-3.55634413832914E-2</v>
      </c>
      <c r="Y551" s="11">
        <v>3.77068680498992E-2</v>
      </c>
      <c r="Z551" s="11">
        <v>4.08066467930288E-4</v>
      </c>
      <c r="AA551" s="11">
        <v>-8.3199364923506505E-2</v>
      </c>
      <c r="AB551" s="11">
        <v>-3.5904554276441798E-2</v>
      </c>
      <c r="AC551" s="11">
        <v>-7.5587391479670293E-2</v>
      </c>
      <c r="AD551" s="11">
        <v>-2.5487446672032298E-2</v>
      </c>
      <c r="AE551" s="11">
        <v>-3.3848960312963902E-2</v>
      </c>
      <c r="AF551" s="11">
        <v>-1.48998672992389E-2</v>
      </c>
      <c r="AG551" s="11">
        <v>-6.5899894047711197E-2</v>
      </c>
      <c r="AH551" s="11">
        <v>-4.9253651641565602E-2</v>
      </c>
      <c r="AI551" s="11">
        <v>-2.7640644502860901E-2</v>
      </c>
      <c r="AJ551" s="11">
        <v>-1.61572327765836E-2</v>
      </c>
      <c r="AK551" s="11">
        <v>-1.77885688995843E-3</v>
      </c>
      <c r="AL551" s="11">
        <v>6.28938942058869E-3</v>
      </c>
      <c r="AM551" s="11">
        <v>-1.3265060196339801E-2</v>
      </c>
      <c r="AN551" s="11">
        <v>-2.5451289793885199E-2</v>
      </c>
      <c r="AO551" s="11">
        <v>-4.2132013473420798E-2</v>
      </c>
      <c r="AP551" s="11">
        <v>-1.11490297589958E-2</v>
      </c>
      <c r="AQ551" s="11">
        <v>-5.8063199992659603E-2</v>
      </c>
      <c r="AR551" s="11">
        <v>3.2219043792627799E-2</v>
      </c>
      <c r="AS551" s="11">
        <v>-5.8478842347814003E-3</v>
      </c>
      <c r="AT551" s="11">
        <v>-6.0814233819346801E-2</v>
      </c>
      <c r="AU551" s="11">
        <v>4.2726127375948497E-2</v>
      </c>
      <c r="AW551">
        <f t="array" ref="AW551">SUMPRODUCT(B551:AU551,TRANSPOSE('QoL regression results'!$H$3:$H$48))</f>
        <v>0.8126478477151291</v>
      </c>
    </row>
    <row r="552" spans="1:49" x14ac:dyDescent="0.3">
      <c r="A552">
        <v>551</v>
      </c>
      <c r="B552" s="11">
        <v>0.85502939114452303</v>
      </c>
      <c r="C552" s="11">
        <v>-4.9474063251075902E-2</v>
      </c>
      <c r="D552" s="11">
        <v>-7.8507290094763701E-3</v>
      </c>
      <c r="E552" s="11">
        <v>-3.9983145257102099E-3</v>
      </c>
      <c r="F552" s="11">
        <v>1.7740682866510302E-2</v>
      </c>
      <c r="G552" s="11">
        <v>5.3321300501426201E-2</v>
      </c>
      <c r="H552" s="11">
        <v>4.0485542155304297E-2</v>
      </c>
      <c r="I552" s="11">
        <v>-0.103980567100843</v>
      </c>
      <c r="J552" s="11">
        <v>-3.3452727800800303E-2</v>
      </c>
      <c r="K552" s="11">
        <v>-8.7824585332130806E-2</v>
      </c>
      <c r="L552" s="11">
        <v>-9.3050906601734304E-2</v>
      </c>
      <c r="M552" s="11">
        <v>-5.6814109894675703E-2</v>
      </c>
      <c r="N552" s="11">
        <v>-0.13302558099376799</v>
      </c>
      <c r="O552" s="11">
        <v>-1.97911396891268E-2</v>
      </c>
      <c r="P552" s="11">
        <v>-2.16463285988505E-2</v>
      </c>
      <c r="Q552" s="11">
        <v>-0.115398514349372</v>
      </c>
      <c r="R552" s="11">
        <v>-7.7486575112633002E-2</v>
      </c>
      <c r="S552" s="11">
        <v>-0.111423256631838</v>
      </c>
      <c r="T552" s="11">
        <v>-4.2025447481698203E-2</v>
      </c>
      <c r="U552" s="11">
        <v>-0.16090581579336199</v>
      </c>
      <c r="V552" s="11">
        <v>1.5777263122970001E-3</v>
      </c>
      <c r="W552" s="11">
        <v>-6.3415298188680705E-2</v>
      </c>
      <c r="X552" s="11">
        <v>-5.0582862098420098E-2</v>
      </c>
      <c r="Y552" s="11">
        <v>-1.8513406647291598E-2</v>
      </c>
      <c r="Z552" s="11">
        <v>-7.0045061524580702E-4</v>
      </c>
      <c r="AA552" s="11">
        <v>-0.106059846282836</v>
      </c>
      <c r="AB552" s="11">
        <v>-1.78820009413997E-2</v>
      </c>
      <c r="AC552" s="11">
        <v>-7.5663764225342703E-3</v>
      </c>
      <c r="AD552" s="11">
        <v>1.5225655918336601E-2</v>
      </c>
      <c r="AE552" s="11">
        <v>-3.9307795105364501E-2</v>
      </c>
      <c r="AF552" s="11">
        <v>-1.07779951482459E-2</v>
      </c>
      <c r="AG552" s="11">
        <v>-5.9551171388887401E-2</v>
      </c>
      <c r="AH552" s="11">
        <v>-5.8303138701176399E-2</v>
      </c>
      <c r="AI552" s="11">
        <v>-3.1735865525555199E-2</v>
      </c>
      <c r="AJ552" s="11">
        <v>-1.14112855606652E-2</v>
      </c>
      <c r="AK552" s="11">
        <v>9.6652996485257596E-3</v>
      </c>
      <c r="AL552" s="11">
        <v>1.43425699983715E-2</v>
      </c>
      <c r="AM552" s="11">
        <v>-5.2284816116061905E-4</v>
      </c>
      <c r="AN552" s="11">
        <v>-6.8354948238614401E-3</v>
      </c>
      <c r="AO552" s="11">
        <v>-3.5321118251624997E-2</v>
      </c>
      <c r="AP552" s="11">
        <v>-1.0538647629365201E-2</v>
      </c>
      <c r="AQ552" s="11">
        <v>-5.2917631807565403E-2</v>
      </c>
      <c r="AR552" s="11">
        <v>2.8275902955814499E-2</v>
      </c>
      <c r="AS552" s="11">
        <v>-1.92048905136703E-2</v>
      </c>
      <c r="AT552" s="11">
        <v>-5.9292263804167203E-2</v>
      </c>
      <c r="AU552" s="11">
        <v>4.46482954568772E-2</v>
      </c>
      <c r="AW552">
        <f t="array" ref="AW552">SUMPRODUCT(B552:AU552,TRANSPOSE('QoL regression results'!$H$3:$H$48))</f>
        <v>0.81106882244171807</v>
      </c>
    </row>
    <row r="553" spans="1:49" x14ac:dyDescent="0.3">
      <c r="A553">
        <v>552</v>
      </c>
      <c r="B553" s="11">
        <v>0.86841875983328698</v>
      </c>
      <c r="C553" s="11">
        <v>-5.4255441551969898E-3</v>
      </c>
      <c r="D553" s="11">
        <v>-1.8690632806499401E-2</v>
      </c>
      <c r="E553" s="11">
        <v>7.2261696483432404E-3</v>
      </c>
      <c r="F553" s="11">
        <v>-7.5030300220725E-3</v>
      </c>
      <c r="G553" s="11">
        <v>2.36956597664107E-2</v>
      </c>
      <c r="H553" s="11">
        <v>3.5639143591246002E-2</v>
      </c>
      <c r="I553" s="11">
        <v>-8.4875607480450699E-2</v>
      </c>
      <c r="J553" s="11">
        <v>-1.6871186797877899E-2</v>
      </c>
      <c r="K553" s="11">
        <v>-0.127903351733482</v>
      </c>
      <c r="L553" s="11">
        <v>-0.125424135375935</v>
      </c>
      <c r="M553" s="11">
        <v>-5.0750087985654002E-2</v>
      </c>
      <c r="N553" s="11">
        <v>-8.9365958302678697E-2</v>
      </c>
      <c r="O553" s="11">
        <v>-7.4353103929667E-2</v>
      </c>
      <c r="P553" s="11">
        <v>-2.3879249495168699E-2</v>
      </c>
      <c r="Q553" s="11">
        <v>-4.68415082324651E-2</v>
      </c>
      <c r="R553" s="11">
        <v>-0.11220421911287499</v>
      </c>
      <c r="S553" s="11">
        <v>-0.148433286734377</v>
      </c>
      <c r="T553" s="11">
        <v>-7.1571087529946106E-2</v>
      </c>
      <c r="U553" s="11">
        <v>-0.134291974833084</v>
      </c>
      <c r="V553" s="11">
        <v>-2.3447496144800101E-2</v>
      </c>
      <c r="W553" s="11">
        <v>-2.6691626843836799E-2</v>
      </c>
      <c r="X553" s="11">
        <v>-3.8826927418774103E-2</v>
      </c>
      <c r="Y553" s="11">
        <v>-3.0119834926728501E-2</v>
      </c>
      <c r="Z553" s="11">
        <v>-2.12516334442872E-2</v>
      </c>
      <c r="AA553" s="11">
        <v>-0.113660366547873</v>
      </c>
      <c r="AB553" s="11">
        <v>-2.39962896617117E-2</v>
      </c>
      <c r="AC553" s="11">
        <v>9.7635409974775695E-4</v>
      </c>
      <c r="AD553" s="11">
        <v>3.7390860005310798E-2</v>
      </c>
      <c r="AE553" s="11">
        <v>-3.0059543552092099E-2</v>
      </c>
      <c r="AF553" s="11">
        <v>-2.82338734910078E-2</v>
      </c>
      <c r="AG553" s="11">
        <v>-6.5458613709246702E-2</v>
      </c>
      <c r="AH553" s="11">
        <v>-5.6826122253436397E-2</v>
      </c>
      <c r="AI553" s="11">
        <v>-1.52087857003719E-2</v>
      </c>
      <c r="AJ553" s="11">
        <v>-1.99996106944667E-2</v>
      </c>
      <c r="AK553" s="11">
        <v>-7.0456488559130304E-3</v>
      </c>
      <c r="AL553" s="11">
        <v>1.5911792677509801E-3</v>
      </c>
      <c r="AM553" s="11">
        <v>-1.3743883893271599E-2</v>
      </c>
      <c r="AN553" s="11">
        <v>-2.0869898578885299E-2</v>
      </c>
      <c r="AO553" s="11">
        <v>-3.8416110144992702E-2</v>
      </c>
      <c r="AP553" s="11">
        <v>-1.5586487714476901E-2</v>
      </c>
      <c r="AQ553" s="11">
        <v>-4.9803981656505202E-2</v>
      </c>
      <c r="AR553" s="11">
        <v>3.1687578835312903E-2</v>
      </c>
      <c r="AS553" s="11">
        <v>-1.7441134060731899E-2</v>
      </c>
      <c r="AT553" s="11">
        <v>-6.5547879078147603E-2</v>
      </c>
      <c r="AU553" s="11">
        <v>4.2704315976551201E-2</v>
      </c>
      <c r="AW553">
        <f t="array" ref="AW553">SUMPRODUCT(B553:AU553,TRANSPOSE('QoL regression results'!$H$3:$H$48))</f>
        <v>0.81318381684760155</v>
      </c>
    </row>
    <row r="554" spans="1:49" x14ac:dyDescent="0.3">
      <c r="A554">
        <v>553</v>
      </c>
      <c r="B554" s="11">
        <v>0.874532498117923</v>
      </c>
      <c r="C554" s="11">
        <v>6.0780682035069802E-3</v>
      </c>
      <c r="D554" s="11">
        <v>-1.05563830657274E-4</v>
      </c>
      <c r="E554" s="11">
        <v>9.4633489867535501E-4</v>
      </c>
      <c r="F554" s="11">
        <v>-2.26239422839234E-2</v>
      </c>
      <c r="G554" s="11">
        <v>2.7183168107386101E-2</v>
      </c>
      <c r="H554" s="11">
        <v>3.1623782084593703E-2</v>
      </c>
      <c r="I554" s="11">
        <v>-8.5946600558519506E-2</v>
      </c>
      <c r="J554" s="11">
        <v>-1.8828608070550201E-2</v>
      </c>
      <c r="K554" s="11">
        <v>-0.13725472248142701</v>
      </c>
      <c r="L554" s="11">
        <v>-7.4025124814298293E-2</v>
      </c>
      <c r="M554" s="11">
        <v>-5.3493612391936701E-2</v>
      </c>
      <c r="N554" s="11">
        <v>-0.101254778352698</v>
      </c>
      <c r="O554" s="11">
        <v>-3.9723139188613303E-2</v>
      </c>
      <c r="P554" s="11">
        <v>-2.1025852602502799E-2</v>
      </c>
      <c r="Q554" s="11">
        <v>-0.13355472241597599</v>
      </c>
      <c r="R554" s="11">
        <v>-8.4402655508240595E-2</v>
      </c>
      <c r="S554" s="11">
        <v>-0.106991142705465</v>
      </c>
      <c r="T554" s="11">
        <v>-6.9938235379709904E-2</v>
      </c>
      <c r="U554" s="11">
        <v>-0.131851688739588</v>
      </c>
      <c r="V554" s="11">
        <v>-1.88839797927891E-2</v>
      </c>
      <c r="W554" s="11">
        <v>-3.5975790554343003E-2</v>
      </c>
      <c r="X554" s="11">
        <v>-3.2382414902175402E-2</v>
      </c>
      <c r="Y554" s="11">
        <v>-6.2643900571748096E-2</v>
      </c>
      <c r="Z554" s="11">
        <v>-1.3533117202792299E-2</v>
      </c>
      <c r="AA554" s="11">
        <v>-0.118007254423814</v>
      </c>
      <c r="AB554" s="11">
        <v>-2.7274938048952001E-2</v>
      </c>
      <c r="AC554" s="11">
        <v>-1.2925145673154099E-2</v>
      </c>
      <c r="AD554" s="11">
        <v>-8.7249443447586103E-2</v>
      </c>
      <c r="AE554" s="11">
        <v>-4.2671119450967798E-2</v>
      </c>
      <c r="AF554" s="11">
        <v>-2.4715545370169199E-2</v>
      </c>
      <c r="AG554" s="11">
        <v>-6.4687555590869403E-2</v>
      </c>
      <c r="AH554" s="11">
        <v>-5.5846221987897397E-2</v>
      </c>
      <c r="AI554" s="11">
        <v>-2.4008426771116999E-2</v>
      </c>
      <c r="AJ554" s="11">
        <v>-1.94159897538114E-2</v>
      </c>
      <c r="AK554" s="11">
        <v>-7.1029804346013003E-3</v>
      </c>
      <c r="AL554" s="11">
        <v>1.2134043484239201E-3</v>
      </c>
      <c r="AM554" s="11">
        <v>-7.8978346164686394E-3</v>
      </c>
      <c r="AN554" s="11">
        <v>-1.99208814622488E-2</v>
      </c>
      <c r="AO554" s="11">
        <v>-4.9523085507399603E-2</v>
      </c>
      <c r="AP554" s="11">
        <v>-1.09115089958447E-2</v>
      </c>
      <c r="AQ554" s="11">
        <v>-4.90370248855206E-2</v>
      </c>
      <c r="AR554" s="11">
        <v>3.1851444350449898E-2</v>
      </c>
      <c r="AS554" s="11">
        <v>-1.7873357934471E-2</v>
      </c>
      <c r="AT554" s="11">
        <v>-5.9468286841591098E-2</v>
      </c>
      <c r="AU554" s="11">
        <v>4.0002377210062598E-2</v>
      </c>
      <c r="AW554">
        <f t="array" ref="AW554">SUMPRODUCT(B554:AU554,TRANSPOSE('QoL regression results'!$H$3:$H$48))</f>
        <v>0.81989968047844952</v>
      </c>
    </row>
    <row r="555" spans="1:49" x14ac:dyDescent="0.3">
      <c r="A555">
        <v>554</v>
      </c>
      <c r="B555" s="11">
        <v>0.87566954570024502</v>
      </c>
      <c r="C555" s="11">
        <v>-3.3322964790604599E-2</v>
      </c>
      <c r="D555" s="11">
        <v>1.08942712667787E-2</v>
      </c>
      <c r="E555" s="11">
        <v>-3.3656384948971998E-3</v>
      </c>
      <c r="F555" s="11">
        <v>1.3893641135673601E-2</v>
      </c>
      <c r="G555" s="11">
        <v>3.01676096621897E-2</v>
      </c>
      <c r="H555" s="11">
        <v>4.0567065028368501E-2</v>
      </c>
      <c r="I555" s="11">
        <v>-0.100915850000829</v>
      </c>
      <c r="J555" s="11">
        <v>-3.6037207486141899E-2</v>
      </c>
      <c r="K555" s="11">
        <v>-0.215312111230404</v>
      </c>
      <c r="L555" s="11">
        <v>-0.129989494968203</v>
      </c>
      <c r="M555" s="11">
        <v>-5.6279689190950603E-2</v>
      </c>
      <c r="N555" s="11">
        <v>-0.19746364191318699</v>
      </c>
      <c r="O555" s="11">
        <v>-9.4282986092367793E-2</v>
      </c>
      <c r="P555" s="11">
        <v>-1.70592976391504E-2</v>
      </c>
      <c r="Q555" s="11">
        <v>-3.3029630564883401E-2</v>
      </c>
      <c r="R555" s="11">
        <v>-8.7134765727506794E-2</v>
      </c>
      <c r="S555" s="11">
        <v>-0.150023927792303</v>
      </c>
      <c r="T555" s="11">
        <v>-3.3874563972684402E-2</v>
      </c>
      <c r="U555" s="11">
        <v>-0.10657459860140001</v>
      </c>
      <c r="V555" s="11">
        <v>2.5643072111959299E-2</v>
      </c>
      <c r="W555" s="11">
        <v>-6.1647642151998298E-2</v>
      </c>
      <c r="X555" s="11">
        <v>-2.1467048342013999E-2</v>
      </c>
      <c r="Y555" s="11">
        <v>3.4947373384783202E-2</v>
      </c>
      <c r="Z555" s="11">
        <v>9.4988645194588606E-3</v>
      </c>
      <c r="AA555" s="11">
        <v>-0.110990484371338</v>
      </c>
      <c r="AB555" s="11">
        <v>-2.4309429812577599E-2</v>
      </c>
      <c r="AC555" s="11">
        <v>-0.121674697099233</v>
      </c>
      <c r="AD555" s="11">
        <v>2.4169657241442599E-2</v>
      </c>
      <c r="AE555" s="11">
        <v>-3.2451013407673701E-2</v>
      </c>
      <c r="AF555" s="11">
        <v>-1.7108153366653899E-2</v>
      </c>
      <c r="AG555" s="11">
        <v>-5.1374484832994997E-2</v>
      </c>
      <c r="AH555" s="11">
        <v>-5.3650212034504999E-2</v>
      </c>
      <c r="AI555" s="11">
        <v>-3.0762779526545801E-2</v>
      </c>
      <c r="AJ555" s="11">
        <v>-1.7700028174491601E-2</v>
      </c>
      <c r="AK555" s="11">
        <v>-5.9013461509271302E-3</v>
      </c>
      <c r="AL555" s="11">
        <v>5.5659103035271204E-3</v>
      </c>
      <c r="AM555" s="11">
        <v>-1.2809647732830399E-2</v>
      </c>
      <c r="AN555" s="11">
        <v>-2.4157160624449302E-2</v>
      </c>
      <c r="AO555" s="11">
        <v>-5.4498286486783003E-2</v>
      </c>
      <c r="AP555" s="11">
        <v>-1.1286264652357001E-2</v>
      </c>
      <c r="AQ555" s="11">
        <v>-4.3877670440445903E-2</v>
      </c>
      <c r="AR555" s="11">
        <v>2.2894507355169399E-2</v>
      </c>
      <c r="AS555" s="11">
        <v>-1.7164898556351001E-2</v>
      </c>
      <c r="AT555" s="11">
        <v>-6.9413892033732993E-2</v>
      </c>
      <c r="AU555" s="11">
        <v>3.85190776751278E-2</v>
      </c>
      <c r="AW555">
        <f t="array" ref="AW555">SUMPRODUCT(B555:AU555,TRANSPOSE('QoL regression results'!$H$3:$H$48))</f>
        <v>0.82758524396926714</v>
      </c>
    </row>
    <row r="556" spans="1:49" x14ac:dyDescent="0.3">
      <c r="A556">
        <v>555</v>
      </c>
      <c r="B556" s="11">
        <v>0.87230907046172401</v>
      </c>
      <c r="C556" s="11">
        <v>-0.118468036358323</v>
      </c>
      <c r="D556" s="11">
        <v>1.43967160148695E-2</v>
      </c>
      <c r="E556" s="11">
        <v>5.3683345029718298E-3</v>
      </c>
      <c r="F556" s="11">
        <v>2.12506010585208E-2</v>
      </c>
      <c r="G556" s="11">
        <v>1.37431900738322E-2</v>
      </c>
      <c r="H556" s="11">
        <v>3.2559315224418302E-2</v>
      </c>
      <c r="I556" s="11">
        <v>-7.8797673439647206E-2</v>
      </c>
      <c r="J556" s="11">
        <v>-1.5556741734110899E-2</v>
      </c>
      <c r="K556" s="11">
        <v>-0.23121152265213499</v>
      </c>
      <c r="L556" s="11">
        <v>-0.15416831787264301</v>
      </c>
      <c r="M556" s="11">
        <v>-5.3338034440545801E-2</v>
      </c>
      <c r="N556" s="11">
        <v>-0.11388756969161</v>
      </c>
      <c r="O556" s="11">
        <v>-7.0237909152065098E-2</v>
      </c>
      <c r="P556" s="11">
        <v>-2.6538792349217501E-2</v>
      </c>
      <c r="Q556" s="11">
        <v>-6.9605002595291204E-2</v>
      </c>
      <c r="R556" s="11">
        <v>-5.9434905308984799E-2</v>
      </c>
      <c r="S556" s="11">
        <v>-0.13278949454869199</v>
      </c>
      <c r="T556" s="11">
        <v>-7.8164237965293704E-2</v>
      </c>
      <c r="U556" s="11">
        <v>-7.7417435545829E-2</v>
      </c>
      <c r="V556" s="11">
        <v>6.5634644515070303E-3</v>
      </c>
      <c r="W556" s="11">
        <v>-3.2350695778481597E-2</v>
      </c>
      <c r="X556" s="11">
        <v>-3.6014115699113503E-2</v>
      </c>
      <c r="Y556" s="11">
        <v>-8.0449108621517499E-3</v>
      </c>
      <c r="Z556" s="11">
        <v>-6.5354064666023198E-3</v>
      </c>
      <c r="AA556" s="11">
        <v>-9.3527095400117596E-2</v>
      </c>
      <c r="AB556" s="11">
        <v>-4.6377669486957603E-2</v>
      </c>
      <c r="AC556" s="11">
        <v>2.4881356347508401E-2</v>
      </c>
      <c r="AD556" s="11">
        <v>-7.5420239316488197E-2</v>
      </c>
      <c r="AE556" s="11">
        <v>-4.1140446925301201E-2</v>
      </c>
      <c r="AF556" s="11">
        <v>-2.76433098388764E-2</v>
      </c>
      <c r="AG556" s="11">
        <v>-6.1410838696081799E-2</v>
      </c>
      <c r="AH556" s="11">
        <v>-5.3827045141375499E-2</v>
      </c>
      <c r="AI556" s="11">
        <v>-2.6091086735154301E-2</v>
      </c>
      <c r="AJ556" s="11">
        <v>-9.8910193695938807E-3</v>
      </c>
      <c r="AK556" s="11">
        <v>-1.04707321656055E-3</v>
      </c>
      <c r="AL556" s="11">
        <v>6.6933784647836602E-3</v>
      </c>
      <c r="AM556" s="11">
        <v>-1.6985527738395699E-2</v>
      </c>
      <c r="AN556" s="11">
        <v>-3.05490091805165E-2</v>
      </c>
      <c r="AO556" s="11">
        <v>-5.7941424570622499E-2</v>
      </c>
      <c r="AP556" s="11">
        <v>-1.19288313621246E-2</v>
      </c>
      <c r="AQ556" s="11">
        <v>-4.5410857746609898E-2</v>
      </c>
      <c r="AR556" s="11">
        <v>3.5736120286722697E-2</v>
      </c>
      <c r="AS556" s="11">
        <v>-1.5031589603851399E-2</v>
      </c>
      <c r="AT556" s="11">
        <v>-6.9528865934528603E-2</v>
      </c>
      <c r="AU556" s="11">
        <v>3.5787306694522202E-2</v>
      </c>
      <c r="AW556">
        <f t="array" ref="AW556">SUMPRODUCT(B556:AU556,TRANSPOSE('QoL regression results'!$H$3:$H$48))</f>
        <v>0.82517540378513221</v>
      </c>
    </row>
    <row r="557" spans="1:49" x14ac:dyDescent="0.3">
      <c r="A557">
        <v>556</v>
      </c>
      <c r="B557" s="11">
        <v>0.85467382832434202</v>
      </c>
      <c r="C557" s="11">
        <v>-2.4084835169301599E-2</v>
      </c>
      <c r="D557" s="11">
        <v>-1.8541567698431901E-2</v>
      </c>
      <c r="E557" s="11">
        <v>2.6587502838967898E-3</v>
      </c>
      <c r="F557" s="11">
        <v>-4.18081441367818E-2</v>
      </c>
      <c r="G557" s="11">
        <v>8.6175238031685995E-3</v>
      </c>
      <c r="H557" s="11">
        <v>1.1743661520060599E-2</v>
      </c>
      <c r="I557" s="11">
        <v>-0.10796316904066799</v>
      </c>
      <c r="J557" s="11">
        <v>-1.86222665882146E-2</v>
      </c>
      <c r="K557" s="11">
        <v>-0.153371314846587</v>
      </c>
      <c r="L557" s="11">
        <v>-0.15768250747374099</v>
      </c>
      <c r="M557" s="11">
        <v>-4.3192950086189903E-2</v>
      </c>
      <c r="N557" s="11">
        <v>-0.113887397873767</v>
      </c>
      <c r="O557" s="11">
        <v>-7.0170587016395197E-2</v>
      </c>
      <c r="P557" s="11">
        <v>-7.8957938710102395E-3</v>
      </c>
      <c r="Q557" s="11">
        <v>-0.10457105382057399</v>
      </c>
      <c r="R557" s="11">
        <v>-2.9876851570473501E-2</v>
      </c>
      <c r="S557" s="11">
        <v>-9.7468909915709001E-2</v>
      </c>
      <c r="T557" s="11">
        <v>-5.7715151148986302E-2</v>
      </c>
      <c r="U557" s="11">
        <v>-0.16980078599825699</v>
      </c>
      <c r="V557" s="11">
        <v>-1.6717396995555401E-2</v>
      </c>
      <c r="W557" s="11">
        <v>-5.9559678404471801E-2</v>
      </c>
      <c r="X557" s="11">
        <v>-3.1754004006367902E-2</v>
      </c>
      <c r="Y557" s="11">
        <v>9.8872707794336601E-3</v>
      </c>
      <c r="Z557" s="11">
        <v>2.36230696447885E-2</v>
      </c>
      <c r="AA557" s="11">
        <v>-9.5563941497329399E-2</v>
      </c>
      <c r="AB557" s="11">
        <v>-1.7372210776193098E-2</v>
      </c>
      <c r="AC557" s="11">
        <v>-2.8936439696246399E-2</v>
      </c>
      <c r="AD557" s="11">
        <v>-2.93489858852852E-2</v>
      </c>
      <c r="AE557" s="11">
        <v>-2.9463559114992301E-2</v>
      </c>
      <c r="AF557" s="11">
        <v>-2.25749014080911E-2</v>
      </c>
      <c r="AG557" s="11">
        <v>-6.80132416068496E-2</v>
      </c>
      <c r="AH557" s="11">
        <v>-3.3759673028705903E-2</v>
      </c>
      <c r="AI557" s="11">
        <v>-3.05106646828989E-2</v>
      </c>
      <c r="AJ557" s="11">
        <v>-1.5921731118758199E-2</v>
      </c>
      <c r="AK557" s="11">
        <v>-1.5323681591042701E-4</v>
      </c>
      <c r="AL557" s="11">
        <v>1.4219021383277001E-2</v>
      </c>
      <c r="AM557" s="11">
        <v>-8.8611668250787295E-3</v>
      </c>
      <c r="AN557" s="11">
        <v>-1.8011600338356599E-2</v>
      </c>
      <c r="AO557" s="11">
        <v>-4.39123885635819E-2</v>
      </c>
      <c r="AP557" s="11">
        <v>-1.0141889114763301E-2</v>
      </c>
      <c r="AQ557" s="11">
        <v>-5.2811847427762001E-2</v>
      </c>
      <c r="AR557" s="11">
        <v>2.6344801394506699E-2</v>
      </c>
      <c r="AS557" s="11">
        <v>-1.5313343385046699E-2</v>
      </c>
      <c r="AT557" s="11">
        <v>-6.4576585179250606E-2</v>
      </c>
      <c r="AU557" s="11">
        <v>4.8469346457242803E-2</v>
      </c>
      <c r="AW557">
        <f t="array" ref="AW557">SUMPRODUCT(B557:AU557,TRANSPOSE('QoL regression results'!$H$3:$H$48))</f>
        <v>0.83513317667891318</v>
      </c>
    </row>
    <row r="558" spans="1:49" x14ac:dyDescent="0.3">
      <c r="A558">
        <v>557</v>
      </c>
      <c r="B558" s="11">
        <v>0.86717196058599</v>
      </c>
      <c r="C558" s="11">
        <v>-8.0838289433618593E-2</v>
      </c>
      <c r="D558" s="11">
        <v>6.3399461031676896E-3</v>
      </c>
      <c r="E558" s="11">
        <v>-2.2775047745547E-3</v>
      </c>
      <c r="F558" s="11">
        <v>1.13327737842341E-2</v>
      </c>
      <c r="G558" s="11">
        <v>2.4964497541592301E-2</v>
      </c>
      <c r="H558" s="11">
        <v>2.4731154877270799E-2</v>
      </c>
      <c r="I558" s="11">
        <v>-6.5646952788357193E-2</v>
      </c>
      <c r="J558" s="11">
        <v>-2.5559120071254101E-2</v>
      </c>
      <c r="K558" s="11">
        <v>-0.12784496580032001</v>
      </c>
      <c r="L558" s="11">
        <v>-0.13825708275295601</v>
      </c>
      <c r="M558" s="11">
        <v>-6.0567678401388901E-2</v>
      </c>
      <c r="N558" s="11">
        <v>-0.12920609474970801</v>
      </c>
      <c r="O558" s="11">
        <v>-8.9388838335124496E-2</v>
      </c>
      <c r="P558" s="11">
        <v>-3.19031457402464E-2</v>
      </c>
      <c r="Q558" s="11">
        <v>-0.107577273169399</v>
      </c>
      <c r="R558" s="11">
        <v>-7.7958358349400098E-2</v>
      </c>
      <c r="S558" s="11">
        <v>-0.11081474112985799</v>
      </c>
      <c r="T558" s="11">
        <v>-8.7126960882754997E-2</v>
      </c>
      <c r="U558" s="11">
        <v>-0.108056994996568</v>
      </c>
      <c r="V558" s="11">
        <v>-1.43375581956348E-2</v>
      </c>
      <c r="W558" s="11">
        <v>-2.8672503899713798E-2</v>
      </c>
      <c r="X558" s="11">
        <v>-4.39438968068969E-2</v>
      </c>
      <c r="Y558" s="11">
        <v>1.08681837075846E-2</v>
      </c>
      <c r="Z558" s="11">
        <v>9.0769653953371096E-3</v>
      </c>
      <c r="AA558" s="11">
        <v>-9.6291284064955698E-2</v>
      </c>
      <c r="AB558" s="11">
        <v>-1.4583812366989701E-2</v>
      </c>
      <c r="AC558" s="11">
        <v>-0.132828160929054</v>
      </c>
      <c r="AD558" s="11">
        <v>-5.8254003660906897E-2</v>
      </c>
      <c r="AE558" s="11">
        <v>-3.93123720440113E-2</v>
      </c>
      <c r="AF558" s="11">
        <v>-2.1788022573658701E-2</v>
      </c>
      <c r="AG558" s="11">
        <v>-5.3199441393240399E-2</v>
      </c>
      <c r="AH558" s="11">
        <v>-5.1121257465754598E-2</v>
      </c>
      <c r="AI558" s="11">
        <v>-2.2626651351796801E-2</v>
      </c>
      <c r="AJ558" s="11">
        <v>-1.01717013705654E-2</v>
      </c>
      <c r="AK558" s="11">
        <v>1.10051671303675E-3</v>
      </c>
      <c r="AL558" s="11">
        <v>3.6665073761482998E-3</v>
      </c>
      <c r="AM558" s="11">
        <v>-1.2825363147738101E-2</v>
      </c>
      <c r="AN558" s="11">
        <v>-3.2363075033756697E-2</v>
      </c>
      <c r="AO558" s="11">
        <v>-4.939916309076E-2</v>
      </c>
      <c r="AP558" s="11">
        <v>-1.31631263901288E-2</v>
      </c>
      <c r="AQ558" s="11">
        <v>-4.4792338674406802E-2</v>
      </c>
      <c r="AR558" s="11">
        <v>2.68293161175574E-2</v>
      </c>
      <c r="AS558" s="11">
        <v>-1.94220176502054E-2</v>
      </c>
      <c r="AT558" s="11">
        <v>-6.8019314213086005E-2</v>
      </c>
      <c r="AU558" s="11">
        <v>5.0393613269212503E-2</v>
      </c>
      <c r="AW558">
        <f t="array" ref="AW558">SUMPRODUCT(B558:AU558,TRANSPOSE('QoL regression results'!$H$3:$H$48))</f>
        <v>0.81971721049638369</v>
      </c>
    </row>
    <row r="559" spans="1:49" x14ac:dyDescent="0.3">
      <c r="A559">
        <v>558</v>
      </c>
      <c r="B559" s="11">
        <v>0.86795465358808599</v>
      </c>
      <c r="C559" s="11">
        <v>-0.106035095802006</v>
      </c>
      <c r="D559" s="11">
        <v>-2.5032028164691401E-2</v>
      </c>
      <c r="E559" s="11">
        <v>-6.8621199396408199E-3</v>
      </c>
      <c r="F559" s="11">
        <v>1.9567566611238801E-2</v>
      </c>
      <c r="G559" s="11">
        <v>2.2434996669605502E-2</v>
      </c>
      <c r="H559" s="11">
        <v>1.8050470640305401E-2</v>
      </c>
      <c r="I559" s="11">
        <v>-5.7737298814499398E-2</v>
      </c>
      <c r="J559" s="11">
        <v>-2.9712276326253201E-2</v>
      </c>
      <c r="K559" s="11">
        <v>-0.179891036373132</v>
      </c>
      <c r="L559" s="11">
        <v>-8.1680955782679698E-2</v>
      </c>
      <c r="M559" s="11">
        <v>-6.7299147785046601E-2</v>
      </c>
      <c r="N559" s="11">
        <v>-0.18032132999032999</v>
      </c>
      <c r="O559" s="11">
        <v>-9.7726917518445394E-2</v>
      </c>
      <c r="P559" s="11">
        <v>-3.2163806660012499E-2</v>
      </c>
      <c r="Q559" s="11">
        <v>-0.102580015709256</v>
      </c>
      <c r="R559" s="11">
        <v>-0.114782014732543</v>
      </c>
      <c r="S559" s="11">
        <v>-0.10652065238904899</v>
      </c>
      <c r="T559" s="11">
        <v>-6.0696435777898697E-2</v>
      </c>
      <c r="U559" s="11">
        <v>-2.7493836173453401E-5</v>
      </c>
      <c r="V559" s="11">
        <v>4.9956743468566002E-3</v>
      </c>
      <c r="W559" s="11">
        <v>-4.1906880273211801E-2</v>
      </c>
      <c r="X559" s="11">
        <v>-3.2940109360137998E-2</v>
      </c>
      <c r="Y559" s="11">
        <v>5.0488375338119097E-2</v>
      </c>
      <c r="Z559" s="11">
        <v>-1.5505077601035601E-2</v>
      </c>
      <c r="AA559" s="11">
        <v>-0.10877127038682501</v>
      </c>
      <c r="AB559" s="11">
        <v>-4.2195283237932403E-2</v>
      </c>
      <c r="AC559" s="11">
        <v>-4.52334023092213E-2</v>
      </c>
      <c r="AD559" s="11">
        <v>5.87214955098685E-2</v>
      </c>
      <c r="AE559" s="11">
        <v>-3.52878854629202E-2</v>
      </c>
      <c r="AF559" s="11">
        <v>-1.15538659763586E-2</v>
      </c>
      <c r="AG559" s="11">
        <v>-7.3516567562501398E-2</v>
      </c>
      <c r="AH559" s="11">
        <v>-3.4757607378512197E-2</v>
      </c>
      <c r="AI559" s="11">
        <v>-3.1766709465315297E-2</v>
      </c>
      <c r="AJ559" s="11">
        <v>-9.13543176877314E-3</v>
      </c>
      <c r="AK559" s="11">
        <v>1.6885791531831801E-3</v>
      </c>
      <c r="AL559" s="11">
        <v>5.6131402349213003E-3</v>
      </c>
      <c r="AM559" s="11">
        <v>-1.21713404592889E-2</v>
      </c>
      <c r="AN559" s="11">
        <v>-1.7624418157345501E-2</v>
      </c>
      <c r="AO559" s="11">
        <v>-4.0348002805534702E-2</v>
      </c>
      <c r="AP559" s="11">
        <v>-1.4980316948970099E-2</v>
      </c>
      <c r="AQ559" s="11">
        <v>-5.3837289164804798E-2</v>
      </c>
      <c r="AR559" s="11">
        <v>3.7144084037847198E-2</v>
      </c>
      <c r="AS559" s="11">
        <v>-2.2234796187712399E-2</v>
      </c>
      <c r="AT559" s="11">
        <v>-6.6830984233170201E-2</v>
      </c>
      <c r="AU559" s="11">
        <v>4.26220652376521E-2</v>
      </c>
      <c r="AW559">
        <f t="array" ref="AW559">SUMPRODUCT(B559:AU559,TRANSPOSE('QoL regression results'!$H$3:$H$48))</f>
        <v>0.83881018644449512</v>
      </c>
    </row>
    <row r="560" spans="1:49" x14ac:dyDescent="0.3">
      <c r="A560">
        <v>559</v>
      </c>
      <c r="B560" s="11">
        <v>0.87632495037911795</v>
      </c>
      <c r="C560" s="11">
        <v>-5.7132084184328497E-2</v>
      </c>
      <c r="D560" s="11">
        <v>7.9589145548271192E-3</v>
      </c>
      <c r="E560" s="11">
        <v>-5.5560891153141299E-3</v>
      </c>
      <c r="F560" s="11">
        <v>4.7791450524354201E-4</v>
      </c>
      <c r="G560" s="11">
        <v>2.02584702547795E-2</v>
      </c>
      <c r="H560" s="11">
        <v>2.85815321574962E-2</v>
      </c>
      <c r="I560" s="11">
        <v>-8.1838569683098494E-2</v>
      </c>
      <c r="J560" s="11">
        <v>-2.0260907817131798E-3</v>
      </c>
      <c r="K560" s="11">
        <v>-0.13930029698313001</v>
      </c>
      <c r="L560" s="11">
        <v>-0.103964621491229</v>
      </c>
      <c r="M560" s="11">
        <v>-5.4072424007567198E-2</v>
      </c>
      <c r="N560" s="11">
        <v>-6.7324982956331797E-2</v>
      </c>
      <c r="O560" s="11">
        <v>-7.2590498474674095E-2</v>
      </c>
      <c r="P560" s="11">
        <v>-2.52899732243392E-2</v>
      </c>
      <c r="Q560" s="11">
        <v>-0.16434318010476401</v>
      </c>
      <c r="R560" s="11">
        <v>-0.128348156708218</v>
      </c>
      <c r="S560" s="11">
        <v>-0.14380794683873299</v>
      </c>
      <c r="T560" s="11">
        <v>-8.8567306512287794E-2</v>
      </c>
      <c r="U560" s="11">
        <v>-3.0966837210769899E-2</v>
      </c>
      <c r="V560" s="11">
        <v>8.2493888889389796E-3</v>
      </c>
      <c r="W560" s="11">
        <v>-3.6745925389326799E-2</v>
      </c>
      <c r="X560" s="11">
        <v>-2.7272589510617399E-2</v>
      </c>
      <c r="Y560" s="11">
        <v>4.7453794104591197E-2</v>
      </c>
      <c r="Z560" s="11">
        <v>1.5425524347904999E-2</v>
      </c>
      <c r="AA560" s="11">
        <v>-0.108053156651285</v>
      </c>
      <c r="AB560" s="11">
        <v>-2.3088098850206101E-2</v>
      </c>
      <c r="AC560" s="11">
        <v>-3.3663821619599001E-2</v>
      </c>
      <c r="AD560" s="11">
        <v>-9.0457990560243007E-2</v>
      </c>
      <c r="AE560" s="11">
        <v>-3.7127274957244299E-2</v>
      </c>
      <c r="AF560" s="11">
        <v>-3.2595218290794301E-2</v>
      </c>
      <c r="AG560" s="11">
        <v>-7.2386898165352806E-2</v>
      </c>
      <c r="AH560" s="11">
        <v>-4.5717522017023497E-2</v>
      </c>
      <c r="AI560" s="11">
        <v>-2.87876702298532E-2</v>
      </c>
      <c r="AJ560" s="11">
        <v>-2.08122080620094E-2</v>
      </c>
      <c r="AK560" s="11">
        <v>8.2936554772376301E-3</v>
      </c>
      <c r="AL560" s="11">
        <v>1.87652789821206E-2</v>
      </c>
      <c r="AM560" s="11">
        <v>-8.3724297368945304E-3</v>
      </c>
      <c r="AN560" s="11">
        <v>-1.70310511885545E-2</v>
      </c>
      <c r="AO560" s="11">
        <v>-3.1482621976004897E-2</v>
      </c>
      <c r="AP560" s="11">
        <v>-1.21691478573585E-2</v>
      </c>
      <c r="AQ560" s="11">
        <v>-5.1603017255177797E-2</v>
      </c>
      <c r="AR560" s="11">
        <v>3.0833976374460101E-2</v>
      </c>
      <c r="AS560" s="11">
        <v>-2.2544230710712598E-2</v>
      </c>
      <c r="AT560" s="11">
        <v>-6.6175416500920597E-2</v>
      </c>
      <c r="AU560" s="11">
        <v>4.0426911258197397E-2</v>
      </c>
      <c r="AW560">
        <f t="array" ref="AW560">SUMPRODUCT(B560:AU560,TRANSPOSE('QoL regression results'!$H$3:$H$48))</f>
        <v>0.84937270734421499</v>
      </c>
    </row>
    <row r="561" spans="1:49" x14ac:dyDescent="0.3">
      <c r="A561">
        <v>560</v>
      </c>
      <c r="B561" s="11">
        <v>0.83449497637105996</v>
      </c>
      <c r="C561" s="11">
        <v>-4.2274394192638502E-2</v>
      </c>
      <c r="D561" s="11">
        <v>1.0528309818990901E-2</v>
      </c>
      <c r="E561" s="11">
        <v>3.6255345741471102E-3</v>
      </c>
      <c r="F561" s="11">
        <v>1.4257864087835401E-2</v>
      </c>
      <c r="G561" s="11">
        <v>2.68855498578125E-2</v>
      </c>
      <c r="H561" s="11">
        <v>3.4245570002255803E-2</v>
      </c>
      <c r="I561" s="11">
        <v>-5.2764286832659102E-2</v>
      </c>
      <c r="J561" s="11">
        <v>-2.5294288691686501E-2</v>
      </c>
      <c r="K561" s="11">
        <v>-0.102649389078095</v>
      </c>
      <c r="L561" s="11">
        <v>-0.15194785854586701</v>
      </c>
      <c r="M561" s="11">
        <v>-4.9848875634044297E-2</v>
      </c>
      <c r="N561" s="11">
        <v>-6.9735307191654702E-2</v>
      </c>
      <c r="O561" s="11">
        <v>-0.123792182124043</v>
      </c>
      <c r="P561" s="11">
        <v>-1.44443875503772E-2</v>
      </c>
      <c r="Q561" s="11">
        <v>-0.125988377815165</v>
      </c>
      <c r="R561" s="11">
        <v>-0.10194880349065601</v>
      </c>
      <c r="S561" s="11">
        <v>-0.11951350471393</v>
      </c>
      <c r="T561" s="11">
        <v>-5.8939881079746001E-2</v>
      </c>
      <c r="U561" s="11">
        <v>-5.1012247148345499E-2</v>
      </c>
      <c r="V561" s="11">
        <v>-2.6588397901324799E-2</v>
      </c>
      <c r="W561" s="11">
        <v>-1.9521697922096699E-2</v>
      </c>
      <c r="X561" s="11">
        <v>-3.9366805023927101E-2</v>
      </c>
      <c r="Y561" s="11">
        <v>-9.3564234077543802E-4</v>
      </c>
      <c r="Z561" s="11">
        <v>-2.5878950229555699E-2</v>
      </c>
      <c r="AA561" s="11">
        <v>-0.10693077512627699</v>
      </c>
      <c r="AB561" s="11">
        <v>-3.0578009883116999E-2</v>
      </c>
      <c r="AC561" s="11">
        <v>6.4906571942432E-3</v>
      </c>
      <c r="AD561" s="11">
        <v>2.5362529218114799E-2</v>
      </c>
      <c r="AE561" s="11">
        <v>-3.82438552326088E-2</v>
      </c>
      <c r="AF561" s="11">
        <v>-2.5075748139186799E-2</v>
      </c>
      <c r="AG561" s="11">
        <v>-5.6367759981250501E-2</v>
      </c>
      <c r="AH561" s="11">
        <v>-5.3256059880199998E-2</v>
      </c>
      <c r="AI561" s="11">
        <v>-2.0764498283734799E-2</v>
      </c>
      <c r="AJ561" s="11">
        <v>-1.55548258365194E-2</v>
      </c>
      <c r="AK561" s="11">
        <v>1.01167625642802E-2</v>
      </c>
      <c r="AL561" s="11">
        <v>1.68671257055657E-2</v>
      </c>
      <c r="AM561" s="11">
        <v>-4.7717032828698399E-3</v>
      </c>
      <c r="AN561" s="11">
        <v>-6.1140663345909596E-3</v>
      </c>
      <c r="AO561" s="11">
        <v>-2.0779146815093099E-2</v>
      </c>
      <c r="AP561" s="11">
        <v>-9.0462248825916598E-3</v>
      </c>
      <c r="AQ561" s="11">
        <v>-4.7510246510772701E-2</v>
      </c>
      <c r="AR561" s="11">
        <v>3.0578231950854198E-2</v>
      </c>
      <c r="AS561" s="11">
        <v>-1.6962546021632802E-2</v>
      </c>
      <c r="AT561" s="11">
        <v>-6.2092450279982198E-2</v>
      </c>
      <c r="AU561" s="11">
        <v>5.3145904170757499E-2</v>
      </c>
      <c r="AW561">
        <f t="array" ref="AW561">SUMPRODUCT(B561:AU561,TRANSPOSE('QoL regression results'!$H$3:$H$48))</f>
        <v>0.79810604219642567</v>
      </c>
    </row>
    <row r="562" spans="1:49" x14ac:dyDescent="0.3">
      <c r="A562">
        <v>561</v>
      </c>
      <c r="B562" s="11">
        <v>0.85952629211585696</v>
      </c>
      <c r="C562" s="11">
        <v>-0.107148446515257</v>
      </c>
      <c r="D562" s="11">
        <v>-1.1941373320184899E-2</v>
      </c>
      <c r="E562" s="11">
        <v>-6.1836747930577897E-3</v>
      </c>
      <c r="F562" s="11">
        <v>1.55575537194798E-2</v>
      </c>
      <c r="G562" s="11">
        <v>7.8710635242697502E-3</v>
      </c>
      <c r="H562" s="11">
        <v>1.6721751237877499E-2</v>
      </c>
      <c r="I562" s="11">
        <v>-8.5074723987697595E-2</v>
      </c>
      <c r="J562" s="11">
        <v>-2.2742512749141498E-2</v>
      </c>
      <c r="K562" s="11">
        <v>-0.12828910338364899</v>
      </c>
      <c r="L562" s="11">
        <v>-0.10693872530449</v>
      </c>
      <c r="M562" s="11">
        <v>-5.6935098647918701E-2</v>
      </c>
      <c r="N562" s="11">
        <v>-0.18410776781785701</v>
      </c>
      <c r="O562" s="11">
        <v>-9.7626968028074607E-2</v>
      </c>
      <c r="P562" s="11">
        <v>-1.7479259503558001E-2</v>
      </c>
      <c r="Q562" s="11">
        <v>-6.5871230060175395E-2</v>
      </c>
      <c r="R562" s="11">
        <v>-6.8926241151636397E-2</v>
      </c>
      <c r="S562" s="11">
        <v>-0.111379408661353</v>
      </c>
      <c r="T562" s="11">
        <v>-4.4552519904940698E-2</v>
      </c>
      <c r="U562" s="11">
        <v>-0.14556558263512201</v>
      </c>
      <c r="V562" s="11">
        <v>-1.37123998112777E-2</v>
      </c>
      <c r="W562" s="11">
        <v>-5.8480469557463499E-2</v>
      </c>
      <c r="X562" s="11">
        <v>-5.2824988135272498E-2</v>
      </c>
      <c r="Y562" s="11">
        <v>5.4359567214314501E-2</v>
      </c>
      <c r="Z562" s="11">
        <v>-1.06007261599242E-2</v>
      </c>
      <c r="AA562" s="11">
        <v>-8.7211843815992604E-2</v>
      </c>
      <c r="AB562" s="11">
        <v>-2.3514453230248498E-2</v>
      </c>
      <c r="AC562" s="11">
        <v>-0.17471812230591</v>
      </c>
      <c r="AD562" s="11">
        <v>6.3999525941318705E-2</v>
      </c>
      <c r="AE562" s="11">
        <v>-3.1994349096310402E-2</v>
      </c>
      <c r="AF562" s="11">
        <v>-4.8627590134681497E-3</v>
      </c>
      <c r="AG562" s="11">
        <v>-6.1049294030589098E-2</v>
      </c>
      <c r="AH562" s="11">
        <v>-3.9343676423397297E-2</v>
      </c>
      <c r="AI562" s="11">
        <v>-3.05388525160223E-2</v>
      </c>
      <c r="AJ562" s="11">
        <v>-1.59646720938823E-2</v>
      </c>
      <c r="AK562" s="11">
        <v>-1.6515779969892199E-3</v>
      </c>
      <c r="AL562" s="11">
        <v>1.16385817341099E-3</v>
      </c>
      <c r="AM562" s="11">
        <v>-1.5137516348278E-2</v>
      </c>
      <c r="AN562" s="11">
        <v>-2.31378337497537E-2</v>
      </c>
      <c r="AO562" s="11">
        <v>-5.4100337608123397E-2</v>
      </c>
      <c r="AP562" s="11">
        <v>-1.43931770575023E-2</v>
      </c>
      <c r="AQ562" s="11">
        <v>-5.21064670701833E-2</v>
      </c>
      <c r="AR562" s="11">
        <v>3.3030703318486697E-2</v>
      </c>
      <c r="AS562" s="11">
        <v>-1.92489724681854E-2</v>
      </c>
      <c r="AT562" s="11">
        <v>-6.8490686059478695E-2</v>
      </c>
      <c r="AU562" s="11">
        <v>5.5761498002388499E-2</v>
      </c>
      <c r="AW562">
        <f t="array" ref="AW562">SUMPRODUCT(B562:AU562,TRANSPOSE('QoL regression results'!$H$3:$H$48))</f>
        <v>0.82134647386587067</v>
      </c>
    </row>
    <row r="563" spans="1:49" x14ac:dyDescent="0.3">
      <c r="A563">
        <v>562</v>
      </c>
      <c r="B563" s="11">
        <v>0.85307709582499303</v>
      </c>
      <c r="C563" s="11">
        <v>-3.3988091739436899E-2</v>
      </c>
      <c r="D563" s="11">
        <v>9.9948813955707903E-3</v>
      </c>
      <c r="E563" s="11">
        <v>3.28615616696952E-3</v>
      </c>
      <c r="F563" s="11">
        <v>1.8238220119885601E-2</v>
      </c>
      <c r="G563" s="11">
        <v>2.8759618229300201E-2</v>
      </c>
      <c r="H563" s="11">
        <v>3.16720357912781E-2</v>
      </c>
      <c r="I563" s="11">
        <v>-0.118695343018326</v>
      </c>
      <c r="J563" s="11">
        <v>-2.15723288464298E-2</v>
      </c>
      <c r="K563" s="11">
        <v>-0.15705578238141199</v>
      </c>
      <c r="L563" s="11">
        <v>-0.11142604598743</v>
      </c>
      <c r="M563" s="11">
        <v>-3.92254532194845E-2</v>
      </c>
      <c r="N563" s="11">
        <v>-5.2536558314712802E-2</v>
      </c>
      <c r="O563" s="11">
        <v>-0.10851356238205501</v>
      </c>
      <c r="P563" s="11">
        <v>-2.14246249410916E-2</v>
      </c>
      <c r="Q563" s="11">
        <v>-0.13646702075532399</v>
      </c>
      <c r="R563" s="11">
        <v>-0.121108913319756</v>
      </c>
      <c r="S563" s="11">
        <v>-0.13540119096105199</v>
      </c>
      <c r="T563" s="11">
        <v>-8.4025084499682795E-2</v>
      </c>
      <c r="U563" s="11">
        <v>-6.2671912553597706E-2</v>
      </c>
      <c r="V563" s="11">
        <v>7.7312154311085903E-3</v>
      </c>
      <c r="W563" s="11">
        <v>-4.7750002188337901E-2</v>
      </c>
      <c r="X563" s="11">
        <v>-4.8905431169094703E-2</v>
      </c>
      <c r="Y563" s="11">
        <v>-6.2858274609566597E-2</v>
      </c>
      <c r="Z563" s="11">
        <v>-6.7026043358097498E-3</v>
      </c>
      <c r="AA563" s="11">
        <v>-0.138748617527164</v>
      </c>
      <c r="AB563" s="11">
        <v>-2.0951609365463999E-2</v>
      </c>
      <c r="AC563" s="11">
        <v>3.5139438941228701E-2</v>
      </c>
      <c r="AD563" s="11">
        <v>-8.8127484990773094E-3</v>
      </c>
      <c r="AE563" s="11">
        <v>-2.46933605217932E-2</v>
      </c>
      <c r="AF563" s="11">
        <v>-1.42505690338629E-2</v>
      </c>
      <c r="AG563" s="11">
        <v>-5.6736230650795798E-2</v>
      </c>
      <c r="AH563" s="11">
        <v>-4.9825980553549198E-2</v>
      </c>
      <c r="AI563" s="11">
        <v>-2.46948813207911E-2</v>
      </c>
      <c r="AJ563" s="11">
        <v>-1.7316110607615499E-2</v>
      </c>
      <c r="AK563" s="11">
        <v>3.7722257221270198E-3</v>
      </c>
      <c r="AL563" s="11">
        <v>-2.7105930904515901E-3</v>
      </c>
      <c r="AM563" s="11">
        <v>-1.10208131155903E-2</v>
      </c>
      <c r="AN563" s="11">
        <v>-2.7344075967329601E-2</v>
      </c>
      <c r="AO563" s="11">
        <v>-3.8540386439194198E-2</v>
      </c>
      <c r="AP563" s="11">
        <v>-1.05325744219223E-2</v>
      </c>
      <c r="AQ563" s="11">
        <v>-5.0821534085586498E-2</v>
      </c>
      <c r="AR563" s="11">
        <v>3.4960458477322397E-2</v>
      </c>
      <c r="AS563" s="11">
        <v>-1.9063132376345202E-2</v>
      </c>
      <c r="AT563" s="11">
        <v>-6.3286935221000304E-2</v>
      </c>
      <c r="AU563" s="11">
        <v>4.6126185261939297E-2</v>
      </c>
      <c r="AW563">
        <f t="array" ref="AW563">SUMPRODUCT(B563:AU563,TRANSPOSE('QoL regression results'!$H$3:$H$48))</f>
        <v>0.80054052218099225</v>
      </c>
    </row>
    <row r="564" spans="1:49" x14ac:dyDescent="0.3">
      <c r="A564">
        <v>563</v>
      </c>
      <c r="B564" s="11">
        <v>0.87275113772919699</v>
      </c>
      <c r="C564" s="11">
        <v>-7.0251217897103604E-2</v>
      </c>
      <c r="D564" s="11">
        <v>6.5668452107793696E-3</v>
      </c>
      <c r="E564" s="11">
        <v>8.6571421708171205E-3</v>
      </c>
      <c r="F564" s="11">
        <v>-1.8923380833965601E-2</v>
      </c>
      <c r="G564" s="11">
        <v>2.51207543923096E-2</v>
      </c>
      <c r="H564" s="11">
        <v>3.1142237787384501E-2</v>
      </c>
      <c r="I564" s="11">
        <v>-7.4085831593653798E-2</v>
      </c>
      <c r="J564" s="11">
        <v>-2.0468132664482001E-2</v>
      </c>
      <c r="K564" s="11">
        <v>-0.117441137621049</v>
      </c>
      <c r="L564" s="11">
        <v>-0.13513930753235401</v>
      </c>
      <c r="M564" s="11">
        <v>-5.3016191997914103E-2</v>
      </c>
      <c r="N564" s="11">
        <v>-8.9569231384726694E-2</v>
      </c>
      <c r="O564" s="11">
        <v>-6.8589551708554894E-2</v>
      </c>
      <c r="P564" s="11">
        <v>-2.2500864637988401E-2</v>
      </c>
      <c r="Q564" s="11">
        <v>-5.1163925993838601E-2</v>
      </c>
      <c r="R564" s="11">
        <v>-0.138771432013302</v>
      </c>
      <c r="S564" s="11">
        <v>-0.14095116556794701</v>
      </c>
      <c r="T564" s="11">
        <v>-7.1950822331623504E-2</v>
      </c>
      <c r="U564" s="11">
        <v>-4.6107237691707798E-2</v>
      </c>
      <c r="V564" s="11">
        <v>3.4550649995715797E-2</v>
      </c>
      <c r="W564" s="11">
        <v>-5.9575452963424501E-2</v>
      </c>
      <c r="X564" s="11">
        <v>-3.77380687456828E-2</v>
      </c>
      <c r="Y564" s="11">
        <v>-7.3598809783667696E-3</v>
      </c>
      <c r="Z564" s="11">
        <v>5.1035098070013104E-3</v>
      </c>
      <c r="AA564" s="11">
        <v>-0.102895602088207</v>
      </c>
      <c r="AB564" s="11">
        <v>-2.1166705131989601E-2</v>
      </c>
      <c r="AC564" s="11">
        <v>-0.11986776215416001</v>
      </c>
      <c r="AD564" s="11">
        <v>-5.3633949416591803E-2</v>
      </c>
      <c r="AE564" s="11">
        <v>-3.6266792977062E-2</v>
      </c>
      <c r="AF564" s="11">
        <v>-2.4124873073721E-2</v>
      </c>
      <c r="AG564" s="11">
        <v>-6.3627657148070907E-2</v>
      </c>
      <c r="AH564" s="11">
        <v>-5.97828555816204E-2</v>
      </c>
      <c r="AI564" s="11">
        <v>-2.0769736904488401E-2</v>
      </c>
      <c r="AJ564" s="11">
        <v>-1.8424657259918899E-2</v>
      </c>
      <c r="AK564" s="11">
        <v>-8.1370200001178294E-3</v>
      </c>
      <c r="AL564" s="11">
        <v>1.26984699879124E-2</v>
      </c>
      <c r="AM564" s="11">
        <v>-5.0711886546570802E-3</v>
      </c>
      <c r="AN564" s="11">
        <v>-2.03325244374685E-2</v>
      </c>
      <c r="AO564" s="11">
        <v>-1.9650422984039701E-2</v>
      </c>
      <c r="AP564" s="11">
        <v>-1.4060728998397E-2</v>
      </c>
      <c r="AQ564" s="11">
        <v>-5.5463977936057098E-2</v>
      </c>
      <c r="AR564" s="11">
        <v>1.9382707590481899E-2</v>
      </c>
      <c r="AS564" s="11">
        <v>-1.9621037624386502E-2</v>
      </c>
      <c r="AT564" s="11">
        <v>-6.5433877795735298E-2</v>
      </c>
      <c r="AU564" s="11">
        <v>4.6118837052218697E-2</v>
      </c>
      <c r="AW564">
        <f t="array" ref="AW564">SUMPRODUCT(B564:AU564,TRANSPOSE('QoL regression results'!$H$3:$H$48))</f>
        <v>0.8256667521354889</v>
      </c>
    </row>
    <row r="565" spans="1:49" x14ac:dyDescent="0.3">
      <c r="A565">
        <v>564</v>
      </c>
      <c r="B565" s="11">
        <v>0.85860060141126204</v>
      </c>
      <c r="C565" s="11">
        <v>-4.6562429510111497E-2</v>
      </c>
      <c r="D565" s="11">
        <v>2.8750353951729399E-2</v>
      </c>
      <c r="E565" s="11">
        <v>2.11464123831075E-3</v>
      </c>
      <c r="F565" s="11">
        <v>-1.6808825680199799E-2</v>
      </c>
      <c r="G565" s="11">
        <v>8.0962112506631403E-3</v>
      </c>
      <c r="H565" s="11">
        <v>3.7625635275034999E-2</v>
      </c>
      <c r="I565" s="11">
        <v>-2.4921577391893799E-2</v>
      </c>
      <c r="J565" s="11">
        <v>-4.25783223157623E-2</v>
      </c>
      <c r="K565" s="11">
        <v>-0.11916429207539</v>
      </c>
      <c r="L565" s="11">
        <v>-8.3554159501759304E-2</v>
      </c>
      <c r="M565" s="11">
        <v>-5.2297038147856502E-2</v>
      </c>
      <c r="N565" s="11">
        <v>-0.150812201549029</v>
      </c>
      <c r="O565" s="11">
        <v>-8.1422648258850497E-2</v>
      </c>
      <c r="P565" s="11">
        <v>-2.36878383026136E-2</v>
      </c>
      <c r="Q565" s="11">
        <v>-9.2674606428531203E-2</v>
      </c>
      <c r="R565" s="11">
        <v>-3.5664178407538501E-2</v>
      </c>
      <c r="S565" s="11">
        <v>-9.0784405026008805E-2</v>
      </c>
      <c r="T565" s="11">
        <v>-6.0776464033334497E-2</v>
      </c>
      <c r="U565" s="11">
        <v>-7.5217656405493605E-2</v>
      </c>
      <c r="V565" s="11">
        <v>6.8899754491033903E-3</v>
      </c>
      <c r="W565" s="11">
        <v>-5.6813151481485198E-2</v>
      </c>
      <c r="X565" s="11">
        <v>-3.9547096897189299E-2</v>
      </c>
      <c r="Y565" s="11">
        <v>-4.8444806049837898E-2</v>
      </c>
      <c r="Z565" s="11">
        <v>1.3679504088453301E-2</v>
      </c>
      <c r="AA565" s="11">
        <v>-9.77345962042451E-2</v>
      </c>
      <c r="AB565" s="11">
        <v>-8.7363741172109995E-3</v>
      </c>
      <c r="AC565" s="11">
        <v>-6.2193361646786502E-2</v>
      </c>
      <c r="AD565" s="11">
        <v>-8.4101947677693106E-2</v>
      </c>
      <c r="AE565" s="11">
        <v>-4.3663560474183599E-2</v>
      </c>
      <c r="AF565" s="11">
        <v>-3.1171089309934098E-2</v>
      </c>
      <c r="AG565" s="11">
        <v>-5.58404135677616E-2</v>
      </c>
      <c r="AH565" s="11">
        <v>-5.6321346672104103E-2</v>
      </c>
      <c r="AI565" s="11">
        <v>-2.4182179273293102E-2</v>
      </c>
      <c r="AJ565" s="11">
        <v>-1.7539489064311398E-2</v>
      </c>
      <c r="AK565" s="11">
        <v>-8.1615734266283092E-3</v>
      </c>
      <c r="AL565" s="11">
        <v>3.4353359314371799E-3</v>
      </c>
      <c r="AM565" s="11">
        <v>-1.23735926298803E-2</v>
      </c>
      <c r="AN565" s="11">
        <v>-2.3389239872859399E-2</v>
      </c>
      <c r="AO565" s="11">
        <v>-4.4310080998613097E-2</v>
      </c>
      <c r="AP565" s="11">
        <v>-1.6119337235147201E-2</v>
      </c>
      <c r="AQ565" s="11">
        <v>-5.6086792192901198E-2</v>
      </c>
      <c r="AR565" s="11">
        <v>2.8015095981313E-2</v>
      </c>
      <c r="AS565" s="11">
        <v>-1.0683367267718799E-2</v>
      </c>
      <c r="AT565" s="11">
        <v>-5.5078017625962802E-2</v>
      </c>
      <c r="AU565" s="11">
        <v>4.7225090375465698E-2</v>
      </c>
      <c r="AW565">
        <f t="array" ref="AW565">SUMPRODUCT(B565:AU565,TRANSPOSE('QoL regression results'!$H$3:$H$48))</f>
        <v>0.80571459067059514</v>
      </c>
    </row>
    <row r="566" spans="1:49" x14ac:dyDescent="0.3">
      <c r="A566">
        <v>565</v>
      </c>
      <c r="B566" s="11">
        <v>0.86447003738472705</v>
      </c>
      <c r="C566" s="11">
        <v>-4.9811038145544502E-2</v>
      </c>
      <c r="D566" s="11">
        <v>-2.3350752625383699E-2</v>
      </c>
      <c r="E566" s="11">
        <v>6.5459797573685797E-3</v>
      </c>
      <c r="F566" s="11">
        <v>2.5964174937527201E-2</v>
      </c>
      <c r="G566" s="11">
        <v>6.8355288724872898E-2</v>
      </c>
      <c r="H566" s="11">
        <v>4.9307710870897699E-2</v>
      </c>
      <c r="I566" s="11">
        <v>-5.53312659322149E-2</v>
      </c>
      <c r="J566" s="11">
        <v>-2.5988380205969702E-2</v>
      </c>
      <c r="K566" s="11">
        <v>-9.8633246717046499E-2</v>
      </c>
      <c r="L566" s="11">
        <v>-0.10535916873375301</v>
      </c>
      <c r="M566" s="11">
        <v>-4.8199410492949499E-2</v>
      </c>
      <c r="N566" s="11">
        <v>-0.156315583406718</v>
      </c>
      <c r="O566" s="11">
        <v>-9.0634795645477106E-2</v>
      </c>
      <c r="P566" s="11">
        <v>-1.35219120593747E-2</v>
      </c>
      <c r="Q566" s="11">
        <v>-0.11867447968009499</v>
      </c>
      <c r="R566" s="11">
        <v>-0.104902010791906</v>
      </c>
      <c r="S566" s="11">
        <v>-0.100809208387813</v>
      </c>
      <c r="T566" s="11">
        <v>-6.4729303292203902E-2</v>
      </c>
      <c r="U566" s="11">
        <v>-1.15856905116041E-2</v>
      </c>
      <c r="V566" s="11">
        <v>-2.3701642699770998E-3</v>
      </c>
      <c r="W566" s="11">
        <v>-1.7805114890163402E-2</v>
      </c>
      <c r="X566" s="11">
        <v>-6.5471507151774105E-2</v>
      </c>
      <c r="Y566" s="11">
        <v>1.74250971987483E-2</v>
      </c>
      <c r="Z566" s="11">
        <v>3.2628561896583502E-2</v>
      </c>
      <c r="AA566" s="11">
        <v>-7.3838960801697398E-2</v>
      </c>
      <c r="AB566" s="11">
        <v>-3.18261618046825E-2</v>
      </c>
      <c r="AC566" s="11">
        <v>6.77017941301397E-2</v>
      </c>
      <c r="AD566" s="11">
        <v>1.9795301674269399E-2</v>
      </c>
      <c r="AE566" s="11">
        <v>-3.1394493126362097E-2</v>
      </c>
      <c r="AF566" s="11">
        <v>-1.6366611332582201E-2</v>
      </c>
      <c r="AG566" s="11">
        <v>-5.4485849536546498E-2</v>
      </c>
      <c r="AH566" s="11">
        <v>-6.6510590366830394E-2</v>
      </c>
      <c r="AI566" s="11">
        <v>-1.6744318271596E-2</v>
      </c>
      <c r="AJ566" s="11">
        <v>-1.3996292559268399E-2</v>
      </c>
      <c r="AK566" s="11">
        <v>5.3098709612678799E-3</v>
      </c>
      <c r="AL566" s="11">
        <v>7.4159723429135403E-3</v>
      </c>
      <c r="AM566" s="11">
        <v>-1.35970683332631E-2</v>
      </c>
      <c r="AN566" s="11">
        <v>-2.5056006602762099E-2</v>
      </c>
      <c r="AO566" s="11">
        <v>-4.86192919807278E-2</v>
      </c>
      <c r="AP566" s="11">
        <v>-1.3495214932174201E-2</v>
      </c>
      <c r="AQ566" s="11">
        <v>-5.1910004771438902E-2</v>
      </c>
      <c r="AR566" s="11">
        <v>2.89643123558956E-2</v>
      </c>
      <c r="AS566" s="11">
        <v>-2.0619272241757001E-2</v>
      </c>
      <c r="AT566" s="11">
        <v>-6.7095264791843703E-2</v>
      </c>
      <c r="AU566" s="11">
        <v>3.5445208629022701E-2</v>
      </c>
      <c r="AW566">
        <f t="array" ref="AW566">SUMPRODUCT(B566:AU566,TRANSPOSE('QoL regression results'!$H$3:$H$48))</f>
        <v>0.80537541936081025</v>
      </c>
    </row>
    <row r="567" spans="1:49" x14ac:dyDescent="0.3">
      <c r="A567">
        <v>566</v>
      </c>
      <c r="B567" s="11">
        <v>0.85484480221400905</v>
      </c>
      <c r="C567" s="11">
        <v>-5.2559560063435498E-2</v>
      </c>
      <c r="D567" s="11">
        <v>6.6281798476383299E-3</v>
      </c>
      <c r="E567" s="11">
        <v>6.2503782040230502E-3</v>
      </c>
      <c r="F567" s="11">
        <v>-1.519251264133E-2</v>
      </c>
      <c r="G567" s="11">
        <v>1.0508576807393599E-3</v>
      </c>
      <c r="H567" s="11">
        <v>1.57209732376828E-2</v>
      </c>
      <c r="I567" s="11">
        <v>-5.5705135455199797E-2</v>
      </c>
      <c r="J567" s="11">
        <v>-1.17049732607359E-2</v>
      </c>
      <c r="K567" s="11">
        <v>-0.16309800134146499</v>
      </c>
      <c r="L567" s="11">
        <v>-0.124884895036061</v>
      </c>
      <c r="M567" s="11">
        <v>-5.8026159321998401E-2</v>
      </c>
      <c r="N567" s="11">
        <v>-0.11343729068795801</v>
      </c>
      <c r="O567" s="11">
        <v>-0.120574195036894</v>
      </c>
      <c r="P567" s="11">
        <v>-1.57431974107459E-2</v>
      </c>
      <c r="Q567" s="11">
        <v>-0.20325929906196399</v>
      </c>
      <c r="R567" s="11">
        <v>-8.4019680837435204E-2</v>
      </c>
      <c r="S567" s="11">
        <v>-0.119784993155012</v>
      </c>
      <c r="T567" s="11">
        <v>-7.6278198636697894E-2</v>
      </c>
      <c r="U567" s="11">
        <v>-7.9589811845268796E-2</v>
      </c>
      <c r="V567" s="11">
        <v>9.5506413116298993E-3</v>
      </c>
      <c r="W567" s="11">
        <v>-7.0502250772116207E-2</v>
      </c>
      <c r="X567" s="11">
        <v>-5.7894276004615601E-2</v>
      </c>
      <c r="Y567" s="11">
        <v>-2.69707652607276E-2</v>
      </c>
      <c r="Z567" s="11">
        <v>-2.3850332525283499E-2</v>
      </c>
      <c r="AA567" s="11">
        <v>-7.3431323385250005E-2</v>
      </c>
      <c r="AB567" s="11">
        <v>-2.86907423745856E-2</v>
      </c>
      <c r="AC567" s="11">
        <v>2.4555931154937101E-2</v>
      </c>
      <c r="AD567" s="11">
        <v>-2.77732446469783E-3</v>
      </c>
      <c r="AE567" s="11">
        <v>-3.0341766535457299E-2</v>
      </c>
      <c r="AF567" s="11">
        <v>-2.1106639002512102E-2</v>
      </c>
      <c r="AG567" s="11">
        <v>-6.2148924053254097E-2</v>
      </c>
      <c r="AH567" s="11">
        <v>-3.44898845932134E-2</v>
      </c>
      <c r="AI567" s="11">
        <v>-2.2059185418521299E-2</v>
      </c>
      <c r="AJ567" s="11">
        <v>-1.4481598404174E-2</v>
      </c>
      <c r="AK567" s="11">
        <v>-8.5060190477758493E-3</v>
      </c>
      <c r="AL567" s="11">
        <v>2.5864720589928699E-3</v>
      </c>
      <c r="AM567" s="11">
        <v>-9.4698299881672606E-3</v>
      </c>
      <c r="AN567" s="11">
        <v>-2.9692824757109802E-2</v>
      </c>
      <c r="AO567" s="11">
        <v>-4.3931233827050699E-2</v>
      </c>
      <c r="AP567" s="11">
        <v>-1.0716418102291901E-2</v>
      </c>
      <c r="AQ567" s="11">
        <v>-5.8892386529181599E-2</v>
      </c>
      <c r="AR567" s="11">
        <v>2.7350859374309502E-2</v>
      </c>
      <c r="AS567" s="11">
        <v>-1.10364733657425E-2</v>
      </c>
      <c r="AT567" s="11">
        <v>-5.7968713482074399E-2</v>
      </c>
      <c r="AU567" s="11">
        <v>3.9222792894507003E-2</v>
      </c>
      <c r="AW567">
        <f t="array" ref="AW567">SUMPRODUCT(B567:AU567,TRANSPOSE('QoL regression results'!$H$3:$H$48))</f>
        <v>0.82294138967978847</v>
      </c>
    </row>
    <row r="568" spans="1:49" x14ac:dyDescent="0.3">
      <c r="A568">
        <v>567</v>
      </c>
      <c r="B568" s="11">
        <v>0.84943686226011805</v>
      </c>
      <c r="C568" s="11">
        <v>-5.9266214729630597E-2</v>
      </c>
      <c r="D568" s="11">
        <v>6.5310108816438797E-3</v>
      </c>
      <c r="E568" s="11">
        <v>8.1942495590096708E-3</v>
      </c>
      <c r="F568" s="11">
        <v>1.6769314380144101E-2</v>
      </c>
      <c r="G568" s="11">
        <v>3.21341916708296E-2</v>
      </c>
      <c r="H568" s="11">
        <v>3.6216150052077498E-2</v>
      </c>
      <c r="I568" s="11">
        <v>-3.7785326690661002E-2</v>
      </c>
      <c r="J568" s="11">
        <v>-2.9784537818657E-2</v>
      </c>
      <c r="K568" s="11">
        <v>-6.2229451336644398E-2</v>
      </c>
      <c r="L568" s="11">
        <v>-0.16061552359307699</v>
      </c>
      <c r="M568" s="11">
        <v>-4.93358003572427E-2</v>
      </c>
      <c r="N568" s="11">
        <v>-0.15033230756391799</v>
      </c>
      <c r="O568" s="11">
        <v>-8.5768322083483797E-2</v>
      </c>
      <c r="P568" s="11">
        <v>-2.4419796798194799E-2</v>
      </c>
      <c r="Q568" s="11">
        <v>-0.117618884571041</v>
      </c>
      <c r="R568" s="11">
        <v>-0.13983840643467901</v>
      </c>
      <c r="S568" s="11">
        <v>-0.116336387476959</v>
      </c>
      <c r="T568" s="11">
        <v>-5.5135971282192602E-2</v>
      </c>
      <c r="U568" s="11">
        <v>-0.14329128085867099</v>
      </c>
      <c r="V568" s="11">
        <v>2.2437337551443001E-2</v>
      </c>
      <c r="W568" s="11">
        <v>-6.4092495982989897E-2</v>
      </c>
      <c r="X568" s="11">
        <v>-4.3490595506904803E-2</v>
      </c>
      <c r="Y568" s="11">
        <v>-3.2148135218873899E-2</v>
      </c>
      <c r="Z568" s="11">
        <v>1.40005463343001E-3</v>
      </c>
      <c r="AA568" s="11">
        <v>-7.8753125401801197E-2</v>
      </c>
      <c r="AB568" s="11">
        <v>-4.34137805943157E-2</v>
      </c>
      <c r="AC568" s="11">
        <v>4.2592277354333699E-2</v>
      </c>
      <c r="AD568" s="11">
        <v>-5.8910253387938302E-2</v>
      </c>
      <c r="AE568" s="11">
        <v>-3.7871311918682898E-2</v>
      </c>
      <c r="AF568" s="11">
        <v>-1.2568237168348401E-2</v>
      </c>
      <c r="AG568" s="11">
        <v>-6.7231875599842797E-2</v>
      </c>
      <c r="AH568" s="11">
        <v>-5.8938945872011803E-2</v>
      </c>
      <c r="AI568" s="11">
        <v>-2.8018187105670399E-2</v>
      </c>
      <c r="AJ568" s="11">
        <v>-1.8491720225942799E-2</v>
      </c>
      <c r="AK568" s="11">
        <v>9.3065085020332308E-3</v>
      </c>
      <c r="AL568" s="11">
        <v>5.0372808334184799E-3</v>
      </c>
      <c r="AM568" s="11">
        <v>-4.57071318972952E-3</v>
      </c>
      <c r="AN568" s="11">
        <v>-2.04704492436578E-2</v>
      </c>
      <c r="AO568" s="11">
        <v>-4.0607762897254901E-2</v>
      </c>
      <c r="AP568" s="11">
        <v>-1.5364567599438999E-2</v>
      </c>
      <c r="AQ568" s="11">
        <v>-4.6859540805313203E-2</v>
      </c>
      <c r="AR568" s="11">
        <v>2.3291875231750098E-2</v>
      </c>
      <c r="AS568" s="11">
        <v>-9.6937457865808995E-3</v>
      </c>
      <c r="AT568" s="11">
        <v>-5.3818958451154503E-2</v>
      </c>
      <c r="AU568" s="11">
        <v>5.3084130498355801E-2</v>
      </c>
      <c r="AW568">
        <f t="array" ref="AW568">SUMPRODUCT(B568:AU568,TRANSPOSE('QoL regression results'!$H$3:$H$48))</f>
        <v>0.79553519722152477</v>
      </c>
    </row>
    <row r="569" spans="1:49" x14ac:dyDescent="0.3">
      <c r="A569">
        <v>568</v>
      </c>
      <c r="B569" s="11">
        <v>0.85777013390714596</v>
      </c>
      <c r="C569" s="11">
        <v>-3.12091601015375E-2</v>
      </c>
      <c r="D569" s="11">
        <v>2.9627211873536199E-2</v>
      </c>
      <c r="E569" s="11">
        <v>8.3771565273784796E-3</v>
      </c>
      <c r="F569" s="11">
        <v>1.0290272834237301E-3</v>
      </c>
      <c r="G569" s="11">
        <v>7.5339416984303298E-3</v>
      </c>
      <c r="H569" s="11">
        <v>2.87423154822046E-2</v>
      </c>
      <c r="I569" s="11">
        <v>-9.8485121467815795E-2</v>
      </c>
      <c r="J569" s="11">
        <v>-1.69609628174133E-2</v>
      </c>
      <c r="K569" s="11">
        <v>-0.14177672777421199</v>
      </c>
      <c r="L569" s="11">
        <v>-0.11637560827011099</v>
      </c>
      <c r="M569" s="11">
        <v>-6.2281698256518497E-2</v>
      </c>
      <c r="N569" s="11">
        <v>-0.15255399199354</v>
      </c>
      <c r="O569" s="11">
        <v>-6.7705483010460393E-2</v>
      </c>
      <c r="P569" s="11">
        <v>-1.12897091702144E-2</v>
      </c>
      <c r="Q569" s="11">
        <v>-5.1087820139960501E-2</v>
      </c>
      <c r="R569" s="11">
        <v>-0.114858629980474</v>
      </c>
      <c r="S569" s="11">
        <v>-0.155866093853544</v>
      </c>
      <c r="T569" s="11">
        <v>-5.7784982875589599E-2</v>
      </c>
      <c r="U569" s="11">
        <v>-5.7757820645539602E-2</v>
      </c>
      <c r="V569" s="11">
        <v>2.6002227807435201E-2</v>
      </c>
      <c r="W569" s="11">
        <v>-6.0408578230352401E-2</v>
      </c>
      <c r="X569" s="11">
        <v>-4.1290009319825703E-2</v>
      </c>
      <c r="Y569" s="11">
        <v>-2.33298351380315E-2</v>
      </c>
      <c r="Z569" s="11">
        <v>4.1426057097963098E-2</v>
      </c>
      <c r="AA569" s="11">
        <v>-9.96812817077848E-2</v>
      </c>
      <c r="AB569" s="11">
        <v>-2.8062378691019001E-2</v>
      </c>
      <c r="AC569" s="11">
        <v>-1.7085792810125702E-2</v>
      </c>
      <c r="AD569" s="11">
        <v>-9.9209060085239997E-2</v>
      </c>
      <c r="AE569" s="11">
        <v>-3.4257505345090603E-2</v>
      </c>
      <c r="AF569" s="11">
        <v>-1.9945315387576001E-2</v>
      </c>
      <c r="AG569" s="11">
        <v>-6.3821225171609097E-2</v>
      </c>
      <c r="AH569" s="11">
        <v>-5.3181153060698198E-2</v>
      </c>
      <c r="AI569" s="11">
        <v>-2.4051415129808899E-2</v>
      </c>
      <c r="AJ569" s="11">
        <v>-2.0385195809537199E-2</v>
      </c>
      <c r="AK569" s="11">
        <v>-5.0512477708456799E-3</v>
      </c>
      <c r="AL569" s="11">
        <v>9.7208987303776806E-3</v>
      </c>
      <c r="AM569" s="11">
        <v>-7.6522107074337596E-3</v>
      </c>
      <c r="AN569" s="11">
        <v>-2.6337208259124199E-2</v>
      </c>
      <c r="AO569" s="11">
        <v>-4.6787564922855601E-2</v>
      </c>
      <c r="AP569" s="11">
        <v>-9.0735734438442805E-3</v>
      </c>
      <c r="AQ569" s="11">
        <v>-5.1290142113877703E-2</v>
      </c>
      <c r="AR569" s="11">
        <v>3.14200603942325E-2</v>
      </c>
      <c r="AS569" s="11">
        <v>-1.3853051409037901E-2</v>
      </c>
      <c r="AT569" s="11">
        <v>-6.2084378177696797E-2</v>
      </c>
      <c r="AU569" s="11">
        <v>4.0793154325856902E-2</v>
      </c>
      <c r="AW569">
        <f t="array" ref="AW569">SUMPRODUCT(B569:AU569,TRANSPOSE('QoL regression results'!$H$3:$H$48))</f>
        <v>0.81430987957682555</v>
      </c>
    </row>
    <row r="570" spans="1:49" x14ac:dyDescent="0.3">
      <c r="A570">
        <v>569</v>
      </c>
      <c r="B570" s="11">
        <v>0.83558933331311902</v>
      </c>
      <c r="C570" s="11">
        <v>-2.7943900606704299E-2</v>
      </c>
      <c r="D570" s="11">
        <v>-3.3933166375420499E-3</v>
      </c>
      <c r="E570" s="11">
        <v>8.7192467651830592E-3</v>
      </c>
      <c r="F570" s="11">
        <v>2.97992812315272E-3</v>
      </c>
      <c r="G570" s="11">
        <v>4.23225313444709E-2</v>
      </c>
      <c r="H570" s="11">
        <v>3.9074460435035797E-2</v>
      </c>
      <c r="I570" s="11">
        <v>-6.7998550619744802E-2</v>
      </c>
      <c r="J570" s="11">
        <v>-3.1256862561484397E-2</v>
      </c>
      <c r="K570" s="11">
        <v>-0.19450259966147901</v>
      </c>
      <c r="L570" s="11">
        <v>-0.160461221147635</v>
      </c>
      <c r="M570" s="11">
        <v>-4.8347328907986702E-2</v>
      </c>
      <c r="N570" s="11">
        <v>-0.108092702054572</v>
      </c>
      <c r="O570" s="11">
        <v>-6.1675435725784301E-2</v>
      </c>
      <c r="P570" s="11">
        <v>-1.9886832390747799E-2</v>
      </c>
      <c r="Q570" s="11">
        <v>-3.18185650861319E-2</v>
      </c>
      <c r="R570" s="11">
        <v>-7.74420205232383E-2</v>
      </c>
      <c r="S570" s="11">
        <v>-0.140030510991103</v>
      </c>
      <c r="T570" s="11">
        <v>-7.7341205278754099E-2</v>
      </c>
      <c r="U570" s="11">
        <v>-1.62178745689553E-2</v>
      </c>
      <c r="V570" s="11">
        <v>-5.5593557626846202E-5</v>
      </c>
      <c r="W570" s="11">
        <v>-7.7491820507082599E-3</v>
      </c>
      <c r="X570" s="11">
        <v>-3.2703866784173398E-2</v>
      </c>
      <c r="Y570" s="11">
        <v>2.24404367028322E-2</v>
      </c>
      <c r="Z570" s="11">
        <v>-4.8881355345019903E-2</v>
      </c>
      <c r="AA570" s="11">
        <v>-0.11027513946161401</v>
      </c>
      <c r="AB570" s="11">
        <v>-4.9231819471327098E-2</v>
      </c>
      <c r="AC570" s="11">
        <v>-2.48814777855292E-2</v>
      </c>
      <c r="AD570" s="11">
        <v>4.8586594037447403E-2</v>
      </c>
      <c r="AE570" s="11">
        <v>-3.0771559283659999E-2</v>
      </c>
      <c r="AF570" s="11">
        <v>-1.4611686028984799E-2</v>
      </c>
      <c r="AG570" s="11">
        <v>-5.8804784556233697E-2</v>
      </c>
      <c r="AH570" s="11">
        <v>-5.5811966566681102E-2</v>
      </c>
      <c r="AI570" s="11">
        <v>-1.9123606457454499E-2</v>
      </c>
      <c r="AJ570" s="11">
        <v>-9.4720115306463105E-3</v>
      </c>
      <c r="AK570" s="11">
        <v>1.8552229541412901E-2</v>
      </c>
      <c r="AL570" s="11">
        <v>1.5936182419447401E-2</v>
      </c>
      <c r="AM570" s="11">
        <v>-2.3957953501922501E-4</v>
      </c>
      <c r="AN570" s="11">
        <v>-1.28372297284999E-2</v>
      </c>
      <c r="AO570" s="11">
        <v>-3.4619218273492902E-2</v>
      </c>
      <c r="AP570" s="11">
        <v>-1.4638246214027401E-2</v>
      </c>
      <c r="AQ570" s="11">
        <v>-5.8323176784159797E-2</v>
      </c>
      <c r="AR570" s="11">
        <v>2.69937225205268E-2</v>
      </c>
      <c r="AS570" s="11">
        <v>-1.4189842755363301E-2</v>
      </c>
      <c r="AT570" s="11">
        <v>-5.49944884436116E-2</v>
      </c>
      <c r="AU570" s="11">
        <v>5.2474321646839503E-2</v>
      </c>
      <c r="AW570">
        <f t="array" ref="AW570">SUMPRODUCT(B570:AU570,TRANSPOSE('QoL regression results'!$H$3:$H$48))</f>
        <v>0.79571354916588533</v>
      </c>
    </row>
    <row r="571" spans="1:49" x14ac:dyDescent="0.3">
      <c r="A571">
        <v>570</v>
      </c>
      <c r="B571" s="11">
        <v>0.86931094540511</v>
      </c>
      <c r="C571" s="11">
        <v>-2.8402614164336398E-2</v>
      </c>
      <c r="D571" s="11">
        <v>9.3176225137428705E-3</v>
      </c>
      <c r="E571" s="11">
        <v>2.81764459175321E-3</v>
      </c>
      <c r="F571" s="11">
        <v>4.3174014598471901E-3</v>
      </c>
      <c r="G571" s="11">
        <v>1.6242782571420099E-2</v>
      </c>
      <c r="H571" s="11">
        <v>2.71885107493232E-2</v>
      </c>
      <c r="I571" s="11">
        <v>-7.0911156603728903E-2</v>
      </c>
      <c r="J571" s="11">
        <v>-2.7461519878722699E-2</v>
      </c>
      <c r="K571" s="11">
        <v>-0.111046563533983</v>
      </c>
      <c r="L571" s="11">
        <v>-0.13461404692828399</v>
      </c>
      <c r="M571" s="11">
        <v>-5.83250005594931E-2</v>
      </c>
      <c r="N571" s="11">
        <v>-0.16389083815733699</v>
      </c>
      <c r="O571" s="11">
        <v>-8.7511490554961602E-2</v>
      </c>
      <c r="P571" s="11">
        <v>-2.27149343808478E-2</v>
      </c>
      <c r="Q571" s="11">
        <v>-6.7301810514141497E-2</v>
      </c>
      <c r="R571" s="11">
        <v>-9.8565843936104999E-2</v>
      </c>
      <c r="S571" s="11">
        <v>-0.12980825706013799</v>
      </c>
      <c r="T571" s="11">
        <v>-6.8972693307419897E-2</v>
      </c>
      <c r="U571" s="11">
        <v>-0.115258946527118</v>
      </c>
      <c r="V571" s="11">
        <v>-9.6140663521507193E-3</v>
      </c>
      <c r="W571" s="11">
        <v>-4.9210234011136E-2</v>
      </c>
      <c r="X571" s="11">
        <v>-2.1650648573811999E-2</v>
      </c>
      <c r="Y571" s="11">
        <v>-2.6263857760654201E-2</v>
      </c>
      <c r="Z571" s="11">
        <v>2.1691095407366801E-2</v>
      </c>
      <c r="AA571" s="11">
        <v>-6.8967053110134305E-2</v>
      </c>
      <c r="AB571" s="11">
        <v>-4.2855786688942799E-2</v>
      </c>
      <c r="AC571" s="11">
        <v>-6.4014762739811701E-2</v>
      </c>
      <c r="AD571" s="11">
        <v>2.58814780120405E-2</v>
      </c>
      <c r="AE571" s="11">
        <v>-3.7694799782147001E-2</v>
      </c>
      <c r="AF571" s="11">
        <v>-1.6315962352009501E-2</v>
      </c>
      <c r="AG571" s="11">
        <v>-6.4353877567875403E-2</v>
      </c>
      <c r="AH571" s="11">
        <v>-5.6229034429658098E-2</v>
      </c>
      <c r="AI571" s="11">
        <v>-2.3758788153847799E-2</v>
      </c>
      <c r="AJ571" s="11">
        <v>-2.1539386913932999E-2</v>
      </c>
      <c r="AK571" s="11">
        <v>3.0194218726728602E-3</v>
      </c>
      <c r="AL571" s="11">
        <v>6.0592661390703904E-3</v>
      </c>
      <c r="AM571" s="11">
        <v>-8.5619501484363106E-3</v>
      </c>
      <c r="AN571" s="11">
        <v>-2.10894960221811E-2</v>
      </c>
      <c r="AO571" s="11">
        <v>-3.9018836575835603E-2</v>
      </c>
      <c r="AP571" s="11">
        <v>-1.69311089129284E-2</v>
      </c>
      <c r="AQ571" s="11">
        <v>-5.6467655430451097E-2</v>
      </c>
      <c r="AR571" s="11">
        <v>2.8379104497216302E-2</v>
      </c>
      <c r="AS571" s="11">
        <v>-1.2501219212245399E-2</v>
      </c>
      <c r="AT571" s="11">
        <v>-6.3131027524151506E-2</v>
      </c>
      <c r="AU571" s="11">
        <v>4.84480628668362E-2</v>
      </c>
      <c r="AW571">
        <f t="array" ref="AW571">SUMPRODUCT(B571:AU571,TRANSPOSE('QoL regression results'!$H$3:$H$48))</f>
        <v>0.81914117711452228</v>
      </c>
    </row>
    <row r="572" spans="1:49" x14ac:dyDescent="0.3">
      <c r="A572">
        <v>571</v>
      </c>
      <c r="B572" s="11">
        <v>0.83346308144514603</v>
      </c>
      <c r="C572" s="11">
        <v>-7.4439784192345607E-2</v>
      </c>
      <c r="D572" s="11">
        <v>-7.9737636105344997E-3</v>
      </c>
      <c r="E572" s="11">
        <v>-2.6140606405185601E-5</v>
      </c>
      <c r="F572" s="11">
        <v>3.7351911662420197E-2</v>
      </c>
      <c r="G572" s="11">
        <v>2.1101623398643702E-3</v>
      </c>
      <c r="H572" s="11">
        <v>2.5712851333179701E-2</v>
      </c>
      <c r="I572" s="11">
        <v>-0.10004510288990701</v>
      </c>
      <c r="J572" s="11">
        <v>-4.4925839455277998E-2</v>
      </c>
      <c r="K572" s="11">
        <v>-0.159816607741915</v>
      </c>
      <c r="L572" s="11">
        <v>-9.9628387885107805E-2</v>
      </c>
      <c r="M572" s="11">
        <v>-6.3736419659086899E-2</v>
      </c>
      <c r="N572" s="11">
        <v>-0.14189275410161001</v>
      </c>
      <c r="O572" s="11">
        <v>-8.72058962648396E-2</v>
      </c>
      <c r="P572" s="11">
        <v>-2.7827930427606298E-2</v>
      </c>
      <c r="Q572" s="11">
        <v>-0.119485859508527</v>
      </c>
      <c r="R572" s="11">
        <v>-5.8889119753598E-2</v>
      </c>
      <c r="S572" s="11">
        <v>-0.13563340279432501</v>
      </c>
      <c r="T572" s="11">
        <v>-5.9948444369600597E-2</v>
      </c>
      <c r="U572" s="11">
        <v>-2.7421917005635201E-2</v>
      </c>
      <c r="V572" s="11">
        <v>-1.1888717523225701E-2</v>
      </c>
      <c r="W572" s="11">
        <v>-6.2900735871729493E-2</v>
      </c>
      <c r="X572" s="11">
        <v>-1.05030910058672E-2</v>
      </c>
      <c r="Y572" s="11">
        <v>2.6979251917539498E-2</v>
      </c>
      <c r="Z572" s="11">
        <v>-4.7602450009926002E-2</v>
      </c>
      <c r="AA572" s="11">
        <v>-9.24245245742564E-2</v>
      </c>
      <c r="AB572" s="11">
        <v>-1.9700421882236401E-2</v>
      </c>
      <c r="AC572" s="11">
        <v>1.7029473926167701E-2</v>
      </c>
      <c r="AD572" s="11">
        <v>2.13087565712986E-2</v>
      </c>
      <c r="AE572" s="11">
        <v>-3.35641390104384E-2</v>
      </c>
      <c r="AF572" s="11">
        <v>-1.8031000268727702E-2</v>
      </c>
      <c r="AG572" s="11">
        <v>-6.3163300668654901E-2</v>
      </c>
      <c r="AH572" s="11">
        <v>-3.9722614420376098E-2</v>
      </c>
      <c r="AI572" s="11">
        <v>-2.5867075868002999E-2</v>
      </c>
      <c r="AJ572" s="11">
        <v>-1.04617774455252E-2</v>
      </c>
      <c r="AK572" s="11">
        <v>8.7681157651020407E-3</v>
      </c>
      <c r="AL572" s="11">
        <v>1.38726501827301E-2</v>
      </c>
      <c r="AM572" s="11">
        <v>-1.0236076789201499E-2</v>
      </c>
      <c r="AN572" s="11">
        <v>-8.5476790104604301E-3</v>
      </c>
      <c r="AO572" s="11">
        <v>-3.5197102346107699E-2</v>
      </c>
      <c r="AP572" s="11">
        <v>-1.3662471883696899E-2</v>
      </c>
      <c r="AQ572" s="11">
        <v>-5.0671339326836297E-2</v>
      </c>
      <c r="AR572" s="11">
        <v>2.9436530208750099E-2</v>
      </c>
      <c r="AS572" s="11">
        <v>-3.20053714557405E-3</v>
      </c>
      <c r="AT572" s="11">
        <v>-5.8737878896482902E-2</v>
      </c>
      <c r="AU572" s="11">
        <v>4.96597850520102E-2</v>
      </c>
      <c r="AW572">
        <f t="array" ref="AW572">SUMPRODUCT(B572:AU572,TRANSPOSE('QoL regression results'!$H$3:$H$48))</f>
        <v>0.80761311720750006</v>
      </c>
    </row>
    <row r="573" spans="1:49" x14ac:dyDescent="0.3">
      <c r="A573">
        <v>572</v>
      </c>
      <c r="B573" s="11">
        <v>0.86982310385615602</v>
      </c>
      <c r="C573" s="11">
        <v>-4.6948012225893197E-2</v>
      </c>
      <c r="D573" s="11">
        <v>-1.00167170403623E-2</v>
      </c>
      <c r="E573" s="11">
        <v>-3.64639467742332E-3</v>
      </c>
      <c r="F573" s="11">
        <v>-5.1969750600835097E-3</v>
      </c>
      <c r="G573" s="11">
        <v>1.3245956223781E-2</v>
      </c>
      <c r="H573" s="11">
        <v>2.5985699163722099E-2</v>
      </c>
      <c r="I573" s="11">
        <v>-8.8461847831033294E-2</v>
      </c>
      <c r="J573" s="11">
        <v>-2.9040063886892301E-2</v>
      </c>
      <c r="K573" s="11">
        <v>-0.14022375678872501</v>
      </c>
      <c r="L573" s="11">
        <v>-9.2917089488543506E-2</v>
      </c>
      <c r="M573" s="11">
        <v>-4.9181827260411697E-2</v>
      </c>
      <c r="N573" s="11">
        <v>-0.151037466258575</v>
      </c>
      <c r="O573" s="11">
        <v>-9.1647256788398301E-2</v>
      </c>
      <c r="P573" s="11">
        <v>-1.7843975131863199E-2</v>
      </c>
      <c r="Q573" s="11">
        <v>-5.8353920987299801E-2</v>
      </c>
      <c r="R573" s="11">
        <v>-6.7017261652260102E-2</v>
      </c>
      <c r="S573" s="11">
        <v>-0.10365234133699</v>
      </c>
      <c r="T573" s="11">
        <v>-9.1774653457487296E-2</v>
      </c>
      <c r="U573" s="11">
        <v>-3.3648816782507397E-2</v>
      </c>
      <c r="V573" s="11">
        <v>1.9333513339614802E-2</v>
      </c>
      <c r="W573" s="11">
        <v>-7.0123845737303805E-2</v>
      </c>
      <c r="X573" s="11">
        <v>-4.2906785660866899E-2</v>
      </c>
      <c r="Y573" s="11">
        <v>3.6521676420360999E-2</v>
      </c>
      <c r="Z573" s="11">
        <v>7.1982528942169397E-3</v>
      </c>
      <c r="AA573" s="11">
        <v>-0.120149128266508</v>
      </c>
      <c r="AB573" s="11">
        <v>-2.7560721513938902E-2</v>
      </c>
      <c r="AC573" s="11">
        <v>-0.152766771110984</v>
      </c>
      <c r="AD573" s="11">
        <v>-7.1023463978556994E-2</v>
      </c>
      <c r="AE573" s="11">
        <v>-3.6332594222407699E-2</v>
      </c>
      <c r="AF573" s="11">
        <v>-2.0776627328368699E-2</v>
      </c>
      <c r="AG573" s="11">
        <v>-5.9057277995565802E-2</v>
      </c>
      <c r="AH573" s="11">
        <v>-3.8597577617870603E-2</v>
      </c>
      <c r="AI573" s="11">
        <v>-3.6933415741191002E-2</v>
      </c>
      <c r="AJ573" s="11">
        <v>-2.3046149938700002E-2</v>
      </c>
      <c r="AK573" s="11">
        <v>4.3169234960116704E-3</v>
      </c>
      <c r="AL573" s="11">
        <v>7.0272593465046298E-3</v>
      </c>
      <c r="AM573" s="11">
        <v>-7.3643122611471504E-3</v>
      </c>
      <c r="AN573" s="11">
        <v>-1.5478723009618001E-2</v>
      </c>
      <c r="AO573" s="11">
        <v>-2.8947041846614001E-2</v>
      </c>
      <c r="AP573" s="11">
        <v>-2.0681713268447699E-2</v>
      </c>
      <c r="AQ573" s="11">
        <v>-6.3834600818377496E-2</v>
      </c>
      <c r="AR573" s="11">
        <v>3.0912993891225399E-2</v>
      </c>
      <c r="AS573" s="11">
        <v>-1.7159156489415999E-2</v>
      </c>
      <c r="AT573" s="11">
        <v>-6.3895518509313201E-2</v>
      </c>
      <c r="AU573" s="11">
        <v>4.3583437796176801E-2</v>
      </c>
      <c r="AW573">
        <f t="array" ref="AW573">SUMPRODUCT(B573:AU573,TRANSPOSE('QoL regression results'!$H$3:$H$48))</f>
        <v>0.83825278558478999</v>
      </c>
    </row>
    <row r="574" spans="1:49" x14ac:dyDescent="0.3">
      <c r="A574">
        <v>573</v>
      </c>
      <c r="B574" s="11">
        <v>0.83864889239880303</v>
      </c>
      <c r="C574" s="11">
        <v>-2.5022211372649201E-3</v>
      </c>
      <c r="D574" s="11">
        <v>-7.4430274784673903E-3</v>
      </c>
      <c r="E574" s="11">
        <v>9.7359197007222693E-3</v>
      </c>
      <c r="F574" s="11">
        <v>9.2009888641891198E-3</v>
      </c>
      <c r="G574" s="11">
        <v>1.5724955663009899E-2</v>
      </c>
      <c r="H574" s="11">
        <v>2.8753421418900998E-2</v>
      </c>
      <c r="I574" s="11">
        <v>-9.4274029912628204E-2</v>
      </c>
      <c r="J574" s="11">
        <v>-2.9013854171328901E-2</v>
      </c>
      <c r="K574" s="11">
        <v>-8.0674050424229204E-2</v>
      </c>
      <c r="L574" s="11">
        <v>-0.109976668976354</v>
      </c>
      <c r="M574" s="11">
        <v>-4.8239192676407402E-2</v>
      </c>
      <c r="N574" s="11">
        <v>-0.16193876214953201</v>
      </c>
      <c r="O574" s="11">
        <v>-0.14337133691960799</v>
      </c>
      <c r="P574" s="11">
        <v>-1.9040614012809001E-2</v>
      </c>
      <c r="Q574" s="11">
        <v>-7.7818282900490698E-2</v>
      </c>
      <c r="R574" s="11">
        <v>-0.152074798397627</v>
      </c>
      <c r="S574" s="11">
        <v>-0.128879393917849</v>
      </c>
      <c r="T574" s="11">
        <v>-6.2691830819096295E-2</v>
      </c>
      <c r="U574" s="11">
        <v>1.71198483893455E-2</v>
      </c>
      <c r="V574" s="11">
        <v>1.3238972434524E-2</v>
      </c>
      <c r="W574" s="11">
        <v>-6.2526654260264297E-2</v>
      </c>
      <c r="X574" s="11">
        <v>-4.9829457798621801E-2</v>
      </c>
      <c r="Y574" s="11">
        <v>-3.0508226280458899E-2</v>
      </c>
      <c r="Z574" s="11">
        <v>1.0739001736745E-2</v>
      </c>
      <c r="AA574" s="11">
        <v>-8.95447977194401E-2</v>
      </c>
      <c r="AB574" s="11">
        <v>-1.8285311900679901E-2</v>
      </c>
      <c r="AC574" s="11">
        <v>-2.6595866532416499E-2</v>
      </c>
      <c r="AD574" s="11">
        <v>-5.8560783282015201E-2</v>
      </c>
      <c r="AE574" s="11">
        <v>-3.80465509886702E-2</v>
      </c>
      <c r="AF574" s="11">
        <v>-1.2360665792755E-2</v>
      </c>
      <c r="AG574" s="11">
        <v>-5.3707007145459201E-2</v>
      </c>
      <c r="AH574" s="11">
        <v>-4.2596849405414902E-2</v>
      </c>
      <c r="AI574" s="11">
        <v>-2.6476249698930698E-2</v>
      </c>
      <c r="AJ574" s="11">
        <v>-1.4903183991439301E-2</v>
      </c>
      <c r="AK574" s="11">
        <v>-3.22974309648032E-3</v>
      </c>
      <c r="AL574" s="11">
        <v>6.1278571075540902E-3</v>
      </c>
      <c r="AM574" s="11">
        <v>-1.5933212365345398E-2</v>
      </c>
      <c r="AN574" s="11">
        <v>-2.0483805306899E-2</v>
      </c>
      <c r="AO574" s="11">
        <v>-4.49824646062226E-2</v>
      </c>
      <c r="AP574" s="11">
        <v>-7.5135941982858098E-3</v>
      </c>
      <c r="AQ574" s="11">
        <v>-4.6097314592627697E-2</v>
      </c>
      <c r="AR574" s="11">
        <v>3.2500323398826102E-2</v>
      </c>
      <c r="AS574" s="11">
        <v>-1.5103470571090301E-2</v>
      </c>
      <c r="AT574" s="11">
        <v>-5.94677530526782E-2</v>
      </c>
      <c r="AU574" s="11">
        <v>4.7902777919009203E-2</v>
      </c>
      <c r="AW574">
        <f t="array" ref="AW574">SUMPRODUCT(B574:AU574,TRANSPOSE('QoL regression results'!$H$3:$H$48))</f>
        <v>0.8021799001009422</v>
      </c>
    </row>
    <row r="575" spans="1:49" x14ac:dyDescent="0.3">
      <c r="A575">
        <v>574</v>
      </c>
      <c r="B575" s="11">
        <v>0.84837209417414094</v>
      </c>
      <c r="C575" s="11">
        <v>-4.6827600103810603E-2</v>
      </c>
      <c r="D575" s="11">
        <v>-1.8525155876232199E-2</v>
      </c>
      <c r="E575" s="11">
        <v>-1.32480830193151E-3</v>
      </c>
      <c r="F575" s="11">
        <v>6.9596082907346399E-4</v>
      </c>
      <c r="G575" s="11">
        <v>4.16493047548381E-2</v>
      </c>
      <c r="H575" s="11">
        <v>3.5160044723445999E-2</v>
      </c>
      <c r="I575" s="11">
        <v>-8.0603895735230899E-2</v>
      </c>
      <c r="J575" s="11">
        <v>-8.2973597329358498E-3</v>
      </c>
      <c r="K575" s="11">
        <v>-0.12679602062141099</v>
      </c>
      <c r="L575" s="11">
        <v>-0.112016719512137</v>
      </c>
      <c r="M575" s="11">
        <v>-5.33583892864661E-2</v>
      </c>
      <c r="N575" s="11">
        <v>-0.108774721463611</v>
      </c>
      <c r="O575" s="11">
        <v>-9.4553836449408901E-2</v>
      </c>
      <c r="P575" s="11">
        <v>-1.4889497332075299E-2</v>
      </c>
      <c r="Q575" s="11">
        <v>-9.0632946788277394E-2</v>
      </c>
      <c r="R575" s="11">
        <v>-3.0569595398200401E-2</v>
      </c>
      <c r="S575" s="11">
        <v>-0.133541527011422</v>
      </c>
      <c r="T575" s="11">
        <v>-7.7242553623306107E-2</v>
      </c>
      <c r="U575" s="11">
        <v>-2.6792062931076999E-2</v>
      </c>
      <c r="V575" s="11">
        <v>1.73276174725202E-2</v>
      </c>
      <c r="W575" s="11">
        <v>-2.7162906300122001E-2</v>
      </c>
      <c r="X575" s="11">
        <v>-3.9868938588179297E-2</v>
      </c>
      <c r="Y575" s="11">
        <v>8.1026610233587495E-2</v>
      </c>
      <c r="Z575" s="11">
        <v>4.6293996607630401E-2</v>
      </c>
      <c r="AA575" s="11">
        <v>-0.114961798813997</v>
      </c>
      <c r="AB575" s="11">
        <v>-3.7882660655419599E-2</v>
      </c>
      <c r="AC575" s="11">
        <v>1.3620270485178099E-2</v>
      </c>
      <c r="AD575" s="11">
        <v>-7.7592812069217703E-3</v>
      </c>
      <c r="AE575" s="11">
        <v>-4.6904194251447699E-2</v>
      </c>
      <c r="AF575" s="11">
        <v>-1.3729769505194901E-2</v>
      </c>
      <c r="AG575" s="11">
        <v>-6.1448174579105598E-2</v>
      </c>
      <c r="AH575" s="11">
        <v>-5.0026176788660601E-2</v>
      </c>
      <c r="AI575" s="11">
        <v>-2.6218311438332E-2</v>
      </c>
      <c r="AJ575" s="11">
        <v>-1.2484155645994199E-2</v>
      </c>
      <c r="AK575" s="11">
        <v>3.3170421815584099E-3</v>
      </c>
      <c r="AL575" s="11">
        <v>1.54904294644009E-2</v>
      </c>
      <c r="AM575" s="11">
        <v>2.7556508916697698E-3</v>
      </c>
      <c r="AN575" s="11">
        <v>-1.8634216104545399E-2</v>
      </c>
      <c r="AO575" s="11">
        <v>-3.9177745218221399E-2</v>
      </c>
      <c r="AP575" s="11">
        <v>-1.6905947368685201E-2</v>
      </c>
      <c r="AQ575" s="11">
        <v>-4.9461710689147599E-2</v>
      </c>
      <c r="AR575" s="11">
        <v>3.35510716722816E-2</v>
      </c>
      <c r="AS575" s="11">
        <v>-1.18493998329631E-2</v>
      </c>
      <c r="AT575" s="11">
        <v>-5.59938888363994E-2</v>
      </c>
      <c r="AU575" s="11">
        <v>4.7944225236916403E-2</v>
      </c>
      <c r="AW575">
        <f t="array" ref="AW575">SUMPRODUCT(B575:AU575,TRANSPOSE('QoL regression results'!$H$3:$H$48))</f>
        <v>0.81383634684988126</v>
      </c>
    </row>
    <row r="576" spans="1:49" x14ac:dyDescent="0.3">
      <c r="A576">
        <v>575</v>
      </c>
      <c r="B576" s="11">
        <v>0.86726328294904298</v>
      </c>
      <c r="C576" s="11">
        <v>-5.06691159047565E-2</v>
      </c>
      <c r="D576" s="11">
        <v>9.2208673377977002E-3</v>
      </c>
      <c r="E576" s="11">
        <v>4.6382462620904999E-3</v>
      </c>
      <c r="F576" s="11">
        <v>-3.7799517347179401E-2</v>
      </c>
      <c r="G576" s="11">
        <v>-2.66044948160751E-3</v>
      </c>
      <c r="H576" s="11">
        <v>1.44352453549448E-2</v>
      </c>
      <c r="I576" s="11">
        <v>-7.9910935012529702E-2</v>
      </c>
      <c r="J576" s="11">
        <v>-1.11593807419586E-2</v>
      </c>
      <c r="K576" s="11">
        <v>-0.20873977893680701</v>
      </c>
      <c r="L576" s="11">
        <v>-8.2172100626503E-2</v>
      </c>
      <c r="M576" s="11">
        <v>-6.3848643797264806E-2</v>
      </c>
      <c r="N576" s="11">
        <v>-0.195873079895411</v>
      </c>
      <c r="O576" s="11">
        <v>-0.12139031453688801</v>
      </c>
      <c r="P576" s="11">
        <v>-1.6791370721258601E-2</v>
      </c>
      <c r="Q576" s="11">
        <v>2.1020834516140799E-2</v>
      </c>
      <c r="R576" s="11">
        <v>-9.4132813372927907E-2</v>
      </c>
      <c r="S576" s="11">
        <v>-0.12466582970505601</v>
      </c>
      <c r="T576" s="11">
        <v>-5.1615919356832199E-2</v>
      </c>
      <c r="U576" s="11">
        <v>-5.3761362786868903E-2</v>
      </c>
      <c r="V576" s="11">
        <v>1.31944240250653E-2</v>
      </c>
      <c r="W576" s="11">
        <v>-6.5516991170040506E-2</v>
      </c>
      <c r="X576" s="11">
        <v>-2.9903546612547498E-2</v>
      </c>
      <c r="Y576" s="11">
        <v>-3.1921630405605E-2</v>
      </c>
      <c r="Z576" s="11">
        <v>4.8613181898832701E-2</v>
      </c>
      <c r="AA576" s="11">
        <v>-9.8363405319349506E-2</v>
      </c>
      <c r="AB576" s="11">
        <v>-3.1839808814483603E-2</v>
      </c>
      <c r="AC576" s="11">
        <v>-4.07941385874364E-3</v>
      </c>
      <c r="AD576" s="11">
        <v>5.3522630393435598E-2</v>
      </c>
      <c r="AE576" s="11">
        <v>-3.8780184340125298E-2</v>
      </c>
      <c r="AF576" s="11">
        <v>-2.6442813858864701E-2</v>
      </c>
      <c r="AG576" s="11">
        <v>-7.1435070210847093E-2</v>
      </c>
      <c r="AH576" s="11">
        <v>-3.8004313367858998E-2</v>
      </c>
      <c r="AI576" s="11">
        <v>-1.9060514248437702E-2</v>
      </c>
      <c r="AJ576" s="11">
        <v>-2.3015145549387099E-2</v>
      </c>
      <c r="AK576" s="11">
        <v>-5.3913283400308697E-3</v>
      </c>
      <c r="AL576" s="11">
        <v>1.18151283190523E-3</v>
      </c>
      <c r="AM576" s="11">
        <v>-1.6307576710413801E-2</v>
      </c>
      <c r="AN576" s="11">
        <v>-2.7468311601316599E-2</v>
      </c>
      <c r="AO576" s="11">
        <v>-4.5516000114326501E-2</v>
      </c>
      <c r="AP576" s="11">
        <v>-1.6900443426714401E-2</v>
      </c>
      <c r="AQ576" s="11">
        <v>-5.5881052176915198E-2</v>
      </c>
      <c r="AR576" s="11">
        <v>3.1449884422153102E-2</v>
      </c>
      <c r="AS576" s="11">
        <v>-1.1222222839891299E-2</v>
      </c>
      <c r="AT576" s="11">
        <v>-5.8643177583200097E-2</v>
      </c>
      <c r="AU576" s="11">
        <v>4.2422575712874E-2</v>
      </c>
      <c r="AW576">
        <f t="array" ref="AW576">SUMPRODUCT(B576:AU576,TRANSPOSE('QoL regression results'!$H$3:$H$48))</f>
        <v>0.83044048241308921</v>
      </c>
    </row>
    <row r="577" spans="1:49" x14ac:dyDescent="0.3">
      <c r="A577">
        <v>576</v>
      </c>
      <c r="B577" s="11">
        <v>0.85609558456111801</v>
      </c>
      <c r="C577" s="11">
        <v>-5.6907610312333101E-2</v>
      </c>
      <c r="D577" s="11">
        <v>-2.6128252447321199E-2</v>
      </c>
      <c r="E577" s="11">
        <v>-6.4471115997691598E-3</v>
      </c>
      <c r="F577" s="11">
        <v>-1.7974863159868501E-2</v>
      </c>
      <c r="G577" s="11">
        <v>1.8270055317019699E-2</v>
      </c>
      <c r="H577" s="11">
        <v>1.7845934680162899E-2</v>
      </c>
      <c r="I577" s="11">
        <v>-8.6307745065869704E-2</v>
      </c>
      <c r="J577" s="11">
        <v>-3.3764733651564897E-2</v>
      </c>
      <c r="K577" s="11">
        <v>-0.17629093548543601</v>
      </c>
      <c r="L577" s="11">
        <v>-0.12101361043021799</v>
      </c>
      <c r="M577" s="11">
        <v>-6.1434352711764E-2</v>
      </c>
      <c r="N577" s="11">
        <v>-0.147685997627344</v>
      </c>
      <c r="O577" s="11">
        <v>-9.5476837659327907E-2</v>
      </c>
      <c r="P577" s="11">
        <v>-1.52987268555105E-2</v>
      </c>
      <c r="Q577" s="11">
        <v>-0.100952807130608</v>
      </c>
      <c r="R577" s="11">
        <v>-5.79832692375385E-2</v>
      </c>
      <c r="S577" s="11">
        <v>-0.158396404856252</v>
      </c>
      <c r="T577" s="11">
        <v>-6.9558585414251306E-2</v>
      </c>
      <c r="U577" s="11">
        <v>-9.9879398208272102E-2</v>
      </c>
      <c r="V577" s="11">
        <v>-3.7057084352753902E-3</v>
      </c>
      <c r="W577" s="11">
        <v>-5.0386838657461602E-2</v>
      </c>
      <c r="X577" s="11">
        <v>-4.6945799653668199E-2</v>
      </c>
      <c r="Y577" s="11">
        <v>2.41205766193051E-3</v>
      </c>
      <c r="Z577" s="11">
        <v>-2.0826498210860501E-3</v>
      </c>
      <c r="AA577" s="11">
        <v>-0.10645053713512501</v>
      </c>
      <c r="AB577" s="11">
        <v>-5.2817303790989797E-2</v>
      </c>
      <c r="AC577" s="11">
        <v>4.82074265551559E-3</v>
      </c>
      <c r="AD577" s="11">
        <v>-4.8652114771047597E-2</v>
      </c>
      <c r="AE577" s="11">
        <v>-4.4152639352623702E-2</v>
      </c>
      <c r="AF577" s="11">
        <v>-1.8983326784289101E-2</v>
      </c>
      <c r="AG577" s="11">
        <v>-6.1462447422938798E-2</v>
      </c>
      <c r="AH577" s="11">
        <v>-2.9643899246954E-2</v>
      </c>
      <c r="AI577" s="11">
        <v>-2.5921136536698999E-2</v>
      </c>
      <c r="AJ577" s="11">
        <v>-1.02272536490645E-2</v>
      </c>
      <c r="AK577" s="11">
        <v>-6.6061516309718195E-4</v>
      </c>
      <c r="AL577" s="11">
        <v>1.03423586134234E-2</v>
      </c>
      <c r="AM577" s="11">
        <v>-1.1204906117426999E-2</v>
      </c>
      <c r="AN577" s="11">
        <v>-1.96338869532913E-2</v>
      </c>
      <c r="AO577" s="11">
        <v>-3.87995113841847E-2</v>
      </c>
      <c r="AP577" s="11">
        <v>-1.27446662146906E-2</v>
      </c>
      <c r="AQ577" s="11">
        <v>-5.2543951816323403E-2</v>
      </c>
      <c r="AR577" s="11">
        <v>3.0615383843211701E-2</v>
      </c>
      <c r="AS577" s="11">
        <v>-1.7766081457181698E-2</v>
      </c>
      <c r="AT577" s="11">
        <v>-6.0376693836811497E-2</v>
      </c>
      <c r="AU577" s="11">
        <v>4.43797954539982E-2</v>
      </c>
      <c r="AW577">
        <f t="array" ref="AW577">SUMPRODUCT(B577:AU577,TRANSPOSE('QoL regression results'!$H$3:$H$48))</f>
        <v>0.83679404392758738</v>
      </c>
    </row>
    <row r="578" spans="1:49" x14ac:dyDescent="0.3">
      <c r="A578">
        <v>577</v>
      </c>
      <c r="B578" s="11">
        <v>0.85912141835419797</v>
      </c>
      <c r="C578" s="11">
        <v>-2.1875031644086398E-3</v>
      </c>
      <c r="D578" s="11">
        <v>-2.8870411708527902E-2</v>
      </c>
      <c r="E578" s="11">
        <v>2.95085448052111E-3</v>
      </c>
      <c r="F578" s="11">
        <v>-5.4601521591538396E-3</v>
      </c>
      <c r="G578" s="11">
        <v>2.3132488234932299E-2</v>
      </c>
      <c r="H578" s="11">
        <v>2.0489640552609802E-2</v>
      </c>
      <c r="I578" s="11">
        <v>-7.0431519493941497E-2</v>
      </c>
      <c r="J578" s="11">
        <v>-3.30631219206401E-2</v>
      </c>
      <c r="K578" s="11">
        <v>-0.14163075074020001</v>
      </c>
      <c r="L578" s="11">
        <v>-0.110289712986247</v>
      </c>
      <c r="M578" s="11">
        <v>-5.1947671086015099E-2</v>
      </c>
      <c r="N578" s="11">
        <v>-0.14387737341973</v>
      </c>
      <c r="O578" s="11">
        <v>-0.114987828798903</v>
      </c>
      <c r="P578" s="11">
        <v>-2.1060240435882501E-2</v>
      </c>
      <c r="Q578" s="11">
        <v>-9.3234191667792399E-2</v>
      </c>
      <c r="R578" s="11">
        <v>-7.00873736611239E-2</v>
      </c>
      <c r="S578" s="11">
        <v>-0.106023526850789</v>
      </c>
      <c r="T578" s="11">
        <v>-5.3280386848212097E-2</v>
      </c>
      <c r="U578" s="11">
        <v>-5.1825673149271702E-2</v>
      </c>
      <c r="V578" s="11">
        <v>2.19777437247572E-3</v>
      </c>
      <c r="W578" s="11">
        <v>-6.0287500309923601E-2</v>
      </c>
      <c r="X578" s="11">
        <v>-2.53436485168206E-2</v>
      </c>
      <c r="Y578" s="11">
        <v>-1.8946605106287599E-2</v>
      </c>
      <c r="Z578" s="11">
        <v>4.90750656137579E-2</v>
      </c>
      <c r="AA578" s="11">
        <v>-0.104247082934581</v>
      </c>
      <c r="AB578" s="11">
        <v>-4.11718402474225E-2</v>
      </c>
      <c r="AC578" s="11">
        <v>3.4332209592514297E-2</v>
      </c>
      <c r="AD578" s="11">
        <v>-3.3218341694689402E-2</v>
      </c>
      <c r="AE578" s="11">
        <v>-3.8804834220475301E-2</v>
      </c>
      <c r="AF578" s="11">
        <v>-1.46521685531238E-2</v>
      </c>
      <c r="AG578" s="11">
        <v>-5.4441643121667299E-2</v>
      </c>
      <c r="AH578" s="11">
        <v>-4.15833113690047E-2</v>
      </c>
      <c r="AI578" s="11">
        <v>-2.7728378092207899E-2</v>
      </c>
      <c r="AJ578" s="11">
        <v>-1.5918098470609699E-2</v>
      </c>
      <c r="AK578" s="11">
        <v>1.5748081065989001E-3</v>
      </c>
      <c r="AL578" s="11">
        <v>8.5271327628223207E-3</v>
      </c>
      <c r="AM578" s="11">
        <v>-4.6126002921911997E-3</v>
      </c>
      <c r="AN578" s="11">
        <v>-1.53397941354052E-2</v>
      </c>
      <c r="AO578" s="11">
        <v>-3.3148557053575597E-2</v>
      </c>
      <c r="AP578" s="11">
        <v>-1.5797564100404098E-2</v>
      </c>
      <c r="AQ578" s="11">
        <v>-6.4159474640988701E-2</v>
      </c>
      <c r="AR578" s="11">
        <v>3.1227495957371201E-2</v>
      </c>
      <c r="AS578" s="11">
        <v>-2.0977560259053001E-2</v>
      </c>
      <c r="AT578" s="11">
        <v>-6.22317566891177E-2</v>
      </c>
      <c r="AU578" s="11">
        <v>4.1374543891514799E-2</v>
      </c>
      <c r="AW578">
        <f t="array" ref="AW578">SUMPRODUCT(B578:AU578,TRANSPOSE('QoL regression results'!$H$3:$H$48))</f>
        <v>0.8260652397480156</v>
      </c>
    </row>
    <row r="579" spans="1:49" x14ac:dyDescent="0.3">
      <c r="A579">
        <v>578</v>
      </c>
      <c r="B579" s="11">
        <v>0.85028462200689803</v>
      </c>
      <c r="C579" s="11">
        <v>-6.7189546807165101E-2</v>
      </c>
      <c r="D579" s="11">
        <v>6.8083213762009699E-4</v>
      </c>
      <c r="E579" s="11">
        <v>2.40526977289115E-4</v>
      </c>
      <c r="F579" s="11">
        <v>-2.4534370654949499E-3</v>
      </c>
      <c r="G579" s="11">
        <v>2.4658755739329099E-2</v>
      </c>
      <c r="H579" s="11">
        <v>3.0848423206529099E-2</v>
      </c>
      <c r="I579" s="11">
        <v>-7.3680393578833006E-2</v>
      </c>
      <c r="J579" s="11">
        <v>-2.8469123565182101E-2</v>
      </c>
      <c r="K579" s="11">
        <v>-9.6044034864331301E-2</v>
      </c>
      <c r="L579" s="11">
        <v>-0.13036067340984001</v>
      </c>
      <c r="M579" s="11">
        <v>-4.6168238433441901E-2</v>
      </c>
      <c r="N579" s="11">
        <v>-0.155094900162595</v>
      </c>
      <c r="O579" s="11">
        <v>-4.85292906360009E-2</v>
      </c>
      <c r="P579" s="11">
        <v>-2.0454152109163799E-2</v>
      </c>
      <c r="Q579" s="11">
        <v>-9.1150348849304105E-2</v>
      </c>
      <c r="R579" s="11">
        <v>-7.8855840570234301E-2</v>
      </c>
      <c r="S579" s="11">
        <v>-0.13914904339738801</v>
      </c>
      <c r="T579" s="11">
        <v>-5.0127825390491203E-2</v>
      </c>
      <c r="U579" s="11">
        <v>-6.8837995698031201E-2</v>
      </c>
      <c r="V579" s="11">
        <v>4.2080922974894099E-3</v>
      </c>
      <c r="W579" s="11">
        <v>-7.3320659114535905E-2</v>
      </c>
      <c r="X579" s="11">
        <v>-5.0704362721484902E-2</v>
      </c>
      <c r="Y579" s="11">
        <v>3.4694139019994102E-2</v>
      </c>
      <c r="Z579" s="11">
        <v>2.2927719747352499E-3</v>
      </c>
      <c r="AA579" s="11">
        <v>-9.6476573189668693E-2</v>
      </c>
      <c r="AB579" s="11">
        <v>-2.6834099661245999E-2</v>
      </c>
      <c r="AC579" s="11">
        <v>8.7883922399552797E-2</v>
      </c>
      <c r="AD579" s="11">
        <v>-3.3914194467681798E-2</v>
      </c>
      <c r="AE579" s="11">
        <v>-3.2950707722187E-2</v>
      </c>
      <c r="AF579" s="11">
        <v>-3.4471779940097397E-2</v>
      </c>
      <c r="AG579" s="11">
        <v>-5.9978938697016801E-2</v>
      </c>
      <c r="AH579" s="11">
        <v>-4.6704854063222397E-2</v>
      </c>
      <c r="AI579" s="11">
        <v>-2.0566610245116499E-2</v>
      </c>
      <c r="AJ579" s="11">
        <v>-1.7436601440136E-2</v>
      </c>
      <c r="AK579" s="11">
        <v>1.5097701785094E-2</v>
      </c>
      <c r="AL579" s="11">
        <v>1.49743579008342E-2</v>
      </c>
      <c r="AM579" s="11">
        <v>4.0577034246670399E-4</v>
      </c>
      <c r="AN579" s="11">
        <v>-1.56672560517334E-2</v>
      </c>
      <c r="AO579" s="11">
        <v>-3.1841200773334299E-2</v>
      </c>
      <c r="AP579" s="11">
        <v>-1.18875402403194E-2</v>
      </c>
      <c r="AQ579" s="11">
        <v>-5.58204490031321E-2</v>
      </c>
      <c r="AR579" s="11">
        <v>3.1837316166710899E-2</v>
      </c>
      <c r="AS579" s="11">
        <v>-1.8484241873578802E-2</v>
      </c>
      <c r="AT579" s="11">
        <v>-6.4564183532174801E-2</v>
      </c>
      <c r="AU579" s="11">
        <v>4.1149913016589303E-2</v>
      </c>
      <c r="AW579">
        <f t="array" ref="AW579">SUMPRODUCT(B579:AU579,TRANSPOSE('QoL regression results'!$H$3:$H$48))</f>
        <v>0.81855412584450982</v>
      </c>
    </row>
    <row r="580" spans="1:49" x14ac:dyDescent="0.3">
      <c r="A580">
        <v>579</v>
      </c>
      <c r="B580" s="11">
        <v>0.85209906407346803</v>
      </c>
      <c r="C580" s="11">
        <v>-7.0538848590939396E-2</v>
      </c>
      <c r="D580" s="11">
        <v>-8.0505282558939496E-3</v>
      </c>
      <c r="E580" s="11">
        <v>9.1910056827261501E-4</v>
      </c>
      <c r="F580" s="11">
        <v>6.5258663741895699E-3</v>
      </c>
      <c r="G580" s="11">
        <v>1.51610728459485E-2</v>
      </c>
      <c r="H580" s="11">
        <v>3.03891111203703E-2</v>
      </c>
      <c r="I580" s="11">
        <v>-5.6308584788210603E-2</v>
      </c>
      <c r="J580" s="11">
        <v>-2.02493457163875E-2</v>
      </c>
      <c r="K580" s="11">
        <v>-0.12650957042407299</v>
      </c>
      <c r="L580" s="11">
        <v>-0.113155679218563</v>
      </c>
      <c r="M580" s="11">
        <v>-5.7299684260650997E-2</v>
      </c>
      <c r="N580" s="11">
        <v>-0.156183207699049</v>
      </c>
      <c r="O580" s="11">
        <v>-6.8497059686406694E-2</v>
      </c>
      <c r="P580" s="11">
        <v>-3.28337461678967E-2</v>
      </c>
      <c r="Q580" s="11">
        <v>-0.12711471186232301</v>
      </c>
      <c r="R580" s="11">
        <v>-0.101528267638809</v>
      </c>
      <c r="S580" s="11">
        <v>-9.7821680742645398E-2</v>
      </c>
      <c r="T580" s="11">
        <v>-7.1289257041404902E-2</v>
      </c>
      <c r="U580" s="11">
        <v>4.8099715836742898E-2</v>
      </c>
      <c r="V580" s="11">
        <v>3.8348111251298202E-2</v>
      </c>
      <c r="W580" s="11">
        <v>-2.1941564322143201E-2</v>
      </c>
      <c r="X580" s="11">
        <v>-4.17312887198878E-2</v>
      </c>
      <c r="Y580" s="11">
        <v>2.0641255906482799E-2</v>
      </c>
      <c r="Z580" s="11">
        <v>-3.44886648239228E-2</v>
      </c>
      <c r="AA580" s="11">
        <v>-7.3532227599119898E-2</v>
      </c>
      <c r="AB580" s="11">
        <v>-3.0372502768415299E-2</v>
      </c>
      <c r="AC580" s="11">
        <v>-5.22476702408326E-2</v>
      </c>
      <c r="AD580" s="11">
        <v>2.3796724816274002E-2</v>
      </c>
      <c r="AE580" s="11">
        <v>-4.40189260721651E-2</v>
      </c>
      <c r="AF580" s="11">
        <v>-3.2879867279390802E-2</v>
      </c>
      <c r="AG580" s="11">
        <v>-6.3409895245446699E-2</v>
      </c>
      <c r="AH580" s="11">
        <v>-4.6169919460463997E-2</v>
      </c>
      <c r="AI580" s="11">
        <v>-2.8178180953694901E-2</v>
      </c>
      <c r="AJ580" s="11">
        <v>-1.67192350015558E-2</v>
      </c>
      <c r="AK580" s="11">
        <v>9.8782156727598002E-3</v>
      </c>
      <c r="AL580" s="11">
        <v>1.3810933103095399E-2</v>
      </c>
      <c r="AM580" s="11">
        <v>-9.3910648270504105E-5</v>
      </c>
      <c r="AN580" s="11">
        <v>-1.1810515590483199E-2</v>
      </c>
      <c r="AO580" s="11">
        <v>-3.7374935257695703E-2</v>
      </c>
      <c r="AP580" s="11">
        <v>-1.36771106852243E-2</v>
      </c>
      <c r="AQ580" s="11">
        <v>-5.2260833198084097E-2</v>
      </c>
      <c r="AR580" s="11">
        <v>2.8042695540385399E-2</v>
      </c>
      <c r="AS580" s="11">
        <v>-1.6160385520615401E-2</v>
      </c>
      <c r="AT580" s="11">
        <v>-6.2744510034088596E-2</v>
      </c>
      <c r="AU580" s="11">
        <v>4.5179216617634202E-2</v>
      </c>
      <c r="AW580">
        <f t="array" ref="AW580">SUMPRODUCT(B580:AU580,TRANSPOSE('QoL regression results'!$H$3:$H$48))</f>
        <v>0.81974007771609947</v>
      </c>
    </row>
    <row r="581" spans="1:49" x14ac:dyDescent="0.3">
      <c r="A581">
        <v>580</v>
      </c>
      <c r="B581" s="11">
        <v>0.847173253891637</v>
      </c>
      <c r="C581" s="11">
        <v>-5.2821306344875002E-2</v>
      </c>
      <c r="D581" s="11">
        <v>-5.6628083130621804E-4</v>
      </c>
      <c r="E581" s="11">
        <v>7.7573889267945899E-4</v>
      </c>
      <c r="F581" s="11">
        <v>2.7548361937360499E-2</v>
      </c>
      <c r="G581" s="11">
        <v>3.1898086827640601E-2</v>
      </c>
      <c r="H581" s="11">
        <v>3.8975987221533601E-2</v>
      </c>
      <c r="I581" s="11">
        <v>-9.4718518562008497E-2</v>
      </c>
      <c r="J581" s="11">
        <v>-2.1698621281189299E-2</v>
      </c>
      <c r="K581" s="11">
        <v>-0.145399682331673</v>
      </c>
      <c r="L581" s="11">
        <v>-0.127917081921396</v>
      </c>
      <c r="M581" s="11">
        <v>-5.9966817631380398E-2</v>
      </c>
      <c r="N581" s="11">
        <v>-0.128056099531866</v>
      </c>
      <c r="O581" s="11">
        <v>-0.115166162376117</v>
      </c>
      <c r="P581" s="11">
        <v>-2.5686795815990902E-2</v>
      </c>
      <c r="Q581" s="11">
        <v>-1.8468833944462699E-2</v>
      </c>
      <c r="R581" s="11">
        <v>-7.6432253870186498E-2</v>
      </c>
      <c r="S581" s="11">
        <v>-0.10659116050074199</v>
      </c>
      <c r="T581" s="11">
        <v>-7.4792666476433095E-2</v>
      </c>
      <c r="U581" s="11">
        <v>-7.8936187379568895E-2</v>
      </c>
      <c r="V581" s="11">
        <v>4.7184436249329803E-2</v>
      </c>
      <c r="W581" s="11">
        <v>-7.0615481503153998E-2</v>
      </c>
      <c r="X581" s="11">
        <v>-2.1914884885816201E-2</v>
      </c>
      <c r="Y581" s="11">
        <v>-2.9393356356384901E-3</v>
      </c>
      <c r="Z581" s="11">
        <v>2.9602562596820701E-4</v>
      </c>
      <c r="AA581" s="11">
        <v>-0.108868256842119</v>
      </c>
      <c r="AB581" s="11">
        <v>-2.0829583860935998E-2</v>
      </c>
      <c r="AC581" s="11">
        <v>3.5403461474096802E-3</v>
      </c>
      <c r="AD581" s="11">
        <v>4.7086689367508802E-2</v>
      </c>
      <c r="AE581" s="11">
        <v>-4.5066526293671902E-2</v>
      </c>
      <c r="AF581" s="11">
        <v>-2.9775706398286601E-2</v>
      </c>
      <c r="AG581" s="11">
        <v>-6.1871414340160497E-2</v>
      </c>
      <c r="AH581" s="11">
        <v>-5.9364399161117902E-2</v>
      </c>
      <c r="AI581" s="11">
        <v>-2.43162643241773E-2</v>
      </c>
      <c r="AJ581" s="11">
        <v>-1.12718423957922E-2</v>
      </c>
      <c r="AK581" s="11">
        <v>5.6856384114985104E-3</v>
      </c>
      <c r="AL581" s="11">
        <v>1.4715272300422E-2</v>
      </c>
      <c r="AM581" s="11">
        <v>-5.9754362671149202E-3</v>
      </c>
      <c r="AN581" s="11">
        <v>-1.26576251226964E-2</v>
      </c>
      <c r="AO581" s="11">
        <v>-2.77112885397971E-2</v>
      </c>
      <c r="AP581" s="11">
        <v>-1.8627406131860001E-2</v>
      </c>
      <c r="AQ581" s="11">
        <v>-5.2228271995489003E-2</v>
      </c>
      <c r="AR581" s="11">
        <v>3.1867153866337601E-2</v>
      </c>
      <c r="AS581" s="11">
        <v>-1.0105232061156899E-2</v>
      </c>
      <c r="AT581" s="11">
        <v>-4.4889376820012997E-2</v>
      </c>
      <c r="AU581" s="11">
        <v>4.5735569183928099E-2</v>
      </c>
      <c r="AW581">
        <f t="array" ref="AW581">SUMPRODUCT(B581:AU581,TRANSPOSE('QoL regression results'!$H$3:$H$48))</f>
        <v>0.80252412703094111</v>
      </c>
    </row>
    <row r="582" spans="1:49" x14ac:dyDescent="0.3">
      <c r="A582">
        <v>581</v>
      </c>
      <c r="B582" s="11">
        <v>0.88022160140023697</v>
      </c>
      <c r="C582" s="11">
        <v>-5.0248533350836101E-2</v>
      </c>
      <c r="D582" s="11">
        <v>1.1725254179257801E-2</v>
      </c>
      <c r="E582" s="11">
        <v>4.4279206384964303E-3</v>
      </c>
      <c r="F582" s="11">
        <v>1.84973901449881E-2</v>
      </c>
      <c r="G582" s="11">
        <v>3.7114286449959601E-2</v>
      </c>
      <c r="H582" s="11">
        <v>3.5447622767704398E-2</v>
      </c>
      <c r="I582" s="11">
        <v>-8.7539015905987297E-2</v>
      </c>
      <c r="J582" s="11">
        <v>-7.05262350562767E-3</v>
      </c>
      <c r="K582" s="11">
        <v>-0.19536639030172001</v>
      </c>
      <c r="L582" s="11">
        <v>-0.15151649354572</v>
      </c>
      <c r="M582" s="11">
        <v>-5.2914286200193297E-2</v>
      </c>
      <c r="N582" s="11">
        <v>-0.130087443443138</v>
      </c>
      <c r="O582" s="11">
        <v>-6.2415439447562698E-2</v>
      </c>
      <c r="P582" s="11">
        <v>-1.8870519833571801E-2</v>
      </c>
      <c r="Q582" s="11">
        <v>-7.9536889962530902E-2</v>
      </c>
      <c r="R582" s="11">
        <v>-0.13558997395846101</v>
      </c>
      <c r="S582" s="11">
        <v>-0.13796276111446501</v>
      </c>
      <c r="T582" s="11">
        <v>-6.4615173192373004E-2</v>
      </c>
      <c r="U582" s="11">
        <v>-0.108646566332002</v>
      </c>
      <c r="V582" s="11">
        <v>2.3139650862138801E-3</v>
      </c>
      <c r="W582" s="11">
        <v>-2.6372763831439199E-2</v>
      </c>
      <c r="X582" s="11">
        <v>-4.9998836652590098E-2</v>
      </c>
      <c r="Y582" s="11">
        <v>-3.0178685062091102E-4</v>
      </c>
      <c r="Z582" s="11">
        <v>-2.74241273821604E-2</v>
      </c>
      <c r="AA582" s="11">
        <v>-8.3768976321238295E-2</v>
      </c>
      <c r="AB582" s="11">
        <v>-2.8152353382861001E-2</v>
      </c>
      <c r="AC582" s="11">
        <v>-8.1919792525716705E-3</v>
      </c>
      <c r="AD582" s="11">
        <v>-4.9062126876171001E-2</v>
      </c>
      <c r="AE582" s="11">
        <v>-3.2626345963673697E-2</v>
      </c>
      <c r="AF582" s="11">
        <v>-2.3813414356392601E-2</v>
      </c>
      <c r="AG582" s="11">
        <v>-6.2389713503615198E-2</v>
      </c>
      <c r="AH582" s="11">
        <v>-5.45065088836552E-2</v>
      </c>
      <c r="AI582" s="11">
        <v>-1.53836982234755E-2</v>
      </c>
      <c r="AJ582" s="11">
        <v>-2.0644793345862899E-2</v>
      </c>
      <c r="AK582" s="11">
        <v>-1.7189380567412501E-3</v>
      </c>
      <c r="AL582" s="11">
        <v>6.17330199180179E-3</v>
      </c>
      <c r="AM582" s="11">
        <v>-1.37470973783095E-2</v>
      </c>
      <c r="AN582" s="11">
        <v>-2.5775464514067599E-2</v>
      </c>
      <c r="AO582" s="11">
        <v>-4.5576460121838198E-2</v>
      </c>
      <c r="AP582" s="11">
        <v>-1.8715642414793201E-2</v>
      </c>
      <c r="AQ582" s="11">
        <v>-6.7436698669443296E-2</v>
      </c>
      <c r="AR582" s="11">
        <v>2.01480566479047E-2</v>
      </c>
      <c r="AS582" s="11">
        <v>-1.9041270808802899E-2</v>
      </c>
      <c r="AT582" s="11">
        <v>-6.36930003582932E-2</v>
      </c>
      <c r="AU582" s="11">
        <v>4.4529680442250599E-2</v>
      </c>
      <c r="AW582">
        <f t="array" ref="AW582">SUMPRODUCT(B582:AU582,TRANSPOSE('QoL regression results'!$H$3:$H$48))</f>
        <v>0.83188839450838359</v>
      </c>
    </row>
    <row r="583" spans="1:49" x14ac:dyDescent="0.3">
      <c r="A583">
        <v>582</v>
      </c>
      <c r="B583" s="11">
        <v>0.87009545880601102</v>
      </c>
      <c r="C583" s="11">
        <v>-0.14129933867233199</v>
      </c>
      <c r="D583" s="11">
        <v>4.61520754244859E-3</v>
      </c>
      <c r="E583" s="11">
        <v>1.51835350250257E-2</v>
      </c>
      <c r="F583" s="11">
        <v>5.68725656860576E-2</v>
      </c>
      <c r="G583" s="11">
        <v>3.6059084814395598E-2</v>
      </c>
      <c r="H583" s="11">
        <v>4.51790808124201E-2</v>
      </c>
      <c r="I583" s="11">
        <v>-7.1672605142738502E-2</v>
      </c>
      <c r="J583" s="11">
        <v>-4.0793512074893498E-2</v>
      </c>
      <c r="K583" s="11">
        <v>-0.16101074106881799</v>
      </c>
      <c r="L583" s="11">
        <v>-0.13933367056840101</v>
      </c>
      <c r="M583" s="11">
        <v>-4.5133203935080898E-2</v>
      </c>
      <c r="N583" s="11">
        <v>-8.8870977672001805E-2</v>
      </c>
      <c r="O583" s="11">
        <v>-8.8069880067425194E-2</v>
      </c>
      <c r="P583" s="11">
        <v>-1.3593132503809099E-2</v>
      </c>
      <c r="Q583" s="11">
        <v>-0.107592207076945</v>
      </c>
      <c r="R583" s="11">
        <v>-9.4137808428173195E-2</v>
      </c>
      <c r="S583" s="11">
        <v>-0.13848634278993199</v>
      </c>
      <c r="T583" s="11">
        <v>-8.1537632167013499E-2</v>
      </c>
      <c r="U583" s="11">
        <v>-5.4785787284227602E-2</v>
      </c>
      <c r="V583" s="11">
        <v>-1.5343688730500699E-2</v>
      </c>
      <c r="W583" s="11">
        <v>-3.53586894314988E-3</v>
      </c>
      <c r="X583" s="11">
        <v>-2.1735659004461901E-2</v>
      </c>
      <c r="Y583" s="11">
        <v>-2.71731820826728E-2</v>
      </c>
      <c r="Z583" s="11">
        <v>-5.6883808591131997E-3</v>
      </c>
      <c r="AA583" s="11">
        <v>-7.4962195854587493E-2</v>
      </c>
      <c r="AB583" s="11">
        <v>-3.17323242538433E-2</v>
      </c>
      <c r="AC583" s="11">
        <v>-7.0192460307027804E-3</v>
      </c>
      <c r="AD583" s="11">
        <v>-7.3877162893739898E-2</v>
      </c>
      <c r="AE583" s="11">
        <v>-3.3872912659902499E-2</v>
      </c>
      <c r="AF583" s="11">
        <v>-1.8556638477512401E-2</v>
      </c>
      <c r="AG583" s="11">
        <v>-5.4259275437703799E-2</v>
      </c>
      <c r="AH583" s="11">
        <v>-7.3050074218342198E-2</v>
      </c>
      <c r="AI583" s="11">
        <v>-1.8816080181616301E-2</v>
      </c>
      <c r="AJ583" s="11">
        <v>-1.8326223808789802E-2</v>
      </c>
      <c r="AK583" s="11">
        <v>-9.8608971913742289E-4</v>
      </c>
      <c r="AL583" s="11">
        <v>8.6535274654079408E-3</v>
      </c>
      <c r="AM583" s="11">
        <v>-7.1412122576453704E-3</v>
      </c>
      <c r="AN583" s="11">
        <v>-1.9163096384668302E-2</v>
      </c>
      <c r="AO583" s="11">
        <v>-4.5271141798247601E-2</v>
      </c>
      <c r="AP583" s="11">
        <v>-1.6479375108154198E-2</v>
      </c>
      <c r="AQ583" s="11">
        <v>-6.114426832336E-2</v>
      </c>
      <c r="AR583" s="11">
        <v>2.37214270084702E-2</v>
      </c>
      <c r="AS583" s="11">
        <v>-2.1783379899957898E-2</v>
      </c>
      <c r="AT583" s="11">
        <v>-6.40277248105591E-2</v>
      </c>
      <c r="AU583" s="11">
        <v>4.14640202452011E-2</v>
      </c>
      <c r="AW583">
        <f t="array" ref="AW583">SUMPRODUCT(B583:AU583,TRANSPOSE('QoL regression results'!$H$3:$H$48))</f>
        <v>0.80569891205307675</v>
      </c>
    </row>
    <row r="584" spans="1:49" x14ac:dyDescent="0.3">
      <c r="A584">
        <v>583</v>
      </c>
      <c r="B584" s="11">
        <v>0.85315632129493801</v>
      </c>
      <c r="C584" s="11">
        <v>-7.0737550044328495E-2</v>
      </c>
      <c r="D584" s="11">
        <v>-2.5850020663364701E-2</v>
      </c>
      <c r="E584" s="11">
        <v>6.1209895860357801E-3</v>
      </c>
      <c r="F584" s="11">
        <v>1.1988313115956601E-2</v>
      </c>
      <c r="G584" s="11">
        <v>3.3792417722871802E-2</v>
      </c>
      <c r="H584" s="11">
        <v>2.77223414072469E-2</v>
      </c>
      <c r="I584" s="11">
        <v>-6.8926832275744407E-2</v>
      </c>
      <c r="J584" s="11">
        <v>-3.6498796990432701E-2</v>
      </c>
      <c r="K584" s="11">
        <v>-0.14832773623693499</v>
      </c>
      <c r="L584" s="11">
        <v>-0.14382335407056701</v>
      </c>
      <c r="M584" s="11">
        <v>-5.3193350214780999E-2</v>
      </c>
      <c r="N584" s="11">
        <v>-0.13730222612719001</v>
      </c>
      <c r="O584" s="11">
        <v>-8.8072988374921501E-2</v>
      </c>
      <c r="P584" s="11">
        <v>-1.85592991887105E-2</v>
      </c>
      <c r="Q584" s="11">
        <v>-4.1542999027662897E-2</v>
      </c>
      <c r="R584" s="11">
        <v>-5.6872475536392901E-2</v>
      </c>
      <c r="S584" s="11">
        <v>-0.150647981489724</v>
      </c>
      <c r="T584" s="11">
        <v>-6.8896983924371102E-2</v>
      </c>
      <c r="U584" s="11">
        <v>5.6414695814238199E-2</v>
      </c>
      <c r="V584" s="11">
        <v>-1.7329969550980699E-2</v>
      </c>
      <c r="W584" s="11">
        <v>-4.5063966673283301E-2</v>
      </c>
      <c r="X584" s="11">
        <v>-4.7319256855772297E-2</v>
      </c>
      <c r="Y584" s="11">
        <v>-2.3499716565452401E-2</v>
      </c>
      <c r="Z584" s="11">
        <v>3.20237939765819E-2</v>
      </c>
      <c r="AA584" s="11">
        <v>-0.100182911046085</v>
      </c>
      <c r="AB584" s="11">
        <v>-3.4315680859279801E-2</v>
      </c>
      <c r="AC584" s="11">
        <v>6.6444937918706797E-3</v>
      </c>
      <c r="AD584" s="11">
        <v>-4.61171522666596E-3</v>
      </c>
      <c r="AE584" s="11">
        <v>-3.4622610808710298E-2</v>
      </c>
      <c r="AF584" s="11">
        <v>-2.4332343918848798E-2</v>
      </c>
      <c r="AG584" s="11">
        <v>-6.1995154824205999E-2</v>
      </c>
      <c r="AH584" s="11">
        <v>-5.0229810170100302E-2</v>
      </c>
      <c r="AI584" s="11">
        <v>-2.1566115412920799E-2</v>
      </c>
      <c r="AJ584" s="11">
        <v>-1.24132288010515E-2</v>
      </c>
      <c r="AK584" s="11">
        <v>-2.1338824090682301E-4</v>
      </c>
      <c r="AL584" s="11">
        <v>6.9203584889182199E-3</v>
      </c>
      <c r="AM584" s="11">
        <v>-4.6331076864601596E-3</v>
      </c>
      <c r="AN584" s="11">
        <v>-1.6365841821533798E-2</v>
      </c>
      <c r="AO584" s="11">
        <v>-4.0586778248721797E-2</v>
      </c>
      <c r="AP584" s="11">
        <v>-9.6651053195264697E-3</v>
      </c>
      <c r="AQ584" s="11">
        <v>-5.2538190264380197E-2</v>
      </c>
      <c r="AR584" s="11">
        <v>3.61378053857693E-2</v>
      </c>
      <c r="AS584" s="11">
        <v>-2.0657003684661401E-2</v>
      </c>
      <c r="AT584" s="11">
        <v>-6.5868588966671998E-2</v>
      </c>
      <c r="AU584" s="11">
        <v>4.2889019450704897E-2</v>
      </c>
      <c r="AW584">
        <f t="array" ref="AW584">SUMPRODUCT(B584:AU584,TRANSPOSE('QoL regression results'!$H$3:$H$48))</f>
        <v>0.80984686961375596</v>
      </c>
    </row>
    <row r="585" spans="1:49" x14ac:dyDescent="0.3">
      <c r="A585">
        <v>584</v>
      </c>
      <c r="B585" s="11">
        <v>0.86512456941586902</v>
      </c>
      <c r="C585" s="11">
        <v>-8.7431625518989906E-2</v>
      </c>
      <c r="D585" s="11">
        <v>-6.9808770705837402E-3</v>
      </c>
      <c r="E585" s="11">
        <v>-7.3914912458331499E-3</v>
      </c>
      <c r="F585" s="11">
        <v>3.6994654531047E-2</v>
      </c>
      <c r="G585" s="11">
        <v>2.0698131096462201E-2</v>
      </c>
      <c r="H585" s="11">
        <v>3.9042464772148101E-2</v>
      </c>
      <c r="I585" s="11">
        <v>-7.7955091844242694E-2</v>
      </c>
      <c r="J585" s="11">
        <v>-2.5277464906699E-2</v>
      </c>
      <c r="K585" s="11">
        <v>-0.143442388709696</v>
      </c>
      <c r="L585" s="11">
        <v>-0.101512296745637</v>
      </c>
      <c r="M585" s="11">
        <v>-6.9164962197317006E-2</v>
      </c>
      <c r="N585" s="11">
        <v>-8.8519375190160995E-2</v>
      </c>
      <c r="O585" s="11">
        <v>-6.0269959819217601E-2</v>
      </c>
      <c r="P585" s="11">
        <v>-1.2323960372389701E-2</v>
      </c>
      <c r="Q585" s="11">
        <v>-0.110006217999447</v>
      </c>
      <c r="R585" s="11">
        <v>-6.5867037479518303E-2</v>
      </c>
      <c r="S585" s="11">
        <v>-0.125866771679256</v>
      </c>
      <c r="T585" s="11">
        <v>-9.7822716245064695E-2</v>
      </c>
      <c r="U585" s="11">
        <v>-7.9790127397882604E-2</v>
      </c>
      <c r="V585" s="11">
        <v>4.1523973816712098E-3</v>
      </c>
      <c r="W585" s="11">
        <v>-7.2156600432208201E-2</v>
      </c>
      <c r="X585" s="11">
        <v>-2.6544297243141699E-2</v>
      </c>
      <c r="Y585" s="11">
        <v>-5.0960881031816299E-2</v>
      </c>
      <c r="Z585" s="11">
        <v>-1.22698362711286E-3</v>
      </c>
      <c r="AA585" s="11">
        <v>-8.5135229627306602E-2</v>
      </c>
      <c r="AB585" s="11">
        <v>-1.5606715698052699E-2</v>
      </c>
      <c r="AC585" s="11">
        <v>3.5758401678860599E-3</v>
      </c>
      <c r="AD585" s="11">
        <v>-6.0481604611994498E-2</v>
      </c>
      <c r="AE585" s="11">
        <v>-3.6972438663428198E-2</v>
      </c>
      <c r="AF585" s="11">
        <v>-2.03416650591484E-2</v>
      </c>
      <c r="AG585" s="11">
        <v>-6.4946038779919099E-2</v>
      </c>
      <c r="AH585" s="11">
        <v>-6.4543622439477893E-2</v>
      </c>
      <c r="AI585" s="11">
        <v>-3.0069568757878199E-2</v>
      </c>
      <c r="AJ585" s="11">
        <v>-1.91798069726157E-2</v>
      </c>
      <c r="AK585" s="11">
        <v>1.6295702250711901E-3</v>
      </c>
      <c r="AL585" s="11">
        <v>1.1493646473432401E-2</v>
      </c>
      <c r="AM585" s="11">
        <v>-8.6160979951969605E-4</v>
      </c>
      <c r="AN585" s="11">
        <v>-1.9920137751606799E-2</v>
      </c>
      <c r="AO585" s="11">
        <v>-3.5917590308577003E-2</v>
      </c>
      <c r="AP585" s="11">
        <v>-1.5978705530561899E-2</v>
      </c>
      <c r="AQ585" s="11">
        <v>-4.8297167787872797E-2</v>
      </c>
      <c r="AR585" s="11">
        <v>2.98391064197134E-2</v>
      </c>
      <c r="AS585" s="11">
        <v>-2.0543689595163499E-2</v>
      </c>
      <c r="AT585" s="11">
        <v>-6.3401948006714504E-2</v>
      </c>
      <c r="AU585" s="11">
        <v>5.1907282912284899E-2</v>
      </c>
      <c r="AW585">
        <f t="array" ref="AW585">SUMPRODUCT(B585:AU585,TRANSPOSE('QoL regression results'!$H$3:$H$48))</f>
        <v>0.81207459344982358</v>
      </c>
    </row>
    <row r="586" spans="1:49" x14ac:dyDescent="0.3">
      <c r="A586">
        <v>585</v>
      </c>
      <c r="B586" s="11">
        <v>0.84717568067848104</v>
      </c>
      <c r="C586" s="11">
        <v>-5.1735984519363197E-2</v>
      </c>
      <c r="D586" s="11">
        <v>1.08470413341184E-2</v>
      </c>
      <c r="E586" s="11">
        <v>1.6901977974361101E-2</v>
      </c>
      <c r="F586" s="11">
        <v>3.33341517773817E-2</v>
      </c>
      <c r="G586" s="11">
        <v>3.0155418055316199E-2</v>
      </c>
      <c r="H586" s="11">
        <v>4.4614342886993397E-2</v>
      </c>
      <c r="I586" s="11">
        <v>-3.9918783905226102E-2</v>
      </c>
      <c r="J586" s="11">
        <v>-2.1039643273297499E-2</v>
      </c>
      <c r="K586" s="11">
        <v>-0.15483944134927299</v>
      </c>
      <c r="L586" s="11">
        <v>-0.13289704005174199</v>
      </c>
      <c r="M586" s="11">
        <v>-4.8387690208865901E-2</v>
      </c>
      <c r="N586" s="11">
        <v>-7.9489774888826997E-2</v>
      </c>
      <c r="O586" s="11">
        <v>-7.2375359923391905E-2</v>
      </c>
      <c r="P586" s="11">
        <v>-1.5816238913932999E-2</v>
      </c>
      <c r="Q586" s="11">
        <v>-6.2712654504747098E-2</v>
      </c>
      <c r="R586" s="11">
        <v>-9.7065599088500806E-2</v>
      </c>
      <c r="S586" s="11">
        <v>-0.11904275301995899</v>
      </c>
      <c r="T586" s="11">
        <v>-6.2288195543675602E-2</v>
      </c>
      <c r="U586" s="11">
        <v>-3.46770673178559E-2</v>
      </c>
      <c r="V586" s="11">
        <v>-1.87805975017553E-2</v>
      </c>
      <c r="W586" s="11">
        <v>-4.7559784018421598E-2</v>
      </c>
      <c r="X586" s="11">
        <v>-4.5391662803047003E-2</v>
      </c>
      <c r="Y586" s="11">
        <v>2.13343405509616E-2</v>
      </c>
      <c r="Z586" s="11">
        <v>5.4962914943847398E-2</v>
      </c>
      <c r="AA586" s="11">
        <v>-9.3623804117363096E-2</v>
      </c>
      <c r="AB586" s="11">
        <v>-2.4642333510494E-2</v>
      </c>
      <c r="AC586" s="11">
        <v>-5.71482978653646E-2</v>
      </c>
      <c r="AD586" s="11">
        <v>-3.3647367681636502E-2</v>
      </c>
      <c r="AE586" s="11">
        <v>-3.0021602512412301E-2</v>
      </c>
      <c r="AF586" s="11">
        <v>-2.6791913266850299E-2</v>
      </c>
      <c r="AG586" s="11">
        <v>-5.67766786170881E-2</v>
      </c>
      <c r="AH586" s="11">
        <v>-7.0283198424006696E-2</v>
      </c>
      <c r="AI586" s="11">
        <v>-1.9423747888037201E-2</v>
      </c>
      <c r="AJ586" s="11">
        <v>-1.64788470834797E-2</v>
      </c>
      <c r="AK586" s="11">
        <v>6.3366728390547604E-3</v>
      </c>
      <c r="AL586" s="11">
        <v>3.2466955128844402E-3</v>
      </c>
      <c r="AM586" s="11">
        <v>-7.3547270936803197E-3</v>
      </c>
      <c r="AN586" s="11">
        <v>-1.13714551894141E-2</v>
      </c>
      <c r="AO586" s="11">
        <v>-3.4300927097369101E-2</v>
      </c>
      <c r="AP586" s="11">
        <v>-1.15936039062472E-2</v>
      </c>
      <c r="AQ586" s="11">
        <v>-4.6262773696160199E-2</v>
      </c>
      <c r="AR586" s="11">
        <v>2.7813396277472899E-2</v>
      </c>
      <c r="AS586" s="11">
        <v>-6.5026481948846099E-3</v>
      </c>
      <c r="AT586" s="11">
        <v>-6.4876446008490907E-2</v>
      </c>
      <c r="AU586" s="11">
        <v>4.34931732604373E-2</v>
      </c>
      <c r="AW586">
        <f t="array" ref="AW586">SUMPRODUCT(B586:AU586,TRANSPOSE('QoL regression results'!$H$3:$H$48))</f>
        <v>0.78013917776735886</v>
      </c>
    </row>
    <row r="587" spans="1:49" x14ac:dyDescent="0.3">
      <c r="A587">
        <v>586</v>
      </c>
      <c r="B587" s="11">
        <v>0.84747069010072795</v>
      </c>
      <c r="C587" s="11">
        <v>-7.2210289424132601E-2</v>
      </c>
      <c r="D587" s="11">
        <v>2.4752236563375399E-2</v>
      </c>
      <c r="E587" s="11">
        <v>9.6388932721009897E-4</v>
      </c>
      <c r="F587" s="11">
        <v>3.1907742775281703E-2</v>
      </c>
      <c r="G587" s="11">
        <v>2.2885514037477E-2</v>
      </c>
      <c r="H587" s="11">
        <v>4.4568954992012903E-2</v>
      </c>
      <c r="I587" s="11">
        <v>-6.4465741898449905E-2</v>
      </c>
      <c r="J587" s="11">
        <v>-2.7677037731161001E-2</v>
      </c>
      <c r="K587" s="11">
        <v>-0.139567741947552</v>
      </c>
      <c r="L587" s="11">
        <v>-0.102539839450774</v>
      </c>
      <c r="M587" s="11">
        <v>-5.41628044468608E-2</v>
      </c>
      <c r="N587" s="11">
        <v>-0.120367988193921</v>
      </c>
      <c r="O587" s="11">
        <v>-3.9081350679347301E-2</v>
      </c>
      <c r="P587" s="11">
        <v>-2.2866559239992298E-2</v>
      </c>
      <c r="Q587" s="11">
        <v>-7.9905232053914602E-2</v>
      </c>
      <c r="R587" s="11">
        <v>-6.3227081681926395E-2</v>
      </c>
      <c r="S587" s="11">
        <v>-0.12186943602990701</v>
      </c>
      <c r="T587" s="11">
        <v>-6.7856822312537798E-2</v>
      </c>
      <c r="U587" s="11">
        <v>-9.8615738565082295E-2</v>
      </c>
      <c r="V587" s="11">
        <v>-6.5358001473419802E-3</v>
      </c>
      <c r="W587" s="11">
        <v>-5.3942378124149502E-2</v>
      </c>
      <c r="X587" s="11">
        <v>-3.7047853666281903E-2</v>
      </c>
      <c r="Y587" s="11">
        <v>2.7813429131447701E-2</v>
      </c>
      <c r="Z587" s="11">
        <v>2.8789107958556898E-2</v>
      </c>
      <c r="AA587" s="11">
        <v>-9.7349388408856499E-2</v>
      </c>
      <c r="AB587" s="11">
        <v>-3.85212631308759E-2</v>
      </c>
      <c r="AC587" s="11">
        <v>-3.7083368515406903E-2</v>
      </c>
      <c r="AD587" s="11">
        <v>-0.117055164450757</v>
      </c>
      <c r="AE587" s="11">
        <v>-3.7346082504039202E-2</v>
      </c>
      <c r="AF587" s="11">
        <v>-2.0147611003314098E-2</v>
      </c>
      <c r="AG587" s="11">
        <v>-6.2986409586604106E-2</v>
      </c>
      <c r="AH587" s="11">
        <v>-5.5263701209292401E-2</v>
      </c>
      <c r="AI587" s="11">
        <v>-2.5197458277117099E-2</v>
      </c>
      <c r="AJ587" s="11">
        <v>-1.6872929314890799E-2</v>
      </c>
      <c r="AK587" s="11">
        <v>5.6230376460417401E-3</v>
      </c>
      <c r="AL587" s="11">
        <v>2.0390595935251901E-2</v>
      </c>
      <c r="AM587" s="11">
        <v>-6.1368487978000902E-5</v>
      </c>
      <c r="AN587" s="11">
        <v>-1.0943505152974001E-2</v>
      </c>
      <c r="AO587" s="11">
        <v>-2.6887615067939501E-2</v>
      </c>
      <c r="AP587" s="11">
        <v>-1.09486954283351E-2</v>
      </c>
      <c r="AQ587" s="11">
        <v>-4.4134861197844197E-2</v>
      </c>
      <c r="AR587" s="11">
        <v>2.8819516999491201E-2</v>
      </c>
      <c r="AS587" s="11">
        <v>-1.12827386833955E-2</v>
      </c>
      <c r="AT587" s="11">
        <v>-5.2423375266902203E-2</v>
      </c>
      <c r="AU587" s="11">
        <v>3.1974915460368403E-2</v>
      </c>
      <c r="AW587">
        <f t="array" ref="AW587">SUMPRODUCT(B587:AU587,TRANSPOSE('QoL regression results'!$H$3:$H$48))</f>
        <v>0.81259758482668754</v>
      </c>
    </row>
    <row r="588" spans="1:49" x14ac:dyDescent="0.3">
      <c r="A588">
        <v>587</v>
      </c>
      <c r="B588" s="11">
        <v>0.86105856913787104</v>
      </c>
      <c r="C588" s="11">
        <v>-5.5997019383612803E-2</v>
      </c>
      <c r="D588" s="11">
        <v>-1.5648066278959701E-2</v>
      </c>
      <c r="E588" s="11">
        <v>1.0708134962932599E-2</v>
      </c>
      <c r="F588" s="11">
        <v>5.8085130147673301E-3</v>
      </c>
      <c r="G588" s="11">
        <v>3.8430957747774802E-2</v>
      </c>
      <c r="H588" s="11">
        <v>1.8082899944223501E-2</v>
      </c>
      <c r="I588" s="11">
        <v>-9.8630779600524604E-2</v>
      </c>
      <c r="J588" s="11">
        <v>-2.7835178751294001E-2</v>
      </c>
      <c r="K588" s="11">
        <v>-9.8310406656990298E-2</v>
      </c>
      <c r="L588" s="11">
        <v>-0.12475344215746</v>
      </c>
      <c r="M588" s="11">
        <v>-4.6113833301674803E-2</v>
      </c>
      <c r="N588" s="11">
        <v>-0.118455170273102</v>
      </c>
      <c r="O588" s="11">
        <v>-0.102653184079476</v>
      </c>
      <c r="P588" s="11">
        <v>-2.6024920952939099E-2</v>
      </c>
      <c r="Q588" s="11">
        <v>-0.17962596463452199</v>
      </c>
      <c r="R588" s="11">
        <v>-7.0116937864340007E-2</v>
      </c>
      <c r="S588" s="11">
        <v>-0.15083877472378199</v>
      </c>
      <c r="T588" s="11">
        <v>-9.4487329660600097E-2</v>
      </c>
      <c r="U588" s="11">
        <v>3.3966508078109102E-2</v>
      </c>
      <c r="V588" s="11">
        <v>-1.16347025746978E-2</v>
      </c>
      <c r="W588" s="11">
        <v>-1.91197015176462E-2</v>
      </c>
      <c r="X588" s="11">
        <v>-1.81803265751494E-2</v>
      </c>
      <c r="Y588" s="11">
        <v>1.07139821180253E-3</v>
      </c>
      <c r="Z588" s="11">
        <v>9.5984247976873705E-3</v>
      </c>
      <c r="AA588" s="11">
        <v>-8.8336707181034493E-2</v>
      </c>
      <c r="AB588" s="11">
        <v>-4.1089755040316499E-2</v>
      </c>
      <c r="AC588" s="11">
        <v>-2.7345064394224902E-2</v>
      </c>
      <c r="AD588" s="11">
        <v>-1.5901534524199699E-2</v>
      </c>
      <c r="AE588" s="11">
        <v>-4.0036465417136603E-2</v>
      </c>
      <c r="AF588" s="11">
        <v>-2.5440058563520801E-2</v>
      </c>
      <c r="AG588" s="11">
        <v>-6.5793970216287107E-2</v>
      </c>
      <c r="AH588" s="11">
        <v>-4.1888815242212302E-2</v>
      </c>
      <c r="AI588" s="11">
        <v>-1.7553221388900898E-2</v>
      </c>
      <c r="AJ588" s="11">
        <v>-1.5119593246383199E-2</v>
      </c>
      <c r="AK588" s="11">
        <v>-1.0265389211484699E-2</v>
      </c>
      <c r="AL588" s="11">
        <v>-9.2920063094357097E-4</v>
      </c>
      <c r="AM588" s="11">
        <v>-2.07281528325532E-2</v>
      </c>
      <c r="AN588" s="11">
        <v>-3.4086719156795502E-2</v>
      </c>
      <c r="AO588" s="11">
        <v>-4.6974172820228602E-2</v>
      </c>
      <c r="AP588" s="11">
        <v>-5.7297710895166396E-3</v>
      </c>
      <c r="AQ588" s="11">
        <v>-5.1386881975086597E-2</v>
      </c>
      <c r="AR588" s="11">
        <v>3.2468761274754003E-2</v>
      </c>
      <c r="AS588" s="11">
        <v>-2.3643135752933201E-2</v>
      </c>
      <c r="AT588" s="11">
        <v>-6.6411280565010694E-2</v>
      </c>
      <c r="AU588" s="11">
        <v>4.8015727995509301E-2</v>
      </c>
      <c r="AW588">
        <f t="array" ref="AW588">SUMPRODUCT(B588:AU588,TRANSPOSE('QoL regression results'!$H$3:$H$48))</f>
        <v>0.81824055326471512</v>
      </c>
    </row>
    <row r="589" spans="1:49" x14ac:dyDescent="0.3">
      <c r="A589">
        <v>588</v>
      </c>
      <c r="B589" s="11">
        <v>0.869965851702588</v>
      </c>
      <c r="C589" s="11">
        <v>-3.9203688507128402E-2</v>
      </c>
      <c r="D589" s="11">
        <v>-2.09692472158108E-2</v>
      </c>
      <c r="E589" s="11">
        <v>-6.5069432251626102E-3</v>
      </c>
      <c r="F589" s="11">
        <v>-1.5667888506688699E-2</v>
      </c>
      <c r="G589" s="11">
        <v>1.2459364145211101E-2</v>
      </c>
      <c r="H589" s="11">
        <v>2.5710531775421801E-2</v>
      </c>
      <c r="I589" s="11">
        <v>-0.105052497557636</v>
      </c>
      <c r="J589" s="11">
        <v>-4.2504944691047403E-2</v>
      </c>
      <c r="K589" s="11">
        <v>-6.1726977652254697E-2</v>
      </c>
      <c r="L589" s="11">
        <v>-0.16830062429539699</v>
      </c>
      <c r="M589" s="11">
        <v>-6.9074125069505499E-2</v>
      </c>
      <c r="N589" s="11">
        <v>-0.122169301823219</v>
      </c>
      <c r="O589" s="11">
        <v>-7.6550442375698899E-2</v>
      </c>
      <c r="P589" s="11">
        <v>-2.16526311676359E-2</v>
      </c>
      <c r="Q589" s="11">
        <v>-0.13086947321874901</v>
      </c>
      <c r="R589" s="11">
        <v>-5.5272958892467403E-2</v>
      </c>
      <c r="S589" s="11">
        <v>-0.131325332637798</v>
      </c>
      <c r="T589" s="11">
        <v>-7.2461415632749396E-2</v>
      </c>
      <c r="U589" s="11">
        <v>-8.8740313878557894E-2</v>
      </c>
      <c r="V589" s="11">
        <v>4.0168765010674097E-3</v>
      </c>
      <c r="W589" s="11">
        <v>-2.1083195879016199E-2</v>
      </c>
      <c r="X589" s="11">
        <v>-4.1026429918667E-2</v>
      </c>
      <c r="Y589" s="11">
        <v>5.3467107857173603E-3</v>
      </c>
      <c r="Z589" s="11">
        <v>-6.4673598648421496E-2</v>
      </c>
      <c r="AA589" s="11">
        <v>-9.9683671046647895E-2</v>
      </c>
      <c r="AB589" s="11">
        <v>-3.8492495572870503E-2</v>
      </c>
      <c r="AC589" s="11">
        <v>-3.7320929188047303E-2</v>
      </c>
      <c r="AD589" s="11">
        <v>3.56393371507535E-2</v>
      </c>
      <c r="AE589" s="11">
        <v>-3.5138485078771403E-2</v>
      </c>
      <c r="AF589" s="11">
        <v>-3.3115414047206797E-2</v>
      </c>
      <c r="AG589" s="11">
        <v>-6.9435953740049697E-2</v>
      </c>
      <c r="AH589" s="11">
        <v>-4.86464854775642E-2</v>
      </c>
      <c r="AI589" s="11">
        <v>-1.92032171703331E-2</v>
      </c>
      <c r="AJ589" s="11">
        <v>-1.56246214338673E-2</v>
      </c>
      <c r="AK589" s="11">
        <v>-2.5116377182264399E-3</v>
      </c>
      <c r="AL589" s="11">
        <v>3.4951383402142002E-3</v>
      </c>
      <c r="AM589" s="11">
        <v>-7.2706778492541103E-3</v>
      </c>
      <c r="AN589" s="11">
        <v>-1.7814080077038E-2</v>
      </c>
      <c r="AO589" s="11">
        <v>-4.4626633475337199E-2</v>
      </c>
      <c r="AP589" s="11">
        <v>-8.6741697281405503E-3</v>
      </c>
      <c r="AQ589" s="11">
        <v>-4.6862786878606198E-2</v>
      </c>
      <c r="AR589" s="11">
        <v>2.43687237980196E-2</v>
      </c>
      <c r="AS589" s="11">
        <v>-1.54899610117109E-2</v>
      </c>
      <c r="AT589" s="11">
        <v>-6.7395361442660007E-2</v>
      </c>
      <c r="AU589" s="11">
        <v>4.6053458029247402E-2</v>
      </c>
      <c r="AW589">
        <f t="array" ref="AW589">SUMPRODUCT(B589:AU589,TRANSPOSE('QoL regression results'!$H$3:$H$48))</f>
        <v>0.82481450456523797</v>
      </c>
    </row>
    <row r="590" spans="1:49" x14ac:dyDescent="0.3">
      <c r="A590">
        <v>589</v>
      </c>
      <c r="B590" s="11">
        <v>0.86724606829777695</v>
      </c>
      <c r="C590" s="11">
        <v>-9.8685733794047298E-2</v>
      </c>
      <c r="D590" s="11">
        <v>-1.9441857073365699E-2</v>
      </c>
      <c r="E590" s="11">
        <v>1.04234523051083E-4</v>
      </c>
      <c r="F590" s="11">
        <v>3.12463221234172E-2</v>
      </c>
      <c r="G590" s="11">
        <v>1.1712483018664101E-2</v>
      </c>
      <c r="H590" s="11">
        <v>1.7714231000768299E-2</v>
      </c>
      <c r="I590" s="11">
        <v>-9.48319858269909E-2</v>
      </c>
      <c r="J590" s="11">
        <v>-1.7115437425080999E-2</v>
      </c>
      <c r="K590" s="11">
        <v>-0.18330616652931001</v>
      </c>
      <c r="L590" s="11">
        <v>-0.11579432822018999</v>
      </c>
      <c r="M590" s="11">
        <v>-5.3655251590059301E-2</v>
      </c>
      <c r="N590" s="11">
        <v>-0.10642549903512399</v>
      </c>
      <c r="O590" s="11">
        <v>-8.1170005554238395E-2</v>
      </c>
      <c r="P590" s="11">
        <v>-2.9151034300520299E-2</v>
      </c>
      <c r="Q590" s="11">
        <v>-6.5478506592845598E-2</v>
      </c>
      <c r="R590" s="11">
        <v>-0.13420440785005899</v>
      </c>
      <c r="S590" s="11">
        <v>-0.126644603469346</v>
      </c>
      <c r="T590" s="11">
        <v>-8.2820511578004394E-2</v>
      </c>
      <c r="U590" s="11">
        <v>-2.1702700205592701E-2</v>
      </c>
      <c r="V590" s="11">
        <v>-1.0279314423771301E-2</v>
      </c>
      <c r="W590" s="11">
        <v>-4.7612132831825603E-2</v>
      </c>
      <c r="X590" s="11">
        <v>-2.76815925014837E-2</v>
      </c>
      <c r="Y590" s="11">
        <v>7.2322147348691204E-2</v>
      </c>
      <c r="Z590" s="11">
        <v>-4.3100589428381603E-2</v>
      </c>
      <c r="AA590" s="11">
        <v>-9.1702660880621206E-2</v>
      </c>
      <c r="AB590" s="11">
        <v>-2.9709279051865E-2</v>
      </c>
      <c r="AC590" s="11">
        <v>-6.7648508608717295E-2</v>
      </c>
      <c r="AD590" s="11">
        <v>-1.6997739788004999E-2</v>
      </c>
      <c r="AE590" s="11">
        <v>-4.0746663251890997E-2</v>
      </c>
      <c r="AF590" s="11">
        <v>-1.2714120764042099E-2</v>
      </c>
      <c r="AG590" s="11">
        <v>-6.2266955057178303E-2</v>
      </c>
      <c r="AH590" s="11">
        <v>-4.0513814887751402E-2</v>
      </c>
      <c r="AI590" s="11">
        <v>-2.5401936580600401E-2</v>
      </c>
      <c r="AJ590" s="11">
        <v>-2.0184996426160999E-2</v>
      </c>
      <c r="AK590" s="11">
        <v>2.8911989529501799E-3</v>
      </c>
      <c r="AL590" s="11">
        <v>7.71982012136045E-3</v>
      </c>
      <c r="AM590" s="11">
        <v>-1.21311793370668E-2</v>
      </c>
      <c r="AN590" s="11">
        <v>-2.4198603158522802E-2</v>
      </c>
      <c r="AO590" s="11">
        <v>-3.7096818449563099E-2</v>
      </c>
      <c r="AP590" s="11">
        <v>-1.12092332144831E-2</v>
      </c>
      <c r="AQ590" s="11">
        <v>-5.23563450837864E-2</v>
      </c>
      <c r="AR590" s="11">
        <v>2.6248061922324699E-2</v>
      </c>
      <c r="AS590" s="11">
        <v>-1.2671405975283699E-2</v>
      </c>
      <c r="AT590" s="11">
        <v>-6.0397105738482303E-2</v>
      </c>
      <c r="AU590" s="11">
        <v>4.33026508875013E-2</v>
      </c>
      <c r="AW590">
        <f t="array" ref="AW590">SUMPRODUCT(B590:AU590,TRANSPOSE('QoL regression results'!$H$3:$H$48))</f>
        <v>0.83445207353138595</v>
      </c>
    </row>
    <row r="591" spans="1:49" x14ac:dyDescent="0.3">
      <c r="A591">
        <v>590</v>
      </c>
      <c r="B591" s="11">
        <v>0.85812753259262997</v>
      </c>
      <c r="C591" s="11">
        <v>-5.9901922102874802E-2</v>
      </c>
      <c r="D591" s="11">
        <v>5.6364136495604296E-4</v>
      </c>
      <c r="E591" s="11">
        <v>-1.13117452531861E-2</v>
      </c>
      <c r="F591" s="11">
        <v>-1.6188778214035599E-2</v>
      </c>
      <c r="G591" s="11">
        <v>1.8726388578605899E-2</v>
      </c>
      <c r="H591" s="11">
        <v>4.25563818764488E-2</v>
      </c>
      <c r="I591" s="11">
        <v>-9.8506600201332797E-2</v>
      </c>
      <c r="J591" s="11">
        <v>-2.9764335239512399E-2</v>
      </c>
      <c r="K591" s="11">
        <v>-0.16977937078590399</v>
      </c>
      <c r="L591" s="11">
        <v>-8.3202648281574795E-2</v>
      </c>
      <c r="M591" s="11">
        <v>-5.1220267392453098E-2</v>
      </c>
      <c r="N591" s="11">
        <v>-0.12540036437345101</v>
      </c>
      <c r="O591" s="11">
        <v>-6.4633153209169195E-2</v>
      </c>
      <c r="P591" s="11">
        <v>-2.3891398738884601E-2</v>
      </c>
      <c r="Q591" s="11">
        <v>-3.9320889004118897E-2</v>
      </c>
      <c r="R591" s="11">
        <v>-0.16365590099350899</v>
      </c>
      <c r="S591" s="11">
        <v>-0.117149530198892</v>
      </c>
      <c r="T591" s="11">
        <v>-7.0099992991054502E-2</v>
      </c>
      <c r="U591" s="11">
        <v>5.9658629672837797E-3</v>
      </c>
      <c r="V591" s="11">
        <v>-2.6100588504839602E-2</v>
      </c>
      <c r="W591" s="11">
        <v>-4.48487113258925E-2</v>
      </c>
      <c r="X591" s="11">
        <v>-3.7657619827062602E-2</v>
      </c>
      <c r="Y591" s="11">
        <v>-2.6884178305669301E-2</v>
      </c>
      <c r="Z591" s="11">
        <v>2.3144310946050399E-2</v>
      </c>
      <c r="AA591" s="11">
        <v>-7.87849688544138E-2</v>
      </c>
      <c r="AB591" s="11">
        <v>-2.72107618876259E-2</v>
      </c>
      <c r="AC591" s="11">
        <v>-7.4208408553836203E-2</v>
      </c>
      <c r="AD591" s="11">
        <v>-3.8101506598234802E-2</v>
      </c>
      <c r="AE591" s="11">
        <v>-3.9490349050543397E-2</v>
      </c>
      <c r="AF591" s="11">
        <v>-9.6048839306367897E-3</v>
      </c>
      <c r="AG591" s="11">
        <v>-6.5269574234202501E-2</v>
      </c>
      <c r="AH591" s="11">
        <v>-4.9756044834921097E-2</v>
      </c>
      <c r="AI591" s="11">
        <v>-2.88257753687939E-2</v>
      </c>
      <c r="AJ591" s="11">
        <v>-1.1592396042489799E-2</v>
      </c>
      <c r="AK591" s="11">
        <v>4.6472078391188399E-3</v>
      </c>
      <c r="AL591" s="11">
        <v>1.3766414732212E-2</v>
      </c>
      <c r="AM591" s="11">
        <v>2.84955484612198E-3</v>
      </c>
      <c r="AN591" s="11">
        <v>-1.6732769088549999E-2</v>
      </c>
      <c r="AO591" s="11">
        <v>-4.5219525003742302E-2</v>
      </c>
      <c r="AP591" s="11">
        <v>-1.5645472101722398E-2</v>
      </c>
      <c r="AQ591" s="11">
        <v>-5.9133811467112898E-2</v>
      </c>
      <c r="AR591" s="11">
        <v>3.1207135962351799E-2</v>
      </c>
      <c r="AS591" s="11">
        <v>-1.40291590126568E-2</v>
      </c>
      <c r="AT591" s="11">
        <v>-5.62974495576265E-2</v>
      </c>
      <c r="AU591" s="11">
        <v>3.9969449120307997E-2</v>
      </c>
      <c r="AW591">
        <f t="array" ref="AW591">SUMPRODUCT(B591:AU591,TRANSPOSE('QoL regression results'!$H$3:$H$48))</f>
        <v>0.8221379024899208</v>
      </c>
    </row>
    <row r="592" spans="1:49" x14ac:dyDescent="0.3">
      <c r="A592">
        <v>591</v>
      </c>
      <c r="B592" s="11">
        <v>0.86269284965672599</v>
      </c>
      <c r="C592" s="11">
        <v>-7.2025529512496897E-2</v>
      </c>
      <c r="D592" s="11">
        <v>-1.0730182490669401E-2</v>
      </c>
      <c r="E592" s="11">
        <v>1.5622687347130401E-3</v>
      </c>
      <c r="F592" s="11">
        <v>3.4864097317027297E-2</v>
      </c>
      <c r="G592" s="11">
        <v>2.8000535536920199E-2</v>
      </c>
      <c r="H592" s="11">
        <v>3.1843971208968001E-2</v>
      </c>
      <c r="I592" s="11">
        <v>-7.6288519285782702E-2</v>
      </c>
      <c r="J592" s="11">
        <v>-2.40719550473781E-2</v>
      </c>
      <c r="K592" s="11">
        <v>-8.1867968201565597E-2</v>
      </c>
      <c r="L592" s="11">
        <v>-9.9116428287879296E-2</v>
      </c>
      <c r="M592" s="11">
        <v>-5.0759148846781899E-2</v>
      </c>
      <c r="N592" s="11">
        <v>-0.11779843640512699</v>
      </c>
      <c r="O592" s="11">
        <v>-5.3990905338411103E-2</v>
      </c>
      <c r="P592" s="11">
        <v>-1.73459759845929E-2</v>
      </c>
      <c r="Q592" s="11">
        <v>-0.175635999026615</v>
      </c>
      <c r="R592" s="11">
        <v>-0.106170130189245</v>
      </c>
      <c r="S592" s="11">
        <v>-0.115696365552556</v>
      </c>
      <c r="T592" s="11">
        <v>-0.102895136968156</v>
      </c>
      <c r="U592" s="11">
        <v>-0.128715599850277</v>
      </c>
      <c r="V592" s="11">
        <v>-1.3469559859084599E-2</v>
      </c>
      <c r="W592" s="11">
        <v>-2.6481614482185899E-2</v>
      </c>
      <c r="X592" s="11">
        <v>-2.56287290073095E-2</v>
      </c>
      <c r="Y592" s="11">
        <v>4.2356194033395904E-3</v>
      </c>
      <c r="Z592" s="11">
        <v>-1.6712529972303301E-2</v>
      </c>
      <c r="AA592" s="11">
        <v>-8.6300621371846298E-2</v>
      </c>
      <c r="AB592" s="11">
        <v>-1.04893617066727E-2</v>
      </c>
      <c r="AC592" s="11">
        <v>-1.35252689518353E-2</v>
      </c>
      <c r="AD592" s="11">
        <v>1.06118415980666E-2</v>
      </c>
      <c r="AE592" s="11">
        <v>-3.9892231193257001E-2</v>
      </c>
      <c r="AF592" s="11">
        <v>-1.3108864209281999E-2</v>
      </c>
      <c r="AG592" s="11">
        <v>-6.01318086850883E-2</v>
      </c>
      <c r="AH592" s="11">
        <v>-5.1637383226678497E-2</v>
      </c>
      <c r="AI592" s="11">
        <v>-3.4201413909466301E-2</v>
      </c>
      <c r="AJ592" s="11">
        <v>-1.4681792689044799E-2</v>
      </c>
      <c r="AK592" s="11">
        <v>6.9582318412106997E-3</v>
      </c>
      <c r="AL592" s="11">
        <v>1.6960350734818899E-2</v>
      </c>
      <c r="AM592" s="11">
        <v>-2.2630466538528298E-3</v>
      </c>
      <c r="AN592" s="11">
        <v>-1.7193472092892299E-2</v>
      </c>
      <c r="AO592" s="11">
        <v>-3.2230331585302301E-2</v>
      </c>
      <c r="AP592" s="11">
        <v>-1.45147871886531E-2</v>
      </c>
      <c r="AQ592" s="11">
        <v>-5.6981550770212303E-2</v>
      </c>
      <c r="AR592" s="11">
        <v>2.4113925661162602E-2</v>
      </c>
      <c r="AS592" s="11">
        <v>-1.44541488116378E-2</v>
      </c>
      <c r="AT592" s="11">
        <v>-5.5345763578598002E-2</v>
      </c>
      <c r="AU592" s="11">
        <v>3.8325619550230297E-2</v>
      </c>
      <c r="AW592">
        <f t="array" ref="AW592">SUMPRODUCT(B592:AU592,TRANSPOSE('QoL regression results'!$H$3:$H$48))</f>
        <v>0.82801581716486639</v>
      </c>
    </row>
    <row r="593" spans="1:49" x14ac:dyDescent="0.3">
      <c r="A593">
        <v>592</v>
      </c>
      <c r="B593" s="11">
        <v>0.85653656154336699</v>
      </c>
      <c r="C593" s="11">
        <v>-6.5413932434003105E-2</v>
      </c>
      <c r="D593" s="11">
        <v>-3.7933971671277799E-3</v>
      </c>
      <c r="E593" s="11">
        <v>8.6914672525172498E-3</v>
      </c>
      <c r="F593" s="11">
        <v>5.6584242055025699E-2</v>
      </c>
      <c r="G593" s="11">
        <v>3.2075891098678901E-2</v>
      </c>
      <c r="H593" s="11">
        <v>4.9018027310968298E-2</v>
      </c>
      <c r="I593" s="11">
        <v>-6.1520452448171697E-2</v>
      </c>
      <c r="J593" s="11">
        <v>-4.5134399469300299E-2</v>
      </c>
      <c r="K593" s="11">
        <v>-0.17099645690401999</v>
      </c>
      <c r="L593" s="11">
        <v>-0.12314454839986499</v>
      </c>
      <c r="M593" s="11">
        <v>-5.4666639654911302E-2</v>
      </c>
      <c r="N593" s="11">
        <v>-0.12672896008875001</v>
      </c>
      <c r="O593" s="11">
        <v>-7.5233897202304695E-2</v>
      </c>
      <c r="P593" s="11">
        <v>-2.3843271445143699E-2</v>
      </c>
      <c r="Q593" s="11">
        <v>-8.4488331605870506E-2</v>
      </c>
      <c r="R593" s="11">
        <v>-9.3718945965599598E-2</v>
      </c>
      <c r="S593" s="11">
        <v>-8.2980911046297096E-2</v>
      </c>
      <c r="T593" s="11">
        <v>-6.5866365029992505E-2</v>
      </c>
      <c r="U593" s="11">
        <v>-8.6770357242363802E-2</v>
      </c>
      <c r="V593" s="11">
        <v>-1.09739752349239E-2</v>
      </c>
      <c r="W593" s="11">
        <v>-3.1247118172644299E-2</v>
      </c>
      <c r="X593" s="11">
        <v>-6.2145664466171702E-2</v>
      </c>
      <c r="Y593" s="11">
        <v>1.97750097132449E-2</v>
      </c>
      <c r="Z593" s="11">
        <v>1.73033651896267E-3</v>
      </c>
      <c r="AA593" s="11">
        <v>-9.4843727500043495E-2</v>
      </c>
      <c r="AB593" s="11">
        <v>-4.9331525309471201E-3</v>
      </c>
      <c r="AC593" s="11">
        <v>-6.1217197729859498E-3</v>
      </c>
      <c r="AD593" s="11">
        <v>-5.9981361325983501E-2</v>
      </c>
      <c r="AE593" s="11">
        <v>-2.7953695893668602E-2</v>
      </c>
      <c r="AF593" s="11">
        <v>-1.51519969579826E-2</v>
      </c>
      <c r="AG593" s="11">
        <v>-6.21795053049626E-2</v>
      </c>
      <c r="AH593" s="11">
        <v>-7.0046856237840599E-2</v>
      </c>
      <c r="AI593" s="11">
        <v>-2.8462634959396702E-2</v>
      </c>
      <c r="AJ593" s="11">
        <v>-1.6094047718068102E-2</v>
      </c>
      <c r="AK593" s="11">
        <v>5.3109308801777399E-3</v>
      </c>
      <c r="AL593" s="11">
        <v>1.1833390963548501E-2</v>
      </c>
      <c r="AM593" s="11">
        <v>-2.1500518118047398E-3</v>
      </c>
      <c r="AN593" s="11">
        <v>-1.0029582098617301E-2</v>
      </c>
      <c r="AO593" s="11">
        <v>-2.9994440139217499E-2</v>
      </c>
      <c r="AP593" s="11">
        <v>-8.5542176897890794E-3</v>
      </c>
      <c r="AQ593" s="11">
        <v>-4.9118372624109501E-2</v>
      </c>
      <c r="AR593" s="11">
        <v>3.0993213994975601E-2</v>
      </c>
      <c r="AS593" s="11">
        <v>-1.5346949400140499E-2</v>
      </c>
      <c r="AT593" s="11">
        <v>-6.4179839710151204E-2</v>
      </c>
      <c r="AU593" s="11">
        <v>3.35012232514885E-2</v>
      </c>
      <c r="AW593">
        <f t="array" ref="AW593">SUMPRODUCT(B593:AU593,TRANSPOSE('QoL regression results'!$H$3:$H$48))</f>
        <v>0.79832309626907494</v>
      </c>
    </row>
    <row r="594" spans="1:49" x14ac:dyDescent="0.3">
      <c r="A594">
        <v>593</v>
      </c>
      <c r="B594" s="11">
        <v>0.853010704086545</v>
      </c>
      <c r="C594" s="11">
        <v>-8.0032677863813795E-2</v>
      </c>
      <c r="D594" s="11">
        <v>2.3868752095554599E-2</v>
      </c>
      <c r="E594" s="11">
        <v>1.28698029560035E-2</v>
      </c>
      <c r="F594" s="11">
        <v>5.6555559112985198E-3</v>
      </c>
      <c r="G594" s="11">
        <v>1.11913474175132E-2</v>
      </c>
      <c r="H594" s="11">
        <v>3.0559034424255199E-2</v>
      </c>
      <c r="I594" s="11">
        <v>-9.9119732266627306E-2</v>
      </c>
      <c r="J594" s="11">
        <v>-2.50800105415479E-2</v>
      </c>
      <c r="K594" s="11">
        <v>-0.15981094016571001</v>
      </c>
      <c r="L594" s="11">
        <v>-9.6260634741013706E-2</v>
      </c>
      <c r="M594" s="11">
        <v>-5.7298158746821697E-2</v>
      </c>
      <c r="N594" s="11">
        <v>-5.8617450196203701E-2</v>
      </c>
      <c r="O594" s="11">
        <v>-8.7787487002980905E-2</v>
      </c>
      <c r="P594" s="11">
        <v>-2.49687164673674E-2</v>
      </c>
      <c r="Q594" s="11">
        <v>-9.1365149051049602E-2</v>
      </c>
      <c r="R594" s="11">
        <v>-6.5529003873302794E-2</v>
      </c>
      <c r="S594" s="11">
        <v>-0.127560994981022</v>
      </c>
      <c r="T594" s="11">
        <v>-6.3182931738121895E-2</v>
      </c>
      <c r="U594" s="11">
        <v>-4.5095135937079998E-2</v>
      </c>
      <c r="V594" s="11">
        <v>-1.4448803845792099E-2</v>
      </c>
      <c r="W594" s="11">
        <v>-3.5719294989825102E-2</v>
      </c>
      <c r="X594" s="11">
        <v>-4.16141737108865E-3</v>
      </c>
      <c r="Y594" s="11">
        <v>-2.2845578840978799E-2</v>
      </c>
      <c r="Z594" s="11">
        <v>-3.3212908178929197E-2</v>
      </c>
      <c r="AA594" s="11">
        <v>-0.108619729871639</v>
      </c>
      <c r="AB594" s="11">
        <v>-2.8745453779843302E-2</v>
      </c>
      <c r="AC594" s="11">
        <v>-6.1786806215791502E-2</v>
      </c>
      <c r="AD594" s="11">
        <v>-3.5821347824688897E-2</v>
      </c>
      <c r="AE594" s="11">
        <v>-2.83408364115912E-2</v>
      </c>
      <c r="AF594" s="11">
        <v>-7.1990527959303703E-3</v>
      </c>
      <c r="AG594" s="11">
        <v>-6.0549986757551799E-2</v>
      </c>
      <c r="AH594" s="11">
        <v>-5.9950925244160402E-2</v>
      </c>
      <c r="AI594" s="11">
        <v>-2.5422106095378701E-2</v>
      </c>
      <c r="AJ594" s="11">
        <v>-1.48894516665799E-2</v>
      </c>
      <c r="AK594" s="11">
        <v>-2.1274342732718501E-3</v>
      </c>
      <c r="AL594" s="11">
        <v>1.06025893917035E-2</v>
      </c>
      <c r="AM594" s="11">
        <v>-1.1438440542694999E-2</v>
      </c>
      <c r="AN594" s="11">
        <v>-1.6425848791374899E-2</v>
      </c>
      <c r="AO594" s="11">
        <v>-4.7249988268345401E-2</v>
      </c>
      <c r="AP594" s="11">
        <v>-1.8185925238495899E-2</v>
      </c>
      <c r="AQ594" s="11">
        <v>-7.1078072320616303E-2</v>
      </c>
      <c r="AR594" s="11">
        <v>2.9816149239203098E-2</v>
      </c>
      <c r="AS594" s="11">
        <v>-2.00256268249571E-2</v>
      </c>
      <c r="AT594" s="11">
        <v>-6.9402340883348096E-2</v>
      </c>
      <c r="AU594" s="11">
        <v>5.54929191090048E-2</v>
      </c>
      <c r="AW594">
        <f t="array" ref="AW594">SUMPRODUCT(B594:AU594,TRANSPOSE('QoL regression results'!$H$3:$H$48))</f>
        <v>0.8036623682340881</v>
      </c>
    </row>
    <row r="595" spans="1:49" x14ac:dyDescent="0.3">
      <c r="A595">
        <v>594</v>
      </c>
      <c r="B595" s="11">
        <v>0.84804749235064103</v>
      </c>
      <c r="C595" s="11">
        <v>-2.11156506850196E-2</v>
      </c>
      <c r="D595" s="11">
        <v>2.1258500724207801E-2</v>
      </c>
      <c r="E595" s="11">
        <v>1.30293807915128E-2</v>
      </c>
      <c r="F595" s="11">
        <v>-2.59386364107821E-2</v>
      </c>
      <c r="G595" s="11">
        <v>6.6534601191687399E-3</v>
      </c>
      <c r="H595" s="11">
        <v>2.6339056827034101E-2</v>
      </c>
      <c r="I595" s="11">
        <v>-9.3121739210518695E-2</v>
      </c>
      <c r="J595" s="11">
        <v>-4.3687721926555102E-2</v>
      </c>
      <c r="K595" s="11">
        <v>-0.16689131551967201</v>
      </c>
      <c r="L595" s="11">
        <v>-0.12894234257890799</v>
      </c>
      <c r="M595" s="11">
        <v>-5.27490985239112E-2</v>
      </c>
      <c r="N595" s="11">
        <v>-0.16566647881872701</v>
      </c>
      <c r="O595" s="11">
        <v>-5.5863228748586E-2</v>
      </c>
      <c r="P595" s="11">
        <v>-9.8884305505990006E-3</v>
      </c>
      <c r="Q595" s="11">
        <v>-1.4024729276990301E-3</v>
      </c>
      <c r="R595" s="11">
        <v>-4.6632845161346498E-2</v>
      </c>
      <c r="S595" s="11">
        <v>-0.100117468635226</v>
      </c>
      <c r="T595" s="11">
        <v>-8.8535491952203907E-2</v>
      </c>
      <c r="U595" s="11">
        <v>-0.114697982840125</v>
      </c>
      <c r="V595" s="11">
        <v>1.16928382949541E-2</v>
      </c>
      <c r="W595" s="11">
        <v>-4.7215218156543802E-2</v>
      </c>
      <c r="X595" s="11">
        <v>-4.2812998142033702E-2</v>
      </c>
      <c r="Y595" s="11">
        <v>4.1573691835934901E-2</v>
      </c>
      <c r="Z595" s="11">
        <v>5.3764368204206802E-3</v>
      </c>
      <c r="AA595" s="11">
        <v>-8.1857590712406197E-2</v>
      </c>
      <c r="AB595" s="11">
        <v>-2.5090627975560401E-2</v>
      </c>
      <c r="AC595" s="11">
        <v>8.7737582114662607E-3</v>
      </c>
      <c r="AD595" s="11">
        <v>-6.9592498150780604E-3</v>
      </c>
      <c r="AE595" s="11">
        <v>-3.90374941592544E-2</v>
      </c>
      <c r="AF595" s="11">
        <v>-3.3276331377076702E-2</v>
      </c>
      <c r="AG595" s="11">
        <v>-5.7795230163688698E-2</v>
      </c>
      <c r="AH595" s="11">
        <v>-4.2015502320350701E-2</v>
      </c>
      <c r="AI595" s="11">
        <v>-2.90041266300416E-2</v>
      </c>
      <c r="AJ595" s="11">
        <v>-1.9953543951427701E-2</v>
      </c>
      <c r="AK595" s="11">
        <v>1.3652442395309401E-2</v>
      </c>
      <c r="AL595" s="11">
        <v>1.34576947852286E-2</v>
      </c>
      <c r="AM595" s="11">
        <v>-5.2783742078139004E-3</v>
      </c>
      <c r="AN595" s="11">
        <v>-5.5312316770498096E-3</v>
      </c>
      <c r="AO595" s="11">
        <v>-3.4223533450734603E-2</v>
      </c>
      <c r="AP595" s="11">
        <v>-1.16086970325505E-2</v>
      </c>
      <c r="AQ595" s="11">
        <v>-5.2119325458565902E-2</v>
      </c>
      <c r="AR595" s="11">
        <v>3.4977919209099803E-2</v>
      </c>
      <c r="AS595" s="11">
        <v>-1.6590641196756101E-2</v>
      </c>
      <c r="AT595" s="11">
        <v>-7.1263054022380395E-2</v>
      </c>
      <c r="AU595" s="11">
        <v>3.9941726520968099E-2</v>
      </c>
      <c r="AW595">
        <f t="array" ref="AW595">SUMPRODUCT(B595:AU595,TRANSPOSE('QoL regression results'!$H$3:$H$48))</f>
        <v>0.81948968481551898</v>
      </c>
    </row>
    <row r="596" spans="1:49" x14ac:dyDescent="0.3">
      <c r="A596">
        <v>595</v>
      </c>
      <c r="B596" s="11">
        <v>0.87010991202531396</v>
      </c>
      <c r="C596" s="11">
        <v>-4.5661420100358299E-2</v>
      </c>
      <c r="D596" s="11">
        <v>-2.2065740666976499E-2</v>
      </c>
      <c r="E596" s="11">
        <v>2.0331949288494599E-3</v>
      </c>
      <c r="F596" s="11">
        <v>1.4083848061713001E-2</v>
      </c>
      <c r="G596" s="11">
        <v>3.1352237209218398E-2</v>
      </c>
      <c r="H596" s="11">
        <v>2.8775701907778499E-2</v>
      </c>
      <c r="I596" s="11">
        <v>-0.11930511231483</v>
      </c>
      <c r="J596" s="11">
        <v>-5.2630725571550102E-2</v>
      </c>
      <c r="K596" s="11">
        <v>-7.9823069279846406E-2</v>
      </c>
      <c r="L596" s="11">
        <v>-9.1815889847610396E-2</v>
      </c>
      <c r="M596" s="11">
        <v>-6.1220932364776201E-2</v>
      </c>
      <c r="N596" s="11">
        <v>-0.12819165971872201</v>
      </c>
      <c r="O596" s="11">
        <v>-0.103599903926229</v>
      </c>
      <c r="P596" s="11">
        <v>-1.48422831106821E-2</v>
      </c>
      <c r="Q596" s="11">
        <v>-0.11147312517071099</v>
      </c>
      <c r="R596" s="11">
        <v>-9.8207720462123504E-2</v>
      </c>
      <c r="S596" s="11">
        <v>-0.133273720066171</v>
      </c>
      <c r="T596" s="11">
        <v>-5.7966532021529897E-2</v>
      </c>
      <c r="U596" s="11">
        <v>-2.7930073734469599E-2</v>
      </c>
      <c r="V596" s="11">
        <v>2.57951203256419E-2</v>
      </c>
      <c r="W596" s="11">
        <v>-3.1076514565656101E-2</v>
      </c>
      <c r="X596" s="11">
        <v>-3.9182105738045897E-2</v>
      </c>
      <c r="Y596" s="11">
        <v>-4.1397804102116097E-2</v>
      </c>
      <c r="Z596" s="11">
        <v>-3.1118313757949601E-2</v>
      </c>
      <c r="AA596" s="11">
        <v>-8.10478626001504E-2</v>
      </c>
      <c r="AB596" s="11">
        <v>-1.7906757449291901E-2</v>
      </c>
      <c r="AC596" s="11">
        <v>-3.236452111582E-2</v>
      </c>
      <c r="AD596" s="11">
        <v>3.6064162991189001E-3</v>
      </c>
      <c r="AE596" s="11">
        <v>-3.2806273695683903E-2</v>
      </c>
      <c r="AF596" s="11">
        <v>7.6757320622198796E-3</v>
      </c>
      <c r="AG596" s="11">
        <v>-5.0914389215471402E-2</v>
      </c>
      <c r="AH596" s="11">
        <v>-4.91276253148221E-2</v>
      </c>
      <c r="AI596" s="11">
        <v>-2.1565076786475301E-2</v>
      </c>
      <c r="AJ596" s="11">
        <v>-1.91700582908449E-2</v>
      </c>
      <c r="AK596" s="11">
        <v>-2.0764219714485802E-3</v>
      </c>
      <c r="AL596" s="11">
        <v>-8.0770571215027301E-3</v>
      </c>
      <c r="AM596" s="11">
        <v>-2.2327133000734498E-2</v>
      </c>
      <c r="AN596" s="11">
        <v>-2.9902432149351701E-2</v>
      </c>
      <c r="AO596" s="11">
        <v>-5.5322400487971699E-2</v>
      </c>
      <c r="AP596" s="11">
        <v>-1.5900688404111699E-2</v>
      </c>
      <c r="AQ596" s="11">
        <v>-6.3003898006515804E-2</v>
      </c>
      <c r="AR596" s="11">
        <v>2.64960069758748E-2</v>
      </c>
      <c r="AS596" s="11">
        <v>-1.21277278132881E-2</v>
      </c>
      <c r="AT596" s="11">
        <v>-5.7535321689952602E-2</v>
      </c>
      <c r="AU596" s="11">
        <v>4.0921543315925402E-2</v>
      </c>
      <c r="AW596">
        <f t="array" ref="AW596">SUMPRODUCT(B596:AU596,TRANSPOSE('QoL regression results'!$H$3:$H$48))</f>
        <v>0.81290522958898914</v>
      </c>
    </row>
    <row r="597" spans="1:49" x14ac:dyDescent="0.3">
      <c r="A597">
        <v>596</v>
      </c>
      <c r="B597" s="11">
        <v>0.85598222327442497</v>
      </c>
      <c r="C597" s="11">
        <v>-3.1557602336898603E-2</v>
      </c>
      <c r="D597" s="11">
        <v>-1.2440880456740799E-2</v>
      </c>
      <c r="E597" s="11">
        <v>-1.0241230611904299E-3</v>
      </c>
      <c r="F597" s="11">
        <v>2.2264751656035801E-2</v>
      </c>
      <c r="G597" s="11">
        <v>2.82742781483976E-2</v>
      </c>
      <c r="H597" s="11">
        <v>3.6601897360831998E-2</v>
      </c>
      <c r="I597" s="11">
        <v>-8.49834502600266E-2</v>
      </c>
      <c r="J597" s="11">
        <v>-2.4430763276319899E-2</v>
      </c>
      <c r="K597" s="11">
        <v>-0.16303493052530299</v>
      </c>
      <c r="L597" s="11">
        <v>-7.8476970380871106E-2</v>
      </c>
      <c r="M597" s="11">
        <v>-4.6817057974571703E-2</v>
      </c>
      <c r="N597" s="11">
        <v>-0.19350157929241299</v>
      </c>
      <c r="O597" s="11">
        <v>-9.9011323867858797E-2</v>
      </c>
      <c r="P597" s="11">
        <v>-2.7048518849454601E-2</v>
      </c>
      <c r="Q597" s="11">
        <v>7.1525558937818298E-2</v>
      </c>
      <c r="R597" s="11">
        <v>-6.4537170659233201E-2</v>
      </c>
      <c r="S597" s="11">
        <v>-0.14475517998537701</v>
      </c>
      <c r="T597" s="11">
        <v>-4.0535197673741898E-2</v>
      </c>
      <c r="U597" s="11">
        <v>-0.111063715686938</v>
      </c>
      <c r="V597" s="11">
        <v>1.6352421844272699E-2</v>
      </c>
      <c r="W597" s="11">
        <v>-4.3967969966761597E-2</v>
      </c>
      <c r="X597" s="11">
        <v>-6.1100355849183198E-2</v>
      </c>
      <c r="Y597" s="11">
        <v>-4.3873026699845099E-4</v>
      </c>
      <c r="Z597" s="11">
        <v>1.02909033412919E-4</v>
      </c>
      <c r="AA597" s="11">
        <v>-0.14535096995757199</v>
      </c>
      <c r="AB597" s="11">
        <v>-3.3179955107968201E-2</v>
      </c>
      <c r="AC597" s="11">
        <v>-4.42320596399806E-2</v>
      </c>
      <c r="AD597" s="11">
        <v>-5.1625550135840699E-2</v>
      </c>
      <c r="AE597" s="11">
        <v>-3.7420146146030203E-2</v>
      </c>
      <c r="AF597" s="11">
        <v>-2.9215260080599902E-2</v>
      </c>
      <c r="AG597" s="11">
        <v>-6.6130334150332301E-2</v>
      </c>
      <c r="AH597" s="11">
        <v>-5.2398541897026099E-2</v>
      </c>
      <c r="AI597" s="11">
        <v>-2.3403592393517199E-2</v>
      </c>
      <c r="AJ597" s="11">
        <v>-2.1642406603087101E-2</v>
      </c>
      <c r="AK597" s="11">
        <v>8.9574472114614303E-3</v>
      </c>
      <c r="AL597" s="11">
        <v>9.7817104454044901E-3</v>
      </c>
      <c r="AM597" s="11">
        <v>-1.42713465797158E-3</v>
      </c>
      <c r="AN597" s="11">
        <v>-1.35212709740299E-2</v>
      </c>
      <c r="AO597" s="11">
        <v>-3.6236113575651603E-2</v>
      </c>
      <c r="AP597" s="11">
        <v>-4.6457647061216101E-3</v>
      </c>
      <c r="AQ597" s="11">
        <v>-4.5043687228342601E-2</v>
      </c>
      <c r="AR597" s="11">
        <v>2.43420593681716E-2</v>
      </c>
      <c r="AS597" s="11">
        <v>-1.94248967126242E-2</v>
      </c>
      <c r="AT597" s="11">
        <v>-6.6908302992872995E-2</v>
      </c>
      <c r="AU597" s="11">
        <v>4.7864544983634898E-2</v>
      </c>
      <c r="AW597">
        <f t="array" ref="AW597">SUMPRODUCT(B597:AU597,TRANSPOSE('QoL regression results'!$H$3:$H$48))</f>
        <v>0.81336539182280343</v>
      </c>
    </row>
    <row r="598" spans="1:49" x14ac:dyDescent="0.3">
      <c r="A598">
        <v>597</v>
      </c>
      <c r="B598" s="11">
        <v>0.863056026460023</v>
      </c>
      <c r="C598" s="11">
        <v>-7.4942443279578094E-2</v>
      </c>
      <c r="D598" s="11">
        <v>-2.4789338869961802E-2</v>
      </c>
      <c r="E598" s="11">
        <v>5.8131538685875297E-3</v>
      </c>
      <c r="F598" s="11">
        <v>7.41774292665352E-2</v>
      </c>
      <c r="G598" s="11">
        <v>4.0916818019832102E-2</v>
      </c>
      <c r="H598" s="11">
        <v>3.8505578161913398E-2</v>
      </c>
      <c r="I598" s="11">
        <v>-9.58251236805433E-2</v>
      </c>
      <c r="J598" s="11">
        <v>-2.2064638996250299E-2</v>
      </c>
      <c r="K598" s="11">
        <v>-0.17535887428275199</v>
      </c>
      <c r="L598" s="11">
        <v>-0.15076080143985399</v>
      </c>
      <c r="M598" s="11">
        <v>-5.6519125211078103E-2</v>
      </c>
      <c r="N598" s="11">
        <v>-0.175445074566867</v>
      </c>
      <c r="O598" s="11">
        <v>-5.0136864629215599E-2</v>
      </c>
      <c r="P598" s="11">
        <v>-2.4565922866548701E-2</v>
      </c>
      <c r="Q598" s="11">
        <v>-4.4575961757199897E-2</v>
      </c>
      <c r="R598" s="11">
        <v>-8.8892990839085598E-2</v>
      </c>
      <c r="S598" s="11">
        <v>-0.101278978155075</v>
      </c>
      <c r="T598" s="11">
        <v>-8.7808907778445106E-2</v>
      </c>
      <c r="U598" s="11">
        <v>-8.6533454676205296E-2</v>
      </c>
      <c r="V598" s="11">
        <v>2.99918473615465E-2</v>
      </c>
      <c r="W598" s="11">
        <v>-5.3695617791165599E-2</v>
      </c>
      <c r="X598" s="11">
        <v>-4.9438347964428198E-2</v>
      </c>
      <c r="Y598" s="11">
        <v>-3.4176971293225299E-2</v>
      </c>
      <c r="Z598" s="11">
        <v>-1.6619365110662102E-2</v>
      </c>
      <c r="AA598" s="11">
        <v>-0.112980338286449</v>
      </c>
      <c r="AB598" s="11">
        <v>-2.1226322854121599E-2</v>
      </c>
      <c r="AC598" s="11">
        <v>1.53976172854605E-2</v>
      </c>
      <c r="AD598" s="11">
        <v>-2.1246324908385499E-3</v>
      </c>
      <c r="AE598" s="11">
        <v>-2.9772200654159999E-2</v>
      </c>
      <c r="AF598" s="11">
        <v>-3.5297146566957899E-2</v>
      </c>
      <c r="AG598" s="11">
        <v>-5.7347015352318301E-2</v>
      </c>
      <c r="AH598" s="11">
        <v>-6.6290664805346303E-2</v>
      </c>
      <c r="AI598" s="11">
        <v>-2.33473766775288E-2</v>
      </c>
      <c r="AJ598" s="11">
        <v>-1.57941338485913E-2</v>
      </c>
      <c r="AK598" s="11">
        <v>-2.6548003903987599E-3</v>
      </c>
      <c r="AL598" s="11">
        <v>7.6794624133652801E-3</v>
      </c>
      <c r="AM598" s="11">
        <v>-7.3474944053280996E-3</v>
      </c>
      <c r="AN598" s="11">
        <v>-1.5604895887568001E-2</v>
      </c>
      <c r="AO598" s="11">
        <v>-3.5988717286408498E-2</v>
      </c>
      <c r="AP598" s="11">
        <v>-1.0379859930334899E-2</v>
      </c>
      <c r="AQ598" s="11">
        <v>-6.0198903923179399E-2</v>
      </c>
      <c r="AR598" s="11">
        <v>2.7639192330993999E-2</v>
      </c>
      <c r="AS598" s="11">
        <v>-1.9718073055283399E-2</v>
      </c>
      <c r="AT598" s="11">
        <v>-6.8703871934302801E-2</v>
      </c>
      <c r="AU598" s="11">
        <v>5.08600496661651E-2</v>
      </c>
      <c r="AW598">
        <f t="array" ref="AW598">SUMPRODUCT(B598:AU598,TRANSPOSE('QoL regression results'!$H$3:$H$48))</f>
        <v>0.80444482406804196</v>
      </c>
    </row>
    <row r="599" spans="1:49" x14ac:dyDescent="0.3">
      <c r="A599">
        <v>598</v>
      </c>
      <c r="B599" s="11">
        <v>0.86805636437227396</v>
      </c>
      <c r="C599" s="11">
        <v>-2.3938813327593102E-2</v>
      </c>
      <c r="D599" s="11">
        <v>-1.16761087083739E-2</v>
      </c>
      <c r="E599" s="11">
        <v>-1.00374907921183E-3</v>
      </c>
      <c r="F599" s="11">
        <v>5.6476629772722903E-3</v>
      </c>
      <c r="G599" s="11">
        <v>4.1051973013164197E-2</v>
      </c>
      <c r="H599" s="11">
        <v>4.2260789459036302E-2</v>
      </c>
      <c r="I599" s="11">
        <v>-1.6950524360987498E-2</v>
      </c>
      <c r="J599" s="11">
        <v>-2.0758835317368201E-2</v>
      </c>
      <c r="K599" s="11">
        <v>-0.14469724077957599</v>
      </c>
      <c r="L599" s="11">
        <v>-0.127221953156367</v>
      </c>
      <c r="M599" s="11">
        <v>-5.6677583268163502E-2</v>
      </c>
      <c r="N599" s="11">
        <v>-0.13917974520669901</v>
      </c>
      <c r="O599" s="11">
        <v>-8.2007374188891993E-2</v>
      </c>
      <c r="P599" s="11">
        <v>-3.0420197303174201E-2</v>
      </c>
      <c r="Q599" s="11">
        <v>-0.19511311335918499</v>
      </c>
      <c r="R599" s="11">
        <v>-2.3642568148649502E-2</v>
      </c>
      <c r="S599" s="11">
        <v>-0.17143167367939799</v>
      </c>
      <c r="T599" s="11">
        <v>-6.8133363184904497E-2</v>
      </c>
      <c r="U599" s="11">
        <v>2.0907208216850499E-2</v>
      </c>
      <c r="V599" s="11">
        <v>-1.1695766779834299E-2</v>
      </c>
      <c r="W599" s="11">
        <v>-4.8774958036835299E-2</v>
      </c>
      <c r="X599" s="11">
        <v>-3.9072132526355802E-2</v>
      </c>
      <c r="Y599" s="11">
        <v>-2.7373720142128098E-3</v>
      </c>
      <c r="Z599" s="11">
        <v>4.0066206109179298E-2</v>
      </c>
      <c r="AA599" s="11">
        <v>-8.0328840443055993E-2</v>
      </c>
      <c r="AB599" s="11">
        <v>-2.9379652149381499E-2</v>
      </c>
      <c r="AC599" s="11">
        <v>-6.2877145928382103E-2</v>
      </c>
      <c r="AD599" s="11">
        <v>-1.03940454916979E-2</v>
      </c>
      <c r="AE599" s="11">
        <v>-4.3210005731995897E-2</v>
      </c>
      <c r="AF599" s="11">
        <v>-3.61390036321494E-4</v>
      </c>
      <c r="AG599" s="11">
        <v>-6.4613609606656602E-2</v>
      </c>
      <c r="AH599" s="11">
        <v>-5.9021468062940299E-2</v>
      </c>
      <c r="AI599" s="11">
        <v>-2.6956963591719198E-2</v>
      </c>
      <c r="AJ599" s="11">
        <v>-1.46195070792611E-2</v>
      </c>
      <c r="AK599" s="11">
        <v>-5.36270032994857E-3</v>
      </c>
      <c r="AL599" s="11">
        <v>5.6962512449248099E-3</v>
      </c>
      <c r="AM599" s="11">
        <v>-1.18298878510279E-2</v>
      </c>
      <c r="AN599" s="11">
        <v>-1.2818600228964701E-2</v>
      </c>
      <c r="AO599" s="11">
        <v>-5.1423858248637898E-2</v>
      </c>
      <c r="AP599" s="11">
        <v>-1.2334064369917699E-2</v>
      </c>
      <c r="AQ599" s="11">
        <v>-5.0723002527263798E-2</v>
      </c>
      <c r="AR599" s="11">
        <v>2.6848376269941899E-2</v>
      </c>
      <c r="AS599" s="11">
        <v>-1.4978789386315101E-2</v>
      </c>
      <c r="AT599" s="11">
        <v>-6.0122049956872502E-2</v>
      </c>
      <c r="AU599" s="11">
        <v>4.30948907752867E-2</v>
      </c>
      <c r="AW599">
        <f t="array" ref="AW599">SUMPRODUCT(B599:AU599,TRANSPOSE('QoL regression results'!$H$3:$H$48))</f>
        <v>0.81473114755425846</v>
      </c>
    </row>
    <row r="600" spans="1:49" x14ac:dyDescent="0.3">
      <c r="A600">
        <v>599</v>
      </c>
      <c r="B600" s="11">
        <v>0.872741112960287</v>
      </c>
      <c r="C600" s="11">
        <v>-6.3012742818160994E-2</v>
      </c>
      <c r="D600" s="11">
        <v>-6.6391639750708002E-3</v>
      </c>
      <c r="E600" s="11">
        <v>-3.9685593770191101E-4</v>
      </c>
      <c r="F600" s="11">
        <v>7.5190745205455699E-4</v>
      </c>
      <c r="G600" s="11">
        <v>2.6724191491524999E-3</v>
      </c>
      <c r="H600" s="11">
        <v>2.2788897406077299E-2</v>
      </c>
      <c r="I600" s="11">
        <v>-0.13577241480455601</v>
      </c>
      <c r="J600" s="11">
        <v>-1.9618539923376501E-2</v>
      </c>
      <c r="K600" s="11">
        <v>-0.17363208317057399</v>
      </c>
      <c r="L600" s="11">
        <v>-0.12099896706408</v>
      </c>
      <c r="M600" s="11">
        <v>-4.6474916031067098E-2</v>
      </c>
      <c r="N600" s="11">
        <v>-0.18017139389682199</v>
      </c>
      <c r="O600" s="11">
        <v>-7.0330720454285997E-2</v>
      </c>
      <c r="P600" s="11">
        <v>-1.9114292665685699E-2</v>
      </c>
      <c r="Q600" s="11">
        <v>-3.7707042647808803E-2</v>
      </c>
      <c r="R600" s="11">
        <v>-6.9875460996478803E-2</v>
      </c>
      <c r="S600" s="11">
        <v>-8.8881190328502793E-2</v>
      </c>
      <c r="T600" s="11">
        <v>-7.1229349615554799E-2</v>
      </c>
      <c r="U600" s="11">
        <v>-3.2963675650869897E-2</v>
      </c>
      <c r="V600" s="11">
        <v>2.31579805366443E-2</v>
      </c>
      <c r="W600" s="11">
        <v>-2.01311691110235E-2</v>
      </c>
      <c r="X600" s="11">
        <v>-3.8425007851551299E-2</v>
      </c>
      <c r="Y600" s="11">
        <v>-2.6125245445481698E-2</v>
      </c>
      <c r="Z600" s="11">
        <v>2.2656929284204E-2</v>
      </c>
      <c r="AA600" s="11">
        <v>-0.104394513669178</v>
      </c>
      <c r="AB600" s="11">
        <v>-2.5294381083903701E-2</v>
      </c>
      <c r="AC600" s="11">
        <v>2.00484976994076E-2</v>
      </c>
      <c r="AD600" s="11">
        <v>-7.0449688789814197E-2</v>
      </c>
      <c r="AE600" s="11">
        <v>-3.7694894459118E-2</v>
      </c>
      <c r="AF600" s="11">
        <v>-2.5410553959421101E-2</v>
      </c>
      <c r="AG600" s="11">
        <v>-6.4028703745512699E-2</v>
      </c>
      <c r="AH600" s="11">
        <v>-4.1015196221049599E-2</v>
      </c>
      <c r="AI600" s="11">
        <v>-1.96703932907768E-2</v>
      </c>
      <c r="AJ600" s="11">
        <v>-1.7685684451482699E-2</v>
      </c>
      <c r="AK600" s="11">
        <v>-5.1547908937381202E-3</v>
      </c>
      <c r="AL600" s="11">
        <v>1.56674855524822E-3</v>
      </c>
      <c r="AM600" s="11">
        <v>-1.33399882716474E-2</v>
      </c>
      <c r="AN600" s="11">
        <v>-2.8422734888493499E-2</v>
      </c>
      <c r="AO600" s="11">
        <v>-5.4430627821936001E-2</v>
      </c>
      <c r="AP600" s="11">
        <v>-1.47839736665381E-2</v>
      </c>
      <c r="AQ600" s="11">
        <v>-5.4673986730449702E-2</v>
      </c>
      <c r="AR600" s="11">
        <v>3.0979221521532999E-2</v>
      </c>
      <c r="AS600" s="11">
        <v>-1.90062568147728E-2</v>
      </c>
      <c r="AT600" s="11">
        <v>-6.83592128897446E-2</v>
      </c>
      <c r="AU600" s="11">
        <v>4.1910093038129197E-2</v>
      </c>
      <c r="AW600">
        <f t="array" ref="AW600">SUMPRODUCT(B600:AU600,TRANSPOSE('QoL regression results'!$H$3:$H$48))</f>
        <v>0.83329266529448565</v>
      </c>
    </row>
    <row r="601" spans="1:49" x14ac:dyDescent="0.3">
      <c r="A601">
        <v>600</v>
      </c>
      <c r="B601" s="11">
        <v>0.86159411307965394</v>
      </c>
      <c r="C601" s="11">
        <v>-4.85356310562867E-2</v>
      </c>
      <c r="D601" s="11">
        <v>-1.1829765110857701E-2</v>
      </c>
      <c r="E601" s="11">
        <v>7.6285800162461002E-3</v>
      </c>
      <c r="F601" s="11">
        <v>-1.3582888281377201E-2</v>
      </c>
      <c r="G601" s="11">
        <v>6.0043148381252603E-2</v>
      </c>
      <c r="H601" s="11">
        <v>3.8703128414410502E-2</v>
      </c>
      <c r="I601" s="11">
        <v>-9.2015266226374098E-2</v>
      </c>
      <c r="J601" s="11">
        <v>-3.6642703548845898E-2</v>
      </c>
      <c r="K601" s="11">
        <v>-7.8119120550740204E-2</v>
      </c>
      <c r="L601" s="11">
        <v>-0.13696083044353499</v>
      </c>
      <c r="M601" s="11">
        <v>-4.2510534219923998E-2</v>
      </c>
      <c r="N601" s="11">
        <v>-0.156213308077638</v>
      </c>
      <c r="O601" s="11">
        <v>-6.98242938998479E-2</v>
      </c>
      <c r="P601" s="11">
        <v>-2.23304251619529E-2</v>
      </c>
      <c r="Q601" s="11">
        <v>-0.14627731752530901</v>
      </c>
      <c r="R601" s="11">
        <v>-6.7420031660780699E-2</v>
      </c>
      <c r="S601" s="11">
        <v>-0.150959511500069</v>
      </c>
      <c r="T601" s="11">
        <v>-8.0142544785470504E-2</v>
      </c>
      <c r="U601" s="11">
        <v>-4.8140055534868401E-2</v>
      </c>
      <c r="V601" s="11">
        <v>5.4719052020970596E-3</v>
      </c>
      <c r="W601" s="11">
        <v>-2.6819399879597101E-2</v>
      </c>
      <c r="X601" s="11">
        <v>-3.5288425663102203E-2</v>
      </c>
      <c r="Y601" s="11">
        <v>2.0998530770102001E-2</v>
      </c>
      <c r="Z601" s="11">
        <v>-4.1573286292003901E-2</v>
      </c>
      <c r="AA601" s="11">
        <v>-8.4683882861639304E-2</v>
      </c>
      <c r="AB601" s="11">
        <v>-3.9413190749041802E-2</v>
      </c>
      <c r="AC601" s="11">
        <v>-1.81844518896121E-2</v>
      </c>
      <c r="AD601" s="11">
        <v>-4.1401329890576197E-2</v>
      </c>
      <c r="AE601" s="11">
        <v>-3.8686214274261201E-2</v>
      </c>
      <c r="AF601" s="11">
        <v>-1.74808390123894E-2</v>
      </c>
      <c r="AG601" s="11">
        <v>-5.6511629195449102E-2</v>
      </c>
      <c r="AH601" s="11">
        <v>-5.3888681732844203E-2</v>
      </c>
      <c r="AI601" s="11">
        <v>-3.2864647141627498E-2</v>
      </c>
      <c r="AJ601" s="11">
        <v>-2.00907315861782E-2</v>
      </c>
      <c r="AK601" s="11">
        <v>-1.1365472007992901E-3</v>
      </c>
      <c r="AL601" s="11">
        <v>1.08281057641653E-3</v>
      </c>
      <c r="AM601" s="11">
        <v>-1.78497140058325E-2</v>
      </c>
      <c r="AN601" s="11">
        <v>-1.7001675423133699E-2</v>
      </c>
      <c r="AO601" s="11">
        <v>-3.71059572432633E-2</v>
      </c>
      <c r="AP601" s="11">
        <v>-1.9440736838958E-2</v>
      </c>
      <c r="AQ601" s="11">
        <v>-6.5667083162277595E-2</v>
      </c>
      <c r="AR601" s="11">
        <v>3.0485731349920699E-2</v>
      </c>
      <c r="AS601" s="11">
        <v>-2.24262567168627E-2</v>
      </c>
      <c r="AT601" s="11">
        <v>-6.2530299728008595E-2</v>
      </c>
      <c r="AU601" s="11">
        <v>4.8523169650342E-2</v>
      </c>
      <c r="AW601">
        <f t="array" ref="AW601">SUMPRODUCT(B601:AU601,TRANSPOSE('QoL regression results'!$H$3:$H$48))</f>
        <v>0.80878824192322629</v>
      </c>
    </row>
    <row r="602" spans="1:49" x14ac:dyDescent="0.3">
      <c r="A602">
        <v>601</v>
      </c>
      <c r="B602" s="11">
        <v>0.87043174130932099</v>
      </c>
      <c r="C602" s="11">
        <v>-4.6728932212752698E-2</v>
      </c>
      <c r="D602" s="11">
        <v>-7.9366598555818003E-3</v>
      </c>
      <c r="E602" s="11">
        <v>-6.9556303918692896E-3</v>
      </c>
      <c r="F602" s="11">
        <v>1.7005223270202902E-2</v>
      </c>
      <c r="G602" s="11">
        <v>4.0234199555146198E-2</v>
      </c>
      <c r="H602" s="11">
        <v>5.5883997227807201E-2</v>
      </c>
      <c r="I602" s="11">
        <v>-8.7273858916320807E-2</v>
      </c>
      <c r="J602" s="11">
        <v>-2.8499195228845701E-2</v>
      </c>
      <c r="K602" s="11">
        <v>-0.204215237272621</v>
      </c>
      <c r="L602" s="11">
        <v>-9.7472271578706998E-2</v>
      </c>
      <c r="M602" s="11">
        <v>-6.0783844038551901E-2</v>
      </c>
      <c r="N602" s="11">
        <v>-0.121158676257673</v>
      </c>
      <c r="O602" s="11">
        <v>-1.52487988569891E-2</v>
      </c>
      <c r="P602" s="11">
        <v>-1.6486316754455301E-2</v>
      </c>
      <c r="Q602" s="11">
        <v>-0.107869229221045</v>
      </c>
      <c r="R602" s="11">
        <v>-0.139848359472867</v>
      </c>
      <c r="S602" s="11">
        <v>-0.112734854537538</v>
      </c>
      <c r="T602" s="11">
        <v>-8.3936343596404006E-2</v>
      </c>
      <c r="U602" s="11">
        <v>-3.23023050817196E-2</v>
      </c>
      <c r="V602" s="11">
        <v>-1.4272135263361E-2</v>
      </c>
      <c r="W602" s="11">
        <v>-4.3088870941365501E-2</v>
      </c>
      <c r="X602" s="11">
        <v>-1.39502072983687E-2</v>
      </c>
      <c r="Y602" s="11">
        <v>2.0599919639870901E-2</v>
      </c>
      <c r="Z602" s="11">
        <v>3.5444457865718398E-2</v>
      </c>
      <c r="AA602" s="11">
        <v>-0.12411298098538801</v>
      </c>
      <c r="AB602" s="11">
        <v>-4.5267484757050697E-2</v>
      </c>
      <c r="AC602" s="11">
        <v>1.19458564110323E-2</v>
      </c>
      <c r="AD602" s="11">
        <v>6.4844564152069406E-2</v>
      </c>
      <c r="AE602" s="11">
        <v>-4.5102343703138197E-2</v>
      </c>
      <c r="AF602" s="11">
        <v>-3.0946665257913598E-2</v>
      </c>
      <c r="AG602" s="11">
        <v>-6.0281120683563699E-2</v>
      </c>
      <c r="AH602" s="11">
        <v>-6.9508117657883006E-2</v>
      </c>
      <c r="AI602" s="11">
        <v>-1.8330091550126701E-2</v>
      </c>
      <c r="AJ602" s="11">
        <v>-1.82795058970164E-2</v>
      </c>
      <c r="AK602" s="11">
        <v>5.0735182717908302E-3</v>
      </c>
      <c r="AL602" s="11">
        <v>5.5253826686423504E-3</v>
      </c>
      <c r="AM602" s="11">
        <v>-8.2822186806953101E-3</v>
      </c>
      <c r="AN602" s="11">
        <v>-1.64301603135837E-2</v>
      </c>
      <c r="AO602" s="11">
        <v>-4.2233553375828001E-2</v>
      </c>
      <c r="AP602" s="11">
        <v>-2.3468135766598799E-2</v>
      </c>
      <c r="AQ602" s="11">
        <v>-5.8813448421436001E-2</v>
      </c>
      <c r="AR602" s="11">
        <v>3.1673742474630298E-2</v>
      </c>
      <c r="AS602" s="11">
        <v>-1.61174008377107E-2</v>
      </c>
      <c r="AT602" s="11">
        <v>-5.5253711308264897E-2</v>
      </c>
      <c r="AU602" s="11">
        <v>4.6977482426892501E-2</v>
      </c>
      <c r="AW602">
        <f t="array" ref="AW602">SUMPRODUCT(B602:AU602,TRANSPOSE('QoL regression results'!$H$3:$H$48))</f>
        <v>0.80644900632008032</v>
      </c>
    </row>
    <row r="603" spans="1:49" x14ac:dyDescent="0.3">
      <c r="A603">
        <v>602</v>
      </c>
      <c r="B603" s="11">
        <v>0.86402666797882899</v>
      </c>
      <c r="C603" s="11">
        <v>-3.1650226192533798E-2</v>
      </c>
      <c r="D603" s="11">
        <v>3.4850886484202302E-3</v>
      </c>
      <c r="E603" s="11">
        <v>3.5648380612296302E-3</v>
      </c>
      <c r="F603" s="11">
        <v>-4.0059903796561699E-2</v>
      </c>
      <c r="G603" s="11">
        <v>1.0430099013050901E-2</v>
      </c>
      <c r="H603" s="11">
        <v>2.2993961788098701E-2</v>
      </c>
      <c r="I603" s="11">
        <v>-0.109801854714726</v>
      </c>
      <c r="J603" s="11">
        <v>-2.7170793667936999E-2</v>
      </c>
      <c r="K603" s="11">
        <v>-0.130092326607021</v>
      </c>
      <c r="L603" s="11">
        <v>-0.12121633456719801</v>
      </c>
      <c r="M603" s="11">
        <v>-5.4321884213675703E-2</v>
      </c>
      <c r="N603" s="11">
        <v>-8.0488499738152294E-2</v>
      </c>
      <c r="O603" s="11">
        <v>-9.6061889654249097E-2</v>
      </c>
      <c r="P603" s="11">
        <v>-2.62322504085549E-2</v>
      </c>
      <c r="Q603" s="11">
        <v>-0.118292060561088</v>
      </c>
      <c r="R603" s="11">
        <v>-5.5148545690166403E-2</v>
      </c>
      <c r="S603" s="11">
        <v>-0.10584278780161201</v>
      </c>
      <c r="T603" s="11">
        <v>-6.5596059552703395E-2</v>
      </c>
      <c r="U603" s="11">
        <v>-7.0289807500780399E-2</v>
      </c>
      <c r="V603" s="11">
        <v>2.4881527043532699E-2</v>
      </c>
      <c r="W603" s="11">
        <v>-8.7629485168352096E-3</v>
      </c>
      <c r="X603" s="11">
        <v>-3.6996859850688499E-2</v>
      </c>
      <c r="Y603" s="11">
        <v>-6.1885973228966003E-2</v>
      </c>
      <c r="Z603" s="11">
        <v>-1.8639813763996298E-2</v>
      </c>
      <c r="AA603" s="11">
        <v>-9.8825537367289606E-2</v>
      </c>
      <c r="AB603" s="11">
        <v>-3.1066743290626898E-2</v>
      </c>
      <c r="AC603" s="11">
        <v>5.2556706718795601E-2</v>
      </c>
      <c r="AD603" s="11">
        <v>-0.10776149148924601</v>
      </c>
      <c r="AE603" s="11">
        <v>-3.16917144966486E-2</v>
      </c>
      <c r="AF603" s="11">
        <v>-1.2673266961293599E-2</v>
      </c>
      <c r="AG603" s="11">
        <v>-5.3757370483806403E-2</v>
      </c>
      <c r="AH603" s="11">
        <v>-5.18202165575333E-2</v>
      </c>
      <c r="AI603" s="11">
        <v>-4.1738285410051298E-2</v>
      </c>
      <c r="AJ603" s="11">
        <v>-1.2241505541965601E-2</v>
      </c>
      <c r="AK603" s="11">
        <v>6.9832466070643602E-4</v>
      </c>
      <c r="AL603" s="11">
        <v>8.3353030498973194E-3</v>
      </c>
      <c r="AM603" s="11">
        <v>-1.3315417395963E-2</v>
      </c>
      <c r="AN603" s="11">
        <v>-1.76773262173903E-2</v>
      </c>
      <c r="AO603" s="11">
        <v>-3.9902739473972701E-2</v>
      </c>
      <c r="AP603" s="11">
        <v>-1.07556436787215E-2</v>
      </c>
      <c r="AQ603" s="11">
        <v>-5.1148419077699299E-2</v>
      </c>
      <c r="AR603" s="11">
        <v>2.3768673461687699E-2</v>
      </c>
      <c r="AS603" s="11">
        <v>-7.3154757174187504E-3</v>
      </c>
      <c r="AT603" s="11">
        <v>-5.5005094420637002E-2</v>
      </c>
      <c r="AU603" s="11">
        <v>3.3746319573937998E-2</v>
      </c>
      <c r="AW603">
        <f t="array" ref="AW603">SUMPRODUCT(B603:AU603,TRANSPOSE('QoL regression results'!$H$3:$H$48))</f>
        <v>0.82054175447119293</v>
      </c>
    </row>
    <row r="604" spans="1:49" x14ac:dyDescent="0.3">
      <c r="A604">
        <v>603</v>
      </c>
      <c r="B604" s="11">
        <v>0.85017763419460202</v>
      </c>
      <c r="C604" s="11">
        <v>-0.110363711267518</v>
      </c>
      <c r="D604" s="11">
        <v>8.2367149765828398E-3</v>
      </c>
      <c r="E604" s="11">
        <v>1.12284803133252E-2</v>
      </c>
      <c r="F604" s="11">
        <v>1.9179667232362699E-2</v>
      </c>
      <c r="G604" s="11">
        <v>1.72773890347033E-2</v>
      </c>
      <c r="H604" s="11">
        <v>2.9793879700762801E-2</v>
      </c>
      <c r="I604" s="11">
        <v>-9.0640573349339004E-2</v>
      </c>
      <c r="J604" s="11">
        <v>-1.3200534324915801E-2</v>
      </c>
      <c r="K604" s="11">
        <v>-0.120335162826144</v>
      </c>
      <c r="L604" s="11">
        <v>-0.11424130741872</v>
      </c>
      <c r="M604" s="11">
        <v>-5.7331191980391598E-2</v>
      </c>
      <c r="N604" s="11">
        <v>-6.3606946890864102E-2</v>
      </c>
      <c r="O604" s="11">
        <v>-8.8749286065161095E-2</v>
      </c>
      <c r="P604" s="11">
        <v>-3.3994541127967702E-2</v>
      </c>
      <c r="Q604" s="11">
        <v>-0.15685502255918499</v>
      </c>
      <c r="R604" s="11">
        <v>-9.56226858871113E-2</v>
      </c>
      <c r="S604" s="11">
        <v>-0.135135293514902</v>
      </c>
      <c r="T604" s="11">
        <v>-5.9606588637071897E-2</v>
      </c>
      <c r="U604" s="11">
        <v>-4.2323469378205303E-2</v>
      </c>
      <c r="V604" s="11">
        <v>-1.6470460385451802E-2</v>
      </c>
      <c r="W604" s="11">
        <v>-4.4629570778682001E-2</v>
      </c>
      <c r="X604" s="11">
        <v>-3.40105667737573E-2</v>
      </c>
      <c r="Y604" s="11">
        <v>4.0368385399788098E-2</v>
      </c>
      <c r="Z604" s="11">
        <v>-3.2171137702047999E-3</v>
      </c>
      <c r="AA604" s="11">
        <v>-0.103087313348161</v>
      </c>
      <c r="AB604" s="11">
        <v>-2.2678133762411599E-2</v>
      </c>
      <c r="AC604" s="11">
        <v>-7.0947434894845202E-2</v>
      </c>
      <c r="AD604" s="11">
        <v>-5.6371794074474298E-2</v>
      </c>
      <c r="AE604" s="11">
        <v>-2.9551218679619198E-2</v>
      </c>
      <c r="AF604" s="11">
        <v>-3.0282171098459001E-2</v>
      </c>
      <c r="AG604" s="11">
        <v>-5.9206985895890803E-2</v>
      </c>
      <c r="AH604" s="11">
        <v>-5.0933652903037203E-2</v>
      </c>
      <c r="AI604" s="11">
        <v>-3.2115723290048602E-2</v>
      </c>
      <c r="AJ604" s="11">
        <v>-1.8936873029390001E-2</v>
      </c>
      <c r="AK604" s="11">
        <v>-6.6460666500226702E-3</v>
      </c>
      <c r="AL604" s="11">
        <v>9.59989756501382E-3</v>
      </c>
      <c r="AM604" s="11">
        <v>-8.5656459159329703E-3</v>
      </c>
      <c r="AN604" s="11">
        <v>-2.11448200315804E-2</v>
      </c>
      <c r="AO604" s="11">
        <v>-4.1554086444242903E-2</v>
      </c>
      <c r="AP604" s="11">
        <v>-1.6480441660385599E-2</v>
      </c>
      <c r="AQ604" s="11">
        <v>-5.9457047952712803E-2</v>
      </c>
      <c r="AR604" s="11">
        <v>3.2781348198128703E-2</v>
      </c>
      <c r="AS604" s="11">
        <v>-1.00506768870942E-2</v>
      </c>
      <c r="AT604" s="11">
        <v>-5.6198314562613899E-2</v>
      </c>
      <c r="AU604" s="11">
        <v>4.3040688977027203E-2</v>
      </c>
      <c r="AW604">
        <f t="array" ref="AW604">SUMPRODUCT(B604:AU604,TRANSPOSE('QoL regression results'!$H$3:$H$48))</f>
        <v>0.8088438788565786</v>
      </c>
    </row>
    <row r="605" spans="1:49" x14ac:dyDescent="0.3">
      <c r="A605">
        <v>604</v>
      </c>
      <c r="B605" s="11">
        <v>0.86772676346003996</v>
      </c>
      <c r="C605" s="11">
        <v>-3.2137982712755399E-2</v>
      </c>
      <c r="D605" s="11">
        <v>-3.4292184831738202E-2</v>
      </c>
      <c r="E605" s="11">
        <v>9.0685483929075898E-4</v>
      </c>
      <c r="F605" s="11">
        <v>1.5488913304929301E-2</v>
      </c>
      <c r="G605" s="11">
        <v>5.3249001509545001E-2</v>
      </c>
      <c r="H605" s="11">
        <v>4.9252254483037897E-2</v>
      </c>
      <c r="I605" s="11">
        <v>-0.12556023605053701</v>
      </c>
      <c r="J605" s="11">
        <v>-1.0699198900498299E-2</v>
      </c>
      <c r="K605" s="11">
        <v>-0.14357103689303499</v>
      </c>
      <c r="L605" s="11">
        <v>-0.13784837250274001</v>
      </c>
      <c r="M605" s="11">
        <v>-4.35601368681987E-2</v>
      </c>
      <c r="N605" s="11">
        <v>-9.9550890738260997E-2</v>
      </c>
      <c r="O605" s="11">
        <v>-0.110057528555491</v>
      </c>
      <c r="P605" s="11">
        <v>-3.68542053782187E-2</v>
      </c>
      <c r="Q605" s="11">
        <v>-7.5276709371277201E-2</v>
      </c>
      <c r="R605" s="11">
        <v>-6.2141534795852799E-2</v>
      </c>
      <c r="S605" s="11">
        <v>-9.2380921019763598E-2</v>
      </c>
      <c r="T605" s="11">
        <v>-7.6815348036692904E-2</v>
      </c>
      <c r="U605" s="11">
        <v>-0.10020609081819699</v>
      </c>
      <c r="V605" s="11">
        <v>-2.2897669072873099E-2</v>
      </c>
      <c r="W605" s="11">
        <v>-2.9100421344437799E-2</v>
      </c>
      <c r="X605" s="11">
        <v>-5.3585995680616401E-2</v>
      </c>
      <c r="Y605" s="11">
        <v>-2.1452576029122299E-2</v>
      </c>
      <c r="Z605" s="11">
        <v>4.3428589752199501E-2</v>
      </c>
      <c r="AA605" s="11">
        <v>-7.4106717813402598E-2</v>
      </c>
      <c r="AB605" s="11">
        <v>-2.7727377273153601E-2</v>
      </c>
      <c r="AC605" s="11">
        <v>0.101567179955851</v>
      </c>
      <c r="AD605" s="11">
        <v>7.3107607890456503E-3</v>
      </c>
      <c r="AE605" s="11">
        <v>-2.9766379293171701E-2</v>
      </c>
      <c r="AF605" s="11">
        <v>-2.46210514613854E-2</v>
      </c>
      <c r="AG605" s="11">
        <v>-5.84456239572749E-2</v>
      </c>
      <c r="AH605" s="11">
        <v>-6.4388180914086796E-2</v>
      </c>
      <c r="AI605" s="11">
        <v>-2.49580587229872E-2</v>
      </c>
      <c r="AJ605" s="11">
        <v>-1.6300213185731501E-2</v>
      </c>
      <c r="AK605" s="11">
        <v>-6.8434748520193297E-3</v>
      </c>
      <c r="AL605" s="11">
        <v>-1.8171384500121801E-5</v>
      </c>
      <c r="AM605" s="11">
        <v>-1.69260400698538E-2</v>
      </c>
      <c r="AN605" s="11">
        <v>-3.07681579249535E-2</v>
      </c>
      <c r="AO605" s="11">
        <v>-4.7584062226485403E-2</v>
      </c>
      <c r="AP605" s="11">
        <v>-1.61712537571823E-2</v>
      </c>
      <c r="AQ605" s="11">
        <v>-5.9780088320383E-2</v>
      </c>
      <c r="AR605" s="11">
        <v>2.79895184607383E-2</v>
      </c>
      <c r="AS605" s="11">
        <v>-1.34557329859045E-2</v>
      </c>
      <c r="AT605" s="11">
        <v>-6.5451734208661294E-2</v>
      </c>
      <c r="AU605" s="11">
        <v>4.9396863256110903E-2</v>
      </c>
      <c r="AW605">
        <f t="array" ref="AW605">SUMPRODUCT(B605:AU605,TRANSPOSE('QoL regression results'!$H$3:$H$48))</f>
        <v>0.80332041116145303</v>
      </c>
    </row>
    <row r="606" spans="1:49" x14ac:dyDescent="0.3">
      <c r="A606">
        <v>605</v>
      </c>
      <c r="B606" s="11">
        <v>0.85772302225102304</v>
      </c>
      <c r="C606" s="11">
        <v>-0.119980801768203</v>
      </c>
      <c r="D606" s="11">
        <v>-2.6045253081595301E-2</v>
      </c>
      <c r="E606" s="11">
        <v>-1.8043636797908801E-3</v>
      </c>
      <c r="F606" s="11">
        <v>4.0618603977024097E-2</v>
      </c>
      <c r="G606" s="11">
        <v>2.6103192991878299E-2</v>
      </c>
      <c r="H606" s="11">
        <v>2.6215622609972501E-2</v>
      </c>
      <c r="I606" s="11">
        <v>-0.110068138105765</v>
      </c>
      <c r="J606" s="11">
        <v>-1.69980958590987E-2</v>
      </c>
      <c r="K606" s="11">
        <v>-4.8666885007439702E-2</v>
      </c>
      <c r="L606" s="11">
        <v>-9.0047326735369193E-2</v>
      </c>
      <c r="M606" s="11">
        <v>-5.3021946211914202E-2</v>
      </c>
      <c r="N606" s="11">
        <v>-0.169418754282426</v>
      </c>
      <c r="O606" s="11">
        <v>-8.2275627302517501E-2</v>
      </c>
      <c r="P606" s="11">
        <v>-2.7269015354866599E-2</v>
      </c>
      <c r="Q606" s="11">
        <v>-7.1131986612534004E-2</v>
      </c>
      <c r="R606" s="11">
        <v>-0.102074372057957</v>
      </c>
      <c r="S606" s="11">
        <v>-9.2760428551929702E-2</v>
      </c>
      <c r="T606" s="11">
        <v>-5.3542616704395703E-2</v>
      </c>
      <c r="U606" s="11">
        <v>-0.12971096179282199</v>
      </c>
      <c r="V606" s="11">
        <v>6.1440110030018102E-3</v>
      </c>
      <c r="W606" s="11">
        <v>-5.4333931926004199E-2</v>
      </c>
      <c r="X606" s="11">
        <v>-4.3186882169409802E-2</v>
      </c>
      <c r="Y606" s="11">
        <v>6.1060047887245401E-2</v>
      </c>
      <c r="Z606" s="11">
        <v>1.4625883385167101E-2</v>
      </c>
      <c r="AA606" s="11">
        <v>-8.7150779406880499E-2</v>
      </c>
      <c r="AB606" s="11">
        <v>-2.72610247818619E-2</v>
      </c>
      <c r="AC606" s="11">
        <v>-2.4143591702231401E-4</v>
      </c>
      <c r="AD606" s="11">
        <v>3.54809627673761E-3</v>
      </c>
      <c r="AE606" s="11">
        <v>-3.7296568681190703E-2</v>
      </c>
      <c r="AF606" s="11">
        <v>-1.5564150120772099E-2</v>
      </c>
      <c r="AG606" s="11">
        <v>-5.8369057686076503E-2</v>
      </c>
      <c r="AH606" s="11">
        <v>-4.7653107635644003E-2</v>
      </c>
      <c r="AI606" s="11">
        <v>-2.9774993086947799E-2</v>
      </c>
      <c r="AJ606" s="11">
        <v>-1.4379701673776901E-2</v>
      </c>
      <c r="AK606" s="11">
        <v>-7.60038551536264E-3</v>
      </c>
      <c r="AL606" s="11">
        <v>1.85672357285407E-3</v>
      </c>
      <c r="AM606" s="11">
        <v>-1.39373252730953E-2</v>
      </c>
      <c r="AN606" s="11">
        <v>-2.37840232777278E-2</v>
      </c>
      <c r="AO606" s="11">
        <v>-4.0579083309118802E-2</v>
      </c>
      <c r="AP606" s="11">
        <v>-1.22546304198236E-2</v>
      </c>
      <c r="AQ606" s="11">
        <v>-5.5969066757735698E-2</v>
      </c>
      <c r="AR606" s="11">
        <v>2.8030354460407102E-2</v>
      </c>
      <c r="AS606" s="11">
        <v>-1.2582013333906201E-2</v>
      </c>
      <c r="AT606" s="11">
        <v>-5.7895687272435499E-2</v>
      </c>
      <c r="AU606" s="11">
        <v>4.6885442357457403E-2</v>
      </c>
      <c r="AW606">
        <f t="array" ref="AW606">SUMPRODUCT(B606:AU606,TRANSPOSE('QoL regression results'!$H$3:$H$48))</f>
        <v>0.81192663818823307</v>
      </c>
    </row>
    <row r="607" spans="1:49" x14ac:dyDescent="0.3">
      <c r="A607">
        <v>606</v>
      </c>
      <c r="B607" s="11">
        <v>0.85828387837834696</v>
      </c>
      <c r="C607" s="11">
        <v>-5.18314292150856E-2</v>
      </c>
      <c r="D607" s="11">
        <v>1.13252514822387E-2</v>
      </c>
      <c r="E607" s="11">
        <v>7.9014419434827402E-3</v>
      </c>
      <c r="F607" s="11">
        <v>2.1335079818635801E-2</v>
      </c>
      <c r="G607" s="11">
        <v>3.4305109943517501E-2</v>
      </c>
      <c r="H607" s="11">
        <v>3.5052108528594098E-2</v>
      </c>
      <c r="I607" s="11">
        <v>-0.105120432072738</v>
      </c>
      <c r="J607" s="11">
        <v>-1.9563326137221199E-3</v>
      </c>
      <c r="K607" s="11">
        <v>-0.17042799044769799</v>
      </c>
      <c r="L607" s="11">
        <v>-0.148392237396413</v>
      </c>
      <c r="M607" s="11">
        <v>-4.6504426966178299E-2</v>
      </c>
      <c r="N607" s="11">
        <v>-7.62028868595548E-2</v>
      </c>
      <c r="O607" s="11">
        <v>-8.9150819157136907E-2</v>
      </c>
      <c r="P607" s="11">
        <v>-1.6308554463403901E-2</v>
      </c>
      <c r="Q607" s="11">
        <v>-0.109559890214261</v>
      </c>
      <c r="R607" s="11">
        <v>-6.0568174643500498E-2</v>
      </c>
      <c r="S607" s="11">
        <v>-0.10505778017145399</v>
      </c>
      <c r="T607" s="11">
        <v>-5.82151081533595E-2</v>
      </c>
      <c r="U607" s="11">
        <v>-0.13148391302762699</v>
      </c>
      <c r="V607" s="11">
        <v>-2.3855516951861201E-2</v>
      </c>
      <c r="W607" s="11">
        <v>-5.66901048445256E-2</v>
      </c>
      <c r="X607" s="11">
        <v>-3.36170153706353E-2</v>
      </c>
      <c r="Y607" s="11">
        <v>-2.4404313704261601E-2</v>
      </c>
      <c r="Z607" s="11">
        <v>1.33049520895344E-4</v>
      </c>
      <c r="AA607" s="11">
        <v>-0.106960735478752</v>
      </c>
      <c r="AB607" s="11">
        <v>-5.07567950940256E-2</v>
      </c>
      <c r="AC607" s="11">
        <v>1.65208800715505E-2</v>
      </c>
      <c r="AD607" s="11">
        <v>-1.84711327021747E-3</v>
      </c>
      <c r="AE607" s="11">
        <v>-3.30188763843123E-2</v>
      </c>
      <c r="AF607" s="11">
        <v>-2.60990884046545E-2</v>
      </c>
      <c r="AG607" s="11">
        <v>-6.1224332767450103E-2</v>
      </c>
      <c r="AH607" s="11">
        <v>-5.22801843664982E-2</v>
      </c>
      <c r="AI607" s="11">
        <v>-3.0464684196408201E-2</v>
      </c>
      <c r="AJ607" s="11">
        <v>-1.33156424745846E-2</v>
      </c>
      <c r="AK607" s="11">
        <v>-1.99255916058254E-3</v>
      </c>
      <c r="AL607" s="11">
        <v>1.5950349532269399E-4</v>
      </c>
      <c r="AM607" s="11">
        <v>-5.2848063622649901E-3</v>
      </c>
      <c r="AN607" s="11">
        <v>-2.74806713504878E-2</v>
      </c>
      <c r="AO607" s="11">
        <v>-4.0072162480528903E-2</v>
      </c>
      <c r="AP607" s="11">
        <v>-1.6297217001487101E-2</v>
      </c>
      <c r="AQ607" s="11">
        <v>-5.4372885894341597E-2</v>
      </c>
      <c r="AR607" s="11">
        <v>3.42345703714452E-2</v>
      </c>
      <c r="AS607" s="11">
        <v>-2.1063094991749898E-2</v>
      </c>
      <c r="AT607" s="11">
        <v>-6.82455388012915E-2</v>
      </c>
      <c r="AU607" s="11">
        <v>4.15036861844525E-2</v>
      </c>
      <c r="AW607">
        <f t="array" ref="AW607">SUMPRODUCT(B607:AU607,TRANSPOSE('QoL regression results'!$H$3:$H$48))</f>
        <v>0.80616319750717147</v>
      </c>
    </row>
    <row r="608" spans="1:49" x14ac:dyDescent="0.3">
      <c r="A608">
        <v>607</v>
      </c>
      <c r="B608" s="11">
        <v>0.87586196190315202</v>
      </c>
      <c r="C608" s="11">
        <v>-4.4032562168651201E-2</v>
      </c>
      <c r="D608" s="11">
        <v>2.1559694621831299E-2</v>
      </c>
      <c r="E608" s="11">
        <v>1.0801753722006599E-2</v>
      </c>
      <c r="F608" s="11">
        <v>-1.7013118678238199E-2</v>
      </c>
      <c r="G608" s="11">
        <v>1.5571992353809501E-2</v>
      </c>
      <c r="H608" s="11">
        <v>1.9550194907193501E-2</v>
      </c>
      <c r="I608" s="11">
        <v>-6.49073960594823E-2</v>
      </c>
      <c r="J608" s="11">
        <v>-1.44618496722445E-2</v>
      </c>
      <c r="K608" s="11">
        <v>-8.6411713948770494E-2</v>
      </c>
      <c r="L608" s="11">
        <v>-0.126241383500515</v>
      </c>
      <c r="M608" s="11">
        <v>-5.8624436498012501E-2</v>
      </c>
      <c r="N608" s="11">
        <v>-0.12970007548269</v>
      </c>
      <c r="O608" s="11">
        <v>-8.0331048024632604E-2</v>
      </c>
      <c r="P608" s="11">
        <v>-2.0985189643803699E-2</v>
      </c>
      <c r="Q608" s="11">
        <v>5.9052028845332401E-2</v>
      </c>
      <c r="R608" s="11">
        <v>-5.2302322104804302E-2</v>
      </c>
      <c r="S608" s="11">
        <v>-0.125429058620699</v>
      </c>
      <c r="T608" s="11">
        <v>-7.6169463417245994E-2</v>
      </c>
      <c r="U608" s="11">
        <v>-4.0653774288987497E-2</v>
      </c>
      <c r="V608" s="11">
        <v>-1.1557405028811E-2</v>
      </c>
      <c r="W608" s="11">
        <v>7.5967463009464897E-3</v>
      </c>
      <c r="X608" s="11">
        <v>-6.0494763093229299E-2</v>
      </c>
      <c r="Y608" s="11">
        <v>1.60867224471723E-3</v>
      </c>
      <c r="Z608" s="11">
        <v>-4.5745717911965203E-2</v>
      </c>
      <c r="AA608" s="11">
        <v>-0.109091660096238</v>
      </c>
      <c r="AB608" s="11">
        <v>-4.4396090628693902E-2</v>
      </c>
      <c r="AC608" s="11">
        <v>-2.2094506814570099E-2</v>
      </c>
      <c r="AD608" s="11">
        <v>-1.3523137141565E-2</v>
      </c>
      <c r="AE608" s="11">
        <v>-3.2148607586842702E-2</v>
      </c>
      <c r="AF608" s="11">
        <v>-6.7826628015886601E-3</v>
      </c>
      <c r="AG608" s="11">
        <v>-6.7784018888306499E-2</v>
      </c>
      <c r="AH608" s="11">
        <v>-5.1137074815220701E-2</v>
      </c>
      <c r="AI608" s="11">
        <v>-2.2277308681715E-2</v>
      </c>
      <c r="AJ608" s="11">
        <v>-1.1326039755077901E-2</v>
      </c>
      <c r="AK608" s="11">
        <v>-4.2480676366928299E-3</v>
      </c>
      <c r="AL608" s="11">
        <v>3.3577051664848701E-3</v>
      </c>
      <c r="AM608" s="11">
        <v>-1.33357368545687E-2</v>
      </c>
      <c r="AN608" s="11">
        <v>-3.4290342618337598E-2</v>
      </c>
      <c r="AO608" s="11">
        <v>-4.14106510369582E-2</v>
      </c>
      <c r="AP608" s="11">
        <v>-1.14717945483137E-2</v>
      </c>
      <c r="AQ608" s="11">
        <v>-6.3380011008116396E-2</v>
      </c>
      <c r="AR608" s="11">
        <v>1.7254566657561501E-2</v>
      </c>
      <c r="AS608" s="11">
        <v>-2.3202896627374198E-2</v>
      </c>
      <c r="AT608" s="11">
        <v>-6.1781014000675802E-2</v>
      </c>
      <c r="AU608" s="11">
        <v>4.6005393559609101E-2</v>
      </c>
      <c r="AW608">
        <f t="array" ref="AW608">SUMPRODUCT(B608:AU608,TRANSPOSE('QoL regression results'!$H$3:$H$48))</f>
        <v>0.82808259225441616</v>
      </c>
    </row>
    <row r="609" spans="1:49" x14ac:dyDescent="0.3">
      <c r="A609">
        <v>608</v>
      </c>
      <c r="B609" s="11">
        <v>0.87582011226869805</v>
      </c>
      <c r="C609" s="11">
        <v>-0.1032289002079</v>
      </c>
      <c r="D609" s="11">
        <v>1.6948754063351501E-2</v>
      </c>
      <c r="E609" s="11">
        <v>4.0763408972590096E-3</v>
      </c>
      <c r="F609" s="11">
        <v>1.7589007345563599E-2</v>
      </c>
      <c r="G609" s="11">
        <v>3.99716832010137E-2</v>
      </c>
      <c r="H609" s="11">
        <v>3.2737687817746101E-2</v>
      </c>
      <c r="I609" s="11">
        <v>-0.100890818085068</v>
      </c>
      <c r="J609" s="11">
        <v>-3.5097544693868298E-2</v>
      </c>
      <c r="K609" s="11">
        <v>-0.14232358979637899</v>
      </c>
      <c r="L609" s="11">
        <v>-0.13354382531376199</v>
      </c>
      <c r="M609" s="11">
        <v>-5.8985068942430302E-2</v>
      </c>
      <c r="N609" s="11">
        <v>-0.110889070771405</v>
      </c>
      <c r="O609" s="11">
        <v>-4.3827644965910101E-2</v>
      </c>
      <c r="P609" s="11">
        <v>-2.9439937615698099E-2</v>
      </c>
      <c r="Q609" s="11">
        <v>-0.17464158710081201</v>
      </c>
      <c r="R609" s="11">
        <v>-0.108116482143803</v>
      </c>
      <c r="S609" s="11">
        <v>-0.10832109857429099</v>
      </c>
      <c r="T609" s="11">
        <v>-7.3215344131227503E-2</v>
      </c>
      <c r="U609" s="11">
        <v>-9.4330796798042502E-2</v>
      </c>
      <c r="V609" s="11">
        <v>1.22314520246481E-2</v>
      </c>
      <c r="W609" s="11">
        <v>-6.6110349625387602E-2</v>
      </c>
      <c r="X609" s="11">
        <v>-1.83212028555629E-2</v>
      </c>
      <c r="Y609" s="11">
        <v>-1.9848859136312401E-3</v>
      </c>
      <c r="Z609" s="11">
        <v>-5.3662755716463199E-3</v>
      </c>
      <c r="AA609" s="11">
        <v>-0.107628200371259</v>
      </c>
      <c r="AB609" s="11">
        <v>-4.8366642359935499E-2</v>
      </c>
      <c r="AC609" s="11">
        <v>-2.1742681484655701E-2</v>
      </c>
      <c r="AD609" s="11">
        <v>-4.67896931220474E-2</v>
      </c>
      <c r="AE609" s="11">
        <v>-3.3365049103911297E-2</v>
      </c>
      <c r="AF609" s="11">
        <v>-2.91292489201938E-2</v>
      </c>
      <c r="AG609" s="11">
        <v>-5.64006277567492E-2</v>
      </c>
      <c r="AH609" s="11">
        <v>-5.7120802589389799E-2</v>
      </c>
      <c r="AI609" s="11">
        <v>-2.30456359949027E-2</v>
      </c>
      <c r="AJ609" s="11">
        <v>-1.4185978822042899E-2</v>
      </c>
      <c r="AK609" s="11">
        <v>-6.6056481474039402E-3</v>
      </c>
      <c r="AL609" s="11">
        <v>7.7927491953358298E-3</v>
      </c>
      <c r="AM609" s="11">
        <v>-1.19824344071574E-2</v>
      </c>
      <c r="AN609" s="11">
        <v>-3.2599576192461399E-2</v>
      </c>
      <c r="AO609" s="11">
        <v>-3.3857822544583097E-2</v>
      </c>
      <c r="AP609" s="11">
        <v>-2.0539322318713901E-2</v>
      </c>
      <c r="AQ609" s="11">
        <v>-6.2212456491012202E-2</v>
      </c>
      <c r="AR609" s="11">
        <v>2.0578766886394699E-2</v>
      </c>
      <c r="AS609" s="11">
        <v>-1.7213082132613699E-2</v>
      </c>
      <c r="AT609" s="11">
        <v>-7.0244417458017794E-2</v>
      </c>
      <c r="AU609" s="11">
        <v>4.57497408490899E-2</v>
      </c>
      <c r="AW609">
        <f t="array" ref="AW609">SUMPRODUCT(B609:AU609,TRANSPOSE('QoL regression results'!$H$3:$H$48))</f>
        <v>0.82649205887464405</v>
      </c>
    </row>
    <row r="610" spans="1:49" x14ac:dyDescent="0.3">
      <c r="A610">
        <v>609</v>
      </c>
      <c r="B610" s="11">
        <v>0.87386390855073903</v>
      </c>
      <c r="C610" s="11">
        <v>-4.3628951602243199E-2</v>
      </c>
      <c r="D610" s="11">
        <v>4.80967367918735E-3</v>
      </c>
      <c r="E610" s="11">
        <v>2.2607817960808299E-4</v>
      </c>
      <c r="F610" s="11">
        <v>1.43243383482714E-2</v>
      </c>
      <c r="G610" s="11">
        <v>3.2338038981306397E-2</v>
      </c>
      <c r="H610" s="11">
        <v>4.2123518574771403E-2</v>
      </c>
      <c r="I610" s="11">
        <v>-5.3639156070727001E-2</v>
      </c>
      <c r="J610" s="11">
        <v>-3.0564589931016101E-2</v>
      </c>
      <c r="K610" s="11">
        <v>-0.119577967262688</v>
      </c>
      <c r="L610" s="11">
        <v>-0.13474385691841001</v>
      </c>
      <c r="M610" s="11">
        <v>-4.8356065316129099E-2</v>
      </c>
      <c r="N610" s="11">
        <v>-4.7450140425766403E-2</v>
      </c>
      <c r="O610" s="11">
        <v>-6.6869690091312203E-2</v>
      </c>
      <c r="P610" s="11">
        <v>-2.3862773674492702E-2</v>
      </c>
      <c r="Q610" s="11">
        <v>-6.2811340298580404E-2</v>
      </c>
      <c r="R610" s="11">
        <v>-7.8320533736153802E-2</v>
      </c>
      <c r="S610" s="11">
        <v>-0.104626291900215</v>
      </c>
      <c r="T610" s="11">
        <v>-0.10316557870595</v>
      </c>
      <c r="U610" s="11">
        <v>-8.9947897250162695E-2</v>
      </c>
      <c r="V610" s="11">
        <v>2.4004011178594901E-2</v>
      </c>
      <c r="W610" s="11">
        <v>-7.1059313966297499E-2</v>
      </c>
      <c r="X610" s="11">
        <v>-1.6990604496961902E-2</v>
      </c>
      <c r="Y610" s="11">
        <v>-2.6552764782730599E-2</v>
      </c>
      <c r="Z610" s="11">
        <v>1.3458690902401701E-2</v>
      </c>
      <c r="AA610" s="11">
        <v>-0.12458923043638601</v>
      </c>
      <c r="AB610" s="11">
        <v>-3.01242665905559E-2</v>
      </c>
      <c r="AC610" s="11">
        <v>-2.0695967836736801E-2</v>
      </c>
      <c r="AD610" s="11">
        <v>-7.4762757982898095E-2</v>
      </c>
      <c r="AE610" s="11">
        <v>-3.7737205098481698E-2</v>
      </c>
      <c r="AF610" s="11">
        <v>-6.1438618340513102E-3</v>
      </c>
      <c r="AG610" s="11">
        <v>-6.3774187031057306E-2</v>
      </c>
      <c r="AH610" s="11">
        <v>-6.0956241877680402E-2</v>
      </c>
      <c r="AI610" s="11">
        <v>-3.1229495404810501E-2</v>
      </c>
      <c r="AJ610" s="11">
        <v>-1.4455042213945E-2</v>
      </c>
      <c r="AK610" s="11">
        <v>-1.90884602820734E-3</v>
      </c>
      <c r="AL610" s="11">
        <v>-1.28832672026506E-5</v>
      </c>
      <c r="AM610" s="11">
        <v>-1.53090722824874E-2</v>
      </c>
      <c r="AN610" s="11">
        <v>-2.9002822285375499E-2</v>
      </c>
      <c r="AO610" s="11">
        <v>-4.2720126258365097E-2</v>
      </c>
      <c r="AP610" s="11">
        <v>-1.5156040433381E-2</v>
      </c>
      <c r="AQ610" s="11">
        <v>-6.2714071180616004E-2</v>
      </c>
      <c r="AR610" s="11">
        <v>3.1680859999626998E-2</v>
      </c>
      <c r="AS610" s="11">
        <v>-1.7056354801425099E-2</v>
      </c>
      <c r="AT610" s="11">
        <v>-7.04460325744663E-2</v>
      </c>
      <c r="AU610" s="11">
        <v>3.9846245350430999E-2</v>
      </c>
      <c r="AW610">
        <f t="array" ref="AW610">SUMPRODUCT(B610:AU610,TRANSPOSE('QoL regression results'!$H$3:$H$48))</f>
        <v>0.81289478340585597</v>
      </c>
    </row>
    <row r="611" spans="1:49" x14ac:dyDescent="0.3">
      <c r="A611">
        <v>610</v>
      </c>
      <c r="B611" s="11">
        <v>0.86991083587339602</v>
      </c>
      <c r="C611" s="11">
        <v>7.9142407327077897E-3</v>
      </c>
      <c r="D611" s="11">
        <v>7.5802641895386103E-3</v>
      </c>
      <c r="E611" s="11">
        <v>5.9164508738438499E-3</v>
      </c>
      <c r="F611" s="11">
        <v>-2.6061147953798901E-2</v>
      </c>
      <c r="G611" s="11">
        <v>2.3556107707362502E-2</v>
      </c>
      <c r="H611" s="11">
        <v>2.6745682344740101E-2</v>
      </c>
      <c r="I611" s="11">
        <v>-5.2387425858526397E-2</v>
      </c>
      <c r="J611" s="11">
        <v>-4.14841187185702E-3</v>
      </c>
      <c r="K611" s="11">
        <v>-6.5447809447694405E-2</v>
      </c>
      <c r="L611" s="11">
        <v>-0.10105970725351</v>
      </c>
      <c r="M611" s="11">
        <v>-6.05736507945615E-2</v>
      </c>
      <c r="N611" s="11">
        <v>-5.65617470768571E-2</v>
      </c>
      <c r="O611" s="11">
        <v>-8.2457792703578794E-2</v>
      </c>
      <c r="P611" s="11">
        <v>-1.6402649583333598E-2</v>
      </c>
      <c r="Q611" s="11">
        <v>-7.2249941339719195E-2</v>
      </c>
      <c r="R611" s="11">
        <v>-0.13301144134401899</v>
      </c>
      <c r="S611" s="11">
        <v>-0.16269944734439701</v>
      </c>
      <c r="T611" s="11">
        <v>-9.9488463983039399E-2</v>
      </c>
      <c r="U611" s="11">
        <v>-7.6968711642624602E-2</v>
      </c>
      <c r="V611" s="11">
        <v>1.10331876457859E-2</v>
      </c>
      <c r="W611" s="11">
        <v>-1.5737829639817801E-2</v>
      </c>
      <c r="X611" s="11">
        <v>-2.1501423600193002E-2</v>
      </c>
      <c r="Y611" s="11">
        <v>1.74772453132459E-2</v>
      </c>
      <c r="Z611" s="11">
        <v>-2.1716115441331701E-2</v>
      </c>
      <c r="AA611" s="11">
        <v>-7.1504947139673702E-2</v>
      </c>
      <c r="AB611" s="11">
        <v>-4.28165409321382E-2</v>
      </c>
      <c r="AC611" s="11">
        <v>-0.118291796129777</v>
      </c>
      <c r="AD611" s="11">
        <v>-4.1554940822411297E-2</v>
      </c>
      <c r="AE611" s="11">
        <v>-3.5908190882871401E-2</v>
      </c>
      <c r="AF611" s="11">
        <v>-1.1375777434186E-2</v>
      </c>
      <c r="AG611" s="11">
        <v>-6.50070605115525E-2</v>
      </c>
      <c r="AH611" s="11">
        <v>-5.12558231440099E-2</v>
      </c>
      <c r="AI611" s="11">
        <v>-1.9291487909571501E-2</v>
      </c>
      <c r="AJ611" s="11">
        <v>-1.6188939347115999E-2</v>
      </c>
      <c r="AK611" s="11">
        <v>-7.3788674174196699E-3</v>
      </c>
      <c r="AL611" s="11">
        <v>2.9200803907273899E-3</v>
      </c>
      <c r="AM611" s="11">
        <v>-1.2449993217154899E-2</v>
      </c>
      <c r="AN611" s="11">
        <v>-2.95239044971898E-2</v>
      </c>
      <c r="AO611" s="11">
        <v>-4.2088028416806603E-2</v>
      </c>
      <c r="AP611" s="11">
        <v>-1.8342619493505099E-2</v>
      </c>
      <c r="AQ611" s="11">
        <v>-6.3845304903281802E-2</v>
      </c>
      <c r="AR611" s="11">
        <v>3.4609850817594698E-2</v>
      </c>
      <c r="AS611" s="11">
        <v>-1.40747572450665E-2</v>
      </c>
      <c r="AT611" s="11">
        <v>-6.5814701708692303E-2</v>
      </c>
      <c r="AU611" s="11">
        <v>3.8681610500550502E-2</v>
      </c>
      <c r="AW611">
        <f t="array" ref="AW611">SUMPRODUCT(B611:AU611,TRANSPOSE('QoL regression results'!$H$3:$H$48))</f>
        <v>0.82157509312011356</v>
      </c>
    </row>
    <row r="612" spans="1:49" x14ac:dyDescent="0.3">
      <c r="A612">
        <v>611</v>
      </c>
      <c r="B612" s="11">
        <v>0.87855738778495895</v>
      </c>
      <c r="C612" s="11">
        <v>-3.7352842643548698E-2</v>
      </c>
      <c r="D612" s="11">
        <v>-7.2113641656861398E-3</v>
      </c>
      <c r="E612" s="11">
        <v>-1.75618237448673E-3</v>
      </c>
      <c r="F612" s="11">
        <v>1.8175420929197801E-3</v>
      </c>
      <c r="G612" s="11">
        <v>1.7425415415278998E-2</v>
      </c>
      <c r="H612" s="11">
        <v>1.51185702769685E-2</v>
      </c>
      <c r="I612" s="11">
        <v>-6.69631017651416E-2</v>
      </c>
      <c r="J612" s="11">
        <v>-8.5145710612461595E-4</v>
      </c>
      <c r="K612" s="11">
        <v>-9.3842341334891499E-2</v>
      </c>
      <c r="L612" s="11">
        <v>-0.16061075933146499</v>
      </c>
      <c r="M612" s="11">
        <v>-6.2454833902374503E-2</v>
      </c>
      <c r="N612" s="11">
        <v>-0.14314847815523499</v>
      </c>
      <c r="O612" s="11">
        <v>-0.104098842131538</v>
      </c>
      <c r="P612" s="11">
        <v>-1.0341281686995499E-2</v>
      </c>
      <c r="Q612" s="11">
        <v>-9.7519087379820693E-2</v>
      </c>
      <c r="R612" s="11">
        <v>-7.0908152688678894E-2</v>
      </c>
      <c r="S612" s="11">
        <v>-0.120101352599186</v>
      </c>
      <c r="T612" s="11">
        <v>-6.58305164058402E-2</v>
      </c>
      <c r="U612" s="11">
        <v>-7.56557401693458E-2</v>
      </c>
      <c r="V612" s="11">
        <v>3.8894170504069903E-2</v>
      </c>
      <c r="W612" s="11">
        <v>-1.2047273308299E-2</v>
      </c>
      <c r="X612" s="11">
        <v>-4.2202812093623303E-2</v>
      </c>
      <c r="Y612" s="11">
        <v>-8.9885158190671794E-3</v>
      </c>
      <c r="Z612" s="11">
        <v>1.07023181372604E-2</v>
      </c>
      <c r="AA612" s="11">
        <v>-0.120624298564872</v>
      </c>
      <c r="AB612" s="11">
        <v>-4.4429513211588501E-2</v>
      </c>
      <c r="AC612" s="11">
        <v>3.0996215478085599E-2</v>
      </c>
      <c r="AD612" s="11">
        <v>-9.0848819756145394E-2</v>
      </c>
      <c r="AE612" s="11">
        <v>-2.88586195473662E-2</v>
      </c>
      <c r="AF612" s="11">
        <v>-1.5301942596000701E-2</v>
      </c>
      <c r="AG612" s="11">
        <v>-7.3018663873555503E-2</v>
      </c>
      <c r="AH612" s="11">
        <v>-4.1217127098449297E-2</v>
      </c>
      <c r="AI612" s="11">
        <v>-3.4340060639167502E-2</v>
      </c>
      <c r="AJ612" s="11">
        <v>-2.1109630448077898E-2</v>
      </c>
      <c r="AK612" s="11">
        <v>-9.4858729884355394E-3</v>
      </c>
      <c r="AL612" s="11">
        <v>-3.2090444377915E-3</v>
      </c>
      <c r="AM612" s="11">
        <v>-1.46746653385553E-2</v>
      </c>
      <c r="AN612" s="11">
        <v>-3.35139177889726E-2</v>
      </c>
      <c r="AO612" s="11">
        <v>-4.8979454032295401E-2</v>
      </c>
      <c r="AP612" s="11">
        <v>-1.3322943196498901E-2</v>
      </c>
      <c r="AQ612" s="11">
        <v>-6.2348860488013198E-2</v>
      </c>
      <c r="AR612" s="11">
        <v>2.8868942656328399E-2</v>
      </c>
      <c r="AS612" s="11">
        <v>-1.23633841692131E-2</v>
      </c>
      <c r="AT612" s="11">
        <v>-6.4992812587907706E-2</v>
      </c>
      <c r="AU612" s="11">
        <v>4.2395132219941199E-2</v>
      </c>
      <c r="AW612">
        <f t="array" ref="AW612">SUMPRODUCT(B612:AU612,TRANSPOSE('QoL regression results'!$H$3:$H$48))</f>
        <v>0.83413121624871822</v>
      </c>
    </row>
    <row r="613" spans="1:49" x14ac:dyDescent="0.3">
      <c r="A613">
        <v>612</v>
      </c>
      <c r="B613" s="11">
        <v>0.84983085056812102</v>
      </c>
      <c r="C613" s="11">
        <v>-6.1379297383321402E-2</v>
      </c>
      <c r="D613" s="11">
        <v>-1.65452650198403E-2</v>
      </c>
      <c r="E613" s="11">
        <v>9.7744752447865499E-3</v>
      </c>
      <c r="F613" s="11">
        <v>-9.67337614081459E-3</v>
      </c>
      <c r="G613" s="11">
        <v>2.9964860899823701E-2</v>
      </c>
      <c r="H613" s="11">
        <v>2.2862204939511199E-2</v>
      </c>
      <c r="I613" s="11">
        <v>-0.111427496910668</v>
      </c>
      <c r="J613" s="11">
        <v>2.9720139571836599E-3</v>
      </c>
      <c r="K613" s="11">
        <v>-8.2938439162048697E-2</v>
      </c>
      <c r="L613" s="11">
        <v>-0.125275027304666</v>
      </c>
      <c r="M613" s="11">
        <v>-4.8299882008545403E-2</v>
      </c>
      <c r="N613" s="11">
        <v>-0.11409334874810501</v>
      </c>
      <c r="O613" s="11">
        <v>-1.7094479685073799E-2</v>
      </c>
      <c r="P613" s="11">
        <v>-3.1122691303535399E-2</v>
      </c>
      <c r="Q613" s="11">
        <v>-0.13825103883343901</v>
      </c>
      <c r="R613" s="11">
        <v>-5.3025888625095302E-2</v>
      </c>
      <c r="S613" s="11">
        <v>-0.11623849659063901</v>
      </c>
      <c r="T613" s="11">
        <v>-7.2624413815319797E-2</v>
      </c>
      <c r="U613" s="11">
        <v>-7.9698532691986998E-2</v>
      </c>
      <c r="V613" s="11">
        <v>-2.3571309616265201E-2</v>
      </c>
      <c r="W613" s="11">
        <v>-4.45579060815149E-2</v>
      </c>
      <c r="X613" s="11">
        <v>-4.6022614784648801E-2</v>
      </c>
      <c r="Y613" s="11">
        <v>1.6417049136623701E-2</v>
      </c>
      <c r="Z613" s="11">
        <v>-2.5640128349080299E-3</v>
      </c>
      <c r="AA613" s="11">
        <v>-7.8803792700580702E-2</v>
      </c>
      <c r="AB613" s="11">
        <v>-2.8562160792800301E-2</v>
      </c>
      <c r="AC613" s="11">
        <v>-4.1270772737643201E-2</v>
      </c>
      <c r="AD613" s="11">
        <v>-5.5306045639110402E-2</v>
      </c>
      <c r="AE613" s="11">
        <v>-4.0300782254166702E-2</v>
      </c>
      <c r="AF613" s="11">
        <v>-1.0585874327197001E-2</v>
      </c>
      <c r="AG613" s="11">
        <v>-6.4649650237038697E-2</v>
      </c>
      <c r="AH613" s="11">
        <v>-4.3317987334123502E-2</v>
      </c>
      <c r="AI613" s="11">
        <v>-1.4453346586538501E-2</v>
      </c>
      <c r="AJ613" s="11">
        <v>-1.41524488825364E-2</v>
      </c>
      <c r="AK613" s="11">
        <v>6.2226712063364496E-3</v>
      </c>
      <c r="AL613" s="11">
        <v>1.49549615688648E-2</v>
      </c>
      <c r="AM613" s="11">
        <v>-1.7394024507812801E-3</v>
      </c>
      <c r="AN613" s="11">
        <v>-1.7842938827653299E-2</v>
      </c>
      <c r="AO613" s="11">
        <v>-2.4996378970734499E-2</v>
      </c>
      <c r="AP613" s="11">
        <v>-1.9319604846060798E-2</v>
      </c>
      <c r="AQ613" s="11">
        <v>-6.2982903969320797E-2</v>
      </c>
      <c r="AR613" s="11">
        <v>3.0437898738690499E-2</v>
      </c>
      <c r="AS613" s="11">
        <v>-1.6610331250490801E-2</v>
      </c>
      <c r="AT613" s="11">
        <v>-5.8532876614806301E-2</v>
      </c>
      <c r="AU613" s="11">
        <v>4.9081836480155898E-2</v>
      </c>
      <c r="AW613">
        <f t="array" ref="AW613">SUMPRODUCT(B613:AU613,TRANSPOSE('QoL regression results'!$H$3:$H$48))</f>
        <v>0.82146782480286229</v>
      </c>
    </row>
    <row r="614" spans="1:49" x14ac:dyDescent="0.3">
      <c r="A614">
        <v>613</v>
      </c>
      <c r="B614" s="11">
        <v>0.85963431647482602</v>
      </c>
      <c r="C614" s="11">
        <v>-4.5502331186257503E-2</v>
      </c>
      <c r="D614" s="11">
        <v>-5.7386659248786802E-3</v>
      </c>
      <c r="E614" s="11">
        <v>6.8662615918164902E-3</v>
      </c>
      <c r="F614" s="11">
        <v>-1.28693872244896E-2</v>
      </c>
      <c r="G614" s="11">
        <v>3.134684199532E-2</v>
      </c>
      <c r="H614" s="11">
        <v>2.50185864768682E-2</v>
      </c>
      <c r="I614" s="11">
        <v>-5.7406839848234401E-2</v>
      </c>
      <c r="J614" s="11">
        <v>-1.1725364338547E-2</v>
      </c>
      <c r="K614" s="11">
        <v>-0.16601161353972299</v>
      </c>
      <c r="L614" s="11">
        <v>-0.125238180426329</v>
      </c>
      <c r="M614" s="11">
        <v>-4.43313376728212E-2</v>
      </c>
      <c r="N614" s="11">
        <v>-0.13220913629162601</v>
      </c>
      <c r="O614" s="11">
        <v>-8.6697482254167901E-2</v>
      </c>
      <c r="P614" s="11">
        <v>-2.2589027544944199E-2</v>
      </c>
      <c r="Q614" s="11">
        <v>-0.20152907226449501</v>
      </c>
      <c r="R614" s="11">
        <v>-7.4326305441449497E-2</v>
      </c>
      <c r="S614" s="11">
        <v>-0.118157568106877</v>
      </c>
      <c r="T614" s="11">
        <v>-8.4925361543438105E-2</v>
      </c>
      <c r="U614" s="11">
        <v>-5.8985830840174003E-2</v>
      </c>
      <c r="V614" s="11">
        <v>1.02371122113066E-2</v>
      </c>
      <c r="W614" s="11">
        <v>-3.1930363992308398E-2</v>
      </c>
      <c r="X614" s="11">
        <v>-4.9860944617802501E-2</v>
      </c>
      <c r="Y614" s="11">
        <v>4.2252457771565999E-2</v>
      </c>
      <c r="Z614" s="11">
        <v>1.3026761454013901E-2</v>
      </c>
      <c r="AA614" s="11">
        <v>-0.104254291487497</v>
      </c>
      <c r="AB614" s="11">
        <v>-3.4878762621442697E-2</v>
      </c>
      <c r="AC614" s="11">
        <v>1.21871295135318E-2</v>
      </c>
      <c r="AD614" s="11">
        <v>-8.0944554972530204E-3</v>
      </c>
      <c r="AE614" s="11">
        <v>-3.1556674043710001E-2</v>
      </c>
      <c r="AF614" s="11">
        <v>-2.2580750753776201E-2</v>
      </c>
      <c r="AG614" s="11">
        <v>-5.6871885440327702E-2</v>
      </c>
      <c r="AH614" s="11">
        <v>-4.13506750753556E-2</v>
      </c>
      <c r="AI614" s="11">
        <v>-1.3182631573996699E-2</v>
      </c>
      <c r="AJ614" s="11">
        <v>-1.7206470490109399E-2</v>
      </c>
      <c r="AK614" s="11">
        <v>-2.7989249249197501E-3</v>
      </c>
      <c r="AL614" s="11">
        <v>2.13865736683557E-4</v>
      </c>
      <c r="AM614" s="11">
        <v>-7.79397151039256E-3</v>
      </c>
      <c r="AN614" s="11">
        <v>-1.5558419252452599E-2</v>
      </c>
      <c r="AO614" s="11">
        <v>-3.57250714185827E-2</v>
      </c>
      <c r="AP614" s="11">
        <v>-2.1350581761486399E-2</v>
      </c>
      <c r="AQ614" s="11">
        <v>-5.1232997796827801E-2</v>
      </c>
      <c r="AR614" s="11">
        <v>3.23353188477076E-2</v>
      </c>
      <c r="AS614" s="11">
        <v>-9.6301852888691798E-3</v>
      </c>
      <c r="AT614" s="11">
        <v>-6.2047278109407897E-2</v>
      </c>
      <c r="AU614" s="11">
        <v>3.2242345168913097E-2</v>
      </c>
      <c r="AW614">
        <f t="array" ref="AW614">SUMPRODUCT(B614:AU614,TRANSPOSE('QoL regression results'!$H$3:$H$48))</f>
        <v>0.81849750713615399</v>
      </c>
    </row>
    <row r="615" spans="1:49" x14ac:dyDescent="0.3">
      <c r="A615">
        <v>614</v>
      </c>
      <c r="B615" s="11">
        <v>0.85442789808818198</v>
      </c>
      <c r="C615" s="11">
        <v>-6.9714900257925302E-2</v>
      </c>
      <c r="D615" s="11">
        <v>-1.4801995920481001E-2</v>
      </c>
      <c r="E615" s="11">
        <v>-7.9502081663506005E-4</v>
      </c>
      <c r="F615" s="11">
        <v>-2.7787596779289801E-2</v>
      </c>
      <c r="G615" s="11">
        <v>2.6533562765654401E-2</v>
      </c>
      <c r="H615" s="11">
        <v>2.2658790837336899E-2</v>
      </c>
      <c r="I615" s="11">
        <v>-0.100063734605182</v>
      </c>
      <c r="J615" s="11">
        <v>-2.00082269239544E-2</v>
      </c>
      <c r="K615" s="11">
        <v>-5.5508047576061002E-2</v>
      </c>
      <c r="L615" s="11">
        <v>-0.115552091266667</v>
      </c>
      <c r="M615" s="11">
        <v>-4.3556897565634897E-2</v>
      </c>
      <c r="N615" s="11">
        <v>-0.13958445639457601</v>
      </c>
      <c r="O615" s="11">
        <v>-0.102324472247717</v>
      </c>
      <c r="P615" s="11">
        <v>-2.0841468862533401E-2</v>
      </c>
      <c r="Q615" s="11">
        <v>-9.40740475057774E-2</v>
      </c>
      <c r="R615" s="11">
        <v>-5.7512743425541198E-2</v>
      </c>
      <c r="S615" s="11">
        <v>-0.13840672422824399</v>
      </c>
      <c r="T615" s="11">
        <v>-7.9820360590663594E-2</v>
      </c>
      <c r="U615" s="11">
        <v>-7.8621991130222099E-2</v>
      </c>
      <c r="V615" s="11">
        <v>-2.2405449754286301E-2</v>
      </c>
      <c r="W615" s="11">
        <v>1.6719871472317599E-2</v>
      </c>
      <c r="X615" s="11">
        <v>-2.5236883807430902E-2</v>
      </c>
      <c r="Y615" s="11">
        <v>4.5833823279903402E-2</v>
      </c>
      <c r="Z615" s="11">
        <v>-1.6764698215737299E-3</v>
      </c>
      <c r="AA615" s="11">
        <v>-7.8571780748188005E-2</v>
      </c>
      <c r="AB615" s="11">
        <v>-2.6249241502698001E-2</v>
      </c>
      <c r="AC615" s="11">
        <v>1.7001443896623301E-2</v>
      </c>
      <c r="AD615" s="11">
        <v>1.7003048286043501E-2</v>
      </c>
      <c r="AE615" s="11">
        <v>-3.4226244472563498E-2</v>
      </c>
      <c r="AF615" s="11">
        <v>-1.90330895726783E-2</v>
      </c>
      <c r="AG615" s="11">
        <v>-6.1052212819428298E-2</v>
      </c>
      <c r="AH615" s="11">
        <v>-3.6519428979571902E-2</v>
      </c>
      <c r="AI615" s="11">
        <v>-3.3233345590189201E-2</v>
      </c>
      <c r="AJ615" s="11">
        <v>-1.87988702083134E-2</v>
      </c>
      <c r="AK615" s="11">
        <v>-3.5013373587171799E-3</v>
      </c>
      <c r="AL615" s="11">
        <v>4.4036136959835397E-3</v>
      </c>
      <c r="AM615" s="11">
        <v>-8.73909986084229E-3</v>
      </c>
      <c r="AN615" s="11">
        <v>-1.6173112557381901E-2</v>
      </c>
      <c r="AO615" s="11">
        <v>-4.5681059827243999E-2</v>
      </c>
      <c r="AP615" s="11">
        <v>-7.2358830295307401E-3</v>
      </c>
      <c r="AQ615" s="11">
        <v>-5.03320607674154E-2</v>
      </c>
      <c r="AR615" s="11">
        <v>2.9033161909563499E-2</v>
      </c>
      <c r="AS615" s="11">
        <v>-1.4069395235332099E-2</v>
      </c>
      <c r="AT615" s="11">
        <v>-6.7046250437972701E-2</v>
      </c>
      <c r="AU615" s="11">
        <v>3.87739669108201E-2</v>
      </c>
      <c r="AW615">
        <f t="array" ref="AW615">SUMPRODUCT(B615:AU615,TRANSPOSE('QoL regression results'!$H$3:$H$48))</f>
        <v>0.82231208280459356</v>
      </c>
    </row>
    <row r="616" spans="1:49" x14ac:dyDescent="0.3">
      <c r="A616">
        <v>615</v>
      </c>
      <c r="B616" s="11">
        <v>0.85550821571912805</v>
      </c>
      <c r="C616" s="11">
        <v>-4.0006099984398601E-2</v>
      </c>
      <c r="D616" s="11">
        <v>-1.7585885864983E-3</v>
      </c>
      <c r="E616" s="11">
        <v>4.7904669163649702E-3</v>
      </c>
      <c r="F616" s="11">
        <v>-6.8038021644164096E-3</v>
      </c>
      <c r="G616" s="11">
        <v>2.0492141305042299E-2</v>
      </c>
      <c r="H616" s="11">
        <v>3.2822165079112703E-2</v>
      </c>
      <c r="I616" s="11">
        <v>-9.7660826335548095E-2</v>
      </c>
      <c r="J616" s="11">
        <v>-7.9425346469904692E-3</v>
      </c>
      <c r="K616" s="11">
        <v>-0.10229295399796499</v>
      </c>
      <c r="L616" s="11">
        <v>-0.14354306000441699</v>
      </c>
      <c r="M616" s="11">
        <v>-5.1943963898247097E-2</v>
      </c>
      <c r="N616" s="11">
        <v>-0.11605256543158</v>
      </c>
      <c r="O616" s="11">
        <v>-9.03457668055829E-2</v>
      </c>
      <c r="P616" s="11">
        <v>-2.5887863783990401E-2</v>
      </c>
      <c r="Q616" s="11">
        <v>-0.119665746860788</v>
      </c>
      <c r="R616" s="11">
        <v>-0.17292157723125601</v>
      </c>
      <c r="S616" s="11">
        <v>-0.100625817462821</v>
      </c>
      <c r="T616" s="11">
        <v>-8.4041325513894802E-2</v>
      </c>
      <c r="U616" s="11">
        <v>-9.9064008643163698E-2</v>
      </c>
      <c r="V616" s="11">
        <v>4.4810985506656298E-2</v>
      </c>
      <c r="W616" s="11">
        <v>-4.4747869584770103E-2</v>
      </c>
      <c r="X616" s="11">
        <v>-2.77765290486333E-2</v>
      </c>
      <c r="Y616" s="11">
        <v>-3.2418704436237098E-3</v>
      </c>
      <c r="Z616" s="11">
        <v>-5.6870548321363403E-3</v>
      </c>
      <c r="AA616" s="11">
        <v>-0.10475444679739</v>
      </c>
      <c r="AB616" s="11">
        <v>-1.7610657585575801E-2</v>
      </c>
      <c r="AC616" s="11">
        <v>2.1310916987555599E-2</v>
      </c>
      <c r="AD616" s="11">
        <v>-5.4823267276021999E-2</v>
      </c>
      <c r="AE616" s="11">
        <v>-2.9917249834697401E-2</v>
      </c>
      <c r="AF616" s="11">
        <v>-2.1599532110622099E-2</v>
      </c>
      <c r="AG616" s="11">
        <v>-6.4182199196816295E-2</v>
      </c>
      <c r="AH616" s="11">
        <v>-5.0837256851320602E-2</v>
      </c>
      <c r="AI616" s="11">
        <v>-3.2917747326520697E-2</v>
      </c>
      <c r="AJ616" s="11">
        <v>-9.0717318798400094E-3</v>
      </c>
      <c r="AK616" s="11">
        <v>1.0242184719605101E-3</v>
      </c>
      <c r="AL616" s="11">
        <v>2.0354431383613298E-3</v>
      </c>
      <c r="AM616" s="11">
        <v>-1.32393829567896E-2</v>
      </c>
      <c r="AN616" s="11">
        <v>-1.88124801774418E-2</v>
      </c>
      <c r="AO616" s="11">
        <v>-4.9136559460486499E-2</v>
      </c>
      <c r="AP616" s="11">
        <v>-1.3383651537724601E-2</v>
      </c>
      <c r="AQ616" s="11">
        <v>-6.7472091568970702E-2</v>
      </c>
      <c r="AR616" s="11">
        <v>3.02003862657041E-2</v>
      </c>
      <c r="AS616" s="11">
        <v>-1.7602924871902199E-2</v>
      </c>
      <c r="AT616" s="11">
        <v>-6.5368697585324501E-2</v>
      </c>
      <c r="AU616" s="11">
        <v>4.2986851118546401E-2</v>
      </c>
      <c r="AW616">
        <f t="array" ref="AW616">SUMPRODUCT(B616:AU616,TRANSPOSE('QoL regression results'!$H$3:$H$48))</f>
        <v>0.80670640200616883</v>
      </c>
    </row>
    <row r="617" spans="1:49" x14ac:dyDescent="0.3">
      <c r="A617">
        <v>616</v>
      </c>
      <c r="B617" s="11">
        <v>0.86094305234219703</v>
      </c>
      <c r="C617" s="11">
        <v>-7.6479201527847804E-2</v>
      </c>
      <c r="D617" s="11">
        <v>1.2687305434702201E-2</v>
      </c>
      <c r="E617" s="11">
        <v>2.9897296322621901E-3</v>
      </c>
      <c r="F617" s="11">
        <v>2.89291461529886E-2</v>
      </c>
      <c r="G617" s="11">
        <v>4.2852448063377098E-3</v>
      </c>
      <c r="H617" s="11">
        <v>3.0867519807165698E-2</v>
      </c>
      <c r="I617" s="11">
        <v>-2.0460241109619099E-2</v>
      </c>
      <c r="J617" s="11">
        <v>-1.40092013375024E-2</v>
      </c>
      <c r="K617" s="11">
        <v>-0.150525085667571</v>
      </c>
      <c r="L617" s="11">
        <v>-9.8170226043673106E-2</v>
      </c>
      <c r="M617" s="11">
        <v>-5.0197907689906403E-2</v>
      </c>
      <c r="N617" s="11">
        <v>-0.15034903545367101</v>
      </c>
      <c r="O617" s="11">
        <v>-6.3582503791067294E-2</v>
      </c>
      <c r="P617" s="11">
        <v>-1.9413703801529601E-2</v>
      </c>
      <c r="Q617" s="11">
        <v>-6.7343312927375901E-2</v>
      </c>
      <c r="R617" s="11">
        <v>-7.8315790646969793E-2</v>
      </c>
      <c r="S617" s="11">
        <v>-0.11601882955149</v>
      </c>
      <c r="T617" s="11">
        <v>-5.7916170812874902E-2</v>
      </c>
      <c r="U617" s="11">
        <v>-0.13295521839490501</v>
      </c>
      <c r="V617" s="11">
        <v>5.8024169637914003E-3</v>
      </c>
      <c r="W617" s="11">
        <v>-4.9568846437009803E-2</v>
      </c>
      <c r="X617" s="11">
        <v>-5.4672557947410098E-2</v>
      </c>
      <c r="Y617" s="11">
        <v>-5.1277748192382899E-2</v>
      </c>
      <c r="Z617" s="11">
        <v>-2.17222681765428E-3</v>
      </c>
      <c r="AA617" s="11">
        <v>-9.4899410853480595E-2</v>
      </c>
      <c r="AB617" s="11">
        <v>-4.4153764140877898E-2</v>
      </c>
      <c r="AC617" s="11">
        <v>-9.0583461854323796E-3</v>
      </c>
      <c r="AD617" s="11">
        <v>-3.1801740218000501E-3</v>
      </c>
      <c r="AE617" s="11">
        <v>-3.3746986379503997E-2</v>
      </c>
      <c r="AF617" s="11">
        <v>-8.6938744562961908E-3</v>
      </c>
      <c r="AG617" s="11">
        <v>-6.28899712083648E-2</v>
      </c>
      <c r="AH617" s="11">
        <v>-4.6559437607096701E-2</v>
      </c>
      <c r="AI617" s="11">
        <v>-1.6934903312652499E-2</v>
      </c>
      <c r="AJ617" s="11">
        <v>-1.26361140648248E-2</v>
      </c>
      <c r="AK617" s="11">
        <v>-1.83564424555609E-3</v>
      </c>
      <c r="AL617" s="11">
        <v>1.01762699613756E-3</v>
      </c>
      <c r="AM617" s="11">
        <v>-1.22496229231615E-2</v>
      </c>
      <c r="AN617" s="11">
        <v>-3.6027772143015002E-2</v>
      </c>
      <c r="AO617" s="11">
        <v>-6.7904512373384698E-2</v>
      </c>
      <c r="AP617" s="11">
        <v>-1.02258210161688E-2</v>
      </c>
      <c r="AQ617" s="11">
        <v>-5.7703177442689498E-2</v>
      </c>
      <c r="AR617" s="11">
        <v>3.3529283122086299E-2</v>
      </c>
      <c r="AS617" s="11">
        <v>-1.1942551728635099E-2</v>
      </c>
      <c r="AT617" s="11">
        <v>-6.09183180747404E-2</v>
      </c>
      <c r="AU617" s="11">
        <v>3.34862936124833E-2</v>
      </c>
      <c r="AW617">
        <f t="array" ref="AW617">SUMPRODUCT(B617:AU617,TRANSPOSE('QoL regression results'!$H$3:$H$48))</f>
        <v>0.81540124173123796</v>
      </c>
    </row>
    <row r="618" spans="1:49" x14ac:dyDescent="0.3">
      <c r="A618">
        <v>617</v>
      </c>
      <c r="B618" s="11">
        <v>0.855672355520259</v>
      </c>
      <c r="C618" s="11">
        <v>-5.1429794598741703E-2</v>
      </c>
      <c r="D618" s="11">
        <v>9.6302819541615008E-3</v>
      </c>
      <c r="E618" s="11">
        <v>3.3543321681098501E-3</v>
      </c>
      <c r="F618" s="11">
        <v>-9.9237130700548411E-4</v>
      </c>
      <c r="G618" s="11">
        <v>2.8736864584299401E-2</v>
      </c>
      <c r="H618" s="11">
        <v>3.9990614521934101E-2</v>
      </c>
      <c r="I618" s="11">
        <v>-8.9467360881021293E-2</v>
      </c>
      <c r="J618" s="11">
        <v>-3.1766694809843399E-2</v>
      </c>
      <c r="K618" s="11">
        <v>-0.19185585634518401</v>
      </c>
      <c r="L618" s="11">
        <v>-9.6569299393906502E-2</v>
      </c>
      <c r="M618" s="11">
        <v>-6.1044687370725201E-2</v>
      </c>
      <c r="N618" s="11">
        <v>-0.16881259258610601</v>
      </c>
      <c r="O618" s="11">
        <v>-6.4848906460179198E-2</v>
      </c>
      <c r="P618" s="11">
        <v>-1.7326937782490798E-2</v>
      </c>
      <c r="Q618" s="11">
        <v>-9.7338024222914696E-2</v>
      </c>
      <c r="R618" s="11">
        <v>-0.114572802299993</v>
      </c>
      <c r="S618" s="11">
        <v>-0.127742087015144</v>
      </c>
      <c r="T618" s="11">
        <v>-6.5254424795885502E-2</v>
      </c>
      <c r="U618" s="11">
        <v>-7.9813915398820406E-2</v>
      </c>
      <c r="V618" s="11">
        <v>7.9419257399454702E-3</v>
      </c>
      <c r="W618" s="11">
        <v>-9.9603119677149094E-3</v>
      </c>
      <c r="X618" s="11">
        <v>-5.18272179454045E-2</v>
      </c>
      <c r="Y618" s="11">
        <v>-4.5733628052914102E-2</v>
      </c>
      <c r="Z618" s="11">
        <v>2.6665406806957699E-3</v>
      </c>
      <c r="AA618" s="11">
        <v>-8.8617078024413001E-2</v>
      </c>
      <c r="AB618" s="11">
        <v>-2.21175408486258E-2</v>
      </c>
      <c r="AC618" s="11">
        <v>-5.63543385672731E-2</v>
      </c>
      <c r="AD618" s="11">
        <v>-7.3839824297128001E-2</v>
      </c>
      <c r="AE618" s="11">
        <v>-3.4601386495852697E-2</v>
      </c>
      <c r="AF618" s="11">
        <v>-1.5893406720263001E-2</v>
      </c>
      <c r="AG618" s="11">
        <v>-6.3627991283246504E-2</v>
      </c>
      <c r="AH618" s="11">
        <v>-5.9778615025952699E-2</v>
      </c>
      <c r="AI618" s="11">
        <v>-2.4967198314285299E-2</v>
      </c>
      <c r="AJ618" s="11">
        <v>-1.39221593547379E-2</v>
      </c>
      <c r="AK618" s="11">
        <v>1.02026063438119E-2</v>
      </c>
      <c r="AL618" s="11">
        <v>1.6856443915055499E-2</v>
      </c>
      <c r="AM618" s="11">
        <v>4.7761564716526601E-4</v>
      </c>
      <c r="AN618" s="11">
        <v>-1.32132604670988E-2</v>
      </c>
      <c r="AO618" s="11">
        <v>-2.2773790169920202E-2</v>
      </c>
      <c r="AP618" s="11">
        <v>-1.683269320012E-2</v>
      </c>
      <c r="AQ618" s="11">
        <v>-6.49012960785431E-2</v>
      </c>
      <c r="AR618" s="11">
        <v>3.3607746340898199E-2</v>
      </c>
      <c r="AS618" s="11">
        <v>-1.9847638737158099E-2</v>
      </c>
      <c r="AT618" s="11">
        <v>-6.7157260131232299E-2</v>
      </c>
      <c r="AU618" s="11">
        <v>4.5078407182242902E-2</v>
      </c>
      <c r="AW618">
        <f t="array" ref="AW618">SUMPRODUCT(B618:AU618,TRANSPOSE('QoL regression results'!$H$3:$H$48))</f>
        <v>0.81275018440936175</v>
      </c>
    </row>
    <row r="619" spans="1:49" x14ac:dyDescent="0.3">
      <c r="A619">
        <v>618</v>
      </c>
      <c r="B619" s="11">
        <v>0.86073257784023405</v>
      </c>
      <c r="C619" s="11">
        <v>-6.8347180268517493E-2</v>
      </c>
      <c r="D619" s="11">
        <v>2.2875726447877501E-2</v>
      </c>
      <c r="E619" s="11">
        <v>-1.7783291226428201E-3</v>
      </c>
      <c r="F619" s="11">
        <v>2.1461431655807901E-2</v>
      </c>
      <c r="G619" s="11">
        <v>9.0812257110631494E-3</v>
      </c>
      <c r="H619" s="11">
        <v>2.7452198706897898E-2</v>
      </c>
      <c r="I619" s="11">
        <v>-5.57188362847226E-2</v>
      </c>
      <c r="J619" s="11">
        <v>-2.51032178469449E-2</v>
      </c>
      <c r="K619" s="11">
        <v>-7.8327830670140694E-2</v>
      </c>
      <c r="L619" s="11">
        <v>-0.116804915222201</v>
      </c>
      <c r="M619" s="11">
        <v>-5.53986849680045E-2</v>
      </c>
      <c r="N619" s="11">
        <v>-9.9685407773983506E-2</v>
      </c>
      <c r="O619" s="11">
        <v>-6.8112149337390404E-2</v>
      </c>
      <c r="P619" s="11">
        <v>-2.3047722759107901E-2</v>
      </c>
      <c r="Q619" s="11">
        <v>-3.2224183493191401E-2</v>
      </c>
      <c r="R619" s="11">
        <v>-7.1579945258883407E-2</v>
      </c>
      <c r="S619" s="11">
        <v>-0.10134965211917001</v>
      </c>
      <c r="T619" s="11">
        <v>-6.2425922424788498E-2</v>
      </c>
      <c r="U619" s="11">
        <v>-8.9875948578117801E-2</v>
      </c>
      <c r="V619" s="11">
        <v>2.6732101478324999E-2</v>
      </c>
      <c r="W619" s="11">
        <v>-7.1901633330036893E-2</v>
      </c>
      <c r="X619" s="11">
        <v>-2.3911532515035201E-2</v>
      </c>
      <c r="Y619" s="11">
        <v>7.2824671043949907E-2</v>
      </c>
      <c r="Z619" s="11">
        <v>-2.6885021308590901E-2</v>
      </c>
      <c r="AA619" s="11">
        <v>-9.9524748754791004E-2</v>
      </c>
      <c r="AB619" s="11">
        <v>-2.9224792345485501E-2</v>
      </c>
      <c r="AC619" s="11">
        <v>-3.2609924129190802E-2</v>
      </c>
      <c r="AD619" s="11">
        <v>-8.0039423837295898E-2</v>
      </c>
      <c r="AE619" s="11">
        <v>-3.7518192353394098E-2</v>
      </c>
      <c r="AF619" s="11">
        <v>-3.0412651291217899E-2</v>
      </c>
      <c r="AG619" s="11">
        <v>-6.1584834577924803E-2</v>
      </c>
      <c r="AH619" s="11">
        <v>-4.4875859469199697E-2</v>
      </c>
      <c r="AI619" s="11">
        <v>-2.07422751973762E-2</v>
      </c>
      <c r="AJ619" s="11">
        <v>-1.7198896292255E-2</v>
      </c>
      <c r="AK619" s="11">
        <v>3.2228564371342902E-3</v>
      </c>
      <c r="AL619" s="11">
        <v>8.6483265226117295E-3</v>
      </c>
      <c r="AM619" s="11">
        <v>-8.4030193780581502E-3</v>
      </c>
      <c r="AN619" s="11">
        <v>-1.8230371966779499E-2</v>
      </c>
      <c r="AO619" s="11">
        <v>-3.9898099232247998E-2</v>
      </c>
      <c r="AP619" s="11">
        <v>-1.5755153877471499E-2</v>
      </c>
      <c r="AQ619" s="11">
        <v>-5.9197713609915097E-2</v>
      </c>
      <c r="AR619" s="11">
        <v>3.8641537820768602E-2</v>
      </c>
      <c r="AS619" s="11">
        <v>-2.0089288772074498E-2</v>
      </c>
      <c r="AT619" s="11">
        <v>-6.2578796613639298E-2</v>
      </c>
      <c r="AU619" s="11">
        <v>4.06741850846387E-2</v>
      </c>
      <c r="AW619">
        <f t="array" ref="AW619">SUMPRODUCT(B619:AU619,TRANSPOSE('QoL regression results'!$H$3:$H$48))</f>
        <v>0.82450504489364607</v>
      </c>
    </row>
    <row r="620" spans="1:49" x14ac:dyDescent="0.3">
      <c r="A620">
        <v>619</v>
      </c>
      <c r="B620" s="11">
        <v>0.84679914783552002</v>
      </c>
      <c r="C620" s="11">
        <v>-2.5701902776593899E-2</v>
      </c>
      <c r="D620" s="11">
        <v>1.77897027649716E-3</v>
      </c>
      <c r="E620" s="11">
        <v>6.2920794098833199E-3</v>
      </c>
      <c r="F620" s="11">
        <v>-1.60695185503379E-3</v>
      </c>
      <c r="G620" s="11">
        <v>1.6292674737440602E-2</v>
      </c>
      <c r="H620" s="11">
        <v>2.6696294209131399E-2</v>
      </c>
      <c r="I620" s="11">
        <v>-0.12853173524957201</v>
      </c>
      <c r="J620" s="11">
        <v>-2.0357551565396301E-2</v>
      </c>
      <c r="K620" s="11">
        <v>-0.15901050774620001</v>
      </c>
      <c r="L620" s="11">
        <v>-0.144093944575408</v>
      </c>
      <c r="M620" s="11">
        <v>-5.7362611188364797E-2</v>
      </c>
      <c r="N620" s="11">
        <v>-0.115508564281547</v>
      </c>
      <c r="O620" s="11">
        <v>-6.4217853161172497E-2</v>
      </c>
      <c r="P620" s="11">
        <v>-2.6049481713304901E-2</v>
      </c>
      <c r="Q620" s="11">
        <v>-7.7240134105589095E-2</v>
      </c>
      <c r="R620" s="11">
        <v>-0.15486691433341701</v>
      </c>
      <c r="S620" s="11">
        <v>-0.135295131188613</v>
      </c>
      <c r="T620" s="11">
        <v>-6.3007510266594902E-2</v>
      </c>
      <c r="U620" s="11">
        <v>-1.2107569069927099E-2</v>
      </c>
      <c r="V620" s="11">
        <v>-1.9195713380906001E-2</v>
      </c>
      <c r="W620" s="11">
        <v>-6.8950099643798696E-2</v>
      </c>
      <c r="X620" s="11">
        <v>-4.0935190654731599E-2</v>
      </c>
      <c r="Y620" s="11">
        <v>2.3675252240009499E-2</v>
      </c>
      <c r="Z620" s="11">
        <v>2.3533652998420699E-2</v>
      </c>
      <c r="AA620" s="11">
        <v>-0.103582729472097</v>
      </c>
      <c r="AB620" s="11">
        <v>-4.8702604553202203E-2</v>
      </c>
      <c r="AC620" s="11">
        <v>-7.5138016551664502E-3</v>
      </c>
      <c r="AD620" s="11">
        <v>-3.47940480087904E-2</v>
      </c>
      <c r="AE620" s="11">
        <v>-3.20868508690288E-2</v>
      </c>
      <c r="AF620" s="11">
        <v>-2.4746128182137301E-2</v>
      </c>
      <c r="AG620" s="11">
        <v>-6.2044853584343598E-2</v>
      </c>
      <c r="AH620" s="11">
        <v>-4.7410384675140103E-2</v>
      </c>
      <c r="AI620" s="11">
        <v>-1.88275710125166E-2</v>
      </c>
      <c r="AJ620" s="11">
        <v>-1.41606146383842E-2</v>
      </c>
      <c r="AK620" s="11">
        <v>2.8104985443597901E-3</v>
      </c>
      <c r="AL620" s="11">
        <v>8.1417494522884708E-3</v>
      </c>
      <c r="AM620" s="11">
        <v>-1.0761206566006799E-2</v>
      </c>
      <c r="AN620" s="11">
        <v>-1.6578236410203E-2</v>
      </c>
      <c r="AO620" s="11">
        <v>-3.2036289894129003E-2</v>
      </c>
      <c r="AP620" s="11">
        <v>-1.14858479827498E-2</v>
      </c>
      <c r="AQ620" s="11">
        <v>-4.9342065449798599E-2</v>
      </c>
      <c r="AR620" s="11">
        <v>3.0174960375261801E-2</v>
      </c>
      <c r="AS620" s="11">
        <v>-1.4538523354267301E-2</v>
      </c>
      <c r="AT620" s="11">
        <v>-5.9573199023895802E-2</v>
      </c>
      <c r="AU620" s="11">
        <v>5.16420326826387E-2</v>
      </c>
      <c r="AW620">
        <f t="array" ref="AW620">SUMPRODUCT(B620:AU620,TRANSPOSE('QoL regression results'!$H$3:$H$48))</f>
        <v>0.80753051261266839</v>
      </c>
    </row>
    <row r="621" spans="1:49" x14ac:dyDescent="0.3">
      <c r="A621">
        <v>620</v>
      </c>
      <c r="B621" s="11">
        <v>0.85686774034358804</v>
      </c>
      <c r="C621" s="11">
        <v>5.2998704704124797E-3</v>
      </c>
      <c r="D621" s="11">
        <v>-1.9294722768115499E-2</v>
      </c>
      <c r="E621" s="11">
        <v>-6.0251289062129105E-4</v>
      </c>
      <c r="F621" s="11">
        <v>-2.0480749234255999E-3</v>
      </c>
      <c r="G621" s="11">
        <v>3.2514622201419499E-2</v>
      </c>
      <c r="H621" s="11">
        <v>3.6383141758421E-2</v>
      </c>
      <c r="I621" s="11">
        <v>-6.4341118368543906E-2</v>
      </c>
      <c r="J621" s="11">
        <v>-2.6433109370425499E-2</v>
      </c>
      <c r="K621" s="11">
        <v>-7.6493234220689904E-2</v>
      </c>
      <c r="L621" s="11">
        <v>-0.102189297775185</v>
      </c>
      <c r="M621" s="11">
        <v>-6.39566284128225E-2</v>
      </c>
      <c r="N621" s="11">
        <v>-0.17288076021441301</v>
      </c>
      <c r="O621" s="11">
        <v>-5.8179746279624099E-2</v>
      </c>
      <c r="P621" s="11">
        <v>-1.92347395713213E-2</v>
      </c>
      <c r="Q621" s="11">
        <v>2.97599720118157E-2</v>
      </c>
      <c r="R621" s="11">
        <v>-8.8977677360938701E-2</v>
      </c>
      <c r="S621" s="11">
        <v>-0.15926224994014199</v>
      </c>
      <c r="T621" s="11">
        <v>-4.7995887068576999E-2</v>
      </c>
      <c r="U621" s="11">
        <v>-7.2435797062745597E-2</v>
      </c>
      <c r="V621" s="11">
        <v>1.5092305128626299E-2</v>
      </c>
      <c r="W621" s="11">
        <v>-6.3771982714692796E-2</v>
      </c>
      <c r="X621" s="11">
        <v>-2.51934885955966E-2</v>
      </c>
      <c r="Y621" s="11">
        <v>-7.7682926846788297E-3</v>
      </c>
      <c r="Z621" s="11">
        <v>3.7616453533948699E-2</v>
      </c>
      <c r="AA621" s="11">
        <v>-8.3064956270506696E-2</v>
      </c>
      <c r="AB621" s="11">
        <v>-3.4176365645306503E-2</v>
      </c>
      <c r="AC621" s="11">
        <v>-5.8328799192261901E-2</v>
      </c>
      <c r="AD621" s="11">
        <v>-2.09086483833585E-2</v>
      </c>
      <c r="AE621" s="11">
        <v>-3.4687844208905902E-2</v>
      </c>
      <c r="AF621" s="11">
        <v>-2.9833012887874301E-2</v>
      </c>
      <c r="AG621" s="11">
        <v>-6.8104279816451299E-2</v>
      </c>
      <c r="AH621" s="11">
        <v>-4.6559306006197898E-2</v>
      </c>
      <c r="AI621" s="11">
        <v>-2.73422280835511E-2</v>
      </c>
      <c r="AJ621" s="11">
        <v>-1.4543903725852901E-2</v>
      </c>
      <c r="AK621" s="11">
        <v>1.0415684378619901E-2</v>
      </c>
      <c r="AL621" s="11">
        <v>9.5629750372417908E-3</v>
      </c>
      <c r="AM621" s="11">
        <v>-6.8829853409953E-3</v>
      </c>
      <c r="AN621" s="11">
        <v>-1.7207888989761201E-2</v>
      </c>
      <c r="AO621" s="11">
        <v>-2.72965555437229E-2</v>
      </c>
      <c r="AP621" s="11">
        <v>-1.67119119747767E-2</v>
      </c>
      <c r="AQ621" s="11">
        <v>-5.5916891949138597E-2</v>
      </c>
      <c r="AR621" s="11">
        <v>3.0523008258096299E-2</v>
      </c>
      <c r="AS621" s="11">
        <v>-1.31458494666215E-2</v>
      </c>
      <c r="AT621" s="11">
        <v>-6.54933473745265E-2</v>
      </c>
      <c r="AU621" s="11">
        <v>4.0124694035154701E-2</v>
      </c>
      <c r="AW621">
        <f t="array" ref="AW621">SUMPRODUCT(B621:AU621,TRANSPOSE('QoL regression results'!$H$3:$H$48))</f>
        <v>0.81987140937463188</v>
      </c>
    </row>
    <row r="622" spans="1:49" x14ac:dyDescent="0.3">
      <c r="A622">
        <v>621</v>
      </c>
      <c r="B622" s="11">
        <v>0.86402536510936501</v>
      </c>
      <c r="C622" s="11">
        <v>-6.6486374611656601E-2</v>
      </c>
      <c r="D622" s="11">
        <v>4.71854483871334E-3</v>
      </c>
      <c r="E622" s="11">
        <v>4.0305671843271097E-3</v>
      </c>
      <c r="F622" s="11">
        <v>8.7809964408404797E-3</v>
      </c>
      <c r="G622" s="11">
        <v>2.77412940183062E-2</v>
      </c>
      <c r="H622" s="11">
        <v>3.3252818494153402E-2</v>
      </c>
      <c r="I622" s="11">
        <v>-0.105378350822217</v>
      </c>
      <c r="J622" s="11">
        <v>-2.2823421754239001E-2</v>
      </c>
      <c r="K622" s="11">
        <v>-0.11978113243018899</v>
      </c>
      <c r="L622" s="11">
        <v>-0.114219224517151</v>
      </c>
      <c r="M622" s="11">
        <v>-4.9181936617840601E-2</v>
      </c>
      <c r="N622" s="11">
        <v>-0.17256415265483899</v>
      </c>
      <c r="O622" s="11">
        <v>-7.1143640166086305E-2</v>
      </c>
      <c r="P622" s="11">
        <v>-2.2749620587366799E-2</v>
      </c>
      <c r="Q622" s="11">
        <v>-9.5065698655955599E-2</v>
      </c>
      <c r="R622" s="11">
        <v>-0.115308322829888</v>
      </c>
      <c r="S622" s="11">
        <v>-0.106865489823809</v>
      </c>
      <c r="T622" s="11">
        <v>-7.8954437954262893E-2</v>
      </c>
      <c r="U622" s="11">
        <v>-0.10728093623786999</v>
      </c>
      <c r="V622" s="11">
        <v>-1.91874577788562E-2</v>
      </c>
      <c r="W622" s="11">
        <v>-3.36577309038378E-2</v>
      </c>
      <c r="X622" s="11">
        <v>-2.2584859754011699E-2</v>
      </c>
      <c r="Y622" s="11">
        <v>-2.53477476001552E-2</v>
      </c>
      <c r="Z622" s="11">
        <v>3.2630527349983902E-2</v>
      </c>
      <c r="AA622" s="11">
        <v>-0.10557488651275899</v>
      </c>
      <c r="AB622" s="11">
        <v>-3.03644110184671E-2</v>
      </c>
      <c r="AC622" s="11">
        <v>-8.8479463805974101E-2</v>
      </c>
      <c r="AD622" s="11">
        <v>-1.4629102735308101E-2</v>
      </c>
      <c r="AE622" s="11">
        <v>-3.57969467765685E-2</v>
      </c>
      <c r="AF622" s="11">
        <v>-1.1253933997682699E-2</v>
      </c>
      <c r="AG622" s="11">
        <v>-5.7437997653860998E-2</v>
      </c>
      <c r="AH622" s="11">
        <v>-5.46553103207311E-2</v>
      </c>
      <c r="AI622" s="11">
        <v>-3.3543638038126301E-2</v>
      </c>
      <c r="AJ622" s="11">
        <v>-1.31768493576327E-2</v>
      </c>
      <c r="AK622" s="11">
        <v>8.5708642275236497E-4</v>
      </c>
      <c r="AL622" s="11">
        <v>7.8792774896620892E-3</v>
      </c>
      <c r="AM622" s="11">
        <v>-1.0328260682704701E-2</v>
      </c>
      <c r="AN622" s="11">
        <v>-2.4523811314115601E-2</v>
      </c>
      <c r="AO622" s="11">
        <v>-3.7797194281374097E-2</v>
      </c>
      <c r="AP622" s="11">
        <v>-1.49675959468627E-2</v>
      </c>
      <c r="AQ622" s="11">
        <v>-5.7810143002536202E-2</v>
      </c>
      <c r="AR622" s="11">
        <v>2.9344896077293299E-2</v>
      </c>
      <c r="AS622" s="11">
        <v>-1.7271232305751401E-2</v>
      </c>
      <c r="AT622" s="11">
        <v>-6.23952216366567E-2</v>
      </c>
      <c r="AU622" s="11">
        <v>3.57541922338813E-2</v>
      </c>
      <c r="AW622">
        <f t="array" ref="AW622">SUMPRODUCT(B622:AU622,TRANSPOSE('QoL regression results'!$H$3:$H$48))</f>
        <v>0.81724933227829599</v>
      </c>
    </row>
    <row r="623" spans="1:49" x14ac:dyDescent="0.3">
      <c r="A623">
        <v>622</v>
      </c>
      <c r="B623" s="11">
        <v>0.85211164159655195</v>
      </c>
      <c r="C623" s="11">
        <v>-2.55966417778151E-2</v>
      </c>
      <c r="D623" s="11">
        <v>1.35144665746149E-2</v>
      </c>
      <c r="E623" s="11">
        <v>-6.7805235801985102E-4</v>
      </c>
      <c r="F623" s="11">
        <v>-1.1233923263091101E-2</v>
      </c>
      <c r="G623" s="11">
        <v>1.7777913166710801E-2</v>
      </c>
      <c r="H623" s="11">
        <v>3.6007110278978599E-2</v>
      </c>
      <c r="I623" s="11">
        <v>-9.8178335936197306E-2</v>
      </c>
      <c r="J623" s="11">
        <v>-1.2398051032563201E-2</v>
      </c>
      <c r="K623" s="11">
        <v>-0.20742386788218301</v>
      </c>
      <c r="L623" s="11">
        <v>-0.116394657991182</v>
      </c>
      <c r="M623" s="11">
        <v>-5.9540145913514503E-2</v>
      </c>
      <c r="N623" s="11">
        <v>-9.6290094271647295E-2</v>
      </c>
      <c r="O623" s="11">
        <v>-6.8865535330359495E-2</v>
      </c>
      <c r="P623" s="11">
        <v>-6.4359201560374203E-3</v>
      </c>
      <c r="Q623" s="11">
        <v>-6.9613919296992899E-2</v>
      </c>
      <c r="R623" s="11">
        <v>-0.110030558220178</v>
      </c>
      <c r="S623" s="11">
        <v>-0.115575467881234</v>
      </c>
      <c r="T623" s="11">
        <v>-5.8871006994785001E-2</v>
      </c>
      <c r="U623" s="11">
        <v>-4.3078053766783003E-2</v>
      </c>
      <c r="V623" s="11">
        <v>-5.1266427088550396E-3</v>
      </c>
      <c r="W623" s="11">
        <v>-7.3417807050966705E-2</v>
      </c>
      <c r="X623" s="11">
        <v>-6.3231297553270505E-2</v>
      </c>
      <c r="Y623" s="11">
        <v>7.5146469461366398E-4</v>
      </c>
      <c r="Z623" s="11">
        <v>-2.5009282216985899E-2</v>
      </c>
      <c r="AA623" s="11">
        <v>-8.6827419404946204E-2</v>
      </c>
      <c r="AB623" s="11">
        <v>-3.7561856602431699E-2</v>
      </c>
      <c r="AC623" s="11">
        <v>-1.4290466970098101E-2</v>
      </c>
      <c r="AD623" s="11">
        <v>5.46275760191432E-3</v>
      </c>
      <c r="AE623" s="11">
        <v>-4.3480688170298702E-2</v>
      </c>
      <c r="AF623" s="11">
        <v>-2.7805854969756801E-2</v>
      </c>
      <c r="AG623" s="11">
        <v>-6.7595036533117797E-2</v>
      </c>
      <c r="AH623" s="11">
        <v>-5.1073975481559897E-2</v>
      </c>
      <c r="AI623" s="11">
        <v>-2.1463473186372501E-2</v>
      </c>
      <c r="AJ623" s="11">
        <v>-1.16478759219355E-2</v>
      </c>
      <c r="AK623" s="11">
        <v>8.3257395857891706E-5</v>
      </c>
      <c r="AL623" s="11">
        <v>1.16116769946886E-2</v>
      </c>
      <c r="AM623" s="11">
        <v>-8.4690889188756592E-3</v>
      </c>
      <c r="AN623" s="11">
        <v>-2.0264983891129702E-2</v>
      </c>
      <c r="AO623" s="11">
        <v>-2.62044570145895E-2</v>
      </c>
      <c r="AP623" s="11">
        <v>-1.20194088715119E-2</v>
      </c>
      <c r="AQ623" s="11">
        <v>-5.4927447450439697E-2</v>
      </c>
      <c r="AR623" s="11">
        <v>3.1850320585455498E-2</v>
      </c>
      <c r="AS623" s="11">
        <v>-1.14892599567963E-2</v>
      </c>
      <c r="AT623" s="11">
        <v>-6.0400827163011997E-2</v>
      </c>
      <c r="AU623" s="11">
        <v>4.1869035408293599E-2</v>
      </c>
      <c r="AW623">
        <f t="array" ref="AW623">SUMPRODUCT(B623:AU623,TRANSPOSE('QoL regression results'!$H$3:$H$48))</f>
        <v>0.81264934310968062</v>
      </c>
    </row>
    <row r="624" spans="1:49" x14ac:dyDescent="0.3">
      <c r="A624">
        <v>623</v>
      </c>
      <c r="B624" s="11">
        <v>0.84300590820524102</v>
      </c>
      <c r="C624" s="11">
        <v>-3.6993298665465399E-2</v>
      </c>
      <c r="D624" s="11">
        <v>-1.5752521398019699E-2</v>
      </c>
      <c r="E624" s="11">
        <v>1.8054288395326901E-2</v>
      </c>
      <c r="F624" s="11">
        <v>3.0927107500685499E-2</v>
      </c>
      <c r="G624" s="11">
        <v>2.2142908793581301E-2</v>
      </c>
      <c r="H624" s="11">
        <v>3.00449634242341E-2</v>
      </c>
      <c r="I624" s="11">
        <v>-7.2211351280450295E-2</v>
      </c>
      <c r="J624" s="11">
        <v>-7.2168062986523599E-3</v>
      </c>
      <c r="K624" s="11">
        <v>-4.1092548878597597E-2</v>
      </c>
      <c r="L624" s="11">
        <v>-0.113442448891712</v>
      </c>
      <c r="M624" s="11">
        <v>-3.7423572453036402E-2</v>
      </c>
      <c r="N624" s="11">
        <v>-0.15346723040523899</v>
      </c>
      <c r="O624" s="11">
        <v>-0.109309884680569</v>
      </c>
      <c r="P624" s="11">
        <v>-2.2847314023121599E-2</v>
      </c>
      <c r="Q624" s="11">
        <v>-0.10502913654799299</v>
      </c>
      <c r="R624" s="11">
        <v>-9.20609434190983E-3</v>
      </c>
      <c r="S624" s="11">
        <v>-0.121250019182106</v>
      </c>
      <c r="T624" s="11">
        <v>-6.2991825029149101E-2</v>
      </c>
      <c r="U624" s="11">
        <v>4.1655714089404001E-2</v>
      </c>
      <c r="V624" s="11">
        <v>6.5338043508507996E-3</v>
      </c>
      <c r="W624" s="11">
        <v>-1.8500177768813401E-2</v>
      </c>
      <c r="X624" s="11">
        <v>-4.5054552913656898E-2</v>
      </c>
      <c r="Y624" s="11">
        <v>3.7263731812001703E-2</v>
      </c>
      <c r="Z624" s="11">
        <v>-6.9625494527795095E-2</v>
      </c>
      <c r="AA624" s="11">
        <v>-0.10477377650797801</v>
      </c>
      <c r="AB624" s="11">
        <v>-4.4875712625962801E-2</v>
      </c>
      <c r="AC624" s="11">
        <v>6.1608108952025301E-2</v>
      </c>
      <c r="AD624" s="11">
        <v>-2.9372861914829799E-2</v>
      </c>
      <c r="AE624" s="11">
        <v>-3.3541582209424201E-2</v>
      </c>
      <c r="AF624" s="11">
        <v>-2.10118135922918E-2</v>
      </c>
      <c r="AG624" s="11">
        <v>-5.31670116205369E-2</v>
      </c>
      <c r="AH624" s="11">
        <v>-4.81187882909399E-2</v>
      </c>
      <c r="AI624" s="11">
        <v>-2.42205611520016E-2</v>
      </c>
      <c r="AJ624" s="11">
        <v>-1.40788067649245E-2</v>
      </c>
      <c r="AK624" s="11">
        <v>1.68298261015734E-3</v>
      </c>
      <c r="AL624" s="11">
        <v>1.34814778170521E-2</v>
      </c>
      <c r="AM624" s="11">
        <v>-2.9215183109474198E-3</v>
      </c>
      <c r="AN624" s="11">
        <v>-1.9453805725345E-2</v>
      </c>
      <c r="AO624" s="11">
        <v>-4.1319515439407803E-2</v>
      </c>
      <c r="AP624" s="11">
        <v>-1.30870513459995E-2</v>
      </c>
      <c r="AQ624" s="11">
        <v>-5.58639784682941E-2</v>
      </c>
      <c r="AR624" s="11">
        <v>2.6089593487665999E-2</v>
      </c>
      <c r="AS624" s="11">
        <v>-1.62964406334331E-2</v>
      </c>
      <c r="AT624" s="11">
        <v>-6.3802688661990598E-2</v>
      </c>
      <c r="AU624" s="11">
        <v>3.8715718820129398E-2</v>
      </c>
      <c r="AW624">
        <f t="array" ref="AW624">SUMPRODUCT(B624:AU624,TRANSPOSE('QoL regression results'!$H$3:$H$48))</f>
        <v>0.80836859773135328</v>
      </c>
    </row>
    <row r="625" spans="1:49" x14ac:dyDescent="0.3">
      <c r="A625">
        <v>624</v>
      </c>
      <c r="B625" s="11">
        <v>0.88787713445893401</v>
      </c>
      <c r="C625" s="11">
        <v>-3.7681865935653001E-2</v>
      </c>
      <c r="D625" s="11">
        <v>-2.1147233213761399E-2</v>
      </c>
      <c r="E625" s="11">
        <v>-2.86683926082909E-3</v>
      </c>
      <c r="F625" s="11">
        <v>-7.71111708528361E-3</v>
      </c>
      <c r="G625" s="11">
        <v>1.6529430170619901E-2</v>
      </c>
      <c r="H625" s="11">
        <v>3.7620231959577997E-2</v>
      </c>
      <c r="I625" s="11">
        <v>-3.7167996980047698E-2</v>
      </c>
      <c r="J625" s="11">
        <v>-1.15270640161559E-2</v>
      </c>
      <c r="K625" s="11">
        <v>-0.14473366103695301</v>
      </c>
      <c r="L625" s="11">
        <v>-0.11047754363796899</v>
      </c>
      <c r="M625" s="11">
        <v>-5.9064056302292701E-2</v>
      </c>
      <c r="N625" s="11">
        <v>-8.6890346071115995E-2</v>
      </c>
      <c r="O625" s="11">
        <v>-5.8002379534377597E-2</v>
      </c>
      <c r="P625" s="11">
        <v>-1.8586802673414698E-2</v>
      </c>
      <c r="Q625" s="11">
        <v>-7.6332542759233304E-2</v>
      </c>
      <c r="R625" s="11">
        <v>-9.6610664172473701E-2</v>
      </c>
      <c r="S625" s="11">
        <v>-0.109837812173574</v>
      </c>
      <c r="T625" s="11">
        <v>-7.6144510301497895E-2</v>
      </c>
      <c r="U625" s="11">
        <v>-8.7411849666467298E-2</v>
      </c>
      <c r="V625" s="11">
        <v>-4.4300061434222101E-4</v>
      </c>
      <c r="W625" s="11">
        <v>-5.2118124822286997E-2</v>
      </c>
      <c r="X625" s="11">
        <v>-4.1542055399000202E-2</v>
      </c>
      <c r="Y625" s="11">
        <v>2.08997239081402E-2</v>
      </c>
      <c r="Z625" s="11">
        <v>3.3269211393892599E-2</v>
      </c>
      <c r="AA625" s="11">
        <v>-8.7031701839301007E-2</v>
      </c>
      <c r="AB625" s="11">
        <v>-4.1697320659125701E-2</v>
      </c>
      <c r="AC625" s="11">
        <v>-4.6033901329690296E-3</v>
      </c>
      <c r="AD625" s="11">
        <v>-5.6769184968929999E-2</v>
      </c>
      <c r="AE625" s="11">
        <v>-3.8668530598317999E-2</v>
      </c>
      <c r="AF625" s="11">
        <v>-1.61664068310154E-2</v>
      </c>
      <c r="AG625" s="11">
        <v>-6.8712850218207999E-2</v>
      </c>
      <c r="AH625" s="11">
        <v>-5.11298322057539E-2</v>
      </c>
      <c r="AI625" s="11">
        <v>-2.7081141525642598E-2</v>
      </c>
      <c r="AJ625" s="11">
        <v>-2.0637883240958801E-2</v>
      </c>
      <c r="AK625" s="11">
        <v>-1.4611238333448301E-2</v>
      </c>
      <c r="AL625" s="11">
        <v>-8.4681246577801496E-4</v>
      </c>
      <c r="AM625" s="11">
        <v>-2.4823139256553099E-2</v>
      </c>
      <c r="AN625" s="11">
        <v>-3.3202944278290299E-2</v>
      </c>
      <c r="AO625" s="11">
        <v>-5.9904061366624399E-2</v>
      </c>
      <c r="AP625" s="11">
        <v>-1.55503055975727E-2</v>
      </c>
      <c r="AQ625" s="11">
        <v>-5.72418534973635E-2</v>
      </c>
      <c r="AR625" s="11">
        <v>2.84277696651659E-2</v>
      </c>
      <c r="AS625" s="11">
        <v>-1.9511859774577998E-2</v>
      </c>
      <c r="AT625" s="11">
        <v>-7.2794264015161703E-2</v>
      </c>
      <c r="AU625" s="11">
        <v>4.6589297064718503E-2</v>
      </c>
      <c r="AW625">
        <f t="array" ref="AW625">SUMPRODUCT(B625:AU625,TRANSPOSE('QoL regression results'!$H$3:$H$48))</f>
        <v>0.83590048978740217</v>
      </c>
    </row>
    <row r="626" spans="1:49" x14ac:dyDescent="0.3">
      <c r="A626">
        <v>625</v>
      </c>
      <c r="B626" s="11">
        <v>0.88175968035123098</v>
      </c>
      <c r="C626" s="11">
        <v>-8.8066205552896806E-2</v>
      </c>
      <c r="D626" s="11">
        <v>-2.0619434146720499E-2</v>
      </c>
      <c r="E626" s="11">
        <v>-2.01422310088E-3</v>
      </c>
      <c r="F626" s="11">
        <v>-7.58166551598139E-3</v>
      </c>
      <c r="G626" s="11">
        <v>3.8683371381442101E-2</v>
      </c>
      <c r="H626" s="11">
        <v>2.2330587676592899E-2</v>
      </c>
      <c r="I626" s="11">
        <v>-9.6828455632997898E-2</v>
      </c>
      <c r="J626" s="11">
        <v>-2.8274208655914199E-3</v>
      </c>
      <c r="K626" s="11">
        <v>-8.9018564658433094E-2</v>
      </c>
      <c r="L626" s="11">
        <v>-9.3096081777843495E-2</v>
      </c>
      <c r="M626" s="11">
        <v>-6.5095505559916597E-2</v>
      </c>
      <c r="N626" s="11">
        <v>-0.22731361020549601</v>
      </c>
      <c r="O626" s="11">
        <v>-0.128034795519955</v>
      </c>
      <c r="P626" s="11">
        <v>-2.1679670889602601E-2</v>
      </c>
      <c r="Q626" s="11">
        <v>-0.13773399799386499</v>
      </c>
      <c r="R626" s="11">
        <v>-1.0927548320494701E-2</v>
      </c>
      <c r="S626" s="11">
        <v>-0.118674799390883</v>
      </c>
      <c r="T626" s="11">
        <v>-4.8983276480736901E-2</v>
      </c>
      <c r="U626" s="11">
        <v>-0.111723938438947</v>
      </c>
      <c r="V626" s="11">
        <v>3.2614249694328003E-2</v>
      </c>
      <c r="W626" s="11">
        <v>-3.8320384613579901E-2</v>
      </c>
      <c r="X626" s="11">
        <v>-4.8598193691883902E-2</v>
      </c>
      <c r="Y626" s="11">
        <v>1.2047445562287699E-2</v>
      </c>
      <c r="Z626" s="11">
        <v>-2.92807243438498E-2</v>
      </c>
      <c r="AA626" s="11">
        <v>-0.108221687473411</v>
      </c>
      <c r="AB626" s="11">
        <v>-2.8650065300751301E-2</v>
      </c>
      <c r="AC626" s="11">
        <v>4.0613054739738599E-2</v>
      </c>
      <c r="AD626" s="11">
        <v>-4.29644870393232E-2</v>
      </c>
      <c r="AE626" s="11">
        <v>-3.5746355935588503E-2</v>
      </c>
      <c r="AF626" s="11">
        <v>-3.2565081449371903E-2</v>
      </c>
      <c r="AG626" s="11">
        <v>-5.2478561748349299E-2</v>
      </c>
      <c r="AH626" s="11">
        <v>-5.2328623521364998E-2</v>
      </c>
      <c r="AI626" s="11">
        <v>-3.29654228994576E-2</v>
      </c>
      <c r="AJ626" s="11">
        <v>-1.63556686759843E-2</v>
      </c>
      <c r="AK626" s="11">
        <v>-8.8426191640094201E-3</v>
      </c>
      <c r="AL626" s="11">
        <v>7.4850024248765499E-3</v>
      </c>
      <c r="AM626" s="11">
        <v>-1.5034670997404199E-2</v>
      </c>
      <c r="AN626" s="11">
        <v>-2.2810964018136301E-2</v>
      </c>
      <c r="AO626" s="11">
        <v>-4.5537355905378399E-2</v>
      </c>
      <c r="AP626" s="11">
        <v>-1.1674518583209999E-2</v>
      </c>
      <c r="AQ626" s="11">
        <v>-5.9469474264262703E-2</v>
      </c>
      <c r="AR626" s="11">
        <v>2.5868297320992401E-2</v>
      </c>
      <c r="AS626" s="11">
        <v>-2.0723167553539701E-2</v>
      </c>
      <c r="AT626" s="11">
        <v>-6.34814133870963E-2</v>
      </c>
      <c r="AU626" s="11">
        <v>4.3386759937700303E-2</v>
      </c>
      <c r="AW626">
        <f t="array" ref="AW626">SUMPRODUCT(B626:AU626,TRANSPOSE('QoL regression results'!$H$3:$H$48))</f>
        <v>0.83691605925474255</v>
      </c>
    </row>
    <row r="627" spans="1:49" x14ac:dyDescent="0.3">
      <c r="A627">
        <v>626</v>
      </c>
      <c r="B627" s="11">
        <v>0.88166079039540501</v>
      </c>
      <c r="C627" s="11">
        <v>-0.100222921049298</v>
      </c>
      <c r="D627" s="11">
        <v>9.5287852651028196E-3</v>
      </c>
      <c r="E627" s="11">
        <v>8.7601058256801395E-3</v>
      </c>
      <c r="F627" s="11">
        <v>3.9766890656532203E-2</v>
      </c>
      <c r="G627" s="11">
        <v>8.0248190104609592E-3</v>
      </c>
      <c r="H627" s="11">
        <v>3.3178058525984898E-2</v>
      </c>
      <c r="I627" s="11">
        <v>-8.0420877186552095E-2</v>
      </c>
      <c r="J627" s="11">
        <v>-4.7526920094829603E-2</v>
      </c>
      <c r="K627" s="11">
        <v>-9.2648750580734907E-2</v>
      </c>
      <c r="L627" s="11">
        <v>-0.100650394249209</v>
      </c>
      <c r="M627" s="11">
        <v>-5.9004770119910899E-2</v>
      </c>
      <c r="N627" s="11">
        <v>-0.13489171873234401</v>
      </c>
      <c r="O627" s="11">
        <v>-2.49431895292801E-2</v>
      </c>
      <c r="P627" s="11">
        <v>-2.3189607464382901E-2</v>
      </c>
      <c r="Q627" s="11">
        <v>-5.5902138754127501E-2</v>
      </c>
      <c r="R627" s="11">
        <v>-5.8997645097469499E-2</v>
      </c>
      <c r="S627" s="11">
        <v>-9.8925535334117395E-2</v>
      </c>
      <c r="T627" s="11">
        <v>-7.11467364415512E-2</v>
      </c>
      <c r="U627" s="11">
        <v>-0.109647994484852</v>
      </c>
      <c r="V627" s="11">
        <v>-5.3352183996488696E-3</v>
      </c>
      <c r="W627" s="11">
        <v>-3.77502258213121E-2</v>
      </c>
      <c r="X627" s="11">
        <v>-3.14056927635269E-2</v>
      </c>
      <c r="Y627" s="11">
        <v>1.7975573354465198E-2</v>
      </c>
      <c r="Z627" s="11">
        <v>-1.19167605768101E-2</v>
      </c>
      <c r="AA627" s="11">
        <v>-7.8448592811328099E-2</v>
      </c>
      <c r="AB627" s="11">
        <v>-2.0934976493349501E-2</v>
      </c>
      <c r="AC627" s="11">
        <v>3.1985922037113E-2</v>
      </c>
      <c r="AD627" s="11">
        <v>-3.7672416745647398E-2</v>
      </c>
      <c r="AE627" s="11">
        <v>-2.98883109399985E-2</v>
      </c>
      <c r="AF627" s="11">
        <v>-1.6721868457170899E-2</v>
      </c>
      <c r="AG627" s="11">
        <v>-5.5710960231946098E-2</v>
      </c>
      <c r="AH627" s="11">
        <v>-5.63802775129984E-2</v>
      </c>
      <c r="AI627" s="11">
        <v>-2.6818992386310799E-2</v>
      </c>
      <c r="AJ627" s="11">
        <v>-2.1533434651538199E-2</v>
      </c>
      <c r="AK627" s="11">
        <v>-7.9440309696639996E-3</v>
      </c>
      <c r="AL627" s="11">
        <v>5.8948038346821902E-3</v>
      </c>
      <c r="AM627" s="11">
        <v>-2.1626111831288101E-2</v>
      </c>
      <c r="AN627" s="11">
        <v>-2.86919664830253E-2</v>
      </c>
      <c r="AO627" s="11">
        <v>-4.4455256528799399E-2</v>
      </c>
      <c r="AP627" s="11">
        <v>-1.1633179155142399E-2</v>
      </c>
      <c r="AQ627" s="11">
        <v>-6.8041699886297199E-2</v>
      </c>
      <c r="AR627" s="11">
        <v>2.7019268924648999E-2</v>
      </c>
      <c r="AS627" s="11">
        <v>-2.3245905116721699E-2</v>
      </c>
      <c r="AT627" s="11">
        <v>-6.6206407576071893E-2</v>
      </c>
      <c r="AU627" s="11">
        <v>3.5500921262923701E-2</v>
      </c>
      <c r="AW627">
        <f t="array" ref="AW627">SUMPRODUCT(B627:AU627,TRANSPOSE('QoL regression results'!$H$3:$H$48))</f>
        <v>0.83117531671708877</v>
      </c>
    </row>
    <row r="628" spans="1:49" x14ac:dyDescent="0.3">
      <c r="A628">
        <v>627</v>
      </c>
      <c r="B628" s="11">
        <v>0.86342358089294802</v>
      </c>
      <c r="C628" s="11">
        <v>-4.3328688118928302E-2</v>
      </c>
      <c r="D628" s="11">
        <v>-1.5981353339359801E-2</v>
      </c>
      <c r="E628" s="11">
        <v>4.7804821987127303E-3</v>
      </c>
      <c r="F628" s="11">
        <v>1.5165189892971999E-2</v>
      </c>
      <c r="G628" s="11">
        <v>2.1034487545736599E-2</v>
      </c>
      <c r="H628" s="11">
        <v>2.7530247875043198E-2</v>
      </c>
      <c r="I628" s="11">
        <v>-8.9165242083026494E-2</v>
      </c>
      <c r="J628" s="11">
        <v>-2.55631058444305E-2</v>
      </c>
      <c r="K628" s="11">
        <v>-0.14839596955855899</v>
      </c>
      <c r="L628" s="11">
        <v>-0.104019943838853</v>
      </c>
      <c r="M628" s="11">
        <v>-5.6867277666111903E-2</v>
      </c>
      <c r="N628" s="11">
        <v>-0.13290230147559501</v>
      </c>
      <c r="O628" s="11">
        <v>-9.35915289829366E-2</v>
      </c>
      <c r="P628" s="11">
        <v>-2.6799194495178098E-2</v>
      </c>
      <c r="Q628" s="11">
        <v>-0.124258268806199</v>
      </c>
      <c r="R628" s="11">
        <v>-7.0293310583582402E-2</v>
      </c>
      <c r="S628" s="11">
        <v>-9.4302663002453602E-2</v>
      </c>
      <c r="T628" s="11">
        <v>-6.2227814812274698E-2</v>
      </c>
      <c r="U628" s="11">
        <v>-0.15049067201393501</v>
      </c>
      <c r="V628" s="11">
        <v>-9.2217276295736093E-3</v>
      </c>
      <c r="W628" s="11">
        <v>-4.8582464645045301E-2</v>
      </c>
      <c r="X628" s="11">
        <v>-4.9159701396149502E-2</v>
      </c>
      <c r="Y628" s="11">
        <v>3.05651747728139E-2</v>
      </c>
      <c r="Z628" s="11">
        <v>1.00322641214598E-2</v>
      </c>
      <c r="AA628" s="11">
        <v>-0.11466252942989399</v>
      </c>
      <c r="AB628" s="11">
        <v>-2.82195424685685E-2</v>
      </c>
      <c r="AC628" s="11">
        <v>6.8145779118840705E-2</v>
      </c>
      <c r="AD628" s="11">
        <v>-2.9990637700812998E-2</v>
      </c>
      <c r="AE628" s="11">
        <v>-3.4445258955706201E-2</v>
      </c>
      <c r="AF628" s="11">
        <v>-1.6639165032370899E-2</v>
      </c>
      <c r="AG628" s="11">
        <v>-4.8131505300828499E-2</v>
      </c>
      <c r="AH628" s="11">
        <v>-4.8749430207375002E-2</v>
      </c>
      <c r="AI628" s="11">
        <v>-3.0390571643597701E-2</v>
      </c>
      <c r="AJ628" s="11">
        <v>-1.9077277147873901E-2</v>
      </c>
      <c r="AK628" s="11">
        <v>-1.02446750402722E-2</v>
      </c>
      <c r="AL628" s="11">
        <v>-9.5277577696961692E-3</v>
      </c>
      <c r="AM628" s="11">
        <v>-1.6629777455970701E-2</v>
      </c>
      <c r="AN628" s="11">
        <v>-2.4414999732767499E-2</v>
      </c>
      <c r="AO628" s="11">
        <v>-4.7119430447869502E-2</v>
      </c>
      <c r="AP628" s="11">
        <v>-1.63678257776186E-2</v>
      </c>
      <c r="AQ628" s="11">
        <v>-5.46152460208051E-2</v>
      </c>
      <c r="AR628" s="11">
        <v>3.37242022762064E-2</v>
      </c>
      <c r="AS628" s="11">
        <v>-1.80081934973115E-2</v>
      </c>
      <c r="AT628" s="11">
        <v>-6.18215135042013E-2</v>
      </c>
      <c r="AU628" s="11">
        <v>4.8508119173144897E-2</v>
      </c>
      <c r="AW628">
        <f t="array" ref="AW628">SUMPRODUCT(B628:AU628,TRANSPOSE('QoL regression results'!$H$3:$H$48))</f>
        <v>0.80514639291587686</v>
      </c>
    </row>
    <row r="629" spans="1:49" x14ac:dyDescent="0.3">
      <c r="A629">
        <v>628</v>
      </c>
      <c r="B629" s="11">
        <v>0.84541496496328405</v>
      </c>
      <c r="C629" s="11">
        <v>-1.3373003459927001E-2</v>
      </c>
      <c r="D629" s="11">
        <v>1.2427185650736E-2</v>
      </c>
      <c r="E629" s="11">
        <v>9.6655910258403102E-3</v>
      </c>
      <c r="F629" s="11">
        <v>-1.5668236694037E-2</v>
      </c>
      <c r="G629" s="11">
        <v>2.9706809007423798E-2</v>
      </c>
      <c r="H629" s="11">
        <v>2.3752009365303601E-2</v>
      </c>
      <c r="I629" s="11">
        <v>-8.09874814491056E-2</v>
      </c>
      <c r="J629" s="11">
        <v>-1.3233056216349799E-2</v>
      </c>
      <c r="K629" s="11">
        <v>-0.12544254440982</v>
      </c>
      <c r="L629" s="11">
        <v>-0.103289173009411</v>
      </c>
      <c r="M629" s="11">
        <v>-5.2275899807934699E-2</v>
      </c>
      <c r="N629" s="11">
        <v>-0.116675170712549</v>
      </c>
      <c r="O629" s="11">
        <v>-8.48631774186306E-2</v>
      </c>
      <c r="P629" s="11">
        <v>-1.7958105383400001E-2</v>
      </c>
      <c r="Q629" s="11">
        <v>-0.10940750691183</v>
      </c>
      <c r="R629" s="11">
        <v>-8.0345013718016403E-2</v>
      </c>
      <c r="S629" s="11">
        <v>-0.104435484750802</v>
      </c>
      <c r="T629" s="11">
        <v>-6.5523634911613393E-2</v>
      </c>
      <c r="U629" s="11">
        <v>4.6670618719881103E-3</v>
      </c>
      <c r="V629" s="11">
        <v>-1.8807104791098601E-2</v>
      </c>
      <c r="W629" s="11">
        <v>-2.9940848424948301E-2</v>
      </c>
      <c r="X629" s="11">
        <v>-2.37988805661292E-2</v>
      </c>
      <c r="Y629" s="11">
        <v>3.3161928564040301E-2</v>
      </c>
      <c r="Z629" s="11">
        <v>1.05730929785536E-2</v>
      </c>
      <c r="AA629" s="11">
        <v>-8.5345153499956902E-2</v>
      </c>
      <c r="AB629" s="11">
        <v>-3.9922746056166303E-2</v>
      </c>
      <c r="AC629" s="11">
        <v>-7.8377497791312395E-2</v>
      </c>
      <c r="AD629" s="11">
        <v>-4.4288908028634999E-2</v>
      </c>
      <c r="AE629" s="11">
        <v>-3.0996160663976102E-2</v>
      </c>
      <c r="AF629" s="11">
        <v>-3.5163652061176699E-2</v>
      </c>
      <c r="AG629" s="11">
        <v>-6.0442299746771198E-2</v>
      </c>
      <c r="AH629" s="11">
        <v>-4.6435674933295402E-2</v>
      </c>
      <c r="AI629" s="11">
        <v>-2.25184838298307E-2</v>
      </c>
      <c r="AJ629" s="11">
        <v>-1.5948084061544601E-2</v>
      </c>
      <c r="AK629" s="11">
        <v>3.88174607080999E-3</v>
      </c>
      <c r="AL629" s="11">
        <v>7.5868844151448997E-3</v>
      </c>
      <c r="AM629" s="11">
        <v>-8.0242626696774705E-3</v>
      </c>
      <c r="AN629" s="11">
        <v>-2.2548846819585699E-2</v>
      </c>
      <c r="AO629" s="11">
        <v>-4.41474643822354E-2</v>
      </c>
      <c r="AP629" s="11">
        <v>-1.69992063268899E-2</v>
      </c>
      <c r="AQ629" s="11">
        <v>-5.0133354516421501E-2</v>
      </c>
      <c r="AR629" s="11">
        <v>3.1817552742348001E-2</v>
      </c>
      <c r="AS629" s="11">
        <v>-1.38692057865486E-2</v>
      </c>
      <c r="AT629" s="11">
        <v>-6.2937313288341706E-2</v>
      </c>
      <c r="AU629" s="11">
        <v>5.1534868648238003E-2</v>
      </c>
      <c r="AW629">
        <f t="array" ref="AW629">SUMPRODUCT(B629:AU629,TRANSPOSE('QoL regression results'!$H$3:$H$48))</f>
        <v>0.80656617444513357</v>
      </c>
    </row>
    <row r="630" spans="1:49" x14ac:dyDescent="0.3">
      <c r="A630">
        <v>629</v>
      </c>
      <c r="B630" s="11">
        <v>0.86928296399537197</v>
      </c>
      <c r="C630" s="11">
        <v>-5.49486268086379E-2</v>
      </c>
      <c r="D630" s="11">
        <v>3.34322361615056E-4</v>
      </c>
      <c r="E630" s="11">
        <v>7.4290987373814904E-3</v>
      </c>
      <c r="F630" s="11">
        <v>5.1967895344780498E-3</v>
      </c>
      <c r="G630" s="11">
        <v>1.7514757934123298E-2</v>
      </c>
      <c r="H630" s="11">
        <v>2.9207799287451802E-2</v>
      </c>
      <c r="I630" s="11">
        <v>-6.6582610683471294E-2</v>
      </c>
      <c r="J630" s="11">
        <v>-5.7169165482249401E-2</v>
      </c>
      <c r="K630" s="11">
        <v>-0.12485404333827101</v>
      </c>
      <c r="L630" s="11">
        <v>-0.11885419280470701</v>
      </c>
      <c r="M630" s="11">
        <v>-4.7186976887204801E-2</v>
      </c>
      <c r="N630" s="11">
        <v>-0.11409078736764799</v>
      </c>
      <c r="O630" s="11">
        <v>-7.4903698371874897E-2</v>
      </c>
      <c r="P630" s="11">
        <v>-2.8012948102807099E-2</v>
      </c>
      <c r="Q630" s="11">
        <v>5.1811906744053803E-2</v>
      </c>
      <c r="R630" s="11">
        <v>-4.7953066423694499E-2</v>
      </c>
      <c r="S630" s="11">
        <v>-7.9142613315007604E-2</v>
      </c>
      <c r="T630" s="11">
        <v>-5.4114038829044801E-2</v>
      </c>
      <c r="U630" s="11">
        <v>-0.10172190625031501</v>
      </c>
      <c r="V630" s="11">
        <v>1.1363676706411001E-3</v>
      </c>
      <c r="W630" s="11">
        <v>-4.0907618698802099E-2</v>
      </c>
      <c r="X630" s="11">
        <v>-2.78122416438734E-2</v>
      </c>
      <c r="Y630" s="11">
        <v>-5.5055828983097001E-2</v>
      </c>
      <c r="Z630" s="11">
        <v>1.5983394522518402E-2</v>
      </c>
      <c r="AA630" s="11">
        <v>-9.3201475231432601E-2</v>
      </c>
      <c r="AB630" s="11">
        <v>-1.9509577797199099E-2</v>
      </c>
      <c r="AC630" s="11">
        <v>-5.6015229597955303E-2</v>
      </c>
      <c r="AD630" s="11">
        <v>1.62063710478292E-2</v>
      </c>
      <c r="AE630" s="11">
        <v>-3.1139524583044802E-2</v>
      </c>
      <c r="AF630" s="11">
        <v>-1.5776301732692E-2</v>
      </c>
      <c r="AG630" s="11">
        <v>-5.6353526957392902E-2</v>
      </c>
      <c r="AH630" s="11">
        <v>-5.1780159448325702E-2</v>
      </c>
      <c r="AI630" s="11">
        <v>-3.3152089080708699E-2</v>
      </c>
      <c r="AJ630" s="11">
        <v>-1.5364961242156999E-2</v>
      </c>
      <c r="AK630" s="11">
        <v>-1.4737586096448801E-3</v>
      </c>
      <c r="AL630" s="11">
        <v>-1.07922872752059E-3</v>
      </c>
      <c r="AM630" s="11">
        <v>-1.39599214729816E-2</v>
      </c>
      <c r="AN630" s="11">
        <v>-2.9509423316982201E-2</v>
      </c>
      <c r="AO630" s="11">
        <v>-4.2823186693269198E-2</v>
      </c>
      <c r="AP630" s="11">
        <v>-1.7427981185638101E-2</v>
      </c>
      <c r="AQ630" s="11">
        <v>-5.40746454536234E-2</v>
      </c>
      <c r="AR630" s="11">
        <v>3.1363400942589201E-2</v>
      </c>
      <c r="AS630" s="11">
        <v>-1.50704976251599E-2</v>
      </c>
      <c r="AT630" s="11">
        <v>-7.0296193059356402E-2</v>
      </c>
      <c r="AU630" s="11">
        <v>4.0141912094609399E-2</v>
      </c>
      <c r="AW630">
        <f t="array" ref="AW630">SUMPRODUCT(B630:AU630,TRANSPOSE('QoL regression results'!$H$3:$H$48))</f>
        <v>0.81642357581952563</v>
      </c>
    </row>
    <row r="631" spans="1:49" x14ac:dyDescent="0.3">
      <c r="A631">
        <v>630</v>
      </c>
      <c r="B631" s="11">
        <v>0.84874607516950595</v>
      </c>
      <c r="C631" s="11">
        <v>-6.5606914938665703E-2</v>
      </c>
      <c r="D631" s="11">
        <v>-2.4141923846713199E-2</v>
      </c>
      <c r="E631" s="11">
        <v>-1.9329591621575399E-3</v>
      </c>
      <c r="F631" s="11">
        <v>3.3238676950698501E-3</v>
      </c>
      <c r="G631" s="11">
        <v>2.4801632456052301E-2</v>
      </c>
      <c r="H631" s="11">
        <v>2.8864545633605E-2</v>
      </c>
      <c r="I631" s="11">
        <v>-6.7572595478628206E-2</v>
      </c>
      <c r="J631" s="11">
        <v>-2.6315285764000301E-2</v>
      </c>
      <c r="K631" s="11">
        <v>-0.185039608180358</v>
      </c>
      <c r="L631" s="11">
        <v>-0.12756562611217701</v>
      </c>
      <c r="M631" s="11">
        <v>-5.2700030932255199E-2</v>
      </c>
      <c r="N631" s="11">
        <v>-0.138118518143201</v>
      </c>
      <c r="O631" s="11">
        <v>-8.1464705075078206E-2</v>
      </c>
      <c r="P631" s="11">
        <v>-1.7117929314441501E-2</v>
      </c>
      <c r="Q631" s="11">
        <v>-0.114001707099979</v>
      </c>
      <c r="R631" s="11">
        <v>-5.9215711948253501E-2</v>
      </c>
      <c r="S631" s="11">
        <v>-0.121592695386499</v>
      </c>
      <c r="T631" s="11">
        <v>-6.5033850896694501E-2</v>
      </c>
      <c r="U631" s="11">
        <v>-0.146189472234972</v>
      </c>
      <c r="V631" s="11">
        <v>-7.8020702810964399E-3</v>
      </c>
      <c r="W631" s="11">
        <v>-2.96080878173384E-2</v>
      </c>
      <c r="X631" s="11">
        <v>-3.0353046439046301E-2</v>
      </c>
      <c r="Y631" s="11">
        <v>-6.8712958491254306E-2</v>
      </c>
      <c r="Z631" s="11">
        <v>1.9549656386773501E-2</v>
      </c>
      <c r="AA631" s="11">
        <v>-9.3618150527584806E-2</v>
      </c>
      <c r="AB631" s="11">
        <v>-3.2635088945289201E-2</v>
      </c>
      <c r="AC631" s="11">
        <v>2.6382247403624499E-2</v>
      </c>
      <c r="AD631" s="11">
        <v>-3.5705852303530398E-2</v>
      </c>
      <c r="AE631" s="11">
        <v>-2.9876004129384699E-2</v>
      </c>
      <c r="AF631" s="11">
        <v>-1.68585529784555E-2</v>
      </c>
      <c r="AG631" s="11">
        <v>-6.3266040523296693E-2</v>
      </c>
      <c r="AH631" s="11">
        <v>-4.62643657803746E-2</v>
      </c>
      <c r="AI631" s="11">
        <v>-2.4660607964843501E-2</v>
      </c>
      <c r="AJ631" s="11">
        <v>-2.1168678643393699E-2</v>
      </c>
      <c r="AK631" s="11">
        <v>9.0600658356214895E-3</v>
      </c>
      <c r="AL631" s="11">
        <v>1.11782558995788E-2</v>
      </c>
      <c r="AM631" s="11">
        <v>-1.8017169060968001E-3</v>
      </c>
      <c r="AN631" s="11">
        <v>-9.9541726729597303E-3</v>
      </c>
      <c r="AO631" s="11">
        <v>-3.4150089439041402E-2</v>
      </c>
      <c r="AP631" s="11">
        <v>-1.14351130918492E-2</v>
      </c>
      <c r="AQ631" s="11">
        <v>-4.8869488309221797E-2</v>
      </c>
      <c r="AR631" s="11">
        <v>3.8744512543260799E-2</v>
      </c>
      <c r="AS631" s="11">
        <v>-1.45024142805712E-2</v>
      </c>
      <c r="AT631" s="11">
        <v>-6.04310899858225E-2</v>
      </c>
      <c r="AU631" s="11">
        <v>4.3101454467642603E-2</v>
      </c>
      <c r="AW631">
        <f t="array" ref="AW631">SUMPRODUCT(B631:AU631,TRANSPOSE('QoL regression results'!$H$3:$H$48))</f>
        <v>0.8136599652887101</v>
      </c>
    </row>
    <row r="632" spans="1:49" x14ac:dyDescent="0.3">
      <c r="A632">
        <v>631</v>
      </c>
      <c r="B632" s="11">
        <v>0.84013632403468397</v>
      </c>
      <c r="C632" s="11">
        <v>-0.106001290305985</v>
      </c>
      <c r="D632" s="11">
        <v>4.0671749601723598E-3</v>
      </c>
      <c r="E632" s="11">
        <v>6.9533945292087097E-3</v>
      </c>
      <c r="F632" s="11">
        <v>1.38667884555429E-2</v>
      </c>
      <c r="G632" s="11">
        <v>1.42401071693479E-2</v>
      </c>
      <c r="H632" s="11">
        <v>9.3063237316943995E-3</v>
      </c>
      <c r="I632" s="11">
        <v>-5.5863964568495302E-2</v>
      </c>
      <c r="J632" s="11">
        <v>-2.9695089268620599E-2</v>
      </c>
      <c r="K632" s="11">
        <v>-8.8587030655772198E-2</v>
      </c>
      <c r="L632" s="11">
        <v>-0.106775849412251</v>
      </c>
      <c r="M632" s="11">
        <v>-5.0311640436709201E-2</v>
      </c>
      <c r="N632" s="11">
        <v>-9.5973652383917002E-2</v>
      </c>
      <c r="O632" s="11">
        <v>-4.8996887554822198E-2</v>
      </c>
      <c r="P632" s="11">
        <v>-1.8115729619270798E-2</v>
      </c>
      <c r="Q632" s="11">
        <v>-0.14456752727552299</v>
      </c>
      <c r="R632" s="11">
        <v>-5.93871388402449E-2</v>
      </c>
      <c r="S632" s="11">
        <v>-8.7822788377165395E-2</v>
      </c>
      <c r="T632" s="11">
        <v>-6.8596529813030299E-2</v>
      </c>
      <c r="U632" s="11">
        <v>-9.7465740671547601E-3</v>
      </c>
      <c r="V632" s="11">
        <v>2.5184120372524901E-2</v>
      </c>
      <c r="W632" s="11">
        <v>-4.5820774089894399E-2</v>
      </c>
      <c r="X632" s="11">
        <v>-1.5534985967317999E-2</v>
      </c>
      <c r="Y632" s="11">
        <v>-5.9243827694755898E-3</v>
      </c>
      <c r="Z632" s="11">
        <v>8.9904478341017793E-3</v>
      </c>
      <c r="AA632" s="11">
        <v>-7.2395838167330695E-2</v>
      </c>
      <c r="AB632" s="11">
        <v>-1.9479250699623502E-2</v>
      </c>
      <c r="AC632" s="11">
        <v>9.3061453884892203E-2</v>
      </c>
      <c r="AD632" s="11">
        <v>-3.9670501783719801E-2</v>
      </c>
      <c r="AE632" s="11">
        <v>-4.3986669922300201E-2</v>
      </c>
      <c r="AF632" s="11">
        <v>-2.7590067560608E-2</v>
      </c>
      <c r="AG632" s="11">
        <v>-5.99883285991335E-2</v>
      </c>
      <c r="AH632" s="11">
        <v>-3.1912920968689203E-2</v>
      </c>
      <c r="AI632" s="11">
        <v>-1.44922491000266E-2</v>
      </c>
      <c r="AJ632" s="11">
        <v>-1.5222861360273199E-2</v>
      </c>
      <c r="AK632" s="11">
        <v>2.68075412012151E-3</v>
      </c>
      <c r="AL632" s="11">
        <v>1.6549101121054999E-2</v>
      </c>
      <c r="AM632" s="11">
        <v>3.67692162602221E-4</v>
      </c>
      <c r="AN632" s="11">
        <v>-8.8913275180715103E-3</v>
      </c>
      <c r="AO632" s="11">
        <v>-3.23497768447958E-2</v>
      </c>
      <c r="AP632" s="11">
        <v>-1.6254092356154101E-2</v>
      </c>
      <c r="AQ632" s="11">
        <v>-5.2736883998397703E-2</v>
      </c>
      <c r="AR632" s="11">
        <v>3.3525310280609899E-2</v>
      </c>
      <c r="AS632" s="11">
        <v>-1.8003183075275001E-2</v>
      </c>
      <c r="AT632" s="11">
        <v>-5.6546832001844599E-2</v>
      </c>
      <c r="AU632" s="11">
        <v>4.7489645816108497E-2</v>
      </c>
      <c r="AW632">
        <f t="array" ref="AW632">SUMPRODUCT(B632:AU632,TRANSPOSE('QoL regression results'!$H$3:$H$48))</f>
        <v>0.82477250418704973</v>
      </c>
    </row>
    <row r="633" spans="1:49" x14ac:dyDescent="0.3">
      <c r="A633">
        <v>632</v>
      </c>
      <c r="B633" s="11">
        <v>0.84288059032061702</v>
      </c>
      <c r="C633" s="11">
        <v>-5.35415738374223E-2</v>
      </c>
      <c r="D633" s="11">
        <v>9.6091266301799195E-3</v>
      </c>
      <c r="E633" s="11">
        <v>7.7001901688949501E-3</v>
      </c>
      <c r="F633" s="11">
        <v>-1.1366598123346399E-2</v>
      </c>
      <c r="G633" s="11">
        <v>2.1078892095428299E-2</v>
      </c>
      <c r="H633" s="11">
        <v>3.0383574172869202E-2</v>
      </c>
      <c r="I633" s="11">
        <v>-6.8710775423626705E-2</v>
      </c>
      <c r="J633" s="11">
        <v>-1.69345633632874E-2</v>
      </c>
      <c r="K633" s="11">
        <v>-4.3491113477041897E-2</v>
      </c>
      <c r="L633" s="11">
        <v>-0.100145974042862</v>
      </c>
      <c r="M633" s="11">
        <v>-4.9138926843237202E-2</v>
      </c>
      <c r="N633" s="11">
        <v>-3.3362231784613602E-2</v>
      </c>
      <c r="O633" s="11">
        <v>-4.6393346695858997E-2</v>
      </c>
      <c r="P633" s="11">
        <v>-3.1444378396457799E-2</v>
      </c>
      <c r="Q633" s="11">
        <v>-6.9943995390733302E-2</v>
      </c>
      <c r="R633" s="11">
        <v>-5.3237127699136001E-2</v>
      </c>
      <c r="S633" s="11">
        <v>-0.14322278857758999</v>
      </c>
      <c r="T633" s="11">
        <v>-8.9580098365174804E-2</v>
      </c>
      <c r="U633" s="11">
        <v>-7.1324357277900194E-2</v>
      </c>
      <c r="V633" s="11">
        <v>2.8850080235048099E-2</v>
      </c>
      <c r="W633" s="11">
        <v>-6.1252209304519203E-2</v>
      </c>
      <c r="X633" s="11">
        <v>-2.7192533238941798E-2</v>
      </c>
      <c r="Y633" s="11">
        <v>4.3956845095434703E-2</v>
      </c>
      <c r="Z633" s="11">
        <v>5.8176823400193098E-3</v>
      </c>
      <c r="AA633" s="11">
        <v>-7.5061737865185496E-2</v>
      </c>
      <c r="AB633" s="11">
        <v>-1.8457200273152001E-2</v>
      </c>
      <c r="AC633" s="11">
        <v>-0.13521408737837601</v>
      </c>
      <c r="AD633" s="11">
        <v>-4.68061246862626E-2</v>
      </c>
      <c r="AE633" s="11">
        <v>-3.06411766565493E-2</v>
      </c>
      <c r="AF633" s="11">
        <v>-2.0301928103508799E-2</v>
      </c>
      <c r="AG633" s="11">
        <v>-5.9841374120652199E-2</v>
      </c>
      <c r="AH633" s="11">
        <v>-5.1062889652215199E-2</v>
      </c>
      <c r="AI633" s="11">
        <v>-3.12029946840491E-2</v>
      </c>
      <c r="AJ633" s="11">
        <v>-1.8128755926769598E-2</v>
      </c>
      <c r="AK633" s="11">
        <v>9.4535566826398701E-3</v>
      </c>
      <c r="AL633" s="11">
        <v>6.7970139777531304E-3</v>
      </c>
      <c r="AM633" s="11">
        <v>-2.3057743076480099E-3</v>
      </c>
      <c r="AN633" s="11">
        <v>-2.2258387824022601E-2</v>
      </c>
      <c r="AO633" s="11">
        <v>-4.4903815658517199E-2</v>
      </c>
      <c r="AP633" s="11">
        <v>-1.41281040096084E-2</v>
      </c>
      <c r="AQ633" s="11">
        <v>-5.5420090110439003E-2</v>
      </c>
      <c r="AR633" s="11">
        <v>3.2587214339584503E-2</v>
      </c>
      <c r="AS633" s="11">
        <v>-1.1876769294892699E-2</v>
      </c>
      <c r="AT633" s="11">
        <v>-6.1622892013586297E-2</v>
      </c>
      <c r="AU633" s="11">
        <v>4.50014057351103E-2</v>
      </c>
      <c r="AW633">
        <f t="array" ref="AW633">SUMPRODUCT(B633:AU633,TRANSPOSE('QoL regression results'!$H$3:$H$48))</f>
        <v>0.79861471464615497</v>
      </c>
    </row>
    <row r="634" spans="1:49" x14ac:dyDescent="0.3">
      <c r="A634">
        <v>633</v>
      </c>
      <c r="B634" s="11">
        <v>0.88723359688720704</v>
      </c>
      <c r="C634" s="11">
        <v>-0.12992015227804099</v>
      </c>
      <c r="D634" s="11">
        <v>-1.9872239246599501E-2</v>
      </c>
      <c r="E634" s="11">
        <v>-5.3342819654317803E-3</v>
      </c>
      <c r="F634" s="11">
        <v>1.2978522240863899E-2</v>
      </c>
      <c r="G634" s="11">
        <v>2.5711136405757399E-2</v>
      </c>
      <c r="H634" s="11">
        <v>3.0541041506753401E-2</v>
      </c>
      <c r="I634" s="11">
        <v>-4.3471726879923601E-2</v>
      </c>
      <c r="J634" s="11">
        <v>-3.9106275784957798E-3</v>
      </c>
      <c r="K634" s="11">
        <v>-7.2272550728707793E-2</v>
      </c>
      <c r="L634" s="11">
        <v>-0.12751292011186</v>
      </c>
      <c r="M634" s="11">
        <v>-6.5740064636410606E-2</v>
      </c>
      <c r="N634" s="11">
        <v>-0.14039775981143901</v>
      </c>
      <c r="O634" s="11">
        <v>-0.100593610713579</v>
      </c>
      <c r="P634" s="11">
        <v>-1.2793726571057601E-2</v>
      </c>
      <c r="Q634" s="11">
        <v>-3.5567493511042103E-2</v>
      </c>
      <c r="R634" s="11">
        <v>-1.97314073870892E-2</v>
      </c>
      <c r="S634" s="11">
        <v>-0.14589884072952</v>
      </c>
      <c r="T634" s="11">
        <v>-7.5020453256454206E-2</v>
      </c>
      <c r="U634" s="11">
        <v>-8.1806762148425805E-2</v>
      </c>
      <c r="V634" s="11">
        <v>-7.4169366052893697E-3</v>
      </c>
      <c r="W634" s="11">
        <v>-1.0518100762330901E-2</v>
      </c>
      <c r="X634" s="11">
        <v>-4.8111772234938101E-2</v>
      </c>
      <c r="Y634" s="11">
        <v>1.1128006014517701E-2</v>
      </c>
      <c r="Z634" s="11">
        <v>2.2652752094991201E-2</v>
      </c>
      <c r="AA634" s="11">
        <v>-8.0742032777130796E-2</v>
      </c>
      <c r="AB634" s="11">
        <v>-2.5108278967877502E-2</v>
      </c>
      <c r="AC634" s="11">
        <v>-2.0524851888100399E-2</v>
      </c>
      <c r="AD634" s="11">
        <v>-1.65811688676052E-2</v>
      </c>
      <c r="AE634" s="11">
        <v>-3.6217535425844001E-2</v>
      </c>
      <c r="AF634" s="11">
        <v>-1.29864722672711E-2</v>
      </c>
      <c r="AG634" s="11">
        <v>-6.9293834612086394E-2</v>
      </c>
      <c r="AH634" s="11">
        <v>-4.6106249781874699E-2</v>
      </c>
      <c r="AI634" s="11">
        <v>-3.3800941717133298E-2</v>
      </c>
      <c r="AJ634" s="11">
        <v>-1.7082962634270001E-2</v>
      </c>
      <c r="AK634" s="11">
        <v>-5.7224290574802699E-3</v>
      </c>
      <c r="AL634" s="11">
        <v>2.3462978371263299E-3</v>
      </c>
      <c r="AM634" s="11">
        <v>-1.32679579156005E-2</v>
      </c>
      <c r="AN634" s="11">
        <v>-3.2040395101885201E-2</v>
      </c>
      <c r="AO634" s="11">
        <v>-5.3182787143755898E-2</v>
      </c>
      <c r="AP634" s="11">
        <v>-1.9123324979724101E-2</v>
      </c>
      <c r="AQ634" s="11">
        <v>-5.9615818778232799E-2</v>
      </c>
      <c r="AR634" s="11">
        <v>3.0994318835679002E-2</v>
      </c>
      <c r="AS634" s="11">
        <v>-2.3022802914318099E-2</v>
      </c>
      <c r="AT634" s="11">
        <v>-6.5514220474766197E-2</v>
      </c>
      <c r="AU634" s="11">
        <v>3.9032234600248197E-2</v>
      </c>
      <c r="AW634">
        <f t="array" ref="AW634">SUMPRODUCT(B634:AU634,TRANSPOSE('QoL regression results'!$H$3:$H$48))</f>
        <v>0.84347364494245869</v>
      </c>
    </row>
    <row r="635" spans="1:49" x14ac:dyDescent="0.3">
      <c r="A635">
        <v>634</v>
      </c>
      <c r="B635" s="11">
        <v>0.86485524013438497</v>
      </c>
      <c r="C635" s="11">
        <v>-1.7552906264486801E-2</v>
      </c>
      <c r="D635" s="11">
        <v>-3.6177489742535901E-2</v>
      </c>
      <c r="E635" s="11">
        <v>-2.3606920591591899E-3</v>
      </c>
      <c r="F635" s="11">
        <v>-8.3153608589104592E-3</v>
      </c>
      <c r="G635" s="11">
        <v>4.3548644601229897E-2</v>
      </c>
      <c r="H635" s="11">
        <v>3.2338669749533998E-2</v>
      </c>
      <c r="I635" s="11">
        <v>-0.14988985299850699</v>
      </c>
      <c r="J635" s="11">
        <v>-2.8221491955005399E-2</v>
      </c>
      <c r="K635" s="11">
        <v>-0.133788487019252</v>
      </c>
      <c r="L635" s="11">
        <v>-0.101291827722303</v>
      </c>
      <c r="M635" s="11">
        <v>-5.9621070258410999E-2</v>
      </c>
      <c r="N635" s="11">
        <v>-0.109616862667107</v>
      </c>
      <c r="O635" s="11">
        <v>-9.3670363284395694E-2</v>
      </c>
      <c r="P635" s="11">
        <v>-2.6445573611752499E-2</v>
      </c>
      <c r="Q635" s="11">
        <v>9.9474128932260895E-3</v>
      </c>
      <c r="R635" s="11">
        <v>-7.9189443100983303E-2</v>
      </c>
      <c r="S635" s="11">
        <v>-9.3972378186279099E-2</v>
      </c>
      <c r="T635" s="11">
        <v>-8.4780301003371E-2</v>
      </c>
      <c r="U635" s="11">
        <v>-4.22962753621558E-2</v>
      </c>
      <c r="V635" s="11">
        <v>1.6608392268029799E-2</v>
      </c>
      <c r="W635" s="11">
        <v>-4.4369419848417302E-2</v>
      </c>
      <c r="X635" s="11">
        <v>-3.2365211293462003E-2</v>
      </c>
      <c r="Y635" s="11">
        <v>2.4609438905206199E-2</v>
      </c>
      <c r="Z635" s="11">
        <v>-1.2727980091892001E-2</v>
      </c>
      <c r="AA635" s="11">
        <v>-0.10228240932414399</v>
      </c>
      <c r="AB635" s="11">
        <v>-4.3327285674307499E-2</v>
      </c>
      <c r="AC635" s="11">
        <v>-3.6595275245941E-2</v>
      </c>
      <c r="AD635" s="11">
        <v>-4.9894442990977297E-2</v>
      </c>
      <c r="AE635" s="11">
        <v>-3.6897807445421302E-2</v>
      </c>
      <c r="AF635" s="11">
        <v>-1.8545039109303298E-2</v>
      </c>
      <c r="AG635" s="11">
        <v>-6.2563678097886405E-2</v>
      </c>
      <c r="AH635" s="11">
        <v>-4.8824998443970001E-2</v>
      </c>
      <c r="AI635" s="11">
        <v>-2.80886649234139E-2</v>
      </c>
      <c r="AJ635" s="11">
        <v>-1.2351743168792201E-2</v>
      </c>
      <c r="AK635" s="11">
        <v>4.8490347637070502E-3</v>
      </c>
      <c r="AL635" s="11">
        <v>1.0131649962925199E-2</v>
      </c>
      <c r="AM635" s="11">
        <v>-1.07589323306823E-2</v>
      </c>
      <c r="AN635" s="11">
        <v>-2.0749515351822699E-2</v>
      </c>
      <c r="AO635" s="11">
        <v>-3.9688609704345103E-2</v>
      </c>
      <c r="AP635" s="11">
        <v>-1.45112213464282E-2</v>
      </c>
      <c r="AQ635" s="11">
        <v>-5.43858560252048E-2</v>
      </c>
      <c r="AR635" s="11">
        <v>3.1894373849949399E-2</v>
      </c>
      <c r="AS635" s="11">
        <v>-1.7352262207130102E-2</v>
      </c>
      <c r="AT635" s="11">
        <v>-6.0424986735150198E-2</v>
      </c>
      <c r="AU635" s="11">
        <v>3.78069659089324E-2</v>
      </c>
      <c r="AW635">
        <f t="array" ref="AW635">SUMPRODUCT(B635:AU635,TRANSPOSE('QoL regression results'!$H$3:$H$48))</f>
        <v>0.82616189165334009</v>
      </c>
    </row>
    <row r="636" spans="1:49" x14ac:dyDescent="0.3">
      <c r="A636">
        <v>635</v>
      </c>
      <c r="B636" s="11">
        <v>0.86018428469723396</v>
      </c>
      <c r="C636" s="11">
        <v>-1.68874174452848E-2</v>
      </c>
      <c r="D636" s="11">
        <v>-9.8890235918877491E-3</v>
      </c>
      <c r="E636" s="11">
        <v>8.5563557531122599E-3</v>
      </c>
      <c r="F636" s="11">
        <v>6.2785102191236699E-3</v>
      </c>
      <c r="G636" s="11">
        <v>2.9972270822378199E-2</v>
      </c>
      <c r="H636" s="11">
        <v>2.66019362029731E-2</v>
      </c>
      <c r="I636" s="11">
        <v>-6.9097067367296205E-2</v>
      </c>
      <c r="J636" s="11">
        <v>-1.13816120779604E-2</v>
      </c>
      <c r="K636" s="11">
        <v>-0.14518852779408301</v>
      </c>
      <c r="L636" s="11">
        <v>-0.13716852915714101</v>
      </c>
      <c r="M636" s="11">
        <v>-5.90584762148793E-2</v>
      </c>
      <c r="N636" s="11">
        <v>-0.20576270103194</v>
      </c>
      <c r="O636" s="11">
        <v>-7.2054437941556998E-2</v>
      </c>
      <c r="P636" s="11">
        <v>-3.4840365890107798E-2</v>
      </c>
      <c r="Q636" s="11">
        <v>-2.8274653437067799E-2</v>
      </c>
      <c r="R636" s="11">
        <v>-0.11182528996362701</v>
      </c>
      <c r="S636" s="11">
        <v>-0.13223587940259299</v>
      </c>
      <c r="T636" s="11">
        <v>-6.88383932155337E-2</v>
      </c>
      <c r="U636" s="11">
        <v>7.8886806506251697E-2</v>
      </c>
      <c r="V636" s="11">
        <v>8.7880559286794592E-3</v>
      </c>
      <c r="W636" s="11">
        <v>-3.1461032794496198E-2</v>
      </c>
      <c r="X636" s="11">
        <v>-2.7065115694030001E-2</v>
      </c>
      <c r="Y636" s="11">
        <v>1.0724148714489901E-2</v>
      </c>
      <c r="Z636" s="11">
        <v>1.5434578499571E-2</v>
      </c>
      <c r="AA636" s="11">
        <v>-8.3325058694613902E-2</v>
      </c>
      <c r="AB636" s="11">
        <v>-2.53029132037139E-2</v>
      </c>
      <c r="AC636" s="11">
        <v>-2.1419751920205499E-2</v>
      </c>
      <c r="AD636" s="11">
        <v>-1.2448514198548101E-2</v>
      </c>
      <c r="AE636" s="11">
        <v>-3.4553077555773103E-2</v>
      </c>
      <c r="AF636" s="11">
        <v>-3.3662759938848097E-2</v>
      </c>
      <c r="AG636" s="11">
        <v>-5.9769746908279603E-2</v>
      </c>
      <c r="AH636" s="11">
        <v>-5.49456717831543E-2</v>
      </c>
      <c r="AI636" s="11">
        <v>-1.6668404995845699E-2</v>
      </c>
      <c r="AJ636" s="11">
        <v>-1.52469066061362E-2</v>
      </c>
      <c r="AK636" s="11">
        <v>8.0416906396358397E-3</v>
      </c>
      <c r="AL636" s="11">
        <v>1.7297088830254301E-2</v>
      </c>
      <c r="AM636" s="11">
        <v>-2.05316420589086E-3</v>
      </c>
      <c r="AN636" s="11">
        <v>-1.4115091857762699E-2</v>
      </c>
      <c r="AO636" s="11">
        <v>-4.0564585300905502E-2</v>
      </c>
      <c r="AP636" s="11">
        <v>-1.59999407738948E-2</v>
      </c>
      <c r="AQ636" s="11">
        <v>-5.8584781448749998E-2</v>
      </c>
      <c r="AR636" s="11">
        <v>2.4828029131357301E-2</v>
      </c>
      <c r="AS636" s="11">
        <v>-9.6696070442109892E-3</v>
      </c>
      <c r="AT636" s="11">
        <v>-5.28402980519097E-2</v>
      </c>
      <c r="AU636" s="11">
        <v>3.59990361192047E-2</v>
      </c>
      <c r="AW636">
        <f t="array" ref="AW636">SUMPRODUCT(B636:AU636,TRANSPOSE('QoL regression results'!$H$3:$H$48))</f>
        <v>0.82253570174433388</v>
      </c>
    </row>
    <row r="637" spans="1:49" x14ac:dyDescent="0.3">
      <c r="A637">
        <v>636</v>
      </c>
      <c r="B637" s="11">
        <v>0.867091539227138</v>
      </c>
      <c r="C637" s="11">
        <v>-3.5792464395491601E-2</v>
      </c>
      <c r="D637" s="11">
        <v>1.49249318464286E-2</v>
      </c>
      <c r="E637" s="11">
        <v>1.0296894068907499E-3</v>
      </c>
      <c r="F637" s="11">
        <v>-4.9772791348175497E-3</v>
      </c>
      <c r="G637" s="11">
        <v>2.71242763131881E-2</v>
      </c>
      <c r="H637" s="11">
        <v>3.6495727588977199E-2</v>
      </c>
      <c r="I637" s="11">
        <v>-7.4774669466600899E-2</v>
      </c>
      <c r="J637" s="11">
        <v>-5.8539263888996197E-3</v>
      </c>
      <c r="K637" s="11">
        <v>-0.131537543737657</v>
      </c>
      <c r="L637" s="11">
        <v>-0.14493010878194901</v>
      </c>
      <c r="M637" s="11">
        <v>-5.6776738612366699E-2</v>
      </c>
      <c r="N637" s="11">
        <v>-0.13750003871385499</v>
      </c>
      <c r="O637" s="11">
        <v>-6.9239620317172595E-2</v>
      </c>
      <c r="P637" s="11">
        <v>-2.26394230322257E-2</v>
      </c>
      <c r="Q637" s="11">
        <v>-0.125613967594879</v>
      </c>
      <c r="R637" s="11">
        <v>-9.2177706429541803E-2</v>
      </c>
      <c r="S637" s="11">
        <v>-0.13152203479542701</v>
      </c>
      <c r="T637" s="11">
        <v>-9.0241784030690594E-2</v>
      </c>
      <c r="U637" s="11">
        <v>-0.118603640267917</v>
      </c>
      <c r="V637" s="11">
        <v>-5.0645263032386E-5</v>
      </c>
      <c r="W637" s="11">
        <v>-5.1270614138534898E-2</v>
      </c>
      <c r="X637" s="11">
        <v>-3.1009759720072499E-2</v>
      </c>
      <c r="Y637" s="11">
        <v>-1.93142479922222E-2</v>
      </c>
      <c r="Z637" s="11">
        <v>1.7394682500945099E-2</v>
      </c>
      <c r="AA637" s="11">
        <v>-7.3065423663443499E-2</v>
      </c>
      <c r="AB637" s="11">
        <v>-3.5705767245175303E-2</v>
      </c>
      <c r="AC637" s="11">
        <v>-4.0464141341934101E-2</v>
      </c>
      <c r="AD637" s="11">
        <v>-3.3872735621338801E-2</v>
      </c>
      <c r="AE637" s="11">
        <v>-3.4082333902602499E-2</v>
      </c>
      <c r="AF637" s="11">
        <v>-2.0088698950960601E-2</v>
      </c>
      <c r="AG637" s="11">
        <v>-6.0188742944006703E-2</v>
      </c>
      <c r="AH637" s="11">
        <v>-5.4546863195758001E-2</v>
      </c>
      <c r="AI637" s="11">
        <v>-2.5019584145979899E-2</v>
      </c>
      <c r="AJ637" s="11">
        <v>-1.3846067693024501E-2</v>
      </c>
      <c r="AK637" s="11">
        <v>2.8119036621339802E-3</v>
      </c>
      <c r="AL637" s="11">
        <v>7.9435581763114705E-3</v>
      </c>
      <c r="AM637" s="11">
        <v>-1.6739286152418299E-2</v>
      </c>
      <c r="AN637" s="11">
        <v>-2.4492175371345501E-2</v>
      </c>
      <c r="AO637" s="11">
        <v>-4.5015702795780703E-2</v>
      </c>
      <c r="AP637" s="11">
        <v>-1.71690126885128E-2</v>
      </c>
      <c r="AQ637" s="11">
        <v>-5.7372202143581602E-2</v>
      </c>
      <c r="AR637" s="11">
        <v>2.7240077517956401E-2</v>
      </c>
      <c r="AS637" s="11">
        <v>-1.9324672445782801E-2</v>
      </c>
      <c r="AT637" s="11">
        <v>-5.58147751324342E-2</v>
      </c>
      <c r="AU637" s="11">
        <v>3.8026135453556202E-2</v>
      </c>
      <c r="AW637">
        <f t="array" ref="AW637">SUMPRODUCT(B637:AU637,TRANSPOSE('QoL regression results'!$H$3:$H$48))</f>
        <v>0.82048823420769146</v>
      </c>
    </row>
    <row r="638" spans="1:49" x14ac:dyDescent="0.3">
      <c r="A638">
        <v>637</v>
      </c>
      <c r="B638" s="11">
        <v>0.84939329996567103</v>
      </c>
      <c r="C638" s="11">
        <v>-1.7053579022081398E-2</v>
      </c>
      <c r="D638" s="11">
        <v>-5.7724681772337296E-3</v>
      </c>
      <c r="E638" s="11">
        <v>3.1860296074343302E-3</v>
      </c>
      <c r="F638" s="11">
        <v>-8.9251997841515301E-3</v>
      </c>
      <c r="G638" s="11">
        <v>1.8003678722212299E-2</v>
      </c>
      <c r="H638" s="11">
        <v>2.7756014818091201E-2</v>
      </c>
      <c r="I638" s="11">
        <v>-1.18346344854364E-2</v>
      </c>
      <c r="J638" s="11">
        <v>-2.5355340012944299E-2</v>
      </c>
      <c r="K638" s="11">
        <v>-8.7762268356220696E-2</v>
      </c>
      <c r="L638" s="11">
        <v>-0.13150827680060001</v>
      </c>
      <c r="M638" s="11">
        <v>-5.3344675655496797E-2</v>
      </c>
      <c r="N638" s="11">
        <v>-0.128155120213365</v>
      </c>
      <c r="O638" s="11">
        <v>-8.5847849886264704E-2</v>
      </c>
      <c r="P638" s="11">
        <v>-2.0902115057062801E-2</v>
      </c>
      <c r="Q638" s="11">
        <v>6.0978719182770799E-2</v>
      </c>
      <c r="R638" s="11">
        <v>-0.163214374548807</v>
      </c>
      <c r="S638" s="11">
        <v>-0.11512374483576999</v>
      </c>
      <c r="T638" s="11">
        <v>-5.3253541979752197E-2</v>
      </c>
      <c r="U638" s="11">
        <v>-9.1522243685066507E-2</v>
      </c>
      <c r="V638" s="11">
        <v>4.5581448831854297E-2</v>
      </c>
      <c r="W638" s="11">
        <v>-4.6238777829897597E-2</v>
      </c>
      <c r="X638" s="11">
        <v>-3.9641754273416298E-2</v>
      </c>
      <c r="Y638" s="11">
        <v>2.23803498167198E-2</v>
      </c>
      <c r="Z638" s="11">
        <v>9.6385625260337393E-2</v>
      </c>
      <c r="AA638" s="11">
        <v>-0.11459575020629501</v>
      </c>
      <c r="AB638" s="11">
        <v>-4.2432540222447197E-2</v>
      </c>
      <c r="AC638" s="11">
        <v>2.9734864098453401E-2</v>
      </c>
      <c r="AD638" s="11">
        <v>-1.4961316209228401E-2</v>
      </c>
      <c r="AE638" s="11">
        <v>-3.2655870103305798E-2</v>
      </c>
      <c r="AF638" s="11">
        <v>-3.0271243232481499E-2</v>
      </c>
      <c r="AG638" s="11">
        <v>-5.1867756074516699E-2</v>
      </c>
      <c r="AH638" s="11">
        <v>-4.93469975614685E-2</v>
      </c>
      <c r="AI638" s="11">
        <v>-2.5727359413969E-2</v>
      </c>
      <c r="AJ638" s="11">
        <v>-1.1745844421966301E-2</v>
      </c>
      <c r="AK638" s="11">
        <v>1.4678891320163199E-2</v>
      </c>
      <c r="AL638" s="11">
        <v>1.52186504733201E-2</v>
      </c>
      <c r="AM638" s="11">
        <v>-7.7474998595315203E-3</v>
      </c>
      <c r="AN638" s="11">
        <v>-1.1255680140624899E-2</v>
      </c>
      <c r="AO638" s="11">
        <v>-3.4833829979910601E-2</v>
      </c>
      <c r="AP638" s="11">
        <v>-9.0733862981956202E-3</v>
      </c>
      <c r="AQ638" s="11">
        <v>-4.0375521983039099E-2</v>
      </c>
      <c r="AR638" s="11">
        <v>2.9009092590871401E-2</v>
      </c>
      <c r="AS638" s="11">
        <v>-1.6566674480106999E-2</v>
      </c>
      <c r="AT638" s="11">
        <v>-6.4100452578179201E-2</v>
      </c>
      <c r="AU638" s="11">
        <v>3.9948528460420997E-2</v>
      </c>
      <c r="AW638">
        <f t="array" ref="AW638">SUMPRODUCT(B638:AU638,TRANSPOSE('QoL regression results'!$H$3:$H$48))</f>
        <v>0.81526495287752254</v>
      </c>
    </row>
    <row r="639" spans="1:49" x14ac:dyDescent="0.3">
      <c r="A639">
        <v>638</v>
      </c>
      <c r="B639" s="11">
        <v>0.84995740617374604</v>
      </c>
      <c r="C639" s="11">
        <v>2.00656503833622E-2</v>
      </c>
      <c r="D639" s="11">
        <v>2.2047543506967999E-3</v>
      </c>
      <c r="E639" s="11">
        <v>7.7171353689624501E-5</v>
      </c>
      <c r="F639" s="11">
        <v>-3.9888809878917103E-2</v>
      </c>
      <c r="G639" s="11">
        <v>2.54304735003354E-2</v>
      </c>
      <c r="H639" s="11">
        <v>2.9319850821521401E-2</v>
      </c>
      <c r="I639" s="11">
        <v>-7.4384298987782399E-2</v>
      </c>
      <c r="J639" s="11">
        <v>-2.4197296130756499E-2</v>
      </c>
      <c r="K639" s="11">
        <v>-0.11265500767032501</v>
      </c>
      <c r="L639" s="11">
        <v>-0.13582137499822</v>
      </c>
      <c r="M639" s="11">
        <v>-4.5612882478151699E-2</v>
      </c>
      <c r="N639" s="11">
        <v>-0.12017854295335099</v>
      </c>
      <c r="O639" s="11">
        <v>-0.118875226408813</v>
      </c>
      <c r="P639" s="11">
        <v>-1.7773083649535799E-2</v>
      </c>
      <c r="Q639" s="11">
        <v>-2.4773240420809799E-2</v>
      </c>
      <c r="R639" s="11">
        <v>-0.121156735833126</v>
      </c>
      <c r="S639" s="11">
        <v>-0.11853635618623</v>
      </c>
      <c r="T639" s="11">
        <v>-7.0854568894009901E-2</v>
      </c>
      <c r="U639" s="11">
        <v>-2.0009767627228201E-2</v>
      </c>
      <c r="V639" s="11">
        <v>2.2955365166708801E-2</v>
      </c>
      <c r="W639" s="11">
        <v>-5.5924838658310598E-2</v>
      </c>
      <c r="X639" s="11">
        <v>-5.1824989566428802E-2</v>
      </c>
      <c r="Y639" s="11">
        <v>7.3249812019111807E-2</v>
      </c>
      <c r="Z639" s="11">
        <v>2.95438057266669E-2</v>
      </c>
      <c r="AA639" s="11">
        <v>-9.8240996187456894E-2</v>
      </c>
      <c r="AB639" s="11">
        <v>-2.4242487394923001E-2</v>
      </c>
      <c r="AC639" s="11">
        <v>-3.1850031742484401E-2</v>
      </c>
      <c r="AD639" s="11">
        <v>-2.6536369044001299E-3</v>
      </c>
      <c r="AE639" s="11">
        <v>-3.6084910746993999E-2</v>
      </c>
      <c r="AF639" s="11">
        <v>-2.0605748726223699E-2</v>
      </c>
      <c r="AG639" s="11">
        <v>-7.0151330213616497E-2</v>
      </c>
      <c r="AH639" s="11">
        <v>-4.7654602128201697E-2</v>
      </c>
      <c r="AI639" s="11">
        <v>-2.2893608469926101E-2</v>
      </c>
      <c r="AJ639" s="11">
        <v>-1.36721147745342E-2</v>
      </c>
      <c r="AK639" s="11">
        <v>7.4625621405733497E-3</v>
      </c>
      <c r="AL639" s="11">
        <v>5.4822966844720296E-3</v>
      </c>
      <c r="AM639" s="11">
        <v>-6.1497970768740302E-4</v>
      </c>
      <c r="AN639" s="11">
        <v>-1.5725574508306899E-2</v>
      </c>
      <c r="AO639" s="11">
        <v>-3.0857923834592901E-2</v>
      </c>
      <c r="AP639" s="11">
        <v>-1.3741496302882799E-2</v>
      </c>
      <c r="AQ639" s="11">
        <v>-4.7107721269695098E-2</v>
      </c>
      <c r="AR639" s="11">
        <v>3.1953830396794003E-2</v>
      </c>
      <c r="AS639" s="11">
        <v>-9.0889062026550307E-3</v>
      </c>
      <c r="AT639" s="11">
        <v>-5.6967346536486198E-2</v>
      </c>
      <c r="AU639" s="11">
        <v>3.9612599246215102E-2</v>
      </c>
      <c r="AW639">
        <f t="array" ref="AW639">SUMPRODUCT(B639:AU639,TRANSPOSE('QoL regression results'!$H$3:$H$48))</f>
        <v>0.8077851007300163</v>
      </c>
    </row>
    <row r="640" spans="1:49" x14ac:dyDescent="0.3">
      <c r="A640">
        <v>639</v>
      </c>
      <c r="B640" s="11">
        <v>0.84724053002910205</v>
      </c>
      <c r="C640" s="11">
        <v>-7.8110242394090496E-3</v>
      </c>
      <c r="D640" s="11">
        <v>2.3927081551736E-2</v>
      </c>
      <c r="E640" s="11">
        <v>1.31162796985008E-2</v>
      </c>
      <c r="F640" s="11">
        <v>-2.8300516907154702E-3</v>
      </c>
      <c r="G640" s="11">
        <v>1.1318015723218401E-2</v>
      </c>
      <c r="H640" s="11">
        <v>2.8906573667906801E-2</v>
      </c>
      <c r="I640" s="11">
        <v>-8.5317933940857599E-2</v>
      </c>
      <c r="J640" s="11">
        <v>-7.9069715736146007E-3</v>
      </c>
      <c r="K640" s="11">
        <v>-0.10778125514320799</v>
      </c>
      <c r="L640" s="11">
        <v>-6.3979914802871005E-2</v>
      </c>
      <c r="M640" s="11">
        <v>-4.20550176396862E-2</v>
      </c>
      <c r="N640" s="11">
        <v>-0.13996491876227801</v>
      </c>
      <c r="O640" s="11">
        <v>-0.107025680405855</v>
      </c>
      <c r="P640" s="11">
        <v>-3.2273200538769801E-2</v>
      </c>
      <c r="Q640" s="11">
        <v>-4.9312372084539102E-3</v>
      </c>
      <c r="R640" s="11">
        <v>-5.0563060175710897E-2</v>
      </c>
      <c r="S640" s="11">
        <v>-0.124503389128926</v>
      </c>
      <c r="T640" s="11">
        <v>-6.0375481732005298E-2</v>
      </c>
      <c r="U640" s="11">
        <v>-5.2493054625246997E-2</v>
      </c>
      <c r="V640" s="11">
        <v>9.7002114687792899E-3</v>
      </c>
      <c r="W640" s="11">
        <v>-4.3593823384793499E-2</v>
      </c>
      <c r="X640" s="11">
        <v>-5.4818776675126003E-2</v>
      </c>
      <c r="Y640" s="11">
        <v>2.79125777097496E-2</v>
      </c>
      <c r="Z640" s="11">
        <v>-5.58111612603082E-3</v>
      </c>
      <c r="AA640" s="11">
        <v>-0.101568079190623</v>
      </c>
      <c r="AB640" s="11">
        <v>-2.8337640661552799E-2</v>
      </c>
      <c r="AC640" s="11">
        <v>7.4237211706873904E-2</v>
      </c>
      <c r="AD640" s="11">
        <v>-6.3866666983115494E-2</v>
      </c>
      <c r="AE640" s="11">
        <v>-2.7916830324053201E-2</v>
      </c>
      <c r="AF640" s="11">
        <v>-3.2228447734728403E-2</v>
      </c>
      <c r="AG640" s="11">
        <v>-5.5934372067075598E-2</v>
      </c>
      <c r="AH640" s="11">
        <v>-5.4743037847828198E-2</v>
      </c>
      <c r="AI640" s="11">
        <v>-2.6556052210171099E-2</v>
      </c>
      <c r="AJ640" s="11">
        <v>-1.68591228215016E-2</v>
      </c>
      <c r="AK640" s="11">
        <v>9.32343849193849E-4</v>
      </c>
      <c r="AL640" s="11">
        <v>1.3549319259591099E-2</v>
      </c>
      <c r="AM640" s="11">
        <v>-1.0676661386499999E-2</v>
      </c>
      <c r="AN640" s="11">
        <v>-1.1899092403505101E-2</v>
      </c>
      <c r="AO640" s="11">
        <v>-3.6223005107230699E-2</v>
      </c>
      <c r="AP640" s="11">
        <v>-1.184934920426E-2</v>
      </c>
      <c r="AQ640" s="11">
        <v>-5.9584554556039601E-2</v>
      </c>
      <c r="AR640" s="11">
        <v>2.5913443108046299E-2</v>
      </c>
      <c r="AS640" s="11">
        <v>-1.5821986200900001E-2</v>
      </c>
      <c r="AT640" s="11">
        <v>-6.5070123478181197E-2</v>
      </c>
      <c r="AU640" s="11">
        <v>4.6459201085551398E-2</v>
      </c>
      <c r="AW640">
        <f t="array" ref="AW640">SUMPRODUCT(B640:AU640,TRANSPOSE('QoL regression results'!$H$3:$H$48))</f>
        <v>0.80604681144086499</v>
      </c>
    </row>
    <row r="641" spans="1:49" x14ac:dyDescent="0.3">
      <c r="A641">
        <v>640</v>
      </c>
      <c r="B641" s="11">
        <v>0.86157208004824404</v>
      </c>
      <c r="C641" s="11">
        <v>-8.94267364391092E-2</v>
      </c>
      <c r="D641" s="11">
        <v>-2.7868136519078698E-2</v>
      </c>
      <c r="E641" s="11">
        <v>-2.35804623756848E-3</v>
      </c>
      <c r="F641" s="11">
        <v>1.09725326800919E-3</v>
      </c>
      <c r="G641" s="11">
        <v>1.98086133123812E-2</v>
      </c>
      <c r="H641" s="11">
        <v>1.9344840474661801E-2</v>
      </c>
      <c r="I641" s="11">
        <v>-4.21043261552526E-2</v>
      </c>
      <c r="J641" s="11">
        <v>-2.0071245527413802E-2</v>
      </c>
      <c r="K641" s="11">
        <v>-0.127875209779964</v>
      </c>
      <c r="L641" s="11">
        <v>-0.11707854882992901</v>
      </c>
      <c r="M641" s="11">
        <v>-5.14653605813781E-2</v>
      </c>
      <c r="N641" s="11">
        <v>-0.170502726207587</v>
      </c>
      <c r="O641" s="11">
        <v>-0.13349162680934301</v>
      </c>
      <c r="P641" s="11">
        <v>-2.3203583690562999E-2</v>
      </c>
      <c r="Q641" s="11">
        <v>-8.4399912987944206E-2</v>
      </c>
      <c r="R641" s="11">
        <v>-3.7816494073078903E-2</v>
      </c>
      <c r="S641" s="11">
        <v>-0.155750638220606</v>
      </c>
      <c r="T641" s="11">
        <v>-7.0303580161704099E-2</v>
      </c>
      <c r="U641" s="11">
        <v>-0.15469549266101601</v>
      </c>
      <c r="V641" s="11">
        <v>3.4238997437038003E-4</v>
      </c>
      <c r="W641" s="11">
        <v>-8.3897013299024104E-2</v>
      </c>
      <c r="X641" s="11">
        <v>-5.1795504867844899E-2</v>
      </c>
      <c r="Y641" s="11">
        <v>3.1143617517043601E-2</v>
      </c>
      <c r="Z641" s="11">
        <v>3.4438234785468001E-2</v>
      </c>
      <c r="AA641" s="11">
        <v>-8.6899393175668402E-2</v>
      </c>
      <c r="AB641" s="11">
        <v>-3.3453588773256701E-2</v>
      </c>
      <c r="AC641" s="11">
        <v>-5.0298164883205598E-2</v>
      </c>
      <c r="AD641" s="11">
        <v>-7.42225182703307E-3</v>
      </c>
      <c r="AE641" s="11">
        <v>-3.3705893880514599E-2</v>
      </c>
      <c r="AF641" s="11">
        <v>-1.9340943678577801E-2</v>
      </c>
      <c r="AG641" s="11">
        <v>-5.9446363170631199E-2</v>
      </c>
      <c r="AH641" s="11">
        <v>-4.04374994968991E-2</v>
      </c>
      <c r="AI641" s="11">
        <v>-3.0046603135061901E-2</v>
      </c>
      <c r="AJ641" s="11">
        <v>-1.16167422150938E-2</v>
      </c>
      <c r="AK641" s="11">
        <v>-5.4779321631475801E-3</v>
      </c>
      <c r="AL641" s="11">
        <v>2.59308638146548E-3</v>
      </c>
      <c r="AM641" s="11">
        <v>-1.37928112704266E-2</v>
      </c>
      <c r="AN641" s="11">
        <v>-1.32162313614575E-2</v>
      </c>
      <c r="AO641" s="11">
        <v>-3.9793493084509898E-2</v>
      </c>
      <c r="AP641" s="11">
        <v>-1.44320924655078E-2</v>
      </c>
      <c r="AQ641" s="11">
        <v>-5.8139044778520797E-2</v>
      </c>
      <c r="AR641" s="11">
        <v>2.4164289101493399E-2</v>
      </c>
      <c r="AS641" s="11">
        <v>-1.31573768624462E-2</v>
      </c>
      <c r="AT641" s="11">
        <v>-5.9614284125299503E-2</v>
      </c>
      <c r="AU641" s="11">
        <v>5.2280539714361002E-2</v>
      </c>
      <c r="AW641">
        <f t="array" ref="AW641">SUMPRODUCT(B641:AU641,TRANSPOSE('QoL regression results'!$H$3:$H$48))</f>
        <v>0.82372766693281041</v>
      </c>
    </row>
    <row r="642" spans="1:49" x14ac:dyDescent="0.3">
      <c r="A642">
        <v>641</v>
      </c>
      <c r="B642" s="11">
        <v>0.87786008902523105</v>
      </c>
      <c r="C642" s="11">
        <v>-4.9271635699598602E-2</v>
      </c>
      <c r="D642" s="11">
        <v>4.3232382868160502E-3</v>
      </c>
      <c r="E642" s="11">
        <v>2.5170399274500598E-4</v>
      </c>
      <c r="F642" s="11">
        <v>8.2268479453358207E-3</v>
      </c>
      <c r="G642" s="11">
        <v>2.3159763195528201E-2</v>
      </c>
      <c r="H642" s="11">
        <v>3.4006655746669001E-2</v>
      </c>
      <c r="I642" s="11">
        <v>-9.4142242803878298E-2</v>
      </c>
      <c r="J642" s="11">
        <v>-1.61740235219404E-3</v>
      </c>
      <c r="K642" s="11">
        <v>-0.16198776927368599</v>
      </c>
      <c r="L642" s="11">
        <v>-0.180198690698647</v>
      </c>
      <c r="M642" s="11">
        <v>-4.4430970918455499E-2</v>
      </c>
      <c r="N642" s="11">
        <v>-0.179674399313004</v>
      </c>
      <c r="O642" s="11">
        <v>-9.52667936769169E-2</v>
      </c>
      <c r="P642" s="11">
        <v>-2.6228164351781501E-2</v>
      </c>
      <c r="Q642" s="11">
        <v>-0.10476263781386499</v>
      </c>
      <c r="R642" s="11">
        <v>-0.11265250826499699</v>
      </c>
      <c r="S642" s="11">
        <v>-0.130818576289262</v>
      </c>
      <c r="T642" s="11">
        <v>-7.4748432815574098E-2</v>
      </c>
      <c r="U642" s="11">
        <v>8.3193682981978195E-3</v>
      </c>
      <c r="V642" s="11">
        <v>-1.22376036825802E-2</v>
      </c>
      <c r="W642" s="11">
        <v>-6.2013953599964797E-2</v>
      </c>
      <c r="X642" s="11">
        <v>-3.8020088393937099E-2</v>
      </c>
      <c r="Y642" s="11">
        <v>4.9516971956738397E-2</v>
      </c>
      <c r="Z642" s="11">
        <v>8.3363321680677699E-3</v>
      </c>
      <c r="AA642" s="11">
        <v>-9.5919362489096799E-2</v>
      </c>
      <c r="AB642" s="11">
        <v>-2.6094633628589999E-2</v>
      </c>
      <c r="AC642" s="11">
        <v>-2.2358657097033899E-2</v>
      </c>
      <c r="AD642" s="11">
        <v>1.8332753118828801E-3</v>
      </c>
      <c r="AE642" s="11">
        <v>-2.6853790926344299E-2</v>
      </c>
      <c r="AF642" s="11">
        <v>-1.711986526384E-2</v>
      </c>
      <c r="AG642" s="11">
        <v>-6.7726827442152096E-2</v>
      </c>
      <c r="AH642" s="11">
        <v>-5.4472360650073902E-2</v>
      </c>
      <c r="AI642" s="11">
        <v>-3.4400846148286202E-2</v>
      </c>
      <c r="AJ642" s="11">
        <v>-1.4557804556869201E-2</v>
      </c>
      <c r="AK642" s="11">
        <v>-8.0013783884013805E-3</v>
      </c>
      <c r="AL642" s="11">
        <v>4.4131325412381898E-3</v>
      </c>
      <c r="AM642" s="11">
        <v>-9.4325600160063694E-3</v>
      </c>
      <c r="AN642" s="11">
        <v>-2.26126566873401E-2</v>
      </c>
      <c r="AO642" s="11">
        <v>-6.3172130703728097E-2</v>
      </c>
      <c r="AP642" s="11">
        <v>-1.6693110598510801E-2</v>
      </c>
      <c r="AQ642" s="11">
        <v>-5.8910038461545099E-2</v>
      </c>
      <c r="AR642" s="11">
        <v>2.8769480217140299E-2</v>
      </c>
      <c r="AS642" s="11">
        <v>-1.9354327229074101E-2</v>
      </c>
      <c r="AT642" s="11">
        <v>-7.0283891410757707E-2</v>
      </c>
      <c r="AU642" s="11">
        <v>3.6888617527761E-2</v>
      </c>
      <c r="AW642">
        <f t="array" ref="AW642">SUMPRODUCT(B642:AU642,TRANSPOSE('QoL regression results'!$H$3:$H$48))</f>
        <v>0.82780086091639538</v>
      </c>
    </row>
    <row r="643" spans="1:49" x14ac:dyDescent="0.3">
      <c r="A643">
        <v>642</v>
      </c>
      <c r="B643" s="11">
        <v>0.862961448210944</v>
      </c>
      <c r="C643" s="11">
        <v>-6.6946345853250502E-2</v>
      </c>
      <c r="D643" s="11">
        <v>-1.43760975833269E-2</v>
      </c>
      <c r="E643" s="11">
        <v>9.5007773940226706E-3</v>
      </c>
      <c r="F643" s="11">
        <v>2.7609638369633701E-2</v>
      </c>
      <c r="G643" s="11">
        <v>2.39281796320438E-2</v>
      </c>
      <c r="H643" s="11">
        <v>2.85831464701728E-2</v>
      </c>
      <c r="I643" s="11">
        <v>-8.0545272273888704E-2</v>
      </c>
      <c r="J643" s="11">
        <v>-3.8083552646911399E-3</v>
      </c>
      <c r="K643" s="11">
        <v>-0.106811250525395</v>
      </c>
      <c r="L643" s="11">
        <v>-0.102110850403029</v>
      </c>
      <c r="M643" s="11">
        <v>-5.3502877137656502E-2</v>
      </c>
      <c r="N643" s="11">
        <v>-0.12770391722069199</v>
      </c>
      <c r="O643" s="11">
        <v>-5.64047813999543E-2</v>
      </c>
      <c r="P643" s="11">
        <v>-1.45448473557061E-2</v>
      </c>
      <c r="Q643" s="11">
        <v>-0.154905470125943</v>
      </c>
      <c r="R643" s="11">
        <v>-7.7147850179106595E-2</v>
      </c>
      <c r="S643" s="11">
        <v>-0.12673287475365</v>
      </c>
      <c r="T643" s="11">
        <v>-7.7976045005971301E-2</v>
      </c>
      <c r="U643" s="11">
        <v>-0.116431630553399</v>
      </c>
      <c r="V643" s="11">
        <v>2.40523704821522E-2</v>
      </c>
      <c r="W643" s="11">
        <v>-3.9682223237632402E-2</v>
      </c>
      <c r="X643" s="11">
        <v>-4.0672828872660501E-2</v>
      </c>
      <c r="Y643" s="11">
        <v>5.1128660371191702E-2</v>
      </c>
      <c r="Z643" s="11">
        <v>1.21405140232702E-2</v>
      </c>
      <c r="AA643" s="11">
        <v>-9.7549372875628607E-2</v>
      </c>
      <c r="AB643" s="11">
        <v>-3.45377381068653E-2</v>
      </c>
      <c r="AC643" s="11">
        <v>-9.5223895576981299E-2</v>
      </c>
      <c r="AD643" s="11">
        <v>8.4049905428463106E-3</v>
      </c>
      <c r="AE643" s="11">
        <v>-3.7208572560225098E-2</v>
      </c>
      <c r="AF643" s="11">
        <v>-9.5226656896480293E-3</v>
      </c>
      <c r="AG643" s="11">
        <v>-5.2175564315683598E-2</v>
      </c>
      <c r="AH643" s="11">
        <v>-5.2837385931898899E-2</v>
      </c>
      <c r="AI643" s="11">
        <v>-1.8471425181877801E-2</v>
      </c>
      <c r="AJ643" s="11">
        <v>-1.5437702441992799E-2</v>
      </c>
      <c r="AK643" s="11">
        <v>-8.7766406416633792E-3</v>
      </c>
      <c r="AL643" s="11">
        <v>-2.5783196231864802E-3</v>
      </c>
      <c r="AM643" s="11">
        <v>-1.7344085724891701E-2</v>
      </c>
      <c r="AN643" s="11">
        <v>-2.4396980458940801E-2</v>
      </c>
      <c r="AO643" s="11">
        <v>-4.8536376866268799E-2</v>
      </c>
      <c r="AP643" s="11">
        <v>-1.0351473340975101E-2</v>
      </c>
      <c r="AQ643" s="11">
        <v>-4.5934885437312202E-2</v>
      </c>
      <c r="AR643" s="11">
        <v>3.1998072247304402E-2</v>
      </c>
      <c r="AS643" s="11">
        <v>-8.5053850958517006E-3</v>
      </c>
      <c r="AT643" s="11">
        <v>-5.9616542836973797E-2</v>
      </c>
      <c r="AU643" s="11">
        <v>3.3984400562062297E-2</v>
      </c>
      <c r="AW643">
        <f t="array" ref="AW643">SUMPRODUCT(B643:AU643,TRANSPOSE('QoL regression results'!$H$3:$H$48))</f>
        <v>0.80754574265585866</v>
      </c>
    </row>
    <row r="644" spans="1:49" x14ac:dyDescent="0.3">
      <c r="A644">
        <v>643</v>
      </c>
      <c r="B644" s="11">
        <v>0.85581744533483195</v>
      </c>
      <c r="C644" s="11">
        <v>-6.1266413421819099E-2</v>
      </c>
      <c r="D644" s="11">
        <v>-9.9486532613594497E-3</v>
      </c>
      <c r="E644" s="11">
        <v>7.7461255245328004E-3</v>
      </c>
      <c r="F644" s="11">
        <v>-7.9493318045230094E-3</v>
      </c>
      <c r="G644" s="11">
        <v>8.58496908959939E-3</v>
      </c>
      <c r="H644" s="11">
        <v>2.3601238325510299E-2</v>
      </c>
      <c r="I644" s="11">
        <v>-8.1622710069506596E-2</v>
      </c>
      <c r="J644" s="11">
        <v>-3.00960061446954E-2</v>
      </c>
      <c r="K644" s="11">
        <v>-0.15434898039779801</v>
      </c>
      <c r="L644" s="11">
        <v>-0.120216347014132</v>
      </c>
      <c r="M644" s="11">
        <v>-5.9590381317307199E-2</v>
      </c>
      <c r="N644" s="11">
        <v>-0.12841050404739501</v>
      </c>
      <c r="O644" s="11">
        <v>-9.5086592656527497E-2</v>
      </c>
      <c r="P644" s="11">
        <v>-2.09917579993763E-2</v>
      </c>
      <c r="Q644" s="11">
        <v>-5.93557680574417E-2</v>
      </c>
      <c r="R644" s="11">
        <v>-0.10672754647136699</v>
      </c>
      <c r="S644" s="11">
        <v>-0.13483952565504201</v>
      </c>
      <c r="T644" s="11">
        <v>-7.9017034998574001E-2</v>
      </c>
      <c r="U644" s="11">
        <v>-4.0502579783339702E-2</v>
      </c>
      <c r="V644" s="11">
        <v>2.8428078721629502E-2</v>
      </c>
      <c r="W644" s="11">
        <v>-4.1888710142638001E-2</v>
      </c>
      <c r="X644" s="11">
        <v>-3.16055972520125E-2</v>
      </c>
      <c r="Y644" s="11">
        <v>3.9566416879917099E-3</v>
      </c>
      <c r="Z644" s="11">
        <v>5.3788735682738301E-3</v>
      </c>
      <c r="AA644" s="11">
        <v>-0.10226310192659099</v>
      </c>
      <c r="AB644" s="11">
        <v>-3.1678471305179097E-2</v>
      </c>
      <c r="AC644" s="11">
        <v>-6.10950825969334E-2</v>
      </c>
      <c r="AD644" s="11">
        <v>7.3775980581046993E-2</v>
      </c>
      <c r="AE644" s="11">
        <v>-3.5731477032622402E-2</v>
      </c>
      <c r="AF644" s="11">
        <v>-1.24644708764331E-2</v>
      </c>
      <c r="AG644" s="11">
        <v>-5.6161536759968302E-2</v>
      </c>
      <c r="AH644" s="11">
        <v>-4.5468474692592097E-2</v>
      </c>
      <c r="AI644" s="11">
        <v>-3.27844958421393E-2</v>
      </c>
      <c r="AJ644" s="11">
        <v>-9.2995917500274007E-3</v>
      </c>
      <c r="AK644" s="11">
        <v>7.3680237369966604E-5</v>
      </c>
      <c r="AL644" s="11">
        <v>7.1281299774171398E-3</v>
      </c>
      <c r="AM644" s="11">
        <v>-1.16223890290657E-2</v>
      </c>
      <c r="AN644" s="11">
        <v>-2.5741343001112499E-2</v>
      </c>
      <c r="AO644" s="11">
        <v>-4.4275473330269398E-2</v>
      </c>
      <c r="AP644" s="11">
        <v>-5.8989538590170504E-3</v>
      </c>
      <c r="AQ644" s="11">
        <v>-4.52802814406267E-2</v>
      </c>
      <c r="AR644" s="11">
        <v>2.0000473693557501E-2</v>
      </c>
      <c r="AS644" s="11">
        <v>-1.22238834695413E-2</v>
      </c>
      <c r="AT644" s="11">
        <v>-6.2675455880227104E-2</v>
      </c>
      <c r="AU644" s="11">
        <v>4.0745696324438203E-2</v>
      </c>
      <c r="AW644">
        <f t="array" ref="AW644">SUMPRODUCT(B644:AU644,TRANSPOSE('QoL regression results'!$H$3:$H$48))</f>
        <v>0.81747710061965706</v>
      </c>
    </row>
    <row r="645" spans="1:49" x14ac:dyDescent="0.3">
      <c r="A645">
        <v>644</v>
      </c>
      <c r="B645" s="11">
        <v>0.85605808326887001</v>
      </c>
      <c r="C645" s="11">
        <v>-4.94520524823642E-2</v>
      </c>
      <c r="D645" s="11">
        <v>-9.4636903281154292E-3</v>
      </c>
      <c r="E645" s="11">
        <v>-2.0990582066725502E-3</v>
      </c>
      <c r="F645" s="11">
        <v>-2.6026476307537301E-2</v>
      </c>
      <c r="G645" s="11">
        <v>1.62161476634816E-2</v>
      </c>
      <c r="H645" s="11">
        <v>3.40696053798792E-2</v>
      </c>
      <c r="I645" s="11">
        <v>-7.5398226153701897E-2</v>
      </c>
      <c r="J645" s="11">
        <v>-2.6073460386837801E-2</v>
      </c>
      <c r="K645" s="11">
        <v>-0.13875910854611001</v>
      </c>
      <c r="L645" s="11">
        <v>-0.131250601151742</v>
      </c>
      <c r="M645" s="11">
        <v>-6.9457316719169701E-2</v>
      </c>
      <c r="N645" s="11">
        <v>-0.15297924115930001</v>
      </c>
      <c r="O645" s="11">
        <v>-0.111269168671484</v>
      </c>
      <c r="P645" s="11">
        <v>-1.6612783542172702E-2</v>
      </c>
      <c r="Q645" s="11">
        <v>-0.127441554876254</v>
      </c>
      <c r="R645" s="11">
        <v>-9.6019181919527796E-2</v>
      </c>
      <c r="S645" s="11">
        <v>-8.4837307224999894E-2</v>
      </c>
      <c r="T645" s="11">
        <v>-3.9356800533473603E-2</v>
      </c>
      <c r="U645" s="11">
        <v>-7.0818368371996204E-2</v>
      </c>
      <c r="V645" s="11">
        <v>-4.2387861847864403E-5</v>
      </c>
      <c r="W645" s="11">
        <v>-2.60192696952103E-2</v>
      </c>
      <c r="X645" s="11">
        <v>-2.98153215832293E-2</v>
      </c>
      <c r="Y645" s="11">
        <v>-1.56236446571341E-2</v>
      </c>
      <c r="Z645" s="11">
        <v>2.22631887208477E-3</v>
      </c>
      <c r="AA645" s="11">
        <v>-9.4867677676647305E-2</v>
      </c>
      <c r="AB645" s="11">
        <v>-4.7006206457326498E-2</v>
      </c>
      <c r="AC645" s="11">
        <v>3.1830896477681697E-2</v>
      </c>
      <c r="AD645" s="11">
        <v>-0.113876504951827</v>
      </c>
      <c r="AE645" s="11">
        <v>-4.1937447427434799E-2</v>
      </c>
      <c r="AF645" s="11">
        <v>-1.7405482925737702E-2</v>
      </c>
      <c r="AG645" s="11">
        <v>-6.1301443540178802E-2</v>
      </c>
      <c r="AH645" s="11">
        <v>-5.5960031933979901E-2</v>
      </c>
      <c r="AI645" s="11">
        <v>-3.5323396967262798E-2</v>
      </c>
      <c r="AJ645" s="11">
        <v>-1.3573137161724E-2</v>
      </c>
      <c r="AK645" s="11">
        <v>1.4833227856374399E-2</v>
      </c>
      <c r="AL645" s="11">
        <v>1.7241029464413499E-2</v>
      </c>
      <c r="AM645" s="11">
        <v>1.75540351428093E-4</v>
      </c>
      <c r="AN645" s="11">
        <v>-1.51390500672249E-2</v>
      </c>
      <c r="AO645" s="11">
        <v>-3.2511147782029098E-2</v>
      </c>
      <c r="AP645" s="11">
        <v>-1.5873605148678398E-2</v>
      </c>
      <c r="AQ645" s="11">
        <v>-5.9577827934171601E-2</v>
      </c>
      <c r="AR645" s="11">
        <v>2.8742680591511201E-2</v>
      </c>
      <c r="AS645" s="11">
        <v>-1.2556719303199499E-2</v>
      </c>
      <c r="AT645" s="11">
        <v>-5.41367409746909E-2</v>
      </c>
      <c r="AU645" s="11">
        <v>4.8775989095313603E-2</v>
      </c>
      <c r="AW645">
        <f t="array" ref="AW645">SUMPRODUCT(B645:AU645,TRANSPOSE('QoL regression results'!$H$3:$H$48))</f>
        <v>0.81733908079930362</v>
      </c>
    </row>
    <row r="646" spans="1:49" x14ac:dyDescent="0.3">
      <c r="A646">
        <v>645</v>
      </c>
      <c r="B646" s="11">
        <v>0.86245121520587198</v>
      </c>
      <c r="C646" s="11">
        <v>-5.9803856810327002E-2</v>
      </c>
      <c r="D646" s="11">
        <v>-2.8725319053316601E-3</v>
      </c>
      <c r="E646" s="11">
        <v>2.4095859577466898E-3</v>
      </c>
      <c r="F646" s="11">
        <v>6.75553726346176E-3</v>
      </c>
      <c r="G646" s="11">
        <v>9.4445560207401195E-3</v>
      </c>
      <c r="H646" s="11">
        <v>3.29597795394833E-2</v>
      </c>
      <c r="I646" s="11">
        <v>-7.3540275157388299E-2</v>
      </c>
      <c r="J646" s="11">
        <v>2.3653680066202799E-3</v>
      </c>
      <c r="K646" s="11">
        <v>-0.14538445651555301</v>
      </c>
      <c r="L646" s="11">
        <v>-0.109071192943468</v>
      </c>
      <c r="M646" s="11">
        <v>-5.62123058171684E-2</v>
      </c>
      <c r="N646" s="11">
        <v>-0.13033870383261201</v>
      </c>
      <c r="O646" s="11">
        <v>-4.2720841585421603E-2</v>
      </c>
      <c r="P646" s="11">
        <v>-1.3959415754089601E-2</v>
      </c>
      <c r="Q646" s="11">
        <v>-0.13306198900268601</v>
      </c>
      <c r="R646" s="11">
        <v>-9.5045652858504304E-2</v>
      </c>
      <c r="S646" s="11">
        <v>-0.11728313750149801</v>
      </c>
      <c r="T646" s="11">
        <v>-6.5200820449993396E-2</v>
      </c>
      <c r="U646" s="11">
        <v>-8.38794973423891E-2</v>
      </c>
      <c r="V646" s="11">
        <v>-1.3840164734559599E-2</v>
      </c>
      <c r="W646" s="11">
        <v>-4.8770810891680401E-2</v>
      </c>
      <c r="X646" s="11">
        <v>-2.53787159689709E-2</v>
      </c>
      <c r="Y646" s="11">
        <v>-4.4045023586899998E-3</v>
      </c>
      <c r="Z646" s="11">
        <v>1.9740940535545998E-2</v>
      </c>
      <c r="AA646" s="11">
        <v>-0.113880630916214</v>
      </c>
      <c r="AB646" s="11">
        <v>-2.1629967411986899E-2</v>
      </c>
      <c r="AC646" s="11">
        <v>-0.118914638813004</v>
      </c>
      <c r="AD646" s="11">
        <v>-3.9031672765409899E-2</v>
      </c>
      <c r="AE646" s="11">
        <v>-3.4861225873272603E-2</v>
      </c>
      <c r="AF646" s="11">
        <v>-1.8088422742482801E-2</v>
      </c>
      <c r="AG646" s="11">
        <v>-7.3682060467894606E-2</v>
      </c>
      <c r="AH646" s="11">
        <v>-5.6257257719436501E-2</v>
      </c>
      <c r="AI646" s="11">
        <v>-2.20515286957331E-2</v>
      </c>
      <c r="AJ646" s="11">
        <v>-6.6426725144951701E-3</v>
      </c>
      <c r="AK646" s="11">
        <v>-1.5571193290002199E-3</v>
      </c>
      <c r="AL646" s="11">
        <v>7.4509853944916297E-3</v>
      </c>
      <c r="AM646" s="11">
        <v>-8.8560239518057898E-3</v>
      </c>
      <c r="AN646" s="11">
        <v>-2.2623574944300201E-2</v>
      </c>
      <c r="AO646" s="11">
        <v>-4.8119595780876302E-2</v>
      </c>
      <c r="AP646" s="11">
        <v>-1.5954671572407601E-2</v>
      </c>
      <c r="AQ646" s="11">
        <v>-5.3085924020726198E-2</v>
      </c>
      <c r="AR646" s="11">
        <v>2.9422658516784599E-2</v>
      </c>
      <c r="AS646" s="11">
        <v>-1.4260938184195699E-2</v>
      </c>
      <c r="AT646" s="11">
        <v>-5.9976096272090197E-2</v>
      </c>
      <c r="AU646" s="11">
        <v>4.0140519867121603E-2</v>
      </c>
      <c r="AW646">
        <f t="array" ref="AW646">SUMPRODUCT(B646:AU646,TRANSPOSE('QoL regression results'!$H$3:$H$48))</f>
        <v>0.81364494288092715</v>
      </c>
    </row>
    <row r="647" spans="1:49" x14ac:dyDescent="0.3">
      <c r="A647">
        <v>646</v>
      </c>
      <c r="B647" s="11">
        <v>0.86852289312197695</v>
      </c>
      <c r="C647" s="11">
        <v>-7.1259954701235195E-2</v>
      </c>
      <c r="D647" s="11">
        <v>-6.5897531552749199E-3</v>
      </c>
      <c r="E647" s="11">
        <v>1.6599995430360301E-3</v>
      </c>
      <c r="F647" s="11">
        <v>3.70472537161982E-2</v>
      </c>
      <c r="G647" s="11">
        <v>3.25388854511965E-2</v>
      </c>
      <c r="H647" s="11">
        <v>4.12461168081057E-2</v>
      </c>
      <c r="I647" s="11">
        <v>-5.8456464521850098E-2</v>
      </c>
      <c r="J647" s="11">
        <v>2.3247257254707899E-3</v>
      </c>
      <c r="K647" s="11">
        <v>-0.14098945362687601</v>
      </c>
      <c r="L647" s="11">
        <v>-0.109721468713497</v>
      </c>
      <c r="M647" s="11">
        <v>-6.0605015297820503E-2</v>
      </c>
      <c r="N647" s="11">
        <v>-0.10744652915727999</v>
      </c>
      <c r="O647" s="11">
        <v>-9.6791079234743796E-2</v>
      </c>
      <c r="P647" s="11">
        <v>-2.0808494496819901E-2</v>
      </c>
      <c r="Q647" s="11">
        <v>-0.113032190287726</v>
      </c>
      <c r="R647" s="11">
        <v>-0.11658791798391099</v>
      </c>
      <c r="S647" s="11">
        <v>-8.0433783023968405E-2</v>
      </c>
      <c r="T647" s="11">
        <v>-5.0440297489982897E-2</v>
      </c>
      <c r="U647" s="11">
        <v>-7.0685305880305804E-2</v>
      </c>
      <c r="V647" s="11">
        <v>9.3466456225364605E-3</v>
      </c>
      <c r="W647" s="11">
        <v>-2.26891176971784E-2</v>
      </c>
      <c r="X647" s="11">
        <v>-3.7671773687714002E-2</v>
      </c>
      <c r="Y647" s="11">
        <v>1.7556731907391199E-2</v>
      </c>
      <c r="Z647" s="11">
        <v>-5.9490428875788003E-3</v>
      </c>
      <c r="AA647" s="11">
        <v>-8.8582119035691603E-2</v>
      </c>
      <c r="AB647" s="11">
        <v>-3.2741260958412802E-2</v>
      </c>
      <c r="AC647" s="11">
        <v>5.3079829682619303E-2</v>
      </c>
      <c r="AD647" s="11">
        <v>-4.9860978464330998E-2</v>
      </c>
      <c r="AE647" s="11">
        <v>-3.1269775990362597E-2</v>
      </c>
      <c r="AF647" s="11">
        <v>-2.3854861913377101E-2</v>
      </c>
      <c r="AG647" s="11">
        <v>-7.0206604816814205E-2</v>
      </c>
      <c r="AH647" s="11">
        <v>-6.0580231991639498E-2</v>
      </c>
      <c r="AI647" s="11">
        <v>-2.55556806043713E-2</v>
      </c>
      <c r="AJ647" s="11">
        <v>-1.2784313252010701E-2</v>
      </c>
      <c r="AK647" s="11">
        <v>2.4015056815789499E-3</v>
      </c>
      <c r="AL647" s="11">
        <v>1.5559097553963499E-3</v>
      </c>
      <c r="AM647" s="11">
        <v>-1.6053561506789701E-2</v>
      </c>
      <c r="AN647" s="11">
        <v>-1.9687612270548601E-2</v>
      </c>
      <c r="AO647" s="11">
        <v>-5.12301812842949E-2</v>
      </c>
      <c r="AP647" s="11">
        <v>-1.42334110522892E-2</v>
      </c>
      <c r="AQ647" s="11">
        <v>-6.0850620352614397E-2</v>
      </c>
      <c r="AR647" s="11">
        <v>2.7928061976913901E-2</v>
      </c>
      <c r="AS647" s="11">
        <v>-1.9877623938724599E-2</v>
      </c>
      <c r="AT647" s="11">
        <v>-6.6837630136257598E-2</v>
      </c>
      <c r="AU647" s="11">
        <v>4.2072019840256797E-2</v>
      </c>
      <c r="AW647">
        <f t="array" ref="AW647">SUMPRODUCT(B647:AU647,TRANSPOSE('QoL regression results'!$H$3:$H$48))</f>
        <v>0.80949857088573374</v>
      </c>
    </row>
    <row r="648" spans="1:49" x14ac:dyDescent="0.3">
      <c r="A648">
        <v>647</v>
      </c>
      <c r="B648" s="11">
        <v>0.84720364961195904</v>
      </c>
      <c r="C648" s="11">
        <v>-2.5071568808011101E-2</v>
      </c>
      <c r="D648" s="11">
        <v>-1.2595585743561901E-2</v>
      </c>
      <c r="E648" s="11">
        <v>5.5766036687610399E-3</v>
      </c>
      <c r="F648" s="11">
        <v>3.6583976954086002E-2</v>
      </c>
      <c r="G648" s="11">
        <v>3.7606902363320198E-2</v>
      </c>
      <c r="H648" s="11">
        <v>4.2968467907257099E-2</v>
      </c>
      <c r="I648" s="11">
        <v>-0.131943524408937</v>
      </c>
      <c r="J648" s="11">
        <v>-4.0397940837013299E-2</v>
      </c>
      <c r="K648" s="11">
        <v>-0.213801236089571</v>
      </c>
      <c r="L648" s="11">
        <v>-9.5648242774273598E-2</v>
      </c>
      <c r="M648" s="11">
        <v>-6.5020597761659304E-2</v>
      </c>
      <c r="N648" s="11">
        <v>-0.108963988639825</v>
      </c>
      <c r="O648" s="11">
        <v>-7.6410365719636497E-2</v>
      </c>
      <c r="P648" s="11">
        <v>-2.9048577219881199E-2</v>
      </c>
      <c r="Q648" s="11">
        <v>-6.2850712402757497E-2</v>
      </c>
      <c r="R648" s="11">
        <v>-5.6199058753664002E-2</v>
      </c>
      <c r="S648" s="11">
        <v>-0.133462893409969</v>
      </c>
      <c r="T648" s="11">
        <v>-8.6544328302589998E-2</v>
      </c>
      <c r="U648" s="11">
        <v>-1.4267296985230399E-2</v>
      </c>
      <c r="V648" s="11">
        <v>-1.75584137189276E-2</v>
      </c>
      <c r="W648" s="11">
        <v>-1.8388211312274399E-2</v>
      </c>
      <c r="X648" s="11">
        <v>-2.8977114868243802E-2</v>
      </c>
      <c r="Y648" s="11">
        <v>1.8884918314784199E-2</v>
      </c>
      <c r="Z648" s="11">
        <v>5.3384926740995702E-2</v>
      </c>
      <c r="AA648" s="11">
        <v>-9.95403890820655E-2</v>
      </c>
      <c r="AB648" s="11">
        <v>-3.22693180750213E-2</v>
      </c>
      <c r="AC648" s="11">
        <v>-2.6796951303286399E-2</v>
      </c>
      <c r="AD648" s="11">
        <v>-1.11472657065117E-2</v>
      </c>
      <c r="AE648" s="11">
        <v>-3.6388917065799102E-2</v>
      </c>
      <c r="AF648" s="11">
        <v>-2.3696614528435099E-2</v>
      </c>
      <c r="AG648" s="11">
        <v>-5.82054889701814E-2</v>
      </c>
      <c r="AH648" s="11">
        <v>-5.69020668241835E-2</v>
      </c>
      <c r="AI648" s="11">
        <v>-2.51523975319317E-2</v>
      </c>
      <c r="AJ648" s="11">
        <v>-1.6005367376805298E-2</v>
      </c>
      <c r="AK648" s="11">
        <v>5.6311700185071997E-3</v>
      </c>
      <c r="AL648" s="11">
        <v>1.16348128393552E-2</v>
      </c>
      <c r="AM648" s="11">
        <v>-1.0527478573446099E-2</v>
      </c>
      <c r="AN648" s="11">
        <v>-1.8441540474609799E-2</v>
      </c>
      <c r="AO648" s="11">
        <v>-3.4615947039447099E-2</v>
      </c>
      <c r="AP648" s="11">
        <v>-1.5901231193098199E-2</v>
      </c>
      <c r="AQ648" s="11">
        <v>-6.3266247959603103E-2</v>
      </c>
      <c r="AR648" s="11">
        <v>3.06958522882343E-2</v>
      </c>
      <c r="AS648" s="11">
        <v>-1.00614107444503E-2</v>
      </c>
      <c r="AT648" s="11">
        <v>-5.6247460849549E-2</v>
      </c>
      <c r="AU648" s="11">
        <v>4.5432676747116103E-2</v>
      </c>
      <c r="AW648">
        <f t="array" ref="AW648">SUMPRODUCT(B648:AU648,TRANSPOSE('QoL regression results'!$H$3:$H$48))</f>
        <v>0.8019363956271307</v>
      </c>
    </row>
    <row r="649" spans="1:49" x14ac:dyDescent="0.3">
      <c r="A649">
        <v>648</v>
      </c>
      <c r="B649" s="11">
        <v>0.85990705355045305</v>
      </c>
      <c r="C649" s="11">
        <v>-1.8481023596190901E-2</v>
      </c>
      <c r="D649" s="11">
        <v>2.4037991702249201E-2</v>
      </c>
      <c r="E649" s="11">
        <v>3.22536156839597E-3</v>
      </c>
      <c r="F649" s="11">
        <v>-1.43732782733349E-2</v>
      </c>
      <c r="G649" s="11">
        <v>5.7405971928245298E-3</v>
      </c>
      <c r="H649" s="11">
        <v>1.82675972223715E-2</v>
      </c>
      <c r="I649" s="11">
        <v>-0.128473669604413</v>
      </c>
      <c r="J649" s="11">
        <v>-4.2788100686851502E-2</v>
      </c>
      <c r="K649" s="11">
        <v>-0.10035758335843201</v>
      </c>
      <c r="L649" s="11">
        <v>-0.13639507317796501</v>
      </c>
      <c r="M649" s="11">
        <v>-5.7321177580178899E-2</v>
      </c>
      <c r="N649" s="11">
        <v>-0.104809086235233</v>
      </c>
      <c r="O649" s="11">
        <v>-0.129743443553159</v>
      </c>
      <c r="P649" s="11">
        <v>-1.6912120859810101E-2</v>
      </c>
      <c r="Q649" s="11">
        <v>-0.134387203084296</v>
      </c>
      <c r="R649" s="11">
        <v>-7.3701050143745006E-2</v>
      </c>
      <c r="S649" s="11">
        <v>-0.16778600264818899</v>
      </c>
      <c r="T649" s="11">
        <v>-6.6815455441999003E-2</v>
      </c>
      <c r="U649" s="11">
        <v>8.1648605375616596E-3</v>
      </c>
      <c r="V649" s="11">
        <v>-5.23050986562211E-4</v>
      </c>
      <c r="W649" s="11">
        <v>-6.5955443953324297E-2</v>
      </c>
      <c r="X649" s="11">
        <v>-4.18841614181494E-2</v>
      </c>
      <c r="Y649" s="11">
        <v>1.4980868302704601E-2</v>
      </c>
      <c r="Z649" s="11">
        <v>1.67381734317605E-3</v>
      </c>
      <c r="AA649" s="11">
        <v>-0.12863638253120399</v>
      </c>
      <c r="AB649" s="11">
        <v>-4.0980309474590103E-2</v>
      </c>
      <c r="AC649" s="11">
        <v>4.82436251116269E-2</v>
      </c>
      <c r="AD649" s="11">
        <v>-2.2383320785613298E-2</v>
      </c>
      <c r="AE649" s="11">
        <v>-4.1203374043712798E-2</v>
      </c>
      <c r="AF649" s="11">
        <v>-3.1321708839477803E-2</v>
      </c>
      <c r="AG649" s="11">
        <v>-5.9160683264996801E-2</v>
      </c>
      <c r="AH649" s="11">
        <v>-3.6566063495585402E-2</v>
      </c>
      <c r="AI649" s="11">
        <v>-1.8357374199662501E-2</v>
      </c>
      <c r="AJ649" s="11">
        <v>-1.40785637974626E-2</v>
      </c>
      <c r="AK649" s="11">
        <v>1.10618585028796E-3</v>
      </c>
      <c r="AL649" s="11">
        <v>3.6342625953946698E-4</v>
      </c>
      <c r="AM649" s="11">
        <v>-1.11185459283116E-2</v>
      </c>
      <c r="AN649" s="11">
        <v>-2.59426372835889E-2</v>
      </c>
      <c r="AO649" s="11">
        <v>-4.5482142946522801E-2</v>
      </c>
      <c r="AP649" s="11">
        <v>-1.40785014781145E-2</v>
      </c>
      <c r="AQ649" s="11">
        <v>-5.22089949277285E-2</v>
      </c>
      <c r="AR649" s="11">
        <v>3.06410151831575E-2</v>
      </c>
      <c r="AS649" s="11">
        <v>-1.47531513890514E-2</v>
      </c>
      <c r="AT649" s="11">
        <v>-6.5607356548875395E-2</v>
      </c>
      <c r="AU649" s="11">
        <v>4.6950995066960099E-2</v>
      </c>
      <c r="AW649">
        <f t="array" ref="AW649">SUMPRODUCT(B649:AU649,TRANSPOSE('QoL regression results'!$H$3:$H$48))</f>
        <v>0.82370441631440705</v>
      </c>
    </row>
    <row r="650" spans="1:49" x14ac:dyDescent="0.3">
      <c r="A650">
        <v>649</v>
      </c>
      <c r="B650" s="11">
        <v>0.87035396770337303</v>
      </c>
      <c r="C650" s="11">
        <v>-3.2584175472495598E-2</v>
      </c>
      <c r="D650" s="11">
        <v>-1.1984211498788699E-2</v>
      </c>
      <c r="E650" s="11">
        <v>6.7360813837289597E-3</v>
      </c>
      <c r="F650" s="11">
        <v>3.5879518161531801E-2</v>
      </c>
      <c r="G650" s="11">
        <v>2.3163104909804E-2</v>
      </c>
      <c r="H650" s="11">
        <v>3.2096986541182398E-2</v>
      </c>
      <c r="I650" s="11">
        <v>-9.0135851794269695E-2</v>
      </c>
      <c r="J650" s="11">
        <v>-3.8737759749759203E-2</v>
      </c>
      <c r="K650" s="11">
        <v>-0.151173762535812</v>
      </c>
      <c r="L650" s="11">
        <v>-0.14962794744504801</v>
      </c>
      <c r="M650" s="11">
        <v>-6.0867962618205998E-2</v>
      </c>
      <c r="N650" s="11">
        <v>-7.0284205882979497E-2</v>
      </c>
      <c r="O650" s="11">
        <v>-3.7605939587678099E-2</v>
      </c>
      <c r="P650" s="11">
        <v>-1.22185167209579E-2</v>
      </c>
      <c r="Q650" s="11">
        <v>-5.5702687335624397E-3</v>
      </c>
      <c r="R650" s="11">
        <v>-0.11837395792408099</v>
      </c>
      <c r="S650" s="11">
        <v>-0.124966524087656</v>
      </c>
      <c r="T650" s="11">
        <v>-4.7646798131713998E-2</v>
      </c>
      <c r="U650" s="11">
        <v>-3.4340692560086698E-2</v>
      </c>
      <c r="V650" s="11">
        <v>3.4334943009481797E-2</v>
      </c>
      <c r="W650" s="11">
        <v>-8.6912869201623499E-2</v>
      </c>
      <c r="X650" s="11">
        <v>-3.1462549194396797E-2</v>
      </c>
      <c r="Y650" s="11">
        <v>-5.3543019174846296E-3</v>
      </c>
      <c r="Z650" s="11">
        <v>3.3342368659362999E-2</v>
      </c>
      <c r="AA650" s="11">
        <v>-9.4409230790672899E-2</v>
      </c>
      <c r="AB650" s="11">
        <v>-2.49182976870609E-2</v>
      </c>
      <c r="AC650" s="11">
        <v>3.0091889894714698E-2</v>
      </c>
      <c r="AD650" s="11">
        <v>-8.3381918218838294E-2</v>
      </c>
      <c r="AE650" s="11">
        <v>-3.7538122307353899E-2</v>
      </c>
      <c r="AF650" s="11">
        <v>-1.6633857497055999E-2</v>
      </c>
      <c r="AG650" s="11">
        <v>-5.7885634611752002E-2</v>
      </c>
      <c r="AH650" s="11">
        <v>-5.3444803540058601E-2</v>
      </c>
      <c r="AI650" s="11">
        <v>-1.76751071282681E-2</v>
      </c>
      <c r="AJ650" s="11">
        <v>-1.37195991617608E-2</v>
      </c>
      <c r="AK650" s="11">
        <v>4.0811660484307496E-3</v>
      </c>
      <c r="AL650" s="11">
        <v>9.7208294240695697E-3</v>
      </c>
      <c r="AM650" s="11">
        <v>-1.32502915435417E-2</v>
      </c>
      <c r="AN650" s="11">
        <v>-2.7200113699057001E-2</v>
      </c>
      <c r="AO650" s="11">
        <v>-4.7862648932366199E-2</v>
      </c>
      <c r="AP650" s="11">
        <v>-1.4394542898428399E-2</v>
      </c>
      <c r="AQ650" s="11">
        <v>-6.1282205009153601E-2</v>
      </c>
      <c r="AR650" s="11">
        <v>3.2903160108607797E-2</v>
      </c>
      <c r="AS650" s="11">
        <v>-1.9071774059214199E-2</v>
      </c>
      <c r="AT650" s="11">
        <v>-7.2160915363247605E-2</v>
      </c>
      <c r="AU650" s="11">
        <v>3.3027524362473797E-2</v>
      </c>
      <c r="AW650">
        <f t="array" ref="AW650">SUMPRODUCT(B650:AU650,TRANSPOSE('QoL regression results'!$H$3:$H$48))</f>
        <v>0.82662999358738398</v>
      </c>
    </row>
    <row r="651" spans="1:49" x14ac:dyDescent="0.3">
      <c r="A651">
        <v>650</v>
      </c>
      <c r="B651" s="11">
        <v>0.86400053026049095</v>
      </c>
      <c r="C651" s="11">
        <v>-4.3977109317238097E-2</v>
      </c>
      <c r="D651" s="11">
        <v>2.3188339832142101E-2</v>
      </c>
      <c r="E651" s="11">
        <v>1.35778619603136E-2</v>
      </c>
      <c r="F651" s="11">
        <v>-1.1522225513096399E-3</v>
      </c>
      <c r="G651" s="11">
        <v>1.99708725564294E-2</v>
      </c>
      <c r="H651" s="11">
        <v>2.76720428062887E-2</v>
      </c>
      <c r="I651" s="11">
        <v>-5.8028026695330998E-2</v>
      </c>
      <c r="J651" s="11">
        <v>-1.4763212430347601E-2</v>
      </c>
      <c r="K651" s="11">
        <v>-9.8554341346251503E-2</v>
      </c>
      <c r="L651" s="11">
        <v>-0.13147709271254601</v>
      </c>
      <c r="M651" s="11">
        <v>-5.92748643805684E-2</v>
      </c>
      <c r="N651" s="11">
        <v>-5.7881088570047701E-2</v>
      </c>
      <c r="O651" s="11">
        <v>-0.102634803472603</v>
      </c>
      <c r="P651" s="11">
        <v>-2.4998736417974201E-2</v>
      </c>
      <c r="Q651" s="11">
        <v>4.1196331040812599E-2</v>
      </c>
      <c r="R651" s="11">
        <v>-9.8776021706413503E-2</v>
      </c>
      <c r="S651" s="11">
        <v>-0.136946034325859</v>
      </c>
      <c r="T651" s="11">
        <v>-6.4026133595592796E-2</v>
      </c>
      <c r="U651" s="11">
        <v>-9.6574811078593906E-2</v>
      </c>
      <c r="V651" s="11">
        <v>4.1797239824040197E-2</v>
      </c>
      <c r="W651" s="11">
        <v>-2.7314282499311102E-2</v>
      </c>
      <c r="X651" s="11">
        <v>-5.8260559565660702E-2</v>
      </c>
      <c r="Y651" s="11">
        <v>3.6935326439531103E-2</v>
      </c>
      <c r="Z651" s="11">
        <v>4.8963630379287103E-2</v>
      </c>
      <c r="AA651" s="11">
        <v>-0.104062065351805</v>
      </c>
      <c r="AB651" s="11">
        <v>-2.76221320902191E-2</v>
      </c>
      <c r="AC651" s="11">
        <v>-0.101443127199353</v>
      </c>
      <c r="AD651" s="11">
        <v>-6.6199524909308097E-2</v>
      </c>
      <c r="AE651" s="11">
        <v>-3.1596823148240999E-2</v>
      </c>
      <c r="AF651" s="11">
        <v>-2.09909751093806E-2</v>
      </c>
      <c r="AG651" s="11">
        <v>-6.12220711796269E-2</v>
      </c>
      <c r="AH651" s="11">
        <v>-5.5105219425058603E-2</v>
      </c>
      <c r="AI651" s="11">
        <v>-2.3884922796097399E-2</v>
      </c>
      <c r="AJ651" s="11">
        <v>-1.82727544881673E-2</v>
      </c>
      <c r="AK651" s="11">
        <v>1.85455259061834E-3</v>
      </c>
      <c r="AL651" s="11">
        <v>7.8480497696960805E-3</v>
      </c>
      <c r="AM651" s="11">
        <v>-6.7749829859449599E-3</v>
      </c>
      <c r="AN651" s="11">
        <v>-2.8021989522468801E-2</v>
      </c>
      <c r="AO651" s="11">
        <v>-3.6593787229897701E-2</v>
      </c>
      <c r="AP651" s="11">
        <v>-1.50264980034656E-2</v>
      </c>
      <c r="AQ651" s="11">
        <v>-6.1181316433694302E-2</v>
      </c>
      <c r="AR651" s="11">
        <v>3.4623263166781403E-2</v>
      </c>
      <c r="AS651" s="11">
        <v>-2.0346687804856899E-2</v>
      </c>
      <c r="AT651" s="11">
        <v>-6.6214903340344397E-2</v>
      </c>
      <c r="AU651" s="11">
        <v>3.8422148324512399E-2</v>
      </c>
      <c r="AW651">
        <f t="array" ref="AW651">SUMPRODUCT(B651:AU651,TRANSPOSE('QoL regression results'!$H$3:$H$48))</f>
        <v>0.81674336060512842</v>
      </c>
    </row>
    <row r="652" spans="1:49" x14ac:dyDescent="0.3">
      <c r="A652">
        <v>651</v>
      </c>
      <c r="B652" s="11">
        <v>0.85788605671106499</v>
      </c>
      <c r="C652" s="11">
        <v>-9.5487905843720897E-2</v>
      </c>
      <c r="D652" s="11">
        <v>2.99334416506128E-3</v>
      </c>
      <c r="E652" s="11">
        <v>-1.0855257091916599E-2</v>
      </c>
      <c r="F652" s="11">
        <v>-8.2814794711399302E-4</v>
      </c>
      <c r="G652" s="11">
        <v>4.2305214821091704E-3</v>
      </c>
      <c r="H652" s="11">
        <v>2.5674253954289301E-2</v>
      </c>
      <c r="I652" s="11">
        <v>-9.5578996470725305E-2</v>
      </c>
      <c r="J652" s="11">
        <v>-1.43976479683265E-2</v>
      </c>
      <c r="K652" s="11">
        <v>-0.15723057305386001</v>
      </c>
      <c r="L652" s="11">
        <v>-0.129797358908429</v>
      </c>
      <c r="M652" s="11">
        <v>-5.97189693569063E-2</v>
      </c>
      <c r="N652" s="11">
        <v>-0.10124020062743901</v>
      </c>
      <c r="O652" s="11">
        <v>-9.5312119270640094E-2</v>
      </c>
      <c r="P652" s="11">
        <v>-1.95930475373766E-2</v>
      </c>
      <c r="Q652" s="11">
        <v>-0.101692238025404</v>
      </c>
      <c r="R652" s="11">
        <v>-4.33849818999247E-2</v>
      </c>
      <c r="S652" s="11">
        <v>-0.115086887175247</v>
      </c>
      <c r="T652" s="11">
        <v>-7.18716235632018E-2</v>
      </c>
      <c r="U652" s="11">
        <v>-0.13731592920782501</v>
      </c>
      <c r="V652" s="11">
        <v>7.9099343694980402E-3</v>
      </c>
      <c r="W652" s="11">
        <v>-5.7012025351330202E-2</v>
      </c>
      <c r="X652" s="11">
        <v>-4.2796607998880298E-2</v>
      </c>
      <c r="Y652" s="11">
        <v>1.9294146526698499E-2</v>
      </c>
      <c r="Z652" s="11">
        <v>-1.7017244006481799E-2</v>
      </c>
      <c r="AA652" s="11">
        <v>-0.10724924103042301</v>
      </c>
      <c r="AB652" s="11">
        <v>-2.32504163999936E-2</v>
      </c>
      <c r="AC652" s="11">
        <v>3.4027988350035003E-2</v>
      </c>
      <c r="AD652" s="11">
        <v>-8.6534652562941003E-2</v>
      </c>
      <c r="AE652" s="11">
        <v>-3.3254006116700201E-2</v>
      </c>
      <c r="AF652" s="11">
        <v>-3.0167386864645498E-2</v>
      </c>
      <c r="AG652" s="11">
        <v>-6.23716667185805E-2</v>
      </c>
      <c r="AH652" s="11">
        <v>-3.8218988940112303E-2</v>
      </c>
      <c r="AI652" s="11">
        <v>-2.8361987363183499E-2</v>
      </c>
      <c r="AJ652" s="11">
        <v>-1.03610249290608E-2</v>
      </c>
      <c r="AK652" s="11">
        <v>2.7080501245610599E-3</v>
      </c>
      <c r="AL652" s="11">
        <v>1.6297660996002099E-2</v>
      </c>
      <c r="AM652" s="11">
        <v>-6.1566377040399899E-3</v>
      </c>
      <c r="AN652" s="11">
        <v>-1.40683168867708E-2</v>
      </c>
      <c r="AO652" s="11">
        <v>-4.0392511594117997E-2</v>
      </c>
      <c r="AP652" s="11">
        <v>-1.6017377251844302E-2</v>
      </c>
      <c r="AQ652" s="11">
        <v>-4.3328992829585099E-2</v>
      </c>
      <c r="AR652" s="11">
        <v>2.8541978434560002E-2</v>
      </c>
      <c r="AS652" s="11">
        <v>-1.6398240451858E-2</v>
      </c>
      <c r="AT652" s="11">
        <v>-6.8505164592164297E-2</v>
      </c>
      <c r="AU652" s="11">
        <v>4.6413647594010801E-2</v>
      </c>
      <c r="AW652">
        <f t="array" ref="AW652">SUMPRODUCT(B652:AU652,TRANSPOSE('QoL regression results'!$H$3:$H$48))</f>
        <v>0.83596472876695471</v>
      </c>
    </row>
    <row r="653" spans="1:49" x14ac:dyDescent="0.3">
      <c r="A653">
        <v>652</v>
      </c>
      <c r="B653" s="11">
        <v>0.87744644038943997</v>
      </c>
      <c r="C653" s="11">
        <v>-8.5750164774635901E-2</v>
      </c>
      <c r="D653" s="11">
        <v>-1.00341801789671E-2</v>
      </c>
      <c r="E653" s="11">
        <v>-2.70027627014853E-3</v>
      </c>
      <c r="F653" s="11">
        <v>1.0457550221452E-2</v>
      </c>
      <c r="G653" s="11">
        <v>3.2624336898476602E-2</v>
      </c>
      <c r="H653" s="11">
        <v>2.8888976806742302E-2</v>
      </c>
      <c r="I653" s="11">
        <v>-9.6207903411384105E-2</v>
      </c>
      <c r="J653" s="11">
        <v>-2.2722464234677001E-2</v>
      </c>
      <c r="K653" s="11">
        <v>-0.112160550013197</v>
      </c>
      <c r="L653" s="11">
        <v>-0.143240725427521</v>
      </c>
      <c r="M653" s="11">
        <v>-6.2462369996467301E-2</v>
      </c>
      <c r="N653" s="11">
        <v>-0.140469697226276</v>
      </c>
      <c r="O653" s="11">
        <v>-0.131766719723099</v>
      </c>
      <c r="P653" s="11">
        <v>-1.4069511968226801E-2</v>
      </c>
      <c r="Q653" s="11">
        <v>-0.20850858089569199</v>
      </c>
      <c r="R653" s="11">
        <v>-6.4426151795254197E-2</v>
      </c>
      <c r="S653" s="11">
        <v>-0.12515085814809099</v>
      </c>
      <c r="T653" s="11">
        <v>-9.3653105572993306E-2</v>
      </c>
      <c r="U653" s="11">
        <v>-7.5317145799169302E-2</v>
      </c>
      <c r="V653" s="11">
        <v>-1.8605106702624299E-2</v>
      </c>
      <c r="W653" s="11">
        <v>-2.7820331698927901E-3</v>
      </c>
      <c r="X653" s="11">
        <v>-5.1604241812685997E-2</v>
      </c>
      <c r="Y653" s="11">
        <v>9.8464004705360996E-3</v>
      </c>
      <c r="Z653" s="11">
        <v>2.7008703149599599E-2</v>
      </c>
      <c r="AA653" s="11">
        <v>-6.1374744433656599E-2</v>
      </c>
      <c r="AB653" s="11">
        <v>-2.51849321537439E-2</v>
      </c>
      <c r="AC653" s="11">
        <v>-3.2571897588356102E-2</v>
      </c>
      <c r="AD653" s="11">
        <v>-3.9681427146872797E-2</v>
      </c>
      <c r="AE653" s="11">
        <v>-3.6713089776348497E-2</v>
      </c>
      <c r="AF653" s="11">
        <v>-1.0327483339493701E-2</v>
      </c>
      <c r="AG653" s="11">
        <v>-6.3093581255269204E-2</v>
      </c>
      <c r="AH653" s="11">
        <v>-4.2600954424285999E-2</v>
      </c>
      <c r="AI653" s="11">
        <v>-3.2592465379595502E-2</v>
      </c>
      <c r="AJ653" s="11">
        <v>-1.32886855920561E-2</v>
      </c>
      <c r="AK653" s="11">
        <v>-7.6847492564195803E-3</v>
      </c>
      <c r="AL653" s="11">
        <v>3.6593632778003401E-3</v>
      </c>
      <c r="AM653" s="11">
        <v>-1.56120618139876E-2</v>
      </c>
      <c r="AN653" s="11">
        <v>-3.53692475126254E-2</v>
      </c>
      <c r="AO653" s="11">
        <v>-4.9087901341948903E-2</v>
      </c>
      <c r="AP653" s="11">
        <v>-1.54350059891605E-2</v>
      </c>
      <c r="AQ653" s="11">
        <v>-5.6025163359442499E-2</v>
      </c>
      <c r="AR653" s="11">
        <v>3.11443984967829E-2</v>
      </c>
      <c r="AS653" s="11">
        <v>-2.0137279178289301E-2</v>
      </c>
      <c r="AT653" s="11">
        <v>-7.0449502439906095E-2</v>
      </c>
      <c r="AU653" s="11">
        <v>3.8448085521863302E-2</v>
      </c>
      <c r="AW653">
        <f t="array" ref="AW653">SUMPRODUCT(B653:AU653,TRANSPOSE('QoL regression results'!$H$3:$H$48))</f>
        <v>0.83850484924295432</v>
      </c>
    </row>
    <row r="654" spans="1:49" x14ac:dyDescent="0.3">
      <c r="A654">
        <v>653</v>
      </c>
      <c r="B654" s="11">
        <v>0.86375115876325903</v>
      </c>
      <c r="C654" s="11">
        <v>-2.20634458516983E-2</v>
      </c>
      <c r="D654" s="11">
        <v>-1.35114715752996E-3</v>
      </c>
      <c r="E654" s="11">
        <v>2.03251044518342E-3</v>
      </c>
      <c r="F654" s="11">
        <v>-8.9876272506907E-4</v>
      </c>
      <c r="G654" s="11">
        <v>9.4437194867332801E-3</v>
      </c>
      <c r="H654" s="11">
        <v>2.9209875400764699E-2</v>
      </c>
      <c r="I654" s="11">
        <v>-0.120903180189397</v>
      </c>
      <c r="J654" s="11">
        <v>-2.21771555771147E-2</v>
      </c>
      <c r="K654" s="11">
        <v>-6.6949784481358202E-2</v>
      </c>
      <c r="L654" s="11">
        <v>-0.1351473093677</v>
      </c>
      <c r="M654" s="11">
        <v>-5.3811914075595102E-2</v>
      </c>
      <c r="N654" s="11">
        <v>-6.3901330193791503E-2</v>
      </c>
      <c r="O654" s="11">
        <v>-8.2803568318722098E-2</v>
      </c>
      <c r="P654" s="11">
        <v>-2.6815508471490002E-2</v>
      </c>
      <c r="Q654" s="11">
        <v>-3.1863140483560898E-2</v>
      </c>
      <c r="R654" s="11">
        <v>-7.6326958233033704E-2</v>
      </c>
      <c r="S654" s="11">
        <v>-0.12567599701124399</v>
      </c>
      <c r="T654" s="11">
        <v>-7.5741896700616596E-2</v>
      </c>
      <c r="U654" s="11">
        <v>-5.5828143523150298E-2</v>
      </c>
      <c r="V654" s="11">
        <v>4.5884266408504903E-2</v>
      </c>
      <c r="W654" s="11">
        <v>-4.7119554615122801E-2</v>
      </c>
      <c r="X654" s="11">
        <v>-5.3688179658362102E-3</v>
      </c>
      <c r="Y654" s="11">
        <v>-1.4046931109047501E-3</v>
      </c>
      <c r="Z654" s="11">
        <v>1.2186104367840799E-2</v>
      </c>
      <c r="AA654" s="11">
        <v>-0.114140910844497</v>
      </c>
      <c r="AB654" s="11">
        <v>-5.0849323702278598E-2</v>
      </c>
      <c r="AC654" s="11">
        <v>-3.28254416878987E-2</v>
      </c>
      <c r="AD654" s="11">
        <v>2.2455601935258598E-2</v>
      </c>
      <c r="AE654" s="11">
        <v>-3.9268237801641397E-2</v>
      </c>
      <c r="AF654" s="11">
        <v>-2.0643568124912401E-2</v>
      </c>
      <c r="AG654" s="11">
        <v>-5.7976074095295399E-2</v>
      </c>
      <c r="AH654" s="11">
        <v>-4.0697863490232897E-2</v>
      </c>
      <c r="AI654" s="11">
        <v>-1.8972837790252502E-2</v>
      </c>
      <c r="AJ654" s="11">
        <v>-1.2605498793923199E-2</v>
      </c>
      <c r="AK654" s="11">
        <v>-9.8120373458544397E-3</v>
      </c>
      <c r="AL654" s="11">
        <v>-3.0634051157435401E-3</v>
      </c>
      <c r="AM654" s="11">
        <v>-1.8934425884732101E-2</v>
      </c>
      <c r="AN654" s="11">
        <v>-2.7672764012103401E-2</v>
      </c>
      <c r="AO654" s="11">
        <v>-5.0224267365408401E-2</v>
      </c>
      <c r="AP654" s="11">
        <v>-1.3555679919374499E-2</v>
      </c>
      <c r="AQ654" s="11">
        <v>-6.4186427171830193E-2</v>
      </c>
      <c r="AR654" s="11">
        <v>3.1387943814451397E-2</v>
      </c>
      <c r="AS654" s="11">
        <v>-1.6473279316772501E-2</v>
      </c>
      <c r="AT654" s="11">
        <v>-6.0924325760102899E-2</v>
      </c>
      <c r="AU654" s="11">
        <v>4.7242074841297797E-2</v>
      </c>
      <c r="AW654">
        <f t="array" ref="AW654">SUMPRODUCT(B654:AU654,TRANSPOSE('QoL regression results'!$H$3:$H$48))</f>
        <v>0.81998989015728263</v>
      </c>
    </row>
    <row r="655" spans="1:49" x14ac:dyDescent="0.3">
      <c r="A655">
        <v>654</v>
      </c>
      <c r="B655" s="11">
        <v>0.84632363589565196</v>
      </c>
      <c r="C655" s="11">
        <v>6.1263020238737E-3</v>
      </c>
      <c r="D655" s="11">
        <v>1.4197006800089E-2</v>
      </c>
      <c r="E655" s="11">
        <v>9.1362358801077691E-3</v>
      </c>
      <c r="F655" s="11">
        <v>-1.2057131604479901E-2</v>
      </c>
      <c r="G655" s="11">
        <v>2.5722282877491901E-2</v>
      </c>
      <c r="H655" s="11">
        <v>4.0860129674039E-2</v>
      </c>
      <c r="I655" s="11">
        <v>-8.4929606747332201E-2</v>
      </c>
      <c r="J655" s="11">
        <v>-6.6234817734309101E-3</v>
      </c>
      <c r="K655" s="11">
        <v>-0.21563301035818699</v>
      </c>
      <c r="L655" s="11">
        <v>-0.142130602282972</v>
      </c>
      <c r="M655" s="11">
        <v>-5.0451389386497902E-2</v>
      </c>
      <c r="N655" s="11">
        <v>-0.16016154375560501</v>
      </c>
      <c r="O655" s="11">
        <v>-7.3724466366220404E-2</v>
      </c>
      <c r="P655" s="11">
        <v>-2.2384812412142401E-2</v>
      </c>
      <c r="Q655" s="11">
        <v>-7.4526586972424994E-2</v>
      </c>
      <c r="R655" s="11">
        <v>1.7409816144908801E-4</v>
      </c>
      <c r="S655" s="11">
        <v>-0.15190612334319201</v>
      </c>
      <c r="T655" s="11">
        <v>-8.0303679434251402E-2</v>
      </c>
      <c r="U655" s="11">
        <v>-0.126658845291829</v>
      </c>
      <c r="V655" s="11">
        <v>1.99040290129603E-2</v>
      </c>
      <c r="W655" s="11">
        <v>-5.4177181290728002E-2</v>
      </c>
      <c r="X655" s="11">
        <v>-4.8585701539061402E-2</v>
      </c>
      <c r="Y655" s="11">
        <v>-2.8025539653376598E-3</v>
      </c>
      <c r="Z655" s="11">
        <v>2.39681390827583E-2</v>
      </c>
      <c r="AA655" s="11">
        <v>-6.5556150251853101E-2</v>
      </c>
      <c r="AB655" s="11">
        <v>-3.1038300128624501E-2</v>
      </c>
      <c r="AC655" s="11">
        <v>3.7182937588029902E-2</v>
      </c>
      <c r="AD655" s="11">
        <v>3.2535142128138898E-2</v>
      </c>
      <c r="AE655" s="11">
        <v>-2.3164268187416098E-2</v>
      </c>
      <c r="AF655" s="11">
        <v>-2.7309519141396298E-2</v>
      </c>
      <c r="AG655" s="11">
        <v>-6.2109571083548601E-2</v>
      </c>
      <c r="AH655" s="11">
        <v>-5.7255734327143801E-2</v>
      </c>
      <c r="AI655" s="11">
        <v>-2.7728538032846299E-2</v>
      </c>
      <c r="AJ655" s="11">
        <v>-1.4972764235856599E-2</v>
      </c>
      <c r="AK655" s="11">
        <v>-7.6029478500042602E-3</v>
      </c>
      <c r="AL655" s="11">
        <v>6.8842383568681401E-3</v>
      </c>
      <c r="AM655" s="11">
        <v>-7.4218419595503101E-3</v>
      </c>
      <c r="AN655" s="11">
        <v>-2.0583928523210001E-2</v>
      </c>
      <c r="AO655" s="11">
        <v>-3.8794865336857297E-2</v>
      </c>
      <c r="AP655" s="11">
        <v>-1.19930618023415E-2</v>
      </c>
      <c r="AQ655" s="11">
        <v>-5.13194167120848E-2</v>
      </c>
      <c r="AR655" s="11">
        <v>3.1334596953517799E-2</v>
      </c>
      <c r="AS655" s="11">
        <v>-1.0949276592891501E-2</v>
      </c>
      <c r="AT655" s="11">
        <v>-6.18156827215448E-2</v>
      </c>
      <c r="AU655" s="11">
        <v>4.2512709745995303E-2</v>
      </c>
      <c r="AW655">
        <f t="array" ref="AW655">SUMPRODUCT(B655:AU655,TRANSPOSE('QoL regression results'!$H$3:$H$48))</f>
        <v>0.79595213992537628</v>
      </c>
    </row>
    <row r="656" spans="1:49" x14ac:dyDescent="0.3">
      <c r="A656">
        <v>655</v>
      </c>
      <c r="B656" s="11">
        <v>0.86625138570627103</v>
      </c>
      <c r="C656" s="11">
        <v>-7.0658302991733105E-2</v>
      </c>
      <c r="D656" s="11">
        <v>-2.2812129309636501E-2</v>
      </c>
      <c r="E656" s="11">
        <v>9.2115247918046692E-3</v>
      </c>
      <c r="F656" s="11">
        <v>1.01656701331563E-2</v>
      </c>
      <c r="G656" s="11">
        <v>3.9395442788106999E-2</v>
      </c>
      <c r="H656" s="11">
        <v>3.98106038640322E-2</v>
      </c>
      <c r="I656" s="11">
        <v>-0.13418763970806499</v>
      </c>
      <c r="J656" s="11">
        <v>-1.6072508012239198E-2</v>
      </c>
      <c r="K656" s="11">
        <v>-0.15612876417273</v>
      </c>
      <c r="L656" s="11">
        <v>-0.13318510006357601</v>
      </c>
      <c r="M656" s="11">
        <v>-5.6861712823232699E-2</v>
      </c>
      <c r="N656" s="11">
        <v>-0.186764646458568</v>
      </c>
      <c r="O656" s="11">
        <v>-0.100716548423818</v>
      </c>
      <c r="P656" s="11">
        <v>-2.75600207583701E-2</v>
      </c>
      <c r="Q656" s="11">
        <v>-4.6663163874614999E-2</v>
      </c>
      <c r="R656" s="11">
        <v>-0.12674156861517399</v>
      </c>
      <c r="S656" s="11">
        <v>-9.50335296345622E-2</v>
      </c>
      <c r="T656" s="11">
        <v>-7.1000473921889504E-2</v>
      </c>
      <c r="U656" s="11">
        <v>-3.6444226629780599E-2</v>
      </c>
      <c r="V656" s="11">
        <v>3.1125078798893299E-2</v>
      </c>
      <c r="W656" s="11">
        <v>-4.4588267722887202E-2</v>
      </c>
      <c r="X656" s="11">
        <v>-4.1186222745332901E-2</v>
      </c>
      <c r="Y656" s="11">
        <v>3.7147628625024597E-2</v>
      </c>
      <c r="Z656" s="11">
        <v>-7.2806123690099503E-4</v>
      </c>
      <c r="AA656" s="11">
        <v>-0.10207344097618599</v>
      </c>
      <c r="AB656" s="11">
        <v>-1.9803224266162298E-2</v>
      </c>
      <c r="AC656" s="11">
        <v>-8.4012552309407296E-2</v>
      </c>
      <c r="AD656" s="11">
        <v>-9.4686969917390507E-2</v>
      </c>
      <c r="AE656" s="11">
        <v>-3.3287146774318599E-2</v>
      </c>
      <c r="AF656" s="11">
        <v>-3.10009621887633E-2</v>
      </c>
      <c r="AG656" s="11">
        <v>-5.5058396759565802E-2</v>
      </c>
      <c r="AH656" s="11">
        <v>-5.6769609620308997E-2</v>
      </c>
      <c r="AI656" s="11">
        <v>-1.5094168375583901E-2</v>
      </c>
      <c r="AJ656" s="11">
        <v>-1.26424150525715E-2</v>
      </c>
      <c r="AK656" s="11">
        <v>-4.9176832085685504E-3</v>
      </c>
      <c r="AL656" s="11">
        <v>6.8442744014693803E-3</v>
      </c>
      <c r="AM656" s="11">
        <v>-1.0753060413400699E-2</v>
      </c>
      <c r="AN656" s="11">
        <v>-3.0461884898186901E-2</v>
      </c>
      <c r="AO656" s="11">
        <v>-4.46463885768182E-2</v>
      </c>
      <c r="AP656" s="11">
        <v>-1.47287607449634E-2</v>
      </c>
      <c r="AQ656" s="11">
        <v>-5.6150315423272298E-2</v>
      </c>
      <c r="AR656" s="11">
        <v>3.1792189821297903E-2</v>
      </c>
      <c r="AS656" s="11">
        <v>-2.3866756244513499E-2</v>
      </c>
      <c r="AT656" s="11">
        <v>-7.2395345453455898E-2</v>
      </c>
      <c r="AU656" s="11">
        <v>3.6600004554903899E-2</v>
      </c>
      <c r="AW656">
        <f t="array" ref="AW656">SUMPRODUCT(B656:AU656,TRANSPOSE('QoL regression results'!$H$3:$H$48))</f>
        <v>0.81632605048743145</v>
      </c>
    </row>
    <row r="657" spans="1:49" x14ac:dyDescent="0.3">
      <c r="A657">
        <v>656</v>
      </c>
      <c r="B657" s="11">
        <v>0.84569428930627899</v>
      </c>
      <c r="C657" s="11">
        <v>-7.8314042426573E-2</v>
      </c>
      <c r="D657" s="11">
        <v>1.1883383746046699E-2</v>
      </c>
      <c r="E657" s="11">
        <v>5.3331154370797901E-3</v>
      </c>
      <c r="F657" s="11">
        <v>5.1758768796216999E-2</v>
      </c>
      <c r="G657" s="11">
        <v>2.2157688249481399E-2</v>
      </c>
      <c r="H657" s="11">
        <v>4.3197295467412501E-2</v>
      </c>
      <c r="I657" s="11">
        <v>-0.12635080470333701</v>
      </c>
      <c r="J657" s="11">
        <v>1.6832261795946098E-2</v>
      </c>
      <c r="K657" s="11">
        <v>-0.10603367345036301</v>
      </c>
      <c r="L657" s="11">
        <v>-9.1452010209919304E-2</v>
      </c>
      <c r="M657" s="11">
        <v>-4.7915194044631799E-2</v>
      </c>
      <c r="N657" s="11">
        <v>-8.9937445028719407E-2</v>
      </c>
      <c r="O657" s="11">
        <v>-4.6153324325145198E-2</v>
      </c>
      <c r="P657" s="11">
        <v>-2.14714009115929E-2</v>
      </c>
      <c r="Q657" s="11">
        <v>-0.13658788920180301</v>
      </c>
      <c r="R657" s="11">
        <v>-4.6518660379641502E-2</v>
      </c>
      <c r="S657" s="11">
        <v>-9.5950406336261798E-2</v>
      </c>
      <c r="T657" s="11">
        <v>-7.67329718121883E-2</v>
      </c>
      <c r="U657" s="11">
        <v>-7.8384442835427405E-4</v>
      </c>
      <c r="V657" s="11">
        <v>-1.5445392419647401E-2</v>
      </c>
      <c r="W657" s="11">
        <v>-1.9514127724465799E-2</v>
      </c>
      <c r="X657" s="11">
        <v>-2.3780423080693499E-2</v>
      </c>
      <c r="Y657" s="11">
        <v>3.9533719752367098E-3</v>
      </c>
      <c r="Z657" s="11">
        <v>1.78860954457285E-2</v>
      </c>
      <c r="AA657" s="11">
        <v>-8.0315168625816794E-2</v>
      </c>
      <c r="AB657" s="11">
        <v>-1.8403043797660799E-2</v>
      </c>
      <c r="AC657" s="11">
        <v>-6.13763765002064E-2</v>
      </c>
      <c r="AD657" s="11">
        <v>-9.22981377588728E-2</v>
      </c>
      <c r="AE657" s="11">
        <v>-3.5916021015154398E-2</v>
      </c>
      <c r="AF657" s="11">
        <v>-3.0218857331660499E-2</v>
      </c>
      <c r="AG657" s="11">
        <v>-6.1562885391644798E-2</v>
      </c>
      <c r="AH657" s="11">
        <v>-5.9867101571988303E-2</v>
      </c>
      <c r="AI657" s="11">
        <v>-8.7849289984796002E-3</v>
      </c>
      <c r="AJ657" s="11">
        <v>-1.24728200064255E-2</v>
      </c>
      <c r="AK657" s="11">
        <v>9.3263798526824395E-3</v>
      </c>
      <c r="AL657" s="11">
        <v>1.0988678399454801E-2</v>
      </c>
      <c r="AM657" s="11">
        <v>-6.4088255039899799E-3</v>
      </c>
      <c r="AN657" s="11">
        <v>-1.9998996184101801E-2</v>
      </c>
      <c r="AO657" s="11">
        <v>-4.0986113007694898E-2</v>
      </c>
      <c r="AP657" s="11">
        <v>-8.3506379330756005E-3</v>
      </c>
      <c r="AQ657" s="11">
        <v>-4.1031509148085801E-2</v>
      </c>
      <c r="AR657" s="11">
        <v>3.1425793968722103E-2</v>
      </c>
      <c r="AS657" s="11">
        <v>-2.56635525866825E-2</v>
      </c>
      <c r="AT657" s="11">
        <v>-7.4907418770356601E-2</v>
      </c>
      <c r="AU657" s="11">
        <v>4.7665609618088203E-2</v>
      </c>
      <c r="AW657">
        <f t="array" ref="AW657">SUMPRODUCT(B657:AU657,TRANSPOSE('QoL regression results'!$H$3:$H$48))</f>
        <v>0.79681586613374555</v>
      </c>
    </row>
    <row r="658" spans="1:49" x14ac:dyDescent="0.3">
      <c r="A658">
        <v>657</v>
      </c>
      <c r="B658" s="11">
        <v>0.85215671679624005</v>
      </c>
      <c r="C658" s="11">
        <v>-0.10692278680197299</v>
      </c>
      <c r="D658" s="11">
        <v>-4.09004171301105E-2</v>
      </c>
      <c r="E658" s="11">
        <v>5.3321693091700198E-3</v>
      </c>
      <c r="F658" s="11">
        <v>1.66765200780064E-2</v>
      </c>
      <c r="G658" s="11">
        <v>2.2712171325860699E-2</v>
      </c>
      <c r="H658" s="11">
        <v>3.2021081911642102E-2</v>
      </c>
      <c r="I658" s="11">
        <v>-7.8796049404659396E-2</v>
      </c>
      <c r="J658" s="11">
        <v>-4.71010047805299E-2</v>
      </c>
      <c r="K658" s="11">
        <v>-0.106496031769669</v>
      </c>
      <c r="L658" s="11">
        <v>-0.11319526304633599</v>
      </c>
      <c r="M658" s="11">
        <v>-5.5292292001020399E-2</v>
      </c>
      <c r="N658" s="11">
        <v>-0.126768743529208</v>
      </c>
      <c r="O658" s="11">
        <v>-0.125567386037437</v>
      </c>
      <c r="P658" s="11">
        <v>-2.5760186921849199E-2</v>
      </c>
      <c r="Q658" s="11">
        <v>-5.4772238640606201E-2</v>
      </c>
      <c r="R658" s="11">
        <v>-9.9224423576326201E-2</v>
      </c>
      <c r="S658" s="11">
        <v>-0.13718443191017399</v>
      </c>
      <c r="T658" s="11">
        <v>-9.8285393633008505E-2</v>
      </c>
      <c r="U658" s="11">
        <v>-2.1656234492268299E-2</v>
      </c>
      <c r="V658" s="11">
        <v>3.0276348626516101E-2</v>
      </c>
      <c r="W658" s="11">
        <v>-1.5466084243536401E-2</v>
      </c>
      <c r="X658" s="11">
        <v>-3.8500836756413997E-2</v>
      </c>
      <c r="Y658" s="11">
        <v>-5.3346830703199698E-2</v>
      </c>
      <c r="Z658" s="11">
        <v>-2.3461602837449899E-2</v>
      </c>
      <c r="AA658" s="11">
        <v>-8.0195210126864994E-2</v>
      </c>
      <c r="AB658" s="11">
        <v>-3.5943868968073001E-2</v>
      </c>
      <c r="AC658" s="11">
        <v>1.7271549905816599E-2</v>
      </c>
      <c r="AD658" s="11">
        <v>1.7842073647950499E-2</v>
      </c>
      <c r="AE658" s="11">
        <v>-3.4705090942357297E-2</v>
      </c>
      <c r="AF658" s="11">
        <v>-1.54736734309102E-2</v>
      </c>
      <c r="AG658" s="11">
        <v>-6.1379175915437401E-2</v>
      </c>
      <c r="AH658" s="11">
        <v>-4.99108518972965E-2</v>
      </c>
      <c r="AI658" s="11">
        <v>-2.73368726490676E-2</v>
      </c>
      <c r="AJ658" s="11">
        <v>-1.5051633812941299E-2</v>
      </c>
      <c r="AK658" s="11">
        <v>-7.7142850863526702E-3</v>
      </c>
      <c r="AL658" s="11">
        <v>5.63906911042632E-3</v>
      </c>
      <c r="AM658" s="11">
        <v>-1.1259550947436201E-2</v>
      </c>
      <c r="AN658" s="11">
        <v>-1.86659662020594E-2</v>
      </c>
      <c r="AO658" s="11">
        <v>-3.5109520921581899E-2</v>
      </c>
      <c r="AP658" s="11">
        <v>-1.63376750847362E-2</v>
      </c>
      <c r="AQ658" s="11">
        <v>-6.1493452357226697E-2</v>
      </c>
      <c r="AR658" s="11">
        <v>3.8976752749260497E-2</v>
      </c>
      <c r="AS658" s="11">
        <v>-9.6250907991413601E-3</v>
      </c>
      <c r="AT658" s="11">
        <v>-5.8843639178338701E-2</v>
      </c>
      <c r="AU658" s="11">
        <v>4.2582953774597698E-2</v>
      </c>
      <c r="AW658">
        <f t="array" ref="AW658">SUMPRODUCT(B658:AU658,TRANSPOSE('QoL regression results'!$H$3:$H$48))</f>
        <v>0.80788493400936989</v>
      </c>
    </row>
    <row r="659" spans="1:49" x14ac:dyDescent="0.3">
      <c r="A659">
        <v>658</v>
      </c>
      <c r="B659" s="11">
        <v>0.86193585850149101</v>
      </c>
      <c r="C659" s="11">
        <v>-8.2314190203960902E-4</v>
      </c>
      <c r="D659" s="11">
        <v>-8.7503537659999707E-3</v>
      </c>
      <c r="E659" s="11">
        <v>1.21073597549659E-2</v>
      </c>
      <c r="F659" s="11">
        <v>-1.7471058422239099E-2</v>
      </c>
      <c r="G659" s="11">
        <v>3.2485733914833503E-2</v>
      </c>
      <c r="H659" s="11">
        <v>3.2072187937285099E-2</v>
      </c>
      <c r="I659" s="11">
        <v>-9.7359049096633205E-2</v>
      </c>
      <c r="J659" s="11">
        <v>-1.2595467581741199E-2</v>
      </c>
      <c r="K659" s="11">
        <v>-0.18842905554233899</v>
      </c>
      <c r="L659" s="11">
        <v>-0.103212526475806</v>
      </c>
      <c r="M659" s="11">
        <v>-6.2138954460549699E-2</v>
      </c>
      <c r="N659" s="11">
        <v>-7.6869308315612006E-2</v>
      </c>
      <c r="O659" s="11">
        <v>-8.5296114139543994E-2</v>
      </c>
      <c r="P659" s="11">
        <v>-3.1539449982699502E-2</v>
      </c>
      <c r="Q659" s="11">
        <v>4.6161248171322196E-3</v>
      </c>
      <c r="R659" s="11">
        <v>-1.2996203284802299E-2</v>
      </c>
      <c r="S659" s="11">
        <v>-0.112781242202322</v>
      </c>
      <c r="T659" s="11">
        <v>-4.77758161632756E-2</v>
      </c>
      <c r="U659" s="11">
        <v>-3.1094774733196901E-2</v>
      </c>
      <c r="V659" s="11">
        <v>-2.30754900236546E-2</v>
      </c>
      <c r="W659" s="11">
        <v>-5.2756034436781403E-2</v>
      </c>
      <c r="X659" s="11">
        <v>-3.1244427410765201E-2</v>
      </c>
      <c r="Y659" s="11">
        <v>3.3827070671425201E-2</v>
      </c>
      <c r="Z659" s="11">
        <v>2.33649628763259E-2</v>
      </c>
      <c r="AA659" s="11">
        <v>-9.7704984847675494E-2</v>
      </c>
      <c r="AB659" s="11">
        <v>-5.3614052459935703E-2</v>
      </c>
      <c r="AC659" s="11">
        <v>1.82806205686245E-3</v>
      </c>
      <c r="AD659" s="11">
        <v>-7.4850043552243103E-2</v>
      </c>
      <c r="AE659" s="11">
        <v>-3.9766658783599397E-2</v>
      </c>
      <c r="AF659" s="11">
        <v>-2.6342165157361E-2</v>
      </c>
      <c r="AG659" s="11">
        <v>-6.4701916975012305E-2</v>
      </c>
      <c r="AH659" s="11">
        <v>-5.4749847279394401E-2</v>
      </c>
      <c r="AI659" s="11">
        <v>-2.10477043292694E-2</v>
      </c>
      <c r="AJ659" s="11">
        <v>-1.8845923941020699E-2</v>
      </c>
      <c r="AK659" s="11">
        <v>2.0052025616083902E-3</v>
      </c>
      <c r="AL659" s="11">
        <v>1.1045769583089201E-2</v>
      </c>
      <c r="AM659" s="11">
        <v>-2.9866624942281299E-3</v>
      </c>
      <c r="AN659" s="11">
        <v>-1.7090215786459299E-2</v>
      </c>
      <c r="AO659" s="11">
        <v>-4.3343309833578099E-2</v>
      </c>
      <c r="AP659" s="11">
        <v>-1.2981375514828201E-2</v>
      </c>
      <c r="AQ659" s="11">
        <v>-6.11357566171584E-2</v>
      </c>
      <c r="AR659" s="11">
        <v>2.79848336810023E-2</v>
      </c>
      <c r="AS659" s="11">
        <v>-1.15136579289076E-2</v>
      </c>
      <c r="AT659" s="11">
        <v>-6.2885128908785601E-2</v>
      </c>
      <c r="AU659" s="11">
        <v>3.3666433074572802E-2</v>
      </c>
      <c r="AW659">
        <f t="array" ref="AW659">SUMPRODUCT(B659:AU659,TRANSPOSE('QoL regression results'!$H$3:$H$48))</f>
        <v>0.81823178080518588</v>
      </c>
    </row>
    <row r="660" spans="1:49" x14ac:dyDescent="0.3">
      <c r="A660">
        <v>659</v>
      </c>
      <c r="B660" s="11">
        <v>0.87042807226358698</v>
      </c>
      <c r="C660" s="11">
        <v>-6.7165204264080694E-2</v>
      </c>
      <c r="D660" s="11">
        <v>-1.0994888793653099E-2</v>
      </c>
      <c r="E660" s="11">
        <v>4.58672916820473E-3</v>
      </c>
      <c r="F660" s="11">
        <v>8.1289967557178697E-3</v>
      </c>
      <c r="G660" s="11">
        <v>2.6487815620010902E-2</v>
      </c>
      <c r="H660" s="11">
        <v>3.43730349988111E-2</v>
      </c>
      <c r="I660" s="11">
        <v>-9.3752247829436197E-2</v>
      </c>
      <c r="J660" s="11">
        <v>-4.9549369501111697E-2</v>
      </c>
      <c r="K660" s="11">
        <v>-0.12373506008410599</v>
      </c>
      <c r="L660" s="11">
        <v>-0.108221406884174</v>
      </c>
      <c r="M660" s="11">
        <v>-4.8799791439598401E-2</v>
      </c>
      <c r="N660" s="11">
        <v>-0.13067148129314199</v>
      </c>
      <c r="O660" s="11">
        <v>-5.7901831530828299E-2</v>
      </c>
      <c r="P660" s="11">
        <v>-8.9723539255833692E-3</v>
      </c>
      <c r="Q660" s="11">
        <v>-8.0650987831316107E-2</v>
      </c>
      <c r="R660" s="11">
        <v>-5.5190517979360303E-2</v>
      </c>
      <c r="S660" s="11">
        <v>-0.139744674520138</v>
      </c>
      <c r="T660" s="11">
        <v>-4.3899518895628202E-2</v>
      </c>
      <c r="U660" s="11">
        <v>-7.8740770314783298E-2</v>
      </c>
      <c r="V660" s="11">
        <v>-1.3091808869281E-3</v>
      </c>
      <c r="W660" s="11">
        <v>-1.59894058877099E-2</v>
      </c>
      <c r="X660" s="11">
        <v>-2.14952892063901E-2</v>
      </c>
      <c r="Y660" s="11">
        <v>4.1218089909945696E-3</v>
      </c>
      <c r="Z660" s="11">
        <v>7.3834637672567198E-3</v>
      </c>
      <c r="AA660" s="11">
        <v>-9.7081167834518894E-2</v>
      </c>
      <c r="AB660" s="11">
        <v>-2.0833440813849202E-2</v>
      </c>
      <c r="AC660" s="11">
        <v>3.1501932593213398E-2</v>
      </c>
      <c r="AD660" s="11">
        <v>-5.8612129441936299E-2</v>
      </c>
      <c r="AE660" s="11">
        <v>-3.2113647364278401E-2</v>
      </c>
      <c r="AF660" s="11">
        <v>-2.10793370341559E-2</v>
      </c>
      <c r="AG660" s="11">
        <v>-5.0122844051100901E-2</v>
      </c>
      <c r="AH660" s="11">
        <v>-5.1732326930091499E-2</v>
      </c>
      <c r="AI660" s="11">
        <v>-2.8152198312239401E-2</v>
      </c>
      <c r="AJ660" s="11">
        <v>-1.9835561023766698E-2</v>
      </c>
      <c r="AK660" s="11">
        <v>5.1811267515634201E-4</v>
      </c>
      <c r="AL660" s="11">
        <v>2.4914885035112501E-3</v>
      </c>
      <c r="AM660" s="11">
        <v>-4.8688049646329803E-3</v>
      </c>
      <c r="AN660" s="11">
        <v>-2.5218974301706099E-2</v>
      </c>
      <c r="AO660" s="11">
        <v>-4.4486208438371401E-2</v>
      </c>
      <c r="AP660" s="11">
        <v>-1.8274436064448101E-2</v>
      </c>
      <c r="AQ660" s="11">
        <v>-6.3531954935241206E-2</v>
      </c>
      <c r="AR660" s="11">
        <v>2.1861264603272201E-2</v>
      </c>
      <c r="AS660" s="11">
        <v>-2.61896168911749E-2</v>
      </c>
      <c r="AT660" s="11">
        <v>-7.6668411060816302E-2</v>
      </c>
      <c r="AU660" s="11">
        <v>4.3088050981402899E-2</v>
      </c>
      <c r="AW660">
        <f t="array" ref="AW660">SUMPRODUCT(B660:AU660,TRANSPOSE('QoL regression results'!$H$3:$H$48))</f>
        <v>0.82118723383700676</v>
      </c>
    </row>
    <row r="661" spans="1:49" x14ac:dyDescent="0.3">
      <c r="A661">
        <v>660</v>
      </c>
      <c r="B661" s="11">
        <v>0.85338966710172104</v>
      </c>
      <c r="C661" s="11">
        <v>-0.108386543848526</v>
      </c>
      <c r="D661" s="11">
        <v>-6.7654987168998303E-3</v>
      </c>
      <c r="E661" s="11">
        <v>2.7486359260127402E-3</v>
      </c>
      <c r="F661" s="11">
        <v>1.8200549947974601E-2</v>
      </c>
      <c r="G661" s="11">
        <v>7.92745826104598E-3</v>
      </c>
      <c r="H661" s="11">
        <v>9.2558177501495999E-3</v>
      </c>
      <c r="I661" s="11">
        <v>-7.7403053037955194E-2</v>
      </c>
      <c r="J661" s="11">
        <v>-2.95102114623494E-2</v>
      </c>
      <c r="K661" s="11">
        <v>-3.7956135083393502E-2</v>
      </c>
      <c r="L661" s="11">
        <v>-0.109392304031822</v>
      </c>
      <c r="M661" s="11">
        <v>-4.6754775665220301E-2</v>
      </c>
      <c r="N661" s="11">
        <v>-0.19382405338070399</v>
      </c>
      <c r="O661" s="11">
        <v>-0.136137417892674</v>
      </c>
      <c r="P661" s="11">
        <v>-1.8185957003503901E-2</v>
      </c>
      <c r="Q661" s="11">
        <v>3.2110864892268701E-3</v>
      </c>
      <c r="R661" s="11">
        <v>-5.3219235544803303E-2</v>
      </c>
      <c r="S661" s="11">
        <v>-0.13928674600705099</v>
      </c>
      <c r="T661" s="11">
        <v>-3.9464239156397997E-2</v>
      </c>
      <c r="U661" s="11">
        <v>-0.121713700296243</v>
      </c>
      <c r="V661" s="11">
        <v>1.28218635691211E-2</v>
      </c>
      <c r="W661" s="11">
        <v>-3.0868955247400898E-2</v>
      </c>
      <c r="X661" s="11">
        <v>-2.9220553975439399E-2</v>
      </c>
      <c r="Y661" s="11">
        <v>2.68901732952798E-2</v>
      </c>
      <c r="Z661" s="11">
        <v>-3.83214853176021E-2</v>
      </c>
      <c r="AA661" s="11">
        <v>-0.10271160194823201</v>
      </c>
      <c r="AB661" s="11">
        <v>-3.1011938234602299E-2</v>
      </c>
      <c r="AC661" s="11">
        <v>-4.9137076686865698E-2</v>
      </c>
      <c r="AD661" s="11">
        <v>-1.9529866292481199E-2</v>
      </c>
      <c r="AE661" s="11">
        <v>-2.6791832719225198E-2</v>
      </c>
      <c r="AF661" s="11">
        <v>-1.50979783361037E-2</v>
      </c>
      <c r="AG661" s="11">
        <v>-6.9267167546145605E-2</v>
      </c>
      <c r="AH661" s="11">
        <v>-2.75859386044493E-2</v>
      </c>
      <c r="AI661" s="11">
        <v>-3.4470024785367002E-2</v>
      </c>
      <c r="AJ661" s="11">
        <v>-1.7456949387031E-2</v>
      </c>
      <c r="AK661" s="11">
        <v>-4.1543480445179904E-3</v>
      </c>
      <c r="AL661" s="11">
        <v>1.11720760842506E-3</v>
      </c>
      <c r="AM661" s="11">
        <v>-1.3365960396059501E-2</v>
      </c>
      <c r="AN661" s="11">
        <v>-2.74975825362734E-2</v>
      </c>
      <c r="AO661" s="11">
        <v>-4.1449756943211499E-2</v>
      </c>
      <c r="AP661" s="11">
        <v>-1.0185759950541801E-2</v>
      </c>
      <c r="AQ661" s="11">
        <v>-4.9372512768079697E-2</v>
      </c>
      <c r="AR661" s="11">
        <v>2.6866787867420999E-2</v>
      </c>
      <c r="AS661" s="11">
        <v>-1.30221707367869E-2</v>
      </c>
      <c r="AT661" s="11">
        <v>-6.4469999225920796E-2</v>
      </c>
      <c r="AU661" s="11">
        <v>5.1800082624741603E-2</v>
      </c>
      <c r="AW661">
        <f t="array" ref="AW661">SUMPRODUCT(B661:AU661,TRANSPOSE('QoL regression results'!$H$3:$H$48))</f>
        <v>0.82692093610569672</v>
      </c>
    </row>
    <row r="662" spans="1:49" x14ac:dyDescent="0.3">
      <c r="A662">
        <v>661</v>
      </c>
      <c r="B662" s="11">
        <v>0.86653255604858803</v>
      </c>
      <c r="C662" s="11">
        <v>-4.0878625560628698E-2</v>
      </c>
      <c r="D662" s="11">
        <v>-1.0523659376666701E-2</v>
      </c>
      <c r="E662" s="11">
        <v>-1.2234937425826401E-3</v>
      </c>
      <c r="F662" s="11">
        <v>-1.71274040949582E-3</v>
      </c>
      <c r="G662" s="11">
        <v>4.0040187502542797E-2</v>
      </c>
      <c r="H662" s="11">
        <v>4.1738484076084402E-2</v>
      </c>
      <c r="I662" s="11">
        <v>-0.115808466823539</v>
      </c>
      <c r="J662" s="11">
        <v>-1.68227688515864E-2</v>
      </c>
      <c r="K662" s="11">
        <v>-0.171409370993234</v>
      </c>
      <c r="L662" s="11">
        <v>-0.139951940411703</v>
      </c>
      <c r="M662" s="11">
        <v>-5.61872135960092E-2</v>
      </c>
      <c r="N662" s="11">
        <v>-8.4731981368080897E-2</v>
      </c>
      <c r="O662" s="11">
        <v>-0.100840785859227</v>
      </c>
      <c r="P662" s="11">
        <v>-1.50445907641989E-2</v>
      </c>
      <c r="Q662" s="11">
        <v>-6.1908332982865903E-2</v>
      </c>
      <c r="R662" s="11">
        <v>-0.17296018142539199</v>
      </c>
      <c r="S662" s="11">
        <v>-0.102847796905816</v>
      </c>
      <c r="T662" s="11">
        <v>-6.3090813718023095E-2</v>
      </c>
      <c r="U662" s="11">
        <v>-0.12567023248908499</v>
      </c>
      <c r="V662" s="11">
        <v>2.43114984116387E-2</v>
      </c>
      <c r="W662" s="11">
        <v>-5.2187052880071196E-3</v>
      </c>
      <c r="X662" s="11">
        <v>-5.7075591605935699E-2</v>
      </c>
      <c r="Y662" s="11">
        <v>2.49973152677621E-2</v>
      </c>
      <c r="Z662" s="11">
        <v>-7.0355480134504404E-3</v>
      </c>
      <c r="AA662" s="11">
        <v>-9.9892810371889296E-2</v>
      </c>
      <c r="AB662" s="11">
        <v>-2.6516031688198501E-2</v>
      </c>
      <c r="AC662" s="11">
        <v>5.7308764696848598E-2</v>
      </c>
      <c r="AD662" s="11">
        <v>-5.6937411867468701E-2</v>
      </c>
      <c r="AE662" s="11">
        <v>-3.5579306282277998E-2</v>
      </c>
      <c r="AF662" s="11">
        <v>-7.6785955621771502E-3</v>
      </c>
      <c r="AG662" s="11">
        <v>-6.0973017468082001E-2</v>
      </c>
      <c r="AH662" s="11">
        <v>-5.9154067564008199E-2</v>
      </c>
      <c r="AI662" s="11">
        <v>-2.2693940298784201E-2</v>
      </c>
      <c r="AJ662" s="11">
        <v>-1.93605737007887E-2</v>
      </c>
      <c r="AK662" s="11">
        <v>-7.4618093105540398E-3</v>
      </c>
      <c r="AL662" s="11">
        <v>1.01756831087917E-3</v>
      </c>
      <c r="AM662" s="11">
        <v>-6.5047575389655197E-3</v>
      </c>
      <c r="AN662" s="11">
        <v>-2.2272912338564502E-2</v>
      </c>
      <c r="AO662" s="11">
        <v>-4.36630382144629E-2</v>
      </c>
      <c r="AP662" s="11">
        <v>-1.9012256760808501E-2</v>
      </c>
      <c r="AQ662" s="11">
        <v>-5.87191401972069E-2</v>
      </c>
      <c r="AR662" s="11">
        <v>2.5088532096270301E-2</v>
      </c>
      <c r="AS662" s="11">
        <v>-1.21612805387719E-2</v>
      </c>
      <c r="AT662" s="11">
        <v>-5.7026174076652399E-2</v>
      </c>
      <c r="AU662" s="11">
        <v>4.7410569660554402E-2</v>
      </c>
      <c r="AW662">
        <f t="array" ref="AW662">SUMPRODUCT(B662:AU662,TRANSPOSE('QoL regression results'!$H$3:$H$48))</f>
        <v>0.80839605679545901</v>
      </c>
    </row>
    <row r="663" spans="1:49" x14ac:dyDescent="0.3">
      <c r="A663">
        <v>662</v>
      </c>
      <c r="B663" s="11">
        <v>0.84579257973939703</v>
      </c>
      <c r="C663" s="11">
        <v>-7.4761009918778307E-2</v>
      </c>
      <c r="D663" s="11">
        <v>1.19453130161853E-3</v>
      </c>
      <c r="E663" s="11">
        <v>6.4392900377603203E-3</v>
      </c>
      <c r="F663" s="11">
        <v>4.0033865480845199E-2</v>
      </c>
      <c r="G663" s="11">
        <v>2.8011136582893802E-2</v>
      </c>
      <c r="H663" s="11">
        <v>3.3964089495450801E-2</v>
      </c>
      <c r="I663" s="11">
        <v>-8.9093300597757497E-2</v>
      </c>
      <c r="J663" s="11">
        <v>-8.4590200156679004E-3</v>
      </c>
      <c r="K663" s="11">
        <v>-0.13317505955498399</v>
      </c>
      <c r="L663" s="11">
        <v>-0.101573206843093</v>
      </c>
      <c r="M663" s="11">
        <v>-5.6553979091341397E-2</v>
      </c>
      <c r="N663" s="11">
        <v>-9.3528925856280296E-2</v>
      </c>
      <c r="O663" s="11">
        <v>-8.6312743464156905E-2</v>
      </c>
      <c r="P663" s="11">
        <v>-1.2775718917002601E-2</v>
      </c>
      <c r="Q663" s="11">
        <v>-0.103746076141165</v>
      </c>
      <c r="R663" s="11">
        <v>-2.6808069627639101E-2</v>
      </c>
      <c r="S663" s="11">
        <v>-0.104168949607751</v>
      </c>
      <c r="T663" s="11">
        <v>-7.7207632252921196E-2</v>
      </c>
      <c r="U663" s="11">
        <v>-6.12151265316596E-2</v>
      </c>
      <c r="V663" s="11">
        <v>1.87099218444856E-2</v>
      </c>
      <c r="W663" s="11">
        <v>-6.07771862810845E-2</v>
      </c>
      <c r="X663" s="11">
        <v>-3.5825543883475697E-2</v>
      </c>
      <c r="Y663" s="11">
        <v>6.8492965387740898E-2</v>
      </c>
      <c r="Z663" s="11">
        <v>-1.5271552354166801E-2</v>
      </c>
      <c r="AA663" s="11">
        <v>-0.10646451955691701</v>
      </c>
      <c r="AB663" s="11">
        <v>-2.4073793524927299E-2</v>
      </c>
      <c r="AC663" s="11">
        <v>2.1478493441635198E-2</v>
      </c>
      <c r="AD663" s="11">
        <v>-0.10007039637767801</v>
      </c>
      <c r="AE663" s="11">
        <v>-4.1563689064418201E-2</v>
      </c>
      <c r="AF663" s="11">
        <v>-1.5353663910147201E-2</v>
      </c>
      <c r="AG663" s="11">
        <v>-5.1388263030008999E-2</v>
      </c>
      <c r="AH663" s="11">
        <v>-5.1955675463161502E-2</v>
      </c>
      <c r="AI663" s="11">
        <v>-3.4277320336591602E-2</v>
      </c>
      <c r="AJ663" s="11">
        <v>-1.2557846373229299E-2</v>
      </c>
      <c r="AK663" s="11">
        <v>4.4790341200184698E-3</v>
      </c>
      <c r="AL663" s="11">
        <v>4.2478638372028801E-3</v>
      </c>
      <c r="AM663" s="11">
        <v>-1.37453157843834E-3</v>
      </c>
      <c r="AN663" s="11">
        <v>-1.56867165138426E-2</v>
      </c>
      <c r="AO663" s="11">
        <v>-3.9689702253203403E-2</v>
      </c>
      <c r="AP663" s="11">
        <v>-1.2558291281794001E-2</v>
      </c>
      <c r="AQ663" s="11">
        <v>-5.5147060057974803E-2</v>
      </c>
      <c r="AR663" s="11">
        <v>3.4774318616523303E-2</v>
      </c>
      <c r="AS663" s="11">
        <v>-1.6116954460336199E-2</v>
      </c>
      <c r="AT663" s="11">
        <v>-6.0093684064255297E-2</v>
      </c>
      <c r="AU663" s="11">
        <v>4.0041034401277598E-2</v>
      </c>
      <c r="AW663">
        <f t="array" ref="AW663">SUMPRODUCT(B663:AU663,TRANSPOSE('QoL regression results'!$H$3:$H$48))</f>
        <v>0.79808476811343843</v>
      </c>
    </row>
    <row r="664" spans="1:49" x14ac:dyDescent="0.3">
      <c r="A664">
        <v>663</v>
      </c>
      <c r="B664" s="11">
        <v>0.85716448728114203</v>
      </c>
      <c r="C664" s="11">
        <v>-6.92854186154295E-2</v>
      </c>
      <c r="D664" s="11">
        <v>-1.6650879219185101E-2</v>
      </c>
      <c r="E664" s="11">
        <v>5.5183552954964198E-3</v>
      </c>
      <c r="F664" s="11">
        <v>3.42350643829017E-3</v>
      </c>
      <c r="G664" s="11">
        <v>7.2431926143389303E-3</v>
      </c>
      <c r="H664" s="11">
        <v>1.45132999386848E-2</v>
      </c>
      <c r="I664" s="11">
        <v>-4.5077584160683297E-2</v>
      </c>
      <c r="J664" s="11">
        <v>-3.12251816466547E-2</v>
      </c>
      <c r="K664" s="11">
        <v>-0.13265800315744</v>
      </c>
      <c r="L664" s="11">
        <v>-0.11632478733995</v>
      </c>
      <c r="M664" s="11">
        <v>-5.7702092188902203E-2</v>
      </c>
      <c r="N664" s="11">
        <v>-0.147865887776123</v>
      </c>
      <c r="O664" s="11">
        <v>-3.83876252358481E-2</v>
      </c>
      <c r="P664" s="11">
        <v>-1.8680066135617401E-2</v>
      </c>
      <c r="Q664" s="11">
        <v>-4.4752119572848199E-2</v>
      </c>
      <c r="R664" s="11">
        <v>-0.113617016242925</v>
      </c>
      <c r="S664" s="11">
        <v>-6.9095955801772704E-2</v>
      </c>
      <c r="T664" s="11">
        <v>-6.8982572954707902E-2</v>
      </c>
      <c r="U664" s="11">
        <v>-0.111410279580567</v>
      </c>
      <c r="V664" s="11">
        <v>1.9688358043596301E-3</v>
      </c>
      <c r="W664" s="11">
        <v>-2.5687008167193399E-2</v>
      </c>
      <c r="X664" s="11">
        <v>-3.8089800610904702E-2</v>
      </c>
      <c r="Y664" s="11">
        <v>-1.4326090334754901E-2</v>
      </c>
      <c r="Z664" s="11">
        <v>-3.5331791121673402E-2</v>
      </c>
      <c r="AA664" s="11">
        <v>-0.10885189221170601</v>
      </c>
      <c r="AB664" s="11">
        <v>-3.32949908695035E-2</v>
      </c>
      <c r="AC664" s="11">
        <v>-2.2212643455693099E-2</v>
      </c>
      <c r="AD664" s="11">
        <v>-5.5258223731324101E-2</v>
      </c>
      <c r="AE664" s="11">
        <v>-3.4878913678440801E-2</v>
      </c>
      <c r="AF664" s="11">
        <v>-2.3781651271306499E-2</v>
      </c>
      <c r="AG664" s="11">
        <v>-4.9432543884551997E-2</v>
      </c>
      <c r="AH664" s="11">
        <v>-3.52154767456586E-2</v>
      </c>
      <c r="AI664" s="11">
        <v>-2.09077134355607E-2</v>
      </c>
      <c r="AJ664" s="11">
        <v>-2.2410813955592902E-2</v>
      </c>
      <c r="AK664" s="11">
        <v>-2.54624005152961E-3</v>
      </c>
      <c r="AL664" s="11">
        <v>-2.6403564451606899E-3</v>
      </c>
      <c r="AM664" s="11">
        <v>-1.6751130284398001E-2</v>
      </c>
      <c r="AN664" s="11">
        <v>-2.7771589582454001E-2</v>
      </c>
      <c r="AO664" s="11">
        <v>-4.0344727396558498E-2</v>
      </c>
      <c r="AP664" s="11">
        <v>-1.37449500708426E-2</v>
      </c>
      <c r="AQ664" s="11">
        <v>-5.4095732794144098E-2</v>
      </c>
      <c r="AR664" s="11">
        <v>3.1994856785602398E-2</v>
      </c>
      <c r="AS664" s="11">
        <v>-1.2398539240690299E-2</v>
      </c>
      <c r="AT664" s="11">
        <v>-5.7889221062617797E-2</v>
      </c>
      <c r="AU664" s="11">
        <v>4.5422176515132799E-2</v>
      </c>
      <c r="AW664">
        <f t="array" ref="AW664">SUMPRODUCT(B664:AU664,TRANSPOSE('QoL regression results'!$H$3:$H$48))</f>
        <v>0.81930865409032272</v>
      </c>
    </row>
    <row r="665" spans="1:49" x14ac:dyDescent="0.3">
      <c r="A665">
        <v>664</v>
      </c>
      <c r="B665" s="11">
        <v>0.85415568900290295</v>
      </c>
      <c r="C665" s="11">
        <v>-3.4314323499521703E-2</v>
      </c>
      <c r="D665" s="11">
        <v>-8.9014430924682607E-3</v>
      </c>
      <c r="E665" s="11">
        <v>2.1741537968487101E-3</v>
      </c>
      <c r="F665" s="11">
        <v>4.7253452749422397E-3</v>
      </c>
      <c r="G665" s="11">
        <v>2.8107236121104801E-2</v>
      </c>
      <c r="H665" s="11">
        <v>3.10586378930175E-2</v>
      </c>
      <c r="I665" s="11">
        <v>-5.8344614785606E-2</v>
      </c>
      <c r="J665" s="11">
        <v>-1.62240311462689E-2</v>
      </c>
      <c r="K665" s="11">
        <v>-0.129090367240207</v>
      </c>
      <c r="L665" s="11">
        <v>-0.16572856852958601</v>
      </c>
      <c r="M665" s="11">
        <v>-5.72507008807411E-2</v>
      </c>
      <c r="N665" s="11">
        <v>-2.2165439944815998E-2</v>
      </c>
      <c r="O665" s="11">
        <v>-4.8558693634854801E-2</v>
      </c>
      <c r="P665" s="11">
        <v>-2.1632708829700299E-2</v>
      </c>
      <c r="Q665" s="11">
        <v>1.32639258948409E-2</v>
      </c>
      <c r="R665" s="11">
        <v>-6.7888184322776698E-2</v>
      </c>
      <c r="S665" s="11">
        <v>-9.7070614310755504E-2</v>
      </c>
      <c r="T665" s="11">
        <v>-6.2970146851681202E-2</v>
      </c>
      <c r="U665" s="11">
        <v>-3.0291268317566698E-2</v>
      </c>
      <c r="V665" s="11">
        <v>-4.5900274912062597E-2</v>
      </c>
      <c r="W665" s="11">
        <v>-3.3559219975278401E-2</v>
      </c>
      <c r="X665" s="11">
        <v>-3.6800052896099597E-2</v>
      </c>
      <c r="Y665" s="11">
        <v>-4.4592555948062301E-2</v>
      </c>
      <c r="Z665" s="11">
        <v>1.6006353509314699E-2</v>
      </c>
      <c r="AA665" s="11">
        <v>-0.111828407122533</v>
      </c>
      <c r="AB665" s="11">
        <v>-3.4174204702927799E-2</v>
      </c>
      <c r="AC665" s="11">
        <v>-1.3311498266134E-2</v>
      </c>
      <c r="AD665" s="11">
        <v>-6.4148119460625097E-2</v>
      </c>
      <c r="AE665" s="11">
        <v>-3.5381832212187103E-2</v>
      </c>
      <c r="AF665" s="11">
        <v>-1.2366596688327699E-2</v>
      </c>
      <c r="AG665" s="11">
        <v>-5.8306896843775199E-2</v>
      </c>
      <c r="AH665" s="11">
        <v>-4.9080274601666897E-2</v>
      </c>
      <c r="AI665" s="11">
        <v>-2.92782477968421E-2</v>
      </c>
      <c r="AJ665" s="11">
        <v>-1.2185889525938701E-2</v>
      </c>
      <c r="AK665" s="11">
        <v>6.0182055818209798E-3</v>
      </c>
      <c r="AL665" s="11">
        <v>2.1219331423713E-3</v>
      </c>
      <c r="AM665" s="11">
        <v>-3.3418877139003299E-3</v>
      </c>
      <c r="AN665" s="11">
        <v>-2.3383393682165101E-2</v>
      </c>
      <c r="AO665" s="11">
        <v>-2.91107534628391E-2</v>
      </c>
      <c r="AP665" s="11">
        <v>-1.7344467490711599E-2</v>
      </c>
      <c r="AQ665" s="11">
        <v>-4.7331941988136401E-2</v>
      </c>
      <c r="AR665" s="11">
        <v>2.3970497027339902E-2</v>
      </c>
      <c r="AS665" s="11">
        <v>-1.09369933208565E-2</v>
      </c>
      <c r="AT665" s="11">
        <v>-5.5300456819088198E-2</v>
      </c>
      <c r="AU665" s="11">
        <v>4.6294592991960197E-2</v>
      </c>
      <c r="AW665">
        <f t="array" ref="AW665">SUMPRODUCT(B665:AU665,TRANSPOSE('QoL regression results'!$H$3:$H$48))</f>
        <v>0.80719734754360739</v>
      </c>
    </row>
    <row r="666" spans="1:49" x14ac:dyDescent="0.3">
      <c r="A666">
        <v>665</v>
      </c>
      <c r="B666" s="11">
        <v>0.87246974320491499</v>
      </c>
      <c r="C666" s="11">
        <v>-6.7827701766905099E-2</v>
      </c>
      <c r="D666" s="11">
        <v>4.66117059904187E-3</v>
      </c>
      <c r="E666" s="11">
        <v>-1.51028660518328E-3</v>
      </c>
      <c r="F666" s="11">
        <v>-6.9314475725628802E-3</v>
      </c>
      <c r="G666" s="11">
        <v>7.3994357895625501E-3</v>
      </c>
      <c r="H666" s="11">
        <v>2.70473348649139E-2</v>
      </c>
      <c r="I666" s="11">
        <v>-6.2439265641110103E-2</v>
      </c>
      <c r="J666" s="11">
        <v>-2.2323237082042199E-2</v>
      </c>
      <c r="K666" s="11">
        <v>-0.17245261967402101</v>
      </c>
      <c r="L666" s="11">
        <v>-0.112510551163416</v>
      </c>
      <c r="M666" s="11">
        <v>-5.71564460941381E-2</v>
      </c>
      <c r="N666" s="11">
        <v>-7.9262477286719105E-2</v>
      </c>
      <c r="O666" s="11">
        <v>-5.2383474685870297E-2</v>
      </c>
      <c r="P666" s="11">
        <v>-3.0100042321760799E-2</v>
      </c>
      <c r="Q666" s="11">
        <v>-5.5012731726971E-2</v>
      </c>
      <c r="R666" s="11">
        <v>-9.2570110743251499E-2</v>
      </c>
      <c r="S666" s="11">
        <v>-0.13985400870012099</v>
      </c>
      <c r="T666" s="11">
        <v>-7.9976277345590999E-2</v>
      </c>
      <c r="U666" s="11">
        <v>-9.8081303908925499E-2</v>
      </c>
      <c r="V666" s="11">
        <v>8.4118314339737005E-3</v>
      </c>
      <c r="W666" s="11">
        <v>-4.8579543864709397E-2</v>
      </c>
      <c r="X666" s="11">
        <v>-2.5081456929105302E-2</v>
      </c>
      <c r="Y666" s="11">
        <v>-3.4730695269534401E-2</v>
      </c>
      <c r="Z666" s="11">
        <v>-2.6429410943247501E-2</v>
      </c>
      <c r="AA666" s="11">
        <v>-8.9447688119039498E-2</v>
      </c>
      <c r="AB666" s="11">
        <v>-5.6021066794876902E-2</v>
      </c>
      <c r="AC666" s="11">
        <v>-8.8214407551833907E-2</v>
      </c>
      <c r="AD666" s="11">
        <v>-4.8057746981950603E-2</v>
      </c>
      <c r="AE666" s="11">
        <v>-4.0345409351970299E-2</v>
      </c>
      <c r="AF666" s="11">
        <v>-1.94370753890784E-2</v>
      </c>
      <c r="AG666" s="11">
        <v>-6.0174978923865301E-2</v>
      </c>
      <c r="AH666" s="11">
        <v>-5.1194021413248102E-2</v>
      </c>
      <c r="AI666" s="11">
        <v>-3.00767387934569E-2</v>
      </c>
      <c r="AJ666" s="11">
        <v>-1.62457198733869E-2</v>
      </c>
      <c r="AK666" s="11">
        <v>-5.0770335190134996E-3</v>
      </c>
      <c r="AL666" s="11">
        <v>1.4985850333503E-2</v>
      </c>
      <c r="AM666" s="11">
        <v>-9.1513884701275392E-3</v>
      </c>
      <c r="AN666" s="11">
        <v>-2.0146511654479698E-2</v>
      </c>
      <c r="AO666" s="11">
        <v>-3.5923084680729397E-2</v>
      </c>
      <c r="AP666" s="11">
        <v>-1.9777709471152399E-2</v>
      </c>
      <c r="AQ666" s="11">
        <v>-5.0966142097994202E-2</v>
      </c>
      <c r="AR666" s="11">
        <v>3.1608982750112202E-2</v>
      </c>
      <c r="AS666" s="11">
        <v>-2.0464754972016198E-2</v>
      </c>
      <c r="AT666" s="11">
        <v>-5.97332557343144E-2</v>
      </c>
      <c r="AU666" s="11">
        <v>4.3041811698671599E-2</v>
      </c>
      <c r="AW666">
        <f t="array" ref="AW666">SUMPRODUCT(B666:AU666,TRANSPOSE('QoL regression results'!$H$3:$H$48))</f>
        <v>0.83626157212516983</v>
      </c>
    </row>
    <row r="667" spans="1:49" x14ac:dyDescent="0.3">
      <c r="A667">
        <v>666</v>
      </c>
      <c r="B667" s="11">
        <v>0.85064161409551997</v>
      </c>
      <c r="C667" s="11">
        <v>-1.84339515473507E-2</v>
      </c>
      <c r="D667" s="11">
        <v>1.7569747815806499E-3</v>
      </c>
      <c r="E667" s="11">
        <v>9.3979860481166796E-3</v>
      </c>
      <c r="F667" s="11">
        <v>-1.2380704908065299E-2</v>
      </c>
      <c r="G667" s="11">
        <v>1.5642047570309899E-2</v>
      </c>
      <c r="H667" s="11">
        <v>1.76130147544915E-2</v>
      </c>
      <c r="I667" s="11">
        <v>-8.7204253625300904E-2</v>
      </c>
      <c r="J667" s="11">
        <v>-1.6601688445324499E-2</v>
      </c>
      <c r="K667" s="11">
        <v>-9.1737994782141799E-2</v>
      </c>
      <c r="L667" s="11">
        <v>-9.9862012626532104E-2</v>
      </c>
      <c r="M667" s="11">
        <v>-4.81276764225105E-2</v>
      </c>
      <c r="N667" s="11">
        <v>-0.119406508386611</v>
      </c>
      <c r="O667" s="11">
        <v>-7.9247893129913996E-2</v>
      </c>
      <c r="P667" s="11">
        <v>-1.95598540900686E-2</v>
      </c>
      <c r="Q667" s="11">
        <v>-0.137179624892456</v>
      </c>
      <c r="R667" s="11">
        <v>-3.67599284726648E-2</v>
      </c>
      <c r="S667" s="11">
        <v>-0.12656348669322801</v>
      </c>
      <c r="T667" s="11">
        <v>-3.5621399071111101E-2</v>
      </c>
      <c r="U667" s="11">
        <v>-0.127247764478643</v>
      </c>
      <c r="V667" s="11">
        <v>2.0683815266204001E-2</v>
      </c>
      <c r="W667" s="11">
        <v>-5.9155643204725099E-2</v>
      </c>
      <c r="X667" s="11">
        <v>-3.3253789025050398E-2</v>
      </c>
      <c r="Y667" s="11">
        <v>2.4138118344874698E-2</v>
      </c>
      <c r="Z667" s="11">
        <v>2.8437941959142999E-2</v>
      </c>
      <c r="AA667" s="11">
        <v>-6.45036548812329E-2</v>
      </c>
      <c r="AB667" s="11">
        <v>-4.6990214689583698E-2</v>
      </c>
      <c r="AC667" s="11">
        <v>2.7670289171499898E-2</v>
      </c>
      <c r="AD667" s="11">
        <v>-9.1527601230627295E-2</v>
      </c>
      <c r="AE667" s="11">
        <v>-4.4594667033550403E-2</v>
      </c>
      <c r="AF667" s="11">
        <v>-2.6510284830323499E-2</v>
      </c>
      <c r="AG667" s="11">
        <v>-5.5018346911562502E-2</v>
      </c>
      <c r="AH667" s="11">
        <v>-3.6606759704633E-2</v>
      </c>
      <c r="AI667" s="11">
        <v>-2.21335760577182E-2</v>
      </c>
      <c r="AJ667" s="11">
        <v>-1.8261159713611599E-2</v>
      </c>
      <c r="AK667" s="11">
        <v>5.7747192708354697E-3</v>
      </c>
      <c r="AL667" s="11">
        <v>1.5063674571225399E-2</v>
      </c>
      <c r="AM667" s="11">
        <v>2.91051889680398E-3</v>
      </c>
      <c r="AN667" s="11">
        <v>-9.1010204315121208E-3</v>
      </c>
      <c r="AO667" s="11">
        <v>-2.6039567230971301E-2</v>
      </c>
      <c r="AP667" s="11">
        <v>-1.59780233552431E-2</v>
      </c>
      <c r="AQ667" s="11">
        <v>-5.9937811908695703E-2</v>
      </c>
      <c r="AR667" s="11">
        <v>3.3513310038029598E-2</v>
      </c>
      <c r="AS667" s="11">
        <v>-1.6683472506208798E-2</v>
      </c>
      <c r="AT667" s="11">
        <v>-6.7070490095729698E-2</v>
      </c>
      <c r="AU667" s="11">
        <v>4.1621411600808497E-2</v>
      </c>
      <c r="AW667">
        <f t="array" ref="AW667">SUMPRODUCT(B667:AU667,TRANSPOSE('QoL regression results'!$H$3:$H$48))</f>
        <v>0.82909852896211234</v>
      </c>
    </row>
    <row r="668" spans="1:49" x14ac:dyDescent="0.3">
      <c r="A668">
        <v>667</v>
      </c>
      <c r="B668" s="11">
        <v>0.85184719062257497</v>
      </c>
      <c r="C668" s="11">
        <v>-5.0042140076495302E-2</v>
      </c>
      <c r="D668" s="11">
        <v>1.6540958497409799E-2</v>
      </c>
      <c r="E668" s="11">
        <v>6.4930723561492498E-3</v>
      </c>
      <c r="F668" s="11">
        <v>1.9861219924372502E-2</v>
      </c>
      <c r="G668" s="11">
        <v>1.46242720659475E-2</v>
      </c>
      <c r="H668" s="11">
        <v>2.75483408703175E-2</v>
      </c>
      <c r="I668" s="11">
        <v>-9.3702784192807406E-2</v>
      </c>
      <c r="J668" s="11">
        <v>-1.2518379396185299E-3</v>
      </c>
      <c r="K668" s="11">
        <v>-0.116841640139528</v>
      </c>
      <c r="L668" s="11">
        <v>-0.109830825963321</v>
      </c>
      <c r="M668" s="11">
        <v>-4.1932114692002198E-2</v>
      </c>
      <c r="N668" s="11">
        <v>-0.20122654162800499</v>
      </c>
      <c r="O668" s="11">
        <v>-0.11443581106104</v>
      </c>
      <c r="P668" s="11">
        <v>-2.5697675460159799E-2</v>
      </c>
      <c r="Q668" s="11">
        <v>-0.168330931427502</v>
      </c>
      <c r="R668" s="11">
        <v>1.2386318711523899E-2</v>
      </c>
      <c r="S668" s="11">
        <v>-0.102635651652614</v>
      </c>
      <c r="T668" s="11">
        <v>-4.3857912637025501E-2</v>
      </c>
      <c r="U668" s="11">
        <v>-8.4630016131584204E-2</v>
      </c>
      <c r="V668" s="11">
        <v>2.3782022789462499E-2</v>
      </c>
      <c r="W668" s="11">
        <v>-5.7832887673347502E-2</v>
      </c>
      <c r="X668" s="11">
        <v>-6.9910432699699904E-2</v>
      </c>
      <c r="Y668" s="11">
        <v>-5.4307198748870904E-3</v>
      </c>
      <c r="Z668" s="11">
        <v>1.7673125692934E-2</v>
      </c>
      <c r="AA668" s="11">
        <v>-9.4544580827299995E-2</v>
      </c>
      <c r="AB668" s="11">
        <v>-3.9329598955988997E-2</v>
      </c>
      <c r="AC668" s="11">
        <v>3.9004277677296702E-2</v>
      </c>
      <c r="AD668" s="11">
        <v>-3.5706451605751699E-2</v>
      </c>
      <c r="AE668" s="11">
        <v>-3.86109397996812E-2</v>
      </c>
      <c r="AF668" s="11">
        <v>-3.3745081326804802E-2</v>
      </c>
      <c r="AG668" s="11">
        <v>-5.2993983746417998E-2</v>
      </c>
      <c r="AH668" s="11">
        <v>-4.9057135735833E-2</v>
      </c>
      <c r="AI668" s="11">
        <v>-2.2076905958032401E-2</v>
      </c>
      <c r="AJ668" s="11">
        <v>-1.0530279329931501E-2</v>
      </c>
      <c r="AK668" s="11">
        <v>5.0833852621370301E-3</v>
      </c>
      <c r="AL668" s="11">
        <v>1.5537569380193E-2</v>
      </c>
      <c r="AM668" s="11">
        <v>-3.7397703314859701E-3</v>
      </c>
      <c r="AN668" s="11">
        <v>-2.40725080872367E-2</v>
      </c>
      <c r="AO668" s="11">
        <v>-3.1650832705194101E-2</v>
      </c>
      <c r="AP668" s="11">
        <v>-1.33697167458666E-2</v>
      </c>
      <c r="AQ668" s="11">
        <v>-4.6841816132841801E-2</v>
      </c>
      <c r="AR668" s="11">
        <v>3.31195089599386E-2</v>
      </c>
      <c r="AS668" s="11">
        <v>-2.18670150125546E-2</v>
      </c>
      <c r="AT668" s="11">
        <v>-6.7355716286430098E-2</v>
      </c>
      <c r="AU668" s="11">
        <v>4.2420270172486799E-2</v>
      </c>
      <c r="AW668">
        <f t="array" ref="AW668">SUMPRODUCT(B668:AU668,TRANSPOSE('QoL regression results'!$H$3:$H$48))</f>
        <v>0.81832762426693495</v>
      </c>
    </row>
    <row r="669" spans="1:49" x14ac:dyDescent="0.3">
      <c r="A669">
        <v>668</v>
      </c>
      <c r="B669" s="11">
        <v>0.85961227822487196</v>
      </c>
      <c r="C669" s="11">
        <v>7.9118534537254408E-3</v>
      </c>
      <c r="D669" s="11">
        <v>-4.4845332372582802E-4</v>
      </c>
      <c r="E669" s="11">
        <v>8.3038525060405207E-3</v>
      </c>
      <c r="F669" s="11">
        <v>-2.17059807182844E-2</v>
      </c>
      <c r="G669" s="11">
        <v>3.6049510504270001E-2</v>
      </c>
      <c r="H669" s="11">
        <v>3.4547530786751601E-2</v>
      </c>
      <c r="I669" s="11">
        <v>-7.8198197529997196E-2</v>
      </c>
      <c r="J669" s="11">
        <v>-2.24762687030645E-2</v>
      </c>
      <c r="K669" s="11">
        <v>-0.16154712617993</v>
      </c>
      <c r="L669" s="11">
        <v>-0.13618789606310699</v>
      </c>
      <c r="M669" s="11">
        <v>-4.9483075726482702E-2</v>
      </c>
      <c r="N669" s="11">
        <v>-0.17837184889534999</v>
      </c>
      <c r="O669" s="11">
        <v>-5.5639582171705997E-2</v>
      </c>
      <c r="P669" s="11">
        <v>-2.5059123678824201E-2</v>
      </c>
      <c r="Q669" s="11">
        <v>1.1002918204783E-2</v>
      </c>
      <c r="R669" s="11">
        <v>-8.0834285809215298E-2</v>
      </c>
      <c r="S669" s="11">
        <v>-9.2293351076979294E-2</v>
      </c>
      <c r="T669" s="11">
        <v>-4.6241147182050302E-2</v>
      </c>
      <c r="U669" s="11">
        <v>-5.3375984800393399E-2</v>
      </c>
      <c r="V669" s="11">
        <v>1.49237568442541E-2</v>
      </c>
      <c r="W669" s="11">
        <v>-7.4260777380926998E-2</v>
      </c>
      <c r="X669" s="11">
        <v>-4.2959647714927301E-2</v>
      </c>
      <c r="Y669" s="11">
        <v>2.47146005005183E-2</v>
      </c>
      <c r="Z669" s="11">
        <v>-1.21064929561407E-2</v>
      </c>
      <c r="AA669" s="11">
        <v>-0.102361649484978</v>
      </c>
      <c r="AB669" s="11">
        <v>-2.3253891285678601E-2</v>
      </c>
      <c r="AC669" s="11">
        <v>-0.116778222733793</v>
      </c>
      <c r="AD669" s="11">
        <v>-4.6652820689685202E-2</v>
      </c>
      <c r="AE669" s="11">
        <v>-3.9213727553987499E-2</v>
      </c>
      <c r="AF669" s="11">
        <v>-5.2929820270889204E-3</v>
      </c>
      <c r="AG669" s="11">
        <v>-5.6137240776502798E-2</v>
      </c>
      <c r="AH669" s="11">
        <v>-5.2097744347546E-2</v>
      </c>
      <c r="AI669" s="11">
        <v>-2.37898738583396E-2</v>
      </c>
      <c r="AJ669" s="11">
        <v>-1.8775374982677E-2</v>
      </c>
      <c r="AK669" s="11">
        <v>3.4142241378075301E-3</v>
      </c>
      <c r="AL669" s="11">
        <v>1.12565529828832E-2</v>
      </c>
      <c r="AM669" s="11">
        <v>-9.5897172758935296E-3</v>
      </c>
      <c r="AN669" s="11">
        <v>-1.4274947930131201E-2</v>
      </c>
      <c r="AO669" s="11">
        <v>-4.6579946371933398E-2</v>
      </c>
      <c r="AP669" s="11">
        <v>-1.7001156874756101E-2</v>
      </c>
      <c r="AQ669" s="11">
        <v>-5.6774421036787003E-2</v>
      </c>
      <c r="AR669" s="11">
        <v>2.87142679986995E-2</v>
      </c>
      <c r="AS669" s="11">
        <v>-2.2868124266256399E-2</v>
      </c>
      <c r="AT669" s="11">
        <v>-6.5687672721451595E-2</v>
      </c>
      <c r="AU669" s="11">
        <v>4.3754426922388498E-2</v>
      </c>
      <c r="AW669">
        <f t="array" ref="AW669">SUMPRODUCT(B669:AU669,TRANSPOSE('QoL regression results'!$H$3:$H$48))</f>
        <v>0.81877108686020916</v>
      </c>
    </row>
    <row r="670" spans="1:49" x14ac:dyDescent="0.3">
      <c r="A670">
        <v>669</v>
      </c>
      <c r="B670" s="11">
        <v>0.85516103246014596</v>
      </c>
      <c r="C670" s="11">
        <v>-2.93126581689796E-2</v>
      </c>
      <c r="D670" s="11">
        <v>6.6148830272012796E-3</v>
      </c>
      <c r="E670" s="11">
        <v>6.9788296530748596E-3</v>
      </c>
      <c r="F670" s="11">
        <v>2.4721824503397001E-2</v>
      </c>
      <c r="G670" s="11">
        <v>1.3861637426137E-2</v>
      </c>
      <c r="H670" s="11">
        <v>3.07298393324133E-2</v>
      </c>
      <c r="I670" s="11">
        <v>-8.2278805723725507E-2</v>
      </c>
      <c r="J670" s="11">
        <v>-3.0299188283038299E-2</v>
      </c>
      <c r="K670" s="11">
        <v>-9.0108254623247105E-2</v>
      </c>
      <c r="L670" s="11">
        <v>-0.104544484915174</v>
      </c>
      <c r="M670" s="11">
        <v>-5.1447366897726797E-2</v>
      </c>
      <c r="N670" s="11">
        <v>-9.7811272770648494E-2</v>
      </c>
      <c r="O670" s="11">
        <v>-7.79709392464282E-2</v>
      </c>
      <c r="P670" s="11">
        <v>-1.8574500824341401E-2</v>
      </c>
      <c r="Q670" s="11">
        <v>-6.8747586622616E-2</v>
      </c>
      <c r="R670" s="11">
        <v>-9.7750821222432102E-2</v>
      </c>
      <c r="S670" s="11">
        <v>-0.14571811844378199</v>
      </c>
      <c r="T670" s="11">
        <v>-4.4769987849449001E-2</v>
      </c>
      <c r="U670" s="11">
        <v>-9.89587299564086E-2</v>
      </c>
      <c r="V670" s="11">
        <v>6.3723288210792298E-3</v>
      </c>
      <c r="W670" s="11">
        <v>-3.9728038213450702E-2</v>
      </c>
      <c r="X670" s="11">
        <v>-5.1406248659997301E-2</v>
      </c>
      <c r="Y670" s="11">
        <v>-2.8563311835190199E-2</v>
      </c>
      <c r="Z670" s="11">
        <v>3.3997199869570502E-3</v>
      </c>
      <c r="AA670" s="11">
        <v>-0.111129001723641</v>
      </c>
      <c r="AB670" s="11">
        <v>-4.3070962048839798E-2</v>
      </c>
      <c r="AC670" s="11">
        <v>-1.04474979844109E-2</v>
      </c>
      <c r="AD670" s="11">
        <v>-0.11703080560941501</v>
      </c>
      <c r="AE670" s="11">
        <v>-3.26116644880328E-2</v>
      </c>
      <c r="AF670" s="11">
        <v>-1.48380500436917E-2</v>
      </c>
      <c r="AG670" s="11">
        <v>-6.5093792312361398E-2</v>
      </c>
      <c r="AH670" s="11">
        <v>-4.8274969954290599E-2</v>
      </c>
      <c r="AI670" s="11">
        <v>-2.0328306369861299E-2</v>
      </c>
      <c r="AJ670" s="11">
        <v>-1.5821765002720999E-2</v>
      </c>
      <c r="AK670" s="11">
        <v>1.7223911788767698E-2</v>
      </c>
      <c r="AL670" s="11">
        <v>3.79350635291655E-3</v>
      </c>
      <c r="AM670" s="11">
        <v>-5.8610878667088497E-3</v>
      </c>
      <c r="AN670" s="11">
        <v>-1.54189653166267E-2</v>
      </c>
      <c r="AO670" s="11">
        <v>-4.6217194741232398E-2</v>
      </c>
      <c r="AP670" s="11">
        <v>-1.4622677471978599E-2</v>
      </c>
      <c r="AQ670" s="11">
        <v>-5.5052405242233197E-2</v>
      </c>
      <c r="AR670" s="11">
        <v>3.3073031441239499E-2</v>
      </c>
      <c r="AS670" s="11">
        <v>-1.8455515934176801E-2</v>
      </c>
      <c r="AT670" s="11">
        <v>-6.4652632505376104E-2</v>
      </c>
      <c r="AU670" s="11">
        <v>4.1577528736330999E-2</v>
      </c>
      <c r="AW670">
        <f t="array" ref="AW670">SUMPRODUCT(B670:AU670,TRANSPOSE('QoL regression results'!$H$3:$H$48))</f>
        <v>0.8106795688587719</v>
      </c>
    </row>
    <row r="671" spans="1:49" x14ac:dyDescent="0.3">
      <c r="A671">
        <v>670</v>
      </c>
      <c r="B671" s="11">
        <v>0.87281950282677401</v>
      </c>
      <c r="C671" s="11">
        <v>-7.0063077694307002E-2</v>
      </c>
      <c r="D671" s="11">
        <v>-4.4598578054308004E-3</v>
      </c>
      <c r="E671" s="11">
        <v>-3.8431840376814601E-4</v>
      </c>
      <c r="F671" s="11">
        <v>7.2728147702845001E-3</v>
      </c>
      <c r="G671" s="11">
        <v>3.5010601270306502E-2</v>
      </c>
      <c r="H671" s="11">
        <v>3.1548481914810099E-2</v>
      </c>
      <c r="I671" s="11">
        <v>-0.11340446473586099</v>
      </c>
      <c r="J671" s="11">
        <v>5.3918758313103799E-3</v>
      </c>
      <c r="K671" s="11">
        <v>-0.13790233304102201</v>
      </c>
      <c r="L671" s="11">
        <v>-0.111987577952763</v>
      </c>
      <c r="M671" s="11">
        <v>-6.2763066713797402E-2</v>
      </c>
      <c r="N671" s="11">
        <v>-7.3383953983778602E-2</v>
      </c>
      <c r="O671" s="11">
        <v>-0.12561822247547999</v>
      </c>
      <c r="P671" s="11">
        <v>-2.5512496938110699E-2</v>
      </c>
      <c r="Q671" s="11">
        <v>-7.2310707294860901E-2</v>
      </c>
      <c r="R671" s="11">
        <v>-0.13686574867259299</v>
      </c>
      <c r="S671" s="11">
        <v>-0.112198382624782</v>
      </c>
      <c r="T671" s="11">
        <v>-6.5680782009995706E-2</v>
      </c>
      <c r="U671" s="11">
        <v>-3.2625356562941299E-2</v>
      </c>
      <c r="V671" s="11">
        <v>1.53386231787288E-2</v>
      </c>
      <c r="W671" s="11">
        <v>-5.24889954373913E-2</v>
      </c>
      <c r="X671" s="11">
        <v>-7.6628127570292803E-2</v>
      </c>
      <c r="Y671" s="11">
        <v>7.1410378910375993E-2</v>
      </c>
      <c r="Z671" s="11">
        <v>-1.6847064477343899E-2</v>
      </c>
      <c r="AA671" s="11">
        <v>-8.6532032108456294E-2</v>
      </c>
      <c r="AB671" s="11">
        <v>-3.6660494498372803E-2</v>
      </c>
      <c r="AC671" s="11">
        <v>-6.69710210799776E-2</v>
      </c>
      <c r="AD671" s="11">
        <v>9.7314486626234897E-4</v>
      </c>
      <c r="AE671" s="11">
        <v>-2.8254663542671001E-2</v>
      </c>
      <c r="AF671" s="11">
        <v>-1.45673375350948E-2</v>
      </c>
      <c r="AG671" s="11">
        <v>-6.4249569851374796E-2</v>
      </c>
      <c r="AH671" s="11">
        <v>-5.5512232717846097E-2</v>
      </c>
      <c r="AI671" s="11">
        <v>-3.03940461162358E-2</v>
      </c>
      <c r="AJ671" s="11">
        <v>-1.39507192880772E-2</v>
      </c>
      <c r="AK671" s="11">
        <v>-2.2737521060958998E-3</v>
      </c>
      <c r="AL671" s="11">
        <v>2.0268231805848102E-3</v>
      </c>
      <c r="AM671" s="11">
        <v>-1.54835409485784E-2</v>
      </c>
      <c r="AN671" s="11">
        <v>-3.2859898126688297E-2</v>
      </c>
      <c r="AO671" s="11">
        <v>-6.0264605574980402E-2</v>
      </c>
      <c r="AP671" s="11">
        <v>-1.40042103976701E-2</v>
      </c>
      <c r="AQ671" s="11">
        <v>-6.0079341030708999E-2</v>
      </c>
      <c r="AR671" s="11">
        <v>2.9380342710582898E-2</v>
      </c>
      <c r="AS671" s="11">
        <v>-1.30510565929881E-2</v>
      </c>
      <c r="AT671" s="11">
        <v>-5.8228843568273701E-2</v>
      </c>
      <c r="AU671" s="11">
        <v>4.2375884931960199E-2</v>
      </c>
      <c r="AW671">
        <f t="array" ref="AW671">SUMPRODUCT(B671:AU671,TRANSPOSE('QoL regression results'!$H$3:$H$48))</f>
        <v>0.81933409328951268</v>
      </c>
    </row>
    <row r="672" spans="1:49" x14ac:dyDescent="0.3">
      <c r="A672">
        <v>671</v>
      </c>
      <c r="B672" s="11">
        <v>0.85719603959475499</v>
      </c>
      <c r="C672" s="11">
        <v>-0.116131525577848</v>
      </c>
      <c r="D672" s="11">
        <v>-1.67131513378425E-2</v>
      </c>
      <c r="E672" s="11">
        <v>-4.2120393239457304E-3</v>
      </c>
      <c r="F672" s="11">
        <v>4.6438346333345398E-2</v>
      </c>
      <c r="G672" s="11">
        <v>3.7845572292594103E-2</v>
      </c>
      <c r="H672" s="11">
        <v>3.45573518574262E-2</v>
      </c>
      <c r="I672" s="11">
        <v>-8.8948584162099997E-2</v>
      </c>
      <c r="J672" s="11">
        <v>-1.2420989475807401E-2</v>
      </c>
      <c r="K672" s="11">
        <v>-0.104848275570118</v>
      </c>
      <c r="L672" s="11">
        <v>-0.16591644583319401</v>
      </c>
      <c r="M672" s="11">
        <v>-5.6804059097076802E-2</v>
      </c>
      <c r="N672" s="11">
        <v>-0.12804279182898701</v>
      </c>
      <c r="O672" s="11">
        <v>-3.7776737843806502E-2</v>
      </c>
      <c r="P672" s="11">
        <v>-1.7697614826339001E-2</v>
      </c>
      <c r="Q672" s="11">
        <v>-0.13853303230953101</v>
      </c>
      <c r="R672" s="11">
        <v>-9.7430379093669403E-2</v>
      </c>
      <c r="S672" s="11">
        <v>-8.8982892422778098E-2</v>
      </c>
      <c r="T672" s="11">
        <v>-8.5719705043465502E-2</v>
      </c>
      <c r="U672" s="11">
        <v>-9.9478025432953601E-2</v>
      </c>
      <c r="V672" s="11">
        <v>3.84907007759464E-2</v>
      </c>
      <c r="W672" s="11">
        <v>-2.4452943860622699E-2</v>
      </c>
      <c r="X672" s="11">
        <v>-3.1296892587653301E-2</v>
      </c>
      <c r="Y672" s="11">
        <v>1.9349981225888199E-2</v>
      </c>
      <c r="Z672" s="11">
        <v>-1.3256504128558499E-2</v>
      </c>
      <c r="AA672" s="11">
        <v>-9.5817194504772094E-2</v>
      </c>
      <c r="AB672" s="11">
        <v>-2.8460819239997302E-2</v>
      </c>
      <c r="AC672" s="11">
        <v>3.4502792058657902E-2</v>
      </c>
      <c r="AD672" s="11">
        <v>-4.0199459501993003E-2</v>
      </c>
      <c r="AE672" s="11">
        <v>-3.2679884272525703E-2</v>
      </c>
      <c r="AF672" s="11">
        <v>-2.8169512550772501E-2</v>
      </c>
      <c r="AG672" s="11">
        <v>-6.6572786330747993E-2</v>
      </c>
      <c r="AH672" s="11">
        <v>-5.8833474023849197E-2</v>
      </c>
      <c r="AI672" s="11">
        <v>-4.1749065502698898E-2</v>
      </c>
      <c r="AJ672" s="11">
        <v>-1.2232552241544899E-2</v>
      </c>
      <c r="AK672" s="11">
        <v>6.9077845767729603E-3</v>
      </c>
      <c r="AL672" s="11">
        <v>1.5920055408882899E-2</v>
      </c>
      <c r="AM672" s="11">
        <v>-4.3141184229404297E-3</v>
      </c>
      <c r="AN672" s="11">
        <v>-1.6125607921993801E-2</v>
      </c>
      <c r="AO672" s="11">
        <v>-2.20921879153409E-2</v>
      </c>
      <c r="AP672" s="11">
        <v>-1.1699395518328101E-2</v>
      </c>
      <c r="AQ672" s="11">
        <v>-4.6923292309848402E-2</v>
      </c>
      <c r="AR672" s="11">
        <v>2.4908641727834701E-2</v>
      </c>
      <c r="AS672" s="11">
        <v>-1.9881942307757201E-2</v>
      </c>
      <c r="AT672" s="11">
        <v>-6.5556004642139398E-2</v>
      </c>
      <c r="AU672" s="11">
        <v>4.7148813053080198E-2</v>
      </c>
      <c r="AW672">
        <f t="array" ref="AW672">SUMPRODUCT(B672:AU672,TRANSPOSE('QoL regression results'!$H$3:$H$48))</f>
        <v>0.81428262097978865</v>
      </c>
    </row>
    <row r="673" spans="1:49" x14ac:dyDescent="0.3">
      <c r="A673">
        <v>672</v>
      </c>
      <c r="B673" s="11">
        <v>0.85749963216421698</v>
      </c>
      <c r="C673" s="11">
        <v>-5.5359668038911798E-2</v>
      </c>
      <c r="D673" s="11">
        <v>-7.6115428976037298E-3</v>
      </c>
      <c r="E673" s="11">
        <v>1.5795142553002E-2</v>
      </c>
      <c r="F673" s="11">
        <v>2.98857933211501E-2</v>
      </c>
      <c r="G673" s="11">
        <v>3.8978922520045901E-2</v>
      </c>
      <c r="H673" s="11">
        <v>3.1394701119609403E-2</v>
      </c>
      <c r="I673" s="11">
        <v>-0.11317354078556099</v>
      </c>
      <c r="J673" s="11">
        <v>-3.1144211463549801E-2</v>
      </c>
      <c r="K673" s="11">
        <v>-1.7119406740714601E-2</v>
      </c>
      <c r="L673" s="11">
        <v>-0.129056310568925</v>
      </c>
      <c r="M673" s="11">
        <v>-4.8778319696926802E-2</v>
      </c>
      <c r="N673" s="11">
        <v>-0.16901537783241499</v>
      </c>
      <c r="O673" s="11">
        <v>-6.27783006404352E-2</v>
      </c>
      <c r="P673" s="11">
        <v>-2.0098757247289201E-2</v>
      </c>
      <c r="Q673" s="11">
        <v>-9.7333877641768901E-2</v>
      </c>
      <c r="R673" s="11">
        <v>-8.5533856749881607E-2</v>
      </c>
      <c r="S673" s="11">
        <v>-0.118031990488003</v>
      </c>
      <c r="T673" s="11">
        <v>-6.3309797185940195E-2</v>
      </c>
      <c r="U673" s="11">
        <v>4.4314280687813998E-2</v>
      </c>
      <c r="V673" s="11">
        <v>2.09560177920976E-2</v>
      </c>
      <c r="W673" s="11">
        <v>-5.1077980039553501E-2</v>
      </c>
      <c r="X673" s="11">
        <v>-4.3179929429001798E-2</v>
      </c>
      <c r="Y673" s="11">
        <v>5.2406964511756603E-2</v>
      </c>
      <c r="Z673" s="11">
        <v>-1.38298482866097E-2</v>
      </c>
      <c r="AA673" s="11">
        <v>-8.8646311335296699E-2</v>
      </c>
      <c r="AB673" s="11">
        <v>-3.8125038472799501E-2</v>
      </c>
      <c r="AC673" s="11">
        <v>-1.2616559785588399E-2</v>
      </c>
      <c r="AD673" s="11">
        <v>-5.9795404786788603E-2</v>
      </c>
      <c r="AE673" s="11">
        <v>-4.18682445486959E-2</v>
      </c>
      <c r="AF673" s="11">
        <v>-1.9854768894718301E-2</v>
      </c>
      <c r="AG673" s="11">
        <v>-5.9435836502831997E-2</v>
      </c>
      <c r="AH673" s="11">
        <v>-5.7128625169915501E-2</v>
      </c>
      <c r="AI673" s="11">
        <v>-1.93077194310548E-2</v>
      </c>
      <c r="AJ673" s="11">
        <v>-1.57244671424338E-2</v>
      </c>
      <c r="AK673" s="11">
        <v>3.9380677818134302E-5</v>
      </c>
      <c r="AL673" s="11">
        <v>8.7289180030491499E-3</v>
      </c>
      <c r="AM673" s="11">
        <v>-1.07740093683852E-2</v>
      </c>
      <c r="AN673" s="11">
        <v>-2.1522379989687299E-2</v>
      </c>
      <c r="AO673" s="11">
        <v>-4.0264239704660802E-2</v>
      </c>
      <c r="AP673" s="11">
        <v>-9.6830988701825608E-3</v>
      </c>
      <c r="AQ673" s="11">
        <v>-5.8193635059042702E-2</v>
      </c>
      <c r="AR673" s="11">
        <v>3.4714058957396599E-2</v>
      </c>
      <c r="AS673" s="11">
        <v>-2.6861695633358201E-2</v>
      </c>
      <c r="AT673" s="11">
        <v>-7.3513917373480703E-2</v>
      </c>
      <c r="AU673" s="11">
        <v>4.54634436453887E-2</v>
      </c>
      <c r="AW673">
        <f t="array" ref="AW673">SUMPRODUCT(B673:AU673,TRANSPOSE('QoL regression results'!$H$3:$H$48))</f>
        <v>0.80909992499735073</v>
      </c>
    </row>
    <row r="674" spans="1:49" x14ac:dyDescent="0.3">
      <c r="A674">
        <v>673</v>
      </c>
      <c r="B674" s="11">
        <v>0.86635411039052601</v>
      </c>
      <c r="C674" s="11">
        <v>-6.9748929112043903E-2</v>
      </c>
      <c r="D674" s="11">
        <v>-1.05767479973373E-3</v>
      </c>
      <c r="E674" s="11">
        <v>-9.7022826006030397E-4</v>
      </c>
      <c r="F674" s="11">
        <v>2.1882237411884501E-2</v>
      </c>
      <c r="G674" s="11">
        <v>7.1075684586476201E-2</v>
      </c>
      <c r="H674" s="11">
        <v>3.6842798340580699E-2</v>
      </c>
      <c r="I674" s="11">
        <v>-6.3549355036135E-2</v>
      </c>
      <c r="J674" s="11">
        <v>-5.3425681208073999E-4</v>
      </c>
      <c r="K674" s="11">
        <v>-9.6283702510935001E-2</v>
      </c>
      <c r="L674" s="11">
        <v>-0.123059382927502</v>
      </c>
      <c r="M674" s="11">
        <v>-5.4619405630565603E-2</v>
      </c>
      <c r="N674" s="11">
        <v>-8.1357393215837501E-2</v>
      </c>
      <c r="O674" s="11">
        <v>-0.137831781452188</v>
      </c>
      <c r="P674" s="11">
        <v>-1.5220034715985801E-2</v>
      </c>
      <c r="Q674" s="11">
        <v>-0.150702222607451</v>
      </c>
      <c r="R674" s="11">
        <v>-4.56849633335756E-2</v>
      </c>
      <c r="S674" s="11">
        <v>-0.117036184696129</v>
      </c>
      <c r="T674" s="11">
        <v>-6.2609463550266697E-2</v>
      </c>
      <c r="U674" s="11">
        <v>-5.7181778570662999E-2</v>
      </c>
      <c r="V674" s="11">
        <v>3.7614610412853599E-3</v>
      </c>
      <c r="W674" s="11">
        <v>-3.2966052255968402E-2</v>
      </c>
      <c r="X674" s="11">
        <v>-4.2559621695269501E-2</v>
      </c>
      <c r="Y674" s="11">
        <v>2.7849483120443799E-2</v>
      </c>
      <c r="Z674" s="11">
        <v>4.2723386390060299E-2</v>
      </c>
      <c r="AA674" s="11">
        <v>-7.3672604886702006E-2</v>
      </c>
      <c r="AB674" s="11">
        <v>-3.4434452962992503E-2</v>
      </c>
      <c r="AC674" s="11">
        <v>-3.9061326709961298E-2</v>
      </c>
      <c r="AD674" s="11">
        <v>-0.113317136252195</v>
      </c>
      <c r="AE674" s="11">
        <v>-3.3633309627247303E-2</v>
      </c>
      <c r="AF674" s="11">
        <v>-1.0703254252647501E-2</v>
      </c>
      <c r="AG674" s="11">
        <v>-7.6358331368854698E-2</v>
      </c>
      <c r="AH674" s="11">
        <v>-5.2758707844952298E-2</v>
      </c>
      <c r="AI674" s="11">
        <v>-2.83206944215222E-2</v>
      </c>
      <c r="AJ674" s="11">
        <v>-1.8107038848033701E-2</v>
      </c>
      <c r="AK674" s="11">
        <v>4.1444431537327802E-3</v>
      </c>
      <c r="AL674" s="11">
        <v>1.02134383948302E-2</v>
      </c>
      <c r="AM674" s="11">
        <v>-9.3144899289069692E-3</v>
      </c>
      <c r="AN674" s="11">
        <v>-2.3519156172398099E-2</v>
      </c>
      <c r="AO674" s="11">
        <v>-3.2093541896580001E-2</v>
      </c>
      <c r="AP674" s="11">
        <v>-1.4164201973786201E-2</v>
      </c>
      <c r="AQ674" s="11">
        <v>-4.1540187630154997E-2</v>
      </c>
      <c r="AR674" s="11">
        <v>2.9748694008542301E-2</v>
      </c>
      <c r="AS674" s="11">
        <v>-1.6120516451426901E-2</v>
      </c>
      <c r="AT674" s="11">
        <v>-5.8390654852015597E-2</v>
      </c>
      <c r="AU674" s="11">
        <v>3.7009506572230802E-2</v>
      </c>
      <c r="AW674">
        <f t="array" ref="AW674">SUMPRODUCT(B674:AU674,TRANSPOSE('QoL regression results'!$H$3:$H$48))</f>
        <v>0.82380884094040396</v>
      </c>
    </row>
    <row r="675" spans="1:49" x14ac:dyDescent="0.3">
      <c r="A675">
        <v>674</v>
      </c>
      <c r="B675" s="11">
        <v>0.87603781855360896</v>
      </c>
      <c r="C675" s="11">
        <v>-1.8663595390089199E-2</v>
      </c>
      <c r="D675" s="11">
        <v>-2.01252838924794E-2</v>
      </c>
      <c r="E675" s="11">
        <v>2.7930886269068099E-3</v>
      </c>
      <c r="F675" s="11">
        <v>-2.1898098754086999E-2</v>
      </c>
      <c r="G675" s="11">
        <v>2.0857104353218602E-2</v>
      </c>
      <c r="H675" s="11">
        <v>2.5921758668965001E-2</v>
      </c>
      <c r="I675" s="11">
        <v>-4.5355003913422502E-2</v>
      </c>
      <c r="J675" s="11">
        <v>-4.2119030864380999E-2</v>
      </c>
      <c r="K675" s="11">
        <v>-0.14281966882157199</v>
      </c>
      <c r="L675" s="11">
        <v>-8.4907857477231702E-2</v>
      </c>
      <c r="M675" s="11">
        <v>-5.7800316993632202E-2</v>
      </c>
      <c r="N675" s="11">
        <v>-0.124210128540859</v>
      </c>
      <c r="O675" s="11">
        <v>-8.4064798541498703E-2</v>
      </c>
      <c r="P675" s="11">
        <v>-1.4332238499429001E-2</v>
      </c>
      <c r="Q675" s="11">
        <v>-0.12142294748025401</v>
      </c>
      <c r="R675" s="11">
        <v>-0.101897932761131</v>
      </c>
      <c r="S675" s="11">
        <v>-0.102202923782177</v>
      </c>
      <c r="T675" s="11">
        <v>-4.8609572741766603E-2</v>
      </c>
      <c r="U675" s="11">
        <v>-2.4206951793154501E-2</v>
      </c>
      <c r="V675" s="11">
        <v>2.9192555996700498E-2</v>
      </c>
      <c r="W675" s="11">
        <v>-3.9783016165088197E-2</v>
      </c>
      <c r="X675" s="11">
        <v>-2.0467281430643001E-2</v>
      </c>
      <c r="Y675" s="11">
        <v>2.8357280226160501E-3</v>
      </c>
      <c r="Z675" s="11">
        <v>2.14977919932107E-2</v>
      </c>
      <c r="AA675" s="11">
        <v>-0.13200511569402401</v>
      </c>
      <c r="AB675" s="11">
        <v>-5.55679871399909E-2</v>
      </c>
      <c r="AC675" s="11">
        <v>3.8541473144936701E-2</v>
      </c>
      <c r="AD675" s="11">
        <v>4.9851674092975702E-2</v>
      </c>
      <c r="AE675" s="11">
        <v>-3.14082505581183E-2</v>
      </c>
      <c r="AF675" s="11">
        <v>-2.3745946703717501E-2</v>
      </c>
      <c r="AG675" s="11">
        <v>-7.1145696964489399E-2</v>
      </c>
      <c r="AH675" s="11">
        <v>-4.60785426439329E-2</v>
      </c>
      <c r="AI675" s="11">
        <v>-1.9900720090937199E-2</v>
      </c>
      <c r="AJ675" s="11">
        <v>-1.5422219149763701E-2</v>
      </c>
      <c r="AK675" s="11">
        <v>4.4513038242087501E-3</v>
      </c>
      <c r="AL675" s="11">
        <v>2.06094287263943E-3</v>
      </c>
      <c r="AM675" s="11">
        <v>-9.5447994765099301E-3</v>
      </c>
      <c r="AN675" s="11">
        <v>-1.9964704994899999E-2</v>
      </c>
      <c r="AO675" s="11">
        <v>-3.5234662408488701E-2</v>
      </c>
      <c r="AP675" s="11">
        <v>-1.5524569149909E-2</v>
      </c>
      <c r="AQ675" s="11">
        <v>-6.2082959075014398E-2</v>
      </c>
      <c r="AR675" s="11">
        <v>2.2929248693443899E-2</v>
      </c>
      <c r="AS675" s="11">
        <v>-1.40216477798531E-2</v>
      </c>
      <c r="AT675" s="11">
        <v>-6.6315817475470107E-2</v>
      </c>
      <c r="AU675" s="11">
        <v>3.5995179033546099E-2</v>
      </c>
      <c r="AW675">
        <f t="array" ref="AW675">SUMPRODUCT(B675:AU675,TRANSPOSE('QoL regression results'!$H$3:$H$48))</f>
        <v>0.83202021878231558</v>
      </c>
    </row>
    <row r="676" spans="1:49" x14ac:dyDescent="0.3">
      <c r="A676">
        <v>675</v>
      </c>
      <c r="B676" s="11">
        <v>0.867384222067898</v>
      </c>
      <c r="C676" s="11">
        <v>2.2373159637684398E-2</v>
      </c>
      <c r="D676" s="11">
        <v>-3.1163079259173602E-3</v>
      </c>
      <c r="E676" s="11">
        <v>5.0897205252555498E-3</v>
      </c>
      <c r="F676" s="11">
        <v>-1.8989336943729101E-2</v>
      </c>
      <c r="G676" s="11">
        <v>1.21077418435504E-2</v>
      </c>
      <c r="H676" s="11">
        <v>1.6317598199919001E-2</v>
      </c>
      <c r="I676" s="11">
        <v>-0.102519086227584</v>
      </c>
      <c r="J676" s="11">
        <v>-1.92229739313752E-2</v>
      </c>
      <c r="K676" s="11">
        <v>-0.118906479576771</v>
      </c>
      <c r="L676" s="11">
        <v>-0.11988780810761999</v>
      </c>
      <c r="M676" s="11">
        <v>-5.6951903845317502E-2</v>
      </c>
      <c r="N676" s="11">
        <v>-0.101109196228515</v>
      </c>
      <c r="O676" s="11">
        <v>-8.6239387958711403E-2</v>
      </c>
      <c r="P676" s="11">
        <v>-1.48454229345508E-2</v>
      </c>
      <c r="Q676" s="11">
        <v>-8.4469312231885793E-2</v>
      </c>
      <c r="R676" s="11">
        <v>-9.5893513563211505E-2</v>
      </c>
      <c r="S676" s="11">
        <v>-0.14914639848421801</v>
      </c>
      <c r="T676" s="11">
        <v>-7.3016860060640107E-2</v>
      </c>
      <c r="U676" s="11">
        <v>-0.14792137069941699</v>
      </c>
      <c r="V676" s="11">
        <v>2.47131638401148E-2</v>
      </c>
      <c r="W676" s="11">
        <v>-5.6777501380183698E-2</v>
      </c>
      <c r="X676" s="11">
        <v>-3.7251178888595901E-2</v>
      </c>
      <c r="Y676" s="11">
        <v>-1.37592648605563E-2</v>
      </c>
      <c r="Z676" s="11">
        <v>-9.2499295442396105E-3</v>
      </c>
      <c r="AA676" s="11">
        <v>-9.4536568294032994E-2</v>
      </c>
      <c r="AB676" s="11">
        <v>-3.77776566024845E-2</v>
      </c>
      <c r="AC676" s="11">
        <v>-6.2970978215731296E-3</v>
      </c>
      <c r="AD676" s="11">
        <v>-5.6558838904200701E-2</v>
      </c>
      <c r="AE676" s="11">
        <v>-3.5583544263579001E-2</v>
      </c>
      <c r="AF676" s="11">
        <v>-3.3802738418958901E-2</v>
      </c>
      <c r="AG676" s="11">
        <v>-6.6061091360284194E-2</v>
      </c>
      <c r="AH676" s="11">
        <v>-3.5572073436676399E-2</v>
      </c>
      <c r="AI676" s="11">
        <v>-2.8437353498581602E-2</v>
      </c>
      <c r="AJ676" s="11">
        <v>-1.15703567629815E-2</v>
      </c>
      <c r="AK676" s="11">
        <v>-1.2321294625776099E-2</v>
      </c>
      <c r="AL676" s="11">
        <v>-6.4663261475721304E-3</v>
      </c>
      <c r="AM676" s="11">
        <v>-2.1094144167099201E-2</v>
      </c>
      <c r="AN676" s="11">
        <v>-3.0526180702374998E-2</v>
      </c>
      <c r="AO676" s="11">
        <v>-4.6516993575708099E-2</v>
      </c>
      <c r="AP676" s="11">
        <v>-9.0262880126351797E-3</v>
      </c>
      <c r="AQ676" s="11">
        <v>-4.3910546093576197E-2</v>
      </c>
      <c r="AR676" s="11">
        <v>3.0938964187218799E-2</v>
      </c>
      <c r="AS676" s="11">
        <v>-2.0109285910687901E-2</v>
      </c>
      <c r="AT676" s="11">
        <v>-6.8355426402158498E-2</v>
      </c>
      <c r="AU676" s="11">
        <v>4.2760019578987098E-2</v>
      </c>
      <c r="AW676">
        <f t="array" ref="AW676">SUMPRODUCT(B676:AU676,TRANSPOSE('QoL regression results'!$H$3:$H$48))</f>
        <v>0.82534582248364941</v>
      </c>
    </row>
    <row r="677" spans="1:49" x14ac:dyDescent="0.3">
      <c r="A677">
        <v>676</v>
      </c>
      <c r="B677" s="11">
        <v>0.84624995660635405</v>
      </c>
      <c r="C677" s="11">
        <v>-8.4676328181765598E-2</v>
      </c>
      <c r="D677" s="11">
        <v>-1.7698346877700999E-2</v>
      </c>
      <c r="E677" s="11">
        <v>7.2558872072195002E-3</v>
      </c>
      <c r="F677" s="11">
        <v>1.7567687484133E-2</v>
      </c>
      <c r="G677" s="11">
        <v>1.25595088469254E-2</v>
      </c>
      <c r="H677" s="11">
        <v>2.9414454446634802E-2</v>
      </c>
      <c r="I677" s="11">
        <v>-0.106512448253351</v>
      </c>
      <c r="J677" s="11">
        <v>-3.7847547324863999E-2</v>
      </c>
      <c r="K677" s="11">
        <v>-0.13817494967806901</v>
      </c>
      <c r="L677" s="11">
        <v>-0.12791438540755901</v>
      </c>
      <c r="M677" s="11">
        <v>-4.3647527937976702E-2</v>
      </c>
      <c r="N677" s="11">
        <v>-0.13090571988447</v>
      </c>
      <c r="O677" s="11">
        <v>-0.11246678378456</v>
      </c>
      <c r="P677" s="11">
        <v>-8.7669703322809395E-3</v>
      </c>
      <c r="Q677" s="11">
        <v>-7.1301692885633899E-2</v>
      </c>
      <c r="R677" s="11">
        <v>-5.69170122273185E-2</v>
      </c>
      <c r="S677" s="11">
        <v>-0.131633921436557</v>
      </c>
      <c r="T677" s="11">
        <v>-6.0796308715840998E-2</v>
      </c>
      <c r="U677" s="11">
        <v>-7.6838741620883999E-2</v>
      </c>
      <c r="V677" s="11">
        <v>2.4347803947426801E-2</v>
      </c>
      <c r="W677" s="11">
        <v>-4.8836545387332599E-2</v>
      </c>
      <c r="X677" s="11">
        <v>-2.7892223710494699E-2</v>
      </c>
      <c r="Y677" s="11">
        <v>2.0468058939133001E-2</v>
      </c>
      <c r="Z677" s="11">
        <v>2.78981111597058E-3</v>
      </c>
      <c r="AA677" s="11">
        <v>-8.4606845017596397E-2</v>
      </c>
      <c r="AB677" s="11">
        <v>-1.54308119607041E-2</v>
      </c>
      <c r="AC677" s="11">
        <v>-0.11922597720816799</v>
      </c>
      <c r="AD677" s="11">
        <v>-3.1008295064878E-2</v>
      </c>
      <c r="AE677" s="11">
        <v>-3.5635812211157102E-2</v>
      </c>
      <c r="AF677" s="11">
        <v>-2.5189773131863099E-2</v>
      </c>
      <c r="AG677" s="11">
        <v>-6.2381270237901097E-2</v>
      </c>
      <c r="AH677" s="11">
        <v>-4.7774648269018498E-2</v>
      </c>
      <c r="AI677" s="11">
        <v>-2.0902668107174199E-2</v>
      </c>
      <c r="AJ677" s="11">
        <v>-1.8058188161222299E-2</v>
      </c>
      <c r="AK677" s="11">
        <v>-1.3212164426250001E-3</v>
      </c>
      <c r="AL677" s="11">
        <v>1.2942134780041E-2</v>
      </c>
      <c r="AM677" s="11">
        <v>-6.9319869338304698E-3</v>
      </c>
      <c r="AN677" s="11">
        <v>-1.6374694369578301E-2</v>
      </c>
      <c r="AO677" s="11">
        <v>-2.8048213269647501E-2</v>
      </c>
      <c r="AP677" s="11">
        <v>-9.3325541506226392E-3</v>
      </c>
      <c r="AQ677" s="11">
        <v>-5.8155716676461598E-2</v>
      </c>
      <c r="AR677" s="11">
        <v>2.6288606411543299E-2</v>
      </c>
      <c r="AS677" s="11">
        <v>-1.2651704419281099E-2</v>
      </c>
      <c r="AT677" s="11">
        <v>-5.8339600074610698E-2</v>
      </c>
      <c r="AU677" s="11">
        <v>4.9996464558726202E-2</v>
      </c>
      <c r="AW677">
        <f t="array" ref="AW677">SUMPRODUCT(B677:AU677,TRANSPOSE('QoL regression results'!$H$3:$H$48))</f>
        <v>0.81141744311737662</v>
      </c>
    </row>
    <row r="678" spans="1:49" x14ac:dyDescent="0.3">
      <c r="A678">
        <v>677</v>
      </c>
      <c r="B678" s="11">
        <v>0.84903281122254504</v>
      </c>
      <c r="C678" s="11">
        <v>-4.2035792848503603E-2</v>
      </c>
      <c r="D678" s="11">
        <v>-8.3578225702595696E-3</v>
      </c>
      <c r="E678" s="11">
        <v>3.6252273671077201E-3</v>
      </c>
      <c r="F678" s="11">
        <v>9.9773263623621697E-3</v>
      </c>
      <c r="G678" s="11">
        <v>8.5716574752936897E-3</v>
      </c>
      <c r="H678" s="11">
        <v>3.0613852311357999E-2</v>
      </c>
      <c r="I678" s="11">
        <v>-0.10062670780253601</v>
      </c>
      <c r="J678" s="11">
        <v>-1.8342585592757501E-2</v>
      </c>
      <c r="K678" s="11">
        <v>-0.15428406326559199</v>
      </c>
      <c r="L678" s="11">
        <v>-0.11800456800471899</v>
      </c>
      <c r="M678" s="11">
        <v>-5.78274872087918E-2</v>
      </c>
      <c r="N678" s="11">
        <v>-5.7624545311717797E-2</v>
      </c>
      <c r="O678" s="11">
        <v>-4.8595149417051599E-2</v>
      </c>
      <c r="P678" s="11">
        <v>-3.1563300783900197E-2</v>
      </c>
      <c r="Q678" s="11">
        <v>-0.17881698474826699</v>
      </c>
      <c r="R678" s="11">
        <v>-7.8646475514093997E-2</v>
      </c>
      <c r="S678" s="11">
        <v>-0.139965209886657</v>
      </c>
      <c r="T678" s="11">
        <v>-6.8957639197707296E-2</v>
      </c>
      <c r="U678" s="11">
        <v>-0.11646897162603</v>
      </c>
      <c r="V678" s="11">
        <v>3.4844147682687197E-2</v>
      </c>
      <c r="W678" s="11">
        <v>-4.4167348658044801E-2</v>
      </c>
      <c r="X678" s="11">
        <v>-3.0613799247906401E-2</v>
      </c>
      <c r="Y678" s="11">
        <v>-4.62005008438361E-3</v>
      </c>
      <c r="Z678" s="11">
        <v>5.8917283191327101E-2</v>
      </c>
      <c r="AA678" s="11">
        <v>-0.10291245701512899</v>
      </c>
      <c r="AB678" s="11">
        <v>-2.1331740249250501E-2</v>
      </c>
      <c r="AC678" s="11">
        <v>-2.2915664284074398E-3</v>
      </c>
      <c r="AD678" s="11">
        <v>-4.2231008543818001E-3</v>
      </c>
      <c r="AE678" s="11">
        <v>-2.5296474641415601E-2</v>
      </c>
      <c r="AF678" s="11">
        <v>-1.9685524417309801E-2</v>
      </c>
      <c r="AG678" s="11">
        <v>-6.2057833887650002E-2</v>
      </c>
      <c r="AH678" s="11">
        <v>-4.9684896515267703E-2</v>
      </c>
      <c r="AI678" s="11">
        <v>-1.8774606483463099E-2</v>
      </c>
      <c r="AJ678" s="11">
        <v>-1.4827641107667201E-2</v>
      </c>
      <c r="AK678" s="11">
        <v>5.76522894222147E-3</v>
      </c>
      <c r="AL678" s="11">
        <v>1.3465719957964899E-2</v>
      </c>
      <c r="AM678" s="11">
        <v>-6.5058901393154197E-3</v>
      </c>
      <c r="AN678" s="11">
        <v>-1.35120977054075E-2</v>
      </c>
      <c r="AO678" s="11">
        <v>-3.8708820172157397E-2</v>
      </c>
      <c r="AP678" s="11">
        <v>-1.21303957258705E-2</v>
      </c>
      <c r="AQ678" s="11">
        <v>-5.4158767134102503E-2</v>
      </c>
      <c r="AR678" s="11">
        <v>2.8056575029019998E-2</v>
      </c>
      <c r="AS678" s="11">
        <v>-2.2405548532717201E-2</v>
      </c>
      <c r="AT678" s="11">
        <v>-6.85193193595727E-2</v>
      </c>
      <c r="AU678" s="11">
        <v>4.8255450784367999E-2</v>
      </c>
      <c r="AW678">
        <f t="array" ref="AW678">SUMPRODUCT(B678:AU678,TRANSPOSE('QoL regression results'!$H$3:$H$48))</f>
        <v>0.81281363466524215</v>
      </c>
    </row>
    <row r="679" spans="1:49" x14ac:dyDescent="0.3">
      <c r="A679">
        <v>678</v>
      </c>
      <c r="B679" s="11">
        <v>0.85908677198287697</v>
      </c>
      <c r="C679" s="11">
        <v>-8.3985545833465403E-2</v>
      </c>
      <c r="D679" s="11">
        <v>-1.9030156118020499E-2</v>
      </c>
      <c r="E679" s="11">
        <v>-3.1027102821362001E-3</v>
      </c>
      <c r="F679" s="11">
        <v>-1.8175532578408001E-3</v>
      </c>
      <c r="G679" s="11">
        <v>6.9846941392575001E-3</v>
      </c>
      <c r="H679" s="11">
        <v>1.7793914655374599E-2</v>
      </c>
      <c r="I679" s="11">
        <v>-4.8239640719721297E-2</v>
      </c>
      <c r="J679" s="11">
        <v>-4.3881480916506399E-2</v>
      </c>
      <c r="K679" s="11">
        <v>-0.14511154227547199</v>
      </c>
      <c r="L679" s="11">
        <v>-9.5494301606395396E-2</v>
      </c>
      <c r="M679" s="11">
        <v>-6.0118277601087497E-2</v>
      </c>
      <c r="N679" s="11">
        <v>-0.10773555311706</v>
      </c>
      <c r="O679" s="11">
        <v>-0.11234553445614801</v>
      </c>
      <c r="P679" s="11">
        <v>-2.0355763807369701E-2</v>
      </c>
      <c r="Q679" s="11">
        <v>-0.17767770153599199</v>
      </c>
      <c r="R679" s="11">
        <v>-8.0960642090177504E-2</v>
      </c>
      <c r="S679" s="11">
        <v>-0.114769095041817</v>
      </c>
      <c r="T679" s="11">
        <v>-6.6247277550441006E-2</v>
      </c>
      <c r="U679" s="11">
        <v>-5.1449647443213398E-2</v>
      </c>
      <c r="V679" s="11">
        <v>6.0153187057966099E-3</v>
      </c>
      <c r="W679" s="11">
        <v>-3.9427295396568002E-2</v>
      </c>
      <c r="X679" s="11">
        <v>-3.4040672085935697E-2</v>
      </c>
      <c r="Y679" s="11">
        <v>2.0758079057644301E-2</v>
      </c>
      <c r="Z679" s="11">
        <v>-1.6972757116476E-3</v>
      </c>
      <c r="AA679" s="11">
        <v>-7.8090661506460504E-2</v>
      </c>
      <c r="AB679" s="11">
        <v>-4.7557389614509997E-2</v>
      </c>
      <c r="AC679" s="11">
        <v>-5.77463399649518E-2</v>
      </c>
      <c r="AD679" s="11">
        <v>-8.8868419522500595E-3</v>
      </c>
      <c r="AE679" s="11">
        <v>-3.9276171510798603E-2</v>
      </c>
      <c r="AF679" s="11">
        <v>-2.4109993778757902E-2</v>
      </c>
      <c r="AG679" s="11">
        <v>-5.7467818414415998E-2</v>
      </c>
      <c r="AH679" s="11">
        <v>-3.2993100292719603E-2</v>
      </c>
      <c r="AI679" s="11">
        <v>-2.5410771939603598E-2</v>
      </c>
      <c r="AJ679" s="11">
        <v>-9.2212779231806204E-3</v>
      </c>
      <c r="AK679" s="11">
        <v>3.15604718874673E-3</v>
      </c>
      <c r="AL679" s="11">
        <v>9.4318008736534297E-3</v>
      </c>
      <c r="AM679" s="11">
        <v>-1.5213635329337101E-2</v>
      </c>
      <c r="AN679" s="11">
        <v>-1.8095962872715698E-2</v>
      </c>
      <c r="AO679" s="11">
        <v>-3.0147029954452599E-2</v>
      </c>
      <c r="AP679" s="11">
        <v>-1.47783908109807E-2</v>
      </c>
      <c r="AQ679" s="11">
        <v>-4.9416359074186102E-2</v>
      </c>
      <c r="AR679" s="11">
        <v>2.89457326623359E-2</v>
      </c>
      <c r="AS679" s="11">
        <v>-1.2760825396745199E-2</v>
      </c>
      <c r="AT679" s="11">
        <v>-5.7884129410526397E-2</v>
      </c>
      <c r="AU679" s="11">
        <v>4.2251019004405303E-2</v>
      </c>
      <c r="AW679">
        <f t="array" ref="AW679">SUMPRODUCT(B679:AU679,TRANSPOSE('QoL regression results'!$H$3:$H$48))</f>
        <v>0.83552547256381082</v>
      </c>
    </row>
    <row r="680" spans="1:49" x14ac:dyDescent="0.3">
      <c r="A680">
        <v>679</v>
      </c>
      <c r="B680" s="11">
        <v>0.84075756180786199</v>
      </c>
      <c r="C680" s="11">
        <v>-6.5143338360546602E-2</v>
      </c>
      <c r="D680" s="11">
        <v>-3.3227166729916303E-2</v>
      </c>
      <c r="E680" s="11">
        <v>-6.6202819063318902E-3</v>
      </c>
      <c r="F680" s="11">
        <v>1.46914995718523E-2</v>
      </c>
      <c r="G680" s="11">
        <v>1.9364525456293899E-2</v>
      </c>
      <c r="H680" s="11">
        <v>3.5443977901147901E-2</v>
      </c>
      <c r="I680" s="11">
        <v>-9.2064982802515696E-2</v>
      </c>
      <c r="J680" s="11">
        <v>-1.26573232357871E-2</v>
      </c>
      <c r="K680" s="11">
        <v>-0.140170929477135</v>
      </c>
      <c r="L680" s="11">
        <v>-9.8822426166423005E-2</v>
      </c>
      <c r="M680" s="11">
        <v>-4.7413378667172497E-2</v>
      </c>
      <c r="N680" s="11">
        <v>-0.14599617644071899</v>
      </c>
      <c r="O680" s="11">
        <v>-7.3456500560507704E-2</v>
      </c>
      <c r="P680" s="11">
        <v>-1.6049602929891001E-2</v>
      </c>
      <c r="Q680" s="11">
        <v>-0.14727674209355199</v>
      </c>
      <c r="R680" s="11">
        <v>-3.10084939985006E-2</v>
      </c>
      <c r="S680" s="11">
        <v>-0.10728803084407799</v>
      </c>
      <c r="T680" s="11">
        <v>-6.1672132161667503E-2</v>
      </c>
      <c r="U680" s="11">
        <v>-0.14422293131406</v>
      </c>
      <c r="V680" s="11">
        <v>-1.1462468743060601E-2</v>
      </c>
      <c r="W680" s="11">
        <v>-2.9327352857201502E-2</v>
      </c>
      <c r="X680" s="11">
        <v>-3.6371869401404598E-2</v>
      </c>
      <c r="Y680" s="11">
        <v>2.1617124162293E-2</v>
      </c>
      <c r="Z680" s="11">
        <v>1.10057854526433E-2</v>
      </c>
      <c r="AA680" s="11">
        <v>-0.100350036852475</v>
      </c>
      <c r="AB680" s="11">
        <v>-1.8209084364113701E-2</v>
      </c>
      <c r="AC680" s="11">
        <v>-0.103461521424385</v>
      </c>
      <c r="AD680" s="11">
        <v>-1.8679751273923E-2</v>
      </c>
      <c r="AE680" s="11">
        <v>-3.9031768113661797E-2</v>
      </c>
      <c r="AF680" s="11">
        <v>-3.0412532044310801E-2</v>
      </c>
      <c r="AG680" s="11">
        <v>-6.4321725578770098E-2</v>
      </c>
      <c r="AH680" s="11">
        <v>-4.87277362768785E-2</v>
      </c>
      <c r="AI680" s="11">
        <v>-2.13101851079999E-2</v>
      </c>
      <c r="AJ680" s="11">
        <v>-2.1150139764577101E-2</v>
      </c>
      <c r="AK680" s="11">
        <v>1.30853201765079E-2</v>
      </c>
      <c r="AL680" s="11">
        <v>1.8470161349866902E-2</v>
      </c>
      <c r="AM680" s="11">
        <v>3.76179256647279E-3</v>
      </c>
      <c r="AN680" s="11">
        <v>-6.0089588117465797E-3</v>
      </c>
      <c r="AO680" s="11">
        <v>-2.8229448447143798E-2</v>
      </c>
      <c r="AP680" s="11">
        <v>-1.4716518089949801E-2</v>
      </c>
      <c r="AQ680" s="11">
        <v>-5.1820283070248101E-2</v>
      </c>
      <c r="AR680" s="11">
        <v>3.4558308840442302E-2</v>
      </c>
      <c r="AS680" s="11">
        <v>-1.93967143226224E-2</v>
      </c>
      <c r="AT680" s="11">
        <v>-5.7932857862999003E-2</v>
      </c>
      <c r="AU680" s="11">
        <v>5.6353738070456301E-2</v>
      </c>
      <c r="AW680">
        <f t="array" ref="AW680">SUMPRODUCT(B680:AU680,TRANSPOSE('QoL regression results'!$H$3:$H$48))</f>
        <v>0.81049998688085034</v>
      </c>
    </row>
    <row r="681" spans="1:49" x14ac:dyDescent="0.3">
      <c r="A681">
        <v>680</v>
      </c>
      <c r="B681" s="11">
        <v>0.861368024905104</v>
      </c>
      <c r="C681" s="11">
        <v>-1.7284812346297099E-2</v>
      </c>
      <c r="D681" s="11">
        <v>9.4257108107406503E-3</v>
      </c>
      <c r="E681" s="11">
        <v>3.7565981762059599E-3</v>
      </c>
      <c r="F681" s="11">
        <v>6.3008039594093703E-3</v>
      </c>
      <c r="G681" s="11">
        <v>2.2044008455161201E-2</v>
      </c>
      <c r="H681" s="11">
        <v>3.0762808751463699E-2</v>
      </c>
      <c r="I681" s="11">
        <v>-5.9711409003468698E-2</v>
      </c>
      <c r="J681" s="11">
        <v>-2.0158174456185798E-2</v>
      </c>
      <c r="K681" s="11">
        <v>-0.107766642539202</v>
      </c>
      <c r="L681" s="11">
        <v>-0.11494853152472299</v>
      </c>
      <c r="M681" s="11">
        <v>-5.3894543330751499E-2</v>
      </c>
      <c r="N681" s="11">
        <v>-0.13891426697839199</v>
      </c>
      <c r="O681" s="11">
        <v>-8.0455033492551495E-2</v>
      </c>
      <c r="P681" s="11">
        <v>-2.4102656891391998E-2</v>
      </c>
      <c r="Q681" s="11">
        <v>-1.2867623608785701E-2</v>
      </c>
      <c r="R681" s="11">
        <v>-7.43693217723254E-2</v>
      </c>
      <c r="S681" s="11">
        <v>-8.4433488883979793E-2</v>
      </c>
      <c r="T681" s="11">
        <v>-7.8792898534283701E-2</v>
      </c>
      <c r="U681" s="11">
        <v>-0.14655565598617701</v>
      </c>
      <c r="V681" s="11">
        <v>5.2242359216754797E-2</v>
      </c>
      <c r="W681" s="11">
        <v>-5.2511921012234397E-2</v>
      </c>
      <c r="X681" s="11">
        <v>-3.3040320765060797E-2</v>
      </c>
      <c r="Y681" s="11">
        <v>7.1665053432971401E-2</v>
      </c>
      <c r="Z681" s="11">
        <v>3.5360699116094101E-3</v>
      </c>
      <c r="AA681" s="11">
        <v>-8.4488954119741194E-2</v>
      </c>
      <c r="AB681" s="11">
        <v>-3.0975413191029501E-2</v>
      </c>
      <c r="AC681" s="11">
        <v>5.3958240539645902E-3</v>
      </c>
      <c r="AD681" s="11">
        <v>-8.5550732011573399E-2</v>
      </c>
      <c r="AE681" s="11">
        <v>-3.4772326297155501E-2</v>
      </c>
      <c r="AF681" s="11">
        <v>-3.4033375739275201E-2</v>
      </c>
      <c r="AG681" s="11">
        <v>-6.8903477200860194E-2</v>
      </c>
      <c r="AH681" s="11">
        <v>-5.1251379698728797E-2</v>
      </c>
      <c r="AI681" s="11">
        <v>-3.2270342738044799E-2</v>
      </c>
      <c r="AJ681" s="11">
        <v>-1.25647220442958E-2</v>
      </c>
      <c r="AK681" s="11">
        <v>-2.5312599921004401E-3</v>
      </c>
      <c r="AL681" s="11">
        <v>5.32600726082032E-3</v>
      </c>
      <c r="AM681" s="11">
        <v>-7.57062678617856E-4</v>
      </c>
      <c r="AN681" s="11">
        <v>-1.4171101215801901E-2</v>
      </c>
      <c r="AO681" s="11">
        <v>-4.2497231281395702E-2</v>
      </c>
      <c r="AP681" s="11">
        <v>-1.08608420872455E-2</v>
      </c>
      <c r="AQ681" s="11">
        <v>-5.02530273412366E-2</v>
      </c>
      <c r="AR681" s="11">
        <v>3.1934735333889103E-2</v>
      </c>
      <c r="AS681" s="11">
        <v>-2.2114175057514701E-2</v>
      </c>
      <c r="AT681" s="11">
        <v>-6.6419607975732903E-2</v>
      </c>
      <c r="AU681" s="11">
        <v>4.1223136531969101E-2</v>
      </c>
      <c r="AW681">
        <f t="array" ref="AW681">SUMPRODUCT(B681:AU681,TRANSPOSE('QoL regression results'!$H$3:$H$48))</f>
        <v>0.81544265246719549</v>
      </c>
    </row>
    <row r="682" spans="1:49" x14ac:dyDescent="0.3">
      <c r="A682">
        <v>681</v>
      </c>
      <c r="B682" s="11">
        <v>0.866231722330844</v>
      </c>
      <c r="C682" s="11">
        <v>-3.9281018790037099E-2</v>
      </c>
      <c r="D682" s="11">
        <v>1.05068651228997E-2</v>
      </c>
      <c r="E682" s="11">
        <v>8.4955351655300101E-3</v>
      </c>
      <c r="F682" s="11">
        <v>2.13125284817831E-2</v>
      </c>
      <c r="G682" s="11">
        <v>1.149668067953E-2</v>
      </c>
      <c r="H682" s="11">
        <v>3.4097166553438502E-2</v>
      </c>
      <c r="I682" s="11">
        <v>-6.5125633288205906E-2</v>
      </c>
      <c r="J682" s="11">
        <v>-3.7107995629751797E-2</v>
      </c>
      <c r="K682" s="11">
        <v>-0.14022489203144101</v>
      </c>
      <c r="L682" s="11">
        <v>-0.12917093212646</v>
      </c>
      <c r="M682" s="11">
        <v>-5.6884134556027303E-2</v>
      </c>
      <c r="N682" s="11">
        <v>-0.15132097599858799</v>
      </c>
      <c r="O682" s="11">
        <v>-3.0441387497320602E-2</v>
      </c>
      <c r="P682" s="11">
        <v>-1.3866381295789499E-2</v>
      </c>
      <c r="Q682" s="11">
        <v>-7.1491211548051298E-2</v>
      </c>
      <c r="R682" s="11">
        <v>-3.6512333040661302E-2</v>
      </c>
      <c r="S682" s="11">
        <v>-0.150522403614267</v>
      </c>
      <c r="T682" s="11">
        <v>-5.52850952697976E-2</v>
      </c>
      <c r="U682" s="11">
        <v>-0.111253806637299</v>
      </c>
      <c r="V682" s="11">
        <v>3.7867968073368397E-2</v>
      </c>
      <c r="W682" s="11">
        <v>-4.1752360090382301E-2</v>
      </c>
      <c r="X682" s="11">
        <v>-3.6418029189629601E-2</v>
      </c>
      <c r="Y682" s="11">
        <v>-1.81189755529775E-2</v>
      </c>
      <c r="Z682" s="11">
        <v>2.3026053027629698E-2</v>
      </c>
      <c r="AA682" s="11">
        <v>-0.121739492520619</v>
      </c>
      <c r="AB682" s="11">
        <v>-2.5589363906624599E-2</v>
      </c>
      <c r="AC682" s="11">
        <v>-6.3234931186925497E-2</v>
      </c>
      <c r="AD682" s="11">
        <v>-4.6612032748609603E-2</v>
      </c>
      <c r="AE682" s="11">
        <v>-4.00084678448209E-2</v>
      </c>
      <c r="AF682" s="11">
        <v>-2.72352008265608E-2</v>
      </c>
      <c r="AG682" s="11">
        <v>-4.5788484795869201E-2</v>
      </c>
      <c r="AH682" s="11">
        <v>-5.9573298787745602E-2</v>
      </c>
      <c r="AI682" s="11">
        <v>-1.69325949467952E-2</v>
      </c>
      <c r="AJ682" s="11">
        <v>-1.3519372649381E-2</v>
      </c>
      <c r="AK682" s="11">
        <v>-1.0470166213786899E-2</v>
      </c>
      <c r="AL682" s="11">
        <v>-4.9995637938370502E-3</v>
      </c>
      <c r="AM682" s="11">
        <v>-2.23363456210127E-2</v>
      </c>
      <c r="AN682" s="11">
        <v>-3.4430203605901502E-2</v>
      </c>
      <c r="AO682" s="11">
        <v>-4.7565867752341402E-2</v>
      </c>
      <c r="AP682" s="11">
        <v>-1.5382871439962699E-2</v>
      </c>
      <c r="AQ682" s="11">
        <v>-5.3916176251651002E-2</v>
      </c>
      <c r="AR682" s="11">
        <v>3.0350100188102198E-2</v>
      </c>
      <c r="AS682" s="11">
        <v>-1.95958819152302E-2</v>
      </c>
      <c r="AT682" s="11">
        <v>-6.3247406640917894E-2</v>
      </c>
      <c r="AU682" s="11">
        <v>4.8027132286436097E-2</v>
      </c>
      <c r="AW682">
        <f t="array" ref="AW682">SUMPRODUCT(B682:AU682,TRANSPOSE('QoL regression results'!$H$3:$H$48))</f>
        <v>0.80165885974926132</v>
      </c>
    </row>
    <row r="683" spans="1:49" x14ac:dyDescent="0.3">
      <c r="A683">
        <v>682</v>
      </c>
      <c r="B683" s="11">
        <v>0.85922793987763801</v>
      </c>
      <c r="C683" s="11">
        <v>-4.8571537766685803E-2</v>
      </c>
      <c r="D683" s="11">
        <v>1.29447676545386E-2</v>
      </c>
      <c r="E683" s="11">
        <v>1.84339027153869E-4</v>
      </c>
      <c r="F683" s="11">
        <v>6.4451857075962897E-3</v>
      </c>
      <c r="G683" s="11">
        <v>4.9151575504790303E-2</v>
      </c>
      <c r="H683" s="11">
        <v>4.54411461394163E-2</v>
      </c>
      <c r="I683" s="11">
        <v>-8.0098217361983096E-2</v>
      </c>
      <c r="J683" s="11">
        <v>-3.5686739737817601E-2</v>
      </c>
      <c r="K683" s="11">
        <v>-0.12561733460956001</v>
      </c>
      <c r="L683" s="11">
        <v>-0.13255239864698101</v>
      </c>
      <c r="M683" s="11">
        <v>-6.1113397248432899E-2</v>
      </c>
      <c r="N683" s="11">
        <v>-0.12123965864743</v>
      </c>
      <c r="O683" s="11">
        <v>-8.3521118302158706E-2</v>
      </c>
      <c r="P683" s="11">
        <v>-1.8133906004004E-2</v>
      </c>
      <c r="Q683" s="11">
        <v>-9.0051010686865093E-2</v>
      </c>
      <c r="R683" s="11">
        <v>-2.47281717040728E-2</v>
      </c>
      <c r="S683" s="11">
        <v>-0.16881651222044</v>
      </c>
      <c r="T683" s="11">
        <v>-3.76625250832755E-2</v>
      </c>
      <c r="U683" s="11">
        <v>-2.8739054694674401E-2</v>
      </c>
      <c r="V683" s="11">
        <v>3.04476585114975E-2</v>
      </c>
      <c r="W683" s="11">
        <v>-3.4608362467492403E-2</v>
      </c>
      <c r="X683" s="11">
        <v>-4.8332799069865498E-2</v>
      </c>
      <c r="Y683" s="11">
        <v>-1.65545869858068E-2</v>
      </c>
      <c r="Z683" s="11">
        <v>2.3606574926288201E-2</v>
      </c>
      <c r="AA683" s="11">
        <v>-9.0517125318445898E-2</v>
      </c>
      <c r="AB683" s="11">
        <v>-2.7956137861337101E-2</v>
      </c>
      <c r="AC683" s="11">
        <v>1.0003482250270201E-3</v>
      </c>
      <c r="AD683" s="11">
        <v>-9.7287479348739297E-2</v>
      </c>
      <c r="AE683" s="11">
        <v>-2.7098817632416901E-2</v>
      </c>
      <c r="AF683" s="11">
        <v>-1.6049918914313101E-2</v>
      </c>
      <c r="AG683" s="11">
        <v>-5.94357531124452E-2</v>
      </c>
      <c r="AH683" s="11">
        <v>-6.5383103174001297E-2</v>
      </c>
      <c r="AI683" s="11">
        <v>-2.9771335445792298E-2</v>
      </c>
      <c r="AJ683" s="11">
        <v>-1.2069959088286401E-2</v>
      </c>
      <c r="AK683" s="11">
        <v>-5.2089506267173895E-4</v>
      </c>
      <c r="AL683" s="11">
        <v>9.9542336854982604E-3</v>
      </c>
      <c r="AM683" s="11">
        <v>-1.6184749111807801E-2</v>
      </c>
      <c r="AN683" s="11">
        <v>-2.31328915818639E-2</v>
      </c>
      <c r="AO683" s="11">
        <v>-3.4889782297112003E-2</v>
      </c>
      <c r="AP683" s="11">
        <v>-1.99593286585763E-2</v>
      </c>
      <c r="AQ683" s="11">
        <v>-5.5089849995696098E-2</v>
      </c>
      <c r="AR683" s="11">
        <v>3.4132653585289503E-2</v>
      </c>
      <c r="AS683" s="11">
        <v>-1.48808039225275E-2</v>
      </c>
      <c r="AT683" s="11">
        <v>-6.8970233877789694E-2</v>
      </c>
      <c r="AU683" s="11">
        <v>4.5047788577544497E-2</v>
      </c>
      <c r="AW683">
        <f t="array" ref="AW683">SUMPRODUCT(B683:AU683,TRANSPOSE('QoL regression results'!$H$3:$H$48))</f>
        <v>0.80379907038913501</v>
      </c>
    </row>
    <row r="684" spans="1:49" x14ac:dyDescent="0.3">
      <c r="A684">
        <v>683</v>
      </c>
      <c r="B684" s="11">
        <v>0.86859263420188804</v>
      </c>
      <c r="C684" s="11">
        <v>-5.61196522513073E-2</v>
      </c>
      <c r="D684" s="11">
        <v>-2.09870254663941E-2</v>
      </c>
      <c r="E684" s="11">
        <v>-5.2053527868758899E-4</v>
      </c>
      <c r="F684" s="11">
        <v>5.7656032754060699E-2</v>
      </c>
      <c r="G684" s="11">
        <v>6.39814699910978E-2</v>
      </c>
      <c r="H684" s="11">
        <v>5.5626296646702003E-2</v>
      </c>
      <c r="I684" s="11">
        <v>-7.2043371957675906E-2</v>
      </c>
      <c r="J684" s="11">
        <v>-3.5390416237270898E-2</v>
      </c>
      <c r="K684" s="11">
        <v>-6.1697213259968499E-2</v>
      </c>
      <c r="L684" s="11">
        <v>-0.106627308738298</v>
      </c>
      <c r="M684" s="11">
        <v>-4.7881613920136602E-2</v>
      </c>
      <c r="N684" s="11">
        <v>-9.2508361052943106E-2</v>
      </c>
      <c r="O684" s="11">
        <v>-9.7223017858623403E-2</v>
      </c>
      <c r="P684" s="11">
        <v>-2.2514266273382402E-2</v>
      </c>
      <c r="Q684" s="11">
        <v>-7.5459782387982594E-2</v>
      </c>
      <c r="R684" s="11">
        <v>-0.13587142372675701</v>
      </c>
      <c r="S684" s="11">
        <v>-7.6680394322243994E-2</v>
      </c>
      <c r="T684" s="11">
        <v>-4.8432248838022399E-2</v>
      </c>
      <c r="U684" s="11">
        <v>-0.17436681889393901</v>
      </c>
      <c r="V684" s="11">
        <v>-4.5170487019888699E-3</v>
      </c>
      <c r="W684" s="11">
        <v>-1.4776067272674E-2</v>
      </c>
      <c r="X684" s="11">
        <v>-3.60729494520136E-2</v>
      </c>
      <c r="Y684" s="11">
        <v>4.3683938031072699E-3</v>
      </c>
      <c r="Z684" s="11">
        <v>-1.0899390293392E-2</v>
      </c>
      <c r="AA684" s="11">
        <v>-0.11684361650511101</v>
      </c>
      <c r="AB684" s="11">
        <v>-3.1928678565772702E-2</v>
      </c>
      <c r="AC684" s="11">
        <v>3.4909985460967401E-2</v>
      </c>
      <c r="AD684" s="11">
        <v>-1.41623514338382E-2</v>
      </c>
      <c r="AE684" s="11">
        <v>-3.6111636233460302E-2</v>
      </c>
      <c r="AF684" s="11">
        <v>-1.06111181254986E-2</v>
      </c>
      <c r="AG684" s="11">
        <v>-6.70535109336345E-2</v>
      </c>
      <c r="AH684" s="11">
        <v>-7.0636084864954707E-2</v>
      </c>
      <c r="AI684" s="11">
        <v>-3.4070794689464001E-2</v>
      </c>
      <c r="AJ684" s="11">
        <v>-2.0262015476491001E-2</v>
      </c>
      <c r="AK684" s="11">
        <v>3.31727034211148E-3</v>
      </c>
      <c r="AL684" s="11">
        <v>1.05959584833381E-2</v>
      </c>
      <c r="AM684" s="11">
        <v>-4.9977978534209702E-3</v>
      </c>
      <c r="AN684" s="11">
        <v>-1.29039056029567E-2</v>
      </c>
      <c r="AO684" s="11">
        <v>-3.8086388221408703E-2</v>
      </c>
      <c r="AP684" s="11">
        <v>-1.2206111337931201E-2</v>
      </c>
      <c r="AQ684" s="11">
        <v>-5.51191275571302E-2</v>
      </c>
      <c r="AR684" s="11">
        <v>2.8522314068807401E-2</v>
      </c>
      <c r="AS684" s="11">
        <v>-1.9722845840134999E-2</v>
      </c>
      <c r="AT684" s="11">
        <v>-6.5177057997671206E-2</v>
      </c>
      <c r="AU684" s="11">
        <v>3.9170834913052802E-2</v>
      </c>
      <c r="AW684">
        <f t="array" ref="AW684">SUMPRODUCT(B684:AU684,TRANSPOSE('QoL regression results'!$H$3:$H$48))</f>
        <v>0.80855250782027144</v>
      </c>
    </row>
    <row r="685" spans="1:49" x14ac:dyDescent="0.3">
      <c r="A685">
        <v>684</v>
      </c>
      <c r="B685" s="11">
        <v>0.86225197520568098</v>
      </c>
      <c r="C685" s="11">
        <v>-4.88841304835805E-2</v>
      </c>
      <c r="D685" s="11">
        <v>1.09731348884574E-2</v>
      </c>
      <c r="E685" s="11">
        <v>-3.27452012805009E-3</v>
      </c>
      <c r="F685" s="11">
        <v>2.57635352739943E-2</v>
      </c>
      <c r="G685" s="11">
        <v>2.92661632770819E-2</v>
      </c>
      <c r="H685" s="11">
        <v>4.0176259560773898E-2</v>
      </c>
      <c r="I685" s="11">
        <v>-6.5191834037434296E-2</v>
      </c>
      <c r="J685" s="11">
        <v>-1.8322244442841001E-2</v>
      </c>
      <c r="K685" s="11">
        <v>-0.162614751075988</v>
      </c>
      <c r="L685" s="11">
        <v>-0.115912240594295</v>
      </c>
      <c r="M685" s="11">
        <v>-6.1859285407440297E-2</v>
      </c>
      <c r="N685" s="11">
        <v>-0.127761137233637</v>
      </c>
      <c r="O685" s="11">
        <v>-5.6235320855642E-2</v>
      </c>
      <c r="P685" s="11">
        <v>-9.4031932332666098E-3</v>
      </c>
      <c r="Q685" s="11">
        <v>-7.8373716476953098E-2</v>
      </c>
      <c r="R685" s="11">
        <v>-6.6640418914086605E-2</v>
      </c>
      <c r="S685" s="11">
        <v>-0.12532640934269501</v>
      </c>
      <c r="T685" s="11">
        <v>-5.33842920303697E-2</v>
      </c>
      <c r="U685" s="11">
        <v>-0.100004762864357</v>
      </c>
      <c r="V685" s="11">
        <v>4.0193908635519998E-2</v>
      </c>
      <c r="W685" s="11">
        <v>-4.7484505467188701E-2</v>
      </c>
      <c r="X685" s="11">
        <v>-4.47907231847013E-2</v>
      </c>
      <c r="Y685" s="11">
        <v>-6.0234933483810003E-2</v>
      </c>
      <c r="Z685" s="11">
        <v>2.63879750827429E-2</v>
      </c>
      <c r="AA685" s="11">
        <v>-0.10209166063662201</v>
      </c>
      <c r="AB685" s="11">
        <v>-3.2754962353082603E-2</v>
      </c>
      <c r="AC685" s="11">
        <v>-9.7265747499838295E-2</v>
      </c>
      <c r="AD685" s="11">
        <v>-8.0837999869101396E-3</v>
      </c>
      <c r="AE685" s="11">
        <v>-3.5467311428197E-2</v>
      </c>
      <c r="AF685" s="11">
        <v>-3.4792702014064002E-2</v>
      </c>
      <c r="AG685" s="11">
        <v>-7.2333167272514598E-2</v>
      </c>
      <c r="AH685" s="11">
        <v>-6.5412383700720694E-2</v>
      </c>
      <c r="AI685" s="11">
        <v>-2.1088620079705502E-2</v>
      </c>
      <c r="AJ685" s="11">
        <v>-9.7192716749592203E-3</v>
      </c>
      <c r="AK685" s="11">
        <v>7.93952432641325E-4</v>
      </c>
      <c r="AL685" s="11">
        <v>8.3049808018487298E-3</v>
      </c>
      <c r="AM685" s="11">
        <v>-9.5473232549535894E-3</v>
      </c>
      <c r="AN685" s="11">
        <v>-1.1519581832600099E-2</v>
      </c>
      <c r="AO685" s="11">
        <v>-3.7120986025295698E-2</v>
      </c>
      <c r="AP685" s="11">
        <v>-9.3840149570473697E-3</v>
      </c>
      <c r="AQ685" s="11">
        <v>-5.6489003111522697E-2</v>
      </c>
      <c r="AR685" s="11">
        <v>2.5372967583288501E-2</v>
      </c>
      <c r="AS685" s="11">
        <v>-1.55246790917017E-2</v>
      </c>
      <c r="AT685" s="11">
        <v>-6.5195566193045396E-2</v>
      </c>
      <c r="AU685" s="11">
        <v>4.8697607816036E-2</v>
      </c>
      <c r="AW685">
        <f t="array" ref="AW685">SUMPRODUCT(B685:AU685,TRANSPOSE('QoL regression results'!$H$3:$H$48))</f>
        <v>0.80514457230680903</v>
      </c>
    </row>
    <row r="686" spans="1:49" x14ac:dyDescent="0.3">
      <c r="A686">
        <v>685</v>
      </c>
      <c r="B686" s="11">
        <v>0.84916474644546103</v>
      </c>
      <c r="C686" s="11">
        <v>-3.1712186659783197E-2</v>
      </c>
      <c r="D686" s="11">
        <v>9.46078060399759E-3</v>
      </c>
      <c r="E686" s="11">
        <v>8.6420698265042596E-3</v>
      </c>
      <c r="F686" s="11">
        <v>1.4172051824403E-2</v>
      </c>
      <c r="G686" s="11">
        <v>2.2771377390628698E-2</v>
      </c>
      <c r="H686" s="11">
        <v>3.11070925146755E-2</v>
      </c>
      <c r="I686" s="11">
        <v>-3.7641837758328703E-2</v>
      </c>
      <c r="J686" s="11">
        <v>-1.6871930286805701E-2</v>
      </c>
      <c r="K686" s="11">
        <v>-0.17475547682957501</v>
      </c>
      <c r="L686" s="11">
        <v>-0.131389535878322</v>
      </c>
      <c r="M686" s="11">
        <v>-5.5416670605712599E-2</v>
      </c>
      <c r="N686" s="11">
        <v>-5.9642367264699701E-2</v>
      </c>
      <c r="O686" s="11">
        <v>-4.5930229383893101E-2</v>
      </c>
      <c r="P686" s="11">
        <v>-2.9991328658567799E-2</v>
      </c>
      <c r="Q686" s="11">
        <v>-0.104162659438142</v>
      </c>
      <c r="R686" s="11">
        <v>-7.3197455228914299E-2</v>
      </c>
      <c r="S686" s="11">
        <v>-0.10664781477255</v>
      </c>
      <c r="T686" s="11">
        <v>-9.7901738185978499E-2</v>
      </c>
      <c r="U686" s="11">
        <v>-0.11759229995437</v>
      </c>
      <c r="V686" s="11">
        <v>-1.4652918399724E-2</v>
      </c>
      <c r="W686" s="11">
        <v>-4.4913483117678697E-2</v>
      </c>
      <c r="X686" s="11">
        <v>-1.4804140716448999E-2</v>
      </c>
      <c r="Y686" s="11">
        <v>-2.7788307735245099E-2</v>
      </c>
      <c r="Z686" s="11">
        <v>-1.0447270993906701E-4</v>
      </c>
      <c r="AA686" s="11">
        <v>-7.8740685077033606E-2</v>
      </c>
      <c r="AB686" s="11">
        <v>-4.5988941505717001E-2</v>
      </c>
      <c r="AC686" s="11">
        <v>6.7127663900261904E-3</v>
      </c>
      <c r="AD686" s="11">
        <v>-0.115837055017977</v>
      </c>
      <c r="AE686" s="11">
        <v>-3.2419577760251901E-2</v>
      </c>
      <c r="AF686" s="11">
        <v>-9.16442216751631E-3</v>
      </c>
      <c r="AG686" s="11">
        <v>-5.9991763149399198E-2</v>
      </c>
      <c r="AH686" s="11">
        <v>-5.29929332443781E-2</v>
      </c>
      <c r="AI686" s="11">
        <v>-2.1472377309479901E-2</v>
      </c>
      <c r="AJ686" s="11">
        <v>-1.4258855064276601E-2</v>
      </c>
      <c r="AK686" s="11">
        <v>3.0389047196707699E-3</v>
      </c>
      <c r="AL686" s="11">
        <v>7.2492528903167998E-3</v>
      </c>
      <c r="AM686" s="11">
        <v>-9.3419117432322306E-3</v>
      </c>
      <c r="AN686" s="11">
        <v>-2.2248867534763302E-2</v>
      </c>
      <c r="AO686" s="11">
        <v>-4.60879513196552E-2</v>
      </c>
      <c r="AP686" s="11">
        <v>-1.42570569366308E-2</v>
      </c>
      <c r="AQ686" s="11">
        <v>-5.4465210458337798E-2</v>
      </c>
      <c r="AR686" s="11">
        <v>3.3605802965533497E-2</v>
      </c>
      <c r="AS686" s="11">
        <v>-1.29464042523195E-2</v>
      </c>
      <c r="AT686" s="11">
        <v>-6.1992761799711901E-2</v>
      </c>
      <c r="AU686" s="11">
        <v>4.8171273607425298E-2</v>
      </c>
      <c r="AW686">
        <f t="array" ref="AW686">SUMPRODUCT(B686:AU686,TRANSPOSE('QoL regression results'!$H$3:$H$48))</f>
        <v>0.80342106609139963</v>
      </c>
    </row>
    <row r="687" spans="1:49" x14ac:dyDescent="0.3">
      <c r="A687">
        <v>686</v>
      </c>
      <c r="B687" s="11">
        <v>0.86548742702813397</v>
      </c>
      <c r="C687" s="11">
        <v>-0.10281238582219999</v>
      </c>
      <c r="D687" s="11">
        <v>-6.9618790773902798E-3</v>
      </c>
      <c r="E687" s="11">
        <v>-7.8340454574791303E-4</v>
      </c>
      <c r="F687" s="11">
        <v>2.3519205175539602E-2</v>
      </c>
      <c r="G687" s="11">
        <v>4.0854664716819802E-3</v>
      </c>
      <c r="H687" s="11">
        <v>3.2003302258796398E-2</v>
      </c>
      <c r="I687" s="11">
        <v>-8.0834705406566898E-2</v>
      </c>
      <c r="J687" s="11">
        <v>-3.3022792303987802E-2</v>
      </c>
      <c r="K687" s="11">
        <v>-9.2612945588202503E-2</v>
      </c>
      <c r="L687" s="11">
        <v>-0.127967862166187</v>
      </c>
      <c r="M687" s="11">
        <v>-5.8392890910242898E-2</v>
      </c>
      <c r="N687" s="11">
        <v>-0.17912753709271501</v>
      </c>
      <c r="O687" s="11">
        <v>-3.4555119271943997E-2</v>
      </c>
      <c r="P687" s="11">
        <v>-2.2054738450725302E-2</v>
      </c>
      <c r="Q687" s="11">
        <v>-0.118466703336272</v>
      </c>
      <c r="R687" s="11">
        <v>-0.13116960565310901</v>
      </c>
      <c r="S687" s="11">
        <v>-0.15093409449106901</v>
      </c>
      <c r="T687" s="11">
        <v>-8.1714270199128303E-2</v>
      </c>
      <c r="U687" s="11">
        <v>-5.4944384911640998E-2</v>
      </c>
      <c r="V687" s="11">
        <v>2.7760327194422701E-2</v>
      </c>
      <c r="W687" s="11">
        <v>-1.0076010401997701E-2</v>
      </c>
      <c r="X687" s="11">
        <v>-4.5921921593832599E-2</v>
      </c>
      <c r="Y687" s="11">
        <v>2.73585936448229E-2</v>
      </c>
      <c r="Z687" s="11">
        <v>3.2506348622724598E-2</v>
      </c>
      <c r="AA687" s="11">
        <v>-0.108171576926665</v>
      </c>
      <c r="AB687" s="11">
        <v>-3.2453119134845998E-2</v>
      </c>
      <c r="AC687" s="11">
        <v>1.8730158253871199E-2</v>
      </c>
      <c r="AD687" s="11">
        <v>-3.3981964579334001E-2</v>
      </c>
      <c r="AE687" s="11">
        <v>-3.6007891770700899E-2</v>
      </c>
      <c r="AF687" s="11">
        <v>-2.0608590973768302E-2</v>
      </c>
      <c r="AG687" s="11">
        <v>-5.9606218756862998E-2</v>
      </c>
      <c r="AH687" s="11">
        <v>-5.06841741328432E-2</v>
      </c>
      <c r="AI687" s="11">
        <v>-1.82422709328437E-2</v>
      </c>
      <c r="AJ687" s="11">
        <v>-2.0075208704987999E-2</v>
      </c>
      <c r="AK687" s="11">
        <v>4.7053299116903199E-3</v>
      </c>
      <c r="AL687" s="11">
        <v>1.0654534653882299E-2</v>
      </c>
      <c r="AM687" s="11">
        <v>-9.8808722639788897E-3</v>
      </c>
      <c r="AN687" s="11">
        <v>-1.2038170077146601E-2</v>
      </c>
      <c r="AO687" s="11">
        <v>-3.5200650918453501E-2</v>
      </c>
      <c r="AP687" s="11">
        <v>-1.7569724901081801E-2</v>
      </c>
      <c r="AQ687" s="11">
        <v>-6.1413420196522801E-2</v>
      </c>
      <c r="AR687" s="11">
        <v>2.9073764739420999E-2</v>
      </c>
      <c r="AS687" s="11">
        <v>-2.07702537888621E-2</v>
      </c>
      <c r="AT687" s="11">
        <v>-6.1223633676252102E-2</v>
      </c>
      <c r="AU687" s="11">
        <v>4.7184014292000198E-2</v>
      </c>
      <c r="AW687">
        <f t="array" ref="AW687">SUMPRODUCT(B687:AU687,TRANSPOSE('QoL regression results'!$H$3:$H$48))</f>
        <v>0.82545778754917309</v>
      </c>
    </row>
    <row r="688" spans="1:49" x14ac:dyDescent="0.3">
      <c r="A688">
        <v>687</v>
      </c>
      <c r="B688" s="11">
        <v>0.85461965844467302</v>
      </c>
      <c r="C688" s="11">
        <v>-8.3908065129243897E-2</v>
      </c>
      <c r="D688" s="11">
        <v>-3.3672532777918899E-3</v>
      </c>
      <c r="E688" s="11">
        <v>1.0498051880584801E-2</v>
      </c>
      <c r="F688" s="11">
        <v>-2.9989555330752E-2</v>
      </c>
      <c r="G688" s="11">
        <v>-3.2715401922788702E-3</v>
      </c>
      <c r="H688" s="11">
        <v>1.3550668311518001E-2</v>
      </c>
      <c r="I688" s="11">
        <v>-0.112502889482632</v>
      </c>
      <c r="J688" s="11">
        <v>-1.2424620311802999E-2</v>
      </c>
      <c r="K688" s="11">
        <v>-0.105731205835919</v>
      </c>
      <c r="L688" s="11">
        <v>-0.15370116531301001</v>
      </c>
      <c r="M688" s="11">
        <v>-5.3291277462879802E-2</v>
      </c>
      <c r="N688" s="11">
        <v>-0.13376451812329901</v>
      </c>
      <c r="O688" s="11">
        <v>-3.4257580938638899E-2</v>
      </c>
      <c r="P688" s="11">
        <v>-1.6349418924918899E-2</v>
      </c>
      <c r="Q688" s="11">
        <v>-0.200446302159869</v>
      </c>
      <c r="R688" s="11">
        <v>-8.1932031353170592E-3</v>
      </c>
      <c r="S688" s="11">
        <v>-0.111702609580198</v>
      </c>
      <c r="T688" s="11">
        <v>-8.1523641985864606E-2</v>
      </c>
      <c r="U688" s="11">
        <v>-3.8744880180555302E-2</v>
      </c>
      <c r="V688" s="11">
        <v>4.02025172693874E-3</v>
      </c>
      <c r="W688" s="11">
        <v>-1.6853248542832901E-2</v>
      </c>
      <c r="X688" s="11">
        <v>-5.0531204223528699E-2</v>
      </c>
      <c r="Y688" s="11">
        <v>7.1664683759985304E-2</v>
      </c>
      <c r="Z688" s="11">
        <v>-3.2796927609149103E-2</v>
      </c>
      <c r="AA688" s="11">
        <v>-0.11125026819495</v>
      </c>
      <c r="AB688" s="11">
        <v>-1.5087408994608999E-2</v>
      </c>
      <c r="AC688" s="11">
        <v>-3.8711782851606098E-2</v>
      </c>
      <c r="AD688" s="11">
        <v>5.43109105744742E-3</v>
      </c>
      <c r="AE688" s="11">
        <v>-3.61887238024979E-2</v>
      </c>
      <c r="AF688" s="11">
        <v>-2.65988308005526E-2</v>
      </c>
      <c r="AG688" s="11">
        <v>-4.69286185332582E-2</v>
      </c>
      <c r="AH688" s="11">
        <v>-3.9446360214389103E-2</v>
      </c>
      <c r="AI688" s="11">
        <v>-2.5971284955269999E-2</v>
      </c>
      <c r="AJ688" s="11">
        <v>-1.4632747522995799E-2</v>
      </c>
      <c r="AK688" s="11">
        <v>-5.0994966206626396E-3</v>
      </c>
      <c r="AL688" s="11">
        <v>1.27789630671292E-3</v>
      </c>
      <c r="AM688" s="11">
        <v>-6.6015355872825502E-3</v>
      </c>
      <c r="AN688" s="11">
        <v>-1.98356357672155E-2</v>
      </c>
      <c r="AO688" s="11">
        <v>-5.4204273990096502E-2</v>
      </c>
      <c r="AP688" s="11">
        <v>-1.16382105141806E-2</v>
      </c>
      <c r="AQ688" s="11">
        <v>-4.5001902087605898E-2</v>
      </c>
      <c r="AR688" s="11">
        <v>3.1461407239939503E-2</v>
      </c>
      <c r="AS688" s="11">
        <v>-1.3626945325476199E-2</v>
      </c>
      <c r="AT688" s="11">
        <v>-5.9782979907511899E-2</v>
      </c>
      <c r="AU688" s="11">
        <v>4.12213663584102E-2</v>
      </c>
      <c r="AW688">
        <f t="array" ref="AW688">SUMPRODUCT(B688:AU688,TRANSPOSE('QoL regression results'!$H$3:$H$48))</f>
        <v>0.81645119453699688</v>
      </c>
    </row>
    <row r="689" spans="1:49" x14ac:dyDescent="0.3">
      <c r="A689">
        <v>688</v>
      </c>
      <c r="B689" s="11">
        <v>0.87357171518606402</v>
      </c>
      <c r="C689" s="11">
        <v>-4.1931992138241399E-2</v>
      </c>
      <c r="D689" s="11">
        <v>6.9884346850308202E-3</v>
      </c>
      <c r="E689" s="11">
        <v>3.47198423979271E-3</v>
      </c>
      <c r="F689" s="11">
        <v>2.3080493414864402E-3</v>
      </c>
      <c r="G689" s="11">
        <v>2.78127328246284E-2</v>
      </c>
      <c r="H689" s="11">
        <v>3.6043280697655097E-2</v>
      </c>
      <c r="I689" s="11">
        <v>-9.6529389011629593E-2</v>
      </c>
      <c r="J689" s="11">
        <v>-1.81294683773916E-2</v>
      </c>
      <c r="K689" s="11">
        <v>-0.16816119623669901</v>
      </c>
      <c r="L689" s="11">
        <v>-0.117799652208548</v>
      </c>
      <c r="M689" s="11">
        <v>-5.2715521197488402E-2</v>
      </c>
      <c r="N689" s="11">
        <v>-0.18171769002494201</v>
      </c>
      <c r="O689" s="11">
        <v>-0.108717183512809</v>
      </c>
      <c r="P689" s="11">
        <v>-1.5112840744855E-2</v>
      </c>
      <c r="Q689" s="11">
        <v>-5.33213752274765E-2</v>
      </c>
      <c r="R689" s="11">
        <v>-4.9300648862643397E-2</v>
      </c>
      <c r="S689" s="11">
        <v>-0.111033238149343</v>
      </c>
      <c r="T689" s="11">
        <v>-8.8488919776957706E-2</v>
      </c>
      <c r="U689" s="11">
        <v>-0.179762389108479</v>
      </c>
      <c r="V689" s="11">
        <v>2.15956283115586E-2</v>
      </c>
      <c r="W689" s="11">
        <v>-7.5469429222755596E-2</v>
      </c>
      <c r="X689" s="11">
        <v>-3.4510381384508397E-2</v>
      </c>
      <c r="Y689" s="11">
        <v>-2.32975568787658E-2</v>
      </c>
      <c r="Z689" s="11">
        <v>2.7786070576668199E-2</v>
      </c>
      <c r="AA689" s="11">
        <v>-0.11883681744819601</v>
      </c>
      <c r="AB689" s="11">
        <v>-3.5198966488412198E-2</v>
      </c>
      <c r="AC689" s="11">
        <v>-1.31926907849907E-3</v>
      </c>
      <c r="AD689" s="11">
        <v>-1.0814759292361E-2</v>
      </c>
      <c r="AE689" s="11">
        <v>-3.3391300459569603E-2</v>
      </c>
      <c r="AF689" s="11">
        <v>-2.2903009336779599E-2</v>
      </c>
      <c r="AG689" s="11">
        <v>-5.5098239924114202E-2</v>
      </c>
      <c r="AH689" s="11">
        <v>-5.38789818243074E-2</v>
      </c>
      <c r="AI689" s="11">
        <v>-3.92471255898885E-2</v>
      </c>
      <c r="AJ689" s="11">
        <v>-1.2802043763864001E-2</v>
      </c>
      <c r="AK689" s="11">
        <v>-5.9614019218866996E-3</v>
      </c>
      <c r="AL689" s="11">
        <v>-1.1841457467482101E-3</v>
      </c>
      <c r="AM689" s="11">
        <v>-1.0396237140560399E-2</v>
      </c>
      <c r="AN689" s="11">
        <v>-3.03981194292729E-2</v>
      </c>
      <c r="AO689" s="11">
        <v>-5.4443433778532398E-2</v>
      </c>
      <c r="AP689" s="11">
        <v>-1.68592190883988E-2</v>
      </c>
      <c r="AQ689" s="11">
        <v>-5.6284630144423801E-2</v>
      </c>
      <c r="AR689" s="11">
        <v>2.79024496048292E-2</v>
      </c>
      <c r="AS689" s="11">
        <v>-2.1972282172685299E-2</v>
      </c>
      <c r="AT689" s="11">
        <v>-6.77781434490278E-2</v>
      </c>
      <c r="AU689" s="11">
        <v>4.3278233081379701E-2</v>
      </c>
      <c r="AW689">
        <f t="array" ref="AW689">SUMPRODUCT(B689:AU689,TRANSPOSE('QoL regression results'!$H$3:$H$48))</f>
        <v>0.81850858761500844</v>
      </c>
    </row>
    <row r="690" spans="1:49" x14ac:dyDescent="0.3">
      <c r="A690">
        <v>689</v>
      </c>
      <c r="B690" s="11">
        <v>0.85646409215379005</v>
      </c>
      <c r="C690" s="11">
        <v>-8.2069530338124502E-2</v>
      </c>
      <c r="D690" s="11">
        <v>3.8655393676063298E-3</v>
      </c>
      <c r="E690" s="11">
        <v>8.2061551196566402E-3</v>
      </c>
      <c r="F690" s="11">
        <v>1.9510281926136599E-2</v>
      </c>
      <c r="G690" s="11">
        <v>1.45850967458564E-2</v>
      </c>
      <c r="H690" s="11">
        <v>2.5546624162309101E-2</v>
      </c>
      <c r="I690" s="11">
        <v>-0.116876918840899</v>
      </c>
      <c r="J690" s="11">
        <v>-3.9118673283170403E-2</v>
      </c>
      <c r="K690" s="11">
        <v>-6.3906394225918706E-2</v>
      </c>
      <c r="L690" s="11">
        <v>-0.18433109151631699</v>
      </c>
      <c r="M690" s="11">
        <v>-4.94285511575712E-2</v>
      </c>
      <c r="N690" s="11">
        <v>-0.119752463924161</v>
      </c>
      <c r="O690" s="11">
        <v>-7.0499790865233697E-2</v>
      </c>
      <c r="P690" s="11">
        <v>-3.4476985351326997E-2</v>
      </c>
      <c r="Q690" s="11">
        <v>-9.4933424946607795E-2</v>
      </c>
      <c r="R690" s="11">
        <v>-2.9031761013469898E-2</v>
      </c>
      <c r="S690" s="11">
        <v>-8.5134683782256707E-2</v>
      </c>
      <c r="T690" s="11">
        <v>-4.5308407802579297E-2</v>
      </c>
      <c r="U690" s="11">
        <v>-7.5466232079423504E-2</v>
      </c>
      <c r="V690" s="11">
        <v>1.86802926470599E-2</v>
      </c>
      <c r="W690" s="11">
        <v>-9.0383416751049203E-2</v>
      </c>
      <c r="X690" s="11">
        <v>-3.9875767318983998E-2</v>
      </c>
      <c r="Y690" s="11">
        <v>2.08065670586693E-2</v>
      </c>
      <c r="Z690" s="11">
        <v>-3.3863661087950598E-3</v>
      </c>
      <c r="AA690" s="11">
        <v>-8.4758104797333395E-2</v>
      </c>
      <c r="AB690" s="11">
        <v>-1.6210498864551798E-2</v>
      </c>
      <c r="AC690" s="11">
        <v>-3.0215774736978701E-2</v>
      </c>
      <c r="AD690" s="11">
        <v>-6.5375244192287699E-2</v>
      </c>
      <c r="AE690" s="11">
        <v>-4.3092408152745398E-2</v>
      </c>
      <c r="AF690" s="11">
        <v>-2.94007727993108E-2</v>
      </c>
      <c r="AG690" s="11">
        <v>-5.3012026394980302E-2</v>
      </c>
      <c r="AH690" s="11">
        <v>-4.9824747591266698E-2</v>
      </c>
      <c r="AI690" s="11">
        <v>-3.2573541285644103E-2</v>
      </c>
      <c r="AJ690" s="11">
        <v>-1.6643867323322601E-2</v>
      </c>
      <c r="AK690" s="11">
        <v>2.5176358076946501E-3</v>
      </c>
      <c r="AL690" s="11">
        <v>2.7098244052856601E-3</v>
      </c>
      <c r="AM690" s="11">
        <v>-7.0631921498111898E-3</v>
      </c>
      <c r="AN690" s="11">
        <v>-1.5744961225026201E-2</v>
      </c>
      <c r="AO690" s="11">
        <v>-4.7007366357524602E-2</v>
      </c>
      <c r="AP690" s="11">
        <v>-1.10942552399043E-2</v>
      </c>
      <c r="AQ690" s="11">
        <v>-6.8788748298665894E-2</v>
      </c>
      <c r="AR690" s="11">
        <v>3.4014203855984103E-2</v>
      </c>
      <c r="AS690" s="11">
        <v>-1.8611325054308001E-2</v>
      </c>
      <c r="AT690" s="11">
        <v>-5.9438649319640699E-2</v>
      </c>
      <c r="AU690" s="11">
        <v>4.0623836221510799E-2</v>
      </c>
      <c r="AW690">
        <f t="array" ref="AW690">SUMPRODUCT(B690:AU690,TRANSPOSE('QoL regression results'!$H$3:$H$48))</f>
        <v>0.80934916896780906</v>
      </c>
    </row>
    <row r="691" spans="1:49" x14ac:dyDescent="0.3">
      <c r="A691">
        <v>690</v>
      </c>
      <c r="B691" s="11">
        <v>0.85353460801056702</v>
      </c>
      <c r="C691" s="11">
        <v>-4.3810744566141598E-2</v>
      </c>
      <c r="D691" s="11">
        <v>2.8232918254851799E-2</v>
      </c>
      <c r="E691" s="11">
        <v>-7.3020013579272295E-4</v>
      </c>
      <c r="F691" s="11">
        <v>-1.34321606681142E-2</v>
      </c>
      <c r="G691" s="11">
        <v>7.3232985566767496E-3</v>
      </c>
      <c r="H691" s="11">
        <v>1.2650968981973701E-2</v>
      </c>
      <c r="I691" s="11">
        <v>-7.7060417522063204E-2</v>
      </c>
      <c r="J691" s="11">
        <v>-3.5908331322026601E-2</v>
      </c>
      <c r="K691" s="11">
        <v>-6.9066811486276802E-2</v>
      </c>
      <c r="L691" s="11">
        <v>-0.131017678443095</v>
      </c>
      <c r="M691" s="11">
        <v>-6.5167970518181906E-2</v>
      </c>
      <c r="N691" s="11">
        <v>-0.20712039053571399</v>
      </c>
      <c r="O691" s="11">
        <v>-7.9809660658293494E-2</v>
      </c>
      <c r="P691" s="11">
        <v>-2.1974291253172299E-2</v>
      </c>
      <c r="Q691" s="11">
        <v>-5.0187326732412801E-2</v>
      </c>
      <c r="R691" s="11">
        <v>-0.143820068705552</v>
      </c>
      <c r="S691" s="11">
        <v>-9.8305817673200999E-2</v>
      </c>
      <c r="T691" s="11">
        <v>-9.8434845010639899E-2</v>
      </c>
      <c r="U691" s="11">
        <v>-1.0230110761317499E-2</v>
      </c>
      <c r="V691" s="11">
        <v>1.6584508732295999E-2</v>
      </c>
      <c r="W691" s="11">
        <v>-1.15897140620399E-2</v>
      </c>
      <c r="X691" s="11">
        <v>-4.0727114257313103E-2</v>
      </c>
      <c r="Y691" s="11">
        <v>1.5428208228517501E-2</v>
      </c>
      <c r="Z691" s="11">
        <v>3.4613098709676098E-2</v>
      </c>
      <c r="AA691" s="11">
        <v>-7.1370208192584994E-2</v>
      </c>
      <c r="AB691" s="11">
        <v>-2.69274378570778E-2</v>
      </c>
      <c r="AC691" s="11">
        <v>-7.4735702466568105E-2</v>
      </c>
      <c r="AD691" s="11">
        <v>4.1811228033652302E-2</v>
      </c>
      <c r="AE691" s="11">
        <v>-2.6749654630110999E-2</v>
      </c>
      <c r="AF691" s="11">
        <v>-3.1845361502381098E-2</v>
      </c>
      <c r="AG691" s="11">
        <v>-6.4644372966939395E-2</v>
      </c>
      <c r="AH691" s="11">
        <v>-3.9482040729354601E-2</v>
      </c>
      <c r="AI691" s="11">
        <v>-2.7568971382993499E-2</v>
      </c>
      <c r="AJ691" s="11">
        <v>-1.66604336342711E-2</v>
      </c>
      <c r="AK691" s="11">
        <v>1.48607665231185E-3</v>
      </c>
      <c r="AL691" s="11">
        <v>3.9627079304692297E-3</v>
      </c>
      <c r="AM691" s="11">
        <v>-8.6406809697109292E-3</v>
      </c>
      <c r="AN691" s="11">
        <v>-1.7695015209445501E-2</v>
      </c>
      <c r="AO691" s="11">
        <v>-4.9198338731634102E-2</v>
      </c>
      <c r="AP691" s="11">
        <v>-2.1535254821023302E-2</v>
      </c>
      <c r="AQ691" s="11">
        <v>-5.4165560048312598E-2</v>
      </c>
      <c r="AR691" s="11">
        <v>3.2278326005973502E-2</v>
      </c>
      <c r="AS691" s="11">
        <v>-9.9860665198066995E-3</v>
      </c>
      <c r="AT691" s="11">
        <v>-5.4577942391786198E-2</v>
      </c>
      <c r="AU691" s="11">
        <v>5.5981438742446397E-2</v>
      </c>
      <c r="AW691">
        <f t="array" ref="AW691">SUMPRODUCT(B691:AU691,TRANSPOSE('QoL regression results'!$H$3:$H$48))</f>
        <v>0.81801527521168171</v>
      </c>
    </row>
    <row r="692" spans="1:49" x14ac:dyDescent="0.3">
      <c r="A692">
        <v>691</v>
      </c>
      <c r="B692" s="11">
        <v>0.86246462193897</v>
      </c>
      <c r="C692" s="11">
        <v>-3.1488211259007803E-2</v>
      </c>
      <c r="D692" s="11">
        <v>1.25825964629702E-2</v>
      </c>
      <c r="E692" s="11">
        <v>3.86284372715731E-3</v>
      </c>
      <c r="F692" s="11">
        <v>1.5816020987538901E-2</v>
      </c>
      <c r="G692" s="11">
        <v>2.6254450059934799E-2</v>
      </c>
      <c r="H692" s="11">
        <v>2.6435290680799299E-2</v>
      </c>
      <c r="I692" s="11">
        <v>-8.6129499613117999E-2</v>
      </c>
      <c r="J692" s="11">
        <v>-6.2674152413351404E-3</v>
      </c>
      <c r="K692" s="11">
        <v>-0.10142737414705599</v>
      </c>
      <c r="L692" s="11">
        <v>-0.125029473925935</v>
      </c>
      <c r="M692" s="11">
        <v>-5.3636532084234897E-2</v>
      </c>
      <c r="N692" s="11">
        <v>-9.1854165744863103E-2</v>
      </c>
      <c r="O692" s="11">
        <v>-0.112130453827412</v>
      </c>
      <c r="P692" s="11">
        <v>-8.1947268279305794E-3</v>
      </c>
      <c r="Q692" s="11">
        <v>-0.214504439406975</v>
      </c>
      <c r="R692" s="11">
        <v>-0.116859757115406</v>
      </c>
      <c r="S692" s="11">
        <v>-0.14920840097752799</v>
      </c>
      <c r="T692" s="11">
        <v>-6.3539874253490197E-2</v>
      </c>
      <c r="U692" s="11">
        <v>-4.1715168795518502E-2</v>
      </c>
      <c r="V692" s="11">
        <v>-1.0639582738572699E-2</v>
      </c>
      <c r="W692" s="11">
        <v>-2.86781814208617E-2</v>
      </c>
      <c r="X692" s="11">
        <v>-4.1462693743708798E-2</v>
      </c>
      <c r="Y692" s="11">
        <v>-3.02482687280658E-2</v>
      </c>
      <c r="Z692" s="11">
        <v>-1.46718888306874E-2</v>
      </c>
      <c r="AA692" s="11">
        <v>-0.124890218408835</v>
      </c>
      <c r="AB692" s="11">
        <v>-4.7004843322362599E-2</v>
      </c>
      <c r="AC692" s="11">
        <v>6.3692594016229301E-2</v>
      </c>
      <c r="AD692" s="11">
        <v>-2.9163833073502701E-2</v>
      </c>
      <c r="AE692" s="11">
        <v>-3.9508931559013E-2</v>
      </c>
      <c r="AF692" s="11">
        <v>-2.2868565711406202E-2</v>
      </c>
      <c r="AG692" s="11">
        <v>-5.98499477436552E-2</v>
      </c>
      <c r="AH692" s="11">
        <v>-4.9716647670506202E-2</v>
      </c>
      <c r="AI692" s="11">
        <v>-2.3520427021735499E-2</v>
      </c>
      <c r="AJ692" s="11">
        <v>-1.6555550206086501E-2</v>
      </c>
      <c r="AK692" s="11">
        <v>-6.9215768849182301E-4</v>
      </c>
      <c r="AL692" s="11">
        <v>1.2368384795849299E-2</v>
      </c>
      <c r="AM692" s="11">
        <v>-2.64690317439369E-3</v>
      </c>
      <c r="AN692" s="11">
        <v>-1.15308987832391E-2</v>
      </c>
      <c r="AO692" s="11">
        <v>-4.8799360811470502E-2</v>
      </c>
      <c r="AP692" s="11">
        <v>-1.63975467637054E-2</v>
      </c>
      <c r="AQ692" s="11">
        <v>-5.9015691464480602E-2</v>
      </c>
      <c r="AR692" s="11">
        <v>3.5507545424809203E-2</v>
      </c>
      <c r="AS692" s="11">
        <v>-2.0068135809702799E-2</v>
      </c>
      <c r="AT692" s="11">
        <v>-6.9760547667617703E-2</v>
      </c>
      <c r="AU692" s="11">
        <v>4.2621691315184E-2</v>
      </c>
      <c r="AW692">
        <f t="array" ref="AW692">SUMPRODUCT(B692:AU692,TRANSPOSE('QoL regression results'!$H$3:$H$48))</f>
        <v>0.82511635906431313</v>
      </c>
    </row>
    <row r="693" spans="1:49" x14ac:dyDescent="0.3">
      <c r="A693">
        <v>692</v>
      </c>
      <c r="B693" s="11">
        <v>0.85685958114706995</v>
      </c>
      <c r="C693" s="11">
        <v>-3.6686505654049698E-2</v>
      </c>
      <c r="D693" s="11">
        <v>-1.17740803252839E-2</v>
      </c>
      <c r="E693" s="11">
        <v>1.5017113283870001E-2</v>
      </c>
      <c r="F693" s="11">
        <v>-2.4369414299204101E-2</v>
      </c>
      <c r="G693" s="11">
        <v>5.3537237881609101E-3</v>
      </c>
      <c r="H693" s="11">
        <v>1.7692888204998002E-2</v>
      </c>
      <c r="I693" s="11">
        <v>-2.5623255668561499E-2</v>
      </c>
      <c r="J693" s="11">
        <v>-2.3643810649387802E-2</v>
      </c>
      <c r="K693" s="11">
        <v>-0.15074051007841499</v>
      </c>
      <c r="L693" s="11">
        <v>-0.13311767416317699</v>
      </c>
      <c r="M693" s="11">
        <v>-5.0816584021137798E-2</v>
      </c>
      <c r="N693" s="11">
        <v>-0.195471990780305</v>
      </c>
      <c r="O693" s="11">
        <v>-6.9770329269687806E-2</v>
      </c>
      <c r="P693" s="11">
        <v>-1.28090101382044E-2</v>
      </c>
      <c r="Q693" s="11">
        <v>1.8972745474938001E-2</v>
      </c>
      <c r="R693" s="11">
        <v>-5.85123965612327E-2</v>
      </c>
      <c r="S693" s="11">
        <v>-8.2259064706068294E-2</v>
      </c>
      <c r="T693" s="11">
        <v>-6.8433125165681105E-2</v>
      </c>
      <c r="U693" s="11">
        <v>-0.107266244242031</v>
      </c>
      <c r="V693" s="11">
        <v>2.7214197752123699E-2</v>
      </c>
      <c r="W693" s="11">
        <v>-5.4716578720397702E-2</v>
      </c>
      <c r="X693" s="11">
        <v>-3.76201413155118E-2</v>
      </c>
      <c r="Y693" s="11">
        <v>4.5534549530042497E-2</v>
      </c>
      <c r="Z693" s="11">
        <v>-6.5874303426736803E-3</v>
      </c>
      <c r="AA693" s="11">
        <v>-0.123107295166461</v>
      </c>
      <c r="AB693" s="11">
        <v>-4.3727936802820201E-2</v>
      </c>
      <c r="AC693" s="11">
        <v>-9.5060471578474401E-2</v>
      </c>
      <c r="AD693" s="11">
        <v>6.6664520288015096E-3</v>
      </c>
      <c r="AE693" s="11">
        <v>-2.90266828386548E-2</v>
      </c>
      <c r="AF693" s="11">
        <v>-1.45573917443917E-2</v>
      </c>
      <c r="AG693" s="11">
        <v>-5.5344089350057801E-2</v>
      </c>
      <c r="AH693" s="11">
        <v>-4.3953441536486497E-2</v>
      </c>
      <c r="AI693" s="11">
        <v>-1.74661795931213E-2</v>
      </c>
      <c r="AJ693" s="11">
        <v>-1.3285291598352801E-2</v>
      </c>
      <c r="AK693" s="11">
        <v>-3.2269447521032701E-3</v>
      </c>
      <c r="AL693" s="11">
        <v>7.5092478790772998E-3</v>
      </c>
      <c r="AM693" s="11">
        <v>-7.0453549519159803E-3</v>
      </c>
      <c r="AN693" s="11">
        <v>-1.94459476997208E-2</v>
      </c>
      <c r="AO693" s="11">
        <v>-4.7248976618048E-2</v>
      </c>
      <c r="AP693" s="11">
        <v>-1.08121877537827E-2</v>
      </c>
      <c r="AQ693" s="11">
        <v>-6.3945974612816203E-2</v>
      </c>
      <c r="AR693" s="11">
        <v>3.0166102628234898E-2</v>
      </c>
      <c r="AS693" s="11">
        <v>-2.2556396310875401E-2</v>
      </c>
      <c r="AT693" s="11">
        <v>-6.4005245172431599E-2</v>
      </c>
      <c r="AU693" s="11">
        <v>4.1358242957500901E-2</v>
      </c>
      <c r="AW693">
        <f t="array" ref="AW693">SUMPRODUCT(B693:AU693,TRANSPOSE('QoL regression results'!$H$3:$H$48))</f>
        <v>0.8204153874896607</v>
      </c>
    </row>
    <row r="694" spans="1:49" x14ac:dyDescent="0.3">
      <c r="A694">
        <v>693</v>
      </c>
      <c r="B694" s="11">
        <v>0.86019380194426998</v>
      </c>
      <c r="C694" s="11">
        <v>-5.5558136126711899E-2</v>
      </c>
      <c r="D694" s="11">
        <v>5.48852494302927E-3</v>
      </c>
      <c r="E694" s="11">
        <v>3.37649002601529E-3</v>
      </c>
      <c r="F694" s="11">
        <v>-4.9205903298306297E-3</v>
      </c>
      <c r="G694" s="11">
        <v>1.8976136148560599E-2</v>
      </c>
      <c r="H694" s="11">
        <v>2.8985489976195801E-2</v>
      </c>
      <c r="I694" s="11">
        <v>-8.8033778961241399E-2</v>
      </c>
      <c r="J694" s="11">
        <v>-1.9592359458611101E-2</v>
      </c>
      <c r="K694" s="11">
        <v>-0.13808734660063501</v>
      </c>
      <c r="L694" s="11">
        <v>-0.12767368382590799</v>
      </c>
      <c r="M694" s="11">
        <v>-5.3880135813941597E-2</v>
      </c>
      <c r="N694" s="11">
        <v>-0.145808750458856</v>
      </c>
      <c r="O694" s="11">
        <v>-8.9491186216438798E-2</v>
      </c>
      <c r="P694" s="11">
        <v>-1.8735046987211301E-2</v>
      </c>
      <c r="Q694" s="11">
        <v>-3.6106626401620497E-2</v>
      </c>
      <c r="R694" s="11">
        <v>-7.4256212341280201E-2</v>
      </c>
      <c r="S694" s="11">
        <v>-9.3227006344636196E-2</v>
      </c>
      <c r="T694" s="11">
        <v>-8.2374155267361998E-2</v>
      </c>
      <c r="U694" s="11">
        <v>-2.8929660075889901E-2</v>
      </c>
      <c r="V694" s="11">
        <v>3.0572752229574202E-2</v>
      </c>
      <c r="W694" s="11">
        <v>-4.41520172073816E-2</v>
      </c>
      <c r="X694" s="11">
        <v>-3.5220505402642197E-2</v>
      </c>
      <c r="Y694" s="11">
        <v>1.51724348926078E-2</v>
      </c>
      <c r="Z694" s="11">
        <v>-1.3489713484201801E-2</v>
      </c>
      <c r="AA694" s="11">
        <v>-9.4975580355345396E-2</v>
      </c>
      <c r="AB694" s="11">
        <v>-2.4044421859988101E-2</v>
      </c>
      <c r="AC694" s="11">
        <v>-8.2254656489705993E-2</v>
      </c>
      <c r="AD694" s="11">
        <v>-1.52088694829345E-2</v>
      </c>
      <c r="AE694" s="11">
        <v>-3.6847596816107997E-2</v>
      </c>
      <c r="AF694" s="11">
        <v>-1.7447203367402402E-2</v>
      </c>
      <c r="AG694" s="11">
        <v>-5.9614984588481898E-2</v>
      </c>
      <c r="AH694" s="11">
        <v>-5.1368338411093201E-2</v>
      </c>
      <c r="AI694" s="11">
        <v>-2.1877227004777001E-2</v>
      </c>
      <c r="AJ694" s="11">
        <v>-9.9479491337459997E-3</v>
      </c>
      <c r="AK694" s="11">
        <v>-4.5365318014225098E-4</v>
      </c>
      <c r="AL694" s="11">
        <v>8.1372647543756001E-3</v>
      </c>
      <c r="AM694" s="11">
        <v>-7.9307476217719396E-3</v>
      </c>
      <c r="AN694" s="11">
        <v>-2.4382632753755601E-2</v>
      </c>
      <c r="AO694" s="11">
        <v>-3.6891543669776802E-2</v>
      </c>
      <c r="AP694" s="11">
        <v>-1.11118603880885E-2</v>
      </c>
      <c r="AQ694" s="11">
        <v>-4.8179189329085999E-2</v>
      </c>
      <c r="AR694" s="11">
        <v>2.8282685375245298E-2</v>
      </c>
      <c r="AS694" s="11">
        <v>-2.4716776493779301E-2</v>
      </c>
      <c r="AT694" s="11">
        <v>-7.0084460119337597E-2</v>
      </c>
      <c r="AU694" s="11">
        <v>4.7137703393926297E-2</v>
      </c>
      <c r="AW694">
        <f t="array" ref="AW694">SUMPRODUCT(B694:AU694,TRANSPOSE('QoL regression results'!$H$3:$H$48))</f>
        <v>0.81696272828755234</v>
      </c>
    </row>
    <row r="695" spans="1:49" x14ac:dyDescent="0.3">
      <c r="A695">
        <v>694</v>
      </c>
      <c r="B695" s="11">
        <v>0.86742154723656495</v>
      </c>
      <c r="C695" s="11">
        <v>-9.1199419579194294E-2</v>
      </c>
      <c r="D695" s="11">
        <v>-5.1308276858970598E-3</v>
      </c>
      <c r="E695" s="11">
        <v>5.0397476653490404E-3</v>
      </c>
      <c r="F695" s="11">
        <v>1.9608344877391399E-2</v>
      </c>
      <c r="G695" s="11">
        <v>2.9986274244623998E-2</v>
      </c>
      <c r="H695" s="11">
        <v>3.5985811701661798E-2</v>
      </c>
      <c r="I695" s="11">
        <v>-5.2024943059786402E-2</v>
      </c>
      <c r="J695" s="11">
        <v>-8.8455933103874108E-3</v>
      </c>
      <c r="K695" s="11">
        <v>-0.168441737236803</v>
      </c>
      <c r="L695" s="11">
        <v>-0.109729002456127</v>
      </c>
      <c r="M695" s="11">
        <v>-5.32124089282274E-2</v>
      </c>
      <c r="N695" s="11">
        <v>-0.153720694775177</v>
      </c>
      <c r="O695" s="11">
        <v>-5.49102189763526E-2</v>
      </c>
      <c r="P695" s="11">
        <v>-1.0232716731415599E-2</v>
      </c>
      <c r="Q695" s="11">
        <v>-0.16575935288024399</v>
      </c>
      <c r="R695" s="11">
        <v>-0.117432203205784</v>
      </c>
      <c r="S695" s="11">
        <v>-0.17443859414162699</v>
      </c>
      <c r="T695" s="11">
        <v>-6.9375842800641699E-2</v>
      </c>
      <c r="U695" s="11">
        <v>4.32953434134472E-2</v>
      </c>
      <c r="V695" s="11">
        <v>-8.2471683272789392E-3</v>
      </c>
      <c r="W695" s="11">
        <v>-5.6240768468370297E-2</v>
      </c>
      <c r="X695" s="11">
        <v>-5.5766461494701401E-2</v>
      </c>
      <c r="Y695" s="11">
        <v>2.11288073116431E-2</v>
      </c>
      <c r="Z695" s="11">
        <v>-6.6056544972753102E-3</v>
      </c>
      <c r="AA695" s="11">
        <v>-9.8812778016449901E-2</v>
      </c>
      <c r="AB695" s="11">
        <v>-4.15686671984404E-2</v>
      </c>
      <c r="AC695" s="11">
        <v>-4.9861362141217599E-2</v>
      </c>
      <c r="AD695" s="11">
        <v>-4.5966609250537298E-2</v>
      </c>
      <c r="AE695" s="11">
        <v>-2.49587977304466E-2</v>
      </c>
      <c r="AF695" s="11">
        <v>-1.9157066048836401E-2</v>
      </c>
      <c r="AG695" s="11">
        <v>-6.8426307310017795E-2</v>
      </c>
      <c r="AH695" s="11">
        <v>-6.3104055396749306E-2</v>
      </c>
      <c r="AI695" s="11">
        <v>-2.5930883834368999E-2</v>
      </c>
      <c r="AJ695" s="11">
        <v>-1.57856868740495E-2</v>
      </c>
      <c r="AK695" s="11">
        <v>6.2385996373351502E-4</v>
      </c>
      <c r="AL695" s="11">
        <v>2.9980326101847802E-3</v>
      </c>
      <c r="AM695" s="11">
        <v>-1.4346725798692299E-2</v>
      </c>
      <c r="AN695" s="11">
        <v>-2.2607458206031099E-2</v>
      </c>
      <c r="AO695" s="11">
        <v>-3.21198958509709E-2</v>
      </c>
      <c r="AP695" s="11">
        <v>-9.9952914121320905E-3</v>
      </c>
      <c r="AQ695" s="11">
        <v>-4.7337241130896802E-2</v>
      </c>
      <c r="AR695" s="11">
        <v>3.0799647458688201E-2</v>
      </c>
      <c r="AS695" s="11">
        <v>-2.1278364419880201E-2</v>
      </c>
      <c r="AT695" s="11">
        <v>-6.2883032677777395E-2</v>
      </c>
      <c r="AU695" s="11">
        <v>4.0539572062170202E-2</v>
      </c>
      <c r="AW695">
        <f t="array" ref="AW695">SUMPRODUCT(B695:AU695,TRANSPOSE('QoL regression results'!$H$3:$H$48))</f>
        <v>0.80731552445000043</v>
      </c>
    </row>
    <row r="696" spans="1:49" x14ac:dyDescent="0.3">
      <c r="A696">
        <v>695</v>
      </c>
      <c r="B696" s="11">
        <v>0.86577559820218097</v>
      </c>
      <c r="C696" s="11">
        <v>-5.9605361882718901E-2</v>
      </c>
      <c r="D696" s="11">
        <v>-2.9231077817668998E-3</v>
      </c>
      <c r="E696" s="11">
        <v>1.52029215431599E-3</v>
      </c>
      <c r="F696" s="11">
        <v>2.6334662886286098E-3</v>
      </c>
      <c r="G696" s="11">
        <v>2.1058401480145799E-2</v>
      </c>
      <c r="H696" s="11">
        <v>2.4165498818612099E-2</v>
      </c>
      <c r="I696" s="11">
        <v>-4.3860083132166397E-2</v>
      </c>
      <c r="J696" s="11">
        <v>-1.01060268594133E-5</v>
      </c>
      <c r="K696" s="11">
        <v>-0.134209457384873</v>
      </c>
      <c r="L696" s="11">
        <v>-9.7936103095153396E-2</v>
      </c>
      <c r="M696" s="11">
        <v>-5.0640754307734397E-2</v>
      </c>
      <c r="N696" s="11">
        <v>-0.12773527751754499</v>
      </c>
      <c r="O696" s="11">
        <v>-5.2890471252515003E-2</v>
      </c>
      <c r="P696" s="11">
        <v>-2.4686136987552398E-2</v>
      </c>
      <c r="Q696" s="11">
        <v>-0.124422502459097</v>
      </c>
      <c r="R696" s="11">
        <v>-5.1767862370531201E-2</v>
      </c>
      <c r="S696" s="11">
        <v>-0.122847859553912</v>
      </c>
      <c r="T696" s="11">
        <v>-5.80931612756194E-2</v>
      </c>
      <c r="U696" s="11">
        <v>-6.5544570158938206E-2</v>
      </c>
      <c r="V696" s="11">
        <v>2.3283302933241899E-2</v>
      </c>
      <c r="W696" s="11">
        <v>-6.3479292760389494E-2</v>
      </c>
      <c r="X696" s="11">
        <v>-5.1344688096974497E-2</v>
      </c>
      <c r="Y696" s="11">
        <v>-1.73808643891896E-2</v>
      </c>
      <c r="Z696" s="11">
        <v>3.2614193977797502E-2</v>
      </c>
      <c r="AA696" s="11">
        <v>-9.3377807233879007E-2</v>
      </c>
      <c r="AB696" s="11">
        <v>-3.5689864255552699E-2</v>
      </c>
      <c r="AC696" s="11">
        <v>4.0372471260870499E-2</v>
      </c>
      <c r="AD696" s="11">
        <v>3.7016224049014598E-2</v>
      </c>
      <c r="AE696" s="11">
        <v>-4.3582996333797197E-2</v>
      </c>
      <c r="AF696" s="11">
        <v>-1.6435446147686598E-2</v>
      </c>
      <c r="AG696" s="11">
        <v>-5.8308310725150601E-2</v>
      </c>
      <c r="AH696" s="11">
        <v>-4.0482688918801399E-2</v>
      </c>
      <c r="AI696" s="11">
        <v>-3.1723940939012901E-2</v>
      </c>
      <c r="AJ696" s="11">
        <v>-1.76251630238187E-2</v>
      </c>
      <c r="AK696" s="11">
        <v>-6.0285623657717197E-3</v>
      </c>
      <c r="AL696" s="11">
        <v>-3.8689084091700402E-3</v>
      </c>
      <c r="AM696" s="11">
        <v>-1.5813889621506101E-2</v>
      </c>
      <c r="AN696" s="11">
        <v>-2.4292606035113601E-2</v>
      </c>
      <c r="AO696" s="11">
        <v>-3.8152986220370097E-2</v>
      </c>
      <c r="AP696" s="11">
        <v>-1.00339675677733E-2</v>
      </c>
      <c r="AQ696" s="11">
        <v>-5.3171477373188301E-2</v>
      </c>
      <c r="AR696" s="11">
        <v>3.2081636490101699E-2</v>
      </c>
      <c r="AS696" s="11">
        <v>-1.9461342683154699E-2</v>
      </c>
      <c r="AT696" s="11">
        <v>-6.2145837703511703E-2</v>
      </c>
      <c r="AU696" s="11">
        <v>3.6364382309992303E-2</v>
      </c>
      <c r="AW696">
        <f t="array" ref="AW696">SUMPRODUCT(B696:AU696,TRANSPOSE('QoL regression results'!$H$3:$H$48))</f>
        <v>0.82142400087420953</v>
      </c>
    </row>
    <row r="697" spans="1:49" x14ac:dyDescent="0.3">
      <c r="A697">
        <v>696</v>
      </c>
      <c r="B697" s="11">
        <v>0.84751696508069796</v>
      </c>
      <c r="C697" s="11">
        <v>-6.2231482943234502E-2</v>
      </c>
      <c r="D697" s="11">
        <v>1.15342406400311E-2</v>
      </c>
      <c r="E697" s="11">
        <v>6.0441425246395598E-3</v>
      </c>
      <c r="F697" s="11">
        <v>-1.4737335187866101E-3</v>
      </c>
      <c r="G697" s="11">
        <v>2.4862129811688099E-2</v>
      </c>
      <c r="H697" s="11">
        <v>2.5816712984468599E-2</v>
      </c>
      <c r="I697" s="11">
        <v>-0.11610937679827001</v>
      </c>
      <c r="J697" s="11">
        <v>-1.8287349591269399E-2</v>
      </c>
      <c r="K697" s="11">
        <v>-8.6735432361686807E-2</v>
      </c>
      <c r="L697" s="11">
        <v>-8.0879172657659704E-2</v>
      </c>
      <c r="M697" s="11">
        <v>-4.6670373328400301E-2</v>
      </c>
      <c r="N697" s="11">
        <v>-0.11096604694942901</v>
      </c>
      <c r="O697" s="11">
        <v>-9.8444564006660407E-2</v>
      </c>
      <c r="P697" s="11">
        <v>-3.4867341832171703E-2</v>
      </c>
      <c r="Q697" s="11">
        <v>-0.167890412063912</v>
      </c>
      <c r="R697" s="11">
        <v>-0.139471810632945</v>
      </c>
      <c r="S697" s="11">
        <v>-0.13528432072403301</v>
      </c>
      <c r="T697" s="11">
        <v>-7.0195858864767993E-2</v>
      </c>
      <c r="U697" s="11">
        <v>-9.2168188639211598E-2</v>
      </c>
      <c r="V697" s="11">
        <v>1.55224988892742E-2</v>
      </c>
      <c r="W697" s="11">
        <v>-1.9830302375264099E-2</v>
      </c>
      <c r="X697" s="11">
        <v>-1.54184343106318E-2</v>
      </c>
      <c r="Y697" s="11">
        <v>-2.2446687117161799E-3</v>
      </c>
      <c r="Z697" s="11">
        <v>-2.2917871786657901E-3</v>
      </c>
      <c r="AA697" s="11">
        <v>-0.10226849760522</v>
      </c>
      <c r="AB697" s="11">
        <v>-4.5067272486723098E-2</v>
      </c>
      <c r="AC697" s="11">
        <v>2.9245013300009198E-2</v>
      </c>
      <c r="AD697" s="11">
        <v>-1.4240865294323699E-2</v>
      </c>
      <c r="AE697" s="11">
        <v>-3.5734573807770197E-2</v>
      </c>
      <c r="AF697" s="11">
        <v>-1.6466910773085201E-2</v>
      </c>
      <c r="AG697" s="11">
        <v>-4.4584346830199101E-2</v>
      </c>
      <c r="AH697" s="11">
        <v>-4.2678660662962199E-2</v>
      </c>
      <c r="AI697" s="11">
        <v>-2.2791019998324901E-2</v>
      </c>
      <c r="AJ697" s="11">
        <v>-1.6950825771374099E-2</v>
      </c>
      <c r="AK697" s="11">
        <v>9.0571923855413405E-4</v>
      </c>
      <c r="AL697" s="11">
        <v>8.22117598242386E-3</v>
      </c>
      <c r="AM697" s="11">
        <v>-1.23847519412419E-2</v>
      </c>
      <c r="AN697" s="11">
        <v>-2.8555520042245201E-2</v>
      </c>
      <c r="AO697" s="11">
        <v>-4.0149246917831803E-2</v>
      </c>
      <c r="AP697" s="11">
        <v>-1.47374541978536E-2</v>
      </c>
      <c r="AQ697" s="11">
        <v>-6.0043312908291201E-2</v>
      </c>
      <c r="AR697" s="11">
        <v>3.4703602735413799E-2</v>
      </c>
      <c r="AS697" s="11">
        <v>-1.5592267721571299E-2</v>
      </c>
      <c r="AT697" s="11">
        <v>-5.6088952569656701E-2</v>
      </c>
      <c r="AU697" s="11">
        <v>4.2433469203056101E-2</v>
      </c>
      <c r="AW697">
        <f t="array" ref="AW697">SUMPRODUCT(B697:AU697,TRANSPOSE('QoL regression results'!$H$3:$H$48))</f>
        <v>0.81305948040015963</v>
      </c>
    </row>
    <row r="698" spans="1:49" x14ac:dyDescent="0.3">
      <c r="A698">
        <v>697</v>
      </c>
      <c r="B698" s="11">
        <v>0.86444513789407995</v>
      </c>
      <c r="C698" s="11">
        <v>-5.2126237790417002E-2</v>
      </c>
      <c r="D698" s="11">
        <v>-2.1542395647292999E-2</v>
      </c>
      <c r="E698" s="11">
        <v>2.90790958136936E-3</v>
      </c>
      <c r="F698" s="11">
        <v>8.8147557977189903E-3</v>
      </c>
      <c r="G698" s="11">
        <v>2.4453452843864101E-2</v>
      </c>
      <c r="H698" s="11">
        <v>2.7002265852411601E-2</v>
      </c>
      <c r="I698" s="11">
        <v>-8.2894272075893893E-2</v>
      </c>
      <c r="J698" s="11">
        <v>-2.4121509327628102E-3</v>
      </c>
      <c r="K698" s="11">
        <v>-0.12820935892805399</v>
      </c>
      <c r="L698" s="11">
        <v>-9.6265213366671404E-2</v>
      </c>
      <c r="M698" s="11">
        <v>-5.6852239452299003E-2</v>
      </c>
      <c r="N698" s="11">
        <v>-0.15573461775210501</v>
      </c>
      <c r="O698" s="11">
        <v>-0.10522133648144</v>
      </c>
      <c r="P698" s="11">
        <v>-3.0829989711250401E-2</v>
      </c>
      <c r="Q698" s="11">
        <v>-0.198586125094215</v>
      </c>
      <c r="R698" s="11">
        <v>-0.10687261705053799</v>
      </c>
      <c r="S698" s="11">
        <v>-0.13985979651396799</v>
      </c>
      <c r="T698" s="11">
        <v>-6.8304595408851795E-2</v>
      </c>
      <c r="U698" s="11">
        <v>-5.5630227796640799E-2</v>
      </c>
      <c r="V698" s="11">
        <v>-1.06050499485611E-2</v>
      </c>
      <c r="W698" s="11">
        <v>-2.44437215937972E-2</v>
      </c>
      <c r="X698" s="11">
        <v>-6.0699406126857598E-2</v>
      </c>
      <c r="Y698" s="11">
        <v>5.5202511881066597E-2</v>
      </c>
      <c r="Z698" s="11">
        <v>1.966408949999E-2</v>
      </c>
      <c r="AA698" s="11">
        <v>-9.2186901346394304E-2</v>
      </c>
      <c r="AB698" s="11">
        <v>-2.10851568389962E-2</v>
      </c>
      <c r="AC698" s="11">
        <v>-5.4014327287054603E-2</v>
      </c>
      <c r="AD698" s="11">
        <v>4.2979913715295998E-3</v>
      </c>
      <c r="AE698" s="11">
        <v>-3.8896034171813899E-2</v>
      </c>
      <c r="AF698" s="11">
        <v>5.5242303436567699E-4</v>
      </c>
      <c r="AG698" s="11">
        <v>-6.15172589525778E-2</v>
      </c>
      <c r="AH698" s="11">
        <v>-4.5898524497014398E-2</v>
      </c>
      <c r="AI698" s="11">
        <v>-3.4155197726598599E-2</v>
      </c>
      <c r="AJ698" s="11">
        <v>-1.73161369428897E-2</v>
      </c>
      <c r="AK698" s="11">
        <v>5.5936568607361497E-3</v>
      </c>
      <c r="AL698" s="11">
        <v>7.4796377668929501E-3</v>
      </c>
      <c r="AM698" s="11">
        <v>-1.9342149558408701E-2</v>
      </c>
      <c r="AN698" s="11">
        <v>-1.5306296725438999E-2</v>
      </c>
      <c r="AO698" s="11">
        <v>-4.9346787925577798E-2</v>
      </c>
      <c r="AP698" s="11">
        <v>-1.2829808444045901E-2</v>
      </c>
      <c r="AQ698" s="11">
        <v>-6.2750437799702796E-2</v>
      </c>
      <c r="AR698" s="11">
        <v>2.9430311912077602E-2</v>
      </c>
      <c r="AS698" s="11">
        <v>-1.456344559388E-2</v>
      </c>
      <c r="AT698" s="11">
        <v>-5.8428619015895397E-2</v>
      </c>
      <c r="AU698" s="11">
        <v>3.96200903132281E-2</v>
      </c>
      <c r="AW698">
        <f t="array" ref="AW698">SUMPRODUCT(B698:AU698,TRANSPOSE('QoL regression results'!$H$3:$H$48))</f>
        <v>0.82602625116395856</v>
      </c>
    </row>
    <row r="699" spans="1:49" x14ac:dyDescent="0.3">
      <c r="A699">
        <v>698</v>
      </c>
      <c r="B699" s="11">
        <v>0.85359411696187404</v>
      </c>
      <c r="C699" s="11">
        <v>-7.6187183246646195E-2</v>
      </c>
      <c r="D699" s="11">
        <v>7.5339486241252198E-3</v>
      </c>
      <c r="E699" s="11">
        <v>1.0393506692112299E-3</v>
      </c>
      <c r="F699" s="11">
        <v>3.5224026797884798E-2</v>
      </c>
      <c r="G699" s="11">
        <v>1.3258872262667599E-2</v>
      </c>
      <c r="H699" s="11">
        <v>3.2610510334140599E-2</v>
      </c>
      <c r="I699" s="11">
        <v>-6.3854392574661203E-2</v>
      </c>
      <c r="J699" s="11">
        <v>-3.3715471576216301E-2</v>
      </c>
      <c r="K699" s="11">
        <v>-0.14091091912876799</v>
      </c>
      <c r="L699" s="11">
        <v>-9.9239648529673499E-2</v>
      </c>
      <c r="M699" s="11">
        <v>-4.7584935122169297E-2</v>
      </c>
      <c r="N699" s="11">
        <v>-0.137596341976404</v>
      </c>
      <c r="O699" s="11">
        <v>-4.4354803974220897E-2</v>
      </c>
      <c r="P699" s="11">
        <v>-1.8129835354634301E-2</v>
      </c>
      <c r="Q699" s="11">
        <v>-4.8971376413041601E-3</v>
      </c>
      <c r="R699" s="11">
        <v>-5.6183318221156603E-2</v>
      </c>
      <c r="S699" s="11">
        <v>-8.4159210756346997E-2</v>
      </c>
      <c r="T699" s="11">
        <v>-6.7275101299466497E-2</v>
      </c>
      <c r="U699" s="11">
        <v>-0.105691694308738</v>
      </c>
      <c r="V699" s="11">
        <v>9.03916869966029E-3</v>
      </c>
      <c r="W699" s="11">
        <v>-9.4916299766786796E-2</v>
      </c>
      <c r="X699" s="11">
        <v>-2.2801952819359601E-2</v>
      </c>
      <c r="Y699" s="11">
        <v>2.5291743002223602E-2</v>
      </c>
      <c r="Z699" s="11">
        <v>-8.9444437340037795E-3</v>
      </c>
      <c r="AA699" s="11">
        <v>-0.110607304025271</v>
      </c>
      <c r="AB699" s="11">
        <v>-1.9084055441008899E-2</v>
      </c>
      <c r="AC699" s="11">
        <v>5.5291632688141003E-2</v>
      </c>
      <c r="AD699" s="11">
        <v>-5.0316817133158998E-2</v>
      </c>
      <c r="AE699" s="11">
        <v>-3.4419785321730199E-2</v>
      </c>
      <c r="AF699" s="11">
        <v>-1.4852961238889399E-2</v>
      </c>
      <c r="AG699" s="11">
        <v>-5.7000581093382401E-2</v>
      </c>
      <c r="AH699" s="11">
        <v>-5.50536459190476E-2</v>
      </c>
      <c r="AI699" s="11">
        <v>-2.0788140290783401E-2</v>
      </c>
      <c r="AJ699" s="11">
        <v>-1.46635777368142E-2</v>
      </c>
      <c r="AK699" s="11">
        <v>8.9266578426275903E-3</v>
      </c>
      <c r="AL699" s="11">
        <v>6.2256186535777401E-3</v>
      </c>
      <c r="AM699" s="11">
        <v>-1.44960830399602E-2</v>
      </c>
      <c r="AN699" s="11">
        <v>-2.0721640618679999E-2</v>
      </c>
      <c r="AO699" s="11">
        <v>-3.69231881517222E-2</v>
      </c>
      <c r="AP699" s="11">
        <v>-1.55079022979341E-2</v>
      </c>
      <c r="AQ699" s="11">
        <v>-5.52214778438423E-2</v>
      </c>
      <c r="AR699" s="11">
        <v>3.2967596766938001E-2</v>
      </c>
      <c r="AS699" s="11">
        <v>-2.1637306898898201E-2</v>
      </c>
      <c r="AT699" s="11">
        <v>-7.3249863112958905E-2</v>
      </c>
      <c r="AU699" s="11">
        <v>5.44468555577277E-2</v>
      </c>
      <c r="AW699">
        <f t="array" ref="AW699">SUMPRODUCT(B699:AU699,TRANSPOSE('QoL regression results'!$H$3:$H$48))</f>
        <v>0.80476608969640417</v>
      </c>
    </row>
    <row r="700" spans="1:49" x14ac:dyDescent="0.3">
      <c r="A700">
        <v>699</v>
      </c>
      <c r="B700" s="11">
        <v>0.85370626320505605</v>
      </c>
      <c r="C700" s="11">
        <v>-4.2809902520069998E-2</v>
      </c>
      <c r="D700" s="11">
        <v>-2.0504164797096399E-3</v>
      </c>
      <c r="E700" s="11">
        <v>1.43802848002619E-2</v>
      </c>
      <c r="F700" s="11">
        <v>-1.7452744923397798E-2</v>
      </c>
      <c r="G700" s="11">
        <v>1.9404212174219001E-2</v>
      </c>
      <c r="H700" s="11">
        <v>1.2227394066387299E-2</v>
      </c>
      <c r="I700" s="11">
        <v>-9.0109250739871596E-2</v>
      </c>
      <c r="J700" s="11">
        <v>-1.2857931888119799E-2</v>
      </c>
      <c r="K700" s="11">
        <v>-0.11624537461215299</v>
      </c>
      <c r="L700" s="11">
        <v>-0.13542441219113599</v>
      </c>
      <c r="M700" s="11">
        <v>-4.9739416212490797E-2</v>
      </c>
      <c r="N700" s="11">
        <v>-0.12461765863575699</v>
      </c>
      <c r="O700" s="11">
        <v>-6.3752805848934904E-2</v>
      </c>
      <c r="P700" s="11">
        <v>-1.67255506731772E-2</v>
      </c>
      <c r="Q700" s="11">
        <v>-0.16379737962212401</v>
      </c>
      <c r="R700" s="11">
        <v>-9.4357851455666095E-2</v>
      </c>
      <c r="S700" s="11">
        <v>-0.12845243988947</v>
      </c>
      <c r="T700" s="11">
        <v>-8.9301966525216506E-2</v>
      </c>
      <c r="U700" s="11">
        <v>-0.15251145034063199</v>
      </c>
      <c r="V700" s="11">
        <v>-7.4769422210385801E-3</v>
      </c>
      <c r="W700" s="11">
        <v>-6.9852900428034298E-2</v>
      </c>
      <c r="X700" s="11">
        <v>-3.5264316522788101E-2</v>
      </c>
      <c r="Y700" s="11">
        <v>-4.8850801430734602E-3</v>
      </c>
      <c r="Z700" s="11">
        <v>-8.3006729584307395E-3</v>
      </c>
      <c r="AA700" s="11">
        <v>-0.10023503971038</v>
      </c>
      <c r="AB700" s="11">
        <v>-1.4294884343404301E-2</v>
      </c>
      <c r="AC700" s="11">
        <v>-4.7039512720494399E-2</v>
      </c>
      <c r="AD700" s="11">
        <v>1.11239735801641E-2</v>
      </c>
      <c r="AE700" s="11">
        <v>-3.7159027552378703E-2</v>
      </c>
      <c r="AF700" s="11">
        <v>-2.4251146476320401E-2</v>
      </c>
      <c r="AG700" s="11">
        <v>-6.1086183788959997E-2</v>
      </c>
      <c r="AH700" s="11">
        <v>-4.0256833524538203E-2</v>
      </c>
      <c r="AI700" s="11">
        <v>-2.2648019668781001E-2</v>
      </c>
      <c r="AJ700" s="11">
        <v>-1.8712471516986798E-2</v>
      </c>
      <c r="AK700" s="11">
        <v>-9.6370056473394803E-4</v>
      </c>
      <c r="AL700" s="11">
        <v>1.04212224654061E-2</v>
      </c>
      <c r="AM700" s="11">
        <v>-7.8749432227963705E-3</v>
      </c>
      <c r="AN700" s="11">
        <v>-1.88721142479805E-2</v>
      </c>
      <c r="AO700" s="11">
        <v>-3.8730300036380699E-2</v>
      </c>
      <c r="AP700" s="11">
        <v>-1.4520007735247401E-2</v>
      </c>
      <c r="AQ700" s="11">
        <v>-6.5100642915340401E-2</v>
      </c>
      <c r="AR700" s="11">
        <v>2.97468230215166E-2</v>
      </c>
      <c r="AS700" s="11">
        <v>-2.0137196988786198E-2</v>
      </c>
      <c r="AT700" s="11">
        <v>-6.1566653630653299E-2</v>
      </c>
      <c r="AU700" s="11">
        <v>4.6299223694897501E-2</v>
      </c>
      <c r="AW700">
        <f t="array" ref="AW700">SUMPRODUCT(B700:AU700,TRANSPOSE('QoL regression results'!$H$3:$H$48))</f>
        <v>0.82387065214592392</v>
      </c>
    </row>
    <row r="701" spans="1:49" x14ac:dyDescent="0.3">
      <c r="A701">
        <v>700</v>
      </c>
      <c r="B701" s="11">
        <v>0.852506393368477</v>
      </c>
      <c r="C701" s="11">
        <v>-6.43561033699145E-2</v>
      </c>
      <c r="D701" s="11">
        <v>-1.23390279280646E-2</v>
      </c>
      <c r="E701" s="11">
        <v>-1.7242419049012499E-3</v>
      </c>
      <c r="F701" s="11">
        <v>6.0865786453259798E-3</v>
      </c>
      <c r="G701" s="11">
        <v>1.3727044665324799E-2</v>
      </c>
      <c r="H701" s="11">
        <v>3.3538595541442499E-2</v>
      </c>
      <c r="I701" s="11">
        <v>-7.3232552317072097E-2</v>
      </c>
      <c r="J701" s="11">
        <v>-1.8711070956178699E-2</v>
      </c>
      <c r="K701" s="11">
        <v>-0.107503908498106</v>
      </c>
      <c r="L701" s="11">
        <v>-0.12029119009719701</v>
      </c>
      <c r="M701" s="11">
        <v>-6.1031526643038E-2</v>
      </c>
      <c r="N701" s="11">
        <v>-0.155010779213786</v>
      </c>
      <c r="O701" s="11">
        <v>-8.6798806928503502E-2</v>
      </c>
      <c r="P701" s="11">
        <v>-1.7898848215733201E-2</v>
      </c>
      <c r="Q701" s="11">
        <v>-6.3009669929048995E-2</v>
      </c>
      <c r="R701" s="11">
        <v>-3.6718357593686198E-2</v>
      </c>
      <c r="S701" s="11">
        <v>-8.5768636260633399E-2</v>
      </c>
      <c r="T701" s="11">
        <v>-5.2891431558902302E-2</v>
      </c>
      <c r="U701" s="11">
        <v>-1.27843270050098E-2</v>
      </c>
      <c r="V701" s="11">
        <v>3.23843911472892E-2</v>
      </c>
      <c r="W701" s="11">
        <v>-3.5265467957658003E-2</v>
      </c>
      <c r="X701" s="11">
        <v>-5.2256982299294298E-2</v>
      </c>
      <c r="Y701" s="11">
        <v>2.1674012051215801E-3</v>
      </c>
      <c r="Z701" s="11">
        <v>4.4998232868124197E-2</v>
      </c>
      <c r="AA701" s="11">
        <v>-8.2543053083496007E-2</v>
      </c>
      <c r="AB701" s="11">
        <v>-1.7775950372513401E-2</v>
      </c>
      <c r="AC701" s="11">
        <v>-6.2237613888876404E-3</v>
      </c>
      <c r="AD701" s="11">
        <v>-2.8512592290138299E-2</v>
      </c>
      <c r="AE701" s="11">
        <v>-3.9207504073153203E-2</v>
      </c>
      <c r="AF701" s="11">
        <v>-1.81400759443099E-2</v>
      </c>
      <c r="AG701" s="11">
        <v>-6.4251483077367694E-2</v>
      </c>
      <c r="AH701" s="11">
        <v>-5.2278600366782203E-2</v>
      </c>
      <c r="AI701" s="11">
        <v>-1.77106438223186E-2</v>
      </c>
      <c r="AJ701" s="11">
        <v>-1.4957483906834599E-2</v>
      </c>
      <c r="AK701" s="11">
        <v>-3.3155798627654098E-3</v>
      </c>
      <c r="AL701" s="11">
        <v>9.3307891158710601E-3</v>
      </c>
      <c r="AM701" s="11">
        <v>-6.2187577568872804E-3</v>
      </c>
      <c r="AN701" s="11">
        <v>-2.2744751533581499E-2</v>
      </c>
      <c r="AO701" s="11">
        <v>-5.1037427745885898E-2</v>
      </c>
      <c r="AP701" s="11">
        <v>-1.12128085984671E-2</v>
      </c>
      <c r="AQ701" s="11">
        <v>-4.65730288009049E-2</v>
      </c>
      <c r="AR701" s="11">
        <v>3.9321258368102401E-2</v>
      </c>
      <c r="AS701" s="11">
        <v>-1.83552877474411E-2</v>
      </c>
      <c r="AT701" s="11">
        <v>-6.3648789096013694E-2</v>
      </c>
      <c r="AU701" s="11">
        <v>3.9326766784986603E-2</v>
      </c>
      <c r="AW701">
        <f t="array" ref="AW701">SUMPRODUCT(B701:AU701,TRANSPOSE('QoL regression results'!$H$3:$H$48))</f>
        <v>0.80955858211756582</v>
      </c>
    </row>
    <row r="702" spans="1:49" x14ac:dyDescent="0.3">
      <c r="A702">
        <v>701</v>
      </c>
      <c r="B702" s="11">
        <v>0.85213413878713096</v>
      </c>
      <c r="C702" s="11">
        <v>-9.89325591237942E-2</v>
      </c>
      <c r="D702" s="11">
        <v>4.9221460620591101E-3</v>
      </c>
      <c r="E702" s="11">
        <v>-2.5970908158406401E-3</v>
      </c>
      <c r="F702" s="11">
        <v>-6.7433398495575399E-3</v>
      </c>
      <c r="G702" s="11">
        <v>1.50507918961403E-2</v>
      </c>
      <c r="H702" s="11">
        <v>2.81152371898492E-2</v>
      </c>
      <c r="I702" s="11">
        <v>-6.4665563432620504E-2</v>
      </c>
      <c r="J702" s="11">
        <v>-4.3454548274419601E-2</v>
      </c>
      <c r="K702" s="11">
        <v>-0.12532446767333899</v>
      </c>
      <c r="L702" s="11">
        <v>-0.111827676306614</v>
      </c>
      <c r="M702" s="11">
        <v>-5.0130142444598999E-2</v>
      </c>
      <c r="N702" s="11">
        <v>-0.162289152645196</v>
      </c>
      <c r="O702" s="11">
        <v>-2.9658054967979401E-2</v>
      </c>
      <c r="P702" s="11">
        <v>-2.84648993079499E-2</v>
      </c>
      <c r="Q702" s="11">
        <v>-0.15237189259376599</v>
      </c>
      <c r="R702" s="11">
        <v>-5.2512795621316E-2</v>
      </c>
      <c r="S702" s="11">
        <v>-0.13581002076488599</v>
      </c>
      <c r="T702" s="11">
        <v>-6.5397779537991002E-2</v>
      </c>
      <c r="U702" s="11">
        <v>-6.1970416081899099E-2</v>
      </c>
      <c r="V702" s="11">
        <v>1.27897916005048E-2</v>
      </c>
      <c r="W702" s="11">
        <v>-5.9336087172471602E-2</v>
      </c>
      <c r="X702" s="11">
        <v>-3.4687349211485002E-2</v>
      </c>
      <c r="Y702" s="11">
        <v>-2.5688885243641099E-3</v>
      </c>
      <c r="Z702" s="11">
        <v>4.8197619380658703E-2</v>
      </c>
      <c r="AA702" s="11">
        <v>-7.0913095156505193E-2</v>
      </c>
      <c r="AB702" s="11">
        <v>-3.5394746720756598E-2</v>
      </c>
      <c r="AC702" s="11">
        <v>2.38867568981928E-2</v>
      </c>
      <c r="AD702" s="11">
        <v>-2.10166298954426E-2</v>
      </c>
      <c r="AE702" s="11">
        <v>-3.3146704391262501E-2</v>
      </c>
      <c r="AF702" s="11">
        <v>-1.95540336366649E-2</v>
      </c>
      <c r="AG702" s="11">
        <v>-6.7924238152564598E-2</v>
      </c>
      <c r="AH702" s="11">
        <v>-4.3632589097029599E-2</v>
      </c>
      <c r="AI702" s="11">
        <v>-2.3575537580913599E-2</v>
      </c>
      <c r="AJ702" s="11">
        <v>-1.5682141396030701E-2</v>
      </c>
      <c r="AK702" s="11">
        <v>6.7478539501096102E-4</v>
      </c>
      <c r="AL702" s="11">
        <v>4.0140191449272002E-3</v>
      </c>
      <c r="AM702" s="11">
        <v>-1.8818358348235899E-2</v>
      </c>
      <c r="AN702" s="11">
        <v>-3.0054522980713799E-2</v>
      </c>
      <c r="AO702" s="11">
        <v>-3.7887171589420503E-2</v>
      </c>
      <c r="AP702" s="11">
        <v>-1.1007456125673E-2</v>
      </c>
      <c r="AQ702" s="11">
        <v>-5.63851892848777E-2</v>
      </c>
      <c r="AR702" s="11">
        <v>3.0120639294745601E-2</v>
      </c>
      <c r="AS702" s="11">
        <v>-1.33160253063195E-2</v>
      </c>
      <c r="AT702" s="11">
        <v>-5.0483197236583503E-2</v>
      </c>
      <c r="AU702" s="11">
        <v>4.8167583772523698E-2</v>
      </c>
      <c r="AW702">
        <f t="array" ref="AW702">SUMPRODUCT(B702:AU702,TRANSPOSE('QoL regression results'!$H$3:$H$48))</f>
        <v>0.81251556883502851</v>
      </c>
    </row>
    <row r="703" spans="1:49" x14ac:dyDescent="0.3">
      <c r="A703">
        <v>702</v>
      </c>
      <c r="B703" s="11">
        <v>0.85653660961467404</v>
      </c>
      <c r="C703" s="11">
        <v>-8.2016284315042196E-2</v>
      </c>
      <c r="D703" s="11">
        <v>-6.4645775042933996E-3</v>
      </c>
      <c r="E703" s="11">
        <v>2.7760731239287999E-3</v>
      </c>
      <c r="F703" s="11">
        <v>5.8753519259781804E-4</v>
      </c>
      <c r="G703" s="11">
        <v>2.1645324554509002E-2</v>
      </c>
      <c r="H703" s="11">
        <v>2.5941619696708398E-2</v>
      </c>
      <c r="I703" s="11">
        <v>-0.119409340776804</v>
      </c>
      <c r="J703" s="11">
        <v>-5.0380137026449202E-2</v>
      </c>
      <c r="K703" s="11">
        <v>-0.20877233850052501</v>
      </c>
      <c r="L703" s="11">
        <v>-9.8375542514624298E-2</v>
      </c>
      <c r="M703" s="11">
        <v>-5.8028306402095803E-2</v>
      </c>
      <c r="N703" s="11">
        <v>-7.6323790245266698E-2</v>
      </c>
      <c r="O703" s="11">
        <v>-7.7396078978427499E-2</v>
      </c>
      <c r="P703" s="11">
        <v>-3.59575499079441E-2</v>
      </c>
      <c r="Q703" s="11">
        <v>-9.7800226638403098E-2</v>
      </c>
      <c r="R703" s="11">
        <v>-4.9237407229429098E-2</v>
      </c>
      <c r="S703" s="11">
        <v>-0.128318439151827</v>
      </c>
      <c r="T703" s="11">
        <v>-4.9540291288713199E-2</v>
      </c>
      <c r="U703" s="11">
        <v>5.6400334135148097E-2</v>
      </c>
      <c r="V703" s="11">
        <v>-3.47030969193775E-2</v>
      </c>
      <c r="W703" s="11">
        <v>-6.3093256508847201E-2</v>
      </c>
      <c r="X703" s="11">
        <v>-3.8527933613844698E-2</v>
      </c>
      <c r="Y703" s="11">
        <v>2.1159632490875501E-2</v>
      </c>
      <c r="Z703" s="11">
        <v>-2.00573038888118E-2</v>
      </c>
      <c r="AA703" s="11">
        <v>-8.6252152079617603E-2</v>
      </c>
      <c r="AB703" s="11">
        <v>-3.4170398694852798E-2</v>
      </c>
      <c r="AC703" s="11">
        <v>4.0090705355994398E-2</v>
      </c>
      <c r="AD703" s="11">
        <v>1.36025362025334E-2</v>
      </c>
      <c r="AE703" s="11">
        <v>-3.6524532261822701E-2</v>
      </c>
      <c r="AF703" s="11">
        <v>-2.3261869378032499E-2</v>
      </c>
      <c r="AG703" s="11">
        <v>-5.9695961720619001E-2</v>
      </c>
      <c r="AH703" s="11">
        <v>-4.7193833506354997E-2</v>
      </c>
      <c r="AI703" s="11">
        <v>-2.2056870616513E-2</v>
      </c>
      <c r="AJ703" s="11">
        <v>-8.7918689359530993E-3</v>
      </c>
      <c r="AK703" s="11">
        <v>-3.8601811043015898E-3</v>
      </c>
      <c r="AL703" s="11">
        <v>-3.5129890939670198E-4</v>
      </c>
      <c r="AM703" s="11">
        <v>-9.6435965566070495E-3</v>
      </c>
      <c r="AN703" s="11">
        <v>-2.68550763140591E-2</v>
      </c>
      <c r="AO703" s="11">
        <v>-3.6388923398105101E-2</v>
      </c>
      <c r="AP703" s="11">
        <v>-1.55798672094371E-2</v>
      </c>
      <c r="AQ703" s="11">
        <v>-5.5644471305961E-2</v>
      </c>
      <c r="AR703" s="11">
        <v>3.1396179137521199E-2</v>
      </c>
      <c r="AS703" s="11">
        <v>-6.3419979115708998E-3</v>
      </c>
      <c r="AT703" s="11">
        <v>-5.1775728474416201E-2</v>
      </c>
      <c r="AU703" s="11">
        <v>3.6596413584857101E-2</v>
      </c>
      <c r="AW703">
        <f t="array" ref="AW703">SUMPRODUCT(B703:AU703,TRANSPOSE('QoL regression results'!$H$3:$H$48))</f>
        <v>0.80899147719892239</v>
      </c>
    </row>
    <row r="704" spans="1:49" x14ac:dyDescent="0.3">
      <c r="A704">
        <v>703</v>
      </c>
      <c r="B704" s="11">
        <v>0.85179198816332102</v>
      </c>
      <c r="C704" s="11">
        <v>-6.5670371662718302E-2</v>
      </c>
      <c r="D704" s="11">
        <v>2.30314339575611E-2</v>
      </c>
      <c r="E704" s="11">
        <v>3.3735873912109698E-3</v>
      </c>
      <c r="F704" s="11">
        <v>8.4966476972365198E-3</v>
      </c>
      <c r="G704" s="11">
        <v>1.9493720410349701E-2</v>
      </c>
      <c r="H704" s="11">
        <v>3.7257742931250601E-2</v>
      </c>
      <c r="I704" s="11">
        <v>-9.5214443722840797E-2</v>
      </c>
      <c r="J704" s="11">
        <v>-3.3809785390183297E-2</v>
      </c>
      <c r="K704" s="11">
        <v>-0.12546123807081599</v>
      </c>
      <c r="L704" s="11">
        <v>-0.121133603522332</v>
      </c>
      <c r="M704" s="11">
        <v>-5.9090421396719703E-2</v>
      </c>
      <c r="N704" s="11">
        <v>-0.134305199462563</v>
      </c>
      <c r="O704" s="11">
        <v>-0.10127854274709901</v>
      </c>
      <c r="P704" s="11">
        <v>-1.9387702032601799E-2</v>
      </c>
      <c r="Q704" s="11">
        <v>-0.12380172360472499</v>
      </c>
      <c r="R704" s="11">
        <v>-6.4289380981426697E-2</v>
      </c>
      <c r="S704" s="11">
        <v>-0.10108415676342999</v>
      </c>
      <c r="T704" s="11">
        <v>-7.0370542886005499E-2</v>
      </c>
      <c r="U704" s="11">
        <v>-4.3551012581242603E-2</v>
      </c>
      <c r="V704" s="11">
        <v>1.08159394048609E-2</v>
      </c>
      <c r="W704" s="11">
        <v>-6.0120655835326199E-2</v>
      </c>
      <c r="X704" s="11">
        <v>-4.89381949475216E-2</v>
      </c>
      <c r="Y704" s="11">
        <v>-4.9154269945075497E-2</v>
      </c>
      <c r="Z704" s="11">
        <v>1.65485849910364E-2</v>
      </c>
      <c r="AA704" s="11">
        <v>-0.12655379401584299</v>
      </c>
      <c r="AB704" s="11">
        <v>-1.7464042807475599E-2</v>
      </c>
      <c r="AC704" s="11">
        <v>-5.7116451989229898E-2</v>
      </c>
      <c r="AD704" s="11">
        <v>1.8519826797880501E-2</v>
      </c>
      <c r="AE704" s="11">
        <v>-3.3575463314685403E-2</v>
      </c>
      <c r="AF704" s="11">
        <v>-1.77828330755107E-3</v>
      </c>
      <c r="AG704" s="11">
        <v>-5.6823160126101099E-2</v>
      </c>
      <c r="AH704" s="11">
        <v>-5.3042649455581403E-2</v>
      </c>
      <c r="AI704" s="11">
        <v>-4.54945659892113E-3</v>
      </c>
      <c r="AJ704" s="11">
        <v>-1.66879511579224E-2</v>
      </c>
      <c r="AK704" s="11">
        <v>-9.2185806992018306E-3</v>
      </c>
      <c r="AL704" s="11">
        <v>1.2871520253159301E-3</v>
      </c>
      <c r="AM704" s="11">
        <v>-1.3371229751844901E-2</v>
      </c>
      <c r="AN704" s="11">
        <v>-2.73569138583863E-2</v>
      </c>
      <c r="AO704" s="11">
        <v>-5.3481985138595797E-2</v>
      </c>
      <c r="AP704" s="11">
        <v>-1.25615026470248E-2</v>
      </c>
      <c r="AQ704" s="11">
        <v>-5.2642708816396301E-2</v>
      </c>
      <c r="AR704" s="11">
        <v>3.2114405687786902E-2</v>
      </c>
      <c r="AS704" s="11">
        <v>-1.94685259856873E-2</v>
      </c>
      <c r="AT704" s="11">
        <v>-5.9832540540463698E-2</v>
      </c>
      <c r="AU704" s="11">
        <v>4.4460590193310702E-2</v>
      </c>
      <c r="AW704">
        <f t="array" ref="AW704">SUMPRODUCT(B704:AU704,TRANSPOSE('QoL regression results'!$H$3:$H$48))</f>
        <v>0.80003649073305549</v>
      </c>
    </row>
    <row r="705" spans="1:49" x14ac:dyDescent="0.3">
      <c r="A705">
        <v>704</v>
      </c>
      <c r="B705" s="11">
        <v>0.86056245760461303</v>
      </c>
      <c r="C705" s="11">
        <v>-6.8971398153442304E-2</v>
      </c>
      <c r="D705" s="11">
        <v>4.8721982822189196E-3</v>
      </c>
      <c r="E705" s="11">
        <v>4.2055499794944997E-3</v>
      </c>
      <c r="F705" s="11">
        <v>1.18593059303496E-2</v>
      </c>
      <c r="G705" s="11">
        <v>3.11270280524059E-2</v>
      </c>
      <c r="H705" s="11">
        <v>3.1928267881705497E-2</v>
      </c>
      <c r="I705" s="11">
        <v>-5.3828517252466103E-2</v>
      </c>
      <c r="J705" s="11">
        <v>-3.97347030939674E-2</v>
      </c>
      <c r="K705" s="11">
        <v>-0.19355811651956001</v>
      </c>
      <c r="L705" s="11">
        <v>-0.11095156803297999</v>
      </c>
      <c r="M705" s="11">
        <v>-5.9975282661848699E-2</v>
      </c>
      <c r="N705" s="11">
        <v>-0.144690785942796</v>
      </c>
      <c r="O705" s="11">
        <v>-5.6609381384061901E-2</v>
      </c>
      <c r="P705" s="11">
        <v>-2.3330386819719402E-2</v>
      </c>
      <c r="Q705" s="11">
        <v>-0.13617379908402599</v>
      </c>
      <c r="R705" s="11">
        <v>-5.7208949344466797E-2</v>
      </c>
      <c r="S705" s="11">
        <v>-7.4162222070190104E-2</v>
      </c>
      <c r="T705" s="11">
        <v>-4.7610147709021701E-2</v>
      </c>
      <c r="U705" s="11">
        <v>-0.111898077302756</v>
      </c>
      <c r="V705" s="11">
        <v>3.43056647969135E-2</v>
      </c>
      <c r="W705" s="11">
        <v>-5.0525040443489003E-2</v>
      </c>
      <c r="X705" s="11">
        <v>-3.13462582381328E-2</v>
      </c>
      <c r="Y705" s="11">
        <v>-3.6621232909951701E-2</v>
      </c>
      <c r="Z705" s="11">
        <v>-2.22810636802388E-2</v>
      </c>
      <c r="AA705" s="11">
        <v>-7.0189963530366106E-2</v>
      </c>
      <c r="AB705" s="11">
        <v>-3.5028597457676898E-2</v>
      </c>
      <c r="AC705" s="11">
        <v>5.25676083494791E-2</v>
      </c>
      <c r="AD705" s="11">
        <v>-7.8680268260717598E-2</v>
      </c>
      <c r="AE705" s="11">
        <v>-2.8392070672276799E-2</v>
      </c>
      <c r="AF705" s="11">
        <v>-9.8397161892582394E-3</v>
      </c>
      <c r="AG705" s="11">
        <v>-5.3284426898147802E-2</v>
      </c>
      <c r="AH705" s="11">
        <v>-5.2975541956835202E-2</v>
      </c>
      <c r="AI705" s="11">
        <v>-2.5715672752684701E-2</v>
      </c>
      <c r="AJ705" s="11">
        <v>-2.0728516922401002E-2</v>
      </c>
      <c r="AK705" s="11">
        <v>1.82489615088541E-3</v>
      </c>
      <c r="AL705" s="11">
        <v>5.8818577000278403E-3</v>
      </c>
      <c r="AM705" s="11">
        <v>-1.1697934668258201E-2</v>
      </c>
      <c r="AN705" s="11">
        <v>-2.5374446030618902E-2</v>
      </c>
      <c r="AO705" s="11">
        <v>-4.0756232070936198E-2</v>
      </c>
      <c r="AP705" s="11">
        <v>-1.6371392424883401E-2</v>
      </c>
      <c r="AQ705" s="11">
        <v>-5.9071244538205302E-2</v>
      </c>
      <c r="AR705" s="11">
        <v>3.1642463421134297E-2</v>
      </c>
      <c r="AS705" s="11">
        <v>-1.1747395380346399E-2</v>
      </c>
      <c r="AT705" s="11">
        <v>-6.3190448871286498E-2</v>
      </c>
      <c r="AU705" s="11">
        <v>4.05300278632129E-2</v>
      </c>
      <c r="AW705">
        <f t="array" ref="AW705">SUMPRODUCT(B705:AU705,TRANSPOSE('QoL regression results'!$H$3:$H$48))</f>
        <v>0.81346877334780565</v>
      </c>
    </row>
    <row r="706" spans="1:49" x14ac:dyDescent="0.3">
      <c r="A706">
        <v>705</v>
      </c>
      <c r="B706" s="11">
        <v>0.87673122304820095</v>
      </c>
      <c r="C706" s="11">
        <v>-8.3778005615501999E-2</v>
      </c>
      <c r="D706" s="11">
        <v>-5.1739050720507399E-3</v>
      </c>
      <c r="E706" s="11">
        <v>-6.8560010965478804E-3</v>
      </c>
      <c r="F706" s="11">
        <v>2.07462321176719E-2</v>
      </c>
      <c r="G706" s="11">
        <v>3.08735274232575E-2</v>
      </c>
      <c r="H706" s="11">
        <v>3.5183620799793897E-2</v>
      </c>
      <c r="I706" s="11">
        <v>-3.3080263828974901E-2</v>
      </c>
      <c r="J706" s="11">
        <v>-1.4155770642638401E-2</v>
      </c>
      <c r="K706" s="11">
        <v>-0.112390669920057</v>
      </c>
      <c r="L706" s="11">
        <v>-9.3018338459667102E-2</v>
      </c>
      <c r="M706" s="11">
        <v>-6.2305930402771402E-2</v>
      </c>
      <c r="N706" s="11">
        <v>-0.104804826442001</v>
      </c>
      <c r="O706" s="11">
        <v>-3.3249052063759298E-2</v>
      </c>
      <c r="P706" s="11">
        <v>-3.0266708948347099E-2</v>
      </c>
      <c r="Q706" s="11">
        <v>-9.4935059945869704E-2</v>
      </c>
      <c r="R706" s="11">
        <v>-0.12595292787639201</v>
      </c>
      <c r="S706" s="11">
        <v>-0.107792314677339</v>
      </c>
      <c r="T706" s="11">
        <v>-7.7448841486066594E-2</v>
      </c>
      <c r="U706" s="11">
        <v>-0.215021551172588</v>
      </c>
      <c r="V706" s="11">
        <v>-4.5240914690764097E-3</v>
      </c>
      <c r="W706" s="11">
        <v>-1.7197372723867999E-2</v>
      </c>
      <c r="X706" s="11">
        <v>-4.8837025265842798E-2</v>
      </c>
      <c r="Y706" s="11">
        <v>3.9149541895296097E-2</v>
      </c>
      <c r="Z706" s="11">
        <v>-3.1771611900230701E-2</v>
      </c>
      <c r="AA706" s="11">
        <v>-0.13049277583347599</v>
      </c>
      <c r="AB706" s="11">
        <v>-3.7065341281824697E-2</v>
      </c>
      <c r="AC706" s="11">
        <v>-6.6649851039076904E-2</v>
      </c>
      <c r="AD706" s="11">
        <v>-0.14015885715493301</v>
      </c>
      <c r="AE706" s="11">
        <v>-3.8258263226247403E-2</v>
      </c>
      <c r="AF706" s="11">
        <v>-2.26872246908278E-2</v>
      </c>
      <c r="AG706" s="11">
        <v>-6.2543645785939003E-2</v>
      </c>
      <c r="AH706" s="11">
        <v>-5.8664434599531003E-2</v>
      </c>
      <c r="AI706" s="11">
        <v>-2.69737965523392E-2</v>
      </c>
      <c r="AJ706" s="11">
        <v>-1.1287272105722701E-2</v>
      </c>
      <c r="AK706" s="11">
        <v>-2.4976143618449199E-3</v>
      </c>
      <c r="AL706" s="11">
        <v>4.9953454694536504E-3</v>
      </c>
      <c r="AM706" s="11">
        <v>-1.38034548810749E-2</v>
      </c>
      <c r="AN706" s="11">
        <v>-2.19249092448493E-2</v>
      </c>
      <c r="AO706" s="11">
        <v>-3.74853618770968E-2</v>
      </c>
      <c r="AP706" s="11">
        <v>-4.8601718018575498E-4</v>
      </c>
      <c r="AQ706" s="11">
        <v>-3.84766251944915E-2</v>
      </c>
      <c r="AR706" s="11">
        <v>1.7473840539584898E-2</v>
      </c>
      <c r="AS706" s="11">
        <v>-1.95801199156291E-2</v>
      </c>
      <c r="AT706" s="11">
        <v>-6.7739420192213504E-2</v>
      </c>
      <c r="AU706" s="11">
        <v>4.1872897851485603E-2</v>
      </c>
      <c r="AW706">
        <f t="array" ref="AW706">SUMPRODUCT(B706:AU706,TRANSPOSE('QoL regression results'!$H$3:$H$48))</f>
        <v>0.82306213391812366</v>
      </c>
    </row>
    <row r="707" spans="1:49" x14ac:dyDescent="0.3">
      <c r="A707">
        <v>706</v>
      </c>
      <c r="B707" s="11">
        <v>0.86631452394007402</v>
      </c>
      <c r="C707" s="11">
        <v>-5.9191612234039702E-2</v>
      </c>
      <c r="D707" s="11">
        <v>-3.6990504974048703E-2</v>
      </c>
      <c r="E707" s="11">
        <v>-4.71655172739652E-3</v>
      </c>
      <c r="F707" s="11">
        <v>1.65740049593034E-2</v>
      </c>
      <c r="G707" s="11">
        <v>9.7634457296178999E-3</v>
      </c>
      <c r="H707" s="11">
        <v>2.45086243523664E-2</v>
      </c>
      <c r="I707" s="11">
        <v>-7.6276662295688094E-2</v>
      </c>
      <c r="J707" s="11">
        <v>-3.0960406087102901E-2</v>
      </c>
      <c r="K707" s="11">
        <v>-8.5289042552640901E-2</v>
      </c>
      <c r="L707" s="11">
        <v>-0.107645432351359</v>
      </c>
      <c r="M707" s="11">
        <v>-6.5744102197287893E-2</v>
      </c>
      <c r="N707" s="11">
        <v>-0.135807509134513</v>
      </c>
      <c r="O707" s="11">
        <v>-0.102474005363957</v>
      </c>
      <c r="P707" s="11">
        <v>-2.1789618678571699E-2</v>
      </c>
      <c r="Q707" s="11">
        <v>-6.2869203490179201E-2</v>
      </c>
      <c r="R707" s="11">
        <v>-6.7196871806216099E-2</v>
      </c>
      <c r="S707" s="11">
        <v>-0.13012632992839801</v>
      </c>
      <c r="T707" s="11">
        <v>-6.3771310109478493E-2</v>
      </c>
      <c r="U707" s="11">
        <v>-1.92928136681818E-2</v>
      </c>
      <c r="V707" s="11">
        <v>3.0999072810418898E-4</v>
      </c>
      <c r="W707" s="11">
        <v>-2.38477314512687E-2</v>
      </c>
      <c r="X707" s="11">
        <v>-2.6610863687786299E-2</v>
      </c>
      <c r="Y707" s="11">
        <v>9.0240304106807501E-2</v>
      </c>
      <c r="Z707" s="11">
        <v>2.8292973561391498E-2</v>
      </c>
      <c r="AA707" s="11">
        <v>-0.105978762596295</v>
      </c>
      <c r="AB707" s="11">
        <v>-5.1991126604465102E-2</v>
      </c>
      <c r="AC707" s="11">
        <v>-2.33590405666875E-2</v>
      </c>
      <c r="AD707" s="11">
        <v>3.5114568529063098E-2</v>
      </c>
      <c r="AE707" s="11">
        <v>-3.7892958920516202E-2</v>
      </c>
      <c r="AF707" s="11">
        <v>-1.5337641845190099E-2</v>
      </c>
      <c r="AG707" s="11">
        <v>-6.9587977350308805E-2</v>
      </c>
      <c r="AH707" s="11">
        <v>-3.9366976990619001E-2</v>
      </c>
      <c r="AI707" s="11">
        <v>-1.38164079139613E-2</v>
      </c>
      <c r="AJ707" s="11">
        <v>-1.5263263055784499E-2</v>
      </c>
      <c r="AK707" s="11">
        <v>-2.3858078650597402E-3</v>
      </c>
      <c r="AL707" s="11">
        <v>6.5206495726504799E-3</v>
      </c>
      <c r="AM707" s="11">
        <v>-1.3345810871574E-2</v>
      </c>
      <c r="AN707" s="11">
        <v>-2.2704779129880399E-2</v>
      </c>
      <c r="AO707" s="11">
        <v>-4.4132110687038803E-2</v>
      </c>
      <c r="AP707" s="11">
        <v>-1.54228520480278E-2</v>
      </c>
      <c r="AQ707" s="11">
        <v>-5.3768078939257599E-2</v>
      </c>
      <c r="AR707" s="11">
        <v>3.5353761017852599E-2</v>
      </c>
      <c r="AS707" s="11">
        <v>-1.5879395388642199E-2</v>
      </c>
      <c r="AT707" s="11">
        <v>-5.5352920356757603E-2</v>
      </c>
      <c r="AU707" s="11">
        <v>3.7911946250156002E-2</v>
      </c>
      <c r="AW707">
        <f t="array" ref="AW707">SUMPRODUCT(B707:AU707,TRANSPOSE('QoL regression results'!$H$3:$H$48))</f>
        <v>0.83346819652210558</v>
      </c>
    </row>
    <row r="708" spans="1:49" x14ac:dyDescent="0.3">
      <c r="A708">
        <v>707</v>
      </c>
      <c r="B708" s="11">
        <v>0.87736306092485705</v>
      </c>
      <c r="C708" s="11">
        <v>-9.0363664600556004E-2</v>
      </c>
      <c r="D708" s="11">
        <v>-4.06812520957476E-3</v>
      </c>
      <c r="E708" s="11">
        <v>6.0133288050805101E-3</v>
      </c>
      <c r="F708" s="11">
        <v>4.1594126530461899E-2</v>
      </c>
      <c r="G708" s="11">
        <v>1.7523269718570201E-2</v>
      </c>
      <c r="H708" s="11">
        <v>2.3479151978743399E-2</v>
      </c>
      <c r="I708" s="11">
        <v>-7.5844019536694396E-2</v>
      </c>
      <c r="J708" s="11">
        <v>-9.8270464384786795E-3</v>
      </c>
      <c r="K708" s="11">
        <v>-0.159939803795596</v>
      </c>
      <c r="L708" s="11">
        <v>-0.14275797650062899</v>
      </c>
      <c r="M708" s="11">
        <v>-5.59182502346528E-2</v>
      </c>
      <c r="N708" s="11">
        <v>-0.13778515193674001</v>
      </c>
      <c r="O708" s="11">
        <v>-0.123411303182124</v>
      </c>
      <c r="P708" s="11">
        <v>-2.3380222128273401E-2</v>
      </c>
      <c r="Q708" s="11">
        <v>-9.37078981057516E-2</v>
      </c>
      <c r="R708" s="11">
        <v>-6.6314636020564505E-2</v>
      </c>
      <c r="S708" s="11">
        <v>-0.121105386561043</v>
      </c>
      <c r="T708" s="11">
        <v>-8.2039663682392197E-2</v>
      </c>
      <c r="U708" s="11">
        <v>-0.15993854512324099</v>
      </c>
      <c r="V708" s="11">
        <v>-6.9596484012042501E-3</v>
      </c>
      <c r="W708" s="11">
        <v>-4.2825614351530997E-2</v>
      </c>
      <c r="X708" s="11">
        <v>-3.89920018680067E-2</v>
      </c>
      <c r="Y708" s="11">
        <v>-1.6425189800223901E-2</v>
      </c>
      <c r="Z708" s="11">
        <v>1.90729173411327E-2</v>
      </c>
      <c r="AA708" s="11">
        <v>-0.117386098672354</v>
      </c>
      <c r="AB708" s="11">
        <v>-2.5361113556420799E-2</v>
      </c>
      <c r="AC708" s="11">
        <v>-2.8956503712822799E-2</v>
      </c>
      <c r="AD708" s="11">
        <v>1.42009183005181E-2</v>
      </c>
      <c r="AE708" s="11">
        <v>-3.5394621946442599E-2</v>
      </c>
      <c r="AF708" s="11">
        <v>-1.1017844976622899E-2</v>
      </c>
      <c r="AG708" s="11">
        <v>-6.7155520791693998E-2</v>
      </c>
      <c r="AH708" s="11">
        <v>-5.2586715536182001E-2</v>
      </c>
      <c r="AI708" s="11">
        <v>-2.2961465607378599E-2</v>
      </c>
      <c r="AJ708" s="11">
        <v>-1.7184750325627302E-2</v>
      </c>
      <c r="AK708" s="11">
        <v>-9.2452681329010002E-3</v>
      </c>
      <c r="AL708" s="11">
        <v>-6.9581664277098296E-4</v>
      </c>
      <c r="AM708" s="11">
        <v>-1.43371025494787E-2</v>
      </c>
      <c r="AN708" s="11">
        <v>-2.26008434445472E-2</v>
      </c>
      <c r="AO708" s="11">
        <v>-6.8744057158725405E-2</v>
      </c>
      <c r="AP708" s="11">
        <v>-1.6953960819907798E-2</v>
      </c>
      <c r="AQ708" s="11">
        <v>-5.6027603382180803E-2</v>
      </c>
      <c r="AR708" s="11">
        <v>3.1934390262234803E-2</v>
      </c>
      <c r="AS708" s="11">
        <v>-1.42000232703952E-2</v>
      </c>
      <c r="AT708" s="11">
        <v>-6.2725551010744396E-2</v>
      </c>
      <c r="AU708" s="11">
        <v>3.9821604378501997E-2</v>
      </c>
      <c r="AW708">
        <f t="array" ref="AW708">SUMPRODUCT(B708:AU708,TRANSPOSE('QoL regression results'!$H$3:$H$48))</f>
        <v>0.8240805287459041</v>
      </c>
    </row>
    <row r="709" spans="1:49" x14ac:dyDescent="0.3">
      <c r="A709">
        <v>708</v>
      </c>
      <c r="B709" s="11">
        <v>0.85572296366184397</v>
      </c>
      <c r="C709" s="11">
        <v>-5.3100562069240603E-2</v>
      </c>
      <c r="D709" s="11">
        <v>1.47143616663234E-2</v>
      </c>
      <c r="E709" s="11">
        <v>9.2955062919004294E-3</v>
      </c>
      <c r="F709" s="11">
        <v>-1.18319458496738E-2</v>
      </c>
      <c r="G709" s="11">
        <v>2.32722912997325E-2</v>
      </c>
      <c r="H709" s="11">
        <v>1.9908867570194999E-2</v>
      </c>
      <c r="I709" s="11">
        <v>-5.6706050337309501E-2</v>
      </c>
      <c r="J709" s="11">
        <v>-2.3861111378077001E-2</v>
      </c>
      <c r="K709" s="11">
        <v>-0.14707045866764701</v>
      </c>
      <c r="L709" s="11">
        <v>-9.5913184768298895E-2</v>
      </c>
      <c r="M709" s="11">
        <v>-4.9481655802225903E-2</v>
      </c>
      <c r="N709" s="11">
        <v>-0.114264771482148</v>
      </c>
      <c r="O709" s="11">
        <v>-6.8792805337463694E-2</v>
      </c>
      <c r="P709" s="11">
        <v>-1.4126724318605101E-2</v>
      </c>
      <c r="Q709" s="11">
        <v>-5.9793145082389199E-2</v>
      </c>
      <c r="R709" s="11">
        <v>-4.0969661121812301E-2</v>
      </c>
      <c r="S709" s="11">
        <v>-0.11619087779097199</v>
      </c>
      <c r="T709" s="11">
        <v>-7.59188090254099E-2</v>
      </c>
      <c r="U709" s="11">
        <v>-0.10013317287012299</v>
      </c>
      <c r="V709" s="11">
        <v>3.83768718845271E-4</v>
      </c>
      <c r="W709" s="11">
        <v>-2.7646631080718999E-2</v>
      </c>
      <c r="X709" s="11">
        <v>-1.0144377502116599E-3</v>
      </c>
      <c r="Y709" s="11">
        <v>-2.3781487675258398E-3</v>
      </c>
      <c r="Z709" s="11">
        <v>-5.6538897510988902E-3</v>
      </c>
      <c r="AA709" s="11">
        <v>-0.12718743164715199</v>
      </c>
      <c r="AB709" s="11">
        <v>-3.1467734502278903E-2</v>
      </c>
      <c r="AC709" s="11">
        <v>6.7512183462996797E-2</v>
      </c>
      <c r="AD709" s="11">
        <v>4.3719147388431701E-4</v>
      </c>
      <c r="AE709" s="11">
        <v>-3.5399045584869199E-2</v>
      </c>
      <c r="AF709" s="11">
        <v>-1.02083119014705E-2</v>
      </c>
      <c r="AG709" s="11">
        <v>-5.2689224801467399E-2</v>
      </c>
      <c r="AH709" s="11">
        <v>-4.8202395221608803E-2</v>
      </c>
      <c r="AI709" s="11">
        <v>-2.9332328582326199E-2</v>
      </c>
      <c r="AJ709" s="11">
        <v>-1.2624386722691399E-2</v>
      </c>
      <c r="AK709" s="11">
        <v>-5.7343542675714195E-4</v>
      </c>
      <c r="AL709" s="11">
        <v>6.0872784040301997E-3</v>
      </c>
      <c r="AM709" s="11">
        <v>-6.1570003622972904E-3</v>
      </c>
      <c r="AN709" s="11">
        <v>-2.4773481525328999E-2</v>
      </c>
      <c r="AO709" s="11">
        <v>-5.3534053219236197E-2</v>
      </c>
      <c r="AP709" s="11">
        <v>-1.10071605926604E-2</v>
      </c>
      <c r="AQ709" s="11">
        <v>-6.3802254926373106E-2</v>
      </c>
      <c r="AR709" s="11">
        <v>2.8813329150963199E-2</v>
      </c>
      <c r="AS709" s="11">
        <v>-1.3284627870597501E-2</v>
      </c>
      <c r="AT709" s="11">
        <v>-6.4109409035984402E-2</v>
      </c>
      <c r="AU709" s="11">
        <v>4.4770792041455502E-2</v>
      </c>
      <c r="AW709">
        <f t="array" ref="AW709">SUMPRODUCT(B709:AU709,TRANSPOSE('QoL regression results'!$H$3:$H$48))</f>
        <v>0.81360784684426535</v>
      </c>
    </row>
    <row r="710" spans="1:49" x14ac:dyDescent="0.3">
      <c r="A710">
        <v>709</v>
      </c>
      <c r="B710" s="11">
        <v>0.85592499578972903</v>
      </c>
      <c r="C710" s="11">
        <v>-3.9965756025217403E-2</v>
      </c>
      <c r="D710" s="11">
        <v>-2.33907673900507E-2</v>
      </c>
      <c r="E710" s="11">
        <v>-4.2339827014351098E-4</v>
      </c>
      <c r="F710" s="11">
        <v>-3.9335807516051799E-3</v>
      </c>
      <c r="G710" s="11">
        <v>1.7572965195147901E-2</v>
      </c>
      <c r="H710" s="11">
        <v>2.2923165451201401E-2</v>
      </c>
      <c r="I710" s="11">
        <v>-7.8228162969557605E-2</v>
      </c>
      <c r="J710" s="11">
        <v>-1.7593582659168199E-2</v>
      </c>
      <c r="K710" s="11">
        <v>-0.12795294096632201</v>
      </c>
      <c r="L710" s="11">
        <v>-0.14063561644894201</v>
      </c>
      <c r="M710" s="11">
        <v>-6.9989260110801699E-2</v>
      </c>
      <c r="N710" s="11">
        <v>-0.11447729331648</v>
      </c>
      <c r="O710" s="11">
        <v>-9.0319192754898997E-2</v>
      </c>
      <c r="P710" s="11">
        <v>-3.1408366694235301E-2</v>
      </c>
      <c r="Q710" s="11">
        <v>-0.16862173857316501</v>
      </c>
      <c r="R710" s="11">
        <v>-0.114782246059669</v>
      </c>
      <c r="S710" s="11">
        <v>-0.122793976004599</v>
      </c>
      <c r="T710" s="11">
        <v>-6.2643440953403004E-2</v>
      </c>
      <c r="U710" s="11">
        <v>9.8206548260801503E-3</v>
      </c>
      <c r="V710" s="11">
        <v>-1.8351951013107801E-2</v>
      </c>
      <c r="W710" s="11">
        <v>-4.6670823416240202E-2</v>
      </c>
      <c r="X710" s="11">
        <v>-2.1685837068535298E-2</v>
      </c>
      <c r="Y710" s="11">
        <v>3.7968913307277599E-2</v>
      </c>
      <c r="Z710" s="11">
        <v>-5.4368205824287197E-2</v>
      </c>
      <c r="AA710" s="11">
        <v>-0.103284753309173</v>
      </c>
      <c r="AB710" s="11">
        <v>-3.6175897865042203E-2</v>
      </c>
      <c r="AC710" s="11">
        <v>-9.2860487377205805E-4</v>
      </c>
      <c r="AD710" s="11">
        <v>-4.3994255171755599E-2</v>
      </c>
      <c r="AE710" s="11">
        <v>-2.2544220090525102E-2</v>
      </c>
      <c r="AF710" s="11">
        <v>-1.3076526373542599E-2</v>
      </c>
      <c r="AG710" s="11">
        <v>-6.9561437901515005E-2</v>
      </c>
      <c r="AH710" s="11">
        <v>-4.1518667976655599E-2</v>
      </c>
      <c r="AI710" s="11">
        <v>-1.7507453487418199E-2</v>
      </c>
      <c r="AJ710" s="11">
        <v>-1.69133857947102E-2</v>
      </c>
      <c r="AK710" s="11">
        <v>1.1849894704448499E-2</v>
      </c>
      <c r="AL710" s="11">
        <v>7.0294134621843602E-3</v>
      </c>
      <c r="AM710" s="11">
        <v>-3.2032252286122399E-3</v>
      </c>
      <c r="AN710" s="11">
        <v>-1.7517763804393599E-2</v>
      </c>
      <c r="AO710" s="11">
        <v>-3.8167000485106503E-2</v>
      </c>
      <c r="AP710" s="11">
        <v>-9.8015853010848496E-3</v>
      </c>
      <c r="AQ710" s="11">
        <v>-5.49967078798193E-2</v>
      </c>
      <c r="AR710" s="11">
        <v>3.09823219083732E-2</v>
      </c>
      <c r="AS710" s="11">
        <v>-1.37890527662663E-2</v>
      </c>
      <c r="AT710" s="11">
        <v>-6.4273514733160703E-2</v>
      </c>
      <c r="AU710" s="11">
        <v>4.0175709498311403E-2</v>
      </c>
      <c r="AW710">
        <f t="array" ref="AW710">SUMPRODUCT(B710:AU710,TRANSPOSE('QoL regression results'!$H$3:$H$48))</f>
        <v>0.82143574127525776</v>
      </c>
    </row>
    <row r="711" spans="1:49" x14ac:dyDescent="0.3">
      <c r="A711">
        <v>710</v>
      </c>
      <c r="B711" s="11">
        <v>0.86312384021424005</v>
      </c>
      <c r="C711" s="11">
        <v>-0.100451003452424</v>
      </c>
      <c r="D711" s="11">
        <v>-3.4176011205186299E-4</v>
      </c>
      <c r="E711" s="11">
        <v>4.26762317014433E-3</v>
      </c>
      <c r="F711" s="11">
        <v>4.8755150310302404E-3</v>
      </c>
      <c r="G711" s="11">
        <v>2.92383038721582E-2</v>
      </c>
      <c r="H711" s="11">
        <v>2.95284427931892E-2</v>
      </c>
      <c r="I711" s="11">
        <v>-8.2190297817905697E-2</v>
      </c>
      <c r="J711" s="11">
        <v>-4.7526107945696098E-3</v>
      </c>
      <c r="K711" s="11">
        <v>-0.172767984976577</v>
      </c>
      <c r="L711" s="11">
        <v>-9.7359810449802298E-2</v>
      </c>
      <c r="M711" s="11">
        <v>-5.32949021740666E-2</v>
      </c>
      <c r="N711" s="11">
        <v>-0.15012241160175099</v>
      </c>
      <c r="O711" s="11">
        <v>-3.0231938973949799E-2</v>
      </c>
      <c r="P711" s="11">
        <v>-1.8130417068948999E-2</v>
      </c>
      <c r="Q711" s="11">
        <v>-0.203629579097345</v>
      </c>
      <c r="R711" s="11">
        <v>-7.49178592698347E-2</v>
      </c>
      <c r="S711" s="11">
        <v>-0.131389161383862</v>
      </c>
      <c r="T711" s="11">
        <v>-6.1052289319620798E-2</v>
      </c>
      <c r="U711" s="11">
        <v>-0.188133481522617</v>
      </c>
      <c r="V711" s="11">
        <v>-2.6744100314450601E-2</v>
      </c>
      <c r="W711" s="11">
        <v>-2.6667184778823599E-2</v>
      </c>
      <c r="X711" s="11">
        <v>-3.06405947773222E-2</v>
      </c>
      <c r="Y711" s="11">
        <v>-8.2682695571191803E-2</v>
      </c>
      <c r="Z711" s="11">
        <v>-6.1605322452276002E-3</v>
      </c>
      <c r="AA711" s="11">
        <v>-9.3487153525325495E-2</v>
      </c>
      <c r="AB711" s="11">
        <v>-3.0544203397299002E-2</v>
      </c>
      <c r="AC711" s="11">
        <v>6.3086450034087697E-3</v>
      </c>
      <c r="AD711" s="11">
        <v>-1.5313596660899501E-2</v>
      </c>
      <c r="AE711" s="11">
        <v>-3.8780588976947597E-2</v>
      </c>
      <c r="AF711" s="11">
        <v>-2.96083617521803E-2</v>
      </c>
      <c r="AG711" s="11">
        <v>-5.80225549117463E-2</v>
      </c>
      <c r="AH711" s="11">
        <v>-4.34112712795671E-2</v>
      </c>
      <c r="AI711" s="11">
        <v>-2.7179760990422699E-2</v>
      </c>
      <c r="AJ711" s="11">
        <v>-1.4732123841719499E-2</v>
      </c>
      <c r="AK711" s="11">
        <v>2.4885969511197399E-3</v>
      </c>
      <c r="AL711" s="11">
        <v>1.30778210856854E-2</v>
      </c>
      <c r="AM711" s="11">
        <v>-3.75176724790292E-3</v>
      </c>
      <c r="AN711" s="11">
        <v>-2.0697082010188599E-2</v>
      </c>
      <c r="AO711" s="11">
        <v>-4.5147593638039003E-2</v>
      </c>
      <c r="AP711" s="11">
        <v>-1.7592512688400799E-2</v>
      </c>
      <c r="AQ711" s="11">
        <v>-5.7388458638909699E-2</v>
      </c>
      <c r="AR711" s="11">
        <v>3.1649200991449702E-2</v>
      </c>
      <c r="AS711" s="11">
        <v>-2.2938799517923301E-2</v>
      </c>
      <c r="AT711" s="11">
        <v>-6.3097159120812193E-2</v>
      </c>
      <c r="AU711" s="11">
        <v>3.7451930714959697E-2</v>
      </c>
      <c r="AW711">
        <f t="array" ref="AW711">SUMPRODUCT(B711:AU711,TRANSPOSE('QoL regression results'!$H$3:$H$48))</f>
        <v>0.83279039002035837</v>
      </c>
    </row>
    <row r="712" spans="1:49" x14ac:dyDescent="0.3">
      <c r="A712">
        <v>711</v>
      </c>
      <c r="B712" s="11">
        <v>0.85583794900238297</v>
      </c>
      <c r="C712" s="11">
        <v>-7.1467420257345204E-2</v>
      </c>
      <c r="D712" s="11">
        <v>-2.6614580599271399E-2</v>
      </c>
      <c r="E712" s="11">
        <v>1.1695932745621599E-3</v>
      </c>
      <c r="F712" s="11">
        <v>4.6070308399301499E-2</v>
      </c>
      <c r="G712" s="11">
        <v>7.2378605031902604E-2</v>
      </c>
      <c r="H712" s="11">
        <v>3.8897793392653202E-2</v>
      </c>
      <c r="I712" s="11">
        <v>-6.5532646371468606E-2</v>
      </c>
      <c r="J712" s="11">
        <v>-1.6309133123734401E-2</v>
      </c>
      <c r="K712" s="11">
        <v>-9.1782828137827996E-2</v>
      </c>
      <c r="L712" s="11">
        <v>-6.8007895086872994E-2</v>
      </c>
      <c r="M712" s="11">
        <v>-5.7369781196083602E-2</v>
      </c>
      <c r="N712" s="11">
        <v>-0.17247949448913899</v>
      </c>
      <c r="O712" s="11">
        <v>-9.82283684920911E-2</v>
      </c>
      <c r="P712" s="11">
        <v>-2.6430182818719498E-2</v>
      </c>
      <c r="Q712" s="11">
        <v>-5.9741060072171899E-2</v>
      </c>
      <c r="R712" s="11">
        <v>-2.2039399534050999E-2</v>
      </c>
      <c r="S712" s="11">
        <v>-0.109473235536745</v>
      </c>
      <c r="T712" s="11">
        <v>-7.17150210386506E-2</v>
      </c>
      <c r="U712" s="11">
        <v>-1.89688062553422E-2</v>
      </c>
      <c r="V712" s="11">
        <v>-2.5696971368564699E-3</v>
      </c>
      <c r="W712" s="11">
        <v>-4.4368101245991998E-2</v>
      </c>
      <c r="X712" s="11">
        <v>-3.2824757740468703E-2</v>
      </c>
      <c r="Y712" s="11">
        <v>-1.29644412729292E-2</v>
      </c>
      <c r="Z712" s="11">
        <v>3.9183191292119397E-2</v>
      </c>
      <c r="AA712" s="11">
        <v>-8.1097903051628506E-2</v>
      </c>
      <c r="AB712" s="11">
        <v>-2.5505768115383399E-2</v>
      </c>
      <c r="AC712" s="11">
        <v>-6.7597556638200995E-2</v>
      </c>
      <c r="AD712" s="11">
        <v>-7.8815725722273799E-2</v>
      </c>
      <c r="AE712" s="11">
        <v>-3.0460957939989802E-2</v>
      </c>
      <c r="AF712" s="11">
        <v>-7.2805688384763902E-3</v>
      </c>
      <c r="AG712" s="11">
        <v>-6.02898224899528E-2</v>
      </c>
      <c r="AH712" s="11">
        <v>-5.4941507195713002E-2</v>
      </c>
      <c r="AI712" s="11">
        <v>-3.0267004042654099E-2</v>
      </c>
      <c r="AJ712" s="11">
        <v>-1.01323720727086E-2</v>
      </c>
      <c r="AK712" s="11">
        <v>-6.6536344631617696E-3</v>
      </c>
      <c r="AL712" s="11">
        <v>9.1302295226423202E-3</v>
      </c>
      <c r="AM712" s="11">
        <v>-1.1004279506567301E-2</v>
      </c>
      <c r="AN712" s="11">
        <v>-3.1181345471542901E-2</v>
      </c>
      <c r="AO712" s="11">
        <v>-4.3171980383532697E-2</v>
      </c>
      <c r="AP712" s="11">
        <v>-1.2429087979992599E-2</v>
      </c>
      <c r="AQ712" s="11">
        <v>-5.0200226057911003E-2</v>
      </c>
      <c r="AR712" s="11">
        <v>3.4215558017719298E-2</v>
      </c>
      <c r="AS712" s="11">
        <v>-1.8214944912664999E-2</v>
      </c>
      <c r="AT712" s="11">
        <v>-6.4899063574548596E-2</v>
      </c>
      <c r="AU712" s="11">
        <v>3.91202496869065E-2</v>
      </c>
      <c r="AW712">
        <f t="array" ref="AW712">SUMPRODUCT(B712:AU712,TRANSPOSE('QoL regression results'!$H$3:$H$48))</f>
        <v>0.81002667132931228</v>
      </c>
    </row>
    <row r="713" spans="1:49" x14ac:dyDescent="0.3">
      <c r="A713">
        <v>712</v>
      </c>
      <c r="B713" s="11">
        <v>0.866074178231379</v>
      </c>
      <c r="C713" s="11">
        <v>-4.9973110916852997E-2</v>
      </c>
      <c r="D713" s="11">
        <v>8.2452896616943393E-3</v>
      </c>
      <c r="E713" s="11">
        <v>1.23868304281574E-2</v>
      </c>
      <c r="F713" s="11">
        <v>2.83407273435612E-2</v>
      </c>
      <c r="G713" s="11">
        <v>3.63688927301207E-2</v>
      </c>
      <c r="H713" s="11">
        <v>4.6982595541638701E-2</v>
      </c>
      <c r="I713" s="11">
        <v>-0.113185320484039</v>
      </c>
      <c r="J713" s="11">
        <v>-1.5590903988542199E-2</v>
      </c>
      <c r="K713" s="11">
        <v>-0.129412591606865</v>
      </c>
      <c r="L713" s="11">
        <v>-0.11906195486952099</v>
      </c>
      <c r="M713" s="11">
        <v>-4.4492653994181799E-2</v>
      </c>
      <c r="N713" s="11">
        <v>-4.1962361953407697E-2</v>
      </c>
      <c r="O713" s="11">
        <v>-7.7725494678081999E-2</v>
      </c>
      <c r="P713" s="11">
        <v>-1.14829381151158E-2</v>
      </c>
      <c r="Q713" s="11">
        <v>-5.3135770823182299E-2</v>
      </c>
      <c r="R713" s="11">
        <v>-0.11069079471578</v>
      </c>
      <c r="S713" s="11">
        <v>-0.132590931942762</v>
      </c>
      <c r="T713" s="11">
        <v>-9.5089920523352203E-2</v>
      </c>
      <c r="U713" s="11">
        <v>-0.109434184835767</v>
      </c>
      <c r="V713" s="11">
        <v>2.3531614607645999E-2</v>
      </c>
      <c r="W713" s="11">
        <v>-4.8142532281110699E-2</v>
      </c>
      <c r="X713" s="11">
        <v>-3.3534540700478503E-2</v>
      </c>
      <c r="Y713" s="11">
        <v>1.1081789374317801E-2</v>
      </c>
      <c r="Z713" s="11">
        <v>-3.5956306801019099E-2</v>
      </c>
      <c r="AA713" s="11">
        <v>-0.11007182507284601</v>
      </c>
      <c r="AB713" s="11">
        <v>-2.9571452118709599E-2</v>
      </c>
      <c r="AC713" s="11">
        <v>-6.0729106008675302E-2</v>
      </c>
      <c r="AD713" s="11">
        <v>5.0752348152286603E-2</v>
      </c>
      <c r="AE713" s="11">
        <v>-3.3971085439523402E-2</v>
      </c>
      <c r="AF713" s="11">
        <v>-1.17597461699042E-2</v>
      </c>
      <c r="AG713" s="11">
        <v>-5.0863810946421097E-2</v>
      </c>
      <c r="AH713" s="11">
        <v>-7.0178678568237604E-2</v>
      </c>
      <c r="AI713" s="11">
        <v>-1.8487181055770501E-2</v>
      </c>
      <c r="AJ713" s="11">
        <v>-1.5664047745225299E-2</v>
      </c>
      <c r="AK713" s="11">
        <v>4.7397807478888297E-3</v>
      </c>
      <c r="AL713" s="11">
        <v>5.9974964802138701E-3</v>
      </c>
      <c r="AM713" s="11">
        <v>-1.2984747390270101E-2</v>
      </c>
      <c r="AN713" s="11">
        <v>-1.9104768074139199E-2</v>
      </c>
      <c r="AO713" s="11">
        <v>-4.1681279917901902E-2</v>
      </c>
      <c r="AP713" s="11">
        <v>-1.9004018135334901E-2</v>
      </c>
      <c r="AQ713" s="11">
        <v>-6.4187085464427904E-2</v>
      </c>
      <c r="AR713" s="11">
        <v>2.5244112939463E-2</v>
      </c>
      <c r="AS713" s="11">
        <v>-1.9750474347596799E-2</v>
      </c>
      <c r="AT713" s="11">
        <v>-7.4880121347478706E-2</v>
      </c>
      <c r="AU713" s="11">
        <v>4.5966009119174901E-2</v>
      </c>
      <c r="AW713">
        <f t="array" ref="AW713">SUMPRODUCT(B713:AU713,TRANSPOSE('QoL regression results'!$H$3:$H$48))</f>
        <v>0.8018929961433553</v>
      </c>
    </row>
    <row r="714" spans="1:49" x14ac:dyDescent="0.3">
      <c r="A714">
        <v>713</v>
      </c>
      <c r="B714" s="11">
        <v>0.87231776144872997</v>
      </c>
      <c r="C714" s="11">
        <v>-6.1646421859009697E-2</v>
      </c>
      <c r="D714" s="11">
        <v>-1.27540233603043E-2</v>
      </c>
      <c r="E714" s="11">
        <v>-1.7812232187127E-3</v>
      </c>
      <c r="F714" s="11">
        <v>7.0376244422721296E-3</v>
      </c>
      <c r="G714" s="11">
        <v>2.5274561499867801E-2</v>
      </c>
      <c r="H714" s="11">
        <v>2.9569202021237102E-2</v>
      </c>
      <c r="I714" s="11">
        <v>-2.7757823314455098E-2</v>
      </c>
      <c r="J714" s="11">
        <v>-3.0081215049784001E-2</v>
      </c>
      <c r="K714" s="11">
        <v>-0.13814268547039599</v>
      </c>
      <c r="L714" s="11">
        <v>-0.135383921889381</v>
      </c>
      <c r="M714" s="11">
        <v>-4.63877141464316E-2</v>
      </c>
      <c r="N714" s="11">
        <v>-0.185966793621794</v>
      </c>
      <c r="O714" s="11">
        <v>-0.111279324688541</v>
      </c>
      <c r="P714" s="11">
        <v>-1.7948414579096801E-2</v>
      </c>
      <c r="Q714" s="11">
        <v>-0.16633016171438</v>
      </c>
      <c r="R714" s="11">
        <v>-3.6599554385206103E-2</v>
      </c>
      <c r="S714" s="11">
        <v>-0.15452798913247601</v>
      </c>
      <c r="T714" s="11">
        <v>-8.6068375893660606E-2</v>
      </c>
      <c r="U714" s="11">
        <v>-0.21530414210170501</v>
      </c>
      <c r="V714" s="11">
        <v>2.5841463510481801E-2</v>
      </c>
      <c r="W714" s="11">
        <v>-5.6916887699848102E-2</v>
      </c>
      <c r="X714" s="11">
        <v>-4.2611975454500801E-2</v>
      </c>
      <c r="Y714" s="11">
        <v>2.0791093788925402E-3</v>
      </c>
      <c r="Z714" s="11">
        <v>-3.3552259017233202E-2</v>
      </c>
      <c r="AA714" s="11">
        <v>-0.12074811419814099</v>
      </c>
      <c r="AB714" s="11">
        <v>-2.7311939103913101E-2</v>
      </c>
      <c r="AC714" s="11">
        <v>-0.10065291135666</v>
      </c>
      <c r="AD714" s="11">
        <v>-1.31004546503528E-2</v>
      </c>
      <c r="AE714" s="11">
        <v>-3.7691019943857498E-2</v>
      </c>
      <c r="AF714" s="11">
        <v>-1.9816874741669498E-2</v>
      </c>
      <c r="AG714" s="11">
        <v>-6.6922746920525203E-2</v>
      </c>
      <c r="AH714" s="11">
        <v>-3.76886351420673E-2</v>
      </c>
      <c r="AI714" s="11">
        <v>-2.7681586775041699E-2</v>
      </c>
      <c r="AJ714" s="11">
        <v>-1.8648816570325601E-2</v>
      </c>
      <c r="AK714" s="11">
        <v>-6.4336334343377899E-3</v>
      </c>
      <c r="AL714" s="11">
        <v>-8.8138763007750503E-5</v>
      </c>
      <c r="AM714" s="11">
        <v>-2.4258385060304199E-2</v>
      </c>
      <c r="AN714" s="11">
        <v>-2.4566604141753001E-2</v>
      </c>
      <c r="AO714" s="11">
        <v>-5.1983762788370601E-2</v>
      </c>
      <c r="AP714" s="11">
        <v>-9.2455174630746602E-3</v>
      </c>
      <c r="AQ714" s="11">
        <v>-5.4103510429466102E-2</v>
      </c>
      <c r="AR714" s="11">
        <v>3.2237595352534697E-2</v>
      </c>
      <c r="AS714" s="11">
        <v>-1.5720662374262999E-2</v>
      </c>
      <c r="AT714" s="11">
        <v>-6.3148890747471903E-2</v>
      </c>
      <c r="AU714" s="11">
        <v>3.6558679575743401E-2</v>
      </c>
      <c r="AW714">
        <f t="array" ref="AW714">SUMPRODUCT(B714:AU714,TRANSPOSE('QoL regression results'!$H$3:$H$48))</f>
        <v>0.83454098754365491</v>
      </c>
    </row>
    <row r="715" spans="1:49" x14ac:dyDescent="0.3">
      <c r="A715">
        <v>714</v>
      </c>
      <c r="B715" s="11">
        <v>0.86036264675253804</v>
      </c>
      <c r="C715" s="11">
        <v>-4.4970732348341799E-2</v>
      </c>
      <c r="D715" s="11">
        <v>-1.7371053161032601E-4</v>
      </c>
      <c r="E715" s="11">
        <v>-8.6130286960357603E-6</v>
      </c>
      <c r="F715" s="11">
        <v>2.2664449167244902E-2</v>
      </c>
      <c r="G715" s="11">
        <v>2.5086260597801498E-2</v>
      </c>
      <c r="H715" s="11">
        <v>3.5638885066689802E-2</v>
      </c>
      <c r="I715" s="11">
        <v>-4.6781064966052201E-2</v>
      </c>
      <c r="J715" s="11">
        <v>-1.0789060644545099E-2</v>
      </c>
      <c r="K715" s="11">
        <v>-0.117344032297637</v>
      </c>
      <c r="L715" s="11">
        <v>-0.108349122507875</v>
      </c>
      <c r="M715" s="11">
        <v>-5.5622654872468598E-2</v>
      </c>
      <c r="N715" s="11">
        <v>-0.12261246383555401</v>
      </c>
      <c r="O715" s="11">
        <v>-4.4557474297991499E-2</v>
      </c>
      <c r="P715" s="11">
        <v>-3.30915074568362E-2</v>
      </c>
      <c r="Q715" s="11">
        <v>2.7583196446647501E-2</v>
      </c>
      <c r="R715" s="11">
        <v>-6.0056507346379497E-2</v>
      </c>
      <c r="S715" s="11">
        <v>-0.13115048601150001</v>
      </c>
      <c r="T715" s="11">
        <v>-3.2079058653964897E-2</v>
      </c>
      <c r="U715" s="11">
        <v>-1.43918095462198E-2</v>
      </c>
      <c r="V715" s="11">
        <v>1.98897466250074E-2</v>
      </c>
      <c r="W715" s="11">
        <v>-4.21480326154684E-2</v>
      </c>
      <c r="X715" s="11">
        <v>-4.8702458018660598E-2</v>
      </c>
      <c r="Y715" s="11">
        <v>3.3766242768915197E-2</v>
      </c>
      <c r="Z715" s="11">
        <v>2.89767158066793E-2</v>
      </c>
      <c r="AA715" s="11">
        <v>-9.7008880911989906E-2</v>
      </c>
      <c r="AB715" s="11">
        <v>-2.9127843616085999E-2</v>
      </c>
      <c r="AC715" s="11">
        <v>-0.13582201175445899</v>
      </c>
      <c r="AD715" s="11">
        <v>1.41970861716072E-2</v>
      </c>
      <c r="AE715" s="11">
        <v>-3.3099315823801198E-2</v>
      </c>
      <c r="AF715" s="11">
        <v>-3.28328129667134E-2</v>
      </c>
      <c r="AG715" s="11">
        <v>-6.89821816598086E-2</v>
      </c>
      <c r="AH715" s="11">
        <v>-5.5766769398473699E-2</v>
      </c>
      <c r="AI715" s="11">
        <v>-2.4235443661855101E-2</v>
      </c>
      <c r="AJ715" s="11">
        <v>-1.6604587704080499E-2</v>
      </c>
      <c r="AK715" s="11">
        <v>-4.5925085941093203E-3</v>
      </c>
      <c r="AL715" s="11">
        <v>3.7796350957378798E-3</v>
      </c>
      <c r="AM715" s="11">
        <v>-1.5420174878117501E-2</v>
      </c>
      <c r="AN715" s="11">
        <v>-2.0285782268962702E-2</v>
      </c>
      <c r="AO715" s="11">
        <v>-3.7107437405572499E-2</v>
      </c>
      <c r="AP715" s="11">
        <v>-1.0917410628733099E-2</v>
      </c>
      <c r="AQ715" s="11">
        <v>-5.0887936985265197E-2</v>
      </c>
      <c r="AR715" s="11">
        <v>3.5185426477524699E-2</v>
      </c>
      <c r="AS715" s="11">
        <v>-1.71484950209621E-2</v>
      </c>
      <c r="AT715" s="11">
        <v>-6.81084189024561E-2</v>
      </c>
      <c r="AU715" s="11">
        <v>4.4347618091941897E-2</v>
      </c>
      <c r="AW715">
        <f t="array" ref="AW715">SUMPRODUCT(B715:AU715,TRANSPOSE('QoL regression results'!$H$3:$H$48))</f>
        <v>0.80837551244980221</v>
      </c>
    </row>
    <row r="716" spans="1:49" x14ac:dyDescent="0.3">
      <c r="A716">
        <v>715</v>
      </c>
      <c r="B716" s="11">
        <v>0.88129789146081206</v>
      </c>
      <c r="C716" s="11">
        <v>-6.2389459563360797E-2</v>
      </c>
      <c r="D716" s="11">
        <v>2.21508969255267E-2</v>
      </c>
      <c r="E716" s="11">
        <v>5.26075294826432E-3</v>
      </c>
      <c r="F716" s="11">
        <v>-2.2009334849548302E-2</v>
      </c>
      <c r="G716" s="11">
        <v>1.87275263858044E-2</v>
      </c>
      <c r="H716" s="11">
        <v>2.0239805895432599E-2</v>
      </c>
      <c r="I716" s="11">
        <v>-5.1414614962235199E-2</v>
      </c>
      <c r="J716" s="11">
        <v>-2.59947846166672E-2</v>
      </c>
      <c r="K716" s="11">
        <v>-0.172797134055058</v>
      </c>
      <c r="L716" s="11">
        <v>-0.12153595803113799</v>
      </c>
      <c r="M716" s="11">
        <v>-6.2615608070447498E-2</v>
      </c>
      <c r="N716" s="11">
        <v>-0.1104099826777</v>
      </c>
      <c r="O716" s="11">
        <v>-9.8113194445411195E-2</v>
      </c>
      <c r="P716" s="11">
        <v>-2.1549252135609199E-2</v>
      </c>
      <c r="Q716" s="11">
        <v>-0.152996196869223</v>
      </c>
      <c r="R716" s="11">
        <v>-3.9615493200537803E-2</v>
      </c>
      <c r="S716" s="11">
        <v>-0.15148026105069901</v>
      </c>
      <c r="T716" s="11">
        <v>-4.2012764359693699E-2</v>
      </c>
      <c r="U716" s="11">
        <v>-2.2289058893969298E-2</v>
      </c>
      <c r="V716" s="11">
        <v>1.5547581933555101E-2</v>
      </c>
      <c r="W716" s="11">
        <v>-6.5182452364507495E-2</v>
      </c>
      <c r="X716" s="11">
        <v>-4.5033623860884303E-2</v>
      </c>
      <c r="Y716" s="11">
        <v>-4.2564697511432797E-2</v>
      </c>
      <c r="Z716" s="11">
        <v>-2.1113687266506399E-2</v>
      </c>
      <c r="AA716" s="11">
        <v>-8.2688535391870099E-2</v>
      </c>
      <c r="AB716" s="11">
        <v>-1.9429347107221499E-2</v>
      </c>
      <c r="AC716" s="11">
        <v>4.0218920589908003E-2</v>
      </c>
      <c r="AD716" s="11">
        <v>-2.8047364247247498E-2</v>
      </c>
      <c r="AE716" s="11">
        <v>-3.3623423464186203E-2</v>
      </c>
      <c r="AF716" s="11">
        <v>-5.3378582859594497E-3</v>
      </c>
      <c r="AG716" s="11">
        <v>-7.2398750827769198E-2</v>
      </c>
      <c r="AH716" s="11">
        <v>-4.4065691384486398E-2</v>
      </c>
      <c r="AI716" s="11">
        <v>-2.7813267443186601E-2</v>
      </c>
      <c r="AJ716" s="11">
        <v>-1.3645531945918299E-2</v>
      </c>
      <c r="AK716" s="11">
        <v>1.1018434155813199E-3</v>
      </c>
      <c r="AL716" s="11">
        <v>5.6956094170924603E-3</v>
      </c>
      <c r="AM716" s="11">
        <v>-7.2191867791654204E-3</v>
      </c>
      <c r="AN716" s="11">
        <v>-2.21203282324316E-2</v>
      </c>
      <c r="AO716" s="11">
        <v>-3.7342407649399299E-2</v>
      </c>
      <c r="AP716" s="11">
        <v>-1.05608511534395E-2</v>
      </c>
      <c r="AQ716" s="11">
        <v>-4.8928883032970501E-2</v>
      </c>
      <c r="AR716" s="11">
        <v>2.8276918670450301E-2</v>
      </c>
      <c r="AS716" s="11">
        <v>-2.0837022811589799E-2</v>
      </c>
      <c r="AT716" s="11">
        <v>-7.3379322009515704E-2</v>
      </c>
      <c r="AU716" s="11">
        <v>2.6468495037528302E-2</v>
      </c>
      <c r="AW716">
        <f t="array" ref="AW716">SUMPRODUCT(B716:AU716,TRANSPOSE('QoL regression results'!$H$3:$H$48))</f>
        <v>0.84292780949341817</v>
      </c>
    </row>
    <row r="717" spans="1:49" x14ac:dyDescent="0.3">
      <c r="A717">
        <v>716</v>
      </c>
      <c r="B717" s="11">
        <v>0.86731010302717704</v>
      </c>
      <c r="C717" s="11">
        <v>-4.5983368490096502E-2</v>
      </c>
      <c r="D717" s="11">
        <v>5.1345016582297299E-3</v>
      </c>
      <c r="E717" s="11">
        <v>7.9703947399800896E-4</v>
      </c>
      <c r="F717" s="11">
        <v>2.7304439275015798E-3</v>
      </c>
      <c r="G717" s="11">
        <v>2.8150564425642E-2</v>
      </c>
      <c r="H717" s="11">
        <v>2.89648137128844E-2</v>
      </c>
      <c r="I717" s="11">
        <v>-5.3380870731455803E-2</v>
      </c>
      <c r="J717" s="11">
        <v>-6.2042184287877701E-3</v>
      </c>
      <c r="K717" s="11">
        <v>-0.10892418629119301</v>
      </c>
      <c r="L717" s="11">
        <v>-0.14658558838548999</v>
      </c>
      <c r="M717" s="11">
        <v>-5.8564354004061299E-2</v>
      </c>
      <c r="N717" s="11">
        <v>-9.2326814885849304E-2</v>
      </c>
      <c r="O717" s="11">
        <v>-3.7364906600201302E-2</v>
      </c>
      <c r="P717" s="11">
        <v>-2.01851391625191E-2</v>
      </c>
      <c r="Q717" s="11">
        <v>-6.9712174831850299E-2</v>
      </c>
      <c r="R717" s="11">
        <v>-2.3463687185026099E-2</v>
      </c>
      <c r="S717" s="11">
        <v>-0.149068045119887</v>
      </c>
      <c r="T717" s="11">
        <v>-6.3957655533080804E-2</v>
      </c>
      <c r="U717" s="11">
        <v>-0.13476658193747401</v>
      </c>
      <c r="V717" s="11">
        <v>-1.94787947906589E-2</v>
      </c>
      <c r="W717" s="11">
        <v>-1.6562247701655399E-2</v>
      </c>
      <c r="X717" s="11">
        <v>-2.2263065071190601E-2</v>
      </c>
      <c r="Y717" s="11">
        <v>-9.5159477469324294E-3</v>
      </c>
      <c r="Z717" s="11">
        <v>2.07911366953633E-2</v>
      </c>
      <c r="AA717" s="11">
        <v>-0.108889540603427</v>
      </c>
      <c r="AB717" s="11">
        <v>-2.0963362395080998E-2</v>
      </c>
      <c r="AC717" s="11">
        <v>-9.36685819065162E-3</v>
      </c>
      <c r="AD717" s="11">
        <v>-6.1002783486211402E-2</v>
      </c>
      <c r="AE717" s="11">
        <v>-3.9133592587303798E-2</v>
      </c>
      <c r="AF717" s="11">
        <v>-1.42061058782957E-2</v>
      </c>
      <c r="AG717" s="11">
        <v>-5.7031715249518E-2</v>
      </c>
      <c r="AH717" s="11">
        <v>-5.5104520427959797E-2</v>
      </c>
      <c r="AI717" s="11">
        <v>-2.97060482455529E-2</v>
      </c>
      <c r="AJ717" s="11">
        <v>-1.72423033783266E-2</v>
      </c>
      <c r="AK717" s="11">
        <v>7.5267128319871802E-3</v>
      </c>
      <c r="AL717" s="11">
        <v>1.70117616484869E-2</v>
      </c>
      <c r="AM717" s="11">
        <v>-2.1273529149559798E-3</v>
      </c>
      <c r="AN717" s="11">
        <v>-1.6621445629405401E-2</v>
      </c>
      <c r="AO717" s="11">
        <v>-3.5508160313189999E-2</v>
      </c>
      <c r="AP717" s="11">
        <v>-1.7076138820599999E-2</v>
      </c>
      <c r="AQ717" s="11">
        <v>-5.8645770963567899E-2</v>
      </c>
      <c r="AR717" s="11">
        <v>2.7521055829720399E-2</v>
      </c>
      <c r="AS717" s="11">
        <v>-1.8222571286515499E-2</v>
      </c>
      <c r="AT717" s="11">
        <v>-6.6814475253719002E-2</v>
      </c>
      <c r="AU717" s="11">
        <v>4.3305592263744301E-2</v>
      </c>
      <c r="AW717">
        <f t="array" ref="AW717">SUMPRODUCT(B717:AU717,TRANSPOSE('QoL regression results'!$H$3:$H$48))</f>
        <v>0.82921734424770421</v>
      </c>
    </row>
    <row r="718" spans="1:49" x14ac:dyDescent="0.3">
      <c r="A718">
        <v>717</v>
      </c>
      <c r="B718" s="11">
        <v>0.85873951929386805</v>
      </c>
      <c r="C718" s="11">
        <v>-8.8398749069568502E-2</v>
      </c>
      <c r="D718" s="11">
        <v>1.59825643628717E-3</v>
      </c>
      <c r="E718" s="11">
        <v>4.9007940775980998E-3</v>
      </c>
      <c r="F718" s="11">
        <v>4.6477720787810102E-2</v>
      </c>
      <c r="G718" s="11">
        <v>1.5092400396096601E-2</v>
      </c>
      <c r="H718" s="11">
        <v>3.8137896931859698E-2</v>
      </c>
      <c r="I718" s="11">
        <v>-8.9298789905539702E-2</v>
      </c>
      <c r="J718" s="11">
        <v>5.0901412974497101E-3</v>
      </c>
      <c r="K718" s="11">
        <v>-0.13507074803305899</v>
      </c>
      <c r="L718" s="11">
        <v>-0.13015273539879901</v>
      </c>
      <c r="M718" s="11">
        <v>-5.1524924642110198E-2</v>
      </c>
      <c r="N718" s="11">
        <v>-0.19722380017115199</v>
      </c>
      <c r="O718" s="11">
        <v>-6.2279120229723803E-2</v>
      </c>
      <c r="P718" s="11">
        <v>-1.89344500725789E-2</v>
      </c>
      <c r="Q718" s="11">
        <v>-0.10551138460895</v>
      </c>
      <c r="R718" s="11">
        <v>-6.0908873623330799E-2</v>
      </c>
      <c r="S718" s="11">
        <v>-0.11554894157175601</v>
      </c>
      <c r="T718" s="11">
        <v>-7.5940629720271199E-2</v>
      </c>
      <c r="U718" s="11">
        <v>-0.14045694674874901</v>
      </c>
      <c r="V718" s="11">
        <v>5.98368583552445E-2</v>
      </c>
      <c r="W718" s="11">
        <v>-7.2102872675851207E-2</v>
      </c>
      <c r="X718" s="11">
        <v>-2.9686312610247099E-2</v>
      </c>
      <c r="Y718" s="11">
        <v>2.0298989885611698E-2</v>
      </c>
      <c r="Z718" s="11">
        <v>3.0526596786013902E-4</v>
      </c>
      <c r="AA718" s="11">
        <v>-9.0970042451504404E-2</v>
      </c>
      <c r="AB718" s="11">
        <v>-2.2483356805717399E-2</v>
      </c>
      <c r="AC718" s="11">
        <v>-0.10990814099552899</v>
      </c>
      <c r="AD718" s="11">
        <v>5.04049732960637E-2</v>
      </c>
      <c r="AE718" s="11">
        <v>-3.8199648007608597E-2</v>
      </c>
      <c r="AF718" s="11">
        <v>-4.0862690693364203E-3</v>
      </c>
      <c r="AG718" s="11">
        <v>-6.4867821240154805E-2</v>
      </c>
      <c r="AH718" s="11">
        <v>-5.3171031492131503E-2</v>
      </c>
      <c r="AI718" s="11">
        <v>-2.2211065565204E-2</v>
      </c>
      <c r="AJ718" s="11">
        <v>-1.2376272940495E-2</v>
      </c>
      <c r="AK718" s="11">
        <v>-6.5575876533510999E-3</v>
      </c>
      <c r="AL718" s="11">
        <v>3.7341045354622399E-3</v>
      </c>
      <c r="AM718" s="11">
        <v>-1.4103508945431E-2</v>
      </c>
      <c r="AN718" s="11">
        <v>-1.8275665189889399E-2</v>
      </c>
      <c r="AO718" s="11">
        <v>-5.21870254749323E-2</v>
      </c>
      <c r="AP718" s="11">
        <v>-1.28645229078498E-2</v>
      </c>
      <c r="AQ718" s="11">
        <v>-5.5323432285435598E-2</v>
      </c>
      <c r="AR718" s="11">
        <v>2.7554404007220101E-2</v>
      </c>
      <c r="AS718" s="11">
        <v>-1.7250782135699898E-2</v>
      </c>
      <c r="AT718" s="11">
        <v>-6.5346076877916201E-2</v>
      </c>
      <c r="AU718" s="11">
        <v>4.3595416067975103E-2</v>
      </c>
      <c r="AW718">
        <f t="array" ref="AW718">SUMPRODUCT(B718:AU718,TRANSPOSE('QoL regression results'!$H$3:$H$48))</f>
        <v>0.8093025923371987</v>
      </c>
    </row>
    <row r="719" spans="1:49" x14ac:dyDescent="0.3">
      <c r="A719">
        <v>718</v>
      </c>
      <c r="B719" s="11">
        <v>0.84888062697419897</v>
      </c>
      <c r="C719" s="11">
        <v>-5.7106891262079902E-4</v>
      </c>
      <c r="D719" s="11">
        <v>1.1951967781293701E-2</v>
      </c>
      <c r="E719" s="11">
        <v>8.3960450439106507E-3</v>
      </c>
      <c r="F719" s="11">
        <v>-2.1930340160393798E-2</v>
      </c>
      <c r="G719" s="11">
        <v>6.1052296159782703E-3</v>
      </c>
      <c r="H719" s="11">
        <v>2.00119975930181E-2</v>
      </c>
      <c r="I719" s="11">
        <v>-9.4866011157900401E-2</v>
      </c>
      <c r="J719" s="11">
        <v>-1.6368587903292198E-2</v>
      </c>
      <c r="K719" s="11">
        <v>-9.6761487433975293E-2</v>
      </c>
      <c r="L719" s="11">
        <v>-9.5605921710471706E-2</v>
      </c>
      <c r="M719" s="11">
        <v>-5.6646708105487401E-2</v>
      </c>
      <c r="N719" s="11">
        <v>-0.167132516536211</v>
      </c>
      <c r="O719" s="11">
        <v>-0.14011547767144</v>
      </c>
      <c r="P719" s="11">
        <v>-2.0582617327481099E-2</v>
      </c>
      <c r="Q719" s="11">
        <v>-9.2174789382711106E-2</v>
      </c>
      <c r="R719" s="11">
        <v>-9.6822785239390294E-2</v>
      </c>
      <c r="S719" s="11">
        <v>-0.14922865629160001</v>
      </c>
      <c r="T719" s="11">
        <v>-8.2069062808636406E-2</v>
      </c>
      <c r="U719" s="11">
        <v>-2.38096634521494E-2</v>
      </c>
      <c r="V719" s="11">
        <v>1.3299847730589599E-2</v>
      </c>
      <c r="W719" s="11">
        <v>-2.90917583304517E-2</v>
      </c>
      <c r="X719" s="11">
        <v>-2.5800815826002299E-2</v>
      </c>
      <c r="Y719" s="11">
        <v>-4.7515094702990698E-3</v>
      </c>
      <c r="Z719" s="11">
        <v>-2.02059261014613E-2</v>
      </c>
      <c r="AA719" s="11">
        <v>-7.8300059448605797E-2</v>
      </c>
      <c r="AB719" s="11">
        <v>-2.2684408981181899E-2</v>
      </c>
      <c r="AC719" s="11">
        <v>6.7727519690265303E-2</v>
      </c>
      <c r="AD719" s="11">
        <v>-6.2778688175352398E-2</v>
      </c>
      <c r="AE719" s="11">
        <v>-3.86985092135263E-2</v>
      </c>
      <c r="AF719" s="11">
        <v>-1.80039670512031E-2</v>
      </c>
      <c r="AG719" s="11">
        <v>-5.6866885739493299E-2</v>
      </c>
      <c r="AH719" s="11">
        <v>-4.3952193162179298E-2</v>
      </c>
      <c r="AI719" s="11">
        <v>-2.3213985517812001E-2</v>
      </c>
      <c r="AJ719" s="11">
        <v>-1.50577070522772E-2</v>
      </c>
      <c r="AK719" s="11">
        <v>5.4702973173450598E-3</v>
      </c>
      <c r="AL719" s="11">
        <v>5.4829518220005499E-3</v>
      </c>
      <c r="AM719" s="11">
        <v>-9.9588897935603601E-3</v>
      </c>
      <c r="AN719" s="11">
        <v>-7.66157448939629E-3</v>
      </c>
      <c r="AO719" s="11">
        <v>-3.7662464459214902E-2</v>
      </c>
      <c r="AP719" s="11">
        <v>-1.20425215881285E-2</v>
      </c>
      <c r="AQ719" s="11">
        <v>-5.3081784252205701E-2</v>
      </c>
      <c r="AR719" s="11">
        <v>2.4641284616977802E-2</v>
      </c>
      <c r="AS719" s="11">
        <v>-1.0663623972551399E-2</v>
      </c>
      <c r="AT719" s="11">
        <v>-6.1899636674754198E-2</v>
      </c>
      <c r="AU719" s="11">
        <v>4.7559362508522302E-2</v>
      </c>
      <c r="AW719">
        <f t="array" ref="AW719">SUMPRODUCT(B719:AU719,TRANSPOSE('QoL regression results'!$H$3:$H$48))</f>
        <v>0.81041138563402026</v>
      </c>
    </row>
    <row r="720" spans="1:49" x14ac:dyDescent="0.3">
      <c r="A720">
        <v>719</v>
      </c>
      <c r="B720" s="11">
        <v>0.87777481684806302</v>
      </c>
      <c r="C720" s="11">
        <v>-4.09535113060348E-2</v>
      </c>
      <c r="D720" s="11">
        <v>9.3512039546507393E-3</v>
      </c>
      <c r="E720" s="11">
        <v>-2.1170221208785902E-3</v>
      </c>
      <c r="F720" s="11">
        <v>4.7900388900080203E-3</v>
      </c>
      <c r="G720" s="11">
        <v>3.6724538055385503E-2</v>
      </c>
      <c r="H720" s="11">
        <v>4.4323473039065003E-2</v>
      </c>
      <c r="I720" s="11">
        <v>-1.9385925499350101E-2</v>
      </c>
      <c r="J720" s="11">
        <v>-2.5448848933333199E-2</v>
      </c>
      <c r="K720" s="11">
        <v>-0.191767940493804</v>
      </c>
      <c r="L720" s="11">
        <v>-9.2029125236592096E-2</v>
      </c>
      <c r="M720" s="11">
        <v>-6.0581362518849602E-2</v>
      </c>
      <c r="N720" s="11">
        <v>-0.122037718483232</v>
      </c>
      <c r="O720" s="11">
        <v>-7.1203885248396201E-2</v>
      </c>
      <c r="P720" s="11">
        <v>-2.9416330263507099E-2</v>
      </c>
      <c r="Q720" s="11">
        <v>-0.103842195371508</v>
      </c>
      <c r="R720" s="11">
        <v>-4.1979196334081197E-2</v>
      </c>
      <c r="S720" s="11">
        <v>-0.12888139669218199</v>
      </c>
      <c r="T720" s="11">
        <v>-6.0249891497293699E-2</v>
      </c>
      <c r="U720" s="11">
        <v>-8.5910910707385504E-2</v>
      </c>
      <c r="V720" s="11">
        <v>-2.8325384759679099E-2</v>
      </c>
      <c r="W720" s="11">
        <v>-3.9966606957456699E-2</v>
      </c>
      <c r="X720" s="11">
        <v>-4.2819947355772797E-2</v>
      </c>
      <c r="Y720" s="11">
        <v>-1.6861941607382799E-2</v>
      </c>
      <c r="Z720" s="11">
        <v>-1.68846596868398E-2</v>
      </c>
      <c r="AA720" s="11">
        <v>-8.9030611929777903E-2</v>
      </c>
      <c r="AB720" s="11">
        <v>-2.8117051252642598E-2</v>
      </c>
      <c r="AC720" s="11">
        <v>7.1750575671667205E-2</v>
      </c>
      <c r="AD720" s="11">
        <v>-6.2208793145677198E-2</v>
      </c>
      <c r="AE720" s="11">
        <v>-3.7739606420105098E-2</v>
      </c>
      <c r="AF720" s="11">
        <v>-6.9054692020461498E-3</v>
      </c>
      <c r="AG720" s="11">
        <v>-6.4738552707734501E-2</v>
      </c>
      <c r="AH720" s="11">
        <v>-6.3470572346484705E-2</v>
      </c>
      <c r="AI720" s="11">
        <v>-2.2888494569020101E-2</v>
      </c>
      <c r="AJ720" s="11">
        <v>-1.2653324647862899E-2</v>
      </c>
      <c r="AK720" s="11">
        <v>-1.23367450644237E-3</v>
      </c>
      <c r="AL720" s="11">
        <v>3.7610532390711E-3</v>
      </c>
      <c r="AM720" s="11">
        <v>-1.39290871577579E-2</v>
      </c>
      <c r="AN720" s="11">
        <v>-2.2267984148764301E-2</v>
      </c>
      <c r="AO720" s="11">
        <v>-3.6388694162641899E-2</v>
      </c>
      <c r="AP720" s="11">
        <v>-1.30528991675764E-2</v>
      </c>
      <c r="AQ720" s="11">
        <v>-4.6591798327218999E-2</v>
      </c>
      <c r="AR720" s="11">
        <v>2.8538077292470699E-2</v>
      </c>
      <c r="AS720" s="11">
        <v>-2.12053169058437E-2</v>
      </c>
      <c r="AT720" s="11">
        <v>-7.2109642286631997E-2</v>
      </c>
      <c r="AU720" s="11">
        <v>3.7500724880624697E-2</v>
      </c>
      <c r="AW720">
        <f t="array" ref="AW720">SUMPRODUCT(B720:AU720,TRANSPOSE('QoL regression results'!$H$3:$H$48))</f>
        <v>0.8180652977406494</v>
      </c>
    </row>
    <row r="721" spans="1:49" x14ac:dyDescent="0.3">
      <c r="A721">
        <v>720</v>
      </c>
      <c r="B721" s="11">
        <v>0.86255065881375903</v>
      </c>
      <c r="C721" s="11">
        <v>-2.0326455579498699E-3</v>
      </c>
      <c r="D721" s="11">
        <v>-1.8592732347621502E-2</v>
      </c>
      <c r="E721" s="11">
        <v>3.00356374612783E-3</v>
      </c>
      <c r="F721" s="11">
        <v>1.3884932103172E-2</v>
      </c>
      <c r="G721" s="11">
        <v>4.0920821952719497E-2</v>
      </c>
      <c r="H721" s="11">
        <v>4.16802106816863E-2</v>
      </c>
      <c r="I721" s="11">
        <v>-6.4962182446893904E-2</v>
      </c>
      <c r="J721" s="11">
        <v>-4.0459432421358299E-2</v>
      </c>
      <c r="K721" s="11">
        <v>-8.7130059415915104E-2</v>
      </c>
      <c r="L721" s="11">
        <v>-9.68513197623216E-2</v>
      </c>
      <c r="M721" s="11">
        <v>-5.0929448280268401E-2</v>
      </c>
      <c r="N721" s="11">
        <v>-0.16356654510701699</v>
      </c>
      <c r="O721" s="11">
        <v>-9.4402381920254602E-2</v>
      </c>
      <c r="P721" s="11">
        <v>-1.4977811379227201E-2</v>
      </c>
      <c r="Q721" s="11">
        <v>-0.15116515485184201</v>
      </c>
      <c r="R721" s="11">
        <v>-4.4101398080473697E-2</v>
      </c>
      <c r="S721" s="11">
        <v>-0.154436714720425</v>
      </c>
      <c r="T721" s="11">
        <v>-7.3848499974556198E-2</v>
      </c>
      <c r="U721" s="11">
        <v>-6.3454802579484895E-2</v>
      </c>
      <c r="V721" s="11">
        <v>-1.4171517451862899E-2</v>
      </c>
      <c r="W721" s="11">
        <v>-6.3330933523294594E-2</v>
      </c>
      <c r="X721" s="11">
        <v>-4.5485502623817599E-2</v>
      </c>
      <c r="Y721" s="11">
        <v>-3.5879532986896698E-3</v>
      </c>
      <c r="Z721" s="11">
        <v>2.5367499356790502E-2</v>
      </c>
      <c r="AA721" s="11">
        <v>-0.11032685133548099</v>
      </c>
      <c r="AB721" s="11">
        <v>-2.40679567105858E-2</v>
      </c>
      <c r="AC721" s="11">
        <v>-1.5759164196783599E-2</v>
      </c>
      <c r="AD721" s="11">
        <v>-3.4561543037021199E-2</v>
      </c>
      <c r="AE721" s="11">
        <v>-2.7987460404750201E-2</v>
      </c>
      <c r="AF721" s="11">
        <v>-1.22467281731444E-2</v>
      </c>
      <c r="AG721" s="11">
        <v>-5.6382939703853503E-2</v>
      </c>
      <c r="AH721" s="11">
        <v>-5.7445025556745598E-2</v>
      </c>
      <c r="AI721" s="11">
        <v>-2.4901486896941698E-2</v>
      </c>
      <c r="AJ721" s="11">
        <v>-1.4908725620172E-2</v>
      </c>
      <c r="AK721" s="11">
        <v>-4.9170772954162901E-3</v>
      </c>
      <c r="AL721" s="11">
        <v>8.8480712974349195E-3</v>
      </c>
      <c r="AM721" s="11">
        <v>-3.8183128631062799E-3</v>
      </c>
      <c r="AN721" s="11">
        <v>-1.7069723702503498E-2</v>
      </c>
      <c r="AO721" s="11">
        <v>-2.6152765737397901E-2</v>
      </c>
      <c r="AP721" s="11">
        <v>-1.05680988349568E-2</v>
      </c>
      <c r="AQ721" s="11">
        <v>-4.6845243051117702E-2</v>
      </c>
      <c r="AR721" s="11">
        <v>3.6901569544897601E-2</v>
      </c>
      <c r="AS721" s="11">
        <v>-2.1616610963529001E-2</v>
      </c>
      <c r="AT721" s="11">
        <v>-6.6329963822924803E-2</v>
      </c>
      <c r="AU721" s="11">
        <v>2.9614669705454399E-2</v>
      </c>
      <c r="AW721">
        <f t="array" ref="AW721">SUMPRODUCT(B721:AU721,TRANSPOSE('QoL regression results'!$H$3:$H$48))</f>
        <v>0.81395370455444838</v>
      </c>
    </row>
    <row r="722" spans="1:49" x14ac:dyDescent="0.3">
      <c r="A722">
        <v>721</v>
      </c>
      <c r="B722" s="11">
        <v>0.86207458953237603</v>
      </c>
      <c r="C722" s="11">
        <v>-6.5536296437602407E-2</v>
      </c>
      <c r="D722" s="11">
        <v>-9.7057825186499104E-4</v>
      </c>
      <c r="E722" s="11">
        <v>7.1679723757803702E-3</v>
      </c>
      <c r="F722" s="11">
        <v>2.1817582901900098E-2</v>
      </c>
      <c r="G722" s="11">
        <v>1.04027476495222E-2</v>
      </c>
      <c r="H722" s="11">
        <v>2.8768530669506801E-2</v>
      </c>
      <c r="I722" s="11">
        <v>-9.0686665932479094E-2</v>
      </c>
      <c r="J722" s="11">
        <v>-1.49086239427982E-2</v>
      </c>
      <c r="K722" s="11">
        <v>-0.10140541081678001</v>
      </c>
      <c r="L722" s="11">
        <v>-0.15165457832665299</v>
      </c>
      <c r="M722" s="11">
        <v>-5.32094487938174E-2</v>
      </c>
      <c r="N722" s="11">
        <v>-0.137344551272918</v>
      </c>
      <c r="O722" s="11">
        <v>-8.3823868877495197E-2</v>
      </c>
      <c r="P722" s="11">
        <v>-2.5540165991381099E-2</v>
      </c>
      <c r="Q722" s="11">
        <v>-0.113762397755761</v>
      </c>
      <c r="R722" s="11">
        <v>-0.15555111787637699</v>
      </c>
      <c r="S722" s="11">
        <v>-9.1320202255348107E-2</v>
      </c>
      <c r="T722" s="11">
        <v>-9.3459711181288499E-2</v>
      </c>
      <c r="U722" s="11">
        <v>-0.131581090166282</v>
      </c>
      <c r="V722" s="11">
        <v>-1.17391739948444E-2</v>
      </c>
      <c r="W722" s="11">
        <v>-9.5065963397391498E-2</v>
      </c>
      <c r="X722" s="11">
        <v>-3.7692612629225498E-2</v>
      </c>
      <c r="Y722" s="11">
        <v>-3.3836386698403401E-2</v>
      </c>
      <c r="Z722" s="11">
        <v>3.5156389866792502E-2</v>
      </c>
      <c r="AA722" s="11">
        <v>-0.101625770899072</v>
      </c>
      <c r="AB722" s="11">
        <v>-2.71298801989991E-2</v>
      </c>
      <c r="AC722" s="11">
        <v>-3.4222854638724501E-2</v>
      </c>
      <c r="AD722" s="11">
        <v>-3.2595897288355699E-2</v>
      </c>
      <c r="AE722" s="11">
        <v>-4.0299342895558997E-2</v>
      </c>
      <c r="AF722" s="11">
        <v>-1.02348481992359E-2</v>
      </c>
      <c r="AG722" s="11">
        <v>-5.7266023645784897E-2</v>
      </c>
      <c r="AH722" s="11">
        <v>-5.1589000202148599E-2</v>
      </c>
      <c r="AI722" s="11">
        <v>-4.4582816095024E-2</v>
      </c>
      <c r="AJ722" s="11">
        <v>-1.2327889741001401E-2</v>
      </c>
      <c r="AK722" s="11">
        <v>2.7593553555268998E-3</v>
      </c>
      <c r="AL722" s="11">
        <v>1.46517085923491E-2</v>
      </c>
      <c r="AM722" s="11">
        <v>-9.3169079803770094E-5</v>
      </c>
      <c r="AN722" s="11">
        <v>-2.5493374219179001E-2</v>
      </c>
      <c r="AO722" s="11">
        <v>-3.82430615794669E-2</v>
      </c>
      <c r="AP722" s="11">
        <v>-1.5638995781252399E-2</v>
      </c>
      <c r="AQ722" s="11">
        <v>-5.4049891929557503E-2</v>
      </c>
      <c r="AR722" s="11">
        <v>2.9446189510705201E-2</v>
      </c>
      <c r="AS722" s="11">
        <v>-1.06281795459211E-2</v>
      </c>
      <c r="AT722" s="11">
        <v>-5.35386034326963E-2</v>
      </c>
      <c r="AU722" s="11">
        <v>3.37842389728037E-2</v>
      </c>
      <c r="AW722">
        <f t="array" ref="AW722">SUMPRODUCT(B722:AU722,TRANSPOSE('QoL regression results'!$H$3:$H$48))</f>
        <v>0.82513729792257651</v>
      </c>
    </row>
    <row r="723" spans="1:49" x14ac:dyDescent="0.3">
      <c r="A723">
        <v>722</v>
      </c>
      <c r="B723" s="11">
        <v>0.86971966055180505</v>
      </c>
      <c r="C723" s="11">
        <v>-4.7807189211446201E-2</v>
      </c>
      <c r="D723" s="11">
        <v>-1.1790210554321E-3</v>
      </c>
      <c r="E723" s="11">
        <v>1.15094151709793E-3</v>
      </c>
      <c r="F723" s="11">
        <v>-1.2610628763646801E-2</v>
      </c>
      <c r="G723" s="11">
        <v>2.3003040075638501E-2</v>
      </c>
      <c r="H723" s="11">
        <v>2.49655858924808E-2</v>
      </c>
      <c r="I723" s="11">
        <v>-9.8890730494564497E-2</v>
      </c>
      <c r="J723" s="11">
        <v>-1.1160249294865201E-2</v>
      </c>
      <c r="K723" s="11">
        <v>-0.181560593617905</v>
      </c>
      <c r="L723" s="11">
        <v>-0.14329988010563199</v>
      </c>
      <c r="M723" s="11">
        <v>-5.87842209550445E-2</v>
      </c>
      <c r="N723" s="11">
        <v>-0.160478638363799</v>
      </c>
      <c r="O723" s="11">
        <v>-5.4112710898903099E-2</v>
      </c>
      <c r="P723" s="11">
        <v>-1.5381659207067499E-2</v>
      </c>
      <c r="Q723" s="11">
        <v>-7.8460864776059999E-2</v>
      </c>
      <c r="R723" s="11">
        <v>-0.128944212203775</v>
      </c>
      <c r="S723" s="11">
        <v>-0.1461237118514</v>
      </c>
      <c r="T723" s="11">
        <v>-7.6474061815920702E-2</v>
      </c>
      <c r="U723" s="11">
        <v>-0.181263070291797</v>
      </c>
      <c r="V723" s="11">
        <v>2.3611324348673399E-2</v>
      </c>
      <c r="W723" s="11">
        <v>-2.4930663022511599E-2</v>
      </c>
      <c r="X723" s="11">
        <v>-4.8178568385136199E-2</v>
      </c>
      <c r="Y723" s="11">
        <v>-4.0191664784359399E-2</v>
      </c>
      <c r="Z723" s="11">
        <v>4.6309718273699597E-2</v>
      </c>
      <c r="AA723" s="11">
        <v>-9.2699931763266893E-2</v>
      </c>
      <c r="AB723" s="11">
        <v>-2.8595305015699402E-2</v>
      </c>
      <c r="AC723" s="11">
        <v>6.30005588177978E-2</v>
      </c>
      <c r="AD723" s="11">
        <v>-3.81564671015008E-2</v>
      </c>
      <c r="AE723" s="11">
        <v>-2.7501929042895199E-2</v>
      </c>
      <c r="AF723" s="11">
        <v>-1.26739800678885E-2</v>
      </c>
      <c r="AG723" s="11">
        <v>-7.19196030593834E-2</v>
      </c>
      <c r="AH723" s="11">
        <v>-5.4861106481376501E-2</v>
      </c>
      <c r="AI723" s="11">
        <v>-2.3664422317669302E-2</v>
      </c>
      <c r="AJ723" s="11">
        <v>-1.35644397852179E-2</v>
      </c>
      <c r="AK723" s="11">
        <v>-2.9905092570861398E-3</v>
      </c>
      <c r="AL723" s="11">
        <v>5.1755954812748904E-4</v>
      </c>
      <c r="AM723" s="11">
        <v>-1.37839933959876E-2</v>
      </c>
      <c r="AN723" s="11">
        <v>-3.07108571833834E-2</v>
      </c>
      <c r="AO723" s="11">
        <v>-3.8061459967685597E-2</v>
      </c>
      <c r="AP723" s="11">
        <v>-1.7042690806370001E-2</v>
      </c>
      <c r="AQ723" s="11">
        <v>-4.4401909412166499E-2</v>
      </c>
      <c r="AR723" s="11">
        <v>2.44634676184948E-2</v>
      </c>
      <c r="AS723" s="11">
        <v>-1.9925228054568499E-2</v>
      </c>
      <c r="AT723" s="11">
        <v>-6.3650531756554898E-2</v>
      </c>
      <c r="AU723" s="11">
        <v>4.7993755687575801E-2</v>
      </c>
      <c r="AW723">
        <f t="array" ref="AW723">SUMPRODUCT(B723:AU723,TRANSPOSE('QoL regression results'!$H$3:$H$48))</f>
        <v>0.815376113618556</v>
      </c>
    </row>
    <row r="724" spans="1:49" x14ac:dyDescent="0.3">
      <c r="A724">
        <v>723</v>
      </c>
      <c r="B724" s="11">
        <v>0.87748277145993503</v>
      </c>
      <c r="C724" s="11">
        <v>-2.59849932407786E-2</v>
      </c>
      <c r="D724" s="11">
        <v>-2.7791183909690299E-2</v>
      </c>
      <c r="E724" s="11">
        <v>8.8861013443645401E-4</v>
      </c>
      <c r="F724" s="11">
        <v>1.7405978821590101E-2</v>
      </c>
      <c r="G724" s="11">
        <v>3.9034444627478897E-2</v>
      </c>
      <c r="H724" s="11">
        <v>3.04143803174989E-2</v>
      </c>
      <c r="I724" s="11">
        <v>-0.11566683521714299</v>
      </c>
      <c r="J724" s="11">
        <v>-6.1174834785788799E-2</v>
      </c>
      <c r="K724" s="11">
        <v>-0.103836970296628</v>
      </c>
      <c r="L724" s="11">
        <v>-0.127037493501853</v>
      </c>
      <c r="M724" s="11">
        <v>-5.9395163745926398E-2</v>
      </c>
      <c r="N724" s="11">
        <v>-0.13836370311002899</v>
      </c>
      <c r="O724" s="11">
        <v>-8.7962046489564599E-2</v>
      </c>
      <c r="P724" s="11">
        <v>-3.27287521723593E-2</v>
      </c>
      <c r="Q724" s="11">
        <v>-0.11765390300890199</v>
      </c>
      <c r="R724" s="11">
        <v>-8.8720248584352498E-2</v>
      </c>
      <c r="S724" s="11">
        <v>-0.13804123747078401</v>
      </c>
      <c r="T724" s="11">
        <v>-7.7180106468702298E-2</v>
      </c>
      <c r="U724" s="11">
        <v>-4.7699369137774499E-2</v>
      </c>
      <c r="V724" s="11">
        <v>-1.79794779808139E-2</v>
      </c>
      <c r="W724" s="11">
        <v>-7.8790016649047306E-2</v>
      </c>
      <c r="X724" s="11">
        <v>-2.4613441964960899E-2</v>
      </c>
      <c r="Y724" s="11">
        <v>2.2294278966438999E-2</v>
      </c>
      <c r="Z724" s="11">
        <v>-1.52607863212877E-2</v>
      </c>
      <c r="AA724" s="11">
        <v>-9.1688287340088895E-2</v>
      </c>
      <c r="AB724" s="11">
        <v>-2.60671339863137E-2</v>
      </c>
      <c r="AC724" s="11">
        <v>-4.2489408489199002E-3</v>
      </c>
      <c r="AD724" s="11">
        <v>-4.8984084447598102E-2</v>
      </c>
      <c r="AE724" s="11">
        <v>-4.0732067920810501E-2</v>
      </c>
      <c r="AF724" s="11">
        <v>-1.6108546631843801E-2</v>
      </c>
      <c r="AG724" s="11">
        <v>-5.3392614240407602E-2</v>
      </c>
      <c r="AH724" s="11">
        <v>-5.1192249474703702E-2</v>
      </c>
      <c r="AI724" s="11">
        <v>-3.19968713957084E-2</v>
      </c>
      <c r="AJ724" s="11">
        <v>-1.6209255813171598E-2</v>
      </c>
      <c r="AK724" s="11">
        <v>1.90137828678794E-3</v>
      </c>
      <c r="AL724" s="11">
        <v>8.1520246927754992E-3</v>
      </c>
      <c r="AM724" s="11">
        <v>-1.9219380272275599E-2</v>
      </c>
      <c r="AN724" s="11">
        <v>-2.24787890720742E-2</v>
      </c>
      <c r="AO724" s="11">
        <v>-5.0489123486265802E-2</v>
      </c>
      <c r="AP724" s="11">
        <v>-1.85863532491145E-2</v>
      </c>
      <c r="AQ724" s="11">
        <v>-6.6754692155712794E-2</v>
      </c>
      <c r="AR724" s="11">
        <v>2.8478456026557599E-2</v>
      </c>
      <c r="AS724" s="11">
        <v>-1.9841650296265799E-2</v>
      </c>
      <c r="AT724" s="11">
        <v>-6.3214338971705197E-2</v>
      </c>
      <c r="AU724" s="11">
        <v>4.2102214682268102E-2</v>
      </c>
      <c r="AW724">
        <f t="array" ref="AW724">SUMPRODUCT(B724:AU724,TRANSPOSE('QoL regression results'!$H$3:$H$48))</f>
        <v>0.83444254667800688</v>
      </c>
    </row>
    <row r="725" spans="1:49" x14ac:dyDescent="0.3">
      <c r="A725">
        <v>724</v>
      </c>
      <c r="B725" s="11">
        <v>0.85266820742132499</v>
      </c>
      <c r="C725" s="11">
        <v>-2.9621055609653502E-2</v>
      </c>
      <c r="D725" s="11">
        <v>-1.15264997880835E-2</v>
      </c>
      <c r="E725" s="11">
        <v>2.38230947626433E-3</v>
      </c>
      <c r="F725" s="11">
        <v>-2.5692588390490898E-3</v>
      </c>
      <c r="G725" s="11">
        <v>2.5426378032347399E-2</v>
      </c>
      <c r="H725" s="11">
        <v>2.04617451781831E-2</v>
      </c>
      <c r="I725" s="11">
        <v>-0.101829812073992</v>
      </c>
      <c r="J725" s="11">
        <v>-8.8194295599508393E-3</v>
      </c>
      <c r="K725" s="11">
        <v>-0.166188296852366</v>
      </c>
      <c r="L725" s="11">
        <v>-0.14362348505810299</v>
      </c>
      <c r="M725" s="11">
        <v>-6.8770042784510099E-2</v>
      </c>
      <c r="N725" s="11">
        <v>-0.130633880527944</v>
      </c>
      <c r="O725" s="11">
        <v>-5.81091685796103E-2</v>
      </c>
      <c r="P725" s="11">
        <v>-3.15283082612835E-2</v>
      </c>
      <c r="Q725" s="11">
        <v>-4.4558849701393802E-2</v>
      </c>
      <c r="R725" s="11">
        <v>-0.14991184218479001</v>
      </c>
      <c r="S725" s="11">
        <v>-0.13250365329980901</v>
      </c>
      <c r="T725" s="11">
        <v>-6.6274005906091504E-2</v>
      </c>
      <c r="U725" s="11">
        <v>-0.15238728785532599</v>
      </c>
      <c r="V725" s="11">
        <v>-1.4609081946879999E-2</v>
      </c>
      <c r="W725" s="11">
        <v>-4.7579510913904999E-2</v>
      </c>
      <c r="X725" s="11">
        <v>-9.8572927684009107E-3</v>
      </c>
      <c r="Y725" s="11">
        <v>-4.6249924699287799E-2</v>
      </c>
      <c r="Z725" s="11">
        <v>3.51760747218978E-2</v>
      </c>
      <c r="AA725" s="11">
        <v>-9.8547944713670593E-2</v>
      </c>
      <c r="AB725" s="11">
        <v>-3.51402618475357E-2</v>
      </c>
      <c r="AC725" s="11">
        <v>-1.12509141518421E-2</v>
      </c>
      <c r="AD725" s="11">
        <v>-4.9168566182175397E-2</v>
      </c>
      <c r="AE725" s="11">
        <v>-3.6518986842795899E-2</v>
      </c>
      <c r="AF725" s="11">
        <v>-1.53451400480659E-2</v>
      </c>
      <c r="AG725" s="11">
        <v>-6.6887476337173901E-2</v>
      </c>
      <c r="AH725" s="11">
        <v>-3.9784780025903403E-2</v>
      </c>
      <c r="AI725" s="11">
        <v>-2.19921243210736E-2</v>
      </c>
      <c r="AJ725" s="11">
        <v>-9.6053124926542607E-3</v>
      </c>
      <c r="AK725" s="11">
        <v>5.6904427255170401E-3</v>
      </c>
      <c r="AL725" s="11">
        <v>1.1848527709065301E-2</v>
      </c>
      <c r="AM725" s="11">
        <v>-2.8405295919095501E-3</v>
      </c>
      <c r="AN725" s="11">
        <v>-1.4360060268050701E-2</v>
      </c>
      <c r="AO725" s="11">
        <v>-4.7992468947213998E-2</v>
      </c>
      <c r="AP725" s="11">
        <v>-1.5651465182352501E-2</v>
      </c>
      <c r="AQ725" s="11">
        <v>-5.2664004115540397E-2</v>
      </c>
      <c r="AR725" s="11">
        <v>2.81769975265002E-2</v>
      </c>
      <c r="AS725" s="11">
        <v>-1.2546904679714E-2</v>
      </c>
      <c r="AT725" s="11">
        <v>-6.64480893945497E-2</v>
      </c>
      <c r="AU725" s="11">
        <v>4.7196420604292598E-2</v>
      </c>
      <c r="AW725">
        <f t="array" ref="AW725">SUMPRODUCT(B725:AU725,TRANSPOSE('QoL regression results'!$H$3:$H$48))</f>
        <v>0.82473195510448694</v>
      </c>
    </row>
    <row r="726" spans="1:49" x14ac:dyDescent="0.3">
      <c r="A726">
        <v>725</v>
      </c>
      <c r="B726" s="11">
        <v>0.85708790576365901</v>
      </c>
      <c r="C726" s="11">
        <v>-0.105746806487636</v>
      </c>
      <c r="D726" s="11">
        <v>1.6426983717458699E-2</v>
      </c>
      <c r="E726" s="11">
        <v>4.1469627884228397E-3</v>
      </c>
      <c r="F726" s="11">
        <v>-8.1117080337545795E-3</v>
      </c>
      <c r="G726" s="11">
        <v>2.9683055543894301E-2</v>
      </c>
      <c r="H726" s="11">
        <v>3.8253074545980703E-2</v>
      </c>
      <c r="I726" s="11">
        <v>-8.2073784463381705E-2</v>
      </c>
      <c r="J726" s="11">
        <v>-1.1449071042947401E-2</v>
      </c>
      <c r="K726" s="11">
        <v>-0.142300771658352</v>
      </c>
      <c r="L726" s="11">
        <v>-0.15616252776046599</v>
      </c>
      <c r="M726" s="11">
        <v>-5.7483674548718403E-2</v>
      </c>
      <c r="N726" s="11">
        <v>-0.14150333128668599</v>
      </c>
      <c r="O726" s="11">
        <v>-9.45041419796709E-2</v>
      </c>
      <c r="P726" s="11">
        <v>-1.6323843381253401E-2</v>
      </c>
      <c r="Q726" s="11">
        <v>-5.0930942582305599E-2</v>
      </c>
      <c r="R726" s="11">
        <v>-6.3118876930319298E-2</v>
      </c>
      <c r="S726" s="11">
        <v>-0.14584353685861101</v>
      </c>
      <c r="T726" s="11">
        <v>-4.67778300620387E-2</v>
      </c>
      <c r="U726" s="11">
        <v>-0.196365982628908</v>
      </c>
      <c r="V726" s="11">
        <v>1.9808042059842299E-2</v>
      </c>
      <c r="W726" s="11">
        <v>-6.5060241890636195E-2</v>
      </c>
      <c r="X726" s="11">
        <v>-6.1358153666592703E-2</v>
      </c>
      <c r="Y726" s="11">
        <v>2.7531102226792999E-2</v>
      </c>
      <c r="Z726" s="11">
        <v>1.80340119422802E-3</v>
      </c>
      <c r="AA726" s="11">
        <v>-7.2063205022490695E-2</v>
      </c>
      <c r="AB726" s="11">
        <v>-3.3786422327001499E-2</v>
      </c>
      <c r="AC726" s="11">
        <v>-2.8781278745852599E-2</v>
      </c>
      <c r="AD726" s="11">
        <v>6.5566575943328204E-3</v>
      </c>
      <c r="AE726" s="11">
        <v>-3.5407488831165602E-2</v>
      </c>
      <c r="AF726" s="11">
        <v>-2.2943415232192101E-2</v>
      </c>
      <c r="AG726" s="11">
        <v>-5.9908912073897098E-2</v>
      </c>
      <c r="AH726" s="11">
        <v>-5.8974582766784703E-2</v>
      </c>
      <c r="AI726" s="11">
        <v>-2.0561179840839699E-2</v>
      </c>
      <c r="AJ726" s="11">
        <v>-9.8098910982540293E-3</v>
      </c>
      <c r="AK726" s="11">
        <v>-3.7354867871551502E-3</v>
      </c>
      <c r="AL726" s="11">
        <v>3.9511928143989303E-3</v>
      </c>
      <c r="AM726" s="11">
        <v>-1.2854973958476099E-2</v>
      </c>
      <c r="AN726" s="11">
        <v>-2.9993771046095401E-2</v>
      </c>
      <c r="AO726" s="11">
        <v>-4.9164645498295599E-2</v>
      </c>
      <c r="AP726" s="11">
        <v>-1.2011957871529699E-2</v>
      </c>
      <c r="AQ726" s="11">
        <v>-5.1507685161405498E-2</v>
      </c>
      <c r="AR726" s="11">
        <v>2.2179452921963001E-2</v>
      </c>
      <c r="AS726" s="11">
        <v>-1.19777893249997E-2</v>
      </c>
      <c r="AT726" s="11">
        <v>-6.2298019699325101E-2</v>
      </c>
      <c r="AU726" s="11">
        <v>4.84395701255163E-2</v>
      </c>
      <c r="AW726">
        <f t="array" ref="AW726">SUMPRODUCT(B726:AU726,TRANSPOSE('QoL regression results'!$H$3:$H$48))</f>
        <v>0.80206451581127325</v>
      </c>
    </row>
    <row r="727" spans="1:49" x14ac:dyDescent="0.3">
      <c r="A727">
        <v>726</v>
      </c>
      <c r="B727" s="11">
        <v>0.86663743823452999</v>
      </c>
      <c r="C727" s="11">
        <v>-6.0633456631740197E-2</v>
      </c>
      <c r="D727" s="11">
        <v>1.2455158685419901E-2</v>
      </c>
      <c r="E727" s="11">
        <v>9.2240804826373493E-3</v>
      </c>
      <c r="F727" s="11">
        <v>1.10920526980614E-2</v>
      </c>
      <c r="G727" s="11">
        <v>1.28690615431955E-2</v>
      </c>
      <c r="H727" s="11">
        <v>2.0770165529050599E-2</v>
      </c>
      <c r="I727" s="11">
        <v>-8.7970243069697002E-2</v>
      </c>
      <c r="J727" s="11">
        <v>4.9872649287630499E-3</v>
      </c>
      <c r="K727" s="11">
        <v>-0.13155605606747001</v>
      </c>
      <c r="L727" s="11">
        <v>-0.141456424402707</v>
      </c>
      <c r="M727" s="11">
        <v>-6.1150591533690901E-2</v>
      </c>
      <c r="N727" s="11">
        <v>-5.3355146191465301E-2</v>
      </c>
      <c r="O727" s="11">
        <v>-9.87523442746083E-2</v>
      </c>
      <c r="P727" s="11">
        <v>-1.61311432322504E-2</v>
      </c>
      <c r="Q727" s="11">
        <v>-0.1125975382747</v>
      </c>
      <c r="R727" s="11">
        <v>-0.118195970971986</v>
      </c>
      <c r="S727" s="11">
        <v>-0.16546469286548901</v>
      </c>
      <c r="T727" s="11">
        <v>-5.4434681052671699E-2</v>
      </c>
      <c r="U727" s="11">
        <v>-0.106461037278651</v>
      </c>
      <c r="V727" s="11">
        <v>6.5581718769984997E-3</v>
      </c>
      <c r="W727" s="11">
        <v>-2.0638254953389001E-2</v>
      </c>
      <c r="X727" s="11">
        <v>-5.7720632677749302E-2</v>
      </c>
      <c r="Y727" s="11">
        <v>-8.5211845708476307E-3</v>
      </c>
      <c r="Z727" s="11">
        <v>1.2022431814055001E-2</v>
      </c>
      <c r="AA727" s="11">
        <v>-8.6291663840459304E-2</v>
      </c>
      <c r="AB727" s="11">
        <v>-2.6134684178540601E-2</v>
      </c>
      <c r="AC727" s="11">
        <v>1.07479078965535E-3</v>
      </c>
      <c r="AD727" s="11">
        <v>-2.5261308711360699E-2</v>
      </c>
      <c r="AE727" s="11">
        <v>-3.9425537054205602E-2</v>
      </c>
      <c r="AF727" s="11">
        <v>-1.3799321546241101E-2</v>
      </c>
      <c r="AG727" s="11">
        <v>-5.7813413843575703E-2</v>
      </c>
      <c r="AH727" s="11">
        <v>-4.4768493499331097E-2</v>
      </c>
      <c r="AI727" s="11">
        <v>-2.0121678066708799E-2</v>
      </c>
      <c r="AJ727" s="11">
        <v>-1.7232958450920099E-2</v>
      </c>
      <c r="AK727" s="11">
        <v>-4.7994475513683703E-3</v>
      </c>
      <c r="AL727" s="11">
        <v>8.6733307288188993E-3</v>
      </c>
      <c r="AM727" s="11">
        <v>-9.2514728758523596E-3</v>
      </c>
      <c r="AN727" s="11">
        <v>-2.2940860789707199E-2</v>
      </c>
      <c r="AO727" s="11">
        <v>-5.8194431741423101E-2</v>
      </c>
      <c r="AP727" s="11">
        <v>-1.32221807887063E-2</v>
      </c>
      <c r="AQ727" s="11">
        <v>-5.4581138615367897E-2</v>
      </c>
      <c r="AR727" s="11">
        <v>2.7067443288459499E-2</v>
      </c>
      <c r="AS727" s="11">
        <v>-1.4598796934583699E-2</v>
      </c>
      <c r="AT727" s="11">
        <v>-6.72624831050007E-2</v>
      </c>
      <c r="AU727" s="11">
        <v>4.16665528766164E-2</v>
      </c>
      <c r="AW727">
        <f t="array" ref="AW727">SUMPRODUCT(B727:AU727,TRANSPOSE('QoL regression results'!$H$3:$H$48))</f>
        <v>0.83054227546401782</v>
      </c>
    </row>
    <row r="728" spans="1:49" x14ac:dyDescent="0.3">
      <c r="A728">
        <v>727</v>
      </c>
      <c r="B728" s="11">
        <v>0.84642364392269998</v>
      </c>
      <c r="C728" s="11">
        <v>-6.6244004196369E-2</v>
      </c>
      <c r="D728" s="11">
        <v>5.4261286708853799E-3</v>
      </c>
      <c r="E728" s="11">
        <v>8.7745698063271295E-3</v>
      </c>
      <c r="F728" s="11">
        <v>8.3253246967933403E-3</v>
      </c>
      <c r="G728" s="11">
        <v>3.6696459435906902E-2</v>
      </c>
      <c r="H728" s="11">
        <v>3.1224058121097201E-2</v>
      </c>
      <c r="I728" s="11">
        <v>-5.3811245236542203E-2</v>
      </c>
      <c r="J728" s="11">
        <v>-2.6604295113887101E-2</v>
      </c>
      <c r="K728" s="11">
        <v>-0.114237713612347</v>
      </c>
      <c r="L728" s="11">
        <v>-0.13851776386463999</v>
      </c>
      <c r="M728" s="11">
        <v>-4.7225624614212203E-2</v>
      </c>
      <c r="N728" s="11">
        <v>-0.18484909860703799</v>
      </c>
      <c r="O728" s="11">
        <v>-0.112861777559234</v>
      </c>
      <c r="P728" s="11">
        <v>-1.15393137868999E-2</v>
      </c>
      <c r="Q728" s="11">
        <v>-0.13926298928851599</v>
      </c>
      <c r="R728" s="11">
        <v>-7.6847416016212797E-2</v>
      </c>
      <c r="S728" s="11">
        <v>-0.11359861344627301</v>
      </c>
      <c r="T728" s="11">
        <v>-5.3548449600032501E-2</v>
      </c>
      <c r="U728" s="11">
        <v>-0.15533006640126601</v>
      </c>
      <c r="V728" s="11">
        <v>-9.5382494638824797E-3</v>
      </c>
      <c r="W728" s="11">
        <v>-7.3092855229601295E-2</v>
      </c>
      <c r="X728" s="11">
        <v>-3.4321647287261801E-2</v>
      </c>
      <c r="Y728" s="11">
        <v>-1.3450680559115399E-2</v>
      </c>
      <c r="Z728" s="11">
        <v>3.0517749624795601E-2</v>
      </c>
      <c r="AA728" s="11">
        <v>-0.108706680442529</v>
      </c>
      <c r="AB728" s="11">
        <v>-2.4565025816514499E-2</v>
      </c>
      <c r="AC728" s="11">
        <v>-3.3293424123015697E-2</v>
      </c>
      <c r="AD728" s="11">
        <v>-7.9955922241883803E-2</v>
      </c>
      <c r="AE728" s="11">
        <v>-3.36106494285918E-2</v>
      </c>
      <c r="AF728" s="11">
        <v>-1.2061213849846099E-2</v>
      </c>
      <c r="AG728" s="11">
        <v>-5.3852210254815798E-2</v>
      </c>
      <c r="AH728" s="11">
        <v>-5.46134783661852E-2</v>
      </c>
      <c r="AI728" s="11">
        <v>-3.0887730896714202E-2</v>
      </c>
      <c r="AJ728" s="11">
        <v>-1.1625309111556899E-2</v>
      </c>
      <c r="AK728" s="11">
        <v>-4.7441447350633796E-3</v>
      </c>
      <c r="AL728" s="11">
        <v>8.8985079751705606E-3</v>
      </c>
      <c r="AM728" s="11">
        <v>-7.28944897526563E-3</v>
      </c>
      <c r="AN728" s="11">
        <v>-2.8945350622224301E-2</v>
      </c>
      <c r="AO728" s="11">
        <v>-5.0663855273457903E-2</v>
      </c>
      <c r="AP728" s="11">
        <v>-1.2498320079782899E-2</v>
      </c>
      <c r="AQ728" s="11">
        <v>-5.7540322483722102E-2</v>
      </c>
      <c r="AR728" s="11">
        <v>3.1191386444646699E-2</v>
      </c>
      <c r="AS728" s="11">
        <v>-2.11941974434476E-2</v>
      </c>
      <c r="AT728" s="11">
        <v>-5.9007247827033399E-2</v>
      </c>
      <c r="AU728" s="11">
        <v>5.4243016730697001E-2</v>
      </c>
      <c r="AW728">
        <f t="array" ref="AW728">SUMPRODUCT(B728:AU728,TRANSPOSE('QoL regression results'!$H$3:$H$48))</f>
        <v>0.80070867353168529</v>
      </c>
    </row>
    <row r="729" spans="1:49" x14ac:dyDescent="0.3">
      <c r="A729">
        <v>728</v>
      </c>
      <c r="B729" s="11">
        <v>0.87321042269998395</v>
      </c>
      <c r="C729" s="11">
        <v>-6.0714453728631199E-2</v>
      </c>
      <c r="D729" s="11">
        <v>-1.80502175649014E-2</v>
      </c>
      <c r="E729" s="11">
        <v>1.3198503234572001E-3</v>
      </c>
      <c r="F729" s="11">
        <v>3.7946748880570598E-2</v>
      </c>
      <c r="G729" s="11">
        <v>1.8286282042479798E-2</v>
      </c>
      <c r="H729" s="11">
        <v>3.9169885547571698E-2</v>
      </c>
      <c r="I729" s="11">
        <v>-0.11148163280397499</v>
      </c>
      <c r="J729" s="11">
        <v>-4.2462973374830203E-2</v>
      </c>
      <c r="K729" s="11">
        <v>-0.17934537654237601</v>
      </c>
      <c r="L729" s="11">
        <v>-0.10717425844499801</v>
      </c>
      <c r="M729" s="11">
        <v>-6.0823234683225702E-2</v>
      </c>
      <c r="N729" s="11">
        <v>-0.14715987320694501</v>
      </c>
      <c r="O729" s="11">
        <v>-8.3409204550084798E-2</v>
      </c>
      <c r="P729" s="11">
        <v>-2.3311918026019701E-2</v>
      </c>
      <c r="Q729" s="11">
        <v>-9.5942939476262299E-5</v>
      </c>
      <c r="R729" s="11">
        <v>-7.6829162752055702E-2</v>
      </c>
      <c r="S729" s="11">
        <v>-9.0223504446867303E-2</v>
      </c>
      <c r="T729" s="11">
        <v>-6.3510050054248895E-2</v>
      </c>
      <c r="U729" s="11">
        <v>-2.5506242450445599E-2</v>
      </c>
      <c r="V729" s="11">
        <v>-4.1706249669119797E-3</v>
      </c>
      <c r="W729" s="11">
        <v>1.55620152166441E-2</v>
      </c>
      <c r="X729" s="11">
        <v>-6.0727680559976301E-2</v>
      </c>
      <c r="Y729" s="11">
        <v>-2.0417007989334799E-2</v>
      </c>
      <c r="Z729" s="11">
        <v>1.30598588099822E-2</v>
      </c>
      <c r="AA729" s="11">
        <v>-8.9446959824317801E-2</v>
      </c>
      <c r="AB729" s="11">
        <v>-4.3853099702027797E-2</v>
      </c>
      <c r="AC729" s="11">
        <v>-6.4117972888354594E-2</v>
      </c>
      <c r="AD729" s="11">
        <v>-1.1041608620813201E-2</v>
      </c>
      <c r="AE729" s="11">
        <v>-4.2001509822867003E-2</v>
      </c>
      <c r="AF729" s="11">
        <v>-1.8214636611899301E-2</v>
      </c>
      <c r="AG729" s="11">
        <v>-6.3233783204439203E-2</v>
      </c>
      <c r="AH729" s="11">
        <v>-6.1385376491529003E-2</v>
      </c>
      <c r="AI729" s="11">
        <v>-2.1981283961357099E-2</v>
      </c>
      <c r="AJ729" s="11">
        <v>-1.85990762368488E-2</v>
      </c>
      <c r="AK729" s="11">
        <v>-3.04737239057889E-3</v>
      </c>
      <c r="AL729" s="11">
        <v>6.2789142761531897E-3</v>
      </c>
      <c r="AM729" s="11">
        <v>-9.8956836330217502E-3</v>
      </c>
      <c r="AN729" s="11">
        <v>-2.7199733154154401E-2</v>
      </c>
      <c r="AO729" s="11">
        <v>-3.8603894507235698E-2</v>
      </c>
      <c r="AP729" s="11">
        <v>-9.5693573944411296E-3</v>
      </c>
      <c r="AQ729" s="11">
        <v>-5.1512125291406703E-2</v>
      </c>
      <c r="AR729" s="11">
        <v>2.9516856481599098E-2</v>
      </c>
      <c r="AS729" s="11">
        <v>-2.0293299340473601E-2</v>
      </c>
      <c r="AT729" s="11">
        <v>-6.5159754336729103E-2</v>
      </c>
      <c r="AU729" s="11">
        <v>4.1252993568078801E-2</v>
      </c>
      <c r="AW729">
        <f t="array" ref="AW729">SUMPRODUCT(B729:AU729,TRANSPOSE('QoL regression results'!$H$3:$H$48))</f>
        <v>0.81810396048460821</v>
      </c>
    </row>
    <row r="730" spans="1:49" x14ac:dyDescent="0.3">
      <c r="A730">
        <v>729</v>
      </c>
      <c r="B730" s="11">
        <v>0.86100793285744803</v>
      </c>
      <c r="C730" s="11">
        <v>-1.3679793060184299E-2</v>
      </c>
      <c r="D730" s="11">
        <v>-1.12297096877273E-2</v>
      </c>
      <c r="E730" s="11">
        <v>2.3771187446284198E-3</v>
      </c>
      <c r="F730" s="11">
        <v>-1.9278317937735701E-2</v>
      </c>
      <c r="G730" s="11">
        <v>2.85453805409411E-2</v>
      </c>
      <c r="H730" s="11">
        <v>3.32425342444084E-2</v>
      </c>
      <c r="I730" s="11">
        <v>-0.12299321906555299</v>
      </c>
      <c r="J730" s="11">
        <v>-7.1378628892029103E-2</v>
      </c>
      <c r="K730" s="11">
        <v>-0.129762497080394</v>
      </c>
      <c r="L730" s="11">
        <v>-0.10529432239689999</v>
      </c>
      <c r="M730" s="11">
        <v>-6.6640391359989407E-2</v>
      </c>
      <c r="N730" s="11">
        <v>-0.101112924450351</v>
      </c>
      <c r="O730" s="11">
        <v>-8.8411271068087896E-2</v>
      </c>
      <c r="P730" s="11">
        <v>-1.86109358518338E-2</v>
      </c>
      <c r="Q730" s="11">
        <v>-1.8011129506249599E-2</v>
      </c>
      <c r="R730" s="11">
        <v>-8.4472345390771905E-2</v>
      </c>
      <c r="S730" s="11">
        <v>-0.12591621579387899</v>
      </c>
      <c r="T730" s="11">
        <v>-8.4591079229374394E-2</v>
      </c>
      <c r="U730" s="11">
        <v>-8.7864488688604997E-2</v>
      </c>
      <c r="V730" s="11">
        <v>2.0336520296211101E-2</v>
      </c>
      <c r="W730" s="11">
        <v>-4.1465967522980103E-2</v>
      </c>
      <c r="X730" s="11">
        <v>-4.04794752137876E-2</v>
      </c>
      <c r="Y730" s="11">
        <v>-1.9184482295994201E-2</v>
      </c>
      <c r="Z730" s="11">
        <v>4.0125522148169397E-2</v>
      </c>
      <c r="AA730" s="11">
        <v>-9.0082058188345193E-2</v>
      </c>
      <c r="AB730" s="11">
        <v>-3.10101641892809E-2</v>
      </c>
      <c r="AC730" s="11">
        <v>1.6150621518197E-2</v>
      </c>
      <c r="AD730" s="11">
        <v>-5.9478065808258401E-2</v>
      </c>
      <c r="AE730" s="11">
        <v>-3.7357845980959599E-2</v>
      </c>
      <c r="AF730" s="11">
        <v>-1.6874479102018398E-2</v>
      </c>
      <c r="AG730" s="11">
        <v>-5.2997365190284203E-2</v>
      </c>
      <c r="AH730" s="11">
        <v>-5.5523359566189E-2</v>
      </c>
      <c r="AI730" s="11">
        <v>-2.1912127336499599E-2</v>
      </c>
      <c r="AJ730" s="11">
        <v>-2.1676246231178101E-2</v>
      </c>
      <c r="AK730" s="11">
        <v>1.38398036162167E-2</v>
      </c>
      <c r="AL730" s="11">
        <v>8.8010273123257793E-3</v>
      </c>
      <c r="AM730" s="11">
        <v>-1.39536894755546E-3</v>
      </c>
      <c r="AN730" s="11">
        <v>-1.8490537205184902E-2</v>
      </c>
      <c r="AO730" s="11">
        <v>-3.8463593729304697E-2</v>
      </c>
      <c r="AP730" s="11">
        <v>-1.2836746663318599E-2</v>
      </c>
      <c r="AQ730" s="11">
        <v>-5.8238075368732899E-2</v>
      </c>
      <c r="AR730" s="11">
        <v>2.6620640820682499E-2</v>
      </c>
      <c r="AS730" s="11">
        <v>-2.01702662602329E-2</v>
      </c>
      <c r="AT730" s="11">
        <v>-7.0332956814526004E-2</v>
      </c>
      <c r="AU730" s="11">
        <v>4.59841942603458E-2</v>
      </c>
      <c r="AW730">
        <f t="array" ref="AW730">SUMPRODUCT(B730:AU730,TRANSPOSE('QoL regression results'!$H$3:$H$48))</f>
        <v>0.81428560060358479</v>
      </c>
    </row>
    <row r="731" spans="1:49" x14ac:dyDescent="0.3">
      <c r="A731">
        <v>730</v>
      </c>
      <c r="B731" s="11">
        <v>0.86962046284848005</v>
      </c>
      <c r="C731" s="11">
        <v>-1.75495371651441E-2</v>
      </c>
      <c r="D731" s="11">
        <v>-6.5200161429070005E-4</v>
      </c>
      <c r="E731" s="11">
        <v>9.6081847443868496E-3</v>
      </c>
      <c r="F731" s="11">
        <v>-4.1148910727685402E-2</v>
      </c>
      <c r="G731" s="11">
        <v>8.2437361238415201E-3</v>
      </c>
      <c r="H731" s="11">
        <v>2.9307658748706101E-2</v>
      </c>
      <c r="I731" s="11">
        <v>-4.6552273501021299E-2</v>
      </c>
      <c r="J731" s="11">
        <v>-2.7211938760245798E-2</v>
      </c>
      <c r="K731" s="11">
        <v>-0.18916284698619201</v>
      </c>
      <c r="L731" s="11">
        <v>-0.176465706168455</v>
      </c>
      <c r="M731" s="11">
        <v>-5.8670658711914202E-2</v>
      </c>
      <c r="N731" s="11">
        <v>-0.183875211033667</v>
      </c>
      <c r="O731" s="11">
        <v>-6.3259372914342998E-2</v>
      </c>
      <c r="P731" s="11">
        <v>-1.77100589942745E-2</v>
      </c>
      <c r="Q731" s="11">
        <v>-0.116321165048342</v>
      </c>
      <c r="R731" s="11">
        <v>-8.6938524485887694E-2</v>
      </c>
      <c r="S731" s="11">
        <v>-0.15292477882066199</v>
      </c>
      <c r="T731" s="11">
        <v>-6.9285575049589807E-2</v>
      </c>
      <c r="U731" s="11">
        <v>-5.2455720375456899E-2</v>
      </c>
      <c r="V731" s="11">
        <v>3.0291089978426701E-2</v>
      </c>
      <c r="W731" s="11">
        <v>-1.21705021562866E-2</v>
      </c>
      <c r="X731" s="11">
        <v>-2.8704624070774901E-2</v>
      </c>
      <c r="Y731" s="11">
        <v>2.9431999721779799E-2</v>
      </c>
      <c r="Z731" s="11">
        <v>-2.95793947613327E-2</v>
      </c>
      <c r="AA731" s="11">
        <v>-8.3180527969122106E-2</v>
      </c>
      <c r="AB731" s="11">
        <v>-4.0193053541024697E-2</v>
      </c>
      <c r="AC731" s="11">
        <v>2.7585817035949999E-2</v>
      </c>
      <c r="AD731" s="11">
        <v>-4.94618349218372E-2</v>
      </c>
      <c r="AE731" s="11">
        <v>-3.5248403722490398E-2</v>
      </c>
      <c r="AF731" s="11">
        <v>-2.36718117049768E-2</v>
      </c>
      <c r="AG731" s="11">
        <v>-6.3864057096348306E-2</v>
      </c>
      <c r="AH731" s="11">
        <v>-5.7677522480159199E-2</v>
      </c>
      <c r="AI731" s="11">
        <v>-3.2517455139535301E-2</v>
      </c>
      <c r="AJ731" s="11">
        <v>-1.7604017080016701E-2</v>
      </c>
      <c r="AK731" s="11">
        <v>-1.19978345044808E-2</v>
      </c>
      <c r="AL731" s="11">
        <v>4.8020688051797697E-3</v>
      </c>
      <c r="AM731" s="11">
        <v>-1.18940584875294E-2</v>
      </c>
      <c r="AN731" s="11">
        <v>-2.14049659372634E-2</v>
      </c>
      <c r="AO731" s="11">
        <v>-3.4754856461272098E-2</v>
      </c>
      <c r="AP731" s="11">
        <v>-1.8404588790745E-2</v>
      </c>
      <c r="AQ731" s="11">
        <v>-6.1934306412165199E-2</v>
      </c>
      <c r="AR731" s="11">
        <v>2.90017581536792E-2</v>
      </c>
      <c r="AS731" s="11">
        <v>-1.6022535784814301E-2</v>
      </c>
      <c r="AT731" s="11">
        <v>-6.3453843968432497E-2</v>
      </c>
      <c r="AU731" s="11">
        <v>4.8786186412160898E-2</v>
      </c>
      <c r="AW731">
        <f t="array" ref="AW731">SUMPRODUCT(B731:AU731,TRANSPOSE('QoL regression results'!$H$3:$H$48))</f>
        <v>0.81674500917350057</v>
      </c>
    </row>
    <row r="732" spans="1:49" x14ac:dyDescent="0.3">
      <c r="A732">
        <v>731</v>
      </c>
      <c r="B732" s="11">
        <v>0.84003179952608298</v>
      </c>
      <c r="C732" s="11">
        <v>-5.6852094583309899E-2</v>
      </c>
      <c r="D732" s="11">
        <v>-7.7379777394206099E-3</v>
      </c>
      <c r="E732" s="11">
        <v>1.57545264417746E-3</v>
      </c>
      <c r="F732" s="11">
        <v>1.8065926557381299E-3</v>
      </c>
      <c r="G732" s="11">
        <v>2.92652111314986E-2</v>
      </c>
      <c r="H732" s="11">
        <v>3.7233140800547501E-2</v>
      </c>
      <c r="I732" s="11">
        <v>-7.19823426490563E-2</v>
      </c>
      <c r="J732" s="11">
        <v>-2.56502361231426E-2</v>
      </c>
      <c r="K732" s="11">
        <v>-5.0854307017833299E-2</v>
      </c>
      <c r="L732" s="11">
        <v>-0.14544966576137799</v>
      </c>
      <c r="M732" s="11">
        <v>-4.7235060426666399E-2</v>
      </c>
      <c r="N732" s="11">
        <v>-0.150817818674054</v>
      </c>
      <c r="O732" s="11">
        <v>-0.105994169168737</v>
      </c>
      <c r="P732" s="11">
        <v>-3.6086597267385799E-2</v>
      </c>
      <c r="Q732" s="11">
        <v>-8.0599364466677495E-2</v>
      </c>
      <c r="R732" s="11">
        <v>-6.3107751378920704E-2</v>
      </c>
      <c r="S732" s="11">
        <v>-8.5913943502842802E-2</v>
      </c>
      <c r="T732" s="11">
        <v>-7.0123876333599802E-2</v>
      </c>
      <c r="U732" s="11">
        <v>-5.8994804809776702E-2</v>
      </c>
      <c r="V732" s="11">
        <v>-7.37495423597053E-3</v>
      </c>
      <c r="W732" s="11">
        <v>-1.3275549932981801E-2</v>
      </c>
      <c r="X732" s="11">
        <v>-3.67322516708719E-2</v>
      </c>
      <c r="Y732" s="11">
        <v>-2.3846836671498398E-2</v>
      </c>
      <c r="Z732" s="11">
        <v>4.7445922664936399E-2</v>
      </c>
      <c r="AA732" s="11">
        <v>-8.6069949173669599E-2</v>
      </c>
      <c r="AB732" s="11">
        <v>-3.1972752515293898E-2</v>
      </c>
      <c r="AC732" s="11">
        <v>-8.8658789288529102E-3</v>
      </c>
      <c r="AD732" s="11">
        <v>4.2952302899447199E-3</v>
      </c>
      <c r="AE732" s="11">
        <v>-3.4178011856053903E-2</v>
      </c>
      <c r="AF732" s="11">
        <v>-1.6618358861260198E-2</v>
      </c>
      <c r="AG732" s="11">
        <v>-5.3529853938968398E-2</v>
      </c>
      <c r="AH732" s="11">
        <v>-4.6347045789789799E-2</v>
      </c>
      <c r="AI732" s="11">
        <v>-3.2473818834429999E-2</v>
      </c>
      <c r="AJ732" s="11">
        <v>-2.0574526714470399E-2</v>
      </c>
      <c r="AK732" s="11">
        <v>4.2043152617809599E-3</v>
      </c>
      <c r="AL732" s="11">
        <v>1.1761885173657101E-2</v>
      </c>
      <c r="AM732" s="11">
        <v>1.2953008257872401E-4</v>
      </c>
      <c r="AN732" s="11">
        <v>-1.16793884455003E-2</v>
      </c>
      <c r="AO732" s="11">
        <v>-2.8341494279094999E-2</v>
      </c>
      <c r="AP732" s="11">
        <v>-1.02814015311532E-2</v>
      </c>
      <c r="AQ732" s="11">
        <v>-3.91699961315191E-2</v>
      </c>
      <c r="AR732" s="11">
        <v>2.98806999847144E-2</v>
      </c>
      <c r="AS732" s="11">
        <v>-1.3297427883603399E-2</v>
      </c>
      <c r="AT732" s="11">
        <v>-6.0590574117055401E-2</v>
      </c>
      <c r="AU732" s="11">
        <v>4.7227167149739603E-2</v>
      </c>
      <c r="AW732">
        <f t="array" ref="AW732">SUMPRODUCT(B732:AU732,TRANSPOSE('QoL regression results'!$H$3:$H$48))</f>
        <v>0.80544663890995027</v>
      </c>
    </row>
    <row r="733" spans="1:49" x14ac:dyDescent="0.3">
      <c r="A733">
        <v>732</v>
      </c>
      <c r="B733" s="11">
        <v>0.85157646968974299</v>
      </c>
      <c r="C733" s="11">
        <v>-4.7490533322381401E-2</v>
      </c>
      <c r="D733" s="11">
        <v>-3.05178422338107E-2</v>
      </c>
      <c r="E733" s="11">
        <v>-1.63078698780684E-3</v>
      </c>
      <c r="F733" s="11">
        <v>-6.6126692194976699E-3</v>
      </c>
      <c r="G733" s="11">
        <v>1.74788683824335E-2</v>
      </c>
      <c r="H733" s="11">
        <v>1.5918581658492501E-2</v>
      </c>
      <c r="I733" s="11">
        <v>-0.12118360201310301</v>
      </c>
      <c r="J733" s="11">
        <v>-2.39254482639315E-2</v>
      </c>
      <c r="K733" s="11">
        <v>-0.14848232621147101</v>
      </c>
      <c r="L733" s="11">
        <v>-0.15986570166957201</v>
      </c>
      <c r="M733" s="11">
        <v>-6.6329568156790406E-2</v>
      </c>
      <c r="N733" s="11">
        <v>-0.17625954461278701</v>
      </c>
      <c r="O733" s="11">
        <v>-9.6227391691620895E-2</v>
      </c>
      <c r="P733" s="11">
        <v>-1.95464759502826E-2</v>
      </c>
      <c r="Q733" s="11">
        <v>-7.7568412741311196E-2</v>
      </c>
      <c r="R733" s="11">
        <v>-3.6668915865518001E-2</v>
      </c>
      <c r="S733" s="11">
        <v>-0.11645498819096201</v>
      </c>
      <c r="T733" s="11">
        <v>-7.9196857123955397E-2</v>
      </c>
      <c r="U733" s="11">
        <v>-7.7323884331668494E-2</v>
      </c>
      <c r="V733" s="11">
        <v>5.1453056650854201E-3</v>
      </c>
      <c r="W733" s="11">
        <v>-5.9780345962657203E-2</v>
      </c>
      <c r="X733" s="11">
        <v>-4.4593275071666702E-2</v>
      </c>
      <c r="Y733" s="11">
        <v>2.0086636946545899E-2</v>
      </c>
      <c r="Z733" s="11">
        <v>2.9671585488336399E-2</v>
      </c>
      <c r="AA733" s="11">
        <v>-9.6937442276772603E-2</v>
      </c>
      <c r="AB733" s="11">
        <v>-3.1061002165187899E-2</v>
      </c>
      <c r="AC733" s="11">
        <v>-7.0879719200717506E-2</v>
      </c>
      <c r="AD733" s="11">
        <v>5.28940822686619E-2</v>
      </c>
      <c r="AE733" s="11">
        <v>-2.81758523925764E-2</v>
      </c>
      <c r="AF733" s="11">
        <v>-2.01766461385685E-2</v>
      </c>
      <c r="AG733" s="11">
        <v>-6.2279825866206201E-2</v>
      </c>
      <c r="AH733" s="11">
        <v>-3.85926440838762E-2</v>
      </c>
      <c r="AI733" s="11">
        <v>-2.8471891091893201E-2</v>
      </c>
      <c r="AJ733" s="11">
        <v>-1.44479963483256E-2</v>
      </c>
      <c r="AK733" s="11">
        <v>1.23795021580533E-2</v>
      </c>
      <c r="AL733" s="11">
        <v>1.9045674478723001E-2</v>
      </c>
      <c r="AM733" s="11">
        <v>3.3913811871616301E-3</v>
      </c>
      <c r="AN733" s="11">
        <v>-1.36283357330851E-2</v>
      </c>
      <c r="AO733" s="11">
        <v>-2.3081521784061799E-2</v>
      </c>
      <c r="AP733" s="11">
        <v>-1.1178489385335401E-2</v>
      </c>
      <c r="AQ733" s="11">
        <v>-5.86458327704414E-2</v>
      </c>
      <c r="AR733" s="11">
        <v>3.7635020437671897E-2</v>
      </c>
      <c r="AS733" s="11">
        <v>-1.94965080300167E-2</v>
      </c>
      <c r="AT733" s="11">
        <v>-7.0002863560873999E-2</v>
      </c>
      <c r="AU733" s="11">
        <v>4.1037936959616397E-2</v>
      </c>
      <c r="AW733">
        <f t="array" ref="AW733">SUMPRODUCT(B733:AU733,TRANSPOSE('QoL regression results'!$H$3:$H$48))</f>
        <v>0.83202950008458976</v>
      </c>
    </row>
    <row r="734" spans="1:49" x14ac:dyDescent="0.3">
      <c r="A734">
        <v>733</v>
      </c>
      <c r="B734" s="11">
        <v>0.86272793972128203</v>
      </c>
      <c r="C734" s="11">
        <v>-8.1046158757203501E-2</v>
      </c>
      <c r="D734" s="11">
        <v>-4.3606780223779404E-3</v>
      </c>
      <c r="E734" s="11">
        <v>-4.7309300544623798E-4</v>
      </c>
      <c r="F734" s="11">
        <v>4.3526294693491702E-2</v>
      </c>
      <c r="G734" s="11">
        <v>3.8251565943878699E-2</v>
      </c>
      <c r="H734" s="11">
        <v>4.1973499148408901E-2</v>
      </c>
      <c r="I734" s="11">
        <v>-9.4671269914281694E-2</v>
      </c>
      <c r="J734" s="11">
        <v>-3.7428641753709503E-2</v>
      </c>
      <c r="K734" s="11">
        <v>-0.11963703449601901</v>
      </c>
      <c r="L734" s="11">
        <v>-0.12895132681896501</v>
      </c>
      <c r="M734" s="11">
        <v>-5.7242341665481498E-2</v>
      </c>
      <c r="N734" s="11">
        <v>-0.121587027296404</v>
      </c>
      <c r="O734" s="11">
        <v>-4.7717528867065602E-2</v>
      </c>
      <c r="P734" s="11">
        <v>-2.7780385488832701E-2</v>
      </c>
      <c r="Q734" s="11">
        <v>-5.3087184725238101E-2</v>
      </c>
      <c r="R734" s="11">
        <v>-6.0680477023537703E-2</v>
      </c>
      <c r="S734" s="11">
        <v>-9.3316074194432705E-2</v>
      </c>
      <c r="T734" s="11">
        <v>-5.69403038514898E-2</v>
      </c>
      <c r="U734" s="11">
        <v>-9.7556431153924497E-2</v>
      </c>
      <c r="V734" s="11">
        <v>-1.12026322797126E-3</v>
      </c>
      <c r="W734" s="11">
        <v>-3.61588182512185E-2</v>
      </c>
      <c r="X734" s="11">
        <v>-2.7971724119487899E-2</v>
      </c>
      <c r="Y734" s="11">
        <v>1.13007598222161E-2</v>
      </c>
      <c r="Z734" s="11">
        <v>-1.0824384398254601E-2</v>
      </c>
      <c r="AA734" s="11">
        <v>-8.6712509658286405E-2</v>
      </c>
      <c r="AB734" s="11">
        <v>-2.2147583246380598E-2</v>
      </c>
      <c r="AC734" s="11">
        <v>6.7219324379193604E-2</v>
      </c>
      <c r="AD734" s="11">
        <v>-4.4255008541362897E-2</v>
      </c>
      <c r="AE734" s="11">
        <v>-3.9179910588001902E-2</v>
      </c>
      <c r="AF734" s="11">
        <v>-2.7173079525617701E-2</v>
      </c>
      <c r="AG734" s="11">
        <v>-5.78208203262911E-2</v>
      </c>
      <c r="AH734" s="11">
        <v>-5.9129901437832699E-2</v>
      </c>
      <c r="AI734" s="11">
        <v>-3.80083478774857E-2</v>
      </c>
      <c r="AJ734" s="11">
        <v>-1.19056425054222E-2</v>
      </c>
      <c r="AK734" s="11">
        <v>6.7312023189827997E-3</v>
      </c>
      <c r="AL734" s="11">
        <v>9.7824880020869302E-3</v>
      </c>
      <c r="AM734" s="11">
        <v>-2.9977315697358501E-3</v>
      </c>
      <c r="AN734" s="11">
        <v>-1.23001098837584E-2</v>
      </c>
      <c r="AO734" s="11">
        <v>-2.2365737098808701E-2</v>
      </c>
      <c r="AP734" s="11">
        <v>-1.32653800512696E-2</v>
      </c>
      <c r="AQ734" s="11">
        <v>-5.0588185303703903E-2</v>
      </c>
      <c r="AR734" s="11">
        <v>2.1292228980294099E-2</v>
      </c>
      <c r="AS734" s="11">
        <v>-1.0949425731113399E-2</v>
      </c>
      <c r="AT734" s="11">
        <v>-6.10227661329652E-2</v>
      </c>
      <c r="AU734" s="11">
        <v>3.9165672517450997E-2</v>
      </c>
      <c r="AW734">
        <f t="array" ref="AW734">SUMPRODUCT(B734:AU734,TRANSPOSE('QoL regression results'!$H$3:$H$48))</f>
        <v>0.81338052628553625</v>
      </c>
    </row>
    <row r="735" spans="1:49" x14ac:dyDescent="0.3">
      <c r="A735">
        <v>734</v>
      </c>
      <c r="B735" s="11">
        <v>0.85360421148089205</v>
      </c>
      <c r="C735" s="11">
        <v>-4.9713403567833499E-2</v>
      </c>
      <c r="D735" s="11">
        <v>1.42106364507534E-2</v>
      </c>
      <c r="E735" s="11">
        <v>3.4416581831369E-3</v>
      </c>
      <c r="F735" s="11">
        <v>1.7279301042943101E-2</v>
      </c>
      <c r="G735" s="11">
        <v>-1.0715378183618601E-3</v>
      </c>
      <c r="H735" s="11">
        <v>3.6710871861541899E-2</v>
      </c>
      <c r="I735" s="11">
        <v>-9.0681819796942106E-2</v>
      </c>
      <c r="J735" s="11">
        <v>-3.6091837792973099E-2</v>
      </c>
      <c r="K735" s="11">
        <v>-0.117619405254364</v>
      </c>
      <c r="L735" s="11">
        <v>-7.4305809850836999E-2</v>
      </c>
      <c r="M735" s="11">
        <v>-5.7369207048312998E-2</v>
      </c>
      <c r="N735" s="11">
        <v>-0.14233289627187501</v>
      </c>
      <c r="O735" s="11">
        <v>-6.3229392679355095E-2</v>
      </c>
      <c r="P735" s="11">
        <v>-2.35726401828334E-2</v>
      </c>
      <c r="Q735" s="11">
        <v>-5.0470660983859203E-2</v>
      </c>
      <c r="R735" s="11">
        <v>-0.11426612944006399</v>
      </c>
      <c r="S735" s="11">
        <v>-0.13958443494001099</v>
      </c>
      <c r="T735" s="11">
        <v>-7.9174380020539406E-2</v>
      </c>
      <c r="U735" s="11">
        <v>6.6385521222972798E-3</v>
      </c>
      <c r="V735" s="11">
        <v>1.1879386825551499E-2</v>
      </c>
      <c r="W735" s="11">
        <v>-5.0004110432353997E-2</v>
      </c>
      <c r="X735" s="11">
        <v>-3.4263725732294803E-2</v>
      </c>
      <c r="Y735" s="11">
        <v>2.6288437990677101E-2</v>
      </c>
      <c r="Z735" s="11">
        <v>-8.7967635914812398E-3</v>
      </c>
      <c r="AA735" s="11">
        <v>-9.9392944071593506E-2</v>
      </c>
      <c r="AB735" s="11">
        <v>-3.4498048098896401E-2</v>
      </c>
      <c r="AC735" s="11">
        <v>-1.0131284240733E-2</v>
      </c>
      <c r="AD735" s="11">
        <v>-3.47322564316234E-2</v>
      </c>
      <c r="AE735" s="11">
        <v>-3.5929029801019002E-2</v>
      </c>
      <c r="AF735" s="11">
        <v>-1.4965265392538301E-2</v>
      </c>
      <c r="AG735" s="11">
        <v>-5.0747750533531498E-2</v>
      </c>
      <c r="AH735" s="11">
        <v>-5.3613128654558799E-2</v>
      </c>
      <c r="AI735" s="11">
        <v>-2.52299559046027E-2</v>
      </c>
      <c r="AJ735" s="11">
        <v>-1.6576765757297801E-2</v>
      </c>
      <c r="AK735" s="11">
        <v>3.7677000781155098E-3</v>
      </c>
      <c r="AL735" s="11">
        <v>1.4344601491580299E-2</v>
      </c>
      <c r="AM735" s="11">
        <v>-1.10898017890332E-2</v>
      </c>
      <c r="AN735" s="11">
        <v>-2.3732567558758699E-2</v>
      </c>
      <c r="AO735" s="11">
        <v>-3.3165786857714701E-2</v>
      </c>
      <c r="AP735" s="11">
        <v>-1.24908718176394E-2</v>
      </c>
      <c r="AQ735" s="11">
        <v>-5.04396836814986E-2</v>
      </c>
      <c r="AR735" s="11">
        <v>2.7725458212993499E-2</v>
      </c>
      <c r="AS735" s="11">
        <v>-2.3194186897303799E-2</v>
      </c>
      <c r="AT735" s="11">
        <v>-6.5672156359071601E-2</v>
      </c>
      <c r="AU735" s="11">
        <v>5.0675435583704E-2</v>
      </c>
      <c r="AW735">
        <f t="array" ref="AW735">SUMPRODUCT(B735:AU735,TRANSPOSE('QoL regression results'!$H$3:$H$48))</f>
        <v>0.81433568431791359</v>
      </c>
    </row>
    <row r="736" spans="1:49" x14ac:dyDescent="0.3">
      <c r="A736">
        <v>735</v>
      </c>
      <c r="B736" s="11">
        <v>0.87477042372668301</v>
      </c>
      <c r="C736" s="11">
        <v>-5.1491427328427299E-2</v>
      </c>
      <c r="D736" s="11">
        <v>-1.2779368693076399E-3</v>
      </c>
      <c r="E736" s="11">
        <v>5.0867305336997496E-3</v>
      </c>
      <c r="F736" s="11">
        <v>-4.0788051937680703E-2</v>
      </c>
      <c r="G736" s="11">
        <v>2.8751896531632602E-2</v>
      </c>
      <c r="H736" s="11">
        <v>2.3399468440836999E-2</v>
      </c>
      <c r="I736" s="11">
        <v>-6.8926765609830007E-2</v>
      </c>
      <c r="J736" s="11">
        <v>-8.3420074121156804E-3</v>
      </c>
      <c r="K736" s="11">
        <v>-6.1830831421104598E-2</v>
      </c>
      <c r="L736" s="11">
        <v>-0.119172560680188</v>
      </c>
      <c r="M736" s="11">
        <v>-5.7548250998815997E-2</v>
      </c>
      <c r="N736" s="11">
        <v>-9.8768823493086397E-2</v>
      </c>
      <c r="O736" s="11">
        <v>-5.66812230449356E-2</v>
      </c>
      <c r="P736" s="11">
        <v>-3.0846138937540801E-2</v>
      </c>
      <c r="Q736" s="11">
        <v>-3.0744425045950301E-2</v>
      </c>
      <c r="R736" s="11">
        <v>-5.6094939534604003E-2</v>
      </c>
      <c r="S736" s="11">
        <v>-7.9038035258588102E-2</v>
      </c>
      <c r="T736" s="11">
        <v>-5.3436170681562201E-2</v>
      </c>
      <c r="U736" s="11">
        <v>-5.5455571048428402E-2</v>
      </c>
      <c r="V736" s="11">
        <v>8.3468397951468095E-3</v>
      </c>
      <c r="W736" s="11">
        <v>-1.98524709200366E-2</v>
      </c>
      <c r="X736" s="11">
        <v>-2.7864138783165501E-2</v>
      </c>
      <c r="Y736" s="11">
        <v>-1.4506205550450801E-2</v>
      </c>
      <c r="Z736" s="11">
        <v>9.7962222656106501E-3</v>
      </c>
      <c r="AA736" s="11">
        <v>-0.10889149743342801</v>
      </c>
      <c r="AB736" s="11">
        <v>-2.9419641961118102E-2</v>
      </c>
      <c r="AC736" s="11">
        <v>-3.8100387348600898E-2</v>
      </c>
      <c r="AD736" s="11">
        <v>-7.4985292073139198E-2</v>
      </c>
      <c r="AE736" s="11">
        <v>-3.77246036495235E-2</v>
      </c>
      <c r="AF736" s="11">
        <v>-2.7297262158693599E-2</v>
      </c>
      <c r="AG736" s="11">
        <v>-5.2818320837260103E-2</v>
      </c>
      <c r="AH736" s="11">
        <v>-4.1887669668886601E-2</v>
      </c>
      <c r="AI736" s="11">
        <v>-3.1037619835314501E-2</v>
      </c>
      <c r="AJ736" s="11">
        <v>-1.7612023199959598E-2</v>
      </c>
      <c r="AK736" s="11">
        <v>-6.6487165720006802E-3</v>
      </c>
      <c r="AL736" s="11">
        <v>2.2033338065989101E-3</v>
      </c>
      <c r="AM736" s="11">
        <v>-1.8351283519284799E-2</v>
      </c>
      <c r="AN736" s="11">
        <v>-3.1223606378705401E-2</v>
      </c>
      <c r="AO736" s="11">
        <v>-4.3169175886168698E-2</v>
      </c>
      <c r="AP736" s="11">
        <v>-1.6696228169114698E-2</v>
      </c>
      <c r="AQ736" s="11">
        <v>-4.7987722859346701E-2</v>
      </c>
      <c r="AR736" s="11">
        <v>2.3113301975760499E-2</v>
      </c>
      <c r="AS736" s="11">
        <v>-1.5375724167402301E-2</v>
      </c>
      <c r="AT736" s="11">
        <v>-6.5717354820024401E-2</v>
      </c>
      <c r="AU736" s="11">
        <v>4.3219417554581599E-2</v>
      </c>
      <c r="AW736">
        <f t="array" ref="AW736">SUMPRODUCT(B736:AU736,TRANSPOSE('QoL regression results'!$H$3:$H$48))</f>
        <v>0.83508608786439531</v>
      </c>
    </row>
    <row r="737" spans="1:49" x14ac:dyDescent="0.3">
      <c r="A737">
        <v>736</v>
      </c>
      <c r="B737" s="11">
        <v>0.85064150319877097</v>
      </c>
      <c r="C737" s="11">
        <v>-3.2997806397034E-2</v>
      </c>
      <c r="D737" s="11">
        <v>-2.3324456241974802E-2</v>
      </c>
      <c r="E737" s="11">
        <v>6.3243099634642799E-3</v>
      </c>
      <c r="F737" s="11">
        <v>6.7220785729639101E-3</v>
      </c>
      <c r="G737" s="11">
        <v>5.2977650345587601E-2</v>
      </c>
      <c r="H737" s="11">
        <v>3.1814161992632102E-2</v>
      </c>
      <c r="I737" s="11">
        <v>-0.107503488496798</v>
      </c>
      <c r="J737" s="11">
        <v>-2.90114861944612E-2</v>
      </c>
      <c r="K737" s="11">
        <v>-6.9080159199424798E-2</v>
      </c>
      <c r="L737" s="11">
        <v>-8.6428822195603397E-2</v>
      </c>
      <c r="M737" s="11">
        <v>-5.4042757099436997E-2</v>
      </c>
      <c r="N737" s="11">
        <v>-0.133194110806967</v>
      </c>
      <c r="O737" s="11">
        <v>-8.4308457370795606E-2</v>
      </c>
      <c r="P737" s="11">
        <v>-2.1578999949041101E-2</v>
      </c>
      <c r="Q737" s="11">
        <v>-0.100879626233513</v>
      </c>
      <c r="R737" s="11">
        <v>-3.87115291408427E-2</v>
      </c>
      <c r="S737" s="11">
        <v>-0.122402064472454</v>
      </c>
      <c r="T737" s="11">
        <v>-7.0059056063644695E-2</v>
      </c>
      <c r="U737" s="11">
        <v>-5.5750480582884399E-2</v>
      </c>
      <c r="V737" s="11">
        <v>4.0912275225279598E-2</v>
      </c>
      <c r="W737" s="11">
        <v>-1.57043408469171E-2</v>
      </c>
      <c r="X737" s="11">
        <v>-3.7642720809204902E-2</v>
      </c>
      <c r="Y737" s="11">
        <v>-4.7862200417885997E-2</v>
      </c>
      <c r="Z737" s="11">
        <v>4.0061120627060402E-2</v>
      </c>
      <c r="AA737" s="11">
        <v>-0.109221525783738</v>
      </c>
      <c r="AB737" s="11">
        <v>-2.1712894278793301E-2</v>
      </c>
      <c r="AC737" s="11">
        <v>9.3054972320804497E-3</v>
      </c>
      <c r="AD737" s="11">
        <v>-2.5234482631292E-2</v>
      </c>
      <c r="AE737" s="11">
        <v>-3.7595277513071797E-2</v>
      </c>
      <c r="AF737" s="11">
        <v>-1.9393818498711302E-2</v>
      </c>
      <c r="AG737" s="11">
        <v>-4.6889390667887901E-2</v>
      </c>
      <c r="AH737" s="11">
        <v>-5.4855560711262998E-2</v>
      </c>
      <c r="AI737" s="11">
        <v>-2.0355307258438399E-2</v>
      </c>
      <c r="AJ737" s="11">
        <v>-1.6668820926424899E-2</v>
      </c>
      <c r="AK737" s="11">
        <v>-1.0716668851105599E-3</v>
      </c>
      <c r="AL737" s="11">
        <v>5.9216262609117602E-3</v>
      </c>
      <c r="AM737" s="11">
        <v>-9.1419678021447993E-3</v>
      </c>
      <c r="AN737" s="11">
        <v>-1.9683762543148801E-2</v>
      </c>
      <c r="AO737" s="11">
        <v>-5.2568789599689802E-2</v>
      </c>
      <c r="AP737" s="11">
        <v>-1.14303291731049E-2</v>
      </c>
      <c r="AQ737" s="11">
        <v>-5.1447579709813902E-2</v>
      </c>
      <c r="AR737" s="11">
        <v>2.8102110941158599E-2</v>
      </c>
      <c r="AS737" s="11">
        <v>-9.3789000688060398E-3</v>
      </c>
      <c r="AT737" s="11">
        <v>-5.5811765741878502E-2</v>
      </c>
      <c r="AU737" s="11">
        <v>4.6885745207002998E-2</v>
      </c>
      <c r="AW737">
        <f t="array" ref="AW737">SUMPRODUCT(B737:AU737,TRANSPOSE('QoL regression results'!$H$3:$H$48))</f>
        <v>0.80170756874841975</v>
      </c>
    </row>
    <row r="738" spans="1:49" x14ac:dyDescent="0.3">
      <c r="A738">
        <v>737</v>
      </c>
      <c r="B738" s="11">
        <v>0.86501099563907202</v>
      </c>
      <c r="C738" s="11">
        <v>-1.09548328522629E-2</v>
      </c>
      <c r="D738" s="11">
        <v>9.4448999998675894E-3</v>
      </c>
      <c r="E738" s="11">
        <v>5.8228824832687199E-3</v>
      </c>
      <c r="F738" s="11">
        <v>-9.6521663336306806E-3</v>
      </c>
      <c r="G738" s="11">
        <v>4.1331204247820198E-2</v>
      </c>
      <c r="H738" s="11">
        <v>4.7690650883728099E-2</v>
      </c>
      <c r="I738" s="11">
        <v>-7.0504886790157997E-2</v>
      </c>
      <c r="J738" s="11">
        <v>-1.7963237522740799E-2</v>
      </c>
      <c r="K738" s="11">
        <v>-0.14008136074729899</v>
      </c>
      <c r="L738" s="11">
        <v>-0.113864299101697</v>
      </c>
      <c r="M738" s="11">
        <v>-4.7623730537862001E-2</v>
      </c>
      <c r="N738" s="11">
        <v>-7.5313935616614106E-2</v>
      </c>
      <c r="O738" s="11">
        <v>-0.11574780092838</v>
      </c>
      <c r="P738" s="11">
        <v>-1.25938956742711E-2</v>
      </c>
      <c r="Q738" s="11">
        <v>-3.2665308301122797E-2</v>
      </c>
      <c r="R738" s="11">
        <v>-0.111623812782407</v>
      </c>
      <c r="S738" s="11">
        <v>-0.14437488110713101</v>
      </c>
      <c r="T738" s="11">
        <v>-5.9923623690923501E-2</v>
      </c>
      <c r="U738" s="11">
        <v>-3.5669736516613003E-2</v>
      </c>
      <c r="V738" s="11">
        <v>8.7954115926671805E-3</v>
      </c>
      <c r="W738" s="11">
        <v>-2.1014685880353899E-2</v>
      </c>
      <c r="X738" s="11">
        <v>-3.0431592765102499E-2</v>
      </c>
      <c r="Y738" s="11">
        <v>1.7122862125409401E-2</v>
      </c>
      <c r="Z738" s="11">
        <v>-1.5697277283272599E-2</v>
      </c>
      <c r="AA738" s="11">
        <v>-0.140892952207675</v>
      </c>
      <c r="AB738" s="11">
        <v>-3.8217732635397197E-2</v>
      </c>
      <c r="AC738" s="11">
        <v>8.0763019698432206E-3</v>
      </c>
      <c r="AD738" s="11">
        <v>-8.0809479340067103E-2</v>
      </c>
      <c r="AE738" s="11">
        <v>-2.9311346708981199E-2</v>
      </c>
      <c r="AF738" s="11">
        <v>-1.2990171008853101E-2</v>
      </c>
      <c r="AG738" s="11">
        <v>-5.2080012802089397E-2</v>
      </c>
      <c r="AH738" s="11">
        <v>-6.5767269028609396E-2</v>
      </c>
      <c r="AI738" s="11">
        <v>-2.3139413745205499E-2</v>
      </c>
      <c r="AJ738" s="11">
        <v>-1.5664346204638802E-2</v>
      </c>
      <c r="AK738" s="11">
        <v>6.89193516903346E-3</v>
      </c>
      <c r="AL738" s="11">
        <v>1.7168287803956302E-2</v>
      </c>
      <c r="AM738" s="11">
        <v>-5.7650481065464002E-3</v>
      </c>
      <c r="AN738" s="11">
        <v>-2.1897702174707701E-2</v>
      </c>
      <c r="AO738" s="11">
        <v>-4.3671603118108797E-2</v>
      </c>
      <c r="AP738" s="11">
        <v>-8.7481438942636595E-3</v>
      </c>
      <c r="AQ738" s="11">
        <v>-5.3136525501006199E-2</v>
      </c>
      <c r="AR738" s="11">
        <v>2.5760801844372402E-2</v>
      </c>
      <c r="AS738" s="11">
        <v>-1.8712704646790101E-2</v>
      </c>
      <c r="AT738" s="11">
        <v>-7.0827881719977198E-2</v>
      </c>
      <c r="AU738" s="11">
        <v>3.2004051442655501E-2</v>
      </c>
      <c r="AW738">
        <f t="array" ref="AW738">SUMPRODUCT(B738:AU738,TRANSPOSE('QoL regression results'!$H$3:$H$48))</f>
        <v>0.81641201441441891</v>
      </c>
    </row>
    <row r="739" spans="1:49" x14ac:dyDescent="0.3">
      <c r="A739">
        <v>738</v>
      </c>
      <c r="B739" s="11">
        <v>0.861087937508493</v>
      </c>
      <c r="C739" s="11">
        <v>-6.5223164058386296E-2</v>
      </c>
      <c r="D739" s="11">
        <v>7.4294096325561903E-3</v>
      </c>
      <c r="E739" s="11">
        <v>-1.71764279351128E-3</v>
      </c>
      <c r="F739" s="11">
        <v>-4.2641850823806303E-3</v>
      </c>
      <c r="G739" s="11">
        <v>1.4135766668320201E-2</v>
      </c>
      <c r="H739" s="11">
        <v>2.4727903260824899E-2</v>
      </c>
      <c r="I739" s="11">
        <v>-8.4931592181635499E-2</v>
      </c>
      <c r="J739" s="11">
        <v>-6.2518097154652102E-3</v>
      </c>
      <c r="K739" s="11">
        <v>-0.121971738128815</v>
      </c>
      <c r="L739" s="11">
        <v>-9.3148534079282294E-2</v>
      </c>
      <c r="M739" s="11">
        <v>-5.8512964821419503E-2</v>
      </c>
      <c r="N739" s="11">
        <v>-0.114556737427669</v>
      </c>
      <c r="O739" s="11">
        <v>-6.7449229639881106E-2</v>
      </c>
      <c r="P739" s="11">
        <v>-1.8423504549168201E-2</v>
      </c>
      <c r="Q739" s="11">
        <v>-0.105517686334603</v>
      </c>
      <c r="R739" s="11">
        <v>-0.111373322674944</v>
      </c>
      <c r="S739" s="11">
        <v>-9.7621268993628094E-2</v>
      </c>
      <c r="T739" s="11">
        <v>-6.9940559826007706E-2</v>
      </c>
      <c r="U739" s="11">
        <v>-9.1913835096371396E-2</v>
      </c>
      <c r="V739" s="11">
        <v>-2.5863599914705299E-2</v>
      </c>
      <c r="W739" s="11">
        <v>-2.3511764458379401E-2</v>
      </c>
      <c r="X739" s="11">
        <v>-2.5439934950717301E-2</v>
      </c>
      <c r="Y739" s="11">
        <v>2.9723458351092202E-2</v>
      </c>
      <c r="Z739" s="11">
        <v>-1.32396436047013E-2</v>
      </c>
      <c r="AA739" s="11">
        <v>-9.6841846155530806E-2</v>
      </c>
      <c r="AB739" s="11">
        <v>-3.3466349980310998E-2</v>
      </c>
      <c r="AC739" s="11">
        <v>-9.4566282657198002E-3</v>
      </c>
      <c r="AD739" s="11">
        <v>-2.8106613169541599E-2</v>
      </c>
      <c r="AE739" s="11">
        <v>-3.5028983633519202E-2</v>
      </c>
      <c r="AF739" s="11">
        <v>-2.0278850342348699E-2</v>
      </c>
      <c r="AG739" s="11">
        <v>-6.6852238064922395E-2</v>
      </c>
      <c r="AH739" s="11">
        <v>-4.9042170452907499E-2</v>
      </c>
      <c r="AI739" s="11">
        <v>-2.3459105983256401E-2</v>
      </c>
      <c r="AJ739" s="11">
        <v>-1.55682698670206E-2</v>
      </c>
      <c r="AK739" s="11">
        <v>5.2915188977704503E-3</v>
      </c>
      <c r="AL739" s="11">
        <v>8.0977987948194809E-3</v>
      </c>
      <c r="AM739" s="11">
        <v>-1.2653506964297E-2</v>
      </c>
      <c r="AN739" s="11">
        <v>-2.1891458346644001E-2</v>
      </c>
      <c r="AO739" s="11">
        <v>-3.9337888255460203E-2</v>
      </c>
      <c r="AP739" s="11">
        <v>-1.20713126433104E-2</v>
      </c>
      <c r="AQ739" s="11">
        <v>-5.8768212456123597E-2</v>
      </c>
      <c r="AR739" s="11">
        <v>3.4613105553319798E-2</v>
      </c>
      <c r="AS739" s="11">
        <v>-1.5711758412432799E-2</v>
      </c>
      <c r="AT739" s="11">
        <v>-6.2003368831417098E-2</v>
      </c>
      <c r="AU739" s="11">
        <v>4.5703810333669798E-2</v>
      </c>
      <c r="AW739">
        <f t="array" ref="AW739">SUMPRODUCT(B739:AU739,TRANSPOSE('QoL regression results'!$H$3:$H$48))</f>
        <v>0.82014356585040504</v>
      </c>
    </row>
    <row r="740" spans="1:49" x14ac:dyDescent="0.3">
      <c r="A740">
        <v>739</v>
      </c>
      <c r="B740" s="11">
        <v>0.85324524500398002</v>
      </c>
      <c r="C740" s="11">
        <v>-4.6677690413015602E-2</v>
      </c>
      <c r="D740" s="11">
        <v>-1.3251214444738001E-2</v>
      </c>
      <c r="E740" s="11">
        <v>2.4955743768829502E-3</v>
      </c>
      <c r="F740" s="11">
        <v>-1.8528477728974001E-2</v>
      </c>
      <c r="G740" s="11">
        <v>1.08314261678456E-2</v>
      </c>
      <c r="H740" s="11">
        <v>2.66327399008695E-2</v>
      </c>
      <c r="I740" s="11">
        <v>-0.10282494595818401</v>
      </c>
      <c r="J740" s="11">
        <v>-7.25337679068152E-3</v>
      </c>
      <c r="K740" s="11">
        <v>-0.108935136661412</v>
      </c>
      <c r="L740" s="11">
        <v>-0.145353744633788</v>
      </c>
      <c r="M740" s="11">
        <v>-4.7047092473106199E-2</v>
      </c>
      <c r="N740" s="11">
        <v>-7.5317161850783798E-2</v>
      </c>
      <c r="O740" s="11">
        <v>-6.7956296871954605E-2</v>
      </c>
      <c r="P740" s="11">
        <v>-1.48531995797259E-2</v>
      </c>
      <c r="Q740" s="11">
        <v>-5.6406102927161E-2</v>
      </c>
      <c r="R740" s="11">
        <v>-7.8369547099660306E-2</v>
      </c>
      <c r="S740" s="11">
        <v>-0.12642655381404999</v>
      </c>
      <c r="T740" s="11">
        <v>-6.0170136560420598E-2</v>
      </c>
      <c r="U740" s="11">
        <v>-2.7311259991977099E-2</v>
      </c>
      <c r="V740" s="11">
        <v>2.73787724192328E-2</v>
      </c>
      <c r="W740" s="11">
        <v>-5.4991674813028898E-2</v>
      </c>
      <c r="X740" s="11">
        <v>-2.88026673121561E-2</v>
      </c>
      <c r="Y740" s="11">
        <v>-1.28176742510227E-2</v>
      </c>
      <c r="Z740" s="11">
        <v>-2.5383192381539101E-2</v>
      </c>
      <c r="AA740" s="11">
        <v>-9.35700616838573E-2</v>
      </c>
      <c r="AB740" s="11">
        <v>-2.8269029189366E-2</v>
      </c>
      <c r="AC740" s="11">
        <v>-4.5063765912568603E-2</v>
      </c>
      <c r="AD740" s="11">
        <v>-6.6461545269862393E-2</v>
      </c>
      <c r="AE740" s="11">
        <v>-3.7382266469833302E-2</v>
      </c>
      <c r="AF740" s="11">
        <v>-2.5407190884165098E-2</v>
      </c>
      <c r="AG740" s="11">
        <v>-5.0132292454692397E-2</v>
      </c>
      <c r="AH740" s="11">
        <v>-4.6099447025701797E-2</v>
      </c>
      <c r="AI740" s="11">
        <v>-2.3432840471150899E-2</v>
      </c>
      <c r="AJ740" s="11">
        <v>-1.10163906208259E-2</v>
      </c>
      <c r="AK740" s="11">
        <v>1.0738014864892899E-3</v>
      </c>
      <c r="AL740" s="11">
        <v>1.1455849956693E-2</v>
      </c>
      <c r="AM740" s="11">
        <v>-1.7286192080413099E-2</v>
      </c>
      <c r="AN740" s="11">
        <v>-2.1855764620952099E-2</v>
      </c>
      <c r="AO740" s="11">
        <v>-5.2795728597379098E-2</v>
      </c>
      <c r="AP740" s="11">
        <v>-1.6400873348879502E-2</v>
      </c>
      <c r="AQ740" s="11">
        <v>-6.1301273829178E-2</v>
      </c>
      <c r="AR740" s="11">
        <v>3.3902127892608401E-2</v>
      </c>
      <c r="AS740" s="11">
        <v>-2.00779321452874E-2</v>
      </c>
      <c r="AT740" s="11">
        <v>-6.2877598546609903E-2</v>
      </c>
      <c r="AU740" s="11">
        <v>5.1129709213798398E-2</v>
      </c>
      <c r="AW740">
        <f t="array" ref="AW740">SUMPRODUCT(B740:AU740,TRANSPOSE('QoL regression results'!$H$3:$H$48))</f>
        <v>0.81860164793497125</v>
      </c>
    </row>
    <row r="741" spans="1:49" x14ac:dyDescent="0.3">
      <c r="A741">
        <v>740</v>
      </c>
      <c r="B741" s="11">
        <v>0.87172701242467698</v>
      </c>
      <c r="C741" s="11">
        <v>-5.2097939481502598E-2</v>
      </c>
      <c r="D741" s="11">
        <v>1.0508283272624701E-2</v>
      </c>
      <c r="E741" s="11">
        <v>4.6573819570921004E-3</v>
      </c>
      <c r="F741" s="11">
        <v>2.39807635597711E-2</v>
      </c>
      <c r="G741" s="11">
        <v>1.8700565895660302E-2</v>
      </c>
      <c r="H741" s="11">
        <v>3.9008477829009E-2</v>
      </c>
      <c r="I741" s="11">
        <v>-7.1554194649523201E-2</v>
      </c>
      <c r="J741" s="11">
        <v>-1.1971135314650499E-2</v>
      </c>
      <c r="K741" s="11">
        <v>-0.12063341495899201</v>
      </c>
      <c r="L741" s="11">
        <v>-0.104850962432002</v>
      </c>
      <c r="M741" s="11">
        <v>-5.7709949617261697E-2</v>
      </c>
      <c r="N741" s="11">
        <v>-9.3847518894545401E-2</v>
      </c>
      <c r="O741" s="11">
        <v>-8.8812224277755106E-2</v>
      </c>
      <c r="P741" s="11">
        <v>-2.79683513269956E-2</v>
      </c>
      <c r="Q741" s="11">
        <v>-8.5060647642895601E-2</v>
      </c>
      <c r="R741" s="11">
        <v>-0.160591429914128</v>
      </c>
      <c r="S741" s="11">
        <v>-0.133503996775059</v>
      </c>
      <c r="T741" s="11">
        <v>-6.2509328902073794E-2</v>
      </c>
      <c r="U741" s="11">
        <v>5.9999661949500203E-2</v>
      </c>
      <c r="V741" s="11">
        <v>5.6977894252196895E-4</v>
      </c>
      <c r="W741" s="11">
        <v>-2.0007173887599299E-2</v>
      </c>
      <c r="X741" s="11">
        <v>-3.2557515342303202E-2</v>
      </c>
      <c r="Y741" s="11">
        <v>-3.5295664092448303E-2</v>
      </c>
      <c r="Z741" s="11">
        <v>-1.8435034100114399E-2</v>
      </c>
      <c r="AA741" s="11">
        <v>-0.11715265040569101</v>
      </c>
      <c r="AB741" s="11">
        <v>-3.1637990945207799E-2</v>
      </c>
      <c r="AC741" s="11">
        <v>-4.3055836804982803E-2</v>
      </c>
      <c r="AD741" s="11">
        <v>-0.100196462095204</v>
      </c>
      <c r="AE741" s="11">
        <v>-3.3044963318900701E-2</v>
      </c>
      <c r="AF741" s="11">
        <v>-2.2277197403441001E-2</v>
      </c>
      <c r="AG741" s="11">
        <v>-6.5641809518493799E-2</v>
      </c>
      <c r="AH741" s="11">
        <v>-5.8709700994637702E-2</v>
      </c>
      <c r="AI741" s="11">
        <v>-2.1299593988908402E-2</v>
      </c>
      <c r="AJ741" s="11">
        <v>-1.46671510853801E-2</v>
      </c>
      <c r="AK741" s="11">
        <v>-9.3834867026969093E-3</v>
      </c>
      <c r="AL741" s="11">
        <v>-2.97662161992322E-3</v>
      </c>
      <c r="AM741" s="11">
        <v>-2.2961952310281499E-2</v>
      </c>
      <c r="AN741" s="11">
        <v>-3.4837577534794502E-2</v>
      </c>
      <c r="AO741" s="11">
        <v>-4.8324324235074101E-2</v>
      </c>
      <c r="AP741" s="11">
        <v>-1.7391322248778599E-2</v>
      </c>
      <c r="AQ741" s="11">
        <v>-5.5170303997753301E-2</v>
      </c>
      <c r="AR741" s="11">
        <v>2.9082734564635501E-2</v>
      </c>
      <c r="AS741" s="11">
        <v>-6.6791321621875498E-3</v>
      </c>
      <c r="AT741" s="11">
        <v>-5.8058989475459399E-2</v>
      </c>
      <c r="AU741" s="11">
        <v>3.9563980105593602E-2</v>
      </c>
      <c r="AW741">
        <f t="array" ref="AW741">SUMPRODUCT(B741:AU741,TRANSPOSE('QoL regression results'!$H$3:$H$48))</f>
        <v>0.81004068981011612</v>
      </c>
    </row>
    <row r="742" spans="1:49" x14ac:dyDescent="0.3">
      <c r="A742">
        <v>741</v>
      </c>
      <c r="B742" s="11">
        <v>0.86215509388327904</v>
      </c>
      <c r="C742" s="11">
        <v>-4.9500272826360603E-2</v>
      </c>
      <c r="D742" s="11">
        <v>1.5864683901869001E-2</v>
      </c>
      <c r="E742" s="11">
        <v>1.3065827376510301E-2</v>
      </c>
      <c r="F742" s="11">
        <v>1.41804251393749E-2</v>
      </c>
      <c r="G742" s="11">
        <v>1.45975681493941E-2</v>
      </c>
      <c r="H742" s="11">
        <v>3.4245639142850101E-2</v>
      </c>
      <c r="I742" s="11">
        <v>-7.9154895003316697E-2</v>
      </c>
      <c r="J742" s="11">
        <v>-4.1142447578295799E-2</v>
      </c>
      <c r="K742" s="11">
        <v>-0.16108048929767499</v>
      </c>
      <c r="L742" s="11">
        <v>-0.16103707966893599</v>
      </c>
      <c r="M742" s="11">
        <v>-4.9147659257503598E-2</v>
      </c>
      <c r="N742" s="11">
        <v>-0.13193690589832799</v>
      </c>
      <c r="O742" s="11">
        <v>-0.113368332332863</v>
      </c>
      <c r="P742" s="11">
        <v>-1.6623413770398901E-2</v>
      </c>
      <c r="Q742" s="11">
        <v>-9.7023435338617195E-2</v>
      </c>
      <c r="R742" s="11">
        <v>-0.111640454624631</v>
      </c>
      <c r="S742" s="11">
        <v>-0.11727513249765301</v>
      </c>
      <c r="T742" s="11">
        <v>-4.7869868426415801E-2</v>
      </c>
      <c r="U742" s="11">
        <v>-5.4351531811167697E-2</v>
      </c>
      <c r="V742" s="11">
        <v>4.3705695508289098E-3</v>
      </c>
      <c r="W742" s="11">
        <v>-3.09481946279117E-2</v>
      </c>
      <c r="X742" s="11">
        <v>-4.6116406908106797E-2</v>
      </c>
      <c r="Y742" s="11">
        <v>8.2543197464217594E-2</v>
      </c>
      <c r="Z742" s="11">
        <v>-1.79204660308026E-2</v>
      </c>
      <c r="AA742" s="11">
        <v>-8.3057837975763299E-2</v>
      </c>
      <c r="AB742" s="11">
        <v>-1.8637298763854698E-2</v>
      </c>
      <c r="AC742" s="11">
        <v>-9.7807812559131596E-2</v>
      </c>
      <c r="AD742" s="11">
        <v>4.7079941804605903E-2</v>
      </c>
      <c r="AE742" s="11">
        <v>-4.0290573849416603E-2</v>
      </c>
      <c r="AF742" s="11">
        <v>-2.8885668868602402E-2</v>
      </c>
      <c r="AG742" s="11">
        <v>-5.4799171103099897E-2</v>
      </c>
      <c r="AH742" s="11">
        <v>-5.7630909128838399E-2</v>
      </c>
      <c r="AI742" s="11">
        <v>-2.4744795950244401E-2</v>
      </c>
      <c r="AJ742" s="11">
        <v>-1.5800993580487199E-2</v>
      </c>
      <c r="AK742" s="11">
        <v>-7.2037491182618896E-3</v>
      </c>
      <c r="AL742" s="11">
        <v>-4.4260823042920798E-3</v>
      </c>
      <c r="AM742" s="11">
        <v>-1.90871691323788E-2</v>
      </c>
      <c r="AN742" s="11">
        <v>-2.6155220177222199E-2</v>
      </c>
      <c r="AO742" s="11">
        <v>-4.0453649214291697E-2</v>
      </c>
      <c r="AP742" s="11">
        <v>-1.17109050425242E-2</v>
      </c>
      <c r="AQ742" s="11">
        <v>-5.5273263573463002E-2</v>
      </c>
      <c r="AR742" s="11">
        <v>3.4217046489383798E-2</v>
      </c>
      <c r="AS742" s="11">
        <v>-1.31912594208939E-2</v>
      </c>
      <c r="AT742" s="11">
        <v>-6.1232823566474102E-2</v>
      </c>
      <c r="AU742" s="11">
        <v>3.7789578166834398E-2</v>
      </c>
      <c r="AW742">
        <f t="array" ref="AW742">SUMPRODUCT(B742:AU742,TRANSPOSE('QoL regression results'!$H$3:$H$48))</f>
        <v>0.80009810245014856</v>
      </c>
    </row>
    <row r="743" spans="1:49" x14ac:dyDescent="0.3">
      <c r="A743">
        <v>742</v>
      </c>
      <c r="B743" s="11">
        <v>0.85727882387549503</v>
      </c>
      <c r="C743" s="11">
        <v>-3.8748917554796002E-2</v>
      </c>
      <c r="D743" s="11">
        <v>1.4920765645569801E-3</v>
      </c>
      <c r="E743" s="11">
        <v>2.8690208587578798E-3</v>
      </c>
      <c r="F743" s="11">
        <v>8.1022428830540604E-4</v>
      </c>
      <c r="G743" s="11">
        <v>1.79369235617108E-2</v>
      </c>
      <c r="H743" s="11">
        <v>3.0599617679373099E-2</v>
      </c>
      <c r="I743" s="11">
        <v>-7.6403111760177098E-2</v>
      </c>
      <c r="J743" s="11">
        <v>-2.4567018506403401E-2</v>
      </c>
      <c r="K743" s="11">
        <v>-0.19421147420527601</v>
      </c>
      <c r="L743" s="11">
        <v>-0.168998442234608</v>
      </c>
      <c r="M743" s="11">
        <v>-4.7965238613946998E-2</v>
      </c>
      <c r="N743" s="11">
        <v>-0.13391239730129001</v>
      </c>
      <c r="O743" s="11">
        <v>-3.7355368971962399E-2</v>
      </c>
      <c r="P743" s="11">
        <v>-4.0411773162982903E-2</v>
      </c>
      <c r="Q743" s="11">
        <v>-3.3825344826637002E-2</v>
      </c>
      <c r="R743" s="11">
        <v>-4.3844899014490298E-2</v>
      </c>
      <c r="S743" s="11">
        <v>-0.15132443996697101</v>
      </c>
      <c r="T743" s="11">
        <v>-5.5714641890431502E-2</v>
      </c>
      <c r="U743" s="11">
        <v>-5.8288335617206997E-2</v>
      </c>
      <c r="V743" s="11">
        <v>-1.7031306935103799E-2</v>
      </c>
      <c r="W743" s="11">
        <v>-6.7949388252173101E-2</v>
      </c>
      <c r="X743" s="11">
        <v>-4.0143762868214999E-2</v>
      </c>
      <c r="Y743" s="11">
        <v>7.4512723215570901E-3</v>
      </c>
      <c r="Z743" s="11">
        <v>2.2366965153997401E-2</v>
      </c>
      <c r="AA743" s="11">
        <v>-8.8899069049113696E-2</v>
      </c>
      <c r="AB743" s="11">
        <v>-2.3163781430391599E-2</v>
      </c>
      <c r="AC743" s="11">
        <v>-6.9707489394675304E-2</v>
      </c>
      <c r="AD743" s="11">
        <v>-8.8108999927915595E-3</v>
      </c>
      <c r="AE743" s="11">
        <v>-3.8517296780212901E-2</v>
      </c>
      <c r="AF743" s="11">
        <v>-7.49776136099479E-3</v>
      </c>
      <c r="AG743" s="11">
        <v>-5.3010866431287502E-2</v>
      </c>
      <c r="AH743" s="11">
        <v>-5.2836417890992797E-2</v>
      </c>
      <c r="AI743" s="11">
        <v>-3.8213337156697197E-2</v>
      </c>
      <c r="AJ743" s="11">
        <v>-1.37554179868796E-2</v>
      </c>
      <c r="AK743" s="11">
        <v>3.50174001728429E-3</v>
      </c>
      <c r="AL743" s="11">
        <v>5.8023189270694298E-3</v>
      </c>
      <c r="AM743" s="11">
        <v>-3.6447020990080302E-3</v>
      </c>
      <c r="AN743" s="11">
        <v>-1.7129959488513501E-2</v>
      </c>
      <c r="AO743" s="11">
        <v>-3.9597807624372303E-2</v>
      </c>
      <c r="AP743" s="11">
        <v>-1.1529484312390099E-2</v>
      </c>
      <c r="AQ743" s="11">
        <v>-5.8289602810410998E-2</v>
      </c>
      <c r="AR743" s="11">
        <v>2.67605708264778E-2</v>
      </c>
      <c r="AS743" s="11">
        <v>-1.1788656566227001E-2</v>
      </c>
      <c r="AT743" s="11">
        <v>-5.6918647487768897E-2</v>
      </c>
      <c r="AU743" s="11">
        <v>4.31245085977396E-2</v>
      </c>
      <c r="AW743">
        <f t="array" ref="AW743">SUMPRODUCT(B743:AU743,TRANSPOSE('QoL regression results'!$H$3:$H$48))</f>
        <v>0.81024472491157162</v>
      </c>
    </row>
    <row r="744" spans="1:49" x14ac:dyDescent="0.3">
      <c r="A744">
        <v>743</v>
      </c>
      <c r="B744" s="11">
        <v>0.872117935145441</v>
      </c>
      <c r="C744" s="11">
        <v>-4.2880615627538303E-2</v>
      </c>
      <c r="D744" s="11">
        <v>-1.8401274962944601E-2</v>
      </c>
      <c r="E744" s="11">
        <v>-5.0034219512613397E-3</v>
      </c>
      <c r="F744" s="11">
        <v>1.4217977639961601E-2</v>
      </c>
      <c r="G744" s="11">
        <v>3.3319883806985397E-2</v>
      </c>
      <c r="H744" s="11">
        <v>4.0715849226373502E-2</v>
      </c>
      <c r="I744" s="11">
        <v>-5.5505491983626802E-2</v>
      </c>
      <c r="J744" s="11">
        <v>-1.28998099118124E-2</v>
      </c>
      <c r="K744" s="11">
        <v>-0.11029727464947001</v>
      </c>
      <c r="L744" s="11">
        <v>-0.117035101762283</v>
      </c>
      <c r="M744" s="11">
        <v>-6.3789933418969894E-2</v>
      </c>
      <c r="N744" s="11">
        <v>-0.10319735202573301</v>
      </c>
      <c r="O744" s="11">
        <v>-4.9899723053451202E-2</v>
      </c>
      <c r="P744" s="11">
        <v>-1.8093676526349401E-2</v>
      </c>
      <c r="Q744" s="11">
        <v>-0.15772361474777799</v>
      </c>
      <c r="R744" s="11">
        <v>-8.4093983906863706E-2</v>
      </c>
      <c r="S744" s="11">
        <v>-0.12866181955536801</v>
      </c>
      <c r="T744" s="11">
        <v>-5.5020480521284797E-2</v>
      </c>
      <c r="U744" s="11">
        <v>-0.162734818403655</v>
      </c>
      <c r="V744" s="11">
        <v>9.1488532702367203E-3</v>
      </c>
      <c r="W744" s="11">
        <v>-3.3410903077744497E-2</v>
      </c>
      <c r="X744" s="11">
        <v>-4.0131534002082997E-2</v>
      </c>
      <c r="Y744" s="11">
        <v>-7.7081900539384303E-3</v>
      </c>
      <c r="Z744" s="11">
        <v>1.5095411836505101E-2</v>
      </c>
      <c r="AA744" s="11">
        <v>-0.11462220489170299</v>
      </c>
      <c r="AB744" s="11">
        <v>-3.3379939173123402E-2</v>
      </c>
      <c r="AC744" s="11">
        <v>3.8266846832983002E-2</v>
      </c>
      <c r="AD744" s="11">
        <v>9.1909445772058694E-3</v>
      </c>
      <c r="AE744" s="11">
        <v>-2.6205850472279898E-2</v>
      </c>
      <c r="AF744" s="11">
        <v>-2.71542286449101E-2</v>
      </c>
      <c r="AG744" s="11">
        <v>-6.5480109812144596E-2</v>
      </c>
      <c r="AH744" s="11">
        <v>-6.4046783949590694E-2</v>
      </c>
      <c r="AI744" s="11">
        <v>-2.94333741878961E-2</v>
      </c>
      <c r="AJ744" s="11">
        <v>-1.5414783595595999E-2</v>
      </c>
      <c r="AK744" s="11">
        <v>4.5703968524853497E-3</v>
      </c>
      <c r="AL744" s="11">
        <v>5.3430106970278899E-3</v>
      </c>
      <c r="AM744" s="11">
        <v>-1.55807342582216E-3</v>
      </c>
      <c r="AN744" s="11">
        <v>-1.96119916659802E-2</v>
      </c>
      <c r="AO744" s="11">
        <v>-3.8025296066935499E-2</v>
      </c>
      <c r="AP744" s="11">
        <v>-1.1833806110272E-2</v>
      </c>
      <c r="AQ744" s="11">
        <v>-5.6921949195257802E-2</v>
      </c>
      <c r="AR744" s="11">
        <v>2.9288657280589599E-2</v>
      </c>
      <c r="AS744" s="11">
        <v>-1.31374421222693E-2</v>
      </c>
      <c r="AT744" s="11">
        <v>-6.7236506295963394E-2</v>
      </c>
      <c r="AU744" s="11">
        <v>4.0741202121117197E-2</v>
      </c>
      <c r="AW744">
        <f t="array" ref="AW744">SUMPRODUCT(B744:AU744,TRANSPOSE('QoL regression results'!$H$3:$H$48))</f>
        <v>0.81341416189287818</v>
      </c>
    </row>
    <row r="745" spans="1:49" x14ac:dyDescent="0.3">
      <c r="A745">
        <v>744</v>
      </c>
      <c r="B745" s="11">
        <v>0.86453572725871597</v>
      </c>
      <c r="C745" s="11">
        <v>-6.6657638878823602E-2</v>
      </c>
      <c r="D745" s="11">
        <v>-2.8978678052901899E-2</v>
      </c>
      <c r="E745" s="11">
        <v>-7.9287291934434598E-3</v>
      </c>
      <c r="F745" s="11">
        <v>2.64302082862467E-2</v>
      </c>
      <c r="G745" s="11">
        <v>4.3180993195461599E-2</v>
      </c>
      <c r="H745" s="11">
        <v>4.12970305753846E-2</v>
      </c>
      <c r="I745" s="11">
        <v>-7.4784848196218695E-2</v>
      </c>
      <c r="J745" s="11">
        <v>-1.44973038277119E-2</v>
      </c>
      <c r="K745" s="11">
        <v>-0.16904235946318599</v>
      </c>
      <c r="L745" s="11">
        <v>-0.117255706307552</v>
      </c>
      <c r="M745" s="11">
        <v>-6.13885103378079E-2</v>
      </c>
      <c r="N745" s="11">
        <v>-0.17400149089945599</v>
      </c>
      <c r="O745" s="11">
        <v>-4.3697708940458997E-2</v>
      </c>
      <c r="P745" s="11">
        <v>-1.8197678871284002E-2</v>
      </c>
      <c r="Q745" s="11">
        <v>-0.1031772774499</v>
      </c>
      <c r="R745" s="11">
        <v>-9.3386177188485103E-2</v>
      </c>
      <c r="S745" s="11">
        <v>-0.14085697798583899</v>
      </c>
      <c r="T745" s="11">
        <v>-5.5237737385515198E-2</v>
      </c>
      <c r="U745" s="11">
        <v>-8.99057383146869E-2</v>
      </c>
      <c r="V745" s="11">
        <v>2.4452163242633301E-2</v>
      </c>
      <c r="W745" s="11">
        <v>-4.5840094423857301E-2</v>
      </c>
      <c r="X745" s="11">
        <v>-4.2000546585752398E-2</v>
      </c>
      <c r="Y745" s="11">
        <v>-3.2039516375907101E-2</v>
      </c>
      <c r="Z745" s="11">
        <v>2.00730456422091E-2</v>
      </c>
      <c r="AA745" s="11">
        <v>-0.10109896229984899</v>
      </c>
      <c r="AB745" s="11">
        <v>-3.9919530238113003E-2</v>
      </c>
      <c r="AC745" s="11">
        <v>-9.1017801423181902E-2</v>
      </c>
      <c r="AD745" s="11">
        <v>-5.29747728983367E-2</v>
      </c>
      <c r="AE745" s="11">
        <v>-3.07807641502277E-2</v>
      </c>
      <c r="AF745" s="11">
        <v>-1.43855273011956E-2</v>
      </c>
      <c r="AG745" s="11">
        <v>-6.4404561090208895E-2</v>
      </c>
      <c r="AH745" s="11">
        <v>-5.9978593579593398E-2</v>
      </c>
      <c r="AI745" s="11">
        <v>-3.0921108743895601E-2</v>
      </c>
      <c r="AJ745" s="11">
        <v>-1.75468058665759E-2</v>
      </c>
      <c r="AK745" s="11">
        <v>3.27885182644682E-3</v>
      </c>
      <c r="AL745" s="11">
        <v>3.1031891882475899E-3</v>
      </c>
      <c r="AM745" s="11">
        <v>-7.6998657677178799E-3</v>
      </c>
      <c r="AN745" s="11">
        <v>-2.3240061704370599E-2</v>
      </c>
      <c r="AO745" s="11">
        <v>-4.5045762576222802E-2</v>
      </c>
      <c r="AP745" s="11">
        <v>-9.7483324786934999E-3</v>
      </c>
      <c r="AQ745" s="11">
        <v>-5.1682693480589403E-2</v>
      </c>
      <c r="AR745" s="11">
        <v>3.20900493008342E-2</v>
      </c>
      <c r="AS745" s="11">
        <v>-2.1967227723394E-2</v>
      </c>
      <c r="AT745" s="11">
        <v>-6.9329015906378896E-2</v>
      </c>
      <c r="AU745" s="11">
        <v>4.6085222467378097E-2</v>
      </c>
      <c r="AW745">
        <f t="array" ref="AW745">SUMPRODUCT(B745:AU745,TRANSPOSE('QoL regression results'!$H$3:$H$48))</f>
        <v>0.80766032286737022</v>
      </c>
    </row>
    <row r="746" spans="1:49" x14ac:dyDescent="0.3">
      <c r="A746">
        <v>745</v>
      </c>
      <c r="B746" s="11">
        <v>0.87411127975558101</v>
      </c>
      <c r="C746" s="11">
        <v>-2.2180085391603401E-2</v>
      </c>
      <c r="D746" s="11">
        <v>1.3611968346270599E-2</v>
      </c>
      <c r="E746" s="11">
        <v>-6.8641213876728397E-4</v>
      </c>
      <c r="F746" s="11">
        <v>-2.2679019130334099E-2</v>
      </c>
      <c r="G746" s="11">
        <v>2.8941171852869301E-2</v>
      </c>
      <c r="H746" s="11">
        <v>4.8316341375497701E-2</v>
      </c>
      <c r="I746" s="11">
        <v>-8.5675965120698597E-2</v>
      </c>
      <c r="J746" s="11">
        <v>-3.2064846124526002E-2</v>
      </c>
      <c r="K746" s="11">
        <v>-0.17764319088414701</v>
      </c>
      <c r="L746" s="11">
        <v>-0.104069951532542</v>
      </c>
      <c r="M746" s="11">
        <v>-6.1293219669808698E-2</v>
      </c>
      <c r="N746" s="11">
        <v>-0.14380739962151101</v>
      </c>
      <c r="O746" s="11">
        <v>-6.9793694827607805E-2</v>
      </c>
      <c r="P746" s="11">
        <v>-1.47102906970845E-2</v>
      </c>
      <c r="Q746" s="11">
        <v>-0.13083517856714899</v>
      </c>
      <c r="R746" s="11">
        <v>-7.0120690883856999E-3</v>
      </c>
      <c r="S746" s="11">
        <v>-0.125620504158135</v>
      </c>
      <c r="T746" s="11">
        <v>-6.2462040794552802E-2</v>
      </c>
      <c r="U746" s="11">
        <v>-0.12787252258385001</v>
      </c>
      <c r="V746" s="11">
        <v>4.4478601426650798E-2</v>
      </c>
      <c r="W746" s="11">
        <v>-7.8045391602027295E-2</v>
      </c>
      <c r="X746" s="11">
        <v>-3.5275607986046502E-2</v>
      </c>
      <c r="Y746" s="11">
        <v>3.9051022643309098E-2</v>
      </c>
      <c r="Z746" s="11">
        <v>-4.3740532047020098E-3</v>
      </c>
      <c r="AA746" s="11">
        <v>-9.53355953062517E-2</v>
      </c>
      <c r="AB746" s="11">
        <v>-1.9658947286411901E-2</v>
      </c>
      <c r="AC746" s="11">
        <v>2.3208459582787399E-2</v>
      </c>
      <c r="AD746" s="11">
        <v>-4.3479982981143597E-2</v>
      </c>
      <c r="AE746" s="11">
        <v>-3.60300843552687E-2</v>
      </c>
      <c r="AF746" s="11">
        <v>-2.5769526829584E-2</v>
      </c>
      <c r="AG746" s="11">
        <v>-6.5794896020718197E-2</v>
      </c>
      <c r="AH746" s="11">
        <v>-7.2505500854985402E-2</v>
      </c>
      <c r="AI746" s="11">
        <v>-2.9476118837544699E-2</v>
      </c>
      <c r="AJ746" s="11">
        <v>-1.8603444016965998E-2</v>
      </c>
      <c r="AK746" s="11">
        <v>5.4739008557382696E-3</v>
      </c>
      <c r="AL746" s="11">
        <v>9.9512768230664399E-3</v>
      </c>
      <c r="AM746" s="11">
        <v>-4.1227754626049903E-3</v>
      </c>
      <c r="AN746" s="11">
        <v>-1.49550511135777E-2</v>
      </c>
      <c r="AO746" s="11">
        <v>-5.4308739752765199E-2</v>
      </c>
      <c r="AP746" s="11">
        <v>-1.1988922134598901E-2</v>
      </c>
      <c r="AQ746" s="11">
        <v>-4.3490688738057802E-2</v>
      </c>
      <c r="AR746" s="11">
        <v>2.2008533976616802E-2</v>
      </c>
      <c r="AS746" s="11">
        <v>-1.3510552149397601E-2</v>
      </c>
      <c r="AT746" s="11">
        <v>-6.9208813085467599E-2</v>
      </c>
      <c r="AU746" s="11">
        <v>4.2388537955994003E-2</v>
      </c>
      <c r="AW746">
        <f t="array" ref="AW746">SUMPRODUCT(B746:AU746,TRANSPOSE('QoL regression results'!$H$3:$H$48))</f>
        <v>0.81155705572366199</v>
      </c>
    </row>
    <row r="747" spans="1:49" x14ac:dyDescent="0.3">
      <c r="A747">
        <v>746</v>
      </c>
      <c r="B747" s="11">
        <v>0.86148137136584202</v>
      </c>
      <c r="C747" s="11">
        <v>-7.2314528710126294E-2</v>
      </c>
      <c r="D747" s="11">
        <v>3.3186066036368797E-2</v>
      </c>
      <c r="E747" s="11">
        <v>1.2415373515342399E-2</v>
      </c>
      <c r="F747" s="11">
        <v>-3.6980619671629302E-4</v>
      </c>
      <c r="G747" s="11">
        <v>3.9063550227446597E-3</v>
      </c>
      <c r="H747" s="11">
        <v>1.7916976860506001E-2</v>
      </c>
      <c r="I747" s="11">
        <v>-7.3880851098891004E-2</v>
      </c>
      <c r="J747" s="11">
        <v>-1.43924306669591E-2</v>
      </c>
      <c r="K747" s="11">
        <v>-0.149429774554868</v>
      </c>
      <c r="L747" s="11">
        <v>-0.15019819495249701</v>
      </c>
      <c r="M747" s="11">
        <v>-4.7466960515434101E-2</v>
      </c>
      <c r="N747" s="11">
        <v>-0.112353782854242</v>
      </c>
      <c r="O747" s="11">
        <v>-8.4143512440464904E-2</v>
      </c>
      <c r="P747" s="11">
        <v>-2.07569663521396E-2</v>
      </c>
      <c r="Q747" s="11">
        <v>-0.121109566316786</v>
      </c>
      <c r="R747" s="11">
        <v>-0.140957038340532</v>
      </c>
      <c r="S747" s="11">
        <v>-0.13629687901915899</v>
      </c>
      <c r="T747" s="11">
        <v>-8.1607831465207198E-2</v>
      </c>
      <c r="U747" s="11">
        <v>-6.2917502588000704E-2</v>
      </c>
      <c r="V747" s="11">
        <v>1.16920476027899E-2</v>
      </c>
      <c r="W747" s="11">
        <v>-8.6983505553386201E-2</v>
      </c>
      <c r="X747" s="11">
        <v>-5.2081206650458602E-2</v>
      </c>
      <c r="Y747" s="11">
        <v>7.7932328793011096E-2</v>
      </c>
      <c r="Z747" s="11">
        <v>1.4504681926205199E-3</v>
      </c>
      <c r="AA747" s="11">
        <v>-0.101169008426954</v>
      </c>
      <c r="AB747" s="11">
        <v>-4.5184679739620703E-2</v>
      </c>
      <c r="AC747" s="11">
        <v>-5.25811950630245E-3</v>
      </c>
      <c r="AD747" s="11">
        <v>2.3814871572221299E-2</v>
      </c>
      <c r="AE747" s="11">
        <v>-3.3600922726281401E-2</v>
      </c>
      <c r="AF747" s="11">
        <v>-2.4972375404816401E-2</v>
      </c>
      <c r="AG747" s="11">
        <v>-5.34369580627393E-2</v>
      </c>
      <c r="AH747" s="11">
        <v>-4.2968578289617101E-2</v>
      </c>
      <c r="AI747" s="11">
        <v>-3.8822233856857499E-2</v>
      </c>
      <c r="AJ747" s="11">
        <v>-1.0479150359189201E-2</v>
      </c>
      <c r="AK747" s="11">
        <v>-9.9469338552114796E-3</v>
      </c>
      <c r="AL747" s="11">
        <v>6.2255971906423303E-3</v>
      </c>
      <c r="AM747" s="11">
        <v>-1.31784146884037E-2</v>
      </c>
      <c r="AN747" s="11">
        <v>-2.65504490196985E-2</v>
      </c>
      <c r="AO747" s="11">
        <v>-3.6594368090873297E-2</v>
      </c>
      <c r="AP747" s="11">
        <v>-2.06374245825388E-2</v>
      </c>
      <c r="AQ747" s="11">
        <v>-6.2064012627497098E-2</v>
      </c>
      <c r="AR747" s="11">
        <v>2.3986286193254401E-2</v>
      </c>
      <c r="AS747" s="11">
        <v>-2.2603709839581401E-2</v>
      </c>
      <c r="AT747" s="11">
        <v>-6.7035083402517098E-2</v>
      </c>
      <c r="AU747" s="11">
        <v>4.7637946844992403E-2</v>
      </c>
      <c r="AW747">
        <f t="array" ref="AW747">SUMPRODUCT(B747:AU747,TRANSPOSE('QoL regression results'!$H$3:$H$48))</f>
        <v>0.82473839026686724</v>
      </c>
    </row>
    <row r="748" spans="1:49" x14ac:dyDescent="0.3">
      <c r="A748">
        <v>747</v>
      </c>
      <c r="B748" s="11">
        <v>0.86098021707688699</v>
      </c>
      <c r="C748" s="11">
        <v>-0.109703340417186</v>
      </c>
      <c r="D748" s="11">
        <v>9.8743976469897205E-3</v>
      </c>
      <c r="E748" s="11">
        <v>-1.1967623702257E-3</v>
      </c>
      <c r="F748" s="11">
        <v>-1.07642860152976E-2</v>
      </c>
      <c r="G748" s="11">
        <v>-1.1373595855413501E-2</v>
      </c>
      <c r="H748" s="11">
        <v>2.5406258694984502E-2</v>
      </c>
      <c r="I748" s="11">
        <v>-9.1007388524952895E-2</v>
      </c>
      <c r="J748" s="11">
        <v>-3.1885251780573998E-2</v>
      </c>
      <c r="K748" s="11">
        <v>-7.9837062089620797E-2</v>
      </c>
      <c r="L748" s="11">
        <v>-0.114933827216766</v>
      </c>
      <c r="M748" s="11">
        <v>-4.6290255722300298E-2</v>
      </c>
      <c r="N748" s="11">
        <v>-5.0724069139186499E-2</v>
      </c>
      <c r="O748" s="11">
        <v>-6.3487791925241802E-2</v>
      </c>
      <c r="P748" s="11">
        <v>-2.9145920878572502E-2</v>
      </c>
      <c r="Q748" s="11">
        <v>-5.2449170464001701E-2</v>
      </c>
      <c r="R748" s="11">
        <v>-5.5668723897847799E-2</v>
      </c>
      <c r="S748" s="11">
        <v>-9.2580263784084196E-2</v>
      </c>
      <c r="T748" s="11">
        <v>-7.7983463948336995E-2</v>
      </c>
      <c r="U748" s="11">
        <v>-0.113068270715651</v>
      </c>
      <c r="V748" s="11">
        <v>-1.2655419932827701E-3</v>
      </c>
      <c r="W748" s="11">
        <v>-4.4638582777785103E-2</v>
      </c>
      <c r="X748" s="11">
        <v>-3.3488723888288698E-2</v>
      </c>
      <c r="Y748" s="11">
        <v>-2.83796149427165E-2</v>
      </c>
      <c r="Z748" s="11">
        <v>-2.2464477758432602E-2</v>
      </c>
      <c r="AA748" s="11">
        <v>-8.7701573073703007E-2</v>
      </c>
      <c r="AB748" s="11">
        <v>-3.5004130841186698E-2</v>
      </c>
      <c r="AC748" s="11">
        <v>3.1159577196270698E-2</v>
      </c>
      <c r="AD748" s="11">
        <v>-0.10699100058095901</v>
      </c>
      <c r="AE748" s="11">
        <v>-4.0800488804268398E-2</v>
      </c>
      <c r="AF748" s="11">
        <v>-1.56785993138919E-2</v>
      </c>
      <c r="AG748" s="11">
        <v>-5.3322822322737801E-2</v>
      </c>
      <c r="AH748" s="11">
        <v>-3.6431679826148998E-2</v>
      </c>
      <c r="AI748" s="11">
        <v>-1.98401249815995E-2</v>
      </c>
      <c r="AJ748" s="11">
        <v>-1.47063834312758E-2</v>
      </c>
      <c r="AK748" s="11">
        <v>-2.68483181915906E-3</v>
      </c>
      <c r="AL748" s="11">
        <v>-3.4251445665518599E-3</v>
      </c>
      <c r="AM748" s="11">
        <v>-1.6088637530761001E-2</v>
      </c>
      <c r="AN748" s="11">
        <v>-3.0754861564942899E-2</v>
      </c>
      <c r="AO748" s="11">
        <v>-3.8311358737462602E-2</v>
      </c>
      <c r="AP748" s="11">
        <v>-1.4551228961864299E-2</v>
      </c>
      <c r="AQ748" s="11">
        <v>-5.7318351566105E-2</v>
      </c>
      <c r="AR748" s="11">
        <v>3.0199605054824399E-2</v>
      </c>
      <c r="AS748" s="11">
        <v>-2.00796095471437E-2</v>
      </c>
      <c r="AT748" s="11">
        <v>-5.9743967557117E-2</v>
      </c>
      <c r="AU748" s="11">
        <v>4.7490596653456403E-2</v>
      </c>
      <c r="AW748">
        <f t="array" ref="AW748">SUMPRODUCT(B748:AU748,TRANSPOSE('QoL regression results'!$H$3:$H$48))</f>
        <v>0.8211233926841861</v>
      </c>
    </row>
    <row r="749" spans="1:49" x14ac:dyDescent="0.3">
      <c r="A749">
        <v>748</v>
      </c>
      <c r="B749" s="11">
        <v>0.83628745477566502</v>
      </c>
      <c r="C749" s="11">
        <v>-7.4182456201020805E-2</v>
      </c>
      <c r="D749" s="11">
        <v>1.13587261864866E-2</v>
      </c>
      <c r="E749" s="11">
        <v>1.3512236208898199E-2</v>
      </c>
      <c r="F749" s="11">
        <v>-4.9235825207028404E-3</v>
      </c>
      <c r="G749" s="11">
        <v>2.1316536145380299E-2</v>
      </c>
      <c r="H749" s="11">
        <v>2.62050755981246E-2</v>
      </c>
      <c r="I749" s="11">
        <v>-9.26585052258206E-2</v>
      </c>
      <c r="J749" s="11">
        <v>-1.27667502480961E-2</v>
      </c>
      <c r="K749" s="11">
        <v>-0.225841082120221</v>
      </c>
      <c r="L749" s="11">
        <v>-0.16543587198475099</v>
      </c>
      <c r="M749" s="11">
        <v>-4.7059560037433702E-2</v>
      </c>
      <c r="N749" s="11">
        <v>-0.11869740322646601</v>
      </c>
      <c r="O749" s="11">
        <v>-0.106938877488078</v>
      </c>
      <c r="P749" s="11">
        <v>-2.29656394880778E-2</v>
      </c>
      <c r="Q749" s="11">
        <v>-4.6890395544022703E-2</v>
      </c>
      <c r="R749" s="11">
        <v>-5.9290284151641497E-2</v>
      </c>
      <c r="S749" s="11">
        <v>-0.130076527575436</v>
      </c>
      <c r="T749" s="11">
        <v>-7.8266466518026406E-2</v>
      </c>
      <c r="U749" s="11">
        <v>-9.3378784126834105E-2</v>
      </c>
      <c r="V749" s="11">
        <v>2.2105656432170499E-2</v>
      </c>
      <c r="W749" s="11">
        <v>-2.66722464405359E-2</v>
      </c>
      <c r="X749" s="11">
        <v>-4.51040358680782E-2</v>
      </c>
      <c r="Y749" s="11">
        <v>4.9328554270779597E-3</v>
      </c>
      <c r="Z749" s="11">
        <v>1.4397656940752601E-2</v>
      </c>
      <c r="AA749" s="11">
        <v>-0.101586208358867</v>
      </c>
      <c r="AB749" s="11">
        <v>-2.2752605840320499E-2</v>
      </c>
      <c r="AC749" s="11">
        <v>4.4752957118423503E-2</v>
      </c>
      <c r="AD749" s="11">
        <v>2.5079400504751902E-2</v>
      </c>
      <c r="AE749" s="11">
        <v>-3.4498341522059502E-2</v>
      </c>
      <c r="AF749" s="11">
        <v>-1.24231265637859E-2</v>
      </c>
      <c r="AG749" s="11">
        <v>-6.0656493698457901E-2</v>
      </c>
      <c r="AH749" s="11">
        <v>-4.1076202229747401E-2</v>
      </c>
      <c r="AI749" s="11">
        <v>-1.77056269901463E-2</v>
      </c>
      <c r="AJ749" s="11">
        <v>-1.8108858263463399E-2</v>
      </c>
      <c r="AK749" s="11">
        <v>-3.5089312419365202E-3</v>
      </c>
      <c r="AL749" s="11">
        <v>1.44919697262684E-2</v>
      </c>
      <c r="AM749" s="11">
        <v>-6.9274635676149004E-3</v>
      </c>
      <c r="AN749" s="11">
        <v>-1.2636759022428201E-2</v>
      </c>
      <c r="AO749" s="11">
        <v>-4.1862088043819599E-2</v>
      </c>
      <c r="AP749" s="11">
        <v>-9.5862787593611696E-3</v>
      </c>
      <c r="AQ749" s="11">
        <v>-4.60027042119074E-2</v>
      </c>
      <c r="AR749" s="11">
        <v>3.5364947669986803E-2</v>
      </c>
      <c r="AS749" s="11">
        <v>-1.3028172971350799E-2</v>
      </c>
      <c r="AT749" s="11">
        <v>-5.7293076237874101E-2</v>
      </c>
      <c r="AU749" s="11">
        <v>4.26799998923197E-2</v>
      </c>
      <c r="AW749">
        <f t="array" ref="AW749">SUMPRODUCT(B749:AU749,TRANSPOSE('QoL regression results'!$H$3:$H$48))</f>
        <v>0.80970322227218605</v>
      </c>
    </row>
    <row r="750" spans="1:49" x14ac:dyDescent="0.3">
      <c r="A750">
        <v>749</v>
      </c>
      <c r="B750" s="11">
        <v>0.855764923676545</v>
      </c>
      <c r="C750" s="11">
        <v>-5.0564441867057698E-2</v>
      </c>
      <c r="D750" s="11">
        <v>2.7651133034656099E-3</v>
      </c>
      <c r="E750" s="11">
        <v>9.8227005655562305E-3</v>
      </c>
      <c r="F750" s="11">
        <v>1.6615920174759699E-2</v>
      </c>
      <c r="G750" s="11">
        <v>2.7720636747669301E-2</v>
      </c>
      <c r="H750" s="11">
        <v>3.3217904895780401E-2</v>
      </c>
      <c r="I750" s="11">
        <v>-8.7508879589213703E-2</v>
      </c>
      <c r="J750" s="11">
        <v>-3.1292738695224601E-2</v>
      </c>
      <c r="K750" s="11">
        <v>-0.111122081185411</v>
      </c>
      <c r="L750" s="11">
        <v>-0.14480011158471101</v>
      </c>
      <c r="M750" s="11">
        <v>-5.6580005288972703E-2</v>
      </c>
      <c r="N750" s="11">
        <v>-0.136892902677414</v>
      </c>
      <c r="O750" s="11">
        <v>-9.25504617115189E-2</v>
      </c>
      <c r="P750" s="11">
        <v>-1.89588299978165E-2</v>
      </c>
      <c r="Q750" s="11">
        <v>-0.102759915764831</v>
      </c>
      <c r="R750" s="11">
        <v>-7.3736847668854702E-2</v>
      </c>
      <c r="S750" s="11">
        <v>-0.119748196458072</v>
      </c>
      <c r="T750" s="11">
        <v>-6.2852347147597007E-2</v>
      </c>
      <c r="U750" s="11">
        <v>-0.14547740245020299</v>
      </c>
      <c r="V750" s="11">
        <v>5.1902165901750296E-3</v>
      </c>
      <c r="W750" s="11">
        <v>-4.5639486319276598E-2</v>
      </c>
      <c r="X750" s="11">
        <v>-5.4128626567113598E-2</v>
      </c>
      <c r="Y750" s="11">
        <v>1.6181336705761801E-2</v>
      </c>
      <c r="Z750" s="11">
        <v>-2.0765312952143601E-2</v>
      </c>
      <c r="AA750" s="11">
        <v>-6.9431563973341395E-2</v>
      </c>
      <c r="AB750" s="11">
        <v>-2.00660661025715E-2</v>
      </c>
      <c r="AC750" s="11">
        <v>6.6119361516110101E-2</v>
      </c>
      <c r="AD750" s="11">
        <v>-3.3544893880487599E-2</v>
      </c>
      <c r="AE750" s="11">
        <v>-3.10306190128414E-2</v>
      </c>
      <c r="AF750" s="11">
        <v>-1.8270591944294801E-2</v>
      </c>
      <c r="AG750" s="11">
        <v>-5.8217771137676802E-2</v>
      </c>
      <c r="AH750" s="11">
        <v>-5.5289578109724603E-2</v>
      </c>
      <c r="AI750" s="11">
        <v>-3.1376349293492499E-2</v>
      </c>
      <c r="AJ750" s="11">
        <v>-1.51438974141626E-2</v>
      </c>
      <c r="AK750" s="11">
        <v>5.9596114615010701E-3</v>
      </c>
      <c r="AL750" s="11">
        <v>1.0273333315172601E-2</v>
      </c>
      <c r="AM750" s="11">
        <v>-9.8975575132361892E-3</v>
      </c>
      <c r="AN750" s="11">
        <v>-2.1066370886439301E-2</v>
      </c>
      <c r="AO750" s="11">
        <v>-3.7449570955357302E-2</v>
      </c>
      <c r="AP750" s="11">
        <v>-1.43115553789624E-2</v>
      </c>
      <c r="AQ750" s="11">
        <v>-5.9171921846727898E-2</v>
      </c>
      <c r="AR750" s="11">
        <v>2.1661426222150702E-2</v>
      </c>
      <c r="AS750" s="11">
        <v>-1.1596259436430899E-2</v>
      </c>
      <c r="AT750" s="11">
        <v>-5.8641330406862598E-2</v>
      </c>
      <c r="AU750" s="11">
        <v>4.7659149499740899E-2</v>
      </c>
      <c r="AW750">
        <f t="array" ref="AW750">SUMPRODUCT(B750:AU750,TRANSPOSE('QoL regression results'!$H$3:$H$48))</f>
        <v>0.81074867888199298</v>
      </c>
    </row>
    <row r="751" spans="1:49" x14ac:dyDescent="0.3">
      <c r="A751">
        <v>750</v>
      </c>
      <c r="B751" s="11">
        <v>0.86821692836689401</v>
      </c>
      <c r="C751" s="11">
        <v>-2.47349284951821E-2</v>
      </c>
      <c r="D751" s="11">
        <v>-8.3378067664563304E-3</v>
      </c>
      <c r="E751" s="11">
        <v>5.7430216183924397E-3</v>
      </c>
      <c r="F751" s="11">
        <v>-1.7612038402679699E-2</v>
      </c>
      <c r="G751" s="11">
        <v>2.0304550405815001E-2</v>
      </c>
      <c r="H751" s="11">
        <v>2.2472996194263101E-2</v>
      </c>
      <c r="I751" s="11">
        <v>-7.5904196164959803E-2</v>
      </c>
      <c r="J751" s="11">
        <v>-1.46795296397331E-2</v>
      </c>
      <c r="K751" s="11">
        <v>-0.13351475673211</v>
      </c>
      <c r="L751" s="11">
        <v>-0.12207483037928001</v>
      </c>
      <c r="M751" s="11">
        <v>-5.7054961626330003E-2</v>
      </c>
      <c r="N751" s="11">
        <v>-8.1621079046343206E-2</v>
      </c>
      <c r="O751" s="11">
        <v>-2.7705309654180301E-2</v>
      </c>
      <c r="P751" s="11">
        <v>-1.9503459258574201E-2</v>
      </c>
      <c r="Q751" s="11">
        <v>-9.1063480969780702E-2</v>
      </c>
      <c r="R751" s="11">
        <v>-2.72742960884228E-2</v>
      </c>
      <c r="S751" s="11">
        <v>-0.1401027905901</v>
      </c>
      <c r="T751" s="11">
        <v>-6.4048543254252202E-2</v>
      </c>
      <c r="U751" s="11">
        <v>-0.138903231456183</v>
      </c>
      <c r="V751" s="11">
        <v>-2.17213975534984E-2</v>
      </c>
      <c r="W751" s="11">
        <v>-4.5381214620199499E-2</v>
      </c>
      <c r="X751" s="11">
        <v>-2.1404817279496901E-2</v>
      </c>
      <c r="Y751" s="11">
        <v>-6.8293735871799901E-3</v>
      </c>
      <c r="Z751" s="11">
        <v>1.8935200771840199E-2</v>
      </c>
      <c r="AA751" s="11">
        <v>-0.108027483497844</v>
      </c>
      <c r="AB751" s="11">
        <v>-2.4368676412014199E-2</v>
      </c>
      <c r="AC751" s="11">
        <v>3.5091355273091797E-2</v>
      </c>
      <c r="AD751" s="11">
        <v>-1.1443443878988199E-2</v>
      </c>
      <c r="AE751" s="11">
        <v>-3.08417581922961E-2</v>
      </c>
      <c r="AF751" s="11">
        <v>-3.03273372807813E-2</v>
      </c>
      <c r="AG751" s="11">
        <v>-7.0635306225794101E-2</v>
      </c>
      <c r="AH751" s="11">
        <v>-4.9754216048877899E-2</v>
      </c>
      <c r="AI751" s="11">
        <v>-2.6817766776182899E-2</v>
      </c>
      <c r="AJ751" s="11">
        <v>-2.05874775772708E-2</v>
      </c>
      <c r="AK751" s="11">
        <v>-5.5298577782027401E-3</v>
      </c>
      <c r="AL751" s="11">
        <v>4.25076477289858E-3</v>
      </c>
      <c r="AM751" s="11">
        <v>-9.7866737949354899E-3</v>
      </c>
      <c r="AN751" s="11">
        <v>-1.21108364458677E-2</v>
      </c>
      <c r="AO751" s="11">
        <v>-3.8410879203750199E-2</v>
      </c>
      <c r="AP751" s="11">
        <v>-1.54070437734273E-2</v>
      </c>
      <c r="AQ751" s="11">
        <v>-4.4236582901915601E-2</v>
      </c>
      <c r="AR751" s="11">
        <v>3.09600340863431E-2</v>
      </c>
      <c r="AS751" s="11">
        <v>-8.2991864690036207E-3</v>
      </c>
      <c r="AT751" s="11">
        <v>-5.8913953389489203E-2</v>
      </c>
      <c r="AU751" s="11">
        <v>3.6574246894325299E-2</v>
      </c>
      <c r="AW751">
        <f t="array" ref="AW751">SUMPRODUCT(B751:AU751,TRANSPOSE('QoL regression results'!$H$3:$H$48))</f>
        <v>0.82271347709091469</v>
      </c>
    </row>
    <row r="752" spans="1:49" x14ac:dyDescent="0.3">
      <c r="A752">
        <v>751</v>
      </c>
      <c r="B752" s="11">
        <v>0.87079563100138901</v>
      </c>
      <c r="C752" s="11">
        <v>-2.3204664263568899E-2</v>
      </c>
      <c r="D752" s="11">
        <v>-9.7503687500256099E-3</v>
      </c>
      <c r="E752" s="11">
        <v>-4.86860959293842E-3</v>
      </c>
      <c r="F752" s="11">
        <v>-1.15191870806549E-2</v>
      </c>
      <c r="G752" s="11">
        <v>3.1538851797358103E-2</v>
      </c>
      <c r="H752" s="11">
        <v>3.2210232789217502E-2</v>
      </c>
      <c r="I752" s="11">
        <v>-0.10331369517940001</v>
      </c>
      <c r="J752" s="11">
        <v>-4.0753138897369E-2</v>
      </c>
      <c r="K752" s="11">
        <v>-0.122690687671603</v>
      </c>
      <c r="L752" s="11">
        <v>-9.2742830640126298E-2</v>
      </c>
      <c r="M752" s="11">
        <v>-5.3153838771841697E-2</v>
      </c>
      <c r="N752" s="11">
        <v>-0.152890540925223</v>
      </c>
      <c r="O752" s="11">
        <v>-9.2245985766606003E-2</v>
      </c>
      <c r="P752" s="11">
        <v>-1.41124213833577E-2</v>
      </c>
      <c r="Q752" s="11">
        <v>-0.16171670796149601</v>
      </c>
      <c r="R752" s="11">
        <v>-0.134998621095507</v>
      </c>
      <c r="S752" s="11">
        <v>-0.17350741949621601</v>
      </c>
      <c r="T752" s="11">
        <v>-5.9220837833359602E-2</v>
      </c>
      <c r="U752" s="11">
        <v>-5.15408562621728E-2</v>
      </c>
      <c r="V752" s="11">
        <v>-1.7349854923740899E-3</v>
      </c>
      <c r="W752" s="11">
        <v>7.72659932786866E-3</v>
      </c>
      <c r="X752" s="11">
        <v>-4.9646330021373197E-2</v>
      </c>
      <c r="Y752" s="11">
        <v>-1.90456730352398E-2</v>
      </c>
      <c r="Z752" s="11">
        <v>3.56885089735655E-2</v>
      </c>
      <c r="AA752" s="11">
        <v>-8.9920072510792107E-2</v>
      </c>
      <c r="AB752" s="11">
        <v>-4.1821719070258299E-2</v>
      </c>
      <c r="AC752" s="11">
        <v>3.2545928077010698E-2</v>
      </c>
      <c r="AD752" s="11">
        <v>4.3495284083484E-2</v>
      </c>
      <c r="AE752" s="11">
        <v>-3.9629383897016403E-2</v>
      </c>
      <c r="AF752" s="11">
        <v>-2.4672050788994399E-2</v>
      </c>
      <c r="AG752" s="11">
        <v>-6.1071383917525701E-2</v>
      </c>
      <c r="AH752" s="11">
        <v>-5.0983167157355701E-2</v>
      </c>
      <c r="AI752" s="11">
        <v>-3.4714567564421601E-2</v>
      </c>
      <c r="AJ752" s="11">
        <v>-1.25603247691016E-2</v>
      </c>
      <c r="AK752" s="11">
        <v>-4.4052430823729701E-3</v>
      </c>
      <c r="AL752" s="11">
        <v>3.0358113041871801E-4</v>
      </c>
      <c r="AM752" s="11">
        <v>-1.17488577852189E-2</v>
      </c>
      <c r="AN752" s="11">
        <v>-2.11091295315484E-2</v>
      </c>
      <c r="AO752" s="11">
        <v>-4.6344766945123503E-2</v>
      </c>
      <c r="AP752" s="11">
        <v>-8.7657878745223596E-3</v>
      </c>
      <c r="AQ752" s="11">
        <v>-4.7943254601097003E-2</v>
      </c>
      <c r="AR752" s="11">
        <v>2.93246850723436E-2</v>
      </c>
      <c r="AS752" s="11">
        <v>-1.6819988051049901E-2</v>
      </c>
      <c r="AT752" s="11">
        <v>-6.6226944365796403E-2</v>
      </c>
      <c r="AU752" s="11">
        <v>3.4555842198749902E-2</v>
      </c>
      <c r="AW752">
        <f t="array" ref="AW752">SUMPRODUCT(B752:AU752,TRANSPOSE('QoL regression results'!$H$3:$H$48))</f>
        <v>0.82011604497445201</v>
      </c>
    </row>
    <row r="753" spans="1:49" x14ac:dyDescent="0.3">
      <c r="A753">
        <v>752</v>
      </c>
      <c r="B753" s="11">
        <v>0.83994185037271796</v>
      </c>
      <c r="C753" s="11">
        <v>-6.2006729289669403E-2</v>
      </c>
      <c r="D753" s="11">
        <v>-1.33210161062365E-3</v>
      </c>
      <c r="E753" s="11">
        <v>3.5183660969664299E-3</v>
      </c>
      <c r="F753" s="11">
        <v>-3.58341163703524E-3</v>
      </c>
      <c r="G753" s="11">
        <v>4.74671279207191E-3</v>
      </c>
      <c r="H753" s="11">
        <v>1.9697498103349802E-2</v>
      </c>
      <c r="I753" s="11">
        <v>-6.6725756640410902E-2</v>
      </c>
      <c r="J753" s="11">
        <v>-1.7928077490945701E-2</v>
      </c>
      <c r="K753" s="11">
        <v>-0.15858357807539</v>
      </c>
      <c r="L753" s="11">
        <v>-0.1195399915883</v>
      </c>
      <c r="M753" s="11">
        <v>-4.5109189667549003E-2</v>
      </c>
      <c r="N753" s="11">
        <v>-9.8470310595751301E-2</v>
      </c>
      <c r="O753" s="11">
        <v>-9.6041602437408197E-2</v>
      </c>
      <c r="P753" s="11">
        <v>-1.32000214702172E-2</v>
      </c>
      <c r="Q753" s="11">
        <v>-4.7475053534725899E-2</v>
      </c>
      <c r="R753" s="11">
        <v>-1.21382558786579E-2</v>
      </c>
      <c r="S753" s="11">
        <v>-7.5624535477304605E-2</v>
      </c>
      <c r="T753" s="11">
        <v>-5.8146342090004903E-2</v>
      </c>
      <c r="U753" s="11">
        <v>-0.11751966907672801</v>
      </c>
      <c r="V753" s="11">
        <v>3.9185368171327797E-2</v>
      </c>
      <c r="W753" s="11">
        <v>-1.9547067390081701E-2</v>
      </c>
      <c r="X753" s="11">
        <v>-3.7372688522428602E-2</v>
      </c>
      <c r="Y753" s="11">
        <v>1.5235632898954E-2</v>
      </c>
      <c r="Z753" s="11">
        <v>-3.1724723627439201E-2</v>
      </c>
      <c r="AA753" s="11">
        <v>-7.6764149508289303E-2</v>
      </c>
      <c r="AB753" s="11">
        <v>-3.4199263784703601E-2</v>
      </c>
      <c r="AC753" s="11">
        <v>-7.1683668078553101E-2</v>
      </c>
      <c r="AD753" s="11">
        <v>-4.5227242711143097E-2</v>
      </c>
      <c r="AE753" s="11">
        <v>-3.3894173550509402E-2</v>
      </c>
      <c r="AF753" s="11">
        <v>-1.23804381973667E-2</v>
      </c>
      <c r="AG753" s="11">
        <v>-5.8254809542552001E-2</v>
      </c>
      <c r="AH753" s="11">
        <v>-3.7354280305178601E-2</v>
      </c>
      <c r="AI753" s="11">
        <v>-4.1651335853432697E-2</v>
      </c>
      <c r="AJ753" s="11">
        <v>-1.5644783691148099E-2</v>
      </c>
      <c r="AK753" s="11">
        <v>4.3997052700390799E-3</v>
      </c>
      <c r="AL753" s="11">
        <v>1.0554827482622301E-2</v>
      </c>
      <c r="AM753" s="11">
        <v>-5.8092248536737202E-3</v>
      </c>
      <c r="AN753" s="11">
        <v>-1.5883235760787401E-2</v>
      </c>
      <c r="AO753" s="11">
        <v>-4.6956587845801298E-2</v>
      </c>
      <c r="AP753" s="11">
        <v>-9.2773534384690305E-3</v>
      </c>
      <c r="AQ753" s="11">
        <v>-3.88848475569833E-2</v>
      </c>
      <c r="AR753" s="11">
        <v>2.9936273407295901E-2</v>
      </c>
      <c r="AS753" s="11">
        <v>-1.7033854193722799E-2</v>
      </c>
      <c r="AT753" s="11">
        <v>-6.2877781729026194E-2</v>
      </c>
      <c r="AU753" s="11">
        <v>5.0066384864204401E-2</v>
      </c>
      <c r="AW753">
        <f t="array" ref="AW753">SUMPRODUCT(B753:AU753,TRANSPOSE('QoL regression results'!$H$3:$H$48))</f>
        <v>0.8131423975501616</v>
      </c>
    </row>
    <row r="754" spans="1:49" x14ac:dyDescent="0.3">
      <c r="A754">
        <v>753</v>
      </c>
      <c r="B754" s="11">
        <v>0.84795574160864695</v>
      </c>
      <c r="C754" s="11">
        <v>-5.2136905618090701E-2</v>
      </c>
      <c r="D754" s="11">
        <v>2.73107701616295E-2</v>
      </c>
      <c r="E754" s="11">
        <v>9.5492576123300896E-3</v>
      </c>
      <c r="F754" s="11">
        <v>-3.8570801759625802E-3</v>
      </c>
      <c r="G754" s="11">
        <v>2.0868489867950199E-3</v>
      </c>
      <c r="H754" s="11">
        <v>2.86669982582471E-2</v>
      </c>
      <c r="I754" s="11">
        <v>-9.6489803414311695E-2</v>
      </c>
      <c r="J754" s="11">
        <v>-2.2015008730830701E-2</v>
      </c>
      <c r="K754" s="11">
        <v>-9.7867995475639499E-2</v>
      </c>
      <c r="L754" s="11">
        <v>-0.12981405932716</v>
      </c>
      <c r="M754" s="11">
        <v>-4.88910724650971E-2</v>
      </c>
      <c r="N754" s="11">
        <v>-0.16301991493218099</v>
      </c>
      <c r="O754" s="11">
        <v>-0.14614727889589099</v>
      </c>
      <c r="P754" s="11">
        <v>-1.6718938053464801E-2</v>
      </c>
      <c r="Q754" s="11">
        <v>-6.9400823312264201E-2</v>
      </c>
      <c r="R754" s="11">
        <v>-0.106943837580579</v>
      </c>
      <c r="S754" s="11">
        <v>-0.103241051195267</v>
      </c>
      <c r="T754" s="11">
        <v>-6.1811248735929199E-2</v>
      </c>
      <c r="U754" s="11">
        <v>3.1208827607420902E-3</v>
      </c>
      <c r="V754" s="11">
        <v>8.9974073911356402E-3</v>
      </c>
      <c r="W754" s="11">
        <v>-3.0191711236123599E-2</v>
      </c>
      <c r="X754" s="11">
        <v>-5.7375460541847598E-2</v>
      </c>
      <c r="Y754" s="11">
        <v>-1.27051389312241E-3</v>
      </c>
      <c r="Z754" s="11">
        <v>-5.6862563509706698E-3</v>
      </c>
      <c r="AA754" s="11">
        <v>-0.120094853812599</v>
      </c>
      <c r="AB754" s="11">
        <v>-4.06641141248862E-2</v>
      </c>
      <c r="AC754" s="11">
        <v>-0.15577019288653901</v>
      </c>
      <c r="AD754" s="11">
        <v>-7.1139969111251797E-3</v>
      </c>
      <c r="AE754" s="11">
        <v>-3.6836577490364002E-2</v>
      </c>
      <c r="AF754" s="11">
        <v>-1.5570770101459901E-2</v>
      </c>
      <c r="AG754" s="11">
        <v>-5.1629821646234801E-2</v>
      </c>
      <c r="AH754" s="11">
        <v>-4.4354562586135397E-2</v>
      </c>
      <c r="AI754" s="11">
        <v>-1.9503489553776902E-2</v>
      </c>
      <c r="AJ754" s="11">
        <v>-2.1103740076798602E-2</v>
      </c>
      <c r="AK754" s="11">
        <v>-4.8950218200638203E-4</v>
      </c>
      <c r="AL754" s="11">
        <v>9.9235834041363508E-3</v>
      </c>
      <c r="AM754" s="11">
        <v>-8.7723497460483208E-3</v>
      </c>
      <c r="AN754" s="11">
        <v>-1.7335526848035802E-2</v>
      </c>
      <c r="AO754" s="11">
        <v>-4.2092816627961403E-2</v>
      </c>
      <c r="AP754" s="11">
        <v>-9.7797096536498106E-3</v>
      </c>
      <c r="AQ754" s="11">
        <v>-4.1413948151921898E-2</v>
      </c>
      <c r="AR754" s="11">
        <v>3.0863750059995799E-2</v>
      </c>
      <c r="AS754" s="11">
        <v>-1.54056666499127E-2</v>
      </c>
      <c r="AT754" s="11">
        <v>-5.9872972342218798E-2</v>
      </c>
      <c r="AU754" s="11">
        <v>4.3048291723914202E-2</v>
      </c>
      <c r="AW754">
        <f t="array" ref="AW754">SUMPRODUCT(B754:AU754,TRANSPOSE('QoL regression results'!$H$3:$H$48))</f>
        <v>0.81352476242664795</v>
      </c>
    </row>
    <row r="755" spans="1:49" x14ac:dyDescent="0.3">
      <c r="A755">
        <v>754</v>
      </c>
      <c r="B755" s="11">
        <v>0.87013355444581597</v>
      </c>
      <c r="C755" s="11">
        <v>-5.9932459829973E-2</v>
      </c>
      <c r="D755" s="11">
        <v>1.8878010854955099E-3</v>
      </c>
      <c r="E755" s="11">
        <v>2.0756662739013E-3</v>
      </c>
      <c r="F755" s="11">
        <v>2.1476404313871499E-2</v>
      </c>
      <c r="G755" s="11">
        <v>1.41340367226261E-2</v>
      </c>
      <c r="H755" s="11">
        <v>2.9435070450769998E-2</v>
      </c>
      <c r="I755" s="11">
        <v>-8.2868002141416597E-2</v>
      </c>
      <c r="J755" s="11">
        <v>-4.1659142426096703E-2</v>
      </c>
      <c r="K755" s="11">
        <v>-0.180431494427095</v>
      </c>
      <c r="L755" s="11">
        <v>-0.123775549147894</v>
      </c>
      <c r="M755" s="11">
        <v>-5.1643977057750701E-2</v>
      </c>
      <c r="N755" s="11">
        <v>-0.12747195412760001</v>
      </c>
      <c r="O755" s="11">
        <v>-5.0908962271880603E-2</v>
      </c>
      <c r="P755" s="11">
        <v>-1.36403666494779E-2</v>
      </c>
      <c r="Q755" s="11">
        <v>-8.6030757029972704E-2</v>
      </c>
      <c r="R755" s="11">
        <v>-0.115955009933685</v>
      </c>
      <c r="S755" s="11">
        <v>-0.10025821397746899</v>
      </c>
      <c r="T755" s="11">
        <v>-4.74947952349686E-2</v>
      </c>
      <c r="U755" s="11">
        <v>-1.5105586438602801E-2</v>
      </c>
      <c r="V755" s="11">
        <v>4.0757969567937501E-2</v>
      </c>
      <c r="W755" s="11">
        <v>-4.70494401612861E-2</v>
      </c>
      <c r="X755" s="11">
        <v>-1.9769664965792001E-2</v>
      </c>
      <c r="Y755" s="11">
        <v>2.8755998209138201E-2</v>
      </c>
      <c r="Z755" s="11">
        <v>1.6417880345347802E-2</v>
      </c>
      <c r="AA755" s="11">
        <v>-8.0592773842452003E-2</v>
      </c>
      <c r="AB755" s="11">
        <v>-2.4059332376023701E-2</v>
      </c>
      <c r="AC755" s="11">
        <v>-0.104437976684331</v>
      </c>
      <c r="AD755" s="11">
        <v>2.9941759332685901E-2</v>
      </c>
      <c r="AE755" s="11">
        <v>-4.2210005275575301E-2</v>
      </c>
      <c r="AF755" s="11">
        <v>-2.7456518984467E-2</v>
      </c>
      <c r="AG755" s="11">
        <v>-5.7464932239272203E-2</v>
      </c>
      <c r="AH755" s="11">
        <v>-4.6647322213299598E-2</v>
      </c>
      <c r="AI755" s="11">
        <v>-3.1404769136197601E-2</v>
      </c>
      <c r="AJ755" s="11">
        <v>-1.22449362990337E-2</v>
      </c>
      <c r="AK755" s="11">
        <v>-8.4923178371661204E-3</v>
      </c>
      <c r="AL755" s="11">
        <v>6.1928743982307699E-4</v>
      </c>
      <c r="AM755" s="11">
        <v>-1.5523105002587301E-2</v>
      </c>
      <c r="AN755" s="11">
        <v>-3.4527810284907597E-2</v>
      </c>
      <c r="AO755" s="11">
        <v>-4.0901640607759297E-2</v>
      </c>
      <c r="AP755" s="11">
        <v>-1.11329591864324E-2</v>
      </c>
      <c r="AQ755" s="11">
        <v>-5.1364693505690999E-2</v>
      </c>
      <c r="AR755" s="11">
        <v>2.5117536308771001E-2</v>
      </c>
      <c r="AS755" s="11">
        <v>-1.9000564074935701E-2</v>
      </c>
      <c r="AT755" s="11">
        <v>-6.8205990213030504E-2</v>
      </c>
      <c r="AU755" s="11">
        <v>4.1926651052685997E-2</v>
      </c>
      <c r="AW755">
        <f t="array" ref="AW755">SUMPRODUCT(B755:AU755,TRANSPOSE('QoL regression results'!$H$3:$H$48))</f>
        <v>0.82410551967233947</v>
      </c>
    </row>
    <row r="756" spans="1:49" x14ac:dyDescent="0.3">
      <c r="A756">
        <v>755</v>
      </c>
      <c r="B756" s="11">
        <v>0.88321398592046496</v>
      </c>
      <c r="C756" s="11">
        <v>-1.88531786713549E-2</v>
      </c>
      <c r="D756" s="11">
        <v>-2.06376889336695E-4</v>
      </c>
      <c r="E756" s="11">
        <v>1.0551504592487101E-2</v>
      </c>
      <c r="F756" s="11">
        <v>-3.0272583115831999E-2</v>
      </c>
      <c r="G756" s="11">
        <v>3.8060259665290197E-2</v>
      </c>
      <c r="H756" s="11">
        <v>3.5939854552318497E-2</v>
      </c>
      <c r="I756" s="11">
        <v>-8.2326341713579304E-2</v>
      </c>
      <c r="J756" s="11">
        <v>-4.3847718513481203E-2</v>
      </c>
      <c r="K756" s="11">
        <v>-0.164732486707657</v>
      </c>
      <c r="L756" s="11">
        <v>-0.12753734536892899</v>
      </c>
      <c r="M756" s="11">
        <v>-4.7448482647802603E-2</v>
      </c>
      <c r="N756" s="11">
        <v>-0.22039793805499699</v>
      </c>
      <c r="O756" s="11">
        <v>-0.13724843227154701</v>
      </c>
      <c r="P756" s="11">
        <v>-1.07386010172274E-2</v>
      </c>
      <c r="Q756" s="11">
        <v>-1.5760015177990801E-2</v>
      </c>
      <c r="R756" s="11">
        <v>-9.4683935383633996E-2</v>
      </c>
      <c r="S756" s="11">
        <v>-0.104861919142375</v>
      </c>
      <c r="T756" s="11">
        <v>-8.9248217644718603E-2</v>
      </c>
      <c r="U756" s="11">
        <v>-3.5407613628137997E-2</v>
      </c>
      <c r="V756" s="11">
        <v>3.6115190331570603E-2</v>
      </c>
      <c r="W756" s="11">
        <v>-1.20064529771541E-2</v>
      </c>
      <c r="X756" s="11">
        <v>-5.1259362491622398E-2</v>
      </c>
      <c r="Y756" s="11">
        <v>-6.6369730000940602E-3</v>
      </c>
      <c r="Z756" s="11">
        <v>1.15460710497038E-2</v>
      </c>
      <c r="AA756" s="11">
        <v>-9.3534936072436306E-2</v>
      </c>
      <c r="AB756" s="11">
        <v>-1.42395360593687E-2</v>
      </c>
      <c r="AC756" s="11">
        <v>-2.6468895306417502E-2</v>
      </c>
      <c r="AD756" s="11">
        <v>4.55752806078897E-2</v>
      </c>
      <c r="AE756" s="11">
        <v>-3.4503413533443703E-2</v>
      </c>
      <c r="AF756" s="11">
        <v>-1.76969110577887E-2</v>
      </c>
      <c r="AG756" s="11">
        <v>-5.48292206314221E-2</v>
      </c>
      <c r="AH756" s="11">
        <v>-5.4662005252019703E-2</v>
      </c>
      <c r="AI756" s="11">
        <v>-8.7616717030918698E-3</v>
      </c>
      <c r="AJ756" s="11">
        <v>-2.5541555066132201E-2</v>
      </c>
      <c r="AK756" s="11">
        <v>-7.7127105009584E-3</v>
      </c>
      <c r="AL756" s="11">
        <v>5.7898555742349799E-3</v>
      </c>
      <c r="AM756" s="11">
        <v>-1.28520462018796E-2</v>
      </c>
      <c r="AN756" s="11">
        <v>-2.5746259649323699E-2</v>
      </c>
      <c r="AO756" s="11">
        <v>-5.0306555704676299E-2</v>
      </c>
      <c r="AP756" s="11">
        <v>-2.49673793011762E-2</v>
      </c>
      <c r="AQ756" s="11">
        <v>-5.0300265567171099E-2</v>
      </c>
      <c r="AR756" s="11">
        <v>2.5035244674397002E-2</v>
      </c>
      <c r="AS756" s="11">
        <v>-1.65679044246312E-2</v>
      </c>
      <c r="AT756" s="11">
        <v>-6.6776520962709598E-2</v>
      </c>
      <c r="AU756" s="11">
        <v>3.0907553005522601E-2</v>
      </c>
      <c r="AW756">
        <f t="array" ref="AW756">SUMPRODUCT(B756:AU756,TRANSPOSE('QoL regression results'!$H$3:$H$48))</f>
        <v>0.83434183624268021</v>
      </c>
    </row>
    <row r="757" spans="1:49" x14ac:dyDescent="0.3">
      <c r="A757">
        <v>756</v>
      </c>
      <c r="B757" s="11">
        <v>0.87613921777257397</v>
      </c>
      <c r="C757" s="11">
        <v>1.34421140856556E-2</v>
      </c>
      <c r="D757" s="11">
        <v>-2.5836824552727899E-3</v>
      </c>
      <c r="E757" s="11">
        <v>9.3238898590965302E-3</v>
      </c>
      <c r="F757" s="11">
        <v>-1.4268920669937299E-2</v>
      </c>
      <c r="G757" s="11">
        <v>4.2179383952434202E-2</v>
      </c>
      <c r="H757" s="11">
        <v>4.07830962079812E-2</v>
      </c>
      <c r="I757" s="11">
        <v>-5.2468459688562799E-2</v>
      </c>
      <c r="J757" s="11">
        <v>-2.10532529345001E-2</v>
      </c>
      <c r="K757" s="11">
        <v>-0.103308342951777</v>
      </c>
      <c r="L757" s="11">
        <v>-8.4808251095221304E-2</v>
      </c>
      <c r="M757" s="11">
        <v>-5.3880814591426601E-2</v>
      </c>
      <c r="N757" s="11">
        <v>-0.15189945635052801</v>
      </c>
      <c r="O757" s="11">
        <v>-4.0786436216952202E-2</v>
      </c>
      <c r="P757" s="11">
        <v>-2.8817635626150501E-2</v>
      </c>
      <c r="Q757" s="11">
        <v>-9.4427932488023794E-2</v>
      </c>
      <c r="R757" s="11">
        <v>-0.12471277703792499</v>
      </c>
      <c r="S757" s="11">
        <v>-0.13748441750903201</v>
      </c>
      <c r="T757" s="11">
        <v>-5.0793638894976303E-2</v>
      </c>
      <c r="U757" s="11">
        <v>-9.5452022162215794E-2</v>
      </c>
      <c r="V757" s="11">
        <v>-4.7204039813289198E-3</v>
      </c>
      <c r="W757" s="11">
        <v>-4.36975264155368E-2</v>
      </c>
      <c r="X757" s="11">
        <v>-3.45138992241356E-2</v>
      </c>
      <c r="Y757" s="11">
        <v>6.75971125964781E-3</v>
      </c>
      <c r="Z757" s="11">
        <v>-8.4740785484360998E-3</v>
      </c>
      <c r="AA757" s="11">
        <v>-0.100168282727297</v>
      </c>
      <c r="AB757" s="11">
        <v>-3.6089821402231E-2</v>
      </c>
      <c r="AC757" s="11">
        <v>1.3313410858686E-2</v>
      </c>
      <c r="AD757" s="11">
        <v>2.4419043910600499E-2</v>
      </c>
      <c r="AE757" s="11">
        <v>-3.1534911568573597E-2</v>
      </c>
      <c r="AF757" s="11">
        <v>-2.1624024688658001E-2</v>
      </c>
      <c r="AG757" s="11">
        <v>-6.1447227399306303E-2</v>
      </c>
      <c r="AH757" s="11">
        <v>-6.3458093144096797E-2</v>
      </c>
      <c r="AI757" s="11">
        <v>-3.5196332212098801E-2</v>
      </c>
      <c r="AJ757" s="11">
        <v>-1.85087743487901E-2</v>
      </c>
      <c r="AK757" s="11">
        <v>-4.8877949889715097E-3</v>
      </c>
      <c r="AL757" s="11">
        <v>6.2488217598194997E-3</v>
      </c>
      <c r="AM757" s="11">
        <v>-1.2849485852124001E-2</v>
      </c>
      <c r="AN757" s="11">
        <v>-1.6178425901986E-2</v>
      </c>
      <c r="AO757" s="11">
        <v>-3.1020479365022401E-2</v>
      </c>
      <c r="AP757" s="11">
        <v>-2.1379062875483901E-2</v>
      </c>
      <c r="AQ757" s="11">
        <v>-5.48376523083021E-2</v>
      </c>
      <c r="AR757" s="11">
        <v>2.42151074175792E-2</v>
      </c>
      <c r="AS757" s="11">
        <v>-1.8639687906637802E-2</v>
      </c>
      <c r="AT757" s="11">
        <v>-7.1011742725542296E-2</v>
      </c>
      <c r="AU757" s="11">
        <v>4.0338761661710902E-2</v>
      </c>
      <c r="AW757">
        <f t="array" ref="AW757">SUMPRODUCT(B757:AU757,TRANSPOSE('QoL regression results'!$H$3:$H$48))</f>
        <v>0.81892994638829664</v>
      </c>
    </row>
    <row r="758" spans="1:49" x14ac:dyDescent="0.3">
      <c r="A758">
        <v>757</v>
      </c>
      <c r="B758" s="11">
        <v>0.84937135845470801</v>
      </c>
      <c r="C758" s="11">
        <v>-5.1654647941518098E-2</v>
      </c>
      <c r="D758" s="11">
        <v>8.9531107753392201E-3</v>
      </c>
      <c r="E758" s="11">
        <v>3.4348309888733398E-3</v>
      </c>
      <c r="F758" s="11">
        <v>-1.1640713422270899E-2</v>
      </c>
      <c r="G758" s="11">
        <v>1.20546355498871E-2</v>
      </c>
      <c r="H758" s="11">
        <v>1.7173248419520899E-2</v>
      </c>
      <c r="I758" s="11">
        <v>-8.9383288891529397E-2</v>
      </c>
      <c r="J758" s="11">
        <v>-1.02711968603659E-2</v>
      </c>
      <c r="K758" s="11">
        <v>-0.13480824315089501</v>
      </c>
      <c r="L758" s="11">
        <v>-0.105138075041969</v>
      </c>
      <c r="M758" s="11">
        <v>-5.3801767535887397E-2</v>
      </c>
      <c r="N758" s="11">
        <v>-0.10737622246817</v>
      </c>
      <c r="O758" s="11">
        <v>-9.5529068255519406E-2</v>
      </c>
      <c r="P758" s="11">
        <v>-2.41172543714347E-2</v>
      </c>
      <c r="Q758" s="11">
        <v>-6.0185228395330997E-2</v>
      </c>
      <c r="R758" s="11">
        <v>-0.14643061494621601</v>
      </c>
      <c r="S758" s="11">
        <v>-0.122639219584517</v>
      </c>
      <c r="T758" s="11">
        <v>-6.4155505493216594E-2</v>
      </c>
      <c r="U758" s="11">
        <v>-2.56477870259713E-2</v>
      </c>
      <c r="V758" s="11">
        <v>-1.1247137463685499E-3</v>
      </c>
      <c r="W758" s="11">
        <v>-1.7690970629118199E-2</v>
      </c>
      <c r="X758" s="11">
        <v>-2.5706853651019101E-2</v>
      </c>
      <c r="Y758" s="11">
        <v>8.3897608980968204E-3</v>
      </c>
      <c r="Z758" s="11">
        <v>1.20260321614256E-3</v>
      </c>
      <c r="AA758" s="11">
        <v>-0.10616529707285501</v>
      </c>
      <c r="AB758" s="11">
        <v>-3.1462185072434701E-2</v>
      </c>
      <c r="AC758" s="11">
        <v>-3.5124879860760398E-2</v>
      </c>
      <c r="AD758" s="11">
        <v>-8.6272251331651603E-2</v>
      </c>
      <c r="AE758" s="11">
        <v>-3.08695164779157E-2</v>
      </c>
      <c r="AF758" s="11">
        <v>-2.0361406762757099E-2</v>
      </c>
      <c r="AG758" s="11">
        <v>-6.3227086080344802E-2</v>
      </c>
      <c r="AH758" s="11">
        <v>-3.7595137448764297E-2</v>
      </c>
      <c r="AI758" s="11">
        <v>-2.4918476971020301E-2</v>
      </c>
      <c r="AJ758" s="11">
        <v>-1.72457063317627E-2</v>
      </c>
      <c r="AK758" s="11">
        <v>-4.3926366692080502E-3</v>
      </c>
      <c r="AL758" s="11">
        <v>3.5564683779897399E-3</v>
      </c>
      <c r="AM758" s="11">
        <v>-1.16375191919474E-2</v>
      </c>
      <c r="AN758" s="11">
        <v>-2.0367838075009401E-2</v>
      </c>
      <c r="AO758" s="11">
        <v>-3.7078987588638701E-2</v>
      </c>
      <c r="AP758" s="11">
        <v>-7.08154749085892E-3</v>
      </c>
      <c r="AQ758" s="11">
        <v>-5.0969515154027603E-2</v>
      </c>
      <c r="AR758" s="11">
        <v>3.4311331622447899E-2</v>
      </c>
      <c r="AS758" s="11">
        <v>-1.1179866851703E-2</v>
      </c>
      <c r="AT758" s="11">
        <v>-5.8951257780411902E-2</v>
      </c>
      <c r="AU758" s="11">
        <v>4.3697133848143901E-2</v>
      </c>
      <c r="AW758">
        <f t="array" ref="AW758">SUMPRODUCT(B758:AU758,TRANSPOSE('QoL regression results'!$H$3:$H$48))</f>
        <v>0.81533268938393344</v>
      </c>
    </row>
    <row r="759" spans="1:49" x14ac:dyDescent="0.3">
      <c r="A759">
        <v>758</v>
      </c>
      <c r="B759" s="11">
        <v>0.86336616599183302</v>
      </c>
      <c r="C759" s="11">
        <v>-9.4013840463882808E-3</v>
      </c>
      <c r="D759" s="11">
        <v>9.7742808978932196E-3</v>
      </c>
      <c r="E759" s="11">
        <v>6.2825377869721198E-3</v>
      </c>
      <c r="F759" s="11">
        <v>-3.6978452700978097E-2</v>
      </c>
      <c r="G759" s="11">
        <v>4.7428631586226698E-2</v>
      </c>
      <c r="H759" s="11">
        <v>3.7908539972576497E-2</v>
      </c>
      <c r="I759" s="11">
        <v>-0.102943448735611</v>
      </c>
      <c r="J759" s="11">
        <v>-2.1562965646090899E-2</v>
      </c>
      <c r="K759" s="11">
        <v>-0.193807747446711</v>
      </c>
      <c r="L759" s="11">
        <v>-0.10496063957554699</v>
      </c>
      <c r="M759" s="11">
        <v>-4.1917357321106199E-2</v>
      </c>
      <c r="N759" s="11">
        <v>-0.14223280466787</v>
      </c>
      <c r="O759" s="11">
        <v>-8.0410632502716198E-2</v>
      </c>
      <c r="P759" s="11">
        <v>-1.82319583210672E-2</v>
      </c>
      <c r="Q759" s="11">
        <v>-7.0878307876659705E-2</v>
      </c>
      <c r="R759" s="11">
        <v>-2.82919936893452E-2</v>
      </c>
      <c r="S759" s="11">
        <v>-8.2223380698057999E-2</v>
      </c>
      <c r="T759" s="11">
        <v>-6.9164278108991797E-2</v>
      </c>
      <c r="U759" s="11">
        <v>-7.3934571809709401E-2</v>
      </c>
      <c r="V759" s="11">
        <v>-2.2734296502280199E-3</v>
      </c>
      <c r="W759" s="11">
        <v>-6.0158368638152E-2</v>
      </c>
      <c r="X759" s="11">
        <v>-2.59122594236979E-2</v>
      </c>
      <c r="Y759" s="11">
        <v>2.41071501942993E-2</v>
      </c>
      <c r="Z759" s="11">
        <v>3.2654062395736502E-3</v>
      </c>
      <c r="AA759" s="11">
        <v>-0.101607233505392</v>
      </c>
      <c r="AB759" s="11">
        <v>-3.6743877649187399E-2</v>
      </c>
      <c r="AC759" s="11">
        <v>-1.8882508994695499E-2</v>
      </c>
      <c r="AD759" s="11">
        <v>-6.0994850786255599E-2</v>
      </c>
      <c r="AE759" s="11">
        <v>-3.6815252895582802E-2</v>
      </c>
      <c r="AF759" s="11">
        <v>-2.2397545406185802E-2</v>
      </c>
      <c r="AG759" s="11">
        <v>-5.8365589886977702E-2</v>
      </c>
      <c r="AH759" s="11">
        <v>-6.1965428268360802E-2</v>
      </c>
      <c r="AI759" s="11">
        <v>-2.4711390158482501E-2</v>
      </c>
      <c r="AJ759" s="11">
        <v>-1.3903681302187901E-2</v>
      </c>
      <c r="AK759" s="11">
        <v>3.7196409877977899E-3</v>
      </c>
      <c r="AL759" s="11">
        <v>7.6274406122484196E-3</v>
      </c>
      <c r="AM759" s="11">
        <v>-1.30022739437014E-2</v>
      </c>
      <c r="AN759" s="11">
        <v>-2.1133392552265099E-2</v>
      </c>
      <c r="AO759" s="11">
        <v>-5.26912327473412E-2</v>
      </c>
      <c r="AP759" s="11">
        <v>-1.7970910660886501E-2</v>
      </c>
      <c r="AQ759" s="11">
        <v>-6.5004929951531606E-2</v>
      </c>
      <c r="AR759" s="11">
        <v>2.6069091722232901E-2</v>
      </c>
      <c r="AS759" s="11">
        <v>-2.1536719547534899E-2</v>
      </c>
      <c r="AT759" s="11">
        <v>-6.7206478673395895E-2</v>
      </c>
      <c r="AU759" s="11">
        <v>4.42471520958789E-2</v>
      </c>
      <c r="AW759">
        <f t="array" ref="AW759">SUMPRODUCT(B759:AU759,TRANSPOSE('QoL regression results'!$H$3:$H$48))</f>
        <v>0.8090281783357206</v>
      </c>
    </row>
    <row r="760" spans="1:49" x14ac:dyDescent="0.3">
      <c r="A760">
        <v>759</v>
      </c>
      <c r="B760" s="11">
        <v>0.86991075853755695</v>
      </c>
      <c r="C760" s="11">
        <v>-5.39739122004173E-2</v>
      </c>
      <c r="D760" s="11">
        <v>-5.1854801743558701E-3</v>
      </c>
      <c r="E760" s="11">
        <v>2.95724406237708E-3</v>
      </c>
      <c r="F760" s="11">
        <v>6.05435457914851E-3</v>
      </c>
      <c r="G760" s="11">
        <v>3.07096078837138E-2</v>
      </c>
      <c r="H760" s="11">
        <v>3.8251375934489198E-2</v>
      </c>
      <c r="I760" s="11">
        <v>-0.111714010427635</v>
      </c>
      <c r="J760" s="11">
        <v>-4.1565129768549203E-2</v>
      </c>
      <c r="K760" s="11">
        <v>-0.17978051226761499</v>
      </c>
      <c r="L760" s="11">
        <v>-0.13606991347351999</v>
      </c>
      <c r="M760" s="11">
        <v>-5.28528490934181E-2</v>
      </c>
      <c r="N760" s="11">
        <v>-0.18033102218577901</v>
      </c>
      <c r="O760" s="11">
        <v>-0.143562711128258</v>
      </c>
      <c r="P760" s="11">
        <v>-2.8172017652305401E-2</v>
      </c>
      <c r="Q760" s="11">
        <v>-7.6529784473070794E-2</v>
      </c>
      <c r="R760" s="11">
        <v>-0.138094060417392</v>
      </c>
      <c r="S760" s="11">
        <v>-0.11278121976866</v>
      </c>
      <c r="T760" s="11">
        <v>-7.9178842323650897E-2</v>
      </c>
      <c r="U760" s="11">
        <v>-3.3298580922955602E-2</v>
      </c>
      <c r="V760" s="11">
        <v>-1.04216167264943E-2</v>
      </c>
      <c r="W760" s="11">
        <v>-5.8433021352469701E-2</v>
      </c>
      <c r="X760" s="11">
        <v>-6.2331792391072401E-2</v>
      </c>
      <c r="Y760" s="11">
        <v>-3.7936781325700698E-2</v>
      </c>
      <c r="Z760" s="11">
        <v>1.3768810008899599E-2</v>
      </c>
      <c r="AA760" s="11">
        <v>-0.103933718093263</v>
      </c>
      <c r="AB760" s="11">
        <v>-2.26924904498743E-2</v>
      </c>
      <c r="AC760" s="11">
        <v>-5.8583101399856501E-2</v>
      </c>
      <c r="AD760" s="11">
        <v>-3.3929341732457798E-2</v>
      </c>
      <c r="AE760" s="11">
        <v>-3.4422518829605703E-2</v>
      </c>
      <c r="AF760" s="11">
        <v>-4.5443821285256697E-3</v>
      </c>
      <c r="AG760" s="11">
        <v>-6.4875648675314396E-2</v>
      </c>
      <c r="AH760" s="11">
        <v>-5.8488401025900798E-2</v>
      </c>
      <c r="AI760" s="11">
        <v>-3.0986668662816699E-2</v>
      </c>
      <c r="AJ760" s="11">
        <v>-1.78361610923909E-2</v>
      </c>
      <c r="AK760" s="11">
        <v>5.5079283429354401E-3</v>
      </c>
      <c r="AL760" s="11">
        <v>8.3753194783125796E-3</v>
      </c>
      <c r="AM760" s="11">
        <v>-9.3219959490531794E-3</v>
      </c>
      <c r="AN760" s="11">
        <v>-1.17529107270181E-2</v>
      </c>
      <c r="AO760" s="11">
        <v>-4.5390950887894403E-2</v>
      </c>
      <c r="AP760" s="11">
        <v>-1.08598696553382E-2</v>
      </c>
      <c r="AQ760" s="11">
        <v>-4.8101294370401997E-2</v>
      </c>
      <c r="AR760" s="11">
        <v>3.08075375534425E-2</v>
      </c>
      <c r="AS760" s="11">
        <v>-1.94549092132517E-2</v>
      </c>
      <c r="AT760" s="11">
        <v>-6.9787020873054703E-2</v>
      </c>
      <c r="AU760" s="11">
        <v>3.6578294435845399E-2</v>
      </c>
      <c r="AW760">
        <f t="array" ref="AW760">SUMPRODUCT(B760:AU760,TRANSPOSE('QoL regression results'!$H$3:$H$48))</f>
        <v>0.81979767698996875</v>
      </c>
    </row>
    <row r="761" spans="1:49" x14ac:dyDescent="0.3">
      <c r="A761">
        <v>760</v>
      </c>
      <c r="B761" s="11">
        <v>0.87352591572333604</v>
      </c>
      <c r="C761" s="11">
        <v>-1.97097313217105E-2</v>
      </c>
      <c r="D761" s="11">
        <v>3.1233296648608098E-2</v>
      </c>
      <c r="E761" s="11">
        <v>2.3882360786124401E-3</v>
      </c>
      <c r="F761" s="11">
        <v>7.7101312878487098E-4</v>
      </c>
      <c r="G761" s="11">
        <v>1.3347291696484201E-3</v>
      </c>
      <c r="H761" s="11">
        <v>3.6250099592677602E-2</v>
      </c>
      <c r="I761" s="11">
        <v>-8.0362287217899495E-2</v>
      </c>
      <c r="J761" s="11">
        <v>-2.92477236887215E-2</v>
      </c>
      <c r="K761" s="11">
        <v>-0.203442942079616</v>
      </c>
      <c r="L761" s="11">
        <v>-0.122077082929975</v>
      </c>
      <c r="M761" s="11">
        <v>-6.37695734112282E-2</v>
      </c>
      <c r="N761" s="11">
        <v>-0.13940803629836701</v>
      </c>
      <c r="O761" s="11">
        <v>-7.8336414461465997E-2</v>
      </c>
      <c r="P761" s="11">
        <v>-1.5654326019611399E-2</v>
      </c>
      <c r="Q761" s="11">
        <v>-1.8523758665889602E-2</v>
      </c>
      <c r="R761" s="11">
        <v>-6.4850785453457294E-2</v>
      </c>
      <c r="S761" s="11">
        <v>-0.121202248158037</v>
      </c>
      <c r="T761" s="11">
        <v>-5.8902631105822501E-2</v>
      </c>
      <c r="U761" s="11">
        <v>-9.9650763459369601E-2</v>
      </c>
      <c r="V761" s="11">
        <v>-1.87786332321702E-3</v>
      </c>
      <c r="W761" s="11">
        <v>-4.2847001914918602E-2</v>
      </c>
      <c r="X761" s="11">
        <v>-3.8694889735165897E-2</v>
      </c>
      <c r="Y761" s="11">
        <v>1.0282168198914501E-2</v>
      </c>
      <c r="Z761" s="11">
        <v>1.1111873950726801E-2</v>
      </c>
      <c r="AA761" s="11">
        <v>-9.1997510426953297E-2</v>
      </c>
      <c r="AB761" s="11">
        <v>7.6033903067263702E-4</v>
      </c>
      <c r="AC761" s="11">
        <v>-0.12145343321818899</v>
      </c>
      <c r="AD761" s="11">
        <v>-4.28342588121432E-2</v>
      </c>
      <c r="AE761" s="11">
        <v>-3.5891505960513201E-2</v>
      </c>
      <c r="AF761" s="11">
        <v>-2.7367767609991201E-2</v>
      </c>
      <c r="AG761" s="11">
        <v>-6.1295726622707297E-2</v>
      </c>
      <c r="AH761" s="11">
        <v>-5.7791381551454697E-2</v>
      </c>
      <c r="AI761" s="11">
        <v>-2.8524950701764199E-2</v>
      </c>
      <c r="AJ761" s="11">
        <v>-1.3535237797315299E-2</v>
      </c>
      <c r="AK761" s="11">
        <v>-5.6559069430635604E-4</v>
      </c>
      <c r="AL761" s="11">
        <v>8.0945629845109099E-3</v>
      </c>
      <c r="AM761" s="11">
        <v>-1.51739376128468E-2</v>
      </c>
      <c r="AN761" s="11">
        <v>-2.26128673624163E-2</v>
      </c>
      <c r="AO761" s="11">
        <v>-4.1126827830570298E-2</v>
      </c>
      <c r="AP761" s="11">
        <v>-2.20391462775252E-2</v>
      </c>
      <c r="AQ761" s="11">
        <v>-5.01112996063586E-2</v>
      </c>
      <c r="AR761" s="11">
        <v>2.7257186389337999E-2</v>
      </c>
      <c r="AS761" s="11">
        <v>-1.3155910857424199E-2</v>
      </c>
      <c r="AT761" s="11">
        <v>-6.0504891395473499E-2</v>
      </c>
      <c r="AU761" s="11">
        <v>3.7502245470938597E-2</v>
      </c>
      <c r="AW761">
        <f t="array" ref="AW761">SUMPRODUCT(B761:AU761,TRANSPOSE('QoL regression results'!$H$3:$H$48))</f>
        <v>0.8238290971563923</v>
      </c>
    </row>
    <row r="762" spans="1:49" x14ac:dyDescent="0.3">
      <c r="A762">
        <v>761</v>
      </c>
      <c r="B762" s="11">
        <v>0.86193690172563997</v>
      </c>
      <c r="C762" s="11">
        <v>-4.6090359222046497E-2</v>
      </c>
      <c r="D762" s="11">
        <v>-1.36252305271515E-2</v>
      </c>
      <c r="E762" s="11">
        <v>8.1254978223722798E-4</v>
      </c>
      <c r="F762" s="11">
        <v>-6.1141013469070199E-3</v>
      </c>
      <c r="G762" s="11">
        <v>2.2727680556463799E-2</v>
      </c>
      <c r="H762" s="11">
        <v>2.6155023811298E-2</v>
      </c>
      <c r="I762" s="11">
        <v>-0.117808346654925</v>
      </c>
      <c r="J762" s="11">
        <v>-2.9387306708137401E-2</v>
      </c>
      <c r="K762" s="11">
        <v>-0.172935625863956</v>
      </c>
      <c r="L762" s="11">
        <v>-0.12172594393495501</v>
      </c>
      <c r="M762" s="11">
        <v>-5.15764566142334E-2</v>
      </c>
      <c r="N762" s="11">
        <v>-0.111126236049526</v>
      </c>
      <c r="O762" s="11">
        <v>-1.1621506517209701E-2</v>
      </c>
      <c r="P762" s="11">
        <v>-2.54903868122133E-2</v>
      </c>
      <c r="Q762" s="11">
        <v>-8.0777276771276996E-2</v>
      </c>
      <c r="R762" s="11">
        <v>-3.3468325066713801E-2</v>
      </c>
      <c r="S762" s="11">
        <v>-0.13140438878746299</v>
      </c>
      <c r="T762" s="11">
        <v>-3.2783083292757302E-2</v>
      </c>
      <c r="U762" s="11">
        <v>-0.12589187558837001</v>
      </c>
      <c r="V762" s="11">
        <v>-1.9084623865528599E-3</v>
      </c>
      <c r="W762" s="11">
        <v>-5.3819515699895702E-2</v>
      </c>
      <c r="X762" s="11">
        <v>-4.5517925327838098E-2</v>
      </c>
      <c r="Y762" s="11">
        <v>-5.3698655143029697E-2</v>
      </c>
      <c r="Z762" s="11">
        <v>-2.0765149682167802E-2</v>
      </c>
      <c r="AA762" s="11">
        <v>-0.108430873626072</v>
      </c>
      <c r="AB762" s="11">
        <v>-3.2093230862546999E-2</v>
      </c>
      <c r="AC762" s="11">
        <v>1.39693792834155E-2</v>
      </c>
      <c r="AD762" s="11">
        <v>-4.9206177194428199E-2</v>
      </c>
      <c r="AE762" s="11">
        <v>-3.6871766713027498E-2</v>
      </c>
      <c r="AF762" s="11">
        <v>-1.2712941831966701E-2</v>
      </c>
      <c r="AG762" s="11">
        <v>-5.0413244305714498E-2</v>
      </c>
      <c r="AH762" s="11">
        <v>-4.2434283261923202E-2</v>
      </c>
      <c r="AI762" s="11">
        <v>-2.7999727177741001E-2</v>
      </c>
      <c r="AJ762" s="11">
        <v>-1.9595496189175599E-2</v>
      </c>
      <c r="AK762" s="11">
        <v>-1.20739392381585E-3</v>
      </c>
      <c r="AL762" s="11">
        <v>6.28057966269077E-3</v>
      </c>
      <c r="AM762" s="11">
        <v>-1.0129716963139E-2</v>
      </c>
      <c r="AN762" s="11">
        <v>-1.2370864628347401E-2</v>
      </c>
      <c r="AO762" s="11">
        <v>-4.4076896964972398E-2</v>
      </c>
      <c r="AP762" s="11">
        <v>-1.4716942583634599E-2</v>
      </c>
      <c r="AQ762" s="11">
        <v>-5.9204618867296797E-2</v>
      </c>
      <c r="AR762" s="11">
        <v>2.4216470133233501E-2</v>
      </c>
      <c r="AS762" s="11">
        <v>-1.6670248709027401E-2</v>
      </c>
      <c r="AT762" s="11">
        <v>-6.0015883099673498E-2</v>
      </c>
      <c r="AU762" s="11">
        <v>4.6751470008314297E-2</v>
      </c>
      <c r="AW762">
        <f t="array" ref="AW762">SUMPRODUCT(B762:AU762,TRANSPOSE('QoL regression results'!$H$3:$H$48))</f>
        <v>0.82578319812640755</v>
      </c>
    </row>
    <row r="763" spans="1:49" x14ac:dyDescent="0.3">
      <c r="A763">
        <v>762</v>
      </c>
      <c r="B763" s="11">
        <v>0.87757821918258605</v>
      </c>
      <c r="C763" s="11">
        <v>-8.6193930778285105E-2</v>
      </c>
      <c r="D763" s="11">
        <v>-2.2052740274050301E-2</v>
      </c>
      <c r="E763" s="11">
        <v>8.2800457019919604E-4</v>
      </c>
      <c r="F763" s="11">
        <v>2.3440640732780502E-2</v>
      </c>
      <c r="G763" s="11">
        <v>2.7898645488891E-2</v>
      </c>
      <c r="H763" s="11">
        <v>3.8532921517033102E-2</v>
      </c>
      <c r="I763" s="11">
        <v>-6.7013131656891003E-2</v>
      </c>
      <c r="J763" s="11">
        <v>-3.6108818055379001E-2</v>
      </c>
      <c r="K763" s="11">
        <v>-0.143028505246521</v>
      </c>
      <c r="L763" s="11">
        <v>-0.108032546725175</v>
      </c>
      <c r="M763" s="11">
        <v>-6.2369519341227198E-2</v>
      </c>
      <c r="N763" s="11">
        <v>-0.127290031986205</v>
      </c>
      <c r="O763" s="11">
        <v>-6.9786562210456399E-2</v>
      </c>
      <c r="P763" s="11">
        <v>-3.0703119463694299E-2</v>
      </c>
      <c r="Q763" s="11">
        <v>-2.80172998405721E-2</v>
      </c>
      <c r="R763" s="11">
        <v>-1.78005808057233E-2</v>
      </c>
      <c r="S763" s="11">
        <v>-0.10701251395623899</v>
      </c>
      <c r="T763" s="11">
        <v>-6.3913968945345304E-2</v>
      </c>
      <c r="U763" s="11">
        <v>-4.5165882582387497E-2</v>
      </c>
      <c r="V763" s="11">
        <v>1.28170683879298E-2</v>
      </c>
      <c r="W763" s="11">
        <v>-4.9734413935895498E-2</v>
      </c>
      <c r="X763" s="11">
        <v>-4.8449572657047899E-2</v>
      </c>
      <c r="Y763" s="11">
        <v>2.6210545889059501E-2</v>
      </c>
      <c r="Z763" s="11">
        <v>3.10944314342772E-2</v>
      </c>
      <c r="AA763" s="11">
        <v>-9.1519993592781998E-2</v>
      </c>
      <c r="AB763" s="11">
        <v>-4.5301402849518703E-2</v>
      </c>
      <c r="AC763" s="11">
        <v>4.73458355847967E-2</v>
      </c>
      <c r="AD763" s="11">
        <v>8.2874822358456904E-2</v>
      </c>
      <c r="AE763" s="11">
        <v>-2.87466173356818E-2</v>
      </c>
      <c r="AF763" s="11">
        <v>-7.80723643618842E-3</v>
      </c>
      <c r="AG763" s="11">
        <v>-6.6386220355208095E-2</v>
      </c>
      <c r="AH763" s="11">
        <v>-5.67381575514294E-2</v>
      </c>
      <c r="AI763" s="11">
        <v>-3.5093850384165903E-2</v>
      </c>
      <c r="AJ763" s="11">
        <v>-2.1687451045715799E-2</v>
      </c>
      <c r="AK763" s="11">
        <v>-5.62303580496937E-3</v>
      </c>
      <c r="AL763" s="11">
        <v>1.5707022958657199E-3</v>
      </c>
      <c r="AM763" s="11">
        <v>-1.47386655308759E-2</v>
      </c>
      <c r="AN763" s="11">
        <v>-1.8331276134149501E-2</v>
      </c>
      <c r="AO763" s="11">
        <v>-3.6782172341402297E-2</v>
      </c>
      <c r="AP763" s="11">
        <v>-9.5296091174450499E-3</v>
      </c>
      <c r="AQ763" s="11">
        <v>-6.34756147458653E-2</v>
      </c>
      <c r="AR763" s="11">
        <v>2.71590833203375E-2</v>
      </c>
      <c r="AS763" s="11">
        <v>-1.9704316492206799E-2</v>
      </c>
      <c r="AT763" s="11">
        <v>-7.0008610687320297E-2</v>
      </c>
      <c r="AU763" s="11">
        <v>3.4928950705211403E-2</v>
      </c>
      <c r="AW763">
        <f t="array" ref="AW763">SUMPRODUCT(B763:AU763,TRANSPOSE('QoL regression results'!$H$3:$H$48))</f>
        <v>0.82241076392702239</v>
      </c>
    </row>
    <row r="764" spans="1:49" x14ac:dyDescent="0.3">
      <c r="A764">
        <v>763</v>
      </c>
      <c r="B764" s="11">
        <v>0.86826048532064803</v>
      </c>
      <c r="C764" s="11">
        <v>-6.9006137692863706E-2</v>
      </c>
      <c r="D764" s="11">
        <v>-1.6148895117085199E-2</v>
      </c>
      <c r="E764" s="11">
        <v>-2.8071540753697201E-3</v>
      </c>
      <c r="F764" s="11">
        <v>-1.20655924949222E-2</v>
      </c>
      <c r="G764" s="11">
        <v>2.5151322581130502E-2</v>
      </c>
      <c r="H764" s="11">
        <v>2.94215023212312E-2</v>
      </c>
      <c r="I764" s="11">
        <v>-0.12591496763681301</v>
      </c>
      <c r="J764" s="11">
        <v>-2.0047921480654401E-2</v>
      </c>
      <c r="K764" s="11">
        <v>-0.12570174255831501</v>
      </c>
      <c r="L764" s="11">
        <v>-0.118517934830264</v>
      </c>
      <c r="M764" s="11">
        <v>-5.1156948299264503E-2</v>
      </c>
      <c r="N764" s="11">
        <v>-0.17045455242397101</v>
      </c>
      <c r="O764" s="11">
        <v>-5.6158425609685203E-2</v>
      </c>
      <c r="P764" s="11">
        <v>-2.0946216408713698E-2</v>
      </c>
      <c r="Q764" s="11">
        <v>-0.109627010256573</v>
      </c>
      <c r="R764" s="11">
        <v>-3.4659566570101601E-2</v>
      </c>
      <c r="S764" s="11">
        <v>-0.176412745935874</v>
      </c>
      <c r="T764" s="11">
        <v>-7.2627901996226998E-2</v>
      </c>
      <c r="U764" s="11">
        <v>1.3576038789435601E-2</v>
      </c>
      <c r="V764" s="11">
        <v>1.3659599334440799E-2</v>
      </c>
      <c r="W764" s="11">
        <v>-1.15146227109347E-2</v>
      </c>
      <c r="X764" s="11">
        <v>-3.1415240839306503E-2</v>
      </c>
      <c r="Y764" s="11">
        <v>1.32470607337372E-3</v>
      </c>
      <c r="Z764" s="11">
        <v>2.9246662343829801E-2</v>
      </c>
      <c r="AA764" s="11">
        <v>-9.0982501354678405E-2</v>
      </c>
      <c r="AB764" s="11">
        <v>-4.4717857024252003E-2</v>
      </c>
      <c r="AC764" s="11">
        <v>-0.100155640799382</v>
      </c>
      <c r="AD764" s="11">
        <v>-5.7834573249291303E-2</v>
      </c>
      <c r="AE764" s="11">
        <v>-3.9578753152231402E-2</v>
      </c>
      <c r="AF764" s="11">
        <v>-2.7115625461818699E-2</v>
      </c>
      <c r="AG764" s="11">
        <v>-5.9198087488883999E-2</v>
      </c>
      <c r="AH764" s="11">
        <v>-4.8195225219826103E-2</v>
      </c>
      <c r="AI764" s="11">
        <v>-2.11815813442634E-2</v>
      </c>
      <c r="AJ764" s="11">
        <v>-1.5793524941026298E-2</v>
      </c>
      <c r="AK764" s="11">
        <v>3.2403818008713901E-5</v>
      </c>
      <c r="AL764" s="11">
        <v>5.6324529804959297E-3</v>
      </c>
      <c r="AM764" s="11">
        <v>-2.1929586344200201E-3</v>
      </c>
      <c r="AN764" s="11">
        <v>-3.0468917069106701E-2</v>
      </c>
      <c r="AO764" s="11">
        <v>-4.1646121514804901E-2</v>
      </c>
      <c r="AP764" s="11">
        <v>-1.39596842643265E-2</v>
      </c>
      <c r="AQ764" s="11">
        <v>-5.7519405336197801E-2</v>
      </c>
      <c r="AR764" s="11">
        <v>3.3983948420217597E-2</v>
      </c>
      <c r="AS764" s="11">
        <v>-1.4532209257094E-2</v>
      </c>
      <c r="AT764" s="11">
        <v>-6.5274913303033297E-2</v>
      </c>
      <c r="AU764" s="11">
        <v>3.5237944919487001E-2</v>
      </c>
      <c r="AW764">
        <f t="array" ref="AW764">SUMPRODUCT(B764:AU764,TRANSPOSE('QoL regression results'!$H$3:$H$48))</f>
        <v>0.8256977130813179</v>
      </c>
    </row>
    <row r="765" spans="1:49" x14ac:dyDescent="0.3">
      <c r="A765">
        <v>764</v>
      </c>
      <c r="B765" s="11">
        <v>0.86081229479993204</v>
      </c>
      <c r="C765" s="11">
        <v>-5.4574441847719E-2</v>
      </c>
      <c r="D765" s="11">
        <v>-1.18693482211218E-2</v>
      </c>
      <c r="E765" s="11">
        <v>-5.0493222246993704E-3</v>
      </c>
      <c r="F765" s="11">
        <v>9.2429896208405995E-3</v>
      </c>
      <c r="G765" s="11">
        <v>1.12248429205947E-2</v>
      </c>
      <c r="H765" s="11">
        <v>3.3681834269095198E-2</v>
      </c>
      <c r="I765" s="11">
        <v>-9.5373801918556794E-2</v>
      </c>
      <c r="J765" s="11">
        <v>-2.0479705610617301E-2</v>
      </c>
      <c r="K765" s="11">
        <v>-0.110720951896282</v>
      </c>
      <c r="L765" s="11">
        <v>-0.118431171786815</v>
      </c>
      <c r="M765" s="11">
        <v>-6.4403207291240799E-2</v>
      </c>
      <c r="N765" s="11">
        <v>-0.156918277845635</v>
      </c>
      <c r="O765" s="11">
        <v>-8.8067277220169896E-2</v>
      </c>
      <c r="P765" s="11">
        <v>-1.83000004760791E-2</v>
      </c>
      <c r="Q765" s="11">
        <v>-0.12506137065221601</v>
      </c>
      <c r="R765" s="11">
        <v>-0.143396466128344</v>
      </c>
      <c r="S765" s="11">
        <v>-0.15679420325298701</v>
      </c>
      <c r="T765" s="11">
        <v>-7.0024436583230501E-2</v>
      </c>
      <c r="U765" s="11">
        <v>-9.8969040228577096E-2</v>
      </c>
      <c r="V765" s="11">
        <v>3.5339144718228403E-2</v>
      </c>
      <c r="W765" s="11">
        <v>-5.00629905851964E-2</v>
      </c>
      <c r="X765" s="11">
        <v>-3.4936923847290899E-2</v>
      </c>
      <c r="Y765" s="11">
        <v>1.1228468684890001E-2</v>
      </c>
      <c r="Z765" s="11">
        <v>5.2816402030562898E-2</v>
      </c>
      <c r="AA765" s="11">
        <v>-8.6392840970336796E-2</v>
      </c>
      <c r="AB765" s="11">
        <v>-3.5823662250271698E-2</v>
      </c>
      <c r="AC765" s="11">
        <v>-3.1067299587440499E-2</v>
      </c>
      <c r="AD765" s="11">
        <v>-1.77405587342922E-2</v>
      </c>
      <c r="AE765" s="11">
        <v>-3.9880785945786999E-2</v>
      </c>
      <c r="AF765" s="11">
        <v>-2.6137194349727499E-2</v>
      </c>
      <c r="AG765" s="11">
        <v>-6.0562851761300301E-2</v>
      </c>
      <c r="AH765" s="11">
        <v>-4.6328596000401699E-2</v>
      </c>
      <c r="AI765" s="11">
        <v>-2.36964796212202E-2</v>
      </c>
      <c r="AJ765" s="11">
        <v>-1.32694619076923E-2</v>
      </c>
      <c r="AK765" s="11">
        <v>-1.0779612950346599E-2</v>
      </c>
      <c r="AL765" s="11">
        <v>5.2276730527425601E-4</v>
      </c>
      <c r="AM765" s="11">
        <v>-1.50801785868151E-2</v>
      </c>
      <c r="AN765" s="11">
        <v>-2.8216137715122502E-2</v>
      </c>
      <c r="AO765" s="11">
        <v>-3.5469645124812897E-2</v>
      </c>
      <c r="AP765" s="11">
        <v>-3.3235688205132999E-4</v>
      </c>
      <c r="AQ765" s="11">
        <v>-4.5959798036681598E-2</v>
      </c>
      <c r="AR765" s="11">
        <v>2.5779188732052601E-2</v>
      </c>
      <c r="AS765" s="11">
        <v>-2.0174539486424298E-2</v>
      </c>
      <c r="AT765" s="11">
        <v>-6.7753083658181196E-2</v>
      </c>
      <c r="AU765" s="11">
        <v>4.8037764175255702E-2</v>
      </c>
      <c r="AW765">
        <f t="array" ref="AW765">SUMPRODUCT(B765:AU765,TRANSPOSE('QoL regression results'!$H$3:$H$48))</f>
        <v>0.81500646610480454</v>
      </c>
    </row>
    <row r="766" spans="1:49" x14ac:dyDescent="0.3">
      <c r="A766">
        <v>765</v>
      </c>
      <c r="B766" s="11">
        <v>0.86232796913104603</v>
      </c>
      <c r="C766" s="11">
        <v>-6.6052641702555703E-2</v>
      </c>
      <c r="D766" s="11">
        <v>2.5852856619799299E-2</v>
      </c>
      <c r="E766" s="11">
        <v>5.8815643973847203E-3</v>
      </c>
      <c r="F766" s="11">
        <v>2.9613466446462799E-2</v>
      </c>
      <c r="G766" s="11">
        <v>1.87868640285907E-3</v>
      </c>
      <c r="H766" s="11">
        <v>2.1592828687331801E-2</v>
      </c>
      <c r="I766" s="11">
        <v>-9.2427046027858395E-2</v>
      </c>
      <c r="J766" s="11">
        <v>-2.49672761983422E-2</v>
      </c>
      <c r="K766" s="11">
        <v>-0.111130976964415</v>
      </c>
      <c r="L766" s="11">
        <v>-0.16952068833564199</v>
      </c>
      <c r="M766" s="11">
        <v>-5.45578431335998E-2</v>
      </c>
      <c r="N766" s="11">
        <v>-0.124715017422141</v>
      </c>
      <c r="O766" s="11">
        <v>-0.100659234908132</v>
      </c>
      <c r="P766" s="11">
        <v>-2.5969932260956199E-2</v>
      </c>
      <c r="Q766" s="11">
        <v>-6.5129635477745307E-2</v>
      </c>
      <c r="R766" s="11">
        <v>-5.7984599410204701E-2</v>
      </c>
      <c r="S766" s="11">
        <v>-0.12735709003172499</v>
      </c>
      <c r="T766" s="11">
        <v>-5.3108126102634302E-2</v>
      </c>
      <c r="U766" s="11">
        <v>-6.0600914911024803E-2</v>
      </c>
      <c r="V766" s="11">
        <v>-2.3220632294016899E-2</v>
      </c>
      <c r="W766" s="11">
        <v>-8.6569694392956004E-2</v>
      </c>
      <c r="X766" s="11">
        <v>-4.5143418942887599E-2</v>
      </c>
      <c r="Y766" s="11">
        <v>2.1068074512114399E-2</v>
      </c>
      <c r="Z766" s="11">
        <v>1.32954915508983E-2</v>
      </c>
      <c r="AA766" s="11">
        <v>-0.108205623723033</v>
      </c>
      <c r="AB766" s="11">
        <v>-3.0664590999291998E-2</v>
      </c>
      <c r="AC766" s="11">
        <v>-9.2093709193381904E-2</v>
      </c>
      <c r="AD766" s="11">
        <v>2.6928922654142401E-2</v>
      </c>
      <c r="AE766" s="11">
        <v>-3.604467967648E-2</v>
      </c>
      <c r="AF766" s="11">
        <v>-2.1644273131150901E-2</v>
      </c>
      <c r="AG766" s="11">
        <v>-5.9289072007291201E-2</v>
      </c>
      <c r="AH766" s="11">
        <v>-4.8466542005271299E-2</v>
      </c>
      <c r="AI766" s="11">
        <v>-3.4694478486844899E-2</v>
      </c>
      <c r="AJ766" s="11">
        <v>-9.2147201675000893E-3</v>
      </c>
      <c r="AK766" s="11">
        <v>4.7521367664645703E-3</v>
      </c>
      <c r="AL766" s="11">
        <v>2.6354993637923798E-3</v>
      </c>
      <c r="AM766" s="11">
        <v>-1.13780921655412E-2</v>
      </c>
      <c r="AN766" s="11">
        <v>-2.6782283929162602E-2</v>
      </c>
      <c r="AO766" s="11">
        <v>-3.2521512625315697E-2</v>
      </c>
      <c r="AP766" s="11">
        <v>-1.2109429075939499E-2</v>
      </c>
      <c r="AQ766" s="11">
        <v>-4.7049975615954601E-2</v>
      </c>
      <c r="AR766" s="11">
        <v>2.9322524129344801E-2</v>
      </c>
      <c r="AS766" s="11">
        <v>-1.6512057211984E-2</v>
      </c>
      <c r="AT766" s="11">
        <v>-7.2751322185638595E-2</v>
      </c>
      <c r="AU766" s="11">
        <v>4.4131478034582602E-2</v>
      </c>
      <c r="AW766">
        <f t="array" ref="AW766">SUMPRODUCT(B766:AU766,TRANSPOSE('QoL regression results'!$H$3:$H$48))</f>
        <v>0.81649692648956707</v>
      </c>
    </row>
    <row r="767" spans="1:49" x14ac:dyDescent="0.3">
      <c r="A767">
        <v>766</v>
      </c>
      <c r="B767" s="11">
        <v>0.87369379352465304</v>
      </c>
      <c r="C767" s="11">
        <v>-9.6191857875971704E-2</v>
      </c>
      <c r="D767" s="11">
        <v>-2.3356729166822798E-2</v>
      </c>
      <c r="E767" s="11">
        <v>-7.3461425376387503E-3</v>
      </c>
      <c r="F767" s="11">
        <v>4.0136962083976303E-2</v>
      </c>
      <c r="G767" s="11">
        <v>2.9595679956486001E-2</v>
      </c>
      <c r="H767" s="11">
        <v>3.1771981526207901E-2</v>
      </c>
      <c r="I767" s="11">
        <v>-5.0887370211962102E-2</v>
      </c>
      <c r="J767" s="11">
        <v>-3.84669834102606E-2</v>
      </c>
      <c r="K767" s="11">
        <v>-0.194648551128075</v>
      </c>
      <c r="L767" s="11">
        <v>-0.119261605474729</v>
      </c>
      <c r="M767" s="11">
        <v>-6.3103051604722002E-2</v>
      </c>
      <c r="N767" s="11">
        <v>-9.8958005215847203E-2</v>
      </c>
      <c r="O767" s="11">
        <v>-9.2129561008524402E-2</v>
      </c>
      <c r="P767" s="11">
        <v>-2.63168716780827E-2</v>
      </c>
      <c r="Q767" s="11">
        <v>-0.10573626575794</v>
      </c>
      <c r="R767" s="11">
        <v>-7.9844306898117501E-2</v>
      </c>
      <c r="S767" s="11">
        <v>-0.13675615805441499</v>
      </c>
      <c r="T767" s="11">
        <v>-5.4545538565364801E-2</v>
      </c>
      <c r="U767" s="11">
        <v>-9.4068713952445093E-2</v>
      </c>
      <c r="V767" s="11">
        <v>2.9527264343215402E-2</v>
      </c>
      <c r="W767" s="11">
        <v>-6.8423178392263903E-2</v>
      </c>
      <c r="X767" s="11">
        <v>-3.3049740735461901E-2</v>
      </c>
      <c r="Y767" s="11">
        <v>4.7140343903181899E-3</v>
      </c>
      <c r="Z767" s="11">
        <v>-5.8853381921031801E-3</v>
      </c>
      <c r="AA767" s="11">
        <v>-9.4654881573511193E-2</v>
      </c>
      <c r="AB767" s="11">
        <v>-3.5314363357067301E-2</v>
      </c>
      <c r="AC767" s="11">
        <v>4.7062988023053302E-2</v>
      </c>
      <c r="AD767" s="11">
        <v>-5.3054696921871203E-2</v>
      </c>
      <c r="AE767" s="11">
        <v>-3.47337231446114E-2</v>
      </c>
      <c r="AF767" s="11">
        <v>-1.3008200779427E-2</v>
      </c>
      <c r="AG767" s="11">
        <v>-6.5840316594086207E-2</v>
      </c>
      <c r="AH767" s="11">
        <v>-5.0134559274727999E-2</v>
      </c>
      <c r="AI767" s="11">
        <v>-3.0667136994658398E-2</v>
      </c>
      <c r="AJ767" s="11">
        <v>-1.32520988703089E-2</v>
      </c>
      <c r="AK767" s="11">
        <v>-6.0662423311398104E-3</v>
      </c>
      <c r="AL767" s="11">
        <v>-4.70163557246547E-3</v>
      </c>
      <c r="AM767" s="11">
        <v>-1.28323020855535E-2</v>
      </c>
      <c r="AN767" s="11">
        <v>-2.6503045085876E-2</v>
      </c>
      <c r="AO767" s="11">
        <v>-4.45409878463413E-2</v>
      </c>
      <c r="AP767" s="11">
        <v>-1.2816723490150801E-2</v>
      </c>
      <c r="AQ767" s="11">
        <v>-5.0575734874343498E-2</v>
      </c>
      <c r="AR767" s="11">
        <v>2.62147387445462E-2</v>
      </c>
      <c r="AS767" s="11">
        <v>-1.19184210486213E-2</v>
      </c>
      <c r="AT767" s="11">
        <v>-5.6974762664822501E-2</v>
      </c>
      <c r="AU767" s="11">
        <v>4.1179450265801297E-2</v>
      </c>
      <c r="AW767">
        <f t="array" ref="AW767">SUMPRODUCT(B767:AU767,TRANSPOSE('QoL regression results'!$H$3:$H$48))</f>
        <v>0.81885759867745955</v>
      </c>
    </row>
    <row r="768" spans="1:49" x14ac:dyDescent="0.3">
      <c r="A768">
        <v>767</v>
      </c>
      <c r="B768" s="11">
        <v>0.84875993404846894</v>
      </c>
      <c r="C768" s="11">
        <v>-4.4781341556410899E-2</v>
      </c>
      <c r="D768" s="11">
        <v>-2.9945561286835998E-2</v>
      </c>
      <c r="E768" s="11">
        <v>4.7155178499603797E-3</v>
      </c>
      <c r="F768" s="11">
        <v>3.2977560518104398E-3</v>
      </c>
      <c r="G768" s="11">
        <v>3.1936476662189302E-2</v>
      </c>
      <c r="H768" s="11">
        <v>3.23186188013663E-2</v>
      </c>
      <c r="I768" s="11">
        <v>-0.11320220502678099</v>
      </c>
      <c r="J768" s="11">
        <v>-4.2113314447156498E-2</v>
      </c>
      <c r="K768" s="11">
        <v>-5.8274655156158602E-2</v>
      </c>
      <c r="L768" s="11">
        <v>-5.6996178701705903E-2</v>
      </c>
      <c r="M768" s="11">
        <v>-4.1739993444129098E-2</v>
      </c>
      <c r="N768" s="11">
        <v>-0.16558642304506399</v>
      </c>
      <c r="O768" s="11">
        <v>-0.11505962998204899</v>
      </c>
      <c r="P768" s="11">
        <v>-2.22693294490817E-2</v>
      </c>
      <c r="Q768" s="11">
        <v>-7.0421034319916295E-2</v>
      </c>
      <c r="R768" s="11">
        <v>-6.3228688695463095E-2</v>
      </c>
      <c r="S768" s="11">
        <v>-0.107257995996596</v>
      </c>
      <c r="T768" s="11">
        <v>-4.37497181532766E-2</v>
      </c>
      <c r="U768" s="11">
        <v>-5.3650519971829999E-2</v>
      </c>
      <c r="V768" s="11">
        <v>4.0007131419053397E-2</v>
      </c>
      <c r="W768" s="11">
        <v>-6.19237572724411E-2</v>
      </c>
      <c r="X768" s="11">
        <v>-2.7538533287252E-2</v>
      </c>
      <c r="Y768" s="11">
        <v>2.65348730174692E-2</v>
      </c>
      <c r="Z768" s="11">
        <v>1.34837404303367E-2</v>
      </c>
      <c r="AA768" s="11">
        <v>-9.4096725099169498E-2</v>
      </c>
      <c r="AB768" s="11">
        <v>-4.44611777924033E-2</v>
      </c>
      <c r="AC768" s="11">
        <v>-9.9385808170646101E-2</v>
      </c>
      <c r="AD768" s="11">
        <v>1.06296528248959E-2</v>
      </c>
      <c r="AE768" s="11">
        <v>-4.1479666161888001E-2</v>
      </c>
      <c r="AF768" s="11">
        <v>-2.4379457146980199E-2</v>
      </c>
      <c r="AG768" s="11">
        <v>-4.7043568790906598E-2</v>
      </c>
      <c r="AH768" s="11">
        <v>-4.9805358993913203E-2</v>
      </c>
      <c r="AI768" s="11">
        <v>-2.86583857147036E-2</v>
      </c>
      <c r="AJ768" s="11">
        <v>-1.53872822836506E-2</v>
      </c>
      <c r="AK768" s="11">
        <v>-1.7807954207698E-3</v>
      </c>
      <c r="AL768" s="11">
        <v>7.2963868070788102E-3</v>
      </c>
      <c r="AM768" s="11">
        <v>-1.33688039618414E-2</v>
      </c>
      <c r="AN768" s="11">
        <v>-2.1769077266932699E-2</v>
      </c>
      <c r="AO768" s="11">
        <v>-4.4719945190359198E-2</v>
      </c>
      <c r="AP768" s="11">
        <v>-1.06385756336458E-2</v>
      </c>
      <c r="AQ768" s="11">
        <v>-6.1351183821454401E-2</v>
      </c>
      <c r="AR768" s="11">
        <v>2.9864293335058498E-2</v>
      </c>
      <c r="AS768" s="11">
        <v>-1.3272628249196399E-2</v>
      </c>
      <c r="AT768" s="11">
        <v>-5.5997432451410097E-2</v>
      </c>
      <c r="AU768" s="11">
        <v>4.4343124791541302E-2</v>
      </c>
      <c r="AW768">
        <f t="array" ref="AW768">SUMPRODUCT(B768:AU768,TRANSPOSE('QoL regression results'!$H$3:$H$48))</f>
        <v>0.80625096186163447</v>
      </c>
    </row>
    <row r="769" spans="1:49" x14ac:dyDescent="0.3">
      <c r="A769">
        <v>768</v>
      </c>
      <c r="B769" s="11">
        <v>0.85265025381620196</v>
      </c>
      <c r="C769" s="11">
        <v>-3.0812647851464699E-2</v>
      </c>
      <c r="D769" s="11">
        <v>1.8067227221292899E-2</v>
      </c>
      <c r="E769" s="11">
        <v>4.9095236101383E-3</v>
      </c>
      <c r="F769" s="11">
        <v>1.2933418125760799E-3</v>
      </c>
      <c r="G769" s="11">
        <v>2.0117782746898599E-2</v>
      </c>
      <c r="H769" s="11">
        <v>2.6330446179226401E-2</v>
      </c>
      <c r="I769" s="11">
        <v>-0.124342398957364</v>
      </c>
      <c r="J769" s="11">
        <v>-2.1851677738694002E-2</v>
      </c>
      <c r="K769" s="11">
        <v>-0.131824223487606</v>
      </c>
      <c r="L769" s="11">
        <v>-9.8533526872005395E-2</v>
      </c>
      <c r="M769" s="11">
        <v>-5.9853470688094199E-2</v>
      </c>
      <c r="N769" s="11">
        <v>-0.13884830099777401</v>
      </c>
      <c r="O769" s="11">
        <v>-9.7855172326844098E-2</v>
      </c>
      <c r="P769" s="11">
        <v>-2.4382556377359501E-2</v>
      </c>
      <c r="Q769" s="11">
        <v>-0.103213607786072</v>
      </c>
      <c r="R769" s="11">
        <v>-7.8790201941946206E-2</v>
      </c>
      <c r="S769" s="11">
        <v>-0.116661282415344</v>
      </c>
      <c r="T769" s="11">
        <v>-5.5224240336350303E-2</v>
      </c>
      <c r="U769" s="11">
        <v>-6.0530458526808301E-2</v>
      </c>
      <c r="V769" s="11">
        <v>2.27906534378974E-2</v>
      </c>
      <c r="W769" s="11">
        <v>-3.3042314194814099E-2</v>
      </c>
      <c r="X769" s="11">
        <v>-3.7200519540304698E-2</v>
      </c>
      <c r="Y769" s="11">
        <v>2.53566085142219E-2</v>
      </c>
      <c r="Z769" s="11">
        <v>9.7952403917638802E-3</v>
      </c>
      <c r="AA769" s="11">
        <v>-0.104243487718779</v>
      </c>
      <c r="AB769" s="11">
        <v>-3.4944976246872601E-2</v>
      </c>
      <c r="AC769" s="11">
        <v>-9.6675960176564602E-3</v>
      </c>
      <c r="AD769" s="11">
        <v>1.3123602480637601E-2</v>
      </c>
      <c r="AE769" s="11">
        <v>-3.4637148887534198E-2</v>
      </c>
      <c r="AF769" s="11">
        <v>3.12604747986775E-3</v>
      </c>
      <c r="AG769" s="11">
        <v>-6.2643547631147198E-2</v>
      </c>
      <c r="AH769" s="11">
        <v>-4.8555718909926902E-2</v>
      </c>
      <c r="AI769" s="11">
        <v>-2.5889050613169502E-2</v>
      </c>
      <c r="AJ769" s="11">
        <v>-1.3042579529775999E-2</v>
      </c>
      <c r="AK769" s="11">
        <v>-8.5717788213997299E-3</v>
      </c>
      <c r="AL769" s="11">
        <v>6.5202962611516603E-3</v>
      </c>
      <c r="AM769" s="11">
        <v>-1.26144727205605E-2</v>
      </c>
      <c r="AN769" s="11">
        <v>-1.8293214407085399E-2</v>
      </c>
      <c r="AO769" s="11">
        <v>-3.3224618216432002E-2</v>
      </c>
      <c r="AP769" s="11">
        <v>-1.39402592923483E-2</v>
      </c>
      <c r="AQ769" s="11">
        <v>-4.9286843359218298E-2</v>
      </c>
      <c r="AR769" s="11">
        <v>3.5076006737899297E-2</v>
      </c>
      <c r="AS769" s="11">
        <v>-1.88886676417029E-2</v>
      </c>
      <c r="AT769" s="11">
        <v>-6.9300848761658596E-2</v>
      </c>
      <c r="AU769" s="11">
        <v>4.2199498964174902E-2</v>
      </c>
      <c r="AW769">
        <f t="array" ref="AW769">SUMPRODUCT(B769:AU769,TRANSPOSE('QoL regression results'!$H$3:$H$48))</f>
        <v>0.81061483116742672</v>
      </c>
    </row>
    <row r="770" spans="1:49" x14ac:dyDescent="0.3">
      <c r="A770">
        <v>769</v>
      </c>
      <c r="B770" s="11">
        <v>0.87070682097708396</v>
      </c>
      <c r="C770" s="11">
        <v>-7.8082662954984894E-2</v>
      </c>
      <c r="D770" s="11">
        <v>3.25998444825519E-3</v>
      </c>
      <c r="E770" s="11">
        <v>-7.1538242732271205E-5</v>
      </c>
      <c r="F770" s="11">
        <v>6.8891867927052498E-3</v>
      </c>
      <c r="G770" s="11">
        <v>2.4654021650500998E-2</v>
      </c>
      <c r="H770" s="11">
        <v>3.2026452911948597E-2</v>
      </c>
      <c r="I770" s="11">
        <v>-9.0456173497478906E-2</v>
      </c>
      <c r="J770" s="11">
        <v>-1.89233392789004E-2</v>
      </c>
      <c r="K770" s="11">
        <v>-0.13599274643777601</v>
      </c>
      <c r="L770" s="11">
        <v>-0.13819564977297799</v>
      </c>
      <c r="M770" s="11">
        <v>-5.81480805991791E-2</v>
      </c>
      <c r="N770" s="11">
        <v>-0.118592260745384</v>
      </c>
      <c r="O770" s="11">
        <v>-8.97111208402087E-2</v>
      </c>
      <c r="P770" s="11">
        <v>-2.2453783576293702E-2</v>
      </c>
      <c r="Q770" s="11">
        <v>-0.13828917615533101</v>
      </c>
      <c r="R770" s="11">
        <v>-8.3678389069956394E-2</v>
      </c>
      <c r="S770" s="11">
        <v>-0.11079758076200701</v>
      </c>
      <c r="T770" s="11">
        <v>-6.5435059098175902E-2</v>
      </c>
      <c r="U770" s="11">
        <v>-6.3803882249368796E-2</v>
      </c>
      <c r="V770" s="11">
        <v>-1.3995422108866999E-2</v>
      </c>
      <c r="W770" s="11">
        <v>-6.6325003413295502E-2</v>
      </c>
      <c r="X770" s="11">
        <v>-2.8369914999115401E-2</v>
      </c>
      <c r="Y770" s="11">
        <v>3.6254027489208899E-3</v>
      </c>
      <c r="Z770" s="11">
        <v>6.3639460315771303E-3</v>
      </c>
      <c r="AA770" s="11">
        <v>-0.10618600190247</v>
      </c>
      <c r="AB770" s="11">
        <v>-2.4136231834189701E-2</v>
      </c>
      <c r="AC770" s="11">
        <v>1.2820098967525201E-2</v>
      </c>
      <c r="AD770" s="11">
        <v>-5.2902394406277101E-2</v>
      </c>
      <c r="AE770" s="11">
        <v>-3.8384566466342702E-2</v>
      </c>
      <c r="AF770" s="11">
        <v>-1.73055158528959E-2</v>
      </c>
      <c r="AG770" s="11">
        <v>-5.2226918958362303E-2</v>
      </c>
      <c r="AH770" s="11">
        <v>-5.2292134647572201E-2</v>
      </c>
      <c r="AI770" s="11">
        <v>-2.7973815635395499E-2</v>
      </c>
      <c r="AJ770" s="11">
        <v>-1.6226766478069699E-2</v>
      </c>
      <c r="AK770" s="11">
        <v>-4.1163221476364104E-3</v>
      </c>
      <c r="AL770" s="11">
        <v>1.75200264948268E-3</v>
      </c>
      <c r="AM770" s="11">
        <v>-1.9658457240082399E-2</v>
      </c>
      <c r="AN770" s="11">
        <v>-2.0392829297602499E-2</v>
      </c>
      <c r="AO770" s="11">
        <v>-5.2856506401552601E-2</v>
      </c>
      <c r="AP770" s="11">
        <v>-1.4564580770396801E-2</v>
      </c>
      <c r="AQ770" s="11">
        <v>-5.9910657708073002E-2</v>
      </c>
      <c r="AR770" s="11">
        <v>3.6526430252320198E-2</v>
      </c>
      <c r="AS770" s="11">
        <v>-2.05517915692159E-2</v>
      </c>
      <c r="AT770" s="11">
        <v>-7.3338219028925802E-2</v>
      </c>
      <c r="AU770" s="11">
        <v>4.8140819391963199E-2</v>
      </c>
      <c r="AW770">
        <f t="array" ref="AW770">SUMPRODUCT(B770:AU770,TRANSPOSE('QoL regression results'!$H$3:$H$48))</f>
        <v>0.82016668897899447</v>
      </c>
    </row>
    <row r="771" spans="1:49" x14ac:dyDescent="0.3">
      <c r="A771">
        <v>770</v>
      </c>
      <c r="B771" s="11">
        <v>0.85563518390930104</v>
      </c>
      <c r="C771" s="11">
        <v>-6.3858557896824195E-2</v>
      </c>
      <c r="D771" s="11">
        <v>-1.0478288714207201E-2</v>
      </c>
      <c r="E771" s="11">
        <v>6.7102221070488802E-3</v>
      </c>
      <c r="F771" s="11">
        <v>2.2303655204861401E-2</v>
      </c>
      <c r="G771" s="11">
        <v>1.9504737115097599E-2</v>
      </c>
      <c r="H771" s="11">
        <v>3.7701740376631002E-2</v>
      </c>
      <c r="I771" s="11">
        <v>-7.1042957344606097E-2</v>
      </c>
      <c r="J771" s="11">
        <v>-9.9504937739520495E-3</v>
      </c>
      <c r="K771" s="11">
        <v>-0.181255816319041</v>
      </c>
      <c r="L771" s="11">
        <v>-0.14995168566338499</v>
      </c>
      <c r="M771" s="11">
        <v>-5.6656902770774301E-2</v>
      </c>
      <c r="N771" s="11">
        <v>-8.4454509607721898E-2</v>
      </c>
      <c r="O771" s="11">
        <v>-6.5443685115061698E-2</v>
      </c>
      <c r="P771" s="11">
        <v>-2.2179875572734199E-2</v>
      </c>
      <c r="Q771" s="11">
        <v>-0.105516043772683</v>
      </c>
      <c r="R771" s="11">
        <v>-0.113601149946574</v>
      </c>
      <c r="S771" s="11">
        <v>-9.3427485637178204E-2</v>
      </c>
      <c r="T771" s="11">
        <v>-6.2437867228276302E-2</v>
      </c>
      <c r="U771" s="11">
        <v>3.1617732729156002E-2</v>
      </c>
      <c r="V771" s="11">
        <v>-2.51536931842977E-2</v>
      </c>
      <c r="W771" s="11">
        <v>-2.9334471952395798E-2</v>
      </c>
      <c r="X771" s="11">
        <v>-3.9925635233226002E-2</v>
      </c>
      <c r="Y771" s="11">
        <v>9.3169641535635599E-3</v>
      </c>
      <c r="Z771" s="11">
        <v>-1.39245708388134E-2</v>
      </c>
      <c r="AA771" s="11">
        <v>-5.6732391973308698E-2</v>
      </c>
      <c r="AB771" s="11">
        <v>-2.4722032207502499E-2</v>
      </c>
      <c r="AC771" s="11">
        <v>-3.6001952019257398E-2</v>
      </c>
      <c r="AD771" s="11">
        <v>-4.0565667101506702E-3</v>
      </c>
      <c r="AE771" s="11">
        <v>-3.4047954232432398E-2</v>
      </c>
      <c r="AF771" s="11">
        <v>-2.0791849049271199E-2</v>
      </c>
      <c r="AG771" s="11">
        <v>-5.8715660184832999E-2</v>
      </c>
      <c r="AH771" s="11">
        <v>-5.73761437560798E-2</v>
      </c>
      <c r="AI771" s="11">
        <v>-1.9094106310909801E-2</v>
      </c>
      <c r="AJ771" s="11">
        <v>-1.13242850235412E-2</v>
      </c>
      <c r="AK771" s="11">
        <v>-4.2018194009977002E-3</v>
      </c>
      <c r="AL771" s="11">
        <v>9.4754734619740006E-3</v>
      </c>
      <c r="AM771" s="11">
        <v>-7.6382745314190603E-3</v>
      </c>
      <c r="AN771" s="11">
        <v>-2.25770908568571E-2</v>
      </c>
      <c r="AO771" s="11">
        <v>-5.2664101470594998E-2</v>
      </c>
      <c r="AP771" s="11">
        <v>-1.5834129130638499E-2</v>
      </c>
      <c r="AQ771" s="11">
        <v>-6.32791869473881E-2</v>
      </c>
      <c r="AR771" s="11">
        <v>3.18990668631568E-2</v>
      </c>
      <c r="AS771" s="11">
        <v>-1.5133373912494599E-2</v>
      </c>
      <c r="AT771" s="11">
        <v>-6.0942726837463899E-2</v>
      </c>
      <c r="AU771" s="11">
        <v>4.2529469903687701E-2</v>
      </c>
      <c r="AW771">
        <f t="array" ref="AW771">SUMPRODUCT(B771:AU771,TRANSPOSE('QoL regression results'!$H$3:$H$48))</f>
        <v>0.80773451361519522</v>
      </c>
    </row>
    <row r="772" spans="1:49" x14ac:dyDescent="0.3">
      <c r="A772">
        <v>771</v>
      </c>
      <c r="B772" s="11">
        <v>0.87156554649521301</v>
      </c>
      <c r="C772" s="11">
        <v>-2.2911654103338001E-2</v>
      </c>
      <c r="D772" s="11">
        <v>-8.6831458871698998E-3</v>
      </c>
      <c r="E772" s="11">
        <v>2.8057441754449101E-3</v>
      </c>
      <c r="F772" s="11">
        <v>2.7597780477928101E-3</v>
      </c>
      <c r="G772" s="11">
        <v>2.7888906038712798E-2</v>
      </c>
      <c r="H772" s="11">
        <v>3.03686885574657E-2</v>
      </c>
      <c r="I772" s="11">
        <v>-0.11794518300974401</v>
      </c>
      <c r="J772" s="11">
        <v>4.9307755647612101E-3</v>
      </c>
      <c r="K772" s="11">
        <v>-0.18095171769860399</v>
      </c>
      <c r="L772" s="11">
        <v>-0.14426964013745</v>
      </c>
      <c r="M772" s="11">
        <v>-5.5841979222597898E-2</v>
      </c>
      <c r="N772" s="11">
        <v>-0.17382283137093699</v>
      </c>
      <c r="O772" s="11">
        <v>-0.12202752922478199</v>
      </c>
      <c r="P772" s="11">
        <v>-2.40061707841072E-2</v>
      </c>
      <c r="Q772" s="11">
        <v>-2.4020359730107001E-2</v>
      </c>
      <c r="R772" s="11">
        <v>-0.10911219193552101</v>
      </c>
      <c r="S772" s="11">
        <v>-0.11857233864589301</v>
      </c>
      <c r="T772" s="11">
        <v>-7.72053209075029E-2</v>
      </c>
      <c r="U772" s="11">
        <v>-0.12991676843477201</v>
      </c>
      <c r="V772" s="11">
        <v>5.3284241460119196E-3</v>
      </c>
      <c r="W772" s="11">
        <v>-4.8532555770932503E-2</v>
      </c>
      <c r="X772" s="11">
        <v>-3.7072911990306497E-2</v>
      </c>
      <c r="Y772" s="11">
        <v>4.0816482093392996E-3</v>
      </c>
      <c r="Z772" s="11">
        <v>-2.9604380535118401E-3</v>
      </c>
      <c r="AA772" s="11">
        <v>-0.10636189285219599</v>
      </c>
      <c r="AB772" s="11">
        <v>-4.2787967995888403E-2</v>
      </c>
      <c r="AC772" s="11">
        <v>-8.0939184447509693E-2</v>
      </c>
      <c r="AD772" s="11">
        <v>-4.7095147713463299E-2</v>
      </c>
      <c r="AE772" s="11">
        <v>-3.7801192653575601E-2</v>
      </c>
      <c r="AF772" s="11">
        <v>-1.7108129586869698E-2</v>
      </c>
      <c r="AG772" s="11">
        <v>-5.4392002155041801E-2</v>
      </c>
      <c r="AH772" s="11">
        <v>-5.5195270961374401E-2</v>
      </c>
      <c r="AI772" s="11">
        <v>-1.60118975878548E-2</v>
      </c>
      <c r="AJ772" s="11">
        <v>-1.1870361095114201E-2</v>
      </c>
      <c r="AK772" s="11">
        <v>-9.9298849769768605E-3</v>
      </c>
      <c r="AL772" s="11">
        <v>-2.5372521799552198E-3</v>
      </c>
      <c r="AM772" s="11">
        <v>-2.2590036651169602E-2</v>
      </c>
      <c r="AN772" s="11">
        <v>-3.0875184457387399E-2</v>
      </c>
      <c r="AO772" s="11">
        <v>-5.4066962765468497E-2</v>
      </c>
      <c r="AP772" s="11">
        <v>-8.1957188171705407E-3</v>
      </c>
      <c r="AQ772" s="11">
        <v>-5.75034208460014E-2</v>
      </c>
      <c r="AR772" s="11">
        <v>2.5081796912706199E-2</v>
      </c>
      <c r="AS772" s="11">
        <v>-1.91711517575196E-2</v>
      </c>
      <c r="AT772" s="11">
        <v>-7.0748117653540596E-2</v>
      </c>
      <c r="AU772" s="11">
        <v>4.5262459752045001E-2</v>
      </c>
      <c r="AW772">
        <f t="array" ref="AW772">SUMPRODUCT(B772:AU772,TRANSPOSE('QoL regression results'!$H$3:$H$48))</f>
        <v>0.8138330233538833</v>
      </c>
    </row>
    <row r="773" spans="1:49" x14ac:dyDescent="0.3">
      <c r="A773">
        <v>772</v>
      </c>
      <c r="B773" s="11">
        <v>0.87225630834810097</v>
      </c>
      <c r="C773" s="11">
        <v>-2.49396659894775E-2</v>
      </c>
      <c r="D773" s="11">
        <v>1.6181179033040699E-2</v>
      </c>
      <c r="E773" s="11">
        <v>5.6887137025538499E-3</v>
      </c>
      <c r="F773" s="11">
        <v>1.1668283792445401E-2</v>
      </c>
      <c r="G773" s="11">
        <v>2.2393071690892101E-2</v>
      </c>
      <c r="H773" s="11">
        <v>2.87772174781246E-2</v>
      </c>
      <c r="I773" s="11">
        <v>-8.7954083415431095E-2</v>
      </c>
      <c r="J773" s="11">
        <v>-1.4304090139847601E-2</v>
      </c>
      <c r="K773" s="11">
        <v>-0.18758004301454201</v>
      </c>
      <c r="L773" s="11">
        <v>-0.134627571897558</v>
      </c>
      <c r="M773" s="11">
        <v>-5.5231912452349999E-2</v>
      </c>
      <c r="N773" s="11">
        <v>-9.4983912879685994E-2</v>
      </c>
      <c r="O773" s="11">
        <v>-6.1715219878201E-2</v>
      </c>
      <c r="P773" s="11">
        <v>-8.36640199288613E-3</v>
      </c>
      <c r="Q773" s="11">
        <v>-0.14429173889491301</v>
      </c>
      <c r="R773" s="11">
        <v>-0.134339582911288</v>
      </c>
      <c r="S773" s="11">
        <v>-0.137227138519258</v>
      </c>
      <c r="T773" s="11">
        <v>-7.25428381576355E-2</v>
      </c>
      <c r="U773" s="11">
        <v>-9.4231172666307206E-2</v>
      </c>
      <c r="V773" s="11">
        <v>-6.3161913190631497E-3</v>
      </c>
      <c r="W773" s="11">
        <v>-1.4919887827206201E-2</v>
      </c>
      <c r="X773" s="11">
        <v>-3.0075910727468701E-2</v>
      </c>
      <c r="Y773" s="11">
        <v>-2.4781461784987999E-2</v>
      </c>
      <c r="Z773" s="11">
        <v>2.1798588139373399E-2</v>
      </c>
      <c r="AA773" s="11">
        <v>-0.11428230012066801</v>
      </c>
      <c r="AB773" s="11">
        <v>-3.0041760883682999E-2</v>
      </c>
      <c r="AC773" s="11">
        <v>-6.5480558658112406E-2</v>
      </c>
      <c r="AD773" s="11">
        <v>-2.8354458675230301E-2</v>
      </c>
      <c r="AE773" s="11">
        <v>-3.8131831132045803E-2</v>
      </c>
      <c r="AF773" s="11">
        <v>-1.1931716760283199E-2</v>
      </c>
      <c r="AG773" s="11">
        <v>-5.7906522336891003E-2</v>
      </c>
      <c r="AH773" s="11">
        <v>-4.9517101139482697E-2</v>
      </c>
      <c r="AI773" s="11">
        <v>-2.2073916423795099E-2</v>
      </c>
      <c r="AJ773" s="11">
        <v>-1.7481240472421101E-2</v>
      </c>
      <c r="AK773" s="11">
        <v>-5.8236963968740499E-3</v>
      </c>
      <c r="AL773" s="11">
        <v>3.3514756102890801E-3</v>
      </c>
      <c r="AM773" s="11">
        <v>-1.29567434448277E-2</v>
      </c>
      <c r="AN773" s="11">
        <v>-3.5035872782454597E-2</v>
      </c>
      <c r="AO773" s="11">
        <v>-5.2488415662818803E-2</v>
      </c>
      <c r="AP773" s="11">
        <v>-1.7278949264284402E-2</v>
      </c>
      <c r="AQ773" s="11">
        <v>-5.9638191004780697E-2</v>
      </c>
      <c r="AR773" s="11">
        <v>3.2004372000275297E-2</v>
      </c>
      <c r="AS773" s="11">
        <v>-1.8143384693083901E-2</v>
      </c>
      <c r="AT773" s="11">
        <v>-6.5281375769053795E-2</v>
      </c>
      <c r="AU773" s="11">
        <v>3.8921370100226803E-2</v>
      </c>
      <c r="AW773">
        <f t="array" ref="AW773">SUMPRODUCT(B773:AU773,TRANSPOSE('QoL regression results'!$H$3:$H$48))</f>
        <v>0.8260906828189073</v>
      </c>
    </row>
    <row r="774" spans="1:49" x14ac:dyDescent="0.3">
      <c r="A774">
        <v>773</v>
      </c>
      <c r="B774" s="11">
        <v>0.87104818726412703</v>
      </c>
      <c r="C774" s="11">
        <v>-0.115973692305325</v>
      </c>
      <c r="D774" s="11">
        <v>-6.1138731348662795E-4</v>
      </c>
      <c r="E774" s="11">
        <v>-1.54673840280852E-3</v>
      </c>
      <c r="F774" s="11">
        <v>-5.8449403802541804E-3</v>
      </c>
      <c r="G774" s="11">
        <v>3.1985084413339297E-2</v>
      </c>
      <c r="H774" s="11">
        <v>2.45311172413675E-2</v>
      </c>
      <c r="I774" s="11">
        <v>-0.11072001409547701</v>
      </c>
      <c r="J774" s="11">
        <v>-3.1006625282946901E-2</v>
      </c>
      <c r="K774" s="11">
        <v>-0.14022429961823801</v>
      </c>
      <c r="L774" s="11">
        <v>-0.1014853533994</v>
      </c>
      <c r="M774" s="11">
        <v>-6.3516544657073501E-2</v>
      </c>
      <c r="N774" s="11">
        <v>-0.15208580978518901</v>
      </c>
      <c r="O774" s="11">
        <v>-8.0751621812802293E-2</v>
      </c>
      <c r="P774" s="11">
        <v>-2.7501240580560402E-2</v>
      </c>
      <c r="Q774" s="11">
        <v>-6.4075033859273794E-2</v>
      </c>
      <c r="R774" s="11">
        <v>-9.0685197683415403E-2</v>
      </c>
      <c r="S774" s="11">
        <v>-9.0437223185739699E-2</v>
      </c>
      <c r="T774" s="11">
        <v>-8.2970825197262899E-2</v>
      </c>
      <c r="U774" s="11">
        <v>-6.5361080122751297E-2</v>
      </c>
      <c r="V774" s="11">
        <v>-1.18575418198633E-2</v>
      </c>
      <c r="W774" s="11">
        <v>-3.1467523618230103E-2</v>
      </c>
      <c r="X774" s="11">
        <v>-4.2804499490076899E-2</v>
      </c>
      <c r="Y774" s="11">
        <v>-2.7461925159943501E-2</v>
      </c>
      <c r="Z774" s="11">
        <v>6.2310322736609802E-3</v>
      </c>
      <c r="AA774" s="11">
        <v>-0.11289108054319701</v>
      </c>
      <c r="AB774" s="11">
        <v>-3.06536590914268E-2</v>
      </c>
      <c r="AC774" s="11">
        <v>-4.4187372223860599E-2</v>
      </c>
      <c r="AD774" s="11">
        <v>-7.1998767806371905E-2</v>
      </c>
      <c r="AE774" s="11">
        <v>-3.6416896336302497E-2</v>
      </c>
      <c r="AF774" s="11">
        <v>-1.25426884971676E-2</v>
      </c>
      <c r="AG774" s="11">
        <v>-6.5326061604674204E-2</v>
      </c>
      <c r="AH774" s="11">
        <v>-5.1009665295476202E-2</v>
      </c>
      <c r="AI774" s="11">
        <v>-1.7272643063787198E-2</v>
      </c>
      <c r="AJ774" s="11">
        <v>-8.9466426911051205E-3</v>
      </c>
      <c r="AK774" s="11">
        <v>2.3028723561323398E-3</v>
      </c>
      <c r="AL774" s="11">
        <v>1.01082543822453E-2</v>
      </c>
      <c r="AM774" s="11">
        <v>-1.27574085825563E-2</v>
      </c>
      <c r="AN774" s="11">
        <v>-3.0163759788174298E-2</v>
      </c>
      <c r="AO774" s="11">
        <v>-3.8717818958053998E-2</v>
      </c>
      <c r="AP774" s="11">
        <v>-1.6859884771778001E-2</v>
      </c>
      <c r="AQ774" s="11">
        <v>-5.1223545069470598E-2</v>
      </c>
      <c r="AR774" s="11">
        <v>2.5731213745113599E-2</v>
      </c>
      <c r="AS774" s="11">
        <v>-1.27492887959495E-2</v>
      </c>
      <c r="AT774" s="11">
        <v>-6.26919305473079E-2</v>
      </c>
      <c r="AU774" s="11">
        <v>4.19117727926787E-2</v>
      </c>
      <c r="AW774">
        <f t="array" ref="AW774">SUMPRODUCT(B774:AU774,TRANSPOSE('QoL regression results'!$H$3:$H$48))</f>
        <v>0.83014677635089607</v>
      </c>
    </row>
    <row r="775" spans="1:49" x14ac:dyDescent="0.3">
      <c r="A775">
        <v>774</v>
      </c>
      <c r="B775" s="11">
        <v>0.88260184538192998</v>
      </c>
      <c r="C775" s="11">
        <v>-9.2853961768371907E-2</v>
      </c>
      <c r="D775" s="11">
        <v>3.3363780951854798E-3</v>
      </c>
      <c r="E775" s="11">
        <v>-3.76187528999614E-3</v>
      </c>
      <c r="F775" s="11">
        <v>-6.2419868316124999E-3</v>
      </c>
      <c r="G775" s="11">
        <v>1.42710779545116E-2</v>
      </c>
      <c r="H775" s="11">
        <v>3.5906432874361502E-2</v>
      </c>
      <c r="I775" s="11">
        <v>-0.117132893504815</v>
      </c>
      <c r="J775" s="11">
        <v>-2.9939966025783901E-2</v>
      </c>
      <c r="K775" s="11">
        <v>-0.133577369435154</v>
      </c>
      <c r="L775" s="11">
        <v>-0.13605370199521599</v>
      </c>
      <c r="M775" s="11">
        <v>-6.3403871081012794E-2</v>
      </c>
      <c r="N775" s="11">
        <v>-0.17184466505054699</v>
      </c>
      <c r="O775" s="11">
        <v>-9.2260342711704801E-2</v>
      </c>
      <c r="P775" s="11">
        <v>-1.19801583228247E-2</v>
      </c>
      <c r="Q775" s="11">
        <v>-0.101134663042768</v>
      </c>
      <c r="R775" s="11">
        <v>-7.0364158345032304E-2</v>
      </c>
      <c r="S775" s="11">
        <v>-0.139238925316615</v>
      </c>
      <c r="T775" s="11">
        <v>-3.9881594594369199E-2</v>
      </c>
      <c r="U775" s="11">
        <v>-0.12385297135182299</v>
      </c>
      <c r="V775" s="11">
        <v>-4.5569481430246398E-3</v>
      </c>
      <c r="W775" s="11">
        <v>-4.2115312000981203E-2</v>
      </c>
      <c r="X775" s="11">
        <v>-4.6429785535958702E-2</v>
      </c>
      <c r="Y775" s="11">
        <v>-2.9512266652700701E-2</v>
      </c>
      <c r="Z775" s="11">
        <v>1.3151005016739501E-2</v>
      </c>
      <c r="AA775" s="11">
        <v>-8.5361044378988699E-2</v>
      </c>
      <c r="AB775" s="11">
        <v>-4.3474432083394701E-2</v>
      </c>
      <c r="AC775" s="11">
        <v>5.7873871359934902E-2</v>
      </c>
      <c r="AD775" s="11">
        <v>-5.6647172486215799E-2</v>
      </c>
      <c r="AE775" s="11">
        <v>-4.2261657488637097E-2</v>
      </c>
      <c r="AF775" s="11">
        <v>-1.49934426207366E-2</v>
      </c>
      <c r="AG775" s="11">
        <v>-6.3304345588653096E-2</v>
      </c>
      <c r="AH775" s="11">
        <v>-5.1363438921520899E-2</v>
      </c>
      <c r="AI775" s="11">
        <v>-2.53425626946354E-2</v>
      </c>
      <c r="AJ775" s="11">
        <v>-1.38780385492604E-2</v>
      </c>
      <c r="AK775" s="11">
        <v>-7.3075647036896399E-4</v>
      </c>
      <c r="AL775" s="11">
        <v>-4.4915590902727997E-3</v>
      </c>
      <c r="AM775" s="11">
        <v>-1.5005719505541E-2</v>
      </c>
      <c r="AN775" s="11">
        <v>-2.4948793009762601E-2</v>
      </c>
      <c r="AO775" s="11">
        <v>-5.2110131700187197E-2</v>
      </c>
      <c r="AP775" s="11">
        <v>-1.24445021012038E-2</v>
      </c>
      <c r="AQ775" s="11">
        <v>-5.9841214256289799E-2</v>
      </c>
      <c r="AR775" s="11">
        <v>2.3007140731457699E-2</v>
      </c>
      <c r="AS775" s="11">
        <v>-2.1064253097617398E-2</v>
      </c>
      <c r="AT775" s="11">
        <v>-7.0144363138518795E-2</v>
      </c>
      <c r="AU775" s="11">
        <v>4.5737110319084603E-2</v>
      </c>
      <c r="AW775">
        <f t="array" ref="AW775">SUMPRODUCT(B775:AU775,TRANSPOSE('QoL regression results'!$H$3:$H$48))</f>
        <v>0.82674684737013626</v>
      </c>
    </row>
    <row r="776" spans="1:49" x14ac:dyDescent="0.3">
      <c r="A776">
        <v>775</v>
      </c>
      <c r="B776" s="11">
        <v>0.88829471972587604</v>
      </c>
      <c r="C776" s="11">
        <v>-8.63238006764451E-3</v>
      </c>
      <c r="D776" s="11">
        <v>1.8659721862543E-3</v>
      </c>
      <c r="E776" s="11">
        <v>-4.1207187486922998E-4</v>
      </c>
      <c r="F776" s="11">
        <v>-2.4472591844948301E-2</v>
      </c>
      <c r="G776" s="11">
        <v>2.1697083557423499E-2</v>
      </c>
      <c r="H776" s="11">
        <v>3.1337933367347602E-2</v>
      </c>
      <c r="I776" s="11">
        <v>-8.6550101163484994E-2</v>
      </c>
      <c r="J776" s="11">
        <v>-3.5076936625647301E-2</v>
      </c>
      <c r="K776" s="11">
        <v>-0.171551716753648</v>
      </c>
      <c r="L776" s="11">
        <v>-0.12395759630384399</v>
      </c>
      <c r="M776" s="11">
        <v>-6.2917086476227305E-2</v>
      </c>
      <c r="N776" s="11">
        <v>-0.194147450878774</v>
      </c>
      <c r="O776" s="11">
        <v>-9.4848880363106805E-2</v>
      </c>
      <c r="P776" s="11">
        <v>-2.0130924285017698E-2</v>
      </c>
      <c r="Q776" s="11">
        <v>-9.7514610060308801E-2</v>
      </c>
      <c r="R776" s="11">
        <v>-6.8490662880652295E-2</v>
      </c>
      <c r="S776" s="11">
        <v>-0.115827085571979</v>
      </c>
      <c r="T776" s="11">
        <v>-6.2726132966134399E-2</v>
      </c>
      <c r="U776" s="11">
        <v>-7.63674128181141E-2</v>
      </c>
      <c r="V776" s="11">
        <v>5.0819945024787403E-3</v>
      </c>
      <c r="W776" s="11">
        <v>-4.2025109619168097E-2</v>
      </c>
      <c r="X776" s="11">
        <v>-5.3329116744245897E-2</v>
      </c>
      <c r="Y776" s="11">
        <v>-4.3928662402841601E-2</v>
      </c>
      <c r="Z776" s="11">
        <v>2.1324965431438098E-2</v>
      </c>
      <c r="AA776" s="11">
        <v>-8.9647782182021005E-2</v>
      </c>
      <c r="AB776" s="11">
        <v>-3.7662937942824097E-2</v>
      </c>
      <c r="AC776" s="11">
        <v>-3.2724167363952499E-2</v>
      </c>
      <c r="AD776" s="11">
        <v>1.6421034408142701E-3</v>
      </c>
      <c r="AE776" s="11">
        <v>-3.8735572373240497E-2</v>
      </c>
      <c r="AF776" s="11">
        <v>-2.1692707998774201E-2</v>
      </c>
      <c r="AG776" s="11">
        <v>-6.1258989534686101E-2</v>
      </c>
      <c r="AH776" s="11">
        <v>-5.4385723868449899E-2</v>
      </c>
      <c r="AI776" s="11">
        <v>-3.0084864650393301E-2</v>
      </c>
      <c r="AJ776" s="11">
        <v>-1.6407033042116999E-2</v>
      </c>
      <c r="AK776" s="11">
        <v>-5.1291460520105903E-4</v>
      </c>
      <c r="AL776" s="11">
        <v>5.4008612348140396E-3</v>
      </c>
      <c r="AM776" s="11">
        <v>-1.1358869785363299E-2</v>
      </c>
      <c r="AN776" s="11">
        <v>-2.8374858170688199E-2</v>
      </c>
      <c r="AO776" s="11">
        <v>-4.2681331736060903E-2</v>
      </c>
      <c r="AP776" s="11">
        <v>-1.03425055543683E-2</v>
      </c>
      <c r="AQ776" s="11">
        <v>-5.0611000326346002E-2</v>
      </c>
      <c r="AR776" s="11">
        <v>2.6426505207275901E-2</v>
      </c>
      <c r="AS776" s="11">
        <v>-1.79345067479851E-2</v>
      </c>
      <c r="AT776" s="11">
        <v>-6.7827755402487394E-2</v>
      </c>
      <c r="AU776" s="11">
        <v>2.6916305860350199E-2</v>
      </c>
      <c r="AW776">
        <f t="array" ref="AW776">SUMPRODUCT(B776:AU776,TRANSPOSE('QoL regression results'!$H$3:$H$48))</f>
        <v>0.83930985709224026</v>
      </c>
    </row>
    <row r="777" spans="1:49" x14ac:dyDescent="0.3">
      <c r="A777">
        <v>776</v>
      </c>
      <c r="B777" s="11">
        <v>0.86343466960425197</v>
      </c>
      <c r="C777" s="11">
        <v>-5.1616460147401897E-3</v>
      </c>
      <c r="D777" s="11">
        <v>2.90232259871363E-3</v>
      </c>
      <c r="E777" s="11">
        <v>4.6288485456525497E-3</v>
      </c>
      <c r="F777" s="11">
        <v>-6.5436932135302201E-3</v>
      </c>
      <c r="G777" s="11">
        <v>3.0700140520125301E-2</v>
      </c>
      <c r="H777" s="11">
        <v>2.6366871102623299E-2</v>
      </c>
      <c r="I777" s="11">
        <v>-0.118622895946495</v>
      </c>
      <c r="J777" s="11">
        <v>-1.52055998005251E-2</v>
      </c>
      <c r="K777" s="11">
        <v>-4.30920276994416E-2</v>
      </c>
      <c r="L777" s="11">
        <v>-0.12968574868698801</v>
      </c>
      <c r="M777" s="11">
        <v>-5.9251330860996002E-2</v>
      </c>
      <c r="N777" s="11">
        <v>-0.12903772338053399</v>
      </c>
      <c r="O777" s="11">
        <v>-0.13355908612727399</v>
      </c>
      <c r="P777" s="11">
        <v>-1.27407274355584E-2</v>
      </c>
      <c r="Q777" s="11">
        <v>-0.13812578904553199</v>
      </c>
      <c r="R777" s="11">
        <v>-9.7813521741884804E-2</v>
      </c>
      <c r="S777" s="11">
        <v>-0.16648144362433701</v>
      </c>
      <c r="T777" s="11">
        <v>-9.3771384786343198E-2</v>
      </c>
      <c r="U777" s="11">
        <v>-0.127251328718992</v>
      </c>
      <c r="V777" s="11">
        <v>-2.2554358000689001E-2</v>
      </c>
      <c r="W777" s="11">
        <v>-2.46726502545246E-2</v>
      </c>
      <c r="X777" s="11">
        <v>-1.8345949780693101E-2</v>
      </c>
      <c r="Y777" s="11">
        <v>4.1814103778004798E-2</v>
      </c>
      <c r="Z777" s="11">
        <v>-4.54872828987406E-2</v>
      </c>
      <c r="AA777" s="11">
        <v>-9.2498298984211094E-2</v>
      </c>
      <c r="AB777" s="11">
        <v>-3.6611627253333799E-2</v>
      </c>
      <c r="AC777" s="11">
        <v>-0.100777479654676</v>
      </c>
      <c r="AD777" s="11">
        <v>-9.56377410968514E-2</v>
      </c>
      <c r="AE777" s="11">
        <v>-3.5311376812324803E-2</v>
      </c>
      <c r="AF777" s="11">
        <v>-2.8728827117212301E-2</v>
      </c>
      <c r="AG777" s="11">
        <v>-5.8557921660926202E-2</v>
      </c>
      <c r="AH777" s="11">
        <v>-4.9689454717798502E-2</v>
      </c>
      <c r="AI777" s="11">
        <v>-3.1364106156713499E-2</v>
      </c>
      <c r="AJ777" s="11">
        <v>-1.66500411476227E-2</v>
      </c>
      <c r="AK777" s="11">
        <v>-2.3746496328288002E-3</v>
      </c>
      <c r="AL777" s="11">
        <v>9.3094275661123708E-3</v>
      </c>
      <c r="AM777" s="11">
        <v>-8.1306072200530398E-3</v>
      </c>
      <c r="AN777" s="11">
        <v>-2.3011786416700899E-2</v>
      </c>
      <c r="AO777" s="11">
        <v>-4.1999939670254498E-2</v>
      </c>
      <c r="AP777" s="11">
        <v>-1.2526876137961499E-2</v>
      </c>
      <c r="AQ777" s="11">
        <v>-6.4294913950263904E-2</v>
      </c>
      <c r="AR777" s="11">
        <v>3.2123850303740903E-2</v>
      </c>
      <c r="AS777" s="11">
        <v>-2.1725454611845298E-2</v>
      </c>
      <c r="AT777" s="11">
        <v>-6.5792726999232803E-2</v>
      </c>
      <c r="AU777" s="11">
        <v>4.2519784971902598E-2</v>
      </c>
      <c r="AW777">
        <f t="array" ref="AW777">SUMPRODUCT(B777:AU777,TRANSPOSE('QoL regression results'!$H$3:$H$48))</f>
        <v>0.82305464245256588</v>
      </c>
    </row>
    <row r="778" spans="1:49" x14ac:dyDescent="0.3">
      <c r="A778">
        <v>777</v>
      </c>
      <c r="B778" s="11">
        <v>0.85290652430137104</v>
      </c>
      <c r="C778" s="11">
        <v>-8.5197147023123004E-2</v>
      </c>
      <c r="D778" s="11">
        <v>2.8370458078103601E-2</v>
      </c>
      <c r="E778" s="11">
        <v>9.2761994419006902E-3</v>
      </c>
      <c r="F778" s="11">
        <v>2.3488949768983299E-2</v>
      </c>
      <c r="G778" s="11">
        <v>2.1331012718439599E-2</v>
      </c>
      <c r="H778" s="11">
        <v>2.56665069731353E-2</v>
      </c>
      <c r="I778" s="11">
        <v>-5.96592146681321E-2</v>
      </c>
      <c r="J778" s="11">
        <v>-2.0271079196183601E-2</v>
      </c>
      <c r="K778" s="11">
        <v>-0.12074144712830499</v>
      </c>
      <c r="L778" s="11">
        <v>-0.141007049191364</v>
      </c>
      <c r="M778" s="11">
        <v>-4.1584725528127801E-2</v>
      </c>
      <c r="N778" s="11">
        <v>-0.14720421771418499</v>
      </c>
      <c r="O778" s="11">
        <v>-0.121128833199956</v>
      </c>
      <c r="P778" s="11">
        <v>-1.9711198787998398E-2</v>
      </c>
      <c r="Q778" s="11">
        <v>-0.117499796358705</v>
      </c>
      <c r="R778" s="11">
        <v>-8.7436619245196107E-2</v>
      </c>
      <c r="S778" s="11">
        <v>-0.13112039210895299</v>
      </c>
      <c r="T778" s="11">
        <v>-4.4261562665742299E-2</v>
      </c>
      <c r="U778" s="11">
        <v>3.8549769150788699E-3</v>
      </c>
      <c r="V778" s="11">
        <v>-9.6747500072919407E-3</v>
      </c>
      <c r="W778" s="11">
        <v>-4.2741757163669201E-2</v>
      </c>
      <c r="X778" s="11">
        <v>-6.8919230810741E-2</v>
      </c>
      <c r="Y778" s="11">
        <v>-5.5878158743326398E-2</v>
      </c>
      <c r="Z778" s="11">
        <v>2.2846303442113899E-2</v>
      </c>
      <c r="AA778" s="11">
        <v>-0.113081391021504</v>
      </c>
      <c r="AB778" s="11">
        <v>-3.9147829239310997E-2</v>
      </c>
      <c r="AC778" s="11">
        <v>-9.6019656304647205E-2</v>
      </c>
      <c r="AD778" s="11">
        <v>-5.2673362611909198E-2</v>
      </c>
      <c r="AE778" s="11">
        <v>-3.3692335792340398E-2</v>
      </c>
      <c r="AF778" s="11">
        <v>-1.71343163511723E-2</v>
      </c>
      <c r="AG778" s="11">
        <v>-6.0127607602706197E-2</v>
      </c>
      <c r="AH778" s="11">
        <v>-4.4538010223019502E-2</v>
      </c>
      <c r="AI778" s="11">
        <v>-1.8309708687682301E-2</v>
      </c>
      <c r="AJ778" s="11">
        <v>-1.06996228130705E-2</v>
      </c>
      <c r="AK778" s="11">
        <v>-1.5867538572718199E-3</v>
      </c>
      <c r="AL778" s="11">
        <v>1.17190574412212E-2</v>
      </c>
      <c r="AM778" s="11">
        <v>-1.0462671091394701E-2</v>
      </c>
      <c r="AN778" s="11">
        <v>-1.9487877153404901E-2</v>
      </c>
      <c r="AO778" s="11">
        <v>-3.7525822954497003E-2</v>
      </c>
      <c r="AP778" s="11">
        <v>-1.82769029775217E-2</v>
      </c>
      <c r="AQ778" s="11">
        <v>-5.44369828865418E-2</v>
      </c>
      <c r="AR778" s="11">
        <v>3.06589558543502E-2</v>
      </c>
      <c r="AS778" s="11">
        <v>-1.70946031519527E-2</v>
      </c>
      <c r="AT778" s="11">
        <v>-6.19593237392854E-2</v>
      </c>
      <c r="AU778" s="11">
        <v>4.5440317820795502E-2</v>
      </c>
      <c r="AW778">
        <f t="array" ref="AW778">SUMPRODUCT(B778:AU778,TRANSPOSE('QoL regression results'!$H$3:$H$48))</f>
        <v>0.82008757151957268</v>
      </c>
    </row>
    <row r="779" spans="1:49" x14ac:dyDescent="0.3">
      <c r="A779">
        <v>778</v>
      </c>
      <c r="B779" s="11">
        <v>0.85504887633406801</v>
      </c>
      <c r="C779" s="11">
        <v>-5.5229223101379801E-2</v>
      </c>
      <c r="D779" s="11">
        <v>-9.9378706842089305E-3</v>
      </c>
      <c r="E779" s="11">
        <v>9.1488062957668093E-3</v>
      </c>
      <c r="F779" s="11">
        <v>-1.64571208131142E-3</v>
      </c>
      <c r="G779" s="11">
        <v>3.9236975376115202E-2</v>
      </c>
      <c r="H779" s="11">
        <v>3.1655076246461598E-2</v>
      </c>
      <c r="I779" s="11">
        <v>-4.5673778436356498E-2</v>
      </c>
      <c r="J779" s="11">
        <v>-2.1355006729817699E-2</v>
      </c>
      <c r="K779" s="11">
        <v>-0.16205658026151001</v>
      </c>
      <c r="L779" s="11">
        <v>-0.110671954234808</v>
      </c>
      <c r="M779" s="11">
        <v>-4.7232556542386499E-2</v>
      </c>
      <c r="N779" s="11">
        <v>-9.9402070186377006E-2</v>
      </c>
      <c r="O779" s="11">
        <v>-9.4252151740691098E-2</v>
      </c>
      <c r="P779" s="11">
        <v>-1.18216182993728E-2</v>
      </c>
      <c r="Q779" s="11">
        <v>-0.10566827630655901</v>
      </c>
      <c r="R779" s="11">
        <v>-6.0828872413258198E-2</v>
      </c>
      <c r="S779" s="11">
        <v>-0.109965931215508</v>
      </c>
      <c r="T779" s="11">
        <v>-6.7980726705622593E-2</v>
      </c>
      <c r="U779" s="11">
        <v>2.4889137174247501E-2</v>
      </c>
      <c r="V779" s="11">
        <v>4.5268314516902003E-3</v>
      </c>
      <c r="W779" s="11">
        <v>-2.0999089418643001E-2</v>
      </c>
      <c r="X779" s="11">
        <v>-3.1610891958453097E-2</v>
      </c>
      <c r="Y779" s="11">
        <v>-4.4203775685675899E-2</v>
      </c>
      <c r="Z779" s="11">
        <v>1.5770949103829202E-2</v>
      </c>
      <c r="AA779" s="11">
        <v>-0.107715498981157</v>
      </c>
      <c r="AB779" s="11">
        <v>-2.30464090501891E-2</v>
      </c>
      <c r="AC779" s="11">
        <v>2.6372537976570298E-2</v>
      </c>
      <c r="AD779" s="11">
        <v>-5.8957250605423603E-2</v>
      </c>
      <c r="AE779" s="11">
        <v>-3.3515971370815703E-2</v>
      </c>
      <c r="AF779" s="11">
        <v>-1.59673926445748E-2</v>
      </c>
      <c r="AG779" s="11">
        <v>-6.10961874463627E-2</v>
      </c>
      <c r="AH779" s="11">
        <v>-5.6039750878313699E-2</v>
      </c>
      <c r="AI779" s="11">
        <v>-2.5626322113147301E-2</v>
      </c>
      <c r="AJ779" s="11">
        <v>-1.37989127044469E-2</v>
      </c>
      <c r="AK779" s="11">
        <v>4.8949621030901702E-3</v>
      </c>
      <c r="AL779" s="11">
        <v>1.0024588897047101E-2</v>
      </c>
      <c r="AM779" s="11">
        <v>-1.53405717240616E-2</v>
      </c>
      <c r="AN779" s="11">
        <v>-1.8904066500212102E-2</v>
      </c>
      <c r="AO779" s="11">
        <v>-4.8386933887537599E-2</v>
      </c>
      <c r="AP779" s="11">
        <v>-1.5520782057549899E-2</v>
      </c>
      <c r="AQ779" s="11">
        <v>-7.1138109168999999E-2</v>
      </c>
      <c r="AR779" s="11">
        <v>2.6677694677990901E-2</v>
      </c>
      <c r="AS779" s="11">
        <v>-1.36441376238757E-2</v>
      </c>
      <c r="AT779" s="11">
        <v>-5.7637271209072999E-2</v>
      </c>
      <c r="AU779" s="11">
        <v>4.4305357108349902E-2</v>
      </c>
      <c r="AW779">
        <f t="array" ref="AW779">SUMPRODUCT(B779:AU779,TRANSPOSE('QoL regression results'!$H$3:$H$48))</f>
        <v>0.80903371435280136</v>
      </c>
    </row>
    <row r="780" spans="1:49" x14ac:dyDescent="0.3">
      <c r="A780">
        <v>779</v>
      </c>
      <c r="B780" s="11">
        <v>0.86747972801490103</v>
      </c>
      <c r="C780" s="11">
        <v>-5.6539207447791902E-2</v>
      </c>
      <c r="D780" s="11">
        <v>-2.4581347217324401E-3</v>
      </c>
      <c r="E780" s="11">
        <v>2.650706168882E-3</v>
      </c>
      <c r="F780" s="11">
        <v>-1.73833498959944E-2</v>
      </c>
      <c r="G780" s="11">
        <v>3.05354104367834E-2</v>
      </c>
      <c r="H780" s="11">
        <v>4.2050881504196898E-2</v>
      </c>
      <c r="I780" s="11">
        <v>-8.3303874676013107E-2</v>
      </c>
      <c r="J780" s="11">
        <v>-1.411755051535E-2</v>
      </c>
      <c r="K780" s="11">
        <v>-0.18046948988838701</v>
      </c>
      <c r="L780" s="11">
        <v>-0.10902534792018399</v>
      </c>
      <c r="M780" s="11">
        <v>-5.9883700855720402E-2</v>
      </c>
      <c r="N780" s="11">
        <v>-0.14026691997636401</v>
      </c>
      <c r="O780" s="11">
        <v>-0.133760271070373</v>
      </c>
      <c r="P780" s="11">
        <v>-1.02977780486459E-2</v>
      </c>
      <c r="Q780" s="11">
        <v>-0.10777478597654599</v>
      </c>
      <c r="R780" s="11">
        <v>-0.11835916606423399</v>
      </c>
      <c r="S780" s="11">
        <v>-0.103092530800924</v>
      </c>
      <c r="T780" s="11">
        <v>-6.9299915457561603E-2</v>
      </c>
      <c r="U780" s="11">
        <v>-2.7968573188483101E-2</v>
      </c>
      <c r="V780" s="11">
        <v>-2.4665014522981001E-2</v>
      </c>
      <c r="W780" s="11">
        <v>-4.2933239771453198E-2</v>
      </c>
      <c r="X780" s="11">
        <v>-3.8672678658972698E-2</v>
      </c>
      <c r="Y780" s="11">
        <v>-1.0308026897066501E-2</v>
      </c>
      <c r="Z780" s="11">
        <v>-1.19429657344499E-2</v>
      </c>
      <c r="AA780" s="11">
        <v>-9.2755532850440803E-2</v>
      </c>
      <c r="AB780" s="11">
        <v>-2.53573935262368E-2</v>
      </c>
      <c r="AC780" s="11">
        <v>6.9977595733097406E-2</v>
      </c>
      <c r="AD780" s="11">
        <v>-0.12242217627523699</v>
      </c>
      <c r="AE780" s="11">
        <v>-3.76373479519908E-2</v>
      </c>
      <c r="AF780" s="11">
        <v>-1.54875779900889E-2</v>
      </c>
      <c r="AG780" s="11">
        <v>-5.9056635315494203E-2</v>
      </c>
      <c r="AH780" s="11">
        <v>-6.3374227715649198E-2</v>
      </c>
      <c r="AI780" s="11">
        <v>-2.5406866910341101E-2</v>
      </c>
      <c r="AJ780" s="11">
        <v>-1.51674258109885E-2</v>
      </c>
      <c r="AK780" s="11">
        <v>6.6824031815684998E-3</v>
      </c>
      <c r="AL780" s="11">
        <v>6.8097546928592703E-3</v>
      </c>
      <c r="AM780" s="11">
        <v>-4.5956345081371898E-3</v>
      </c>
      <c r="AN780" s="11">
        <v>-1.34361156921038E-2</v>
      </c>
      <c r="AO780" s="11">
        <v>-3.77459574624254E-2</v>
      </c>
      <c r="AP780" s="11">
        <v>-8.4120374733209699E-3</v>
      </c>
      <c r="AQ780" s="11">
        <v>-5.38084175316524E-2</v>
      </c>
      <c r="AR780" s="11">
        <v>2.7822807125761601E-2</v>
      </c>
      <c r="AS780" s="11">
        <v>-1.8068347102338501E-2</v>
      </c>
      <c r="AT780" s="11">
        <v>-6.1171975694239399E-2</v>
      </c>
      <c r="AU780" s="11">
        <v>3.1401945815713803E-2</v>
      </c>
      <c r="AW780">
        <f t="array" ref="AW780">SUMPRODUCT(B780:AU780,TRANSPOSE('QoL regression results'!$H$3:$H$48))</f>
        <v>0.81091525499211115</v>
      </c>
    </row>
    <row r="781" spans="1:49" x14ac:dyDescent="0.3">
      <c r="A781">
        <v>780</v>
      </c>
      <c r="B781" s="11">
        <v>0.87926401014851396</v>
      </c>
      <c r="C781" s="11">
        <v>-8.8637009447652501E-2</v>
      </c>
      <c r="D781" s="11">
        <v>-8.0338935158510306E-3</v>
      </c>
      <c r="E781" s="11">
        <v>-2.0615338134326601E-3</v>
      </c>
      <c r="F781" s="11">
        <v>2.5878575153268399E-2</v>
      </c>
      <c r="G781" s="11">
        <v>4.9574456777282602E-2</v>
      </c>
      <c r="H781" s="11">
        <v>3.6123941281443701E-2</v>
      </c>
      <c r="I781" s="11">
        <v>-5.84278875182195E-2</v>
      </c>
      <c r="J781" s="11">
        <v>-1.4432984920918801E-2</v>
      </c>
      <c r="K781" s="11">
        <v>-0.16200780873811099</v>
      </c>
      <c r="L781" s="11">
        <v>-0.118735333625822</v>
      </c>
      <c r="M781" s="11">
        <v>-6.0870686078899602E-2</v>
      </c>
      <c r="N781" s="11">
        <v>-0.13217341426655599</v>
      </c>
      <c r="O781" s="11">
        <v>-0.11197242015379701</v>
      </c>
      <c r="P781" s="11">
        <v>-1.48466728623993E-2</v>
      </c>
      <c r="Q781" s="11">
        <v>-0.115254848984091</v>
      </c>
      <c r="R781" s="11">
        <v>-8.7959159679353194E-2</v>
      </c>
      <c r="S781" s="11">
        <v>-0.15480358193047</v>
      </c>
      <c r="T781" s="11">
        <v>-8.2862698819428801E-2</v>
      </c>
      <c r="U781" s="11">
        <v>-0.12213794328815999</v>
      </c>
      <c r="V781" s="11">
        <v>1.4610824895415601E-2</v>
      </c>
      <c r="W781" s="11">
        <v>-4.0308494440452501E-2</v>
      </c>
      <c r="X781" s="11">
        <v>-1.5598803746708099E-2</v>
      </c>
      <c r="Y781" s="11">
        <v>1.16956680372622E-2</v>
      </c>
      <c r="Z781" s="11">
        <v>-5.2170928830151099E-2</v>
      </c>
      <c r="AA781" s="11">
        <v>-6.8092869721522106E-2</v>
      </c>
      <c r="AB781" s="11">
        <v>-3.6242871314891199E-2</v>
      </c>
      <c r="AC781" s="11">
        <v>8.3656729498573796E-3</v>
      </c>
      <c r="AD781" s="11">
        <v>-4.4372790442735698E-3</v>
      </c>
      <c r="AE781" s="11">
        <v>-3.8370720591147302E-2</v>
      </c>
      <c r="AF781" s="11">
        <v>-2.43348132859104E-2</v>
      </c>
      <c r="AG781" s="11">
        <v>-5.8164217503285501E-2</v>
      </c>
      <c r="AH781" s="11">
        <v>-5.0294776421362701E-2</v>
      </c>
      <c r="AI781" s="11">
        <v>-3.3853010200249202E-2</v>
      </c>
      <c r="AJ781" s="11">
        <v>-1.8626474005015901E-2</v>
      </c>
      <c r="AK781" s="11">
        <v>-6.2659141039426202E-3</v>
      </c>
      <c r="AL781" s="11">
        <v>-2.4947307308028099E-3</v>
      </c>
      <c r="AM781" s="11">
        <v>-1.74893062821289E-2</v>
      </c>
      <c r="AN781" s="11">
        <v>-3.7954321948452698E-2</v>
      </c>
      <c r="AO781" s="11">
        <v>-5.45540669367897E-2</v>
      </c>
      <c r="AP781" s="11">
        <v>-1.6216402542946099E-2</v>
      </c>
      <c r="AQ781" s="11">
        <v>-5.2198929180849403E-2</v>
      </c>
      <c r="AR781" s="11">
        <v>3.1052712167182601E-2</v>
      </c>
      <c r="AS781" s="11">
        <v>-1.1924931407221E-2</v>
      </c>
      <c r="AT781" s="11">
        <v>-6.37200742237682E-2</v>
      </c>
      <c r="AU781" s="11">
        <v>3.6750162733736998E-2</v>
      </c>
      <c r="AW781">
        <f t="array" ref="AW781">SUMPRODUCT(B781:AU781,TRANSPOSE('QoL regression results'!$H$3:$H$48))</f>
        <v>0.82647450299634839</v>
      </c>
    </row>
    <row r="782" spans="1:49" x14ac:dyDescent="0.3">
      <c r="A782">
        <v>781</v>
      </c>
      <c r="B782" s="11">
        <v>0.85762921577999895</v>
      </c>
      <c r="C782" s="11">
        <v>-6.7375144635860598E-2</v>
      </c>
      <c r="D782" s="11">
        <v>-1.1814801834614299E-2</v>
      </c>
      <c r="E782" s="11">
        <v>-2.2513715220698299E-3</v>
      </c>
      <c r="F782" s="11">
        <v>2.1981740557744E-2</v>
      </c>
      <c r="G782" s="11">
        <v>4.02897887434868E-2</v>
      </c>
      <c r="H782" s="11">
        <v>3.08460712373862E-2</v>
      </c>
      <c r="I782" s="11">
        <v>-5.1216656982769102E-2</v>
      </c>
      <c r="J782" s="11">
        <v>-7.5705342403233403E-4</v>
      </c>
      <c r="K782" s="11">
        <v>-9.4639627866326098E-2</v>
      </c>
      <c r="L782" s="11">
        <v>-0.119619113922071</v>
      </c>
      <c r="M782" s="11">
        <v>-5.8721539764597298E-2</v>
      </c>
      <c r="N782" s="11">
        <v>-0.111159992920509</v>
      </c>
      <c r="O782" s="11">
        <v>-6.32686622365633E-2</v>
      </c>
      <c r="P782" s="11">
        <v>-2.0138175596316001E-2</v>
      </c>
      <c r="Q782" s="11">
        <v>-8.1180917710263006E-2</v>
      </c>
      <c r="R782" s="11">
        <v>-7.4642921523803807E-2</v>
      </c>
      <c r="S782" s="11">
        <v>-0.12900030424112599</v>
      </c>
      <c r="T782" s="11">
        <v>-7.7295047318990506E-2</v>
      </c>
      <c r="U782" s="11">
        <v>-6.6216630174183402E-2</v>
      </c>
      <c r="V782" s="11">
        <v>-4.6337195784212698E-3</v>
      </c>
      <c r="W782" s="11">
        <v>-2.9692034014817299E-2</v>
      </c>
      <c r="X782" s="11">
        <v>-3.3881698361095502E-2</v>
      </c>
      <c r="Y782" s="11">
        <v>-1.65084049346685E-2</v>
      </c>
      <c r="Z782" s="11">
        <v>2.47325594135622E-2</v>
      </c>
      <c r="AA782" s="11">
        <v>-9.3059900462067399E-2</v>
      </c>
      <c r="AB782" s="11">
        <v>-3.1759629918437303E-2</v>
      </c>
      <c r="AC782" s="11">
        <v>1.43429946420944E-2</v>
      </c>
      <c r="AD782" s="11">
        <v>5.7219786281538301E-2</v>
      </c>
      <c r="AE782" s="11">
        <v>-3.6258591848525798E-2</v>
      </c>
      <c r="AF782" s="11">
        <v>-2.0266359423275301E-2</v>
      </c>
      <c r="AG782" s="11">
        <v>-6.7393247757545405E-2</v>
      </c>
      <c r="AH782" s="11">
        <v>-4.9523984623964297E-2</v>
      </c>
      <c r="AI782" s="11">
        <v>-2.3157535317596002E-2</v>
      </c>
      <c r="AJ782" s="11">
        <v>-1.77172157199748E-2</v>
      </c>
      <c r="AK782" s="11">
        <v>3.8347117595642802E-3</v>
      </c>
      <c r="AL782" s="11">
        <v>1.4166713086181599E-2</v>
      </c>
      <c r="AM782" s="11">
        <v>-1.1864567403598999E-2</v>
      </c>
      <c r="AN782" s="11">
        <v>-2.2705367018278199E-2</v>
      </c>
      <c r="AO782" s="11">
        <v>-4.0582756975191203E-2</v>
      </c>
      <c r="AP782" s="11">
        <v>-1.03903478160035E-2</v>
      </c>
      <c r="AQ782" s="11">
        <v>-4.6189631524726597E-2</v>
      </c>
      <c r="AR782" s="11">
        <v>2.5312471498014699E-2</v>
      </c>
      <c r="AS782" s="11">
        <v>-1.0724277324963999E-2</v>
      </c>
      <c r="AT782" s="11">
        <v>-6.0931173337896501E-2</v>
      </c>
      <c r="AU782" s="11">
        <v>4.6586246382245303E-2</v>
      </c>
      <c r="AW782">
        <f t="array" ref="AW782">SUMPRODUCT(B782:AU782,TRANSPOSE('QoL regression results'!$H$3:$H$48))</f>
        <v>0.82227194424221617</v>
      </c>
    </row>
    <row r="783" spans="1:49" x14ac:dyDescent="0.3">
      <c r="A783">
        <v>782</v>
      </c>
      <c r="B783" s="11">
        <v>0.84772703783276304</v>
      </c>
      <c r="C783" s="11">
        <v>-1.9246902958789999E-2</v>
      </c>
      <c r="D783" s="11">
        <v>-9.6739208171774099E-3</v>
      </c>
      <c r="E783" s="11">
        <v>8.6134596785330999E-3</v>
      </c>
      <c r="F783" s="11">
        <v>-7.3608275847003597E-3</v>
      </c>
      <c r="G783" s="11">
        <v>4.7687622275041697E-2</v>
      </c>
      <c r="H783" s="11">
        <v>3.52705975220233E-2</v>
      </c>
      <c r="I783" s="11">
        <v>-6.9885120775442802E-2</v>
      </c>
      <c r="J783" s="11">
        <v>-2.7267875139067099E-2</v>
      </c>
      <c r="K783" s="11">
        <v>-0.20331062575234299</v>
      </c>
      <c r="L783" s="11">
        <v>-9.0683006499045302E-2</v>
      </c>
      <c r="M783" s="11">
        <v>-5.9492622026626599E-2</v>
      </c>
      <c r="N783" s="11">
        <v>-0.186867137264217</v>
      </c>
      <c r="O783" s="11">
        <v>-6.1211300521051698E-2</v>
      </c>
      <c r="P783" s="11">
        <v>-3.0650660215046699E-2</v>
      </c>
      <c r="Q783" s="11">
        <v>-6.5269882308779101E-2</v>
      </c>
      <c r="R783" s="11">
        <v>-9.2297415251212198E-2</v>
      </c>
      <c r="S783" s="11">
        <v>-8.3212383248664396E-2</v>
      </c>
      <c r="T783" s="11">
        <v>-6.8115185078727103E-2</v>
      </c>
      <c r="U783" s="11">
        <v>-2.6728100501611299E-2</v>
      </c>
      <c r="V783" s="11">
        <v>1.14853161368917E-2</v>
      </c>
      <c r="W783" s="11">
        <v>-2.0297208887420801E-2</v>
      </c>
      <c r="X783" s="11">
        <v>-6.3124395936333497E-2</v>
      </c>
      <c r="Y783" s="11">
        <v>2.5715209333260301E-2</v>
      </c>
      <c r="Z783" s="11">
        <v>1.6268383778211701E-2</v>
      </c>
      <c r="AA783" s="11">
        <v>-8.6037037265009705E-2</v>
      </c>
      <c r="AB783" s="11">
        <v>-2.19628999436817E-2</v>
      </c>
      <c r="AC783" s="11">
        <v>9.6627322407370903E-3</v>
      </c>
      <c r="AD783" s="11">
        <v>-3.4858869830848099E-2</v>
      </c>
      <c r="AE783" s="11">
        <v>-3.5887631866134299E-2</v>
      </c>
      <c r="AF783" s="11">
        <v>-1.36034168080141E-2</v>
      </c>
      <c r="AG783" s="11">
        <v>-6.4755017456991401E-2</v>
      </c>
      <c r="AH783" s="11">
        <v>-6.1294371042342602E-2</v>
      </c>
      <c r="AI783" s="11">
        <v>-1.16795411723609E-2</v>
      </c>
      <c r="AJ783" s="11">
        <v>-1.7226694816765201E-2</v>
      </c>
      <c r="AK783" s="11">
        <v>1.0435250026619099E-2</v>
      </c>
      <c r="AL783" s="11">
        <v>1.2870352913894E-2</v>
      </c>
      <c r="AM783" s="11">
        <v>-1.13590398331137E-3</v>
      </c>
      <c r="AN783" s="11">
        <v>-2.0324237795660002E-2</v>
      </c>
      <c r="AO783" s="11">
        <v>-4.3814586913558398E-2</v>
      </c>
      <c r="AP783" s="11">
        <v>-1.3563522587280301E-2</v>
      </c>
      <c r="AQ783" s="11">
        <v>-5.4318285043201298E-2</v>
      </c>
      <c r="AR783" s="11">
        <v>3.00984857482707E-2</v>
      </c>
      <c r="AS783" s="11">
        <v>-1.09169770000227E-2</v>
      </c>
      <c r="AT783" s="11">
        <v>-6.15344838731198E-2</v>
      </c>
      <c r="AU783" s="11">
        <v>5.0401479870824599E-2</v>
      </c>
      <c r="AW783">
        <f t="array" ref="AW783">SUMPRODUCT(B783:AU783,TRANSPOSE('QoL regression results'!$H$3:$H$48))</f>
        <v>0.7993030197043145</v>
      </c>
    </row>
    <row r="784" spans="1:49" x14ac:dyDescent="0.3">
      <c r="A784">
        <v>783</v>
      </c>
      <c r="B784" s="11">
        <v>0.852450439973923</v>
      </c>
      <c r="C784" s="11">
        <v>-5.5787039599929103E-2</v>
      </c>
      <c r="D784" s="11">
        <v>2.18019692237096E-2</v>
      </c>
      <c r="E784" s="11">
        <v>9.4266301735864508E-3</v>
      </c>
      <c r="F784" s="11">
        <v>-3.0771634223443801E-2</v>
      </c>
      <c r="G784" s="11">
        <v>9.4379025740485394E-3</v>
      </c>
      <c r="H784" s="11">
        <v>2.86880178348729E-2</v>
      </c>
      <c r="I784" s="11">
        <v>-6.4391015502899704E-2</v>
      </c>
      <c r="J784" s="11">
        <v>-1.6634211816100801E-2</v>
      </c>
      <c r="K784" s="11">
        <v>-0.177678556255286</v>
      </c>
      <c r="L784" s="11">
        <v>-0.126427402133588</v>
      </c>
      <c r="M784" s="11">
        <v>-4.7561547714979599E-2</v>
      </c>
      <c r="N784" s="11">
        <v>-0.14950634631435999</v>
      </c>
      <c r="O784" s="11">
        <v>-8.6166710210618305E-3</v>
      </c>
      <c r="P784" s="11">
        <v>-2.5189533395101701E-2</v>
      </c>
      <c r="Q784" s="11">
        <v>-0.16586278561809401</v>
      </c>
      <c r="R784" s="11">
        <v>-9.2968362031179502E-2</v>
      </c>
      <c r="S784" s="11">
        <v>-0.105046428530454</v>
      </c>
      <c r="T784" s="11">
        <v>-4.8696398221468602E-2</v>
      </c>
      <c r="U784" s="11">
        <v>-0.100176442659018</v>
      </c>
      <c r="V784" s="11">
        <v>2.6668275882385298E-2</v>
      </c>
      <c r="W784" s="11">
        <v>-2.7150537838473801E-3</v>
      </c>
      <c r="X784" s="11">
        <v>-4.8401414644912398E-2</v>
      </c>
      <c r="Y784" s="11">
        <v>-3.9409785415003E-2</v>
      </c>
      <c r="Z784" s="11">
        <v>-5.7381611016496196E-3</v>
      </c>
      <c r="AA784" s="11">
        <v>-0.103680084898986</v>
      </c>
      <c r="AB784" s="11">
        <v>-3.4921132931550497E-2</v>
      </c>
      <c r="AC784" s="11">
        <v>-3.3606150353620197E-2</v>
      </c>
      <c r="AD784" s="11">
        <v>4.2462016966216799E-2</v>
      </c>
      <c r="AE784" s="11">
        <v>-2.91195709959477E-2</v>
      </c>
      <c r="AF784" s="11">
        <v>-2.1759183196126498E-2</v>
      </c>
      <c r="AG784" s="11">
        <v>-5.4071341491096499E-2</v>
      </c>
      <c r="AH784" s="11">
        <v>-5.5019192217635099E-2</v>
      </c>
      <c r="AI784" s="11">
        <v>-2.7275684882699699E-2</v>
      </c>
      <c r="AJ784" s="11">
        <v>-1.47540576814754E-2</v>
      </c>
      <c r="AK784" s="11">
        <v>-4.7511521154164496E-3</v>
      </c>
      <c r="AL784" s="11">
        <v>9.1802426960686107E-3</v>
      </c>
      <c r="AM784" s="11">
        <v>-1.5398100361397901E-2</v>
      </c>
      <c r="AN784" s="11">
        <v>-2.2799935997439399E-2</v>
      </c>
      <c r="AO784" s="11">
        <v>-5.4836328766190198E-2</v>
      </c>
      <c r="AP784" s="11">
        <v>-1.2940137070853499E-2</v>
      </c>
      <c r="AQ784" s="11">
        <v>-5.0501797473848399E-2</v>
      </c>
      <c r="AR784" s="11">
        <v>3.4258051467509203E-2</v>
      </c>
      <c r="AS784" s="11">
        <v>-1.80366961682819E-2</v>
      </c>
      <c r="AT784" s="11">
        <v>-6.2480609240769897E-2</v>
      </c>
      <c r="AU784" s="11">
        <v>4.7630206563044099E-2</v>
      </c>
      <c r="AW784">
        <f t="array" ref="AW784">SUMPRODUCT(B784:AU784,TRANSPOSE('QoL regression results'!$H$3:$H$48))</f>
        <v>0.80661149045235658</v>
      </c>
    </row>
    <row r="785" spans="1:49" x14ac:dyDescent="0.3">
      <c r="A785">
        <v>784</v>
      </c>
      <c r="B785" s="11">
        <v>0.84539832602313603</v>
      </c>
      <c r="C785" s="11">
        <v>-2.3254347327619398E-2</v>
      </c>
      <c r="D785" s="11">
        <v>1.23247683198324E-2</v>
      </c>
      <c r="E785" s="11">
        <v>2.6982477844245201E-3</v>
      </c>
      <c r="F785" s="11">
        <v>2.4404134811657499E-2</v>
      </c>
      <c r="G785" s="11">
        <v>2.4569367205690099E-2</v>
      </c>
      <c r="H785" s="11">
        <v>4.2564314103739502E-2</v>
      </c>
      <c r="I785" s="11">
        <v>-8.15610013371319E-2</v>
      </c>
      <c r="J785" s="11">
        <v>-5.8045371250145798E-2</v>
      </c>
      <c r="K785" s="11">
        <v>-6.4725709397251599E-2</v>
      </c>
      <c r="L785" s="11">
        <v>-0.120852755107602</v>
      </c>
      <c r="M785" s="11">
        <v>-5.9106909833838102E-2</v>
      </c>
      <c r="N785" s="11">
        <v>-0.13013200661308799</v>
      </c>
      <c r="O785" s="11">
        <v>-9.2818779662266399E-2</v>
      </c>
      <c r="P785" s="11">
        <v>-2.2475153984199699E-2</v>
      </c>
      <c r="Q785" s="11">
        <v>-9.8304084697620503E-2</v>
      </c>
      <c r="R785" s="11">
        <v>-7.4775039183265196E-2</v>
      </c>
      <c r="S785" s="11">
        <v>-0.11276211832338801</v>
      </c>
      <c r="T785" s="11">
        <v>-4.7654422414703003E-2</v>
      </c>
      <c r="U785" s="11">
        <v>-3.9695861149419497E-2</v>
      </c>
      <c r="V785" s="11">
        <v>-4.2515186865198597E-2</v>
      </c>
      <c r="W785" s="11">
        <v>-6.7975992618307807E-2</v>
      </c>
      <c r="X785" s="11">
        <v>-2.33533114766801E-2</v>
      </c>
      <c r="Y785" s="11">
        <v>-3.6549140883838101E-2</v>
      </c>
      <c r="Z785" s="11">
        <v>2.26440724890682E-2</v>
      </c>
      <c r="AA785" s="11">
        <v>-0.124472592296703</v>
      </c>
      <c r="AB785" s="11">
        <v>-3.2189166526793801E-2</v>
      </c>
      <c r="AC785" s="11">
        <v>-0.126584013772227</v>
      </c>
      <c r="AD785" s="11">
        <v>-7.3110351024425202E-2</v>
      </c>
      <c r="AE785" s="11">
        <v>-3.3189747626312403E-2</v>
      </c>
      <c r="AF785" s="11">
        <v>-1.7538760906362999E-2</v>
      </c>
      <c r="AG785" s="11">
        <v>-5.3794264710418302E-2</v>
      </c>
      <c r="AH785" s="11">
        <v>-5.66524921169788E-2</v>
      </c>
      <c r="AI785" s="11">
        <v>-1.8431226101792701E-2</v>
      </c>
      <c r="AJ785" s="11">
        <v>-1.16169558994844E-2</v>
      </c>
      <c r="AK785" s="11">
        <v>2.5747221359940999E-3</v>
      </c>
      <c r="AL785" s="11">
        <v>9.0319723175768304E-3</v>
      </c>
      <c r="AM785" s="11">
        <v>-1.00050062300465E-2</v>
      </c>
      <c r="AN785" s="11">
        <v>-2.0075386901895E-2</v>
      </c>
      <c r="AO785" s="11">
        <v>-3.3749743544273299E-2</v>
      </c>
      <c r="AP785" s="11">
        <v>-5.4544099532237503E-3</v>
      </c>
      <c r="AQ785" s="11">
        <v>-4.0523155358203999E-2</v>
      </c>
      <c r="AR785" s="11">
        <v>2.65854203301246E-2</v>
      </c>
      <c r="AS785" s="11">
        <v>-1.337271465579E-2</v>
      </c>
      <c r="AT785" s="11">
        <v>-5.99672443291073E-2</v>
      </c>
      <c r="AU785" s="11">
        <v>4.0631299871137998E-2</v>
      </c>
      <c r="AW785">
        <f t="array" ref="AW785">SUMPRODUCT(B785:AU785,TRANSPOSE('QoL regression results'!$H$3:$H$48))</f>
        <v>0.79777780622373407</v>
      </c>
    </row>
    <row r="786" spans="1:49" x14ac:dyDescent="0.3">
      <c r="A786">
        <v>785</v>
      </c>
      <c r="B786" s="11">
        <v>0.86171732179951999</v>
      </c>
      <c r="C786" s="11">
        <v>-5.7848326535461299E-2</v>
      </c>
      <c r="D786" s="11">
        <v>2.32302537986359E-2</v>
      </c>
      <c r="E786" s="11">
        <v>1.8974213500814401E-2</v>
      </c>
      <c r="F786" s="11">
        <v>2.1390276283082699E-2</v>
      </c>
      <c r="G786" s="11">
        <v>6.0557539688112999E-3</v>
      </c>
      <c r="H786" s="11">
        <v>2.4133093403698298E-2</v>
      </c>
      <c r="I786" s="11">
        <v>-5.0558461726210202E-2</v>
      </c>
      <c r="J786" s="11">
        <v>-3.8641512536393703E-2</v>
      </c>
      <c r="K786" s="11">
        <v>-0.196443454573686</v>
      </c>
      <c r="L786" s="11">
        <v>-0.13886762477181999</v>
      </c>
      <c r="M786" s="11">
        <v>-5.87738414928176E-2</v>
      </c>
      <c r="N786" s="11">
        <v>-0.12713622244422099</v>
      </c>
      <c r="O786" s="11">
        <v>-0.109270764118647</v>
      </c>
      <c r="P786" s="11">
        <v>-1.6626578634386699E-2</v>
      </c>
      <c r="Q786" s="11">
        <v>-0.11190542778642799</v>
      </c>
      <c r="R786" s="11">
        <v>-9.44925975605308E-2</v>
      </c>
      <c r="S786" s="11">
        <v>-0.14669324374297599</v>
      </c>
      <c r="T786" s="11">
        <v>-5.2551811850564303E-2</v>
      </c>
      <c r="U786" s="11">
        <v>1.95264525117274E-2</v>
      </c>
      <c r="V786" s="11">
        <v>1.41082821353638E-2</v>
      </c>
      <c r="W786" s="11">
        <v>-6.9839528302226603E-2</v>
      </c>
      <c r="X786" s="11">
        <v>-4.9462146162942797E-2</v>
      </c>
      <c r="Y786" s="11">
        <v>9.5225721384442305E-4</v>
      </c>
      <c r="Z786" s="11">
        <v>-5.40896287002371E-3</v>
      </c>
      <c r="AA786" s="11">
        <v>-0.108929674713482</v>
      </c>
      <c r="AB786" s="11">
        <v>-2.2603306050791298E-2</v>
      </c>
      <c r="AC786" s="11">
        <v>-7.24053568741308E-2</v>
      </c>
      <c r="AD786" s="11">
        <v>1.6406627728424699E-2</v>
      </c>
      <c r="AE786" s="11">
        <v>-3.0896350522245999E-2</v>
      </c>
      <c r="AF786" s="11">
        <v>-1.36780567985181E-2</v>
      </c>
      <c r="AG786" s="11">
        <v>-6.4309444031938306E-2</v>
      </c>
      <c r="AH786" s="11">
        <v>-5.3053129846962602E-2</v>
      </c>
      <c r="AI786" s="11">
        <v>-1.38526308917597E-2</v>
      </c>
      <c r="AJ786" s="11">
        <v>-1.6964610078058499E-2</v>
      </c>
      <c r="AK786" s="11">
        <v>1.1472277035575499E-3</v>
      </c>
      <c r="AL786" s="11">
        <v>8.1886601923071393E-3</v>
      </c>
      <c r="AM786" s="11">
        <v>-8.5988975424224501E-3</v>
      </c>
      <c r="AN786" s="11">
        <v>-2.3473197361603401E-2</v>
      </c>
      <c r="AO786" s="11">
        <v>-2.9214827781223401E-2</v>
      </c>
      <c r="AP786" s="11">
        <v>-6.1770042132816899E-3</v>
      </c>
      <c r="AQ786" s="11">
        <v>-6.2595050320031098E-2</v>
      </c>
      <c r="AR786" s="11">
        <v>2.3462137377293801E-2</v>
      </c>
      <c r="AS786" s="11">
        <v>-2.2713937940070102E-2</v>
      </c>
      <c r="AT786" s="11">
        <v>-7.1836904545873395E-2</v>
      </c>
      <c r="AU786" s="11">
        <v>3.9945150076984397E-2</v>
      </c>
      <c r="AW786">
        <f t="array" ref="AW786">SUMPRODUCT(B786:AU786,TRANSPOSE('QoL regression results'!$H$3:$H$48))</f>
        <v>0.81685285214486447</v>
      </c>
    </row>
    <row r="787" spans="1:49" x14ac:dyDescent="0.3">
      <c r="A787">
        <v>786</v>
      </c>
      <c r="B787" s="11">
        <v>0.84746107997963405</v>
      </c>
      <c r="C787" s="11">
        <v>-2.88153081210283E-2</v>
      </c>
      <c r="D787" s="11">
        <v>-6.4976624038369096E-3</v>
      </c>
      <c r="E787" s="11">
        <v>6.8897776770682302E-3</v>
      </c>
      <c r="F787" s="11">
        <v>-1.13829752588067E-2</v>
      </c>
      <c r="G787" s="11">
        <v>2.20901210397586E-2</v>
      </c>
      <c r="H787" s="11">
        <v>2.6550700043013301E-2</v>
      </c>
      <c r="I787" s="11">
        <v>-7.2340904482802407E-2</v>
      </c>
      <c r="J787" s="11">
        <v>-2.91776810763444E-2</v>
      </c>
      <c r="K787" s="11">
        <v>-9.5325069183735595E-2</v>
      </c>
      <c r="L787" s="11">
        <v>-0.124380045524196</v>
      </c>
      <c r="M787" s="11">
        <v>-5.1584692639770703E-2</v>
      </c>
      <c r="N787" s="11">
        <v>-0.137978160198965</v>
      </c>
      <c r="O787" s="11">
        <v>-9.3422187759111805E-2</v>
      </c>
      <c r="P787" s="11">
        <v>-2.1223032350105302E-2</v>
      </c>
      <c r="Q787" s="11">
        <v>-8.5672065435293696E-2</v>
      </c>
      <c r="R787" s="11">
        <v>-8.2577219588554407E-2</v>
      </c>
      <c r="S787" s="11">
        <v>-0.11843223364762499</v>
      </c>
      <c r="T787" s="11">
        <v>-7.31206275922828E-2</v>
      </c>
      <c r="U787" s="11">
        <v>-0.122504282716242</v>
      </c>
      <c r="V787" s="11">
        <v>-7.3838168388391605E-4</v>
      </c>
      <c r="W787" s="11">
        <v>-5.5969362346212401E-2</v>
      </c>
      <c r="X787" s="11">
        <v>-4.3209192318899498E-2</v>
      </c>
      <c r="Y787" s="11">
        <v>-2.2683252879057699E-2</v>
      </c>
      <c r="Z787" s="11">
        <v>1.2886297999643401E-2</v>
      </c>
      <c r="AA787" s="11">
        <v>-0.103460737635787</v>
      </c>
      <c r="AB787" s="11">
        <v>-3.7789040831767401E-2</v>
      </c>
      <c r="AC787" s="11">
        <v>6.0052446187107998E-2</v>
      </c>
      <c r="AD787" s="11">
        <v>-1.8179060850323801E-2</v>
      </c>
      <c r="AE787" s="11">
        <v>-3.5552652049059698E-2</v>
      </c>
      <c r="AF787" s="11">
        <v>-8.97704238974943E-3</v>
      </c>
      <c r="AG787" s="11">
        <v>-5.6567144699915299E-2</v>
      </c>
      <c r="AH787" s="11">
        <v>-4.9357127021057802E-2</v>
      </c>
      <c r="AI787" s="11">
        <v>-2.3000429981705699E-2</v>
      </c>
      <c r="AJ787" s="11">
        <v>-1.69290168735623E-2</v>
      </c>
      <c r="AK787" s="11">
        <v>1.3643671454151799E-3</v>
      </c>
      <c r="AL787" s="11">
        <v>1.0762312234153099E-2</v>
      </c>
      <c r="AM787" s="11">
        <v>-6.7485852816940098E-3</v>
      </c>
      <c r="AN787" s="11">
        <v>-2.4340947540959199E-2</v>
      </c>
      <c r="AO787" s="11">
        <v>-3.4714287523277002E-2</v>
      </c>
      <c r="AP787" s="11">
        <v>-1.3303723054007399E-2</v>
      </c>
      <c r="AQ787" s="11">
        <v>-4.6219242257332802E-2</v>
      </c>
      <c r="AR787" s="11">
        <v>2.5570540655623499E-2</v>
      </c>
      <c r="AS787" s="11">
        <v>-5.9975831881418197E-3</v>
      </c>
      <c r="AT787" s="11">
        <v>-5.6852500982779698E-2</v>
      </c>
      <c r="AU787" s="11">
        <v>4.6233961562076202E-2</v>
      </c>
      <c r="AW787">
        <f t="array" ref="AW787">SUMPRODUCT(B787:AU787,TRANSPOSE('QoL regression results'!$H$3:$H$48))</f>
        <v>0.80886626519272942</v>
      </c>
    </row>
    <row r="788" spans="1:49" x14ac:dyDescent="0.3">
      <c r="A788">
        <v>787</v>
      </c>
      <c r="B788" s="11">
        <v>0.88624096530965502</v>
      </c>
      <c r="C788" s="11">
        <v>-5.1176436963845898E-2</v>
      </c>
      <c r="D788" s="11">
        <v>-8.6031185799891399E-4</v>
      </c>
      <c r="E788" s="11">
        <v>8.8244038566581296E-3</v>
      </c>
      <c r="F788" s="11">
        <v>4.3107878128124401E-4</v>
      </c>
      <c r="G788" s="11">
        <v>1.7853559083495101E-2</v>
      </c>
      <c r="H788" s="11">
        <v>2.56087730714478E-2</v>
      </c>
      <c r="I788" s="11">
        <v>-9.0766460090312695E-2</v>
      </c>
      <c r="J788" s="11">
        <v>-4.25192941856323E-2</v>
      </c>
      <c r="K788" s="11">
        <v>-0.17560586781830201</v>
      </c>
      <c r="L788" s="11">
        <v>-9.86853095217117E-2</v>
      </c>
      <c r="M788" s="11">
        <v>-5.0260201575671702E-2</v>
      </c>
      <c r="N788" s="11">
        <v>-0.10052546998581301</v>
      </c>
      <c r="O788" s="11">
        <v>-1.4039224293576799E-2</v>
      </c>
      <c r="P788" s="11">
        <v>-2.9422843756611399E-2</v>
      </c>
      <c r="Q788" s="11">
        <v>-8.1573291252564101E-2</v>
      </c>
      <c r="R788" s="11">
        <v>-0.14114594267532701</v>
      </c>
      <c r="S788" s="11">
        <v>-0.12606091919791501</v>
      </c>
      <c r="T788" s="11">
        <v>-5.6837741850693603E-2</v>
      </c>
      <c r="U788" s="11">
        <v>-9.3190798261600594E-2</v>
      </c>
      <c r="V788" s="11">
        <v>-1.5742022015457401E-2</v>
      </c>
      <c r="W788" s="11">
        <v>-4.0661166138863003E-2</v>
      </c>
      <c r="X788" s="11">
        <v>-4.45980193068597E-2</v>
      </c>
      <c r="Y788" s="11">
        <v>-6.2775821625861402E-3</v>
      </c>
      <c r="Z788" s="11">
        <v>1.9953108347606399E-2</v>
      </c>
      <c r="AA788" s="11">
        <v>-0.111925618999123</v>
      </c>
      <c r="AB788" s="11">
        <v>-4.2304659203933302E-2</v>
      </c>
      <c r="AC788" s="11">
        <v>-9.2495507478863592E-3</v>
      </c>
      <c r="AD788" s="11">
        <v>1.8164898498968199E-2</v>
      </c>
      <c r="AE788" s="11">
        <v>-3.4291406675014999E-2</v>
      </c>
      <c r="AF788" s="11">
        <v>-3.1594923208866699E-2</v>
      </c>
      <c r="AG788" s="11">
        <v>-5.8216540807479303E-2</v>
      </c>
      <c r="AH788" s="11">
        <v>-5.1315460289642102E-2</v>
      </c>
      <c r="AI788" s="11">
        <v>-2.50276278596725E-2</v>
      </c>
      <c r="AJ788" s="11">
        <v>-1.8879431395681798E-2</v>
      </c>
      <c r="AK788" s="11">
        <v>-7.2601886930832799E-3</v>
      </c>
      <c r="AL788" s="11">
        <v>-9.5882476390717602E-3</v>
      </c>
      <c r="AM788" s="11">
        <v>-1.8454803135436099E-2</v>
      </c>
      <c r="AN788" s="11">
        <v>-2.75675406804664E-2</v>
      </c>
      <c r="AO788" s="11">
        <v>-4.6821299822310897E-2</v>
      </c>
      <c r="AP788" s="11">
        <v>-1.6094644028150001E-2</v>
      </c>
      <c r="AQ788" s="11">
        <v>-5.3426879671367999E-2</v>
      </c>
      <c r="AR788" s="11">
        <v>2.4372174212914099E-2</v>
      </c>
      <c r="AS788" s="11">
        <v>-1.4527629279872299E-2</v>
      </c>
      <c r="AT788" s="11">
        <v>-6.0594766731084798E-2</v>
      </c>
      <c r="AU788" s="11">
        <v>3.48804259700762E-2</v>
      </c>
      <c r="AW788">
        <f t="array" ref="AW788">SUMPRODUCT(B788:AU788,TRANSPOSE('QoL regression results'!$H$3:$H$48))</f>
        <v>0.82533725738094121</v>
      </c>
    </row>
    <row r="789" spans="1:49" x14ac:dyDescent="0.3">
      <c r="A789">
        <v>788</v>
      </c>
      <c r="B789" s="11">
        <v>0.854115894446837</v>
      </c>
      <c r="C789" s="11">
        <v>-0.100297058179247</v>
      </c>
      <c r="D789" s="11">
        <v>-8.4275258923822306E-3</v>
      </c>
      <c r="E789" s="11">
        <v>-3.3352031324340699E-3</v>
      </c>
      <c r="F789" s="11">
        <v>4.0865499289348399E-2</v>
      </c>
      <c r="G789" s="11">
        <v>3.0594181442166801E-2</v>
      </c>
      <c r="H789" s="11">
        <v>4.3301075419696897E-2</v>
      </c>
      <c r="I789" s="11">
        <v>-0.12130896368369599</v>
      </c>
      <c r="J789" s="11">
        <v>-1.19716204885709E-2</v>
      </c>
      <c r="K789" s="11">
        <v>-0.111802155085664</v>
      </c>
      <c r="L789" s="11">
        <v>-0.12541959982374601</v>
      </c>
      <c r="M789" s="11">
        <v>-5.6763328744386402E-2</v>
      </c>
      <c r="N789" s="11">
        <v>-0.18042952320268499</v>
      </c>
      <c r="O789" s="11">
        <v>-6.1231852287454203E-2</v>
      </c>
      <c r="P789" s="11">
        <v>-1.8106237010200001E-2</v>
      </c>
      <c r="Q789" s="11">
        <v>-3.2031419122130401E-2</v>
      </c>
      <c r="R789" s="11">
        <v>-9.0526918892582894E-2</v>
      </c>
      <c r="S789" s="11">
        <v>-0.115954662111262</v>
      </c>
      <c r="T789" s="11">
        <v>-6.4605765530946394E-2</v>
      </c>
      <c r="U789" s="11">
        <v>-0.18434717863324199</v>
      </c>
      <c r="V789" s="11">
        <v>1.4389686231392401E-2</v>
      </c>
      <c r="W789" s="11">
        <v>-4.3583081330694898E-2</v>
      </c>
      <c r="X789" s="11">
        <v>-3.0017853130826999E-2</v>
      </c>
      <c r="Y789" s="11">
        <v>-2.5082249131112601E-2</v>
      </c>
      <c r="Z789" s="11">
        <v>-2.8448752883321701E-2</v>
      </c>
      <c r="AA789" s="11">
        <v>-0.124757902032284</v>
      </c>
      <c r="AB789" s="11">
        <v>-3.8183179591772302E-2</v>
      </c>
      <c r="AC789" s="11">
        <v>-0.109310466712845</v>
      </c>
      <c r="AD789" s="11">
        <v>-6.2427814418005899E-2</v>
      </c>
      <c r="AE789" s="11">
        <v>-3.8619354445685802E-2</v>
      </c>
      <c r="AF789" s="11">
        <v>-1.1952630996293999E-2</v>
      </c>
      <c r="AG789" s="11">
        <v>-6.19858876265965E-2</v>
      </c>
      <c r="AH789" s="11">
        <v>-5.7530780335394098E-2</v>
      </c>
      <c r="AI789" s="11">
        <v>-2.8828267037558399E-2</v>
      </c>
      <c r="AJ789" s="11">
        <v>-1.2316703807024E-2</v>
      </c>
      <c r="AK789" s="11">
        <v>8.9975644864208099E-4</v>
      </c>
      <c r="AL789" s="11">
        <v>5.5680437598692196E-3</v>
      </c>
      <c r="AM789" s="11">
        <v>-3.0698277917487098E-3</v>
      </c>
      <c r="AN789" s="11">
        <v>-2.6529344503570602E-2</v>
      </c>
      <c r="AO789" s="11">
        <v>-3.2237747511425503E-2</v>
      </c>
      <c r="AP789" s="11">
        <v>-1.10434408664706E-2</v>
      </c>
      <c r="AQ789" s="11">
        <v>-5.5846647056843501E-2</v>
      </c>
      <c r="AR789" s="11">
        <v>2.6767695371085701E-2</v>
      </c>
      <c r="AS789" s="11">
        <v>-1.68537231464903E-2</v>
      </c>
      <c r="AT789" s="11">
        <v>-6.3331607470320794E-2</v>
      </c>
      <c r="AU789" s="11">
        <v>5.1167985326451303E-2</v>
      </c>
      <c r="AW789">
        <f t="array" ref="AW789">SUMPRODUCT(B789:AU789,TRANSPOSE('QoL regression results'!$H$3:$H$48))</f>
        <v>0.80215315787131214</v>
      </c>
    </row>
    <row r="790" spans="1:49" x14ac:dyDescent="0.3">
      <c r="A790">
        <v>789</v>
      </c>
      <c r="B790" s="11">
        <v>0.87208102194361703</v>
      </c>
      <c r="C790" s="11">
        <v>-7.1020247531202493E-2</v>
      </c>
      <c r="D790" s="11">
        <v>-1.4280655063249701E-3</v>
      </c>
      <c r="E790" s="11">
        <v>1.0725042086336799E-3</v>
      </c>
      <c r="F790" s="11">
        <v>-5.59095798818146E-3</v>
      </c>
      <c r="G790" s="11">
        <v>2.1201536600954401E-2</v>
      </c>
      <c r="H790" s="11">
        <v>2.8930302373789799E-2</v>
      </c>
      <c r="I790" s="11">
        <v>-8.2016789133192505E-2</v>
      </c>
      <c r="J790" s="11">
        <v>-4.5866323904530701E-2</v>
      </c>
      <c r="K790" s="11">
        <v>-0.18986510722866201</v>
      </c>
      <c r="L790" s="11">
        <v>-0.12204899091732301</v>
      </c>
      <c r="M790" s="11">
        <v>-5.2149291974742502E-2</v>
      </c>
      <c r="N790" s="11">
        <v>-0.11387288083217301</v>
      </c>
      <c r="O790" s="11">
        <v>-5.4651570964584298E-2</v>
      </c>
      <c r="P790" s="11">
        <v>-2.9034223952566E-2</v>
      </c>
      <c r="Q790" s="11">
        <v>-0.10196691654804101</v>
      </c>
      <c r="R790" s="11">
        <v>-0.121935296408515</v>
      </c>
      <c r="S790" s="11">
        <v>-0.13970579028562199</v>
      </c>
      <c r="T790" s="11">
        <v>-6.2363141665883103E-2</v>
      </c>
      <c r="U790" s="11">
        <v>-1.10714978467623E-2</v>
      </c>
      <c r="V790" s="11">
        <v>-3.4316038128239098E-4</v>
      </c>
      <c r="W790" s="11">
        <v>-8.4952951942011707E-3</v>
      </c>
      <c r="X790" s="11">
        <v>-4.4792896645713599E-2</v>
      </c>
      <c r="Y790" s="11">
        <v>-1.5255598100754001E-4</v>
      </c>
      <c r="Z790" s="11">
        <v>3.2979446962216399E-2</v>
      </c>
      <c r="AA790" s="11">
        <v>-0.10807660231904299</v>
      </c>
      <c r="AB790" s="11">
        <v>-3.3285741473620102E-2</v>
      </c>
      <c r="AC790" s="11">
        <v>-7.9254790625952504E-2</v>
      </c>
      <c r="AD790" s="11">
        <v>-0.14426041400832099</v>
      </c>
      <c r="AE790" s="11">
        <v>-3.7153193763726798E-2</v>
      </c>
      <c r="AF790" s="11">
        <v>-2.7363394104805799E-2</v>
      </c>
      <c r="AG790" s="11">
        <v>-6.25355849842055E-2</v>
      </c>
      <c r="AH790" s="11">
        <v>-4.6393092157878402E-2</v>
      </c>
      <c r="AI790" s="11">
        <v>-2.1320169868104599E-2</v>
      </c>
      <c r="AJ790" s="11">
        <v>-1.8882619569101099E-2</v>
      </c>
      <c r="AK790" s="11">
        <v>-4.3746015191839403E-3</v>
      </c>
      <c r="AL790" s="11">
        <v>5.1618232546764798E-3</v>
      </c>
      <c r="AM790" s="11">
        <v>-1.34918128057098E-2</v>
      </c>
      <c r="AN790" s="11">
        <v>-2.3322686915492899E-2</v>
      </c>
      <c r="AO790" s="11">
        <v>-3.4688441164594297E-2</v>
      </c>
      <c r="AP790" s="11">
        <v>-1.16500579881526E-2</v>
      </c>
      <c r="AQ790" s="11">
        <v>-5.79930204479462E-2</v>
      </c>
      <c r="AR790" s="11">
        <v>3.3449450084303403E-2</v>
      </c>
      <c r="AS790" s="11">
        <v>-1.8238129353304999E-2</v>
      </c>
      <c r="AT790" s="11">
        <v>-6.7866482946550302E-2</v>
      </c>
      <c r="AU790" s="11">
        <v>3.6327698699578102E-2</v>
      </c>
      <c r="AW790">
        <f t="array" ref="AW790">SUMPRODUCT(B790:AU790,TRANSPOSE('QoL regression results'!$H$3:$H$48))</f>
        <v>0.8308497530404152</v>
      </c>
    </row>
    <row r="791" spans="1:49" x14ac:dyDescent="0.3">
      <c r="A791">
        <v>790</v>
      </c>
      <c r="B791" s="11">
        <v>0.86567176907318599</v>
      </c>
      <c r="C791" s="11">
        <v>-3.1306068889593801E-2</v>
      </c>
      <c r="D791" s="11">
        <v>1.9025251997040801E-2</v>
      </c>
      <c r="E791" s="11">
        <v>4.3087554229508697E-3</v>
      </c>
      <c r="F791" s="11">
        <v>-6.6988430743553798E-3</v>
      </c>
      <c r="G791" s="11">
        <v>3.6808980016997797E-2</v>
      </c>
      <c r="H791" s="11">
        <v>1.9731024641013398E-2</v>
      </c>
      <c r="I791" s="11">
        <v>-0.12755189524796401</v>
      </c>
      <c r="J791" s="11">
        <v>-2.5761107772240398E-2</v>
      </c>
      <c r="K791" s="11">
        <v>-0.136969391190604</v>
      </c>
      <c r="L791" s="11">
        <v>-0.117365688490516</v>
      </c>
      <c r="M791" s="11">
        <v>-5.41078554437215E-2</v>
      </c>
      <c r="N791" s="11">
        <v>-0.17865733053550201</v>
      </c>
      <c r="O791" s="11">
        <v>-4.56160223751121E-2</v>
      </c>
      <c r="P791" s="11">
        <v>-2.1131685630653901E-2</v>
      </c>
      <c r="Q791" s="11">
        <v>-0.122681908751463</v>
      </c>
      <c r="R791" s="11">
        <v>-3.3561988187110398E-2</v>
      </c>
      <c r="S791" s="11">
        <v>-0.10515914659081201</v>
      </c>
      <c r="T791" s="11">
        <v>-9.7367558409539007E-2</v>
      </c>
      <c r="U791" s="11">
        <v>-0.114333694930239</v>
      </c>
      <c r="V791" s="11">
        <v>-3.5197961203875201E-2</v>
      </c>
      <c r="W791" s="11">
        <v>-4.3618638838865402E-2</v>
      </c>
      <c r="X791" s="11">
        <v>-1.9008402940025201E-2</v>
      </c>
      <c r="Y791" s="11">
        <v>2.9933714641868898E-2</v>
      </c>
      <c r="Z791" s="11">
        <v>-2.2391564979887198E-2</v>
      </c>
      <c r="AA791" s="11">
        <v>-8.7977589842798201E-2</v>
      </c>
      <c r="AB791" s="11">
        <v>-3.00206254683669E-2</v>
      </c>
      <c r="AC791" s="11">
        <v>8.0553890530474792E-3</v>
      </c>
      <c r="AD791" s="11">
        <v>-7.6659333763548707E-2</v>
      </c>
      <c r="AE791" s="11">
        <v>-3.7392822150359502E-2</v>
      </c>
      <c r="AF791" s="11">
        <v>-2.7126403144894399E-2</v>
      </c>
      <c r="AG791" s="11">
        <v>-5.84355773677077E-2</v>
      </c>
      <c r="AH791" s="11">
        <v>-3.8822306052507E-2</v>
      </c>
      <c r="AI791" s="11">
        <v>-2.7281586557048602E-2</v>
      </c>
      <c r="AJ791" s="11">
        <v>-1.6726669037373701E-2</v>
      </c>
      <c r="AK791" s="11">
        <v>-1.2106289085175401E-2</v>
      </c>
      <c r="AL791" s="11">
        <v>-3.7514152844579799E-3</v>
      </c>
      <c r="AM791" s="11">
        <v>-1.62888291771787E-2</v>
      </c>
      <c r="AN791" s="11">
        <v>-2.7988604950234901E-2</v>
      </c>
      <c r="AO791" s="11">
        <v>-6.17806491869268E-2</v>
      </c>
      <c r="AP791" s="11">
        <v>-1.28100378890488E-2</v>
      </c>
      <c r="AQ791" s="11">
        <v>-4.8214194215748601E-2</v>
      </c>
      <c r="AR791" s="11">
        <v>3.0495423871936E-2</v>
      </c>
      <c r="AS791" s="11">
        <v>-1.97621437106947E-2</v>
      </c>
      <c r="AT791" s="11">
        <v>-6.8028795592101995E-2</v>
      </c>
      <c r="AU791" s="11">
        <v>4.6521859959744997E-2</v>
      </c>
      <c r="AW791">
        <f t="array" ref="AW791">SUMPRODUCT(B791:AU791,TRANSPOSE('QoL regression results'!$H$3:$H$48))</f>
        <v>0.82309804773622097</v>
      </c>
    </row>
    <row r="792" spans="1:49" x14ac:dyDescent="0.3">
      <c r="A792">
        <v>791</v>
      </c>
      <c r="B792" s="11">
        <v>0.85890613111332603</v>
      </c>
      <c r="C792" s="11">
        <v>-8.5483149488657095E-2</v>
      </c>
      <c r="D792" s="11">
        <v>-5.01787911265848E-3</v>
      </c>
      <c r="E792" s="11">
        <v>-1.3339808205031401E-3</v>
      </c>
      <c r="F792" s="11">
        <v>4.4869916219924103E-2</v>
      </c>
      <c r="G792" s="11">
        <v>3.0951009450340301E-2</v>
      </c>
      <c r="H792" s="11">
        <v>3.9287269004269001E-2</v>
      </c>
      <c r="I792" s="11">
        <v>-8.7628531693442993E-2</v>
      </c>
      <c r="J792" s="11">
        <v>-4.56786336926873E-2</v>
      </c>
      <c r="K792" s="11">
        <v>-0.122665179459108</v>
      </c>
      <c r="L792" s="11">
        <v>-9.5922089803155294E-2</v>
      </c>
      <c r="M792" s="11">
        <v>-5.2838970303165901E-2</v>
      </c>
      <c r="N792" s="11">
        <v>-2.03251818641947E-2</v>
      </c>
      <c r="O792" s="11">
        <v>-6.0642478545555802E-2</v>
      </c>
      <c r="P792" s="11">
        <v>-2.7924711316302898E-2</v>
      </c>
      <c r="Q792" s="11">
        <v>-3.17262688653588E-2</v>
      </c>
      <c r="R792" s="11">
        <v>-4.45353443279679E-2</v>
      </c>
      <c r="S792" s="11">
        <v>-0.13440665728562501</v>
      </c>
      <c r="T792" s="11">
        <v>-4.4532190706147903E-2</v>
      </c>
      <c r="U792" s="11">
        <v>-0.17059261394279701</v>
      </c>
      <c r="V792" s="11">
        <v>3.87816010615393E-2</v>
      </c>
      <c r="W792" s="11">
        <v>-7.08513678240347E-2</v>
      </c>
      <c r="X792" s="11">
        <v>-3.6213314053558397E-2</v>
      </c>
      <c r="Y792" s="11">
        <v>-3.53828399915656E-2</v>
      </c>
      <c r="Z792" s="11">
        <v>1.53478947489915E-2</v>
      </c>
      <c r="AA792" s="11">
        <v>-0.104206612229912</v>
      </c>
      <c r="AB792" s="11">
        <v>-3.1901510173775002E-2</v>
      </c>
      <c r="AC792" s="11">
        <v>-3.9425345751376198E-2</v>
      </c>
      <c r="AD792" s="11">
        <v>5.3501255229427098E-3</v>
      </c>
      <c r="AE792" s="11">
        <v>-3.6024824702484401E-2</v>
      </c>
      <c r="AF792" s="11">
        <v>-1.3521832040551201E-2</v>
      </c>
      <c r="AG792" s="11">
        <v>-7.2669544365130595E-2</v>
      </c>
      <c r="AH792" s="11">
        <v>-5.8098639313272298E-2</v>
      </c>
      <c r="AI792" s="11">
        <v>-2.0305275453360899E-2</v>
      </c>
      <c r="AJ792" s="11">
        <v>-1.7456847859678801E-2</v>
      </c>
      <c r="AK792" s="11">
        <v>1.0494620077581E-2</v>
      </c>
      <c r="AL792" s="11">
        <v>6.9002751264754403E-3</v>
      </c>
      <c r="AM792" s="11">
        <v>-7.5097213426223997E-3</v>
      </c>
      <c r="AN792" s="11">
        <v>-1.7519415039240399E-2</v>
      </c>
      <c r="AO792" s="11">
        <v>-3.5563814349797003E-2</v>
      </c>
      <c r="AP792" s="11">
        <v>-1.04260159505347E-2</v>
      </c>
      <c r="AQ792" s="11">
        <v>-5.08833175462787E-2</v>
      </c>
      <c r="AR792" s="11">
        <v>2.36007429193856E-2</v>
      </c>
      <c r="AS792" s="11">
        <v>-1.34480188807289E-2</v>
      </c>
      <c r="AT792" s="11">
        <v>-6.4205857786742496E-2</v>
      </c>
      <c r="AU792" s="11">
        <v>4.50533411199696E-2</v>
      </c>
      <c r="AW792">
        <f t="array" ref="AW792">SUMPRODUCT(B792:AU792,TRANSPOSE('QoL regression results'!$H$3:$H$48))</f>
        <v>0.80770776692652912</v>
      </c>
    </row>
    <row r="793" spans="1:49" x14ac:dyDescent="0.3">
      <c r="A793">
        <v>792</v>
      </c>
      <c r="B793" s="11">
        <v>0.85643516253259699</v>
      </c>
      <c r="C793" s="11">
        <v>-1.6075483242709701E-2</v>
      </c>
      <c r="D793" s="11">
        <v>-8.5588368247320103E-3</v>
      </c>
      <c r="E793" s="11">
        <v>1.1314011603725299E-2</v>
      </c>
      <c r="F793" s="11">
        <v>3.6631892904469398E-3</v>
      </c>
      <c r="G793" s="11">
        <v>5.6128393858766203E-2</v>
      </c>
      <c r="H793" s="11">
        <v>3.6384560910661702E-2</v>
      </c>
      <c r="I793" s="11">
        <v>-7.3352706946692103E-2</v>
      </c>
      <c r="J793" s="11">
        <v>-4.1264201472060898E-2</v>
      </c>
      <c r="K793" s="11">
        <v>-9.8466505132291604E-2</v>
      </c>
      <c r="L793" s="11">
        <v>-5.5726944216240401E-2</v>
      </c>
      <c r="M793" s="11">
        <v>-5.4973054203346701E-2</v>
      </c>
      <c r="N793" s="11">
        <v>-0.11558888138186001</v>
      </c>
      <c r="O793" s="11">
        <v>-0.112817414285588</v>
      </c>
      <c r="P793" s="11">
        <v>-2.5581122733312998E-2</v>
      </c>
      <c r="Q793" s="11">
        <v>-6.8561220223845004E-2</v>
      </c>
      <c r="R793" s="11">
        <v>-4.4324055728419E-2</v>
      </c>
      <c r="S793" s="11">
        <v>-0.158711111900883</v>
      </c>
      <c r="T793" s="11">
        <v>-4.9069981824230002E-2</v>
      </c>
      <c r="U793" s="11">
        <v>-8.0027638807620496E-2</v>
      </c>
      <c r="V793" s="11">
        <v>6.4973297706442702E-3</v>
      </c>
      <c r="W793" s="11">
        <v>-2.4306585592762098E-2</v>
      </c>
      <c r="X793" s="11">
        <v>-5.1562196703124299E-2</v>
      </c>
      <c r="Y793" s="11">
        <v>1.86767654868479E-2</v>
      </c>
      <c r="Z793" s="11">
        <v>-1.11671574884625E-2</v>
      </c>
      <c r="AA793" s="11">
        <v>-7.1235321235017607E-2</v>
      </c>
      <c r="AB793" s="11">
        <v>-3.80717415587613E-2</v>
      </c>
      <c r="AC793" s="11">
        <v>-0.117696296835252</v>
      </c>
      <c r="AD793" s="11">
        <v>-1.8260036313790199E-2</v>
      </c>
      <c r="AE793" s="11">
        <v>-3.4496068247866801E-2</v>
      </c>
      <c r="AF793" s="11">
        <v>-2.1482835144310101E-2</v>
      </c>
      <c r="AG793" s="11">
        <v>-5.6052908736226398E-2</v>
      </c>
      <c r="AH793" s="11">
        <v>-6.1036055733054297E-2</v>
      </c>
      <c r="AI793" s="11">
        <v>-2.84847034913598E-2</v>
      </c>
      <c r="AJ793" s="11">
        <v>-1.9146014894965001E-2</v>
      </c>
      <c r="AK793" s="11">
        <v>7.3219046555380004E-3</v>
      </c>
      <c r="AL793" s="11">
        <v>1.6238477904431101E-2</v>
      </c>
      <c r="AM793" s="11">
        <v>-5.8629317875387998E-3</v>
      </c>
      <c r="AN793" s="11">
        <v>-1.1621007738675901E-2</v>
      </c>
      <c r="AO793" s="11">
        <v>-4.4945817742376701E-2</v>
      </c>
      <c r="AP793" s="11">
        <v>-2.0551398196296901E-2</v>
      </c>
      <c r="AQ793" s="11">
        <v>-6.3136074418934096E-2</v>
      </c>
      <c r="AR793" s="11">
        <v>3.0619752870381801E-2</v>
      </c>
      <c r="AS793" s="11">
        <v>-1.09596326727542E-2</v>
      </c>
      <c r="AT793" s="11">
        <v>-5.8087908614075499E-2</v>
      </c>
      <c r="AU793" s="11">
        <v>4.1020218294629901E-2</v>
      </c>
      <c r="AW793">
        <f t="array" ref="AW793">SUMPRODUCT(B793:AU793,TRANSPOSE('QoL regression results'!$H$3:$H$48))</f>
        <v>0.81163758470397385</v>
      </c>
    </row>
    <row r="794" spans="1:49" x14ac:dyDescent="0.3">
      <c r="A794">
        <v>793</v>
      </c>
      <c r="B794" s="11">
        <v>0.87326677370550998</v>
      </c>
      <c r="C794" s="11">
        <v>-5.2004313855293499E-2</v>
      </c>
      <c r="D794" s="11">
        <v>-2.7440209777541399E-2</v>
      </c>
      <c r="E794" s="11">
        <v>-1.1970380341547601E-3</v>
      </c>
      <c r="F794" s="11">
        <v>-1.87950771804371E-2</v>
      </c>
      <c r="G794" s="11">
        <v>7.3807151719294103E-3</v>
      </c>
      <c r="H794" s="11">
        <v>2.14335142944562E-2</v>
      </c>
      <c r="I794" s="11">
        <v>-6.2787956460727795E-2</v>
      </c>
      <c r="J794" s="11">
        <v>-5.53232553782846E-3</v>
      </c>
      <c r="K794" s="11">
        <v>-0.13686445156754501</v>
      </c>
      <c r="L794" s="11">
        <v>-0.17311285920063199</v>
      </c>
      <c r="M794" s="11">
        <v>-5.9284013199110801E-2</v>
      </c>
      <c r="N794" s="11">
        <v>-0.155807158380107</v>
      </c>
      <c r="O794" s="11">
        <v>-1.0334168387433E-2</v>
      </c>
      <c r="P794" s="11">
        <v>-3.1035361988433201E-2</v>
      </c>
      <c r="Q794" s="11">
        <v>-9.5839876938765597E-2</v>
      </c>
      <c r="R794" s="11">
        <v>-0.13703404156653301</v>
      </c>
      <c r="S794" s="11">
        <v>-0.158544760195903</v>
      </c>
      <c r="T794" s="11">
        <v>-3.9102146434468299E-2</v>
      </c>
      <c r="U794" s="11">
        <v>-9.7912455864024403E-2</v>
      </c>
      <c r="V794" s="11">
        <v>4.9619596925826203E-4</v>
      </c>
      <c r="W794" s="11">
        <v>-2.8883967313156199E-2</v>
      </c>
      <c r="X794" s="11">
        <v>-6.9693087319771196E-2</v>
      </c>
      <c r="Y794" s="11">
        <v>2.66663030730807E-2</v>
      </c>
      <c r="Z794" s="11">
        <v>1.7997152780586698E-2</v>
      </c>
      <c r="AA794" s="11">
        <v>-0.12423826483421201</v>
      </c>
      <c r="AB794" s="11">
        <v>-4.6607513745835397E-2</v>
      </c>
      <c r="AC794" s="11">
        <v>6.3371471406634503E-2</v>
      </c>
      <c r="AD794" s="11">
        <v>7.6414631482747998E-3</v>
      </c>
      <c r="AE794" s="11">
        <v>-3.1197189474559399E-2</v>
      </c>
      <c r="AF794" s="11">
        <v>-8.0646083567015806E-3</v>
      </c>
      <c r="AG794" s="11">
        <v>-5.73702458821162E-2</v>
      </c>
      <c r="AH794" s="11">
        <v>-3.3627199675014999E-2</v>
      </c>
      <c r="AI794" s="11">
        <v>-2.44742553720801E-2</v>
      </c>
      <c r="AJ794" s="11">
        <v>-1.27980290362588E-2</v>
      </c>
      <c r="AK794" s="11">
        <v>-2.6223522536637299E-3</v>
      </c>
      <c r="AL794" s="11">
        <v>1.3139933518475401E-3</v>
      </c>
      <c r="AM794" s="11">
        <v>-1.27848134275028E-2</v>
      </c>
      <c r="AN794" s="11">
        <v>-3.1740888628146502E-2</v>
      </c>
      <c r="AO794" s="11">
        <v>-5.4578720644336901E-2</v>
      </c>
      <c r="AP794" s="11">
        <v>-1.54447799997242E-2</v>
      </c>
      <c r="AQ794" s="11">
        <v>-5.6447272225391101E-2</v>
      </c>
      <c r="AR794" s="11">
        <v>2.9142530121383101E-2</v>
      </c>
      <c r="AS794" s="11">
        <v>-2.30270911345592E-2</v>
      </c>
      <c r="AT794" s="11">
        <v>-7.0630460546371204E-2</v>
      </c>
      <c r="AU794" s="11">
        <v>3.4544243694941197E-2</v>
      </c>
      <c r="AW794">
        <f t="array" ref="AW794">SUMPRODUCT(B794:AU794,TRANSPOSE('QoL regression results'!$H$3:$H$48))</f>
        <v>0.8409535673823425</v>
      </c>
    </row>
    <row r="795" spans="1:49" x14ac:dyDescent="0.3">
      <c r="A795">
        <v>794</v>
      </c>
      <c r="B795" s="11">
        <v>0.86439423068657595</v>
      </c>
      <c r="C795" s="11">
        <v>-8.2165276055468597E-2</v>
      </c>
      <c r="D795" s="11">
        <v>1.3864783772529201E-2</v>
      </c>
      <c r="E795" s="11">
        <v>1.67235220018256E-2</v>
      </c>
      <c r="F795" s="11">
        <v>-4.6836065919541401E-3</v>
      </c>
      <c r="G795" s="11">
        <v>2.47990216274428E-2</v>
      </c>
      <c r="H795" s="11">
        <v>2.7775282096291199E-2</v>
      </c>
      <c r="I795" s="11">
        <v>-0.12477977909396</v>
      </c>
      <c r="J795" s="11">
        <v>-5.8459549583355398E-2</v>
      </c>
      <c r="K795" s="11">
        <v>-0.100159570593559</v>
      </c>
      <c r="L795" s="11">
        <v>-0.11412178802796601</v>
      </c>
      <c r="M795" s="11">
        <v>-5.0719154244097703E-2</v>
      </c>
      <c r="N795" s="11">
        <v>-9.0201424057134494E-2</v>
      </c>
      <c r="O795" s="11">
        <v>-7.8306211994381203E-2</v>
      </c>
      <c r="P795" s="11">
        <v>-2.6132820326498399E-2</v>
      </c>
      <c r="Q795" s="11">
        <v>-6.6825935185635996E-2</v>
      </c>
      <c r="R795" s="11">
        <v>-5.4866257244595401E-2</v>
      </c>
      <c r="S795" s="11">
        <v>-0.15841011557821799</v>
      </c>
      <c r="T795" s="11">
        <v>-8.4189709860696599E-2</v>
      </c>
      <c r="U795" s="11">
        <v>-3.9183657459565001E-2</v>
      </c>
      <c r="V795" s="11">
        <v>2.6690094740307599E-3</v>
      </c>
      <c r="W795" s="11">
        <v>-5.7563294028694499E-2</v>
      </c>
      <c r="X795" s="11">
        <v>-5.2337518799470899E-2</v>
      </c>
      <c r="Y795" s="11">
        <v>1.5747651372397298E-2</v>
      </c>
      <c r="Z795" s="11">
        <v>1.8492232817216299E-2</v>
      </c>
      <c r="AA795" s="11">
        <v>-8.7314722093033703E-2</v>
      </c>
      <c r="AB795" s="11">
        <v>-2.5253956474209902E-2</v>
      </c>
      <c r="AC795" s="11">
        <v>-9.8248480720477496E-2</v>
      </c>
      <c r="AD795" s="11">
        <v>-0.10426307133604699</v>
      </c>
      <c r="AE795" s="11">
        <v>-2.8238833611154701E-2</v>
      </c>
      <c r="AF795" s="11">
        <v>-2.44318607175379E-2</v>
      </c>
      <c r="AG795" s="11">
        <v>-5.6751531039974303E-2</v>
      </c>
      <c r="AH795" s="11">
        <v>-5.3710521545452999E-2</v>
      </c>
      <c r="AI795" s="11">
        <v>-2.5306100276086398E-2</v>
      </c>
      <c r="AJ795" s="11">
        <v>-1.91747198818536E-2</v>
      </c>
      <c r="AK795" s="11">
        <v>3.10525392897529E-3</v>
      </c>
      <c r="AL795" s="11">
        <v>4.7994516838486198E-3</v>
      </c>
      <c r="AM795" s="11">
        <v>-1.34598326867217E-2</v>
      </c>
      <c r="AN795" s="11">
        <v>-1.9765893160314699E-2</v>
      </c>
      <c r="AO795" s="11">
        <v>-4.29248875632866E-2</v>
      </c>
      <c r="AP795" s="11">
        <v>-1.22125963508671E-2</v>
      </c>
      <c r="AQ795" s="11">
        <v>-5.1900866666222498E-2</v>
      </c>
      <c r="AR795" s="11">
        <v>2.6823368338009398E-2</v>
      </c>
      <c r="AS795" s="11">
        <v>-1.5141861260703099E-2</v>
      </c>
      <c r="AT795" s="11">
        <v>-6.0672052357496398E-2</v>
      </c>
      <c r="AU795" s="11">
        <v>3.92300151860311E-2</v>
      </c>
      <c r="AW795">
        <f t="array" ref="AW795">SUMPRODUCT(B795:AU795,TRANSPOSE('QoL regression results'!$H$3:$H$48))</f>
        <v>0.81548316082497163</v>
      </c>
    </row>
    <row r="796" spans="1:49" x14ac:dyDescent="0.3">
      <c r="A796">
        <v>795</v>
      </c>
      <c r="B796" s="11">
        <v>0.86411881254229705</v>
      </c>
      <c r="C796" s="11">
        <v>-6.7565433155324997E-2</v>
      </c>
      <c r="D796" s="11">
        <v>3.8626316387183001E-3</v>
      </c>
      <c r="E796" s="11">
        <v>3.7620679960804399E-3</v>
      </c>
      <c r="F796" s="11">
        <v>-2.97880448854513E-3</v>
      </c>
      <c r="G796" s="11">
        <v>2.1654171685094099E-2</v>
      </c>
      <c r="H796" s="11">
        <v>2.8921596014889198E-2</v>
      </c>
      <c r="I796" s="11">
        <v>-6.9702844247063994E-2</v>
      </c>
      <c r="J796" s="11">
        <v>-3.1534628268662997E-2</v>
      </c>
      <c r="K796" s="11">
        <v>-1.9906243569300701E-2</v>
      </c>
      <c r="L796" s="11">
        <v>-0.138642606251484</v>
      </c>
      <c r="M796" s="11">
        <v>-5.7324366072481002E-2</v>
      </c>
      <c r="N796" s="11">
        <v>-0.15465781966368999</v>
      </c>
      <c r="O796" s="11">
        <v>-6.8117593536705406E-2</v>
      </c>
      <c r="P796" s="11">
        <v>-1.65449611245733E-2</v>
      </c>
      <c r="Q796" s="11">
        <v>-4.7716396507925099E-2</v>
      </c>
      <c r="R796" s="11">
        <v>-0.102810702444998</v>
      </c>
      <c r="S796" s="11">
        <v>-9.8371088754484096E-2</v>
      </c>
      <c r="T796" s="11">
        <v>-9.6437137040227605E-2</v>
      </c>
      <c r="U796" s="11">
        <v>-0.112408673093203</v>
      </c>
      <c r="V796" s="11">
        <v>-5.2731578820186904E-3</v>
      </c>
      <c r="W796" s="11">
        <v>-2.87043577075571E-2</v>
      </c>
      <c r="X796" s="11">
        <v>-1.05813756639258E-2</v>
      </c>
      <c r="Y796" s="11">
        <v>1.58620746138251E-3</v>
      </c>
      <c r="Z796" s="11">
        <v>4.04857326314529E-3</v>
      </c>
      <c r="AA796" s="11">
        <v>-0.104209433200096</v>
      </c>
      <c r="AB796" s="11">
        <v>-5.5649470666248998E-3</v>
      </c>
      <c r="AC796" s="11">
        <v>4.9999491467882497E-2</v>
      </c>
      <c r="AD796" s="11">
        <v>-7.2491055026679796E-2</v>
      </c>
      <c r="AE796" s="11">
        <v>-3.4404693441931498E-2</v>
      </c>
      <c r="AF796" s="11">
        <v>-2.9197811543934998E-2</v>
      </c>
      <c r="AG796" s="11">
        <v>-6.9554473508570705E-2</v>
      </c>
      <c r="AH796" s="11">
        <v>-5.2111105323807999E-2</v>
      </c>
      <c r="AI796" s="11">
        <v>-2.90901256195767E-2</v>
      </c>
      <c r="AJ796" s="11">
        <v>-2.1540629207070401E-2</v>
      </c>
      <c r="AK796" s="11">
        <v>9.6325332650778004E-3</v>
      </c>
      <c r="AL796" s="11">
        <v>1.37399949717573E-2</v>
      </c>
      <c r="AM796" s="11">
        <v>-8.7932590541428407E-3</v>
      </c>
      <c r="AN796" s="11">
        <v>-1.1813709582660601E-2</v>
      </c>
      <c r="AO796" s="11">
        <v>-3.8158969771750401E-2</v>
      </c>
      <c r="AP796" s="11">
        <v>-1.02916742140965E-2</v>
      </c>
      <c r="AQ796" s="11">
        <v>-5.00873390121181E-2</v>
      </c>
      <c r="AR796" s="11">
        <v>2.8045402748762199E-2</v>
      </c>
      <c r="AS796" s="11">
        <v>-2.19829087054913E-2</v>
      </c>
      <c r="AT796" s="11">
        <v>-6.5873470253906205E-2</v>
      </c>
      <c r="AU796" s="11">
        <v>3.9990980542305397E-2</v>
      </c>
      <c r="AW796">
        <f t="array" ref="AW796">SUMPRODUCT(B796:AU796,TRANSPOSE('QoL regression results'!$H$3:$H$48))</f>
        <v>0.82574770219024629</v>
      </c>
    </row>
    <row r="797" spans="1:49" x14ac:dyDescent="0.3">
      <c r="A797">
        <v>796</v>
      </c>
      <c r="B797" s="11">
        <v>0.85676244452504202</v>
      </c>
      <c r="C797" s="11">
        <v>-7.0850288063765504E-2</v>
      </c>
      <c r="D797" s="11">
        <v>3.9213838729790697E-3</v>
      </c>
      <c r="E797" s="11">
        <v>1.99646310128737E-3</v>
      </c>
      <c r="F797" s="11">
        <v>1.3228297954599901E-2</v>
      </c>
      <c r="G797" s="11">
        <v>5.07967007176129E-2</v>
      </c>
      <c r="H797" s="11">
        <v>3.6468681713898797E-2</v>
      </c>
      <c r="I797" s="11">
        <v>-8.5586883028986802E-2</v>
      </c>
      <c r="J797" s="11">
        <v>2.54670675943236E-2</v>
      </c>
      <c r="K797" s="11">
        <v>-0.138014900198308</v>
      </c>
      <c r="L797" s="11">
        <v>-0.14690216648946899</v>
      </c>
      <c r="M797" s="11">
        <v>-6.5893728512000899E-2</v>
      </c>
      <c r="N797" s="11">
        <v>-0.12979071704654699</v>
      </c>
      <c r="O797" s="11">
        <v>-7.07978129535871E-2</v>
      </c>
      <c r="P797" s="11">
        <v>-2.4813724389422798E-2</v>
      </c>
      <c r="Q797" s="11">
        <v>-7.5070549451402693E-2</v>
      </c>
      <c r="R797" s="11">
        <v>-9.4127229954384495E-2</v>
      </c>
      <c r="S797" s="11">
        <v>-0.16510766306355801</v>
      </c>
      <c r="T797" s="11">
        <v>-6.2782616970942701E-2</v>
      </c>
      <c r="U797" s="11">
        <v>-9.2394155445798196E-2</v>
      </c>
      <c r="V797" s="11">
        <v>-1.7473853419455999E-2</v>
      </c>
      <c r="W797" s="11">
        <v>-4.0517654820377197E-2</v>
      </c>
      <c r="X797" s="11">
        <v>-5.55515519584256E-2</v>
      </c>
      <c r="Y797" s="11">
        <v>-1.6232569697846401E-2</v>
      </c>
      <c r="Z797" s="11">
        <v>-9.3924889560480108E-3</v>
      </c>
      <c r="AA797" s="11">
        <v>-0.116136819968882</v>
      </c>
      <c r="AB797" s="11">
        <v>-4.00985822815857E-2</v>
      </c>
      <c r="AC797" s="11">
        <v>-7.1828904735308802E-3</v>
      </c>
      <c r="AD797" s="11">
        <v>-2.1337808707749099E-2</v>
      </c>
      <c r="AE797" s="11">
        <v>-3.4023228232208803E-2</v>
      </c>
      <c r="AF797" s="11">
        <v>-2.5844458220537402E-2</v>
      </c>
      <c r="AG797" s="11">
        <v>-6.3207224768964093E-2</v>
      </c>
      <c r="AH797" s="11">
        <v>-6.7128233372230103E-2</v>
      </c>
      <c r="AI797" s="11">
        <v>-2.8918951116201502E-2</v>
      </c>
      <c r="AJ797" s="11">
        <v>-1.26655920624203E-2</v>
      </c>
      <c r="AK797" s="11">
        <v>6.30392143200413E-3</v>
      </c>
      <c r="AL797" s="11">
        <v>1.4042278169222201E-2</v>
      </c>
      <c r="AM797" s="11">
        <v>-6.8720031337497697E-3</v>
      </c>
      <c r="AN797" s="11">
        <v>-2.1444018151532299E-2</v>
      </c>
      <c r="AO797" s="11">
        <v>-2.9602225047103602E-2</v>
      </c>
      <c r="AP797" s="11">
        <v>-1.4782389337992301E-2</v>
      </c>
      <c r="AQ797" s="11">
        <v>-6.2189107669367298E-2</v>
      </c>
      <c r="AR797" s="11">
        <v>3.2683061228828303E-2</v>
      </c>
      <c r="AS797" s="11">
        <v>-1.1942158095192199E-2</v>
      </c>
      <c r="AT797" s="11">
        <v>-5.9990773128737601E-2</v>
      </c>
      <c r="AU797" s="11">
        <v>4.8307798386744698E-2</v>
      </c>
      <c r="AW797">
        <f t="array" ref="AW797">SUMPRODUCT(B797:AU797,TRANSPOSE('QoL regression results'!$H$3:$H$48))</f>
        <v>0.80367648932203417</v>
      </c>
    </row>
    <row r="798" spans="1:49" x14ac:dyDescent="0.3">
      <c r="A798">
        <v>797</v>
      </c>
      <c r="B798" s="11">
        <v>0.86175267255147703</v>
      </c>
      <c r="C798" s="11">
        <v>-3.2406013633034303E-2</v>
      </c>
      <c r="D798" s="11">
        <v>-1.12379050442311E-3</v>
      </c>
      <c r="E798" s="11">
        <v>-2.7018569061439601E-3</v>
      </c>
      <c r="F798" s="11">
        <v>-2.3004281713005E-2</v>
      </c>
      <c r="G798" s="11">
        <v>7.3725570245665199E-3</v>
      </c>
      <c r="H798" s="11">
        <v>2.1694057658575301E-2</v>
      </c>
      <c r="I798" s="11">
        <v>-9.44302572371334E-2</v>
      </c>
      <c r="J798" s="11">
        <v>-1.0126745565340101E-2</v>
      </c>
      <c r="K798" s="11">
        <v>-0.14004873358436401</v>
      </c>
      <c r="L798" s="11">
        <v>-0.12023540030897301</v>
      </c>
      <c r="M798" s="11">
        <v>-5.74910351922698E-2</v>
      </c>
      <c r="N798" s="11">
        <v>-0.16197483303447699</v>
      </c>
      <c r="O798" s="11">
        <v>-0.115584731662037</v>
      </c>
      <c r="P798" s="11">
        <v>-2.5772784601565998E-2</v>
      </c>
      <c r="Q798" s="11">
        <v>-0.110489201304053</v>
      </c>
      <c r="R798" s="11">
        <v>-6.50529230025816E-2</v>
      </c>
      <c r="S798" s="11">
        <v>-0.103057415741933</v>
      </c>
      <c r="T798" s="11">
        <v>-8.0667829546695297E-2</v>
      </c>
      <c r="U798" s="11">
        <v>-8.6016137287193997E-2</v>
      </c>
      <c r="V798" s="11">
        <v>6.3272551115095398E-3</v>
      </c>
      <c r="W798" s="11">
        <v>-4.5150838981067601E-2</v>
      </c>
      <c r="X798" s="11">
        <v>-4.2393736345126401E-2</v>
      </c>
      <c r="Y798" s="11">
        <v>5.1344000426548197E-3</v>
      </c>
      <c r="Z798" s="11">
        <v>1.3512094647989499E-2</v>
      </c>
      <c r="AA798" s="11">
        <v>-0.123518364216019</v>
      </c>
      <c r="AB798" s="11">
        <v>-1.55875746422698E-2</v>
      </c>
      <c r="AC798" s="11">
        <v>-8.4344144148040898E-3</v>
      </c>
      <c r="AD798" s="11">
        <v>-2.9151457194539501E-2</v>
      </c>
      <c r="AE798" s="11">
        <v>-3.6986957604084499E-2</v>
      </c>
      <c r="AF798" s="11">
        <v>-2.0309961738794499E-2</v>
      </c>
      <c r="AG798" s="11">
        <v>-6.1578950558048698E-2</v>
      </c>
      <c r="AH798" s="11">
        <v>-3.6320065472327703E-2</v>
      </c>
      <c r="AI798" s="11">
        <v>-1.9177332085928901E-2</v>
      </c>
      <c r="AJ798" s="11">
        <v>-2.0234775321004098E-2</v>
      </c>
      <c r="AK798" s="11">
        <v>-4.16792157238304E-3</v>
      </c>
      <c r="AL798" s="11">
        <v>9.0542526017440197E-3</v>
      </c>
      <c r="AM798" s="11">
        <v>-1.48736437235576E-2</v>
      </c>
      <c r="AN798" s="11">
        <v>-1.99193931694398E-2</v>
      </c>
      <c r="AO798" s="11">
        <v>-4.9974679154090103E-2</v>
      </c>
      <c r="AP798" s="11">
        <v>-1.02487155088841E-2</v>
      </c>
      <c r="AQ798" s="11">
        <v>-5.4505582107470203E-2</v>
      </c>
      <c r="AR798" s="11">
        <v>2.3497739126632299E-2</v>
      </c>
      <c r="AS798" s="11">
        <v>-1.1182641359698001E-2</v>
      </c>
      <c r="AT798" s="11">
        <v>-5.89116050323511E-2</v>
      </c>
      <c r="AU798" s="11">
        <v>5.1512882338073197E-2</v>
      </c>
      <c r="AW798">
        <f t="array" ref="AW798">SUMPRODUCT(B798:AU798,TRANSPOSE('QoL regression results'!$H$3:$H$48))</f>
        <v>0.83448685968089331</v>
      </c>
    </row>
    <row r="799" spans="1:49" x14ac:dyDescent="0.3">
      <c r="A799">
        <v>798</v>
      </c>
      <c r="B799" s="11">
        <v>0.85343944615952705</v>
      </c>
      <c r="C799" s="11">
        <v>-7.3381189192273197E-2</v>
      </c>
      <c r="D799" s="11">
        <v>-6.7490418695198198E-3</v>
      </c>
      <c r="E799" s="11">
        <v>4.2048783277993601E-3</v>
      </c>
      <c r="F799" s="11">
        <v>2.9473398276892398E-3</v>
      </c>
      <c r="G799" s="11">
        <v>4.3598455733989502E-2</v>
      </c>
      <c r="H799" s="11">
        <v>4.6822048013397302E-2</v>
      </c>
      <c r="I799" s="11">
        <v>-6.6594965719780394E-2</v>
      </c>
      <c r="J799" s="11">
        <v>-2.76663719259003E-2</v>
      </c>
      <c r="K799" s="11">
        <v>-0.123988644515049</v>
      </c>
      <c r="L799" s="11">
        <v>-8.8628114518685699E-2</v>
      </c>
      <c r="M799" s="11">
        <v>-5.0315868290553199E-2</v>
      </c>
      <c r="N799" s="11">
        <v>-0.12468756356121299</v>
      </c>
      <c r="O799" s="11">
        <v>-0.100154273900986</v>
      </c>
      <c r="P799" s="11">
        <v>-2.4622769895630201E-2</v>
      </c>
      <c r="Q799" s="11">
        <v>-4.6150355882700798E-2</v>
      </c>
      <c r="R799" s="11">
        <v>-3.6994093171037003E-2</v>
      </c>
      <c r="S799" s="11">
        <v>-0.108442426235557</v>
      </c>
      <c r="T799" s="11">
        <v>-4.8150204754564899E-2</v>
      </c>
      <c r="U799" s="11">
        <v>-1.02094855461176E-2</v>
      </c>
      <c r="V799" s="11">
        <v>-2.4122128142632399E-2</v>
      </c>
      <c r="W799" s="11">
        <v>-5.9120815639363E-2</v>
      </c>
      <c r="X799" s="11">
        <v>-2.51707614987705E-2</v>
      </c>
      <c r="Y799" s="11">
        <v>-1.34139746297977E-2</v>
      </c>
      <c r="Z799" s="11">
        <v>-5.37480358441247E-2</v>
      </c>
      <c r="AA799" s="11">
        <v>-6.6042231112104194E-2</v>
      </c>
      <c r="AB799" s="11">
        <v>-1.72116848000647E-2</v>
      </c>
      <c r="AC799" s="11">
        <v>8.7283065335278503E-3</v>
      </c>
      <c r="AD799" s="11">
        <v>-3.9363909087541102E-2</v>
      </c>
      <c r="AE799" s="11">
        <v>-3.47096194667878E-2</v>
      </c>
      <c r="AF799" s="11">
        <v>-3.7868299511919903E-2</v>
      </c>
      <c r="AG799" s="11">
        <v>-6.0865287472710299E-2</v>
      </c>
      <c r="AH799" s="11">
        <v>-6.4900366873826096E-2</v>
      </c>
      <c r="AI799" s="11">
        <v>-3.0797155648564799E-2</v>
      </c>
      <c r="AJ799" s="11">
        <v>-1.19117861507277E-2</v>
      </c>
      <c r="AK799" s="11">
        <v>1.71775561463581E-3</v>
      </c>
      <c r="AL799" s="11">
        <v>9.7877321650155606E-3</v>
      </c>
      <c r="AM799" s="11">
        <v>-1.0062792459391399E-2</v>
      </c>
      <c r="AN799" s="11">
        <v>-1.5989255834762201E-2</v>
      </c>
      <c r="AO799" s="11">
        <v>-3.4249302449067903E-2</v>
      </c>
      <c r="AP799" s="11">
        <v>-1.23224047109217E-2</v>
      </c>
      <c r="AQ799" s="11">
        <v>-4.5618276430500801E-2</v>
      </c>
      <c r="AR799" s="11">
        <v>3.1428828907886099E-2</v>
      </c>
      <c r="AS799" s="11">
        <v>-1.7085028572564401E-2</v>
      </c>
      <c r="AT799" s="11">
        <v>-6.8525581183782797E-2</v>
      </c>
      <c r="AU799" s="11">
        <v>4.3238232000191397E-2</v>
      </c>
      <c r="AW799">
        <f t="array" ref="AW799">SUMPRODUCT(B799:AU799,TRANSPOSE('QoL regression results'!$H$3:$H$48))</f>
        <v>0.7983268114507166</v>
      </c>
    </row>
    <row r="800" spans="1:49" x14ac:dyDescent="0.3">
      <c r="A800">
        <v>799</v>
      </c>
      <c r="B800" s="11">
        <v>0.85840834543300404</v>
      </c>
      <c r="C800" s="11">
        <v>-4.2783201953483202E-2</v>
      </c>
      <c r="D800" s="11">
        <v>-5.56157561329154E-3</v>
      </c>
      <c r="E800" s="11">
        <v>1.1885589862808899E-2</v>
      </c>
      <c r="F800" s="11">
        <v>1.70826101634834E-3</v>
      </c>
      <c r="G800" s="11">
        <v>6.9180176326717304E-3</v>
      </c>
      <c r="H800" s="11">
        <v>1.9101585603670701E-2</v>
      </c>
      <c r="I800" s="11">
        <v>-0.115242860416875</v>
      </c>
      <c r="J800" s="11">
        <v>-4.0610638953047201E-2</v>
      </c>
      <c r="K800" s="11">
        <v>-0.108304479112639</v>
      </c>
      <c r="L800" s="11">
        <v>-0.117119243325902</v>
      </c>
      <c r="M800" s="11">
        <v>-4.8397388261547603E-2</v>
      </c>
      <c r="N800" s="11">
        <v>-0.15751927046950701</v>
      </c>
      <c r="O800" s="11">
        <v>-9.8236707533783399E-2</v>
      </c>
      <c r="P800" s="11">
        <v>-2.3149546591016298E-2</v>
      </c>
      <c r="Q800" s="11">
        <v>-9.01386535141563E-2</v>
      </c>
      <c r="R800" s="11">
        <v>-6.8213884217373094E-2</v>
      </c>
      <c r="S800" s="11">
        <v>-0.164094203977486</v>
      </c>
      <c r="T800" s="11">
        <v>-5.5351322794306199E-2</v>
      </c>
      <c r="U800" s="11">
        <v>-7.9063144113482794E-2</v>
      </c>
      <c r="V800" s="11">
        <v>1.21550565911972E-2</v>
      </c>
      <c r="W800" s="11">
        <v>-8.3086054768962206E-2</v>
      </c>
      <c r="X800" s="11">
        <v>-4.6635528353323602E-2</v>
      </c>
      <c r="Y800" s="11">
        <v>4.58199578474912E-3</v>
      </c>
      <c r="Z800" s="11">
        <v>1.36166223682763E-2</v>
      </c>
      <c r="AA800" s="11">
        <v>-8.0172234608184095E-2</v>
      </c>
      <c r="AB800" s="11">
        <v>-3.0148927668488E-2</v>
      </c>
      <c r="AC800" s="11">
        <v>4.6594447386164098E-2</v>
      </c>
      <c r="AD800" s="11">
        <v>2.7111126418063298E-4</v>
      </c>
      <c r="AE800" s="11">
        <v>-3.8504248677560499E-2</v>
      </c>
      <c r="AF800" s="11">
        <v>-2.0324650804027001E-2</v>
      </c>
      <c r="AG800" s="11">
        <v>-4.6864657197922301E-2</v>
      </c>
      <c r="AH800" s="11">
        <v>-3.6782479139320201E-2</v>
      </c>
      <c r="AI800" s="11">
        <v>-1.8642560514969601E-2</v>
      </c>
      <c r="AJ800" s="11">
        <v>-1.9799737603980301E-2</v>
      </c>
      <c r="AK800" s="11">
        <v>6.6036297036659703E-4</v>
      </c>
      <c r="AL800" s="11">
        <v>7.4871626713799103E-3</v>
      </c>
      <c r="AM800" s="11">
        <v>-1.5757613223003699E-2</v>
      </c>
      <c r="AN800" s="11">
        <v>-2.6328097258215399E-2</v>
      </c>
      <c r="AO800" s="11">
        <v>-5.1448568910234103E-2</v>
      </c>
      <c r="AP800" s="11">
        <v>-2.3204115953910101E-2</v>
      </c>
      <c r="AQ800" s="11">
        <v>-6.07710509706288E-2</v>
      </c>
      <c r="AR800" s="11">
        <v>2.4900554034746399E-2</v>
      </c>
      <c r="AS800" s="11">
        <v>-1.38062333314059E-2</v>
      </c>
      <c r="AT800" s="11">
        <v>-5.8127081554910101E-2</v>
      </c>
      <c r="AU800" s="11">
        <v>4.5923947324175401E-2</v>
      </c>
      <c r="AW800">
        <f t="array" ref="AW800">SUMPRODUCT(B800:AU800,TRANSPOSE('QoL regression results'!$H$3:$H$48))</f>
        <v>0.82911302896506378</v>
      </c>
    </row>
    <row r="801" spans="1:49" x14ac:dyDescent="0.3">
      <c r="A801">
        <v>800</v>
      </c>
      <c r="B801" s="11">
        <v>0.862588463893874</v>
      </c>
      <c r="C801" s="11">
        <v>-4.0120211533885203E-2</v>
      </c>
      <c r="D801" s="11">
        <v>2.1729973178815799E-2</v>
      </c>
      <c r="E801" s="11">
        <v>4.5213956053507904E-3</v>
      </c>
      <c r="F801" s="11">
        <v>1.1914628418739999E-2</v>
      </c>
      <c r="G801" s="11">
        <v>2.0847030459539902E-2</v>
      </c>
      <c r="H801" s="11">
        <v>3.6428501619247301E-2</v>
      </c>
      <c r="I801" s="11">
        <v>-9.6081519932619805E-2</v>
      </c>
      <c r="J801" s="11">
        <v>-5.19568586125361E-2</v>
      </c>
      <c r="K801" s="11">
        <v>-0.148640188096959</v>
      </c>
      <c r="L801" s="11">
        <v>-0.11956617245545099</v>
      </c>
      <c r="M801" s="11">
        <v>-5.6876468475396298E-2</v>
      </c>
      <c r="N801" s="11">
        <v>-0.13807780973798001</v>
      </c>
      <c r="O801" s="11">
        <v>-0.10447801568758899</v>
      </c>
      <c r="P801" s="11">
        <v>-2.0064431807722199E-2</v>
      </c>
      <c r="Q801" s="11">
        <v>-7.3522051472766095E-2</v>
      </c>
      <c r="R801" s="11">
        <v>-4.13110252906988E-2</v>
      </c>
      <c r="S801" s="11">
        <v>-0.14049488569636201</v>
      </c>
      <c r="T801" s="11">
        <v>-6.2434740200435102E-2</v>
      </c>
      <c r="U801" s="11">
        <v>-0.124654839397543</v>
      </c>
      <c r="V801" s="11">
        <v>2.5696679214618899E-2</v>
      </c>
      <c r="W801" s="11">
        <v>-6.5190709894682702E-2</v>
      </c>
      <c r="X801" s="11">
        <v>-4.3636477018077401E-2</v>
      </c>
      <c r="Y801" s="11">
        <v>-1.81976478690439E-2</v>
      </c>
      <c r="Z801" s="11">
        <v>6.2737681428438096E-3</v>
      </c>
      <c r="AA801" s="11">
        <v>-0.105743144166868</v>
      </c>
      <c r="AB801" s="11">
        <v>-3.93591529793152E-2</v>
      </c>
      <c r="AC801" s="11">
        <v>3.19449517901855E-2</v>
      </c>
      <c r="AD801" s="11">
        <v>2.64943398249574E-2</v>
      </c>
      <c r="AE801" s="11">
        <v>-4.3002959852634901E-2</v>
      </c>
      <c r="AF801" s="11">
        <v>-1.12165367238238E-2</v>
      </c>
      <c r="AG801" s="11">
        <v>-5.3643934787973198E-2</v>
      </c>
      <c r="AH801" s="11">
        <v>-6.4388598942692596E-2</v>
      </c>
      <c r="AI801" s="11">
        <v>-2.12059681135243E-2</v>
      </c>
      <c r="AJ801" s="11">
        <v>-9.7958260414388303E-3</v>
      </c>
      <c r="AK801" s="11">
        <v>4.9793588667328198E-3</v>
      </c>
      <c r="AL801" s="11">
        <v>-7.8949395258994795E-4</v>
      </c>
      <c r="AM801" s="11">
        <v>-1.7499917979833499E-2</v>
      </c>
      <c r="AN801" s="11">
        <v>-3.5038446907051601E-2</v>
      </c>
      <c r="AO801" s="11">
        <v>-4.7270670248041297E-2</v>
      </c>
      <c r="AP801" s="11">
        <v>-1.0304347307444501E-2</v>
      </c>
      <c r="AQ801" s="11">
        <v>-5.2108285522411903E-2</v>
      </c>
      <c r="AR801" s="11">
        <v>3.2770340881996499E-2</v>
      </c>
      <c r="AS801" s="11">
        <v>-1.3030477001802101E-2</v>
      </c>
      <c r="AT801" s="11">
        <v>-6.7219803491990193E-2</v>
      </c>
      <c r="AU801" s="11">
        <v>4.1325330887431302E-2</v>
      </c>
      <c r="AW801">
        <f t="array" ref="AW801">SUMPRODUCT(B801:AU801,TRANSPOSE('QoL regression results'!$H$3:$H$48))</f>
        <v>0.79741037099859147</v>
      </c>
    </row>
    <row r="802" spans="1:49" x14ac:dyDescent="0.3">
      <c r="A802">
        <v>801</v>
      </c>
      <c r="B802" s="11">
        <v>0.85722148149147703</v>
      </c>
      <c r="C802" s="11">
        <v>-2.7322998415400399E-2</v>
      </c>
      <c r="D802" s="11">
        <v>1.22701968371518E-2</v>
      </c>
      <c r="E802" s="11">
        <v>4.3158856277439204E-3</v>
      </c>
      <c r="F802" s="11">
        <v>-9.1115228283367398E-3</v>
      </c>
      <c r="G802" s="11">
        <v>3.3907091686492499E-3</v>
      </c>
      <c r="H802" s="11">
        <v>1.87299682026918E-2</v>
      </c>
      <c r="I802" s="11">
        <v>-8.5244192505185501E-2</v>
      </c>
      <c r="J802" s="11">
        <v>-4.7408607198489501E-2</v>
      </c>
      <c r="K802" s="11">
        <v>-0.146270596021015</v>
      </c>
      <c r="L802" s="11">
        <v>-0.150787408782179</v>
      </c>
      <c r="M802" s="11">
        <v>-5.9009806168382403E-2</v>
      </c>
      <c r="N802" s="11">
        <v>-0.11438667068467601</v>
      </c>
      <c r="O802" s="11">
        <v>-8.6719139309099205E-2</v>
      </c>
      <c r="P802" s="11">
        <v>-2.0532875696451298E-2</v>
      </c>
      <c r="Q802" s="11">
        <v>-1.00658142098498E-2</v>
      </c>
      <c r="R802" s="11">
        <v>-1.0438004364579799E-2</v>
      </c>
      <c r="S802" s="11">
        <v>-0.142484663594972</v>
      </c>
      <c r="T802" s="11">
        <v>-6.2564504190023296E-2</v>
      </c>
      <c r="U802" s="11">
        <v>-1.9060875588962401E-2</v>
      </c>
      <c r="V802" s="11">
        <v>-1.4334902136724699E-2</v>
      </c>
      <c r="W802" s="11">
        <v>-2.6298541194851199E-2</v>
      </c>
      <c r="X802" s="11">
        <v>-6.1709114255614303E-2</v>
      </c>
      <c r="Y802" s="11">
        <v>-3.4039364547204701E-2</v>
      </c>
      <c r="Z802" s="11">
        <v>3.0729312208800999E-2</v>
      </c>
      <c r="AA802" s="11">
        <v>-0.105771349220148</v>
      </c>
      <c r="AB802" s="11">
        <v>-3.78807309813676E-2</v>
      </c>
      <c r="AC802" s="11">
        <v>0.104676169056338</v>
      </c>
      <c r="AD802" s="11">
        <v>-5.8193622562254299E-2</v>
      </c>
      <c r="AE802" s="11">
        <v>-3.1464496128938403E-2</v>
      </c>
      <c r="AF802" s="11">
        <v>-1.64833886917371E-2</v>
      </c>
      <c r="AG802" s="11">
        <v>-6.4028903590876401E-2</v>
      </c>
      <c r="AH802" s="11">
        <v>-3.9411454214921697E-2</v>
      </c>
      <c r="AI802" s="11">
        <v>-2.08514532584325E-2</v>
      </c>
      <c r="AJ802" s="11">
        <v>-1.6054448763046701E-2</v>
      </c>
      <c r="AK802" s="11">
        <v>1.27695333390478E-2</v>
      </c>
      <c r="AL802" s="11">
        <v>1.68155265560271E-2</v>
      </c>
      <c r="AM802" s="11">
        <v>-7.4092744009859098E-3</v>
      </c>
      <c r="AN802" s="11">
        <v>-5.68189167692109E-3</v>
      </c>
      <c r="AO802" s="11">
        <v>-3.5795314077790401E-2</v>
      </c>
      <c r="AP802" s="11">
        <v>-1.1638090598124901E-2</v>
      </c>
      <c r="AQ802" s="11">
        <v>-5.3344126102422597E-2</v>
      </c>
      <c r="AR802" s="11">
        <v>3.1978028434791202E-2</v>
      </c>
      <c r="AS802" s="11">
        <v>-1.6458334185490898E-2</v>
      </c>
      <c r="AT802" s="11">
        <v>-7.0706544480005504E-2</v>
      </c>
      <c r="AU802" s="11">
        <v>3.79879872642589E-2</v>
      </c>
      <c r="AW802">
        <f t="array" ref="AW802">SUMPRODUCT(B802:AU802,TRANSPOSE('QoL regression results'!$H$3:$H$48))</f>
        <v>0.83462555383258252</v>
      </c>
    </row>
    <row r="803" spans="1:49" x14ac:dyDescent="0.3">
      <c r="A803">
        <v>802</v>
      </c>
      <c r="B803" s="11">
        <v>0.866585892129216</v>
      </c>
      <c r="C803" s="11">
        <v>-5.07441909081301E-2</v>
      </c>
      <c r="D803" s="11">
        <v>6.3886840088596001E-3</v>
      </c>
      <c r="E803" s="11">
        <v>7.4906864895285998E-3</v>
      </c>
      <c r="F803" s="11">
        <v>2.5310984853025499E-2</v>
      </c>
      <c r="G803" s="11">
        <v>2.1680655217556102E-2</v>
      </c>
      <c r="H803" s="11">
        <v>3.1117047164436099E-2</v>
      </c>
      <c r="I803" s="11">
        <v>-4.1948490116308502E-2</v>
      </c>
      <c r="J803" s="11">
        <v>-2.4765802169500299E-2</v>
      </c>
      <c r="K803" s="11">
        <v>-0.114525235590858</v>
      </c>
      <c r="L803" s="11">
        <v>-0.158823537305394</v>
      </c>
      <c r="M803" s="11">
        <v>-6.24124774739215E-2</v>
      </c>
      <c r="N803" s="11">
        <v>-0.17873310052903299</v>
      </c>
      <c r="O803" s="11">
        <v>-5.3863097681435497E-2</v>
      </c>
      <c r="P803" s="11">
        <v>-2.47473978987321E-2</v>
      </c>
      <c r="Q803" s="11">
        <v>-0.102019933646389</v>
      </c>
      <c r="R803" s="11">
        <v>-0.119588107623381</v>
      </c>
      <c r="S803" s="11">
        <v>-0.14925061484768901</v>
      </c>
      <c r="T803" s="11">
        <v>-4.2295918688124802E-2</v>
      </c>
      <c r="U803" s="11">
        <v>-3.7000991690930601E-2</v>
      </c>
      <c r="V803" s="11">
        <v>1.20110912661201E-2</v>
      </c>
      <c r="W803" s="11">
        <v>-4.59159894488851E-2</v>
      </c>
      <c r="X803" s="11">
        <v>-4.4148472227750299E-2</v>
      </c>
      <c r="Y803" s="11">
        <v>-7.2179632236811101E-3</v>
      </c>
      <c r="Z803" s="11">
        <v>-1.1346874062743199E-2</v>
      </c>
      <c r="AA803" s="11">
        <v>-8.9320674248996507E-2</v>
      </c>
      <c r="AB803" s="11">
        <v>-3.2669727376586799E-2</v>
      </c>
      <c r="AC803" s="11">
        <v>7.3744745798376907E-2</v>
      </c>
      <c r="AD803" s="11">
        <v>1.26120631048776E-4</v>
      </c>
      <c r="AE803" s="11">
        <v>-3.4352155151899197E-2</v>
      </c>
      <c r="AF803" s="11">
        <v>-2.3152084844073498E-2</v>
      </c>
      <c r="AG803" s="11">
        <v>-6.9401780327866605E-2</v>
      </c>
      <c r="AH803" s="11">
        <v>-5.4098572092124701E-2</v>
      </c>
      <c r="AI803" s="11">
        <v>-1.0137623393017801E-2</v>
      </c>
      <c r="AJ803" s="11">
        <v>-2.01987027404869E-2</v>
      </c>
      <c r="AK803" s="11">
        <v>-7.3701776757571702E-3</v>
      </c>
      <c r="AL803" s="11">
        <v>1.6569996304225899E-3</v>
      </c>
      <c r="AM803" s="11">
        <v>-1.0208760596061199E-2</v>
      </c>
      <c r="AN803" s="11">
        <v>-2.47587134475756E-2</v>
      </c>
      <c r="AO803" s="11">
        <v>-4.2602030679423898E-2</v>
      </c>
      <c r="AP803" s="11">
        <v>-1.53112370206835E-2</v>
      </c>
      <c r="AQ803" s="11">
        <v>-5.42437296067328E-2</v>
      </c>
      <c r="AR803" s="11">
        <v>3.4195117390410402E-2</v>
      </c>
      <c r="AS803" s="11">
        <v>-1.57081376053399E-2</v>
      </c>
      <c r="AT803" s="11">
        <v>-6.6909880500037905E-2</v>
      </c>
      <c r="AU803" s="11">
        <v>4.2273089556278599E-2</v>
      </c>
      <c r="AW803">
        <f t="array" ref="AW803">SUMPRODUCT(B803:AU803,TRANSPOSE('QoL regression results'!$H$3:$H$48))</f>
        <v>0.81414431966751388</v>
      </c>
    </row>
    <row r="804" spans="1:49" x14ac:dyDescent="0.3">
      <c r="A804">
        <v>803</v>
      </c>
      <c r="B804" s="11">
        <v>0.85267425029059296</v>
      </c>
      <c r="C804" s="11">
        <v>-4.2180184349708702E-2</v>
      </c>
      <c r="D804" s="11">
        <v>6.41063399067778E-3</v>
      </c>
      <c r="E804" s="11">
        <v>1.14077450028364E-2</v>
      </c>
      <c r="F804" s="11">
        <v>-9.9175784645618905E-3</v>
      </c>
      <c r="G804" s="11">
        <v>2.56665434304271E-2</v>
      </c>
      <c r="H804" s="11">
        <v>2.4422715697146501E-2</v>
      </c>
      <c r="I804" s="11">
        <v>-7.6526648739182204E-2</v>
      </c>
      <c r="J804" s="11">
        <v>-1.9879880385151199E-3</v>
      </c>
      <c r="K804" s="11">
        <v>-0.10867665943598601</v>
      </c>
      <c r="L804" s="11">
        <v>-0.106912726586794</v>
      </c>
      <c r="M804" s="11">
        <v>-4.4984898955585897E-2</v>
      </c>
      <c r="N804" s="11">
        <v>-0.19925580603724599</v>
      </c>
      <c r="O804" s="11">
        <v>-5.1801368658843598E-2</v>
      </c>
      <c r="P804" s="11">
        <v>-2.1759338240031401E-2</v>
      </c>
      <c r="Q804" s="11">
        <v>-8.9622450247345997E-2</v>
      </c>
      <c r="R804" s="11">
        <v>-0.10162299839653099</v>
      </c>
      <c r="S804" s="11">
        <v>-0.16091207043899899</v>
      </c>
      <c r="T804" s="11">
        <v>-6.4805569332561597E-2</v>
      </c>
      <c r="U804" s="11">
        <v>-8.9375903737641E-3</v>
      </c>
      <c r="V804" s="11">
        <v>-8.9837791667505401E-4</v>
      </c>
      <c r="W804" s="11">
        <v>-6.0622191543522302E-2</v>
      </c>
      <c r="X804" s="11">
        <v>-2.30502006352067E-2</v>
      </c>
      <c r="Y804" s="11">
        <v>9.4594396503220393E-2</v>
      </c>
      <c r="Z804" s="11">
        <v>1.48357630049025E-2</v>
      </c>
      <c r="AA804" s="11">
        <v>-9.9794025741111597E-2</v>
      </c>
      <c r="AB804" s="11">
        <v>-2.8129290740538399E-2</v>
      </c>
      <c r="AC804" s="11">
        <v>-5.1192631322480198E-2</v>
      </c>
      <c r="AD804" s="11">
        <v>-1.71811408905982E-2</v>
      </c>
      <c r="AE804" s="11">
        <v>-2.3522244768034401E-2</v>
      </c>
      <c r="AF804" s="11">
        <v>-3.2561586503712298E-2</v>
      </c>
      <c r="AG804" s="11">
        <v>-6.3427038301302793E-2</v>
      </c>
      <c r="AH804" s="11">
        <v>-4.8111111611262303E-2</v>
      </c>
      <c r="AI804" s="11">
        <v>-2.5618609078260302E-2</v>
      </c>
      <c r="AJ804" s="11">
        <v>-1.41885678046788E-2</v>
      </c>
      <c r="AK804" s="11">
        <v>1.06164894644402E-2</v>
      </c>
      <c r="AL804" s="11">
        <v>1.7680348249090799E-2</v>
      </c>
      <c r="AM804" s="11">
        <v>-7.9384126897608393E-3</v>
      </c>
      <c r="AN804" s="11">
        <v>-1.2752652972221799E-2</v>
      </c>
      <c r="AO804" s="11">
        <v>-3.4659061684713999E-2</v>
      </c>
      <c r="AP804" s="11">
        <v>-6.8358264251771397E-3</v>
      </c>
      <c r="AQ804" s="11">
        <v>-5.6725473722864503E-2</v>
      </c>
      <c r="AR804" s="11">
        <v>2.8816563925359001E-2</v>
      </c>
      <c r="AS804" s="11">
        <v>-2.6349676786796401E-2</v>
      </c>
      <c r="AT804" s="11">
        <v>-8.2977499079769507E-2</v>
      </c>
      <c r="AU804" s="11">
        <v>4.1922957055976297E-2</v>
      </c>
      <c r="AW804">
        <f t="array" ref="AW804">SUMPRODUCT(B804:AU804,TRANSPOSE('QoL regression results'!$H$3:$H$48))</f>
        <v>0.82224348692842142</v>
      </c>
    </row>
    <row r="805" spans="1:49" x14ac:dyDescent="0.3">
      <c r="A805">
        <v>804</v>
      </c>
      <c r="B805" s="11">
        <v>0.84995744991458999</v>
      </c>
      <c r="C805" s="11">
        <v>-5.2014307083457903E-2</v>
      </c>
      <c r="D805" s="11">
        <v>1.2227536392362799E-2</v>
      </c>
      <c r="E805" s="11">
        <v>1.8656826039496598E-2</v>
      </c>
      <c r="F805" s="11">
        <v>1.53674915434573E-2</v>
      </c>
      <c r="G805" s="11">
        <v>-2.9292379313384099E-3</v>
      </c>
      <c r="H805" s="11">
        <v>2.0721975800366801E-2</v>
      </c>
      <c r="I805" s="11">
        <v>-6.4452610642737301E-2</v>
      </c>
      <c r="J805" s="11">
        <v>-5.0196614017617103E-2</v>
      </c>
      <c r="K805" s="11">
        <v>-0.121020727776362</v>
      </c>
      <c r="L805" s="11">
        <v>-4.92315715031241E-2</v>
      </c>
      <c r="M805" s="11">
        <v>-4.3624318504616399E-2</v>
      </c>
      <c r="N805" s="11">
        <v>-0.12647148416860801</v>
      </c>
      <c r="O805" s="11">
        <v>-8.3761214417200303E-2</v>
      </c>
      <c r="P805" s="11">
        <v>-3.42244861570506E-2</v>
      </c>
      <c r="Q805" s="11">
        <v>-6.3989924650594707E-2</v>
      </c>
      <c r="R805" s="11">
        <v>-0.105701767290429</v>
      </c>
      <c r="S805" s="11">
        <v>-0.17751148429492</v>
      </c>
      <c r="T805" s="11">
        <v>-6.4265020484158303E-2</v>
      </c>
      <c r="U805" s="11">
        <v>-0.138088422862851</v>
      </c>
      <c r="V805" s="11">
        <v>8.7970483531825405E-3</v>
      </c>
      <c r="W805" s="11">
        <v>-7.9204811398781005E-3</v>
      </c>
      <c r="X805" s="11">
        <v>-4.3485747824011503E-2</v>
      </c>
      <c r="Y805" s="11">
        <v>3.9156346334646097E-2</v>
      </c>
      <c r="Z805" s="11">
        <v>1.34217486842286E-2</v>
      </c>
      <c r="AA805" s="11">
        <v>-7.9776837036383802E-2</v>
      </c>
      <c r="AB805" s="11">
        <v>-4.2867337413760899E-2</v>
      </c>
      <c r="AC805" s="11">
        <v>-0.129674000207948</v>
      </c>
      <c r="AD805" s="11">
        <v>-4.8754819231477398E-2</v>
      </c>
      <c r="AE805" s="11">
        <v>-3.3521196686174398E-2</v>
      </c>
      <c r="AF805" s="11">
        <v>-2.1874291788662001E-2</v>
      </c>
      <c r="AG805" s="11">
        <v>-6.3054428431721599E-2</v>
      </c>
      <c r="AH805" s="11">
        <v>-3.8280507687563803E-2</v>
      </c>
      <c r="AI805" s="11">
        <v>-1.88335215254242E-2</v>
      </c>
      <c r="AJ805" s="11">
        <v>-1.8360633680834099E-2</v>
      </c>
      <c r="AK805" s="11">
        <v>-6.6249705029411098E-3</v>
      </c>
      <c r="AL805" s="11">
        <v>-2.1943771554030099E-3</v>
      </c>
      <c r="AM805" s="11">
        <v>-1.20814933797063E-2</v>
      </c>
      <c r="AN805" s="11">
        <v>-2.7658623743943799E-2</v>
      </c>
      <c r="AO805" s="11">
        <v>-4.1312148954144201E-2</v>
      </c>
      <c r="AP805" s="11">
        <v>-7.6098860406426903E-3</v>
      </c>
      <c r="AQ805" s="11">
        <v>-5.4027195811872798E-2</v>
      </c>
      <c r="AR805" s="11">
        <v>3.3514227210242102E-2</v>
      </c>
      <c r="AS805" s="11">
        <v>-2.3106934649651498E-2</v>
      </c>
      <c r="AT805" s="11">
        <v>-6.7086320178727898E-2</v>
      </c>
      <c r="AU805" s="11">
        <v>4.3819232504035403E-2</v>
      </c>
      <c r="AW805">
        <f t="array" ref="AW805">SUMPRODUCT(B805:AU805,TRANSPOSE('QoL regression results'!$H$3:$H$48))</f>
        <v>0.80948256507162319</v>
      </c>
    </row>
    <row r="806" spans="1:49" x14ac:dyDescent="0.3">
      <c r="A806">
        <v>805</v>
      </c>
      <c r="B806" s="11">
        <v>0.874665689755183</v>
      </c>
      <c r="C806" s="11">
        <v>-1.72724104466545E-2</v>
      </c>
      <c r="D806" s="11">
        <v>-1.37566003107021E-2</v>
      </c>
      <c r="E806" s="11">
        <v>3.6582531380041601E-4</v>
      </c>
      <c r="F806" s="11">
        <v>-8.6048551978997294E-3</v>
      </c>
      <c r="G806" s="11">
        <v>4.9984082347105802E-2</v>
      </c>
      <c r="H806" s="11">
        <v>3.90081102309979E-2</v>
      </c>
      <c r="I806" s="11">
        <v>-5.95295362662452E-2</v>
      </c>
      <c r="J806" s="11">
        <v>-2.3297416251571001E-2</v>
      </c>
      <c r="K806" s="11">
        <v>-0.121730893762964</v>
      </c>
      <c r="L806" s="11">
        <v>-8.6963419438356199E-2</v>
      </c>
      <c r="M806" s="11">
        <v>-5.0068434155423801E-2</v>
      </c>
      <c r="N806" s="11">
        <v>-6.9669301247596196E-2</v>
      </c>
      <c r="O806" s="11">
        <v>-5.2981434681601602E-2</v>
      </c>
      <c r="P806" s="11">
        <v>-2.9707963624812699E-2</v>
      </c>
      <c r="Q806" s="11">
        <v>-0.124470798666047</v>
      </c>
      <c r="R806" s="11">
        <v>-2.44176668626447E-2</v>
      </c>
      <c r="S806" s="11">
        <v>-9.9213038174098295E-2</v>
      </c>
      <c r="T806" s="11">
        <v>-6.2529729525095806E-2</v>
      </c>
      <c r="U806" s="11">
        <v>-0.13543039196731901</v>
      </c>
      <c r="V806" s="11">
        <v>-3.0533104758962101E-3</v>
      </c>
      <c r="W806" s="11">
        <v>-6.5026279574911694E-2</v>
      </c>
      <c r="X806" s="11">
        <v>-4.2916739215925703E-2</v>
      </c>
      <c r="Y806" s="11">
        <v>-4.1670692419091898E-4</v>
      </c>
      <c r="Z806" s="11">
        <v>8.6044989133536708E-3</v>
      </c>
      <c r="AA806" s="11">
        <v>-9.7428393143684303E-2</v>
      </c>
      <c r="AB806" s="11">
        <v>-2.7193965255834701E-2</v>
      </c>
      <c r="AC806" s="11">
        <v>-8.57374406384451E-2</v>
      </c>
      <c r="AD806" s="11">
        <v>5.9756956179390303E-3</v>
      </c>
      <c r="AE806" s="11">
        <v>-3.5096397365212903E-2</v>
      </c>
      <c r="AF806" s="11">
        <v>-9.7113735074915806E-3</v>
      </c>
      <c r="AG806" s="11">
        <v>-6.1112622704473998E-2</v>
      </c>
      <c r="AH806" s="11">
        <v>-5.5030624532040398E-2</v>
      </c>
      <c r="AI806" s="11">
        <v>-2.8823382998654199E-2</v>
      </c>
      <c r="AJ806" s="11">
        <v>-1.1223711816395599E-2</v>
      </c>
      <c r="AK806" s="11">
        <v>-2.7793489501575399E-3</v>
      </c>
      <c r="AL806" s="11">
        <v>-1.0043822421503401E-2</v>
      </c>
      <c r="AM806" s="11">
        <v>-2.1282770472721601E-2</v>
      </c>
      <c r="AN806" s="11">
        <v>-4.1728737341030997E-2</v>
      </c>
      <c r="AO806" s="11">
        <v>-7.0128992475625193E-2</v>
      </c>
      <c r="AP806" s="11">
        <v>-1.5928524468766601E-2</v>
      </c>
      <c r="AQ806" s="11">
        <v>-5.4878324810841803E-2</v>
      </c>
      <c r="AR806" s="11">
        <v>3.3021772421345498E-2</v>
      </c>
      <c r="AS806" s="11">
        <v>-2.1553617028963998E-2</v>
      </c>
      <c r="AT806" s="11">
        <v>-6.1986411140767202E-2</v>
      </c>
      <c r="AU806" s="11">
        <v>4.1604769335565402E-2</v>
      </c>
      <c r="AW806">
        <f t="array" ref="AW806">SUMPRODUCT(B806:AU806,TRANSPOSE('QoL regression results'!$H$3:$H$48))</f>
        <v>0.80959124280163919</v>
      </c>
    </row>
    <row r="807" spans="1:49" x14ac:dyDescent="0.3">
      <c r="A807">
        <v>806</v>
      </c>
      <c r="B807" s="11">
        <v>0.86185602835596598</v>
      </c>
      <c r="C807" s="11">
        <v>-5.5400393258522099E-2</v>
      </c>
      <c r="D807" s="11">
        <v>-1.5538057747807E-2</v>
      </c>
      <c r="E807" s="11">
        <v>-1.4880012248472199E-2</v>
      </c>
      <c r="F807" s="11">
        <v>3.0842695171203399E-2</v>
      </c>
      <c r="G807" s="11">
        <v>3.4809699517987097E-2</v>
      </c>
      <c r="H807" s="11">
        <v>4.1503642196845103E-2</v>
      </c>
      <c r="I807" s="11">
        <v>-3.6420949764370797E-2</v>
      </c>
      <c r="J807" s="11">
        <v>-1.20803348874093E-2</v>
      </c>
      <c r="K807" s="11">
        <v>-0.13580052838251</v>
      </c>
      <c r="L807" s="11">
        <v>-8.6834796662394603E-2</v>
      </c>
      <c r="M807" s="11">
        <v>-6.38171079590579E-2</v>
      </c>
      <c r="N807" s="11">
        <v>-0.14418713701436001</v>
      </c>
      <c r="O807" s="11">
        <v>-8.0547268995336097E-2</v>
      </c>
      <c r="P807" s="11">
        <v>-2.8594347164004399E-2</v>
      </c>
      <c r="Q807" s="11">
        <v>-4.4548071428625401E-2</v>
      </c>
      <c r="R807" s="11">
        <v>-8.1894603480096195E-2</v>
      </c>
      <c r="S807" s="11">
        <v>-0.13561090039253401</v>
      </c>
      <c r="T807" s="11">
        <v>-6.7563997809166498E-2</v>
      </c>
      <c r="U807" s="11">
        <v>-5.9289118811241798E-2</v>
      </c>
      <c r="V807" s="11">
        <v>-1.7925336916338901E-2</v>
      </c>
      <c r="W807" s="11">
        <v>-3.6182831158262603E-2</v>
      </c>
      <c r="X807" s="11">
        <v>-3.2538984738245298E-2</v>
      </c>
      <c r="Y807" s="11">
        <v>1.76421482116003E-2</v>
      </c>
      <c r="Z807" s="11">
        <v>-1.49664120256713E-2</v>
      </c>
      <c r="AA807" s="11">
        <v>-0.11042836125541899</v>
      </c>
      <c r="AB807" s="11">
        <v>-4.5839385346826599E-2</v>
      </c>
      <c r="AC807" s="11">
        <v>-4.5158520717659802E-3</v>
      </c>
      <c r="AD807" s="11">
        <v>3.1900286874149801E-2</v>
      </c>
      <c r="AE807" s="11">
        <v>-3.7979533003868603E-2</v>
      </c>
      <c r="AF807" s="11">
        <v>-3.0044286064262501E-2</v>
      </c>
      <c r="AG807" s="11">
        <v>-7.2682474168878894E-2</v>
      </c>
      <c r="AH807" s="11">
        <v>-6.2449958536815203E-2</v>
      </c>
      <c r="AI807" s="11">
        <v>-2.9212429990118201E-2</v>
      </c>
      <c r="AJ807" s="11">
        <v>-1.7824801236820401E-2</v>
      </c>
      <c r="AK807" s="11">
        <v>1.35614205924429E-2</v>
      </c>
      <c r="AL807" s="11">
        <v>2.12125865241771E-2</v>
      </c>
      <c r="AM807" s="11">
        <v>3.16588807440409E-3</v>
      </c>
      <c r="AN807" s="11">
        <v>-1.6506788440767299E-2</v>
      </c>
      <c r="AO807" s="11">
        <v>-2.94477270846937E-2</v>
      </c>
      <c r="AP807" s="11">
        <v>-4.3789789337471902E-3</v>
      </c>
      <c r="AQ807" s="11">
        <v>-4.1679369398775701E-2</v>
      </c>
      <c r="AR807" s="11">
        <v>3.5489634994259098E-2</v>
      </c>
      <c r="AS807" s="11">
        <v>-1.81810914634929E-2</v>
      </c>
      <c r="AT807" s="11">
        <v>-6.10702606270652E-2</v>
      </c>
      <c r="AU807" s="11">
        <v>4.1684070276127902E-2</v>
      </c>
      <c r="AW807">
        <f t="array" ref="AW807">SUMPRODUCT(B807:AU807,TRANSPOSE('QoL regression results'!$H$3:$H$48))</f>
        <v>0.82061865634332787</v>
      </c>
    </row>
    <row r="808" spans="1:49" x14ac:dyDescent="0.3">
      <c r="A808">
        <v>807</v>
      </c>
      <c r="B808" s="11">
        <v>0.87531373531032897</v>
      </c>
      <c r="C808" s="11">
        <v>-2.9210717984371502E-2</v>
      </c>
      <c r="D808" s="11">
        <v>-2.58829174616571E-2</v>
      </c>
      <c r="E808" s="11">
        <v>-3.8594074616223298E-3</v>
      </c>
      <c r="F808" s="11">
        <v>-5.2904378416477098E-2</v>
      </c>
      <c r="G808" s="11">
        <v>2.6702114889988301E-2</v>
      </c>
      <c r="H808" s="11">
        <v>1.9221610218008601E-2</v>
      </c>
      <c r="I808" s="11">
        <v>-5.66228812913541E-2</v>
      </c>
      <c r="J808" s="11">
        <v>-2.1926673596017399E-2</v>
      </c>
      <c r="K808" s="11">
        <v>-0.16667912293019099</v>
      </c>
      <c r="L808" s="11">
        <v>-0.124348630324934</v>
      </c>
      <c r="M808" s="11">
        <v>-6.4895680924502097E-2</v>
      </c>
      <c r="N808" s="11">
        <v>-9.6209691263041797E-2</v>
      </c>
      <c r="O808" s="11">
        <v>-6.6324678531964498E-2</v>
      </c>
      <c r="P808" s="11">
        <v>-1.6397661184556E-2</v>
      </c>
      <c r="Q808" s="11">
        <v>-0.19445004689480799</v>
      </c>
      <c r="R808" s="11">
        <v>-5.2775484616403197E-2</v>
      </c>
      <c r="S808" s="11">
        <v>-0.13281614179125001</v>
      </c>
      <c r="T808" s="11">
        <v>-6.3905265932020797E-2</v>
      </c>
      <c r="U808" s="11">
        <v>-5.15314012156377E-2</v>
      </c>
      <c r="V808" s="11">
        <v>5.3173051280058195E-4</v>
      </c>
      <c r="W808" s="11">
        <v>-2.2031097000950201E-2</v>
      </c>
      <c r="X808" s="11">
        <v>-3.9477656910519701E-2</v>
      </c>
      <c r="Y808" s="11">
        <v>-5.7561176754128703E-2</v>
      </c>
      <c r="Z808" s="11">
        <v>3.4265075678643897E-2</v>
      </c>
      <c r="AA808" s="11">
        <v>-0.108953249341744</v>
      </c>
      <c r="AB808" s="11">
        <v>-3.7636622469290601E-2</v>
      </c>
      <c r="AC808" s="11">
        <v>1.7723047032183501E-2</v>
      </c>
      <c r="AD808" s="11">
        <v>-1.3681855522597401E-2</v>
      </c>
      <c r="AE808" s="11">
        <v>-3.8571122028868497E-2</v>
      </c>
      <c r="AF808" s="11">
        <v>-1.4469363405470699E-2</v>
      </c>
      <c r="AG808" s="11">
        <v>-6.7936784006652207E-2</v>
      </c>
      <c r="AH808" s="11">
        <v>-4.4762004254963003E-2</v>
      </c>
      <c r="AI808" s="11">
        <v>-2.10486346179737E-2</v>
      </c>
      <c r="AJ808" s="11">
        <v>-2.1389761419735899E-2</v>
      </c>
      <c r="AK808" s="11">
        <v>-6.6074930985475797E-3</v>
      </c>
      <c r="AL808" s="11">
        <v>2.7166248196997598E-3</v>
      </c>
      <c r="AM808" s="11">
        <v>-1.9665547500377498E-2</v>
      </c>
      <c r="AN808" s="11">
        <v>-2.8731308744917701E-2</v>
      </c>
      <c r="AO808" s="11">
        <v>-5.8935806816746997E-2</v>
      </c>
      <c r="AP808" s="11">
        <v>-1.5780646206296101E-2</v>
      </c>
      <c r="AQ808" s="11">
        <v>-4.7860962610240497E-2</v>
      </c>
      <c r="AR808" s="11">
        <v>2.75876519306191E-2</v>
      </c>
      <c r="AS808" s="11">
        <v>-2.1023724734532699E-2</v>
      </c>
      <c r="AT808" s="11">
        <v>-6.4613312413832905E-2</v>
      </c>
      <c r="AU808" s="11">
        <v>5.2766653151822301E-2</v>
      </c>
      <c r="AW808">
        <f t="array" ref="AW808">SUMPRODUCT(B808:AU808,TRANSPOSE('QoL regression results'!$H$3:$H$48))</f>
        <v>0.83326835587506576</v>
      </c>
    </row>
    <row r="809" spans="1:49" x14ac:dyDescent="0.3">
      <c r="A809">
        <v>808</v>
      </c>
      <c r="B809" s="11">
        <v>0.86062983799314097</v>
      </c>
      <c r="C809" s="11">
        <v>-8.5133898918100998E-2</v>
      </c>
      <c r="D809" s="11">
        <v>1.0617591549665201E-3</v>
      </c>
      <c r="E809" s="11">
        <v>1.5477598752765101E-2</v>
      </c>
      <c r="F809" s="11">
        <v>1.7657122469186701E-2</v>
      </c>
      <c r="G809" s="11">
        <v>4.8496514036786099E-2</v>
      </c>
      <c r="H809" s="11">
        <v>3.4549488666378698E-2</v>
      </c>
      <c r="I809" s="11">
        <v>-7.6163238894724497E-2</v>
      </c>
      <c r="J809" s="11">
        <v>-2.80550283671934E-2</v>
      </c>
      <c r="K809" s="11">
        <v>-6.8024508804848394E-2</v>
      </c>
      <c r="L809" s="11">
        <v>-0.13059593459469401</v>
      </c>
      <c r="M809" s="11">
        <v>-4.3011458280931801E-2</v>
      </c>
      <c r="N809" s="11">
        <v>-0.17179329642473601</v>
      </c>
      <c r="O809" s="11">
        <v>-5.4777778326884199E-2</v>
      </c>
      <c r="P809" s="11">
        <v>-3.53565224705533E-3</v>
      </c>
      <c r="Q809" s="11">
        <v>-0.15195034458037501</v>
      </c>
      <c r="R809" s="11">
        <v>-0.114530323997557</v>
      </c>
      <c r="S809" s="11">
        <v>-0.12623287235265099</v>
      </c>
      <c r="T809" s="11">
        <v>-6.7074946933966595E-2</v>
      </c>
      <c r="U809" s="11">
        <v>-7.0219513507564196E-2</v>
      </c>
      <c r="V809" s="11">
        <v>-2.36389262689615E-2</v>
      </c>
      <c r="W809" s="11">
        <v>-2.3876764252758701E-2</v>
      </c>
      <c r="X809" s="11">
        <v>-5.6692527342844502E-2</v>
      </c>
      <c r="Y809" s="11">
        <v>-1.11764010263612E-2</v>
      </c>
      <c r="Z809" s="11">
        <v>-3.9589818332460898E-2</v>
      </c>
      <c r="AA809" s="11">
        <v>-6.1441862345726697E-2</v>
      </c>
      <c r="AB809" s="11">
        <v>-3.3542391698084803E-2</v>
      </c>
      <c r="AC809" s="11">
        <v>2.5642561582312099E-2</v>
      </c>
      <c r="AD809" s="11">
        <v>-0.102752388347644</v>
      </c>
      <c r="AE809" s="11">
        <v>-3.0043463574955201E-2</v>
      </c>
      <c r="AF809" s="11">
        <v>-4.1982819040729102E-3</v>
      </c>
      <c r="AG809" s="11">
        <v>-5.40821038892298E-2</v>
      </c>
      <c r="AH809" s="11">
        <v>-5.6069649755407E-2</v>
      </c>
      <c r="AI809" s="11">
        <v>-1.9863833912959501E-2</v>
      </c>
      <c r="AJ809" s="11">
        <v>-1.6545558488396801E-2</v>
      </c>
      <c r="AK809" s="11">
        <v>2.3150102574327901E-3</v>
      </c>
      <c r="AL809" s="11">
        <v>2.75412297345041E-3</v>
      </c>
      <c r="AM809" s="11">
        <v>-1.0631060298183099E-2</v>
      </c>
      <c r="AN809" s="11">
        <v>-2.6364258322173199E-2</v>
      </c>
      <c r="AO809" s="11">
        <v>-4.2278525123986603E-2</v>
      </c>
      <c r="AP809" s="11">
        <v>-2.2713290185029999E-2</v>
      </c>
      <c r="AQ809" s="11">
        <v>-5.7536894563888497E-2</v>
      </c>
      <c r="AR809" s="11">
        <v>3.03758456598941E-2</v>
      </c>
      <c r="AS809" s="11">
        <v>-2.0235039955902E-2</v>
      </c>
      <c r="AT809" s="11">
        <v>-6.5079957916391595E-2</v>
      </c>
      <c r="AU809" s="11">
        <v>4.3472583797981197E-2</v>
      </c>
      <c r="AW809">
        <f t="array" ref="AW809">SUMPRODUCT(B809:AU809,TRANSPOSE('QoL regression results'!$H$3:$H$48))</f>
        <v>0.80731431121118447</v>
      </c>
    </row>
    <row r="810" spans="1:49" x14ac:dyDescent="0.3">
      <c r="A810">
        <v>809</v>
      </c>
      <c r="B810" s="11">
        <v>0.86076951665618995</v>
      </c>
      <c r="C810" s="11">
        <v>-2.5573831915938799E-2</v>
      </c>
      <c r="D810" s="11">
        <v>3.2945311341981198E-2</v>
      </c>
      <c r="E810" s="11">
        <v>1.12969634229053E-3</v>
      </c>
      <c r="F810" s="11">
        <v>2.6445710115512201E-2</v>
      </c>
      <c r="G810" s="11">
        <v>9.3228496575472799E-3</v>
      </c>
      <c r="H810" s="11">
        <v>3.7046893965984998E-2</v>
      </c>
      <c r="I810" s="11">
        <v>-6.44424945005935E-2</v>
      </c>
      <c r="J810" s="11">
        <v>6.3579433918830404E-3</v>
      </c>
      <c r="K810" s="11">
        <v>-0.122411800868803</v>
      </c>
      <c r="L810" s="11">
        <v>-0.101465232074976</v>
      </c>
      <c r="M810" s="11">
        <v>-5.3732447884758699E-2</v>
      </c>
      <c r="N810" s="11">
        <v>-0.17123027950358399</v>
      </c>
      <c r="O810" s="11">
        <v>1.1273041858940701E-2</v>
      </c>
      <c r="P810" s="11">
        <v>-2.2632310040528399E-2</v>
      </c>
      <c r="Q810" s="11">
        <v>-0.11803553047648201</v>
      </c>
      <c r="R810" s="11">
        <v>-5.6157115294318501E-2</v>
      </c>
      <c r="S810" s="11">
        <v>-0.10834549420232201</v>
      </c>
      <c r="T810" s="11">
        <v>-6.7754255624482895E-2</v>
      </c>
      <c r="U810" s="11">
        <v>-5.8374931767337997E-2</v>
      </c>
      <c r="V810" s="11">
        <v>-3.5663590727981298E-3</v>
      </c>
      <c r="W810" s="11">
        <v>-1.9954766278522301E-2</v>
      </c>
      <c r="X810" s="11">
        <v>-3.90198543196556E-2</v>
      </c>
      <c r="Y810" s="11">
        <v>1.0996782275617E-2</v>
      </c>
      <c r="Z810" s="11">
        <v>1.20380599054218E-3</v>
      </c>
      <c r="AA810" s="11">
        <v>-0.121828352727215</v>
      </c>
      <c r="AB810" s="11">
        <v>-1.9851953802560499E-2</v>
      </c>
      <c r="AC810" s="11">
        <v>-2.3248947441770099E-2</v>
      </c>
      <c r="AD810" s="11">
        <v>-5.5760231171070603E-2</v>
      </c>
      <c r="AE810" s="11">
        <v>-3.1029389377248501E-2</v>
      </c>
      <c r="AF810" s="11">
        <v>-2.5126062409746401E-2</v>
      </c>
      <c r="AG810" s="11">
        <v>-6.9204846947902299E-2</v>
      </c>
      <c r="AH810" s="11">
        <v>-5.9989135117210303E-2</v>
      </c>
      <c r="AI810" s="11">
        <v>-3.3431959426859698E-2</v>
      </c>
      <c r="AJ810" s="11">
        <v>-1.5182026502163701E-2</v>
      </c>
      <c r="AK810" s="11">
        <v>2.6553828347957499E-3</v>
      </c>
      <c r="AL810" s="11">
        <v>1.34975902760858E-2</v>
      </c>
      <c r="AM810" s="11">
        <v>-5.3840961412403698E-3</v>
      </c>
      <c r="AN810" s="11">
        <v>-1.8403783708608401E-2</v>
      </c>
      <c r="AO810" s="11">
        <v>-3.7457096810573402E-2</v>
      </c>
      <c r="AP810" s="11">
        <v>-1.7892015109656299E-2</v>
      </c>
      <c r="AQ810" s="11">
        <v>-6.0699990946682499E-2</v>
      </c>
      <c r="AR810" s="11">
        <v>3.1419217551482498E-2</v>
      </c>
      <c r="AS810" s="11">
        <v>-2.08964845065286E-2</v>
      </c>
      <c r="AT810" s="11">
        <v>-6.8772845463834206E-2</v>
      </c>
      <c r="AU810" s="11">
        <v>4.8838077627898303E-2</v>
      </c>
      <c r="AW810">
        <f t="array" ref="AW810">SUMPRODUCT(B810:AU810,TRANSPOSE('QoL regression results'!$H$3:$H$48))</f>
        <v>0.81427797181506545</v>
      </c>
    </row>
    <row r="811" spans="1:49" x14ac:dyDescent="0.3">
      <c r="A811">
        <v>810</v>
      </c>
      <c r="B811" s="11">
        <v>0.858047236203765</v>
      </c>
      <c r="C811" s="11">
        <v>-6.6453628316711602E-2</v>
      </c>
      <c r="D811" s="11">
        <v>3.6502673443737201E-3</v>
      </c>
      <c r="E811" s="11">
        <v>7.6008072210932897E-3</v>
      </c>
      <c r="F811" s="11">
        <v>1.8121973343681399E-2</v>
      </c>
      <c r="G811" s="11">
        <v>1.8299987987294399E-2</v>
      </c>
      <c r="H811" s="11">
        <v>3.7869495315592E-2</v>
      </c>
      <c r="I811" s="11">
        <v>-9.5320110529265298E-2</v>
      </c>
      <c r="J811" s="11">
        <v>-2.8593409449008102E-2</v>
      </c>
      <c r="K811" s="11">
        <v>-0.16874951667226001</v>
      </c>
      <c r="L811" s="11">
        <v>-9.9318505001615195E-2</v>
      </c>
      <c r="M811" s="11">
        <v>-5.1826161063956898E-2</v>
      </c>
      <c r="N811" s="11">
        <v>-8.0975741796090198E-2</v>
      </c>
      <c r="O811" s="11">
        <v>-9.7488848024292807E-2</v>
      </c>
      <c r="P811" s="11">
        <v>-1.4727824408706999E-2</v>
      </c>
      <c r="Q811" s="11">
        <v>-2.65219777529377E-2</v>
      </c>
      <c r="R811" s="11">
        <v>-0.130090066642959</v>
      </c>
      <c r="S811" s="11">
        <v>-9.4892913136525897E-2</v>
      </c>
      <c r="T811" s="11">
        <v>-3.1033193750017899E-2</v>
      </c>
      <c r="U811" s="11">
        <v>-0.17359201036615901</v>
      </c>
      <c r="V811" s="11">
        <v>-1.38723022595966E-3</v>
      </c>
      <c r="W811" s="11">
        <v>-5.6253490334027399E-2</v>
      </c>
      <c r="X811" s="11">
        <v>-3.2312631013817802E-2</v>
      </c>
      <c r="Y811" s="11">
        <v>5.1162306716038698E-2</v>
      </c>
      <c r="Z811" s="11">
        <v>-1.9813875919272101E-2</v>
      </c>
      <c r="AA811" s="11">
        <v>-0.103954691083149</v>
      </c>
      <c r="AB811" s="11">
        <v>-3.6553728794449597E-2</v>
      </c>
      <c r="AC811" s="11">
        <v>8.6805639772557005E-3</v>
      </c>
      <c r="AD811" s="11">
        <v>1.85863756661719E-3</v>
      </c>
      <c r="AE811" s="11">
        <v>-3.5743006367377803E-2</v>
      </c>
      <c r="AF811" s="11">
        <v>-2.2012846070390699E-2</v>
      </c>
      <c r="AG811" s="11">
        <v>-6.6103128182334298E-2</v>
      </c>
      <c r="AH811" s="11">
        <v>-6.3657398346570401E-2</v>
      </c>
      <c r="AI811" s="11">
        <v>-2.7217601052063001E-2</v>
      </c>
      <c r="AJ811" s="11">
        <v>-1.9734085801021199E-2</v>
      </c>
      <c r="AK811" s="11">
        <v>7.6612874201475601E-3</v>
      </c>
      <c r="AL811" s="11">
        <v>1.25954612654078E-2</v>
      </c>
      <c r="AM811" s="11">
        <v>-1.5941204282814701E-3</v>
      </c>
      <c r="AN811" s="11">
        <v>-1.34860020757948E-2</v>
      </c>
      <c r="AO811" s="11">
        <v>-2.8939294398855901E-2</v>
      </c>
      <c r="AP811" s="11">
        <v>-1.45084466201409E-2</v>
      </c>
      <c r="AQ811" s="11">
        <v>-4.97191229749697E-2</v>
      </c>
      <c r="AR811" s="11">
        <v>3.2182052345203299E-2</v>
      </c>
      <c r="AS811" s="11">
        <v>-1.20698570839394E-2</v>
      </c>
      <c r="AT811" s="11">
        <v>-5.5316424792506001E-2</v>
      </c>
      <c r="AU811" s="11">
        <v>3.9385013539361698E-2</v>
      </c>
      <c r="AW811">
        <f t="array" ref="AW811">SUMPRODUCT(B811:AU811,TRANSPOSE('QoL regression results'!$H$3:$H$48))</f>
        <v>0.80698529912260242</v>
      </c>
    </row>
    <row r="812" spans="1:49" x14ac:dyDescent="0.3">
      <c r="A812">
        <v>811</v>
      </c>
      <c r="B812" s="11">
        <v>0.84459988617869597</v>
      </c>
      <c r="C812" s="11">
        <v>-4.40546664686364E-2</v>
      </c>
      <c r="D812" s="11">
        <v>4.9178360662283501E-3</v>
      </c>
      <c r="E812" s="11">
        <v>9.5197200157143506E-3</v>
      </c>
      <c r="F812" s="11">
        <v>3.3514171626040402E-2</v>
      </c>
      <c r="G812" s="11">
        <v>5.17264569898142E-2</v>
      </c>
      <c r="H812" s="11">
        <v>3.3944117271753303E-2</v>
      </c>
      <c r="I812" s="11">
        <v>-9.3169724690759695E-2</v>
      </c>
      <c r="J812" s="11">
        <v>-3.7310937420277197E-2</v>
      </c>
      <c r="K812" s="11">
        <v>-0.14480068425787601</v>
      </c>
      <c r="L812" s="11">
        <v>-0.12527335304287401</v>
      </c>
      <c r="M812" s="11">
        <v>-4.6998043151542802E-2</v>
      </c>
      <c r="N812" s="11">
        <v>-0.13025561337854999</v>
      </c>
      <c r="O812" s="11">
        <v>-0.15655826613783699</v>
      </c>
      <c r="P812" s="11">
        <v>-1.7437272787860999E-2</v>
      </c>
      <c r="Q812" s="11">
        <v>-1.5199406397306501E-4</v>
      </c>
      <c r="R812" s="11">
        <v>-6.6778611025773801E-2</v>
      </c>
      <c r="S812" s="11">
        <v>-0.107881782854078</v>
      </c>
      <c r="T812" s="11">
        <v>-7.5244605706980203E-2</v>
      </c>
      <c r="U812" s="11">
        <v>-0.13143524570672499</v>
      </c>
      <c r="V812" s="11">
        <v>-2.67352555300387E-2</v>
      </c>
      <c r="W812" s="11">
        <v>-4.1294309747006298E-2</v>
      </c>
      <c r="X812" s="11">
        <v>-3.4284112761821098E-2</v>
      </c>
      <c r="Y812" s="11">
        <v>2.3389073229827799E-2</v>
      </c>
      <c r="Z812" s="11">
        <v>3.3924905390403402E-2</v>
      </c>
      <c r="AA812" s="11">
        <v>-0.102120769247784</v>
      </c>
      <c r="AB812" s="11">
        <v>-3.4579254574095303E-2</v>
      </c>
      <c r="AC812" s="11">
        <v>-1.28875299044368E-2</v>
      </c>
      <c r="AD812" s="11">
        <v>1.52493906412317E-2</v>
      </c>
      <c r="AE812" s="11">
        <v>-3.31842248264572E-2</v>
      </c>
      <c r="AF812" s="11">
        <v>-1.2232927269828201E-2</v>
      </c>
      <c r="AG812" s="11">
        <v>-5.5368327109674403E-2</v>
      </c>
      <c r="AH812" s="11">
        <v>-5.8808434988214801E-2</v>
      </c>
      <c r="AI812" s="11">
        <v>-2.3666155192045402E-2</v>
      </c>
      <c r="AJ812" s="11">
        <v>-1.7586455136071402E-2</v>
      </c>
      <c r="AK812" s="11">
        <v>8.9541449271704002E-3</v>
      </c>
      <c r="AL812" s="11">
        <v>1.7732402684065101E-2</v>
      </c>
      <c r="AM812" s="11">
        <v>1.4902193500185301E-4</v>
      </c>
      <c r="AN812" s="11">
        <v>-5.5401921871557997E-3</v>
      </c>
      <c r="AO812" s="11">
        <v>-2.89741878756394E-2</v>
      </c>
      <c r="AP812" s="11">
        <v>-1.35930974911711E-2</v>
      </c>
      <c r="AQ812" s="11">
        <v>-5.5338438816452201E-2</v>
      </c>
      <c r="AR812" s="11">
        <v>2.959931276E-2</v>
      </c>
      <c r="AS812" s="11">
        <v>-1.5804158831201801E-2</v>
      </c>
      <c r="AT812" s="11">
        <v>-5.93605596232442E-2</v>
      </c>
      <c r="AU812" s="11">
        <v>4.50352159219874E-2</v>
      </c>
      <c r="AW812">
        <f t="array" ref="AW812">SUMPRODUCT(B812:AU812,TRANSPOSE('QoL regression results'!$H$3:$H$48))</f>
        <v>0.80352385387454628</v>
      </c>
    </row>
    <row r="813" spans="1:49" x14ac:dyDescent="0.3">
      <c r="A813">
        <v>812</v>
      </c>
      <c r="B813" s="11">
        <v>0.84553270184206897</v>
      </c>
      <c r="C813" s="11">
        <v>-6.5014385620836501E-2</v>
      </c>
      <c r="D813" s="11">
        <v>1.8642874212203502E-2</v>
      </c>
      <c r="E813" s="11">
        <v>7.6761866634680303E-3</v>
      </c>
      <c r="F813" s="11">
        <v>3.6007491224773001E-2</v>
      </c>
      <c r="G813" s="11">
        <v>4.8757812670068103E-2</v>
      </c>
      <c r="H813" s="11">
        <v>5.7074021457120497E-2</v>
      </c>
      <c r="I813" s="11">
        <v>-0.119515928502704</v>
      </c>
      <c r="J813" s="11">
        <v>-2.72293772947668E-2</v>
      </c>
      <c r="K813" s="11">
        <v>-0.185604983996082</v>
      </c>
      <c r="L813" s="11">
        <v>-0.131648600545864</v>
      </c>
      <c r="M813" s="11">
        <v>-5.93143209497317E-2</v>
      </c>
      <c r="N813" s="11">
        <v>-0.15537380276531401</v>
      </c>
      <c r="O813" s="11">
        <v>-0.100708232587883</v>
      </c>
      <c r="P813" s="11">
        <v>-1.8363930359541699E-2</v>
      </c>
      <c r="Q813" s="11">
        <v>-6.9210615403751397E-2</v>
      </c>
      <c r="R813" s="11">
        <v>-7.99096775796512E-2</v>
      </c>
      <c r="S813" s="11">
        <v>-9.5356344535855897E-2</v>
      </c>
      <c r="T813" s="11">
        <v>-7.4716712137741406E-2</v>
      </c>
      <c r="U813" s="11">
        <v>-5.2579675565838403E-2</v>
      </c>
      <c r="V813" s="11">
        <v>-7.0125539927196898E-3</v>
      </c>
      <c r="W813" s="11">
        <v>-1.02909792633051E-2</v>
      </c>
      <c r="X813" s="11">
        <v>-2.2224397835703999E-2</v>
      </c>
      <c r="Y813" s="11">
        <v>1.6563852778211E-2</v>
      </c>
      <c r="Z813" s="11">
        <v>-1.0349308602980001E-2</v>
      </c>
      <c r="AA813" s="11">
        <v>-0.125839172250128</v>
      </c>
      <c r="AB813" s="11">
        <v>-3.3454738399344597E-2</v>
      </c>
      <c r="AC813" s="11">
        <v>2.0353066266498999E-2</v>
      </c>
      <c r="AD813" s="11">
        <v>3.5730445102895803E-2</v>
      </c>
      <c r="AE813" s="11">
        <v>-3.1143907710386502E-2</v>
      </c>
      <c r="AF813" s="11">
        <v>-2.0056085293925201E-2</v>
      </c>
      <c r="AG813" s="11">
        <v>-5.5376150737048602E-2</v>
      </c>
      <c r="AH813" s="11">
        <v>-8.2296159536099894E-2</v>
      </c>
      <c r="AI813" s="11">
        <v>-1.80958386683235E-2</v>
      </c>
      <c r="AJ813" s="11">
        <v>-1.66527468322781E-2</v>
      </c>
      <c r="AK813" s="11">
        <v>9.0878356784537297E-3</v>
      </c>
      <c r="AL813" s="11">
        <v>1.1798933434943299E-2</v>
      </c>
      <c r="AM813" s="11">
        <v>-5.5749297705326396E-3</v>
      </c>
      <c r="AN813" s="11">
        <v>-9.0393934263745899E-3</v>
      </c>
      <c r="AO813" s="11">
        <v>-3.09519965775946E-2</v>
      </c>
      <c r="AP813" s="11">
        <v>-6.0589772153007201E-3</v>
      </c>
      <c r="AQ813" s="11">
        <v>-5.5528777635792802E-2</v>
      </c>
      <c r="AR813" s="11">
        <v>2.66114992027888E-2</v>
      </c>
      <c r="AS813" s="11">
        <v>-1.4918268709435601E-2</v>
      </c>
      <c r="AT813" s="11">
        <v>-6.17381965051143E-2</v>
      </c>
      <c r="AU813" s="11">
        <v>4.2536197613037299E-2</v>
      </c>
      <c r="AW813">
        <f t="array" ref="AW813">SUMPRODUCT(B813:AU813,TRANSPOSE('QoL regression results'!$H$3:$H$48))</f>
        <v>0.77503547574091236</v>
      </c>
    </row>
    <row r="814" spans="1:49" x14ac:dyDescent="0.3">
      <c r="A814">
        <v>813</v>
      </c>
      <c r="B814" s="11">
        <v>0.86412308688288897</v>
      </c>
      <c r="C814" s="11">
        <v>-4.5251289603146998E-2</v>
      </c>
      <c r="D814" s="11">
        <v>-2.3576224630113E-2</v>
      </c>
      <c r="E814" s="11">
        <v>6.6804890691715803E-3</v>
      </c>
      <c r="F814" s="11">
        <v>-2.0038134633296099E-2</v>
      </c>
      <c r="G814" s="11">
        <v>4.6236071880197599E-2</v>
      </c>
      <c r="H814" s="11">
        <v>2.60016963310176E-2</v>
      </c>
      <c r="I814" s="11">
        <v>-5.8285821710183497E-2</v>
      </c>
      <c r="J814" s="11">
        <v>-7.4383876333015903E-3</v>
      </c>
      <c r="K814" s="11">
        <v>-0.14056215246464901</v>
      </c>
      <c r="L814" s="11">
        <v>-0.12892910226019599</v>
      </c>
      <c r="M814" s="11">
        <v>-4.8247138767141401E-2</v>
      </c>
      <c r="N814" s="11">
        <v>-0.20045945958841499</v>
      </c>
      <c r="O814" s="11">
        <v>-7.9029467377678297E-2</v>
      </c>
      <c r="P814" s="11">
        <v>-2.5145595549167801E-2</v>
      </c>
      <c r="Q814" s="11">
        <v>-0.120709878225078</v>
      </c>
      <c r="R814" s="11">
        <v>-7.3053063699828294E-2</v>
      </c>
      <c r="S814" s="11">
        <v>-0.111632879861066</v>
      </c>
      <c r="T814" s="11">
        <v>-4.8745304030956699E-2</v>
      </c>
      <c r="U814" s="11">
        <v>-0.11113524116967401</v>
      </c>
      <c r="V814" s="11">
        <v>-3.2051555028442202E-2</v>
      </c>
      <c r="W814" s="11">
        <v>-2.6773985696377001E-2</v>
      </c>
      <c r="X814" s="11">
        <v>-4.5695234639751198E-2</v>
      </c>
      <c r="Y814" s="11">
        <v>7.9186117511860707E-3</v>
      </c>
      <c r="Z814" s="11">
        <v>3.2246691026250003E-2</v>
      </c>
      <c r="AA814" s="11">
        <v>-9.6072718280467706E-2</v>
      </c>
      <c r="AB814" s="11">
        <v>-4.8009851121925802E-2</v>
      </c>
      <c r="AC814" s="11">
        <v>-5.7596247563295698E-2</v>
      </c>
      <c r="AD814" s="11">
        <v>-7.7158858321768704E-3</v>
      </c>
      <c r="AE814" s="11">
        <v>-3.4216059035184203E-2</v>
      </c>
      <c r="AF814" s="11">
        <v>-1.66569501541378E-2</v>
      </c>
      <c r="AG814" s="11">
        <v>-5.13846959399182E-2</v>
      </c>
      <c r="AH814" s="11">
        <v>-4.61881640757036E-2</v>
      </c>
      <c r="AI814" s="11">
        <v>-1.9190954098910602E-2</v>
      </c>
      <c r="AJ814" s="11">
        <v>-1.3873542449851801E-2</v>
      </c>
      <c r="AK814" s="11">
        <v>-1.5703735133289001E-2</v>
      </c>
      <c r="AL814" s="11">
        <v>-5.2173346171826302E-3</v>
      </c>
      <c r="AM814" s="11">
        <v>-2.2371119694819301E-2</v>
      </c>
      <c r="AN814" s="11">
        <v>-3.38613543821445E-2</v>
      </c>
      <c r="AO814" s="11">
        <v>-4.8212366425629899E-2</v>
      </c>
      <c r="AP814" s="11">
        <v>-1.09262712959008E-2</v>
      </c>
      <c r="AQ814" s="11">
        <v>-4.9426033742172297E-2</v>
      </c>
      <c r="AR814" s="11">
        <v>2.3217267192137701E-2</v>
      </c>
      <c r="AS814" s="11">
        <v>-1.39523412010455E-2</v>
      </c>
      <c r="AT814" s="11">
        <v>-5.7217127812171198E-2</v>
      </c>
      <c r="AU814" s="11">
        <v>4.0084290266520599E-2</v>
      </c>
      <c r="AW814">
        <f t="array" ref="AW814">SUMPRODUCT(B814:AU814,TRANSPOSE('QoL regression results'!$H$3:$H$48))</f>
        <v>0.81271758819000273</v>
      </c>
    </row>
    <row r="815" spans="1:49" x14ac:dyDescent="0.3">
      <c r="A815">
        <v>814</v>
      </c>
      <c r="B815" s="11">
        <v>0.87104743705605103</v>
      </c>
      <c r="C815" s="11">
        <v>-6.6707620677941795E-2</v>
      </c>
      <c r="D815" s="11">
        <v>-1.4114369403852601E-2</v>
      </c>
      <c r="E815" s="11">
        <v>-2.3358623997646499E-3</v>
      </c>
      <c r="F815" s="11">
        <v>-4.3956977152750899E-4</v>
      </c>
      <c r="G815" s="11">
        <v>3.0044867945555699E-2</v>
      </c>
      <c r="H815" s="11">
        <v>2.58943194089825E-2</v>
      </c>
      <c r="I815" s="11">
        <v>-2.9984515788413699E-2</v>
      </c>
      <c r="J815" s="11">
        <v>-1.2531117175004399E-2</v>
      </c>
      <c r="K815" s="11">
        <v>-0.13904673960900099</v>
      </c>
      <c r="L815" s="11">
        <v>-9.5268521802649095E-2</v>
      </c>
      <c r="M815" s="11">
        <v>-6.2919641387751801E-2</v>
      </c>
      <c r="N815" s="11">
        <v>-7.6150367387234102E-2</v>
      </c>
      <c r="O815" s="11">
        <v>-8.7760389583514994E-2</v>
      </c>
      <c r="P815" s="11">
        <v>-1.94186898501468E-2</v>
      </c>
      <c r="Q815" s="11">
        <v>-0.212086038080988</v>
      </c>
      <c r="R815" s="11">
        <v>-0.118851887160259</v>
      </c>
      <c r="S815" s="11">
        <v>-0.10883520548529201</v>
      </c>
      <c r="T815" s="11">
        <v>-4.3546348103489903E-2</v>
      </c>
      <c r="U815" s="11">
        <v>3.2150113854615102E-2</v>
      </c>
      <c r="V815" s="11">
        <v>4.6328197756162398E-2</v>
      </c>
      <c r="W815" s="11">
        <v>-3.8951698853424699E-2</v>
      </c>
      <c r="X815" s="11">
        <v>-2.7790556107776601E-2</v>
      </c>
      <c r="Y815" s="11">
        <v>8.3844823717715705E-3</v>
      </c>
      <c r="Z815" s="11">
        <v>-3.9843520092985203E-3</v>
      </c>
      <c r="AA815" s="11">
        <v>-0.10339087664749599</v>
      </c>
      <c r="AB815" s="11">
        <v>-3.2473416808582803E-2</v>
      </c>
      <c r="AC815" s="11">
        <v>-1.4575649580525299E-2</v>
      </c>
      <c r="AD815" s="11">
        <v>-4.3410761067154802E-2</v>
      </c>
      <c r="AE815" s="11">
        <v>-3.4189876594131897E-2</v>
      </c>
      <c r="AF815" s="11">
        <v>-1.4532912731150901E-2</v>
      </c>
      <c r="AG815" s="11">
        <v>-6.63125106495462E-2</v>
      </c>
      <c r="AH815" s="11">
        <v>-4.50559091789592E-2</v>
      </c>
      <c r="AI815" s="11">
        <v>-3.9289404743621602E-2</v>
      </c>
      <c r="AJ815" s="11">
        <v>-1.2619712457865801E-2</v>
      </c>
      <c r="AK815" s="11">
        <v>-1.29517388947001E-2</v>
      </c>
      <c r="AL815" s="11">
        <v>8.3458383559115504E-4</v>
      </c>
      <c r="AM815" s="11">
        <v>-1.95373676146803E-2</v>
      </c>
      <c r="AN815" s="11">
        <v>-1.9010797196071301E-2</v>
      </c>
      <c r="AO815" s="11">
        <v>-4.83315419942668E-2</v>
      </c>
      <c r="AP815" s="11">
        <v>-1.5238650394830199E-2</v>
      </c>
      <c r="AQ815" s="11">
        <v>-5.5608450095895802E-2</v>
      </c>
      <c r="AR815" s="11">
        <v>3.00072239817415E-2</v>
      </c>
      <c r="AS815" s="11">
        <v>-1.7209314437641499E-2</v>
      </c>
      <c r="AT815" s="11">
        <v>-7.0579287218292305E-2</v>
      </c>
      <c r="AU815" s="11">
        <v>4.3445184833467702E-2</v>
      </c>
      <c r="AW815">
        <f t="array" ref="AW815">SUMPRODUCT(B815:AU815,TRANSPOSE('QoL regression results'!$H$3:$H$48))</f>
        <v>0.82682611171268305</v>
      </c>
    </row>
    <row r="816" spans="1:49" x14ac:dyDescent="0.3">
      <c r="A816">
        <v>815</v>
      </c>
      <c r="B816" s="11">
        <v>0.85053533813389803</v>
      </c>
      <c r="C816" s="11">
        <v>-4.5730291525517698E-2</v>
      </c>
      <c r="D816" s="11">
        <v>1.70760203736505E-2</v>
      </c>
      <c r="E816" s="11">
        <v>8.5537764565246002E-3</v>
      </c>
      <c r="F816" s="11">
        <v>8.0197891550936092E-3</v>
      </c>
      <c r="G816" s="11">
        <v>2.3071904517065402E-2</v>
      </c>
      <c r="H816" s="11">
        <v>2.5232244100841E-2</v>
      </c>
      <c r="I816" s="11">
        <v>-0.100956727259514</v>
      </c>
      <c r="J816" s="11">
        <v>-4.0142793925275602E-2</v>
      </c>
      <c r="K816" s="11">
        <v>-0.14957888232882699</v>
      </c>
      <c r="L816" s="11">
        <v>-0.143948077942119</v>
      </c>
      <c r="M816" s="11">
        <v>-4.69238681554629E-2</v>
      </c>
      <c r="N816" s="11">
        <v>-0.13849931049384201</v>
      </c>
      <c r="O816" s="11">
        <v>-9.5367141730277702E-2</v>
      </c>
      <c r="P816" s="11">
        <v>-1.7483556804377801E-2</v>
      </c>
      <c r="Q816" s="11">
        <v>-0.150581108609882</v>
      </c>
      <c r="R816" s="11">
        <v>-5.8059761294031301E-2</v>
      </c>
      <c r="S816" s="11">
        <v>-0.15429137500110501</v>
      </c>
      <c r="T816" s="11">
        <v>-6.2549070788294497E-2</v>
      </c>
      <c r="U816" s="11">
        <v>7.0461295284663605E-2</v>
      </c>
      <c r="V816" s="11">
        <v>-5.0677078470161901E-3</v>
      </c>
      <c r="W816" s="11">
        <v>-2.8971980175182301E-2</v>
      </c>
      <c r="X816" s="11">
        <v>-2.3432174730397201E-2</v>
      </c>
      <c r="Y816" s="11">
        <v>-1.7802464491794401E-2</v>
      </c>
      <c r="Z816" s="11">
        <v>-4.5082622175355601E-2</v>
      </c>
      <c r="AA816" s="11">
        <v>-9.6825753101935905E-2</v>
      </c>
      <c r="AB816" s="11">
        <v>-3.1351671703455701E-2</v>
      </c>
      <c r="AC816" s="11">
        <v>-6.0430488226603303E-2</v>
      </c>
      <c r="AD816" s="11">
        <v>-6.3483882025759594E-2</v>
      </c>
      <c r="AE816" s="11">
        <v>-3.68701002862349E-2</v>
      </c>
      <c r="AF816" s="11">
        <v>1.58030750989223E-3</v>
      </c>
      <c r="AG816" s="11">
        <v>-4.6440809950162899E-2</v>
      </c>
      <c r="AH816" s="11">
        <v>-4.8112216998212901E-2</v>
      </c>
      <c r="AI816" s="11">
        <v>-1.2744682004710101E-2</v>
      </c>
      <c r="AJ816" s="11">
        <v>-1.28650592689764E-2</v>
      </c>
      <c r="AK816" s="11">
        <v>-5.7497064131532402E-3</v>
      </c>
      <c r="AL816" s="11">
        <v>-1.0066644674016001E-3</v>
      </c>
      <c r="AM816" s="11">
        <v>-1.63808005577636E-2</v>
      </c>
      <c r="AN816" s="11">
        <v>-3.6548354410608899E-2</v>
      </c>
      <c r="AO816" s="11">
        <v>-4.63474209350873E-2</v>
      </c>
      <c r="AP816" s="11">
        <v>-1.41389704914814E-2</v>
      </c>
      <c r="AQ816" s="11">
        <v>-6.3341673937859902E-2</v>
      </c>
      <c r="AR816" s="11">
        <v>3.3557783069037402E-2</v>
      </c>
      <c r="AS816" s="11">
        <v>-1.1332879299050301E-2</v>
      </c>
      <c r="AT816" s="11">
        <v>-5.9651830524217797E-2</v>
      </c>
      <c r="AU816" s="11">
        <v>5.2041308959481301E-2</v>
      </c>
      <c r="AW816">
        <f t="array" ref="AW816">SUMPRODUCT(B816:AU816,TRANSPOSE('QoL regression results'!$H$3:$H$48))</f>
        <v>0.80141645666828354</v>
      </c>
    </row>
    <row r="817" spans="1:49" x14ac:dyDescent="0.3">
      <c r="A817">
        <v>816</v>
      </c>
      <c r="B817" s="11">
        <v>0.85342250696625599</v>
      </c>
      <c r="C817" s="11">
        <v>-2.3378185411917701E-2</v>
      </c>
      <c r="D817" s="11">
        <v>1.28129460468607E-3</v>
      </c>
      <c r="E817" s="11">
        <v>1.05741008835748E-2</v>
      </c>
      <c r="F817" s="11">
        <v>1.96676879329452E-2</v>
      </c>
      <c r="G817" s="11">
        <v>6.3350755025691798E-3</v>
      </c>
      <c r="H817" s="11">
        <v>1.81917966689592E-2</v>
      </c>
      <c r="I817" s="11">
        <v>-9.5807047988205496E-2</v>
      </c>
      <c r="J817" s="11">
        <v>-1.73879576946099E-2</v>
      </c>
      <c r="K817" s="11">
        <v>-0.12845392115837501</v>
      </c>
      <c r="L817" s="11">
        <v>-0.12843246229573199</v>
      </c>
      <c r="M817" s="11">
        <v>-4.9761585804614497E-2</v>
      </c>
      <c r="N817" s="11">
        <v>-0.13984312339520899</v>
      </c>
      <c r="O817" s="11">
        <v>-7.5270170345402204E-2</v>
      </c>
      <c r="P817" s="11">
        <v>-2.4347713537185699E-2</v>
      </c>
      <c r="Q817" s="11">
        <v>-2.72846140896758E-2</v>
      </c>
      <c r="R817" s="11">
        <v>-6.0886053113503202E-2</v>
      </c>
      <c r="S817" s="11">
        <v>-0.103501640096841</v>
      </c>
      <c r="T817" s="11">
        <v>-4.8048760386785898E-2</v>
      </c>
      <c r="U817" s="11">
        <v>-5.1166038670312997E-2</v>
      </c>
      <c r="V817" s="11">
        <v>3.3801413278739798E-2</v>
      </c>
      <c r="W817" s="11">
        <v>-8.7170605836788401E-2</v>
      </c>
      <c r="X817" s="11">
        <v>-3.73717892707622E-2</v>
      </c>
      <c r="Y817" s="11">
        <v>6.1540598769422902E-2</v>
      </c>
      <c r="Z817" s="11">
        <v>3.5818211650393901E-2</v>
      </c>
      <c r="AA817" s="11">
        <v>-0.13355076313504599</v>
      </c>
      <c r="AB817" s="11">
        <v>-3.59254901082686E-2</v>
      </c>
      <c r="AC817" s="11">
        <v>-3.2275854388505499E-3</v>
      </c>
      <c r="AD817" s="11">
        <v>4.2282569242162601E-2</v>
      </c>
      <c r="AE817" s="11">
        <v>-3.2003579858248303E-2</v>
      </c>
      <c r="AF817" s="11">
        <v>-1.79884174932003E-2</v>
      </c>
      <c r="AG817" s="11">
        <v>-6.1242946170741101E-2</v>
      </c>
      <c r="AH817" s="11">
        <v>-3.8059858305060999E-2</v>
      </c>
      <c r="AI817" s="11">
        <v>-2.6494817761835199E-2</v>
      </c>
      <c r="AJ817" s="11">
        <v>-1.8304611512461801E-2</v>
      </c>
      <c r="AK817" s="11">
        <v>3.8313801329321502E-3</v>
      </c>
      <c r="AL817" s="11">
        <v>1.8406439922075499E-2</v>
      </c>
      <c r="AM817" s="11">
        <v>1.01659384506562E-3</v>
      </c>
      <c r="AN817" s="11">
        <v>-1.39691278898533E-2</v>
      </c>
      <c r="AO817" s="11">
        <v>-3.6040842762244098E-2</v>
      </c>
      <c r="AP817" s="11">
        <v>-1.36157803349897E-2</v>
      </c>
      <c r="AQ817" s="11">
        <v>-5.1729407329680302E-2</v>
      </c>
      <c r="AR817" s="11">
        <v>3.2566477767526698E-2</v>
      </c>
      <c r="AS817" s="11">
        <v>-1.8874901644637902E-2</v>
      </c>
      <c r="AT817" s="11">
        <v>-6.8427550023597003E-2</v>
      </c>
      <c r="AU817" s="11">
        <v>3.5394916579045997E-2</v>
      </c>
      <c r="AW817">
        <f t="array" ref="AW817">SUMPRODUCT(B817:AU817,TRANSPOSE('QoL regression results'!$H$3:$H$48))</f>
        <v>0.83376908858327048</v>
      </c>
    </row>
    <row r="818" spans="1:49" x14ac:dyDescent="0.3">
      <c r="A818">
        <v>817</v>
      </c>
      <c r="B818" s="11">
        <v>0.85914819170357204</v>
      </c>
      <c r="C818" s="11">
        <v>-5.6785357039222002E-3</v>
      </c>
      <c r="D818" s="11">
        <v>-7.6269168360534904E-3</v>
      </c>
      <c r="E818" s="11">
        <v>7.9639950809634093E-3</v>
      </c>
      <c r="F818" s="11">
        <v>-1.44728755990339E-2</v>
      </c>
      <c r="G818" s="11">
        <v>2.5027178247313601E-2</v>
      </c>
      <c r="H818" s="11">
        <v>2.84812828453513E-2</v>
      </c>
      <c r="I818" s="11">
        <v>-9.0831083540590302E-2</v>
      </c>
      <c r="J818" s="11">
        <v>-5.8016053404270202E-4</v>
      </c>
      <c r="K818" s="11">
        <v>-0.11807829313486801</v>
      </c>
      <c r="L818" s="11">
        <v>-0.12759907582086699</v>
      </c>
      <c r="M818" s="11">
        <v>-4.3746692819958799E-2</v>
      </c>
      <c r="N818" s="11">
        <v>-0.100772828637317</v>
      </c>
      <c r="O818" s="11">
        <v>-6.8609207406320802E-2</v>
      </c>
      <c r="P818" s="11">
        <v>-2.4623924245558499E-2</v>
      </c>
      <c r="Q818" s="11">
        <v>-0.12890631144943501</v>
      </c>
      <c r="R818" s="11">
        <v>-7.4834842306272506E-2</v>
      </c>
      <c r="S818" s="11">
        <v>-0.108289735397802</v>
      </c>
      <c r="T818" s="11">
        <v>-8.0000087542553E-2</v>
      </c>
      <c r="U818" s="11">
        <v>-8.7815813561765207E-3</v>
      </c>
      <c r="V818" s="11">
        <v>-2.8345617781552999E-3</v>
      </c>
      <c r="W818" s="11">
        <v>-5.4502809507311401E-2</v>
      </c>
      <c r="X818" s="11">
        <v>-4.3833732862580799E-2</v>
      </c>
      <c r="Y818" s="11">
        <v>6.0137069084718903E-3</v>
      </c>
      <c r="Z818" s="11">
        <v>-5.1111011104537198E-3</v>
      </c>
      <c r="AA818" s="11">
        <v>-0.11544346135368699</v>
      </c>
      <c r="AB818" s="11">
        <v>-5.6253117045540001E-2</v>
      </c>
      <c r="AC818" s="11">
        <v>1.10711321489908E-2</v>
      </c>
      <c r="AD818" s="11">
        <v>-6.4933074933050394E-2</v>
      </c>
      <c r="AE818" s="11">
        <v>-3.77217147931821E-2</v>
      </c>
      <c r="AF818" s="11">
        <v>-2.0349693878544101E-2</v>
      </c>
      <c r="AG818" s="11">
        <v>-5.3902133402983103E-2</v>
      </c>
      <c r="AH818" s="11">
        <v>-4.5850472276751299E-2</v>
      </c>
      <c r="AI818" s="11">
        <v>-2.5655775832438801E-2</v>
      </c>
      <c r="AJ818" s="11">
        <v>-1.7176663494027699E-2</v>
      </c>
      <c r="AK818" s="11">
        <v>2.29042893351151E-3</v>
      </c>
      <c r="AL818" s="11">
        <v>1.0696498436320199E-2</v>
      </c>
      <c r="AM818" s="11">
        <v>-1.09323563564482E-2</v>
      </c>
      <c r="AN818" s="11">
        <v>-1.34039058566054E-2</v>
      </c>
      <c r="AO818" s="11">
        <v>-3.8837728760274998E-2</v>
      </c>
      <c r="AP818" s="11">
        <v>-1.3203827238940299E-2</v>
      </c>
      <c r="AQ818" s="11">
        <v>-5.0980772586985898E-2</v>
      </c>
      <c r="AR818" s="11">
        <v>3.1439630754592003E-2</v>
      </c>
      <c r="AS818" s="11">
        <v>-1.5776605017470701E-2</v>
      </c>
      <c r="AT818" s="11">
        <v>-5.8613794812726702E-2</v>
      </c>
      <c r="AU818" s="11">
        <v>3.3417561038559501E-2</v>
      </c>
      <c r="AW818">
        <f t="array" ref="AW818">SUMPRODUCT(B818:AU818,TRANSPOSE('QoL regression results'!$H$3:$H$48))</f>
        <v>0.82399421786314087</v>
      </c>
    </row>
    <row r="819" spans="1:49" x14ac:dyDescent="0.3">
      <c r="A819">
        <v>818</v>
      </c>
      <c r="B819" s="11">
        <v>0.85727624432153204</v>
      </c>
      <c r="C819" s="11">
        <v>-5.9753719323558302E-2</v>
      </c>
      <c r="D819" s="11">
        <v>7.2473404733097999E-3</v>
      </c>
      <c r="E819" s="11">
        <v>1.04728750261059E-2</v>
      </c>
      <c r="F819" s="11">
        <v>-2.21920021950975E-2</v>
      </c>
      <c r="G819" s="11">
        <v>1.6250179269419001E-2</v>
      </c>
      <c r="H819" s="11">
        <v>3.4852535992450202E-2</v>
      </c>
      <c r="I819" s="11">
        <v>-3.2167715000659798E-2</v>
      </c>
      <c r="J819" s="11">
        <v>-7.3821377116418197E-3</v>
      </c>
      <c r="K819" s="11">
        <v>-0.144709709280883</v>
      </c>
      <c r="L819" s="11">
        <v>-0.102496148635095</v>
      </c>
      <c r="M819" s="11">
        <v>-5.3105231678576302E-2</v>
      </c>
      <c r="N819" s="11">
        <v>-9.4005244121383905E-2</v>
      </c>
      <c r="O819" s="11">
        <v>-6.7910940280246496E-2</v>
      </c>
      <c r="P819" s="11">
        <v>-2.85113197487817E-2</v>
      </c>
      <c r="Q819" s="11">
        <v>-0.18430546560609901</v>
      </c>
      <c r="R819" s="11">
        <v>-2.75736446080521E-2</v>
      </c>
      <c r="S819" s="11">
        <v>-0.13515676792956099</v>
      </c>
      <c r="T819" s="11">
        <v>-6.0780345946714803E-2</v>
      </c>
      <c r="U819" s="11">
        <v>-0.16325260531341099</v>
      </c>
      <c r="V819" s="11">
        <v>3.9469795274860602E-2</v>
      </c>
      <c r="W819" s="11">
        <v>-6.2872141996942604E-2</v>
      </c>
      <c r="X819" s="11">
        <v>-4.1399753868577999E-2</v>
      </c>
      <c r="Y819" s="11">
        <v>6.1130981041200598E-3</v>
      </c>
      <c r="Z819" s="11">
        <v>-4.11573484415605E-3</v>
      </c>
      <c r="AA819" s="11">
        <v>-9.2334096371366706E-2</v>
      </c>
      <c r="AB819" s="11">
        <v>-3.6907714483057602E-2</v>
      </c>
      <c r="AC819" s="11">
        <v>-1.7319479263738599E-2</v>
      </c>
      <c r="AD819" s="11">
        <v>-5.1148971945753199E-2</v>
      </c>
      <c r="AE819" s="11">
        <v>-3.1970967527066803E-2</v>
      </c>
      <c r="AF819" s="11">
        <v>-2.5795101824233401E-2</v>
      </c>
      <c r="AG819" s="11">
        <v>-6.08307053106533E-2</v>
      </c>
      <c r="AH819" s="11">
        <v>-5.6260724490811598E-2</v>
      </c>
      <c r="AI819" s="11">
        <v>-3.1455133805497602E-2</v>
      </c>
      <c r="AJ819" s="11">
        <v>-1.1794236848151301E-2</v>
      </c>
      <c r="AK819" s="11">
        <v>-5.9840297471254198E-3</v>
      </c>
      <c r="AL819" s="11">
        <v>6.0952662047911704E-3</v>
      </c>
      <c r="AM819" s="11">
        <v>-1.4363014641911699E-2</v>
      </c>
      <c r="AN819" s="11">
        <v>-2.2931716805938199E-2</v>
      </c>
      <c r="AO819" s="11">
        <v>-4.37812854897901E-2</v>
      </c>
      <c r="AP819" s="11">
        <v>-1.6981367574974999E-2</v>
      </c>
      <c r="AQ819" s="11">
        <v>-5.5216664801464803E-2</v>
      </c>
      <c r="AR819" s="11">
        <v>3.3284197704828801E-2</v>
      </c>
      <c r="AS819" s="11">
        <v>-1.5391955015227001E-2</v>
      </c>
      <c r="AT819" s="11">
        <v>-6.4688255972433301E-2</v>
      </c>
      <c r="AU819" s="11">
        <v>3.79145609381836E-2</v>
      </c>
      <c r="AW819">
        <f t="array" ref="AW819">SUMPRODUCT(B819:AU819,TRANSPOSE('QoL regression results'!$H$3:$H$48))</f>
        <v>0.80711078603551167</v>
      </c>
    </row>
    <row r="820" spans="1:49" x14ac:dyDescent="0.3">
      <c r="A820">
        <v>819</v>
      </c>
      <c r="B820" s="11">
        <v>0.87144398267754997</v>
      </c>
      <c r="C820" s="11">
        <v>-5.7057232453215999E-2</v>
      </c>
      <c r="D820" s="11">
        <v>2.1075157032628401E-2</v>
      </c>
      <c r="E820" s="11">
        <v>7.3385808810583902E-3</v>
      </c>
      <c r="F820" s="11">
        <v>-2.0323298723167401E-2</v>
      </c>
      <c r="G820" s="11">
        <v>1.8510410825203301E-3</v>
      </c>
      <c r="H820" s="11">
        <v>2.0468554413925501E-2</v>
      </c>
      <c r="I820" s="11">
        <v>-0.10373595358214401</v>
      </c>
      <c r="J820" s="11">
        <v>-2.1078605559256901E-2</v>
      </c>
      <c r="K820" s="11">
        <v>-0.14778376866273499</v>
      </c>
      <c r="L820" s="11">
        <v>-0.10519144208504901</v>
      </c>
      <c r="M820" s="11">
        <v>-5.72554409853211E-2</v>
      </c>
      <c r="N820" s="11">
        <v>-0.137526417301782</v>
      </c>
      <c r="O820" s="11">
        <v>-8.4377501281093503E-2</v>
      </c>
      <c r="P820" s="11">
        <v>-4.0455925197479203E-2</v>
      </c>
      <c r="Q820" s="11">
        <v>-0.101869686307935</v>
      </c>
      <c r="R820" s="11">
        <v>-4.1125273527051899E-2</v>
      </c>
      <c r="S820" s="11">
        <v>-0.124214829299826</v>
      </c>
      <c r="T820" s="11">
        <v>-7.4101611174624105E-2</v>
      </c>
      <c r="U820" s="11">
        <v>-9.8901777078112096E-2</v>
      </c>
      <c r="V820" s="11">
        <v>-6.7904995629455202E-3</v>
      </c>
      <c r="W820" s="11">
        <v>-5.3892544135358399E-2</v>
      </c>
      <c r="X820" s="11">
        <v>-5.6813077456128402E-2</v>
      </c>
      <c r="Y820" s="11">
        <v>2.3028219883289801E-2</v>
      </c>
      <c r="Z820" s="11">
        <v>6.3418057504239594E-2</v>
      </c>
      <c r="AA820" s="11">
        <v>-7.8775432994974304E-2</v>
      </c>
      <c r="AB820" s="11">
        <v>-5.9446797118686098E-2</v>
      </c>
      <c r="AC820" s="11">
        <v>-9.6662934491749206E-3</v>
      </c>
      <c r="AD820" s="11">
        <v>1.9642502769986001E-3</v>
      </c>
      <c r="AE820" s="11">
        <v>-3.4704578324302099E-2</v>
      </c>
      <c r="AF820" s="11">
        <v>-9.8866813447704305E-3</v>
      </c>
      <c r="AG820" s="11">
        <v>-5.5701110116920603E-2</v>
      </c>
      <c r="AH820" s="11">
        <v>-4.1667291410528898E-2</v>
      </c>
      <c r="AI820" s="11">
        <v>-2.1689288845731701E-2</v>
      </c>
      <c r="AJ820" s="11">
        <v>-1.9735720632610199E-2</v>
      </c>
      <c r="AK820" s="11">
        <v>-2.4727449158008501E-2</v>
      </c>
      <c r="AL820" s="11">
        <v>-9.5083790412254995E-3</v>
      </c>
      <c r="AM820" s="11">
        <v>-2.3399932276221301E-2</v>
      </c>
      <c r="AN820" s="11">
        <v>-3.9301638195245799E-2</v>
      </c>
      <c r="AO820" s="11">
        <v>-5.4206591317934698E-2</v>
      </c>
      <c r="AP820" s="11">
        <v>-2.0992673524315799E-2</v>
      </c>
      <c r="AQ820" s="11">
        <v>-5.7037828030416397E-2</v>
      </c>
      <c r="AR820" s="11">
        <v>3.2368742615253902E-2</v>
      </c>
      <c r="AS820" s="11">
        <v>-1.53208684267445E-2</v>
      </c>
      <c r="AT820" s="11">
        <v>-6.2721933503297495E-2</v>
      </c>
      <c r="AU820" s="11">
        <v>4.8293887153992202E-2</v>
      </c>
      <c r="AW820">
        <f t="array" ref="AW820">SUMPRODUCT(B820:AU820,TRANSPOSE('QoL regression results'!$H$3:$H$48))</f>
        <v>0.82026831222579555</v>
      </c>
    </row>
    <row r="821" spans="1:49" x14ac:dyDescent="0.3">
      <c r="A821">
        <v>820</v>
      </c>
      <c r="B821" s="11">
        <v>0.85675847300100405</v>
      </c>
      <c r="C821" s="11">
        <v>2.2033085944400999E-2</v>
      </c>
      <c r="D821" s="11">
        <v>-3.3395876019379802E-4</v>
      </c>
      <c r="E821" s="11">
        <v>-1.3056064954596199E-3</v>
      </c>
      <c r="F821" s="11">
        <v>-3.6544968764286201E-2</v>
      </c>
      <c r="G821" s="11">
        <v>2.4128086876727E-2</v>
      </c>
      <c r="H821" s="11">
        <v>2.8456514033636301E-2</v>
      </c>
      <c r="I821" s="11">
        <v>-9.3353550096780299E-2</v>
      </c>
      <c r="J821" s="11">
        <v>5.4803295054791897E-4</v>
      </c>
      <c r="K821" s="11">
        <v>-8.4389630427426102E-2</v>
      </c>
      <c r="L821" s="11">
        <v>-0.12524826427202901</v>
      </c>
      <c r="M821" s="11">
        <v>-5.9217596381135697E-2</v>
      </c>
      <c r="N821" s="11">
        <v>-6.7939438823484799E-2</v>
      </c>
      <c r="O821" s="11">
        <v>-9.6431478988595096E-2</v>
      </c>
      <c r="P821" s="11">
        <v>-1.8445295166839699E-2</v>
      </c>
      <c r="Q821" s="11">
        <v>-0.15387346828549101</v>
      </c>
      <c r="R821" s="11">
        <v>-0.100449550676112</v>
      </c>
      <c r="S821" s="11">
        <v>-0.11248373183287599</v>
      </c>
      <c r="T821" s="11">
        <v>-7.0788832202074201E-2</v>
      </c>
      <c r="U821" s="11">
        <v>-7.6321565208706199E-2</v>
      </c>
      <c r="V821" s="11">
        <v>-9.40337656924649E-3</v>
      </c>
      <c r="W821" s="11">
        <v>-4.1615788370266797E-2</v>
      </c>
      <c r="X821" s="11">
        <v>-3.52495266983327E-2</v>
      </c>
      <c r="Y821" s="11">
        <v>2.1284883712379399E-2</v>
      </c>
      <c r="Z821" s="11">
        <v>9.9701677731675997E-3</v>
      </c>
      <c r="AA821" s="11">
        <v>-0.106247576999556</v>
      </c>
      <c r="AB821" s="11">
        <v>-3.1566333660507401E-2</v>
      </c>
      <c r="AC821" s="11">
        <v>5.5564170798965598E-2</v>
      </c>
      <c r="AD821" s="11">
        <v>-0.11468705002181701</v>
      </c>
      <c r="AE821" s="11">
        <v>-3.1682943040832599E-2</v>
      </c>
      <c r="AF821" s="11">
        <v>-1.12583334255955E-2</v>
      </c>
      <c r="AG821" s="11">
        <v>-5.9356517649877698E-2</v>
      </c>
      <c r="AH821" s="11">
        <v>-5.6532385052830002E-2</v>
      </c>
      <c r="AI821" s="11">
        <v>-2.5151491675057501E-2</v>
      </c>
      <c r="AJ821" s="11">
        <v>-1.2318766143152899E-2</v>
      </c>
      <c r="AK821" s="11">
        <v>9.1575197051559105E-3</v>
      </c>
      <c r="AL821" s="11">
        <v>1.5258997823137201E-2</v>
      </c>
      <c r="AM821" s="11">
        <v>1.6429305282715301E-4</v>
      </c>
      <c r="AN821" s="11">
        <v>-2.1865278289654799E-2</v>
      </c>
      <c r="AO821" s="11">
        <v>-3.34614596928349E-2</v>
      </c>
      <c r="AP821" s="11">
        <v>-1.4965655471259399E-2</v>
      </c>
      <c r="AQ821" s="11">
        <v>-4.7707468111197499E-2</v>
      </c>
      <c r="AR821" s="11">
        <v>2.8855054544819899E-2</v>
      </c>
      <c r="AS821" s="11">
        <v>-1.9620901375519102E-2</v>
      </c>
      <c r="AT821" s="11">
        <v>-6.3644491253540103E-2</v>
      </c>
      <c r="AU821" s="11">
        <v>4.5094846705458803E-2</v>
      </c>
      <c r="AW821">
        <f t="array" ref="AW821">SUMPRODUCT(B821:AU821,TRANSPOSE('QoL regression results'!$H$3:$H$48))</f>
        <v>0.81548508577131129</v>
      </c>
    </row>
    <row r="822" spans="1:49" x14ac:dyDescent="0.3">
      <c r="A822">
        <v>821</v>
      </c>
      <c r="B822" s="11">
        <v>0.87490588376212297</v>
      </c>
      <c r="C822" s="11">
        <v>-2.8409085657593099E-2</v>
      </c>
      <c r="D822" s="11">
        <v>-9.8520444528473802E-3</v>
      </c>
      <c r="E822" s="11">
        <v>-2.5754612007637301E-3</v>
      </c>
      <c r="F822" s="11">
        <v>-1.73679516587164E-2</v>
      </c>
      <c r="G822" s="11">
        <v>1.6182877820309499E-2</v>
      </c>
      <c r="H822" s="11">
        <v>3.0612164362455799E-2</v>
      </c>
      <c r="I822" s="11">
        <v>-0.110308719665104</v>
      </c>
      <c r="J822" s="11">
        <v>-3.5739481578811398E-2</v>
      </c>
      <c r="K822" s="11">
        <v>-0.12927822567150299</v>
      </c>
      <c r="L822" s="11">
        <v>-0.13132662941245599</v>
      </c>
      <c r="M822" s="11">
        <v>-5.4911077145918599E-2</v>
      </c>
      <c r="N822" s="11">
        <v>-6.5646155729134098E-2</v>
      </c>
      <c r="O822" s="11">
        <v>-0.118656991681191</v>
      </c>
      <c r="P822" s="11">
        <v>-2.4696456647086099E-2</v>
      </c>
      <c r="Q822" s="11">
        <v>-8.2035684536539699E-4</v>
      </c>
      <c r="R822" s="11">
        <v>-0.13985488443409999</v>
      </c>
      <c r="S822" s="11">
        <v>-0.120748451430159</v>
      </c>
      <c r="T822" s="11">
        <v>-6.2163727848441298E-2</v>
      </c>
      <c r="U822" s="11">
        <v>-0.16261362088648099</v>
      </c>
      <c r="V822" s="11">
        <v>-5.5905928985257401E-3</v>
      </c>
      <c r="W822" s="11">
        <v>-1.9449253539982201E-2</v>
      </c>
      <c r="X822" s="11">
        <v>-2.8593109758024499E-2</v>
      </c>
      <c r="Y822" s="11">
        <v>3.4139600699684497E-2</v>
      </c>
      <c r="Z822" s="11">
        <v>1.21624045823373E-3</v>
      </c>
      <c r="AA822" s="11">
        <v>-9.1412475770474996E-2</v>
      </c>
      <c r="AB822" s="11">
        <v>-3.195111154843E-2</v>
      </c>
      <c r="AC822" s="11">
        <v>3.3334988183584102E-2</v>
      </c>
      <c r="AD822" s="11">
        <v>-7.3120552871335204E-2</v>
      </c>
      <c r="AE822" s="11">
        <v>-3.6827174070622699E-2</v>
      </c>
      <c r="AF822" s="11">
        <v>-2.3055564188748798E-2</v>
      </c>
      <c r="AG822" s="11">
        <v>-6.9134937284293402E-2</v>
      </c>
      <c r="AH822" s="11">
        <v>-4.3725354068491901E-2</v>
      </c>
      <c r="AI822" s="11">
        <v>-3.04185759812493E-2</v>
      </c>
      <c r="AJ822" s="11">
        <v>-1.5540422286E-2</v>
      </c>
      <c r="AK822" s="11">
        <v>4.4674299925426099E-3</v>
      </c>
      <c r="AL822" s="11">
        <v>2.8111840048556502E-3</v>
      </c>
      <c r="AM822" s="11">
        <v>-1.3699972215894101E-2</v>
      </c>
      <c r="AN822" s="11">
        <v>-2.06621214244611E-2</v>
      </c>
      <c r="AO822" s="11">
        <v>-5.5722273977347102E-2</v>
      </c>
      <c r="AP822" s="11">
        <v>-1.48400969744869E-2</v>
      </c>
      <c r="AQ822" s="11">
        <v>-5.7697279386024598E-2</v>
      </c>
      <c r="AR822" s="11">
        <v>2.6104964058800102E-2</v>
      </c>
      <c r="AS822" s="11">
        <v>-2.3054899531090502E-2</v>
      </c>
      <c r="AT822" s="11">
        <v>-6.54760910562278E-2</v>
      </c>
      <c r="AU822" s="11">
        <v>4.0563380041604397E-2</v>
      </c>
      <c r="AW822">
        <f t="array" ref="AW822">SUMPRODUCT(B822:AU822,TRANSPOSE('QoL regression results'!$H$3:$H$48))</f>
        <v>0.83399171369848679</v>
      </c>
    </row>
    <row r="823" spans="1:49" x14ac:dyDescent="0.3">
      <c r="A823">
        <v>822</v>
      </c>
      <c r="B823" s="11">
        <v>0.85107195892095999</v>
      </c>
      <c r="C823" s="11">
        <v>-3.1638891447606197E-2</v>
      </c>
      <c r="D823" s="11">
        <v>2.3476775954264601E-3</v>
      </c>
      <c r="E823" s="11">
        <v>8.2271900902697696E-3</v>
      </c>
      <c r="F823" s="11">
        <v>-1.16174962232965E-3</v>
      </c>
      <c r="G823" s="11">
        <v>1.9764864999345402E-2</v>
      </c>
      <c r="H823" s="11">
        <v>3.9771696505108402E-2</v>
      </c>
      <c r="I823" s="11">
        <v>-8.2233710575016897E-2</v>
      </c>
      <c r="J823" s="11">
        <v>6.2585225878547199E-4</v>
      </c>
      <c r="K823" s="11">
        <v>-0.171162069976527</v>
      </c>
      <c r="L823" s="11">
        <v>-0.16434939785781599</v>
      </c>
      <c r="M823" s="11">
        <v>-5.1831149379582803E-2</v>
      </c>
      <c r="N823" s="11">
        <v>-8.7801927973866697E-2</v>
      </c>
      <c r="O823" s="11">
        <v>-8.2060459297259095E-2</v>
      </c>
      <c r="P823" s="11">
        <v>-1.7965431610665699E-2</v>
      </c>
      <c r="Q823" s="11">
        <v>-7.8379810206651204E-2</v>
      </c>
      <c r="R823" s="11">
        <v>-5.1836769363097002E-2</v>
      </c>
      <c r="S823" s="11">
        <v>-0.14618037693109801</v>
      </c>
      <c r="T823" s="11">
        <v>-7.6898187290963996E-2</v>
      </c>
      <c r="U823" s="11">
        <v>-5.0457419257278202E-2</v>
      </c>
      <c r="V823" s="11">
        <v>3.2561317761749899E-2</v>
      </c>
      <c r="W823" s="11">
        <v>-3.2699231654897097E-2</v>
      </c>
      <c r="X823" s="11">
        <v>-2.6112165699981801E-2</v>
      </c>
      <c r="Y823" s="11">
        <v>-4.2285459131512397E-3</v>
      </c>
      <c r="Z823" s="11">
        <v>3.49162700536974E-2</v>
      </c>
      <c r="AA823" s="11">
        <v>-7.4334138032924296E-2</v>
      </c>
      <c r="AB823" s="11">
        <v>-3.6422803538841898E-2</v>
      </c>
      <c r="AC823" s="11">
        <v>-7.0375232568655396E-2</v>
      </c>
      <c r="AD823" s="11">
        <v>-3.9392151801264E-2</v>
      </c>
      <c r="AE823" s="11">
        <v>-3.3618998392765699E-2</v>
      </c>
      <c r="AF823" s="11">
        <v>-3.6461479424873697E-2</v>
      </c>
      <c r="AG823" s="11">
        <v>-5.7618417932266797E-2</v>
      </c>
      <c r="AH823" s="11">
        <v>-6.3714998678610302E-2</v>
      </c>
      <c r="AI823" s="11">
        <v>-2.1589483209288701E-2</v>
      </c>
      <c r="AJ823" s="11">
        <v>-1.7893434254238699E-2</v>
      </c>
      <c r="AK823" s="11">
        <v>9.5791126310469099E-3</v>
      </c>
      <c r="AL823" s="11">
        <v>1.56061851708595E-2</v>
      </c>
      <c r="AM823" s="11">
        <v>-6.9895394152210497E-3</v>
      </c>
      <c r="AN823" s="11">
        <v>-1.38770851683043E-2</v>
      </c>
      <c r="AO823" s="11">
        <v>-2.8761351202816001E-2</v>
      </c>
      <c r="AP823" s="11">
        <v>-9.2788265735588606E-3</v>
      </c>
      <c r="AQ823" s="11">
        <v>-6.2176927438649297E-2</v>
      </c>
      <c r="AR823" s="11">
        <v>3.4781401595473903E-2</v>
      </c>
      <c r="AS823" s="11">
        <v>-1.47991354928629E-2</v>
      </c>
      <c r="AT823" s="11">
        <v>-6.3167358023268894E-2</v>
      </c>
      <c r="AU823" s="11">
        <v>4.2817361440296901E-2</v>
      </c>
      <c r="AW823">
        <f t="array" ref="AW823">SUMPRODUCT(B823:AU823,TRANSPOSE('QoL regression results'!$H$3:$H$48))</f>
        <v>0.80296314541320923</v>
      </c>
    </row>
    <row r="824" spans="1:49" x14ac:dyDescent="0.3">
      <c r="A824">
        <v>823</v>
      </c>
      <c r="B824" s="11">
        <v>0.85486676473856704</v>
      </c>
      <c r="C824" s="11">
        <v>-4.7926977313471203E-2</v>
      </c>
      <c r="D824" s="11">
        <v>2.41252254695987E-3</v>
      </c>
      <c r="E824" s="11">
        <v>3.9363670735567298E-3</v>
      </c>
      <c r="F824" s="11">
        <v>-1.9158918663363798E-2</v>
      </c>
      <c r="G824" s="11">
        <v>1.2000174333784801E-2</v>
      </c>
      <c r="H824" s="11">
        <v>2.1561009147865299E-2</v>
      </c>
      <c r="I824" s="11">
        <v>-0.101893058580855</v>
      </c>
      <c r="J824" s="11">
        <v>-2.4652999168618499E-2</v>
      </c>
      <c r="K824" s="11">
        <v>-0.117470564988649</v>
      </c>
      <c r="L824" s="11">
        <v>-0.118834372123152</v>
      </c>
      <c r="M824" s="11">
        <v>-4.4798683687173498E-2</v>
      </c>
      <c r="N824" s="11">
        <v>-0.11819804244275001</v>
      </c>
      <c r="O824" s="11">
        <v>-8.0473683235337601E-2</v>
      </c>
      <c r="P824" s="11">
        <v>-2.11204510225944E-2</v>
      </c>
      <c r="Q824" s="11">
        <v>-0.104475611803928</v>
      </c>
      <c r="R824" s="11">
        <v>-0.16159605697461699</v>
      </c>
      <c r="S824" s="11">
        <v>-0.124344443624024</v>
      </c>
      <c r="T824" s="11">
        <v>-5.3892258834919701E-2</v>
      </c>
      <c r="U824" s="11">
        <v>-4.56372930079008E-2</v>
      </c>
      <c r="V824" s="11">
        <v>-1.4107483515078701E-2</v>
      </c>
      <c r="W824" s="11">
        <v>-1.0704603786562201E-2</v>
      </c>
      <c r="X824" s="11">
        <v>-3.2459100526823798E-2</v>
      </c>
      <c r="Y824" s="11">
        <v>-3.1744083335149699E-2</v>
      </c>
      <c r="Z824" s="11">
        <v>3.1829630393534199E-3</v>
      </c>
      <c r="AA824" s="11">
        <v>-9.9811984889477498E-2</v>
      </c>
      <c r="AB824" s="11">
        <v>-4.2691016946393802E-2</v>
      </c>
      <c r="AC824" s="11">
        <v>4.2187172250775298E-2</v>
      </c>
      <c r="AD824" s="11">
        <v>-4.9286115954991501E-2</v>
      </c>
      <c r="AE824" s="11">
        <v>-3.2271088650259301E-2</v>
      </c>
      <c r="AF824" s="11">
        <v>-1.7226043291376E-2</v>
      </c>
      <c r="AG824" s="11">
        <v>-5.60393861042306E-2</v>
      </c>
      <c r="AH824" s="11">
        <v>-3.3993045297626999E-2</v>
      </c>
      <c r="AI824" s="11">
        <v>-2.0856936758932999E-2</v>
      </c>
      <c r="AJ824" s="11">
        <v>-1.5759313235864901E-2</v>
      </c>
      <c r="AK824" s="11">
        <v>-9.5714403306659899E-3</v>
      </c>
      <c r="AL824" s="11">
        <v>6.5489188260472696E-3</v>
      </c>
      <c r="AM824" s="11">
        <v>-1.0712487288084801E-2</v>
      </c>
      <c r="AN824" s="11">
        <v>-2.5658495524413402E-2</v>
      </c>
      <c r="AO824" s="11">
        <v>-4.5387415001810899E-2</v>
      </c>
      <c r="AP824" s="11">
        <v>-2.15680441075717E-2</v>
      </c>
      <c r="AQ824" s="11">
        <v>-6.07448483761358E-2</v>
      </c>
      <c r="AR824" s="11">
        <v>3.5917341012130399E-2</v>
      </c>
      <c r="AS824" s="11">
        <v>-1.3004472281317301E-2</v>
      </c>
      <c r="AT824" s="11">
        <v>-6.0410371891874703E-2</v>
      </c>
      <c r="AU824" s="11">
        <v>3.9250742023458199E-2</v>
      </c>
      <c r="AW824">
        <f t="array" ref="AW824">SUMPRODUCT(B824:AU824,TRANSPOSE('QoL regression results'!$H$3:$H$48))</f>
        <v>0.82742263826698725</v>
      </c>
    </row>
    <row r="825" spans="1:49" x14ac:dyDescent="0.3">
      <c r="A825">
        <v>824</v>
      </c>
      <c r="B825" s="11">
        <v>0.846645656564468</v>
      </c>
      <c r="C825" s="11">
        <v>-8.6777670799020101E-2</v>
      </c>
      <c r="D825" s="11">
        <v>-1.50438176350049E-2</v>
      </c>
      <c r="E825" s="11">
        <v>1.7511421595862401E-3</v>
      </c>
      <c r="F825" s="11">
        <v>2.4763986711989799E-2</v>
      </c>
      <c r="G825" s="11">
        <v>1.3283134428621401E-2</v>
      </c>
      <c r="H825" s="11">
        <v>2.4997957592997801E-2</v>
      </c>
      <c r="I825" s="11">
        <v>-0.107733726069612</v>
      </c>
      <c r="J825" s="11">
        <v>-7.2020254467014197E-3</v>
      </c>
      <c r="K825" s="11">
        <v>-0.16533393892934301</v>
      </c>
      <c r="L825" s="11">
        <v>-0.12889133800337799</v>
      </c>
      <c r="M825" s="11">
        <v>-4.3859477956562802E-2</v>
      </c>
      <c r="N825" s="11">
        <v>-0.12680427810634101</v>
      </c>
      <c r="O825" s="11">
        <v>-0.115561123756602</v>
      </c>
      <c r="P825" s="11">
        <v>-2.2277460162552401E-2</v>
      </c>
      <c r="Q825" s="11">
        <v>-2.84258138885327E-2</v>
      </c>
      <c r="R825" s="11">
        <v>-7.1644663827567498E-2</v>
      </c>
      <c r="S825" s="11">
        <v>-0.11187719167292801</v>
      </c>
      <c r="T825" s="11">
        <v>-7.0609849217035406E-2</v>
      </c>
      <c r="U825" s="11">
        <v>1.0550404846917201E-2</v>
      </c>
      <c r="V825" s="11">
        <v>2.4547956648703601E-2</v>
      </c>
      <c r="W825" s="11">
        <v>-1.1367567268885201E-2</v>
      </c>
      <c r="X825" s="11">
        <v>-3.3277986083261102E-2</v>
      </c>
      <c r="Y825" s="11">
        <v>5.5880986475147901E-2</v>
      </c>
      <c r="Z825" s="11">
        <v>-3.0348176461183301E-2</v>
      </c>
      <c r="AA825" s="11">
        <v>-0.107635299814659</v>
      </c>
      <c r="AB825" s="11">
        <v>-2.2347265574185201E-2</v>
      </c>
      <c r="AC825" s="11">
        <v>0.12628088177149199</v>
      </c>
      <c r="AD825" s="11">
        <v>-9.1379983036800495E-3</v>
      </c>
      <c r="AE825" s="11">
        <v>-3.6776133888662597E-2</v>
      </c>
      <c r="AF825" s="11">
        <v>-1.57448614797553E-2</v>
      </c>
      <c r="AG825" s="11">
        <v>-6.5815111546249194E-2</v>
      </c>
      <c r="AH825" s="11">
        <v>-4.1514437919495301E-2</v>
      </c>
      <c r="AI825" s="11">
        <v>-3.0841650917721199E-2</v>
      </c>
      <c r="AJ825" s="11">
        <v>-1.2274138252948701E-2</v>
      </c>
      <c r="AK825" s="11">
        <v>7.7433202120393502E-3</v>
      </c>
      <c r="AL825" s="11">
        <v>2.45717200015836E-2</v>
      </c>
      <c r="AM825" s="11">
        <v>4.2728595192982697E-3</v>
      </c>
      <c r="AN825" s="11">
        <v>-1.7518003658473599E-2</v>
      </c>
      <c r="AO825" s="11">
        <v>-3.5213699267719403E-2</v>
      </c>
      <c r="AP825" s="11">
        <v>-1.85899989068374E-2</v>
      </c>
      <c r="AQ825" s="11">
        <v>-5.5885718858058202E-2</v>
      </c>
      <c r="AR825" s="11">
        <v>3.0349028287991801E-2</v>
      </c>
      <c r="AS825" s="11">
        <v>-1.96635178565444E-2</v>
      </c>
      <c r="AT825" s="11">
        <v>-6.3002566432596996E-2</v>
      </c>
      <c r="AU825" s="11">
        <v>4.4493082462698598E-2</v>
      </c>
      <c r="AW825">
        <f t="array" ref="AW825">SUMPRODUCT(B825:AU825,TRANSPOSE('QoL regression results'!$H$3:$H$48))</f>
        <v>0.82970293864655631</v>
      </c>
    </row>
    <row r="826" spans="1:49" x14ac:dyDescent="0.3">
      <c r="A826">
        <v>825</v>
      </c>
      <c r="B826" s="11">
        <v>0.86823041592702999</v>
      </c>
      <c r="C826" s="11">
        <v>-5.6896290069285801E-2</v>
      </c>
      <c r="D826" s="11">
        <v>3.2228747186568402E-2</v>
      </c>
      <c r="E826" s="11">
        <v>6.6671013638571102E-3</v>
      </c>
      <c r="F826" s="11">
        <v>3.7027265287338601E-2</v>
      </c>
      <c r="G826" s="11">
        <v>1.9637334000782099E-2</v>
      </c>
      <c r="H826" s="11">
        <v>3.4828308973377402E-2</v>
      </c>
      <c r="I826" s="11">
        <v>-3.7735576635677601E-2</v>
      </c>
      <c r="J826" s="11">
        <v>-1.02364270537172E-2</v>
      </c>
      <c r="K826" s="11">
        <v>-3.8063380547698498E-2</v>
      </c>
      <c r="L826" s="11">
        <v>-0.12552480723769599</v>
      </c>
      <c r="M826" s="11">
        <v>-4.8076005257768402E-2</v>
      </c>
      <c r="N826" s="11">
        <v>-5.1754028054410997E-2</v>
      </c>
      <c r="O826" s="11">
        <v>-5.5405214395875403E-2</v>
      </c>
      <c r="P826" s="11">
        <v>-2.8506891028727398E-2</v>
      </c>
      <c r="Q826" s="11">
        <v>5.0538475499557999E-3</v>
      </c>
      <c r="R826" s="11">
        <v>-5.9474451196908397E-2</v>
      </c>
      <c r="S826" s="11">
        <v>-0.13616060746965</v>
      </c>
      <c r="T826" s="11">
        <v>-7.3797691864329107E-2</v>
      </c>
      <c r="U826" s="11">
        <v>-6.6959422022152396E-2</v>
      </c>
      <c r="V826" s="11">
        <v>9.53075118088321E-3</v>
      </c>
      <c r="W826" s="11">
        <v>-5.65708460878964E-2</v>
      </c>
      <c r="X826" s="11">
        <v>-2.9368137703647799E-2</v>
      </c>
      <c r="Y826" s="11">
        <v>1.19281657784184E-2</v>
      </c>
      <c r="Z826" s="11">
        <v>-8.3956547680114797E-3</v>
      </c>
      <c r="AA826" s="11">
        <v>-0.106108015818007</v>
      </c>
      <c r="AB826" s="11">
        <v>-4.4109032810790302E-2</v>
      </c>
      <c r="AC826" s="11">
        <v>-3.01404397817393E-2</v>
      </c>
      <c r="AD826" s="11">
        <v>-4.7650847451787097E-2</v>
      </c>
      <c r="AE826" s="11">
        <v>-3.2628947201764701E-2</v>
      </c>
      <c r="AF826" s="11">
        <v>-1.75566567024753E-2</v>
      </c>
      <c r="AG826" s="11">
        <v>-5.0893456847133402E-2</v>
      </c>
      <c r="AH826" s="11">
        <v>-5.5674197931182903E-2</v>
      </c>
      <c r="AI826" s="11">
        <v>-3.3124393955440798E-2</v>
      </c>
      <c r="AJ826" s="11">
        <v>-1.9534925482058301E-2</v>
      </c>
      <c r="AK826" s="11">
        <v>-3.16705385878899E-3</v>
      </c>
      <c r="AL826" s="11">
        <v>1.1655162361468701E-2</v>
      </c>
      <c r="AM826" s="11">
        <v>-9.12452598073131E-3</v>
      </c>
      <c r="AN826" s="11">
        <v>-2.35156926681028E-2</v>
      </c>
      <c r="AO826" s="11">
        <v>-4.9593155399537597E-2</v>
      </c>
      <c r="AP826" s="11">
        <v>-1.22357746713083E-2</v>
      </c>
      <c r="AQ826" s="11">
        <v>-5.2946481830035703E-2</v>
      </c>
      <c r="AR826" s="11">
        <v>2.9769232619357499E-2</v>
      </c>
      <c r="AS826" s="11">
        <v>-1.4912539623028701E-2</v>
      </c>
      <c r="AT826" s="11">
        <v>-6.5868068941648594E-2</v>
      </c>
      <c r="AU826" s="11">
        <v>3.5081964798031898E-2</v>
      </c>
      <c r="AW826">
        <f t="array" ref="AW826">SUMPRODUCT(B826:AU826,TRANSPOSE('QoL regression results'!$H$3:$H$48))</f>
        <v>0.82421138035731578</v>
      </c>
    </row>
    <row r="827" spans="1:49" x14ac:dyDescent="0.3">
      <c r="A827">
        <v>826</v>
      </c>
      <c r="B827" s="11">
        <v>0.86989612574545305</v>
      </c>
      <c r="C827" s="11">
        <v>-5.9295930289125401E-2</v>
      </c>
      <c r="D827" s="11">
        <v>1.7556558235005599E-3</v>
      </c>
      <c r="E827" s="11">
        <v>3.2339170649451298E-3</v>
      </c>
      <c r="F827" s="11">
        <v>2.1131735546836498E-2</v>
      </c>
      <c r="G827" s="11">
        <v>4.4398932515253599E-2</v>
      </c>
      <c r="H827" s="11">
        <v>2.4964926905677299E-2</v>
      </c>
      <c r="I827" s="11">
        <v>-0.103161903492742</v>
      </c>
      <c r="J827" s="11">
        <v>-2.4571264634034799E-2</v>
      </c>
      <c r="K827" s="11">
        <v>-0.13255487575445399</v>
      </c>
      <c r="L827" s="11">
        <v>-0.136120280626992</v>
      </c>
      <c r="M827" s="11">
        <v>-5.4032097541443801E-2</v>
      </c>
      <c r="N827" s="11">
        <v>-0.103620320423714</v>
      </c>
      <c r="O827" s="11">
        <v>-7.8051731217738105E-2</v>
      </c>
      <c r="P827" s="11">
        <v>-1.7988718959280399E-2</v>
      </c>
      <c r="Q827" s="11">
        <v>-0.126869226187626</v>
      </c>
      <c r="R827" s="11">
        <v>-0.11266257703042699</v>
      </c>
      <c r="S827" s="11">
        <v>-0.13762826397323699</v>
      </c>
      <c r="T827" s="11">
        <v>-6.0659010614996997E-2</v>
      </c>
      <c r="U827" s="11">
        <v>6.56752286713527E-3</v>
      </c>
      <c r="V827" s="11">
        <v>-1.6412536687023201E-2</v>
      </c>
      <c r="W827" s="11">
        <v>-3.57876176284685E-2</v>
      </c>
      <c r="X827" s="11">
        <v>-3.8844296311324598E-2</v>
      </c>
      <c r="Y827" s="11">
        <v>-3.04269559582401E-2</v>
      </c>
      <c r="Z827" s="11">
        <v>-2.4588612933829801E-2</v>
      </c>
      <c r="AA827" s="11">
        <v>-0.10259093518093</v>
      </c>
      <c r="AB827" s="11">
        <v>-1.68806384142925E-2</v>
      </c>
      <c r="AC827" s="11">
        <v>-3.7617578462911601E-3</v>
      </c>
      <c r="AD827" s="11">
        <v>8.3192027199226505E-3</v>
      </c>
      <c r="AE827" s="11">
        <v>-3.00550097203349E-2</v>
      </c>
      <c r="AF827" s="11">
        <v>-1.9451026995801601E-2</v>
      </c>
      <c r="AG827" s="11">
        <v>-6.7768266475837599E-2</v>
      </c>
      <c r="AH827" s="11">
        <v>-4.9840796318106603E-2</v>
      </c>
      <c r="AI827" s="11">
        <v>-2.5333317932188602E-2</v>
      </c>
      <c r="AJ827" s="11">
        <v>-1.7245521282981201E-2</v>
      </c>
      <c r="AK827" s="11">
        <v>-9.2766941195599102E-4</v>
      </c>
      <c r="AL827" s="11">
        <v>5.6219902537983204E-3</v>
      </c>
      <c r="AM827" s="11">
        <v>-1.386801663312E-2</v>
      </c>
      <c r="AN827" s="11">
        <v>-2.9976576803526101E-2</v>
      </c>
      <c r="AO827" s="11">
        <v>-4.83704871311426E-2</v>
      </c>
      <c r="AP827" s="11">
        <v>-1.44478256430684E-2</v>
      </c>
      <c r="AQ827" s="11">
        <v>-5.5422726231784999E-2</v>
      </c>
      <c r="AR827" s="11">
        <v>2.4366291173863502E-2</v>
      </c>
      <c r="AS827" s="11">
        <v>-1.1184881715971901E-2</v>
      </c>
      <c r="AT827" s="11">
        <v>-6.5889621679630597E-2</v>
      </c>
      <c r="AU827" s="11">
        <v>4.1681237345555101E-2</v>
      </c>
      <c r="AW827">
        <f t="array" ref="AW827">SUMPRODUCT(B827:AU827,TRANSPOSE('QoL regression results'!$H$3:$H$48))</f>
        <v>0.82567731968114477</v>
      </c>
    </row>
    <row r="828" spans="1:49" x14ac:dyDescent="0.3">
      <c r="A828">
        <v>827</v>
      </c>
      <c r="B828" s="11">
        <v>0.85858058791210301</v>
      </c>
      <c r="C828" s="11">
        <v>-8.9250252022322604E-2</v>
      </c>
      <c r="D828" s="11">
        <v>-9.7355921680236691E-3</v>
      </c>
      <c r="E828" s="11">
        <v>1.87317416144079E-3</v>
      </c>
      <c r="F828" s="11">
        <v>1.34795711551311E-2</v>
      </c>
      <c r="G828" s="11">
        <v>3.7394757722912203E-2</v>
      </c>
      <c r="H828" s="11">
        <v>5.0347823815821799E-2</v>
      </c>
      <c r="I828" s="11">
        <v>-0.104565413318641</v>
      </c>
      <c r="J828" s="11">
        <v>-6.2203496454736797E-3</v>
      </c>
      <c r="K828" s="11">
        <v>-0.124987180359223</v>
      </c>
      <c r="L828" s="11">
        <v>-9.34805114415901E-2</v>
      </c>
      <c r="M828" s="11">
        <v>-5.5339513812314202E-2</v>
      </c>
      <c r="N828" s="11">
        <v>-0.13354031029559699</v>
      </c>
      <c r="O828" s="11">
        <v>-7.8969315316611305E-2</v>
      </c>
      <c r="P828" s="11">
        <v>-2.2944739696789201E-2</v>
      </c>
      <c r="Q828" s="11">
        <v>-0.12927344746750999</v>
      </c>
      <c r="R828" s="11">
        <v>-8.7659361381354897E-2</v>
      </c>
      <c r="S828" s="11">
        <v>-0.10258722659306201</v>
      </c>
      <c r="T828" s="11">
        <v>-4.8809074656938602E-2</v>
      </c>
      <c r="U828" s="11">
        <v>-6.2728273361870604E-2</v>
      </c>
      <c r="V828" s="11">
        <v>-4.8828226263834601E-3</v>
      </c>
      <c r="W828" s="11">
        <v>-4.8578795870010703E-2</v>
      </c>
      <c r="X828" s="11">
        <v>-4.7277373708647E-2</v>
      </c>
      <c r="Y828" s="11">
        <v>-2.7769340948922399E-2</v>
      </c>
      <c r="Z828" s="11">
        <v>1.3464091925004E-2</v>
      </c>
      <c r="AA828" s="11">
        <v>-8.0803346378000102E-2</v>
      </c>
      <c r="AB828" s="11">
        <v>-2.7412386658160901E-2</v>
      </c>
      <c r="AC828" s="11">
        <v>-4.3941479680488699E-2</v>
      </c>
      <c r="AD828" s="11">
        <v>-1.42193904073439E-2</v>
      </c>
      <c r="AE828" s="11">
        <v>-3.1480265415093599E-2</v>
      </c>
      <c r="AF828" s="11">
        <v>-2.6703658108749001E-2</v>
      </c>
      <c r="AG828" s="11">
        <v>-6.5512392830929495E-2</v>
      </c>
      <c r="AH828" s="11">
        <v>-6.5850209526582798E-2</v>
      </c>
      <c r="AI828" s="11">
        <v>-2.9177530608883201E-2</v>
      </c>
      <c r="AJ828" s="11">
        <v>-8.7985607600526202E-3</v>
      </c>
      <c r="AK828" s="11">
        <v>2.0737717695236799E-3</v>
      </c>
      <c r="AL828" s="11">
        <v>5.6036327133087201E-3</v>
      </c>
      <c r="AM828" s="11">
        <v>-9.2928693530648296E-3</v>
      </c>
      <c r="AN828" s="11">
        <v>-1.5095622971042199E-2</v>
      </c>
      <c r="AO828" s="11">
        <v>-3.7970022159287797E-2</v>
      </c>
      <c r="AP828" s="11">
        <v>-8.44648787855873E-3</v>
      </c>
      <c r="AQ828" s="11">
        <v>-4.9033424777704199E-2</v>
      </c>
      <c r="AR828" s="11">
        <v>2.7660935423109601E-2</v>
      </c>
      <c r="AS828" s="11">
        <v>-1.52219769819906E-2</v>
      </c>
      <c r="AT828" s="11">
        <v>-7.0833210186621004E-2</v>
      </c>
      <c r="AU828" s="11">
        <v>3.7131626897764697E-2</v>
      </c>
      <c r="AW828">
        <f t="array" ref="AW828">SUMPRODUCT(B828:AU828,TRANSPOSE('QoL regression results'!$H$3:$H$48))</f>
        <v>0.79833401109882896</v>
      </c>
    </row>
    <row r="829" spans="1:49" x14ac:dyDescent="0.3">
      <c r="A829">
        <v>828</v>
      </c>
      <c r="B829" s="11">
        <v>0.85955504247357095</v>
      </c>
      <c r="C829" s="11">
        <v>2.4130592972248701E-2</v>
      </c>
      <c r="D829" s="11">
        <v>3.2053629735399399E-3</v>
      </c>
      <c r="E829" s="11">
        <v>3.9008357130151002E-3</v>
      </c>
      <c r="F829" s="11">
        <v>-2.18052028197405E-2</v>
      </c>
      <c r="G829" s="11">
        <v>1.03948862571683E-2</v>
      </c>
      <c r="H829" s="11">
        <v>1.35624568745292E-2</v>
      </c>
      <c r="I829" s="11">
        <v>-0.12455317276290601</v>
      </c>
      <c r="J829" s="11">
        <v>-1.6859106546813801E-2</v>
      </c>
      <c r="K829" s="11">
        <v>-0.12507620110085599</v>
      </c>
      <c r="L829" s="11">
        <v>-0.12402705398963</v>
      </c>
      <c r="M829" s="11">
        <v>-5.6019026516818803E-2</v>
      </c>
      <c r="N829" s="11">
        <v>-9.2985949593287195E-2</v>
      </c>
      <c r="O829" s="11">
        <v>-4.8581909554371097E-2</v>
      </c>
      <c r="P829" s="11">
        <v>-2.3501330207672699E-2</v>
      </c>
      <c r="Q829" s="11">
        <v>-8.6949726523573204E-2</v>
      </c>
      <c r="R829" s="11">
        <v>-8.3671874570283494E-2</v>
      </c>
      <c r="S829" s="11">
        <v>-0.119471478865995</v>
      </c>
      <c r="T829" s="11">
        <v>-7.2965564255170701E-2</v>
      </c>
      <c r="U829" s="11">
        <v>-6.46241997936262E-2</v>
      </c>
      <c r="V829" s="11">
        <v>-4.2755911509848596E-3</v>
      </c>
      <c r="W829" s="11">
        <v>-4.85427109898608E-2</v>
      </c>
      <c r="X829" s="11">
        <v>-5.1575823244151303E-2</v>
      </c>
      <c r="Y829" s="11">
        <v>2.8716576270455301E-2</v>
      </c>
      <c r="Z829" s="11">
        <v>-2.0409148460471299E-3</v>
      </c>
      <c r="AA829" s="11">
        <v>-6.2668318029174205E-2</v>
      </c>
      <c r="AB829" s="11">
        <v>-3.3016967444698703E-2</v>
      </c>
      <c r="AC829" s="11">
        <v>-4.94666714153306E-2</v>
      </c>
      <c r="AD829" s="11">
        <v>-4.7050034603641197E-2</v>
      </c>
      <c r="AE829" s="11">
        <v>-3.4431024356649603E-2</v>
      </c>
      <c r="AF829" s="11">
        <v>-1.80952939888212E-2</v>
      </c>
      <c r="AG829" s="11">
        <v>-6.7627678403937297E-2</v>
      </c>
      <c r="AH829" s="11">
        <v>-3.9742318855003102E-2</v>
      </c>
      <c r="AI829" s="11">
        <v>-2.3161786264069499E-2</v>
      </c>
      <c r="AJ829" s="11">
        <v>-1.3725928874691E-2</v>
      </c>
      <c r="AK829" s="11">
        <v>-9.4894489949198194E-3</v>
      </c>
      <c r="AL829" s="11">
        <v>-5.46424111703882E-5</v>
      </c>
      <c r="AM829" s="11">
        <v>-1.2196778159751599E-2</v>
      </c>
      <c r="AN829" s="11">
        <v>-2.1860968360737601E-2</v>
      </c>
      <c r="AO829" s="11">
        <v>-4.2461628229324699E-2</v>
      </c>
      <c r="AP829" s="11">
        <v>-5.8889969851998398E-3</v>
      </c>
      <c r="AQ829" s="11">
        <v>-4.32242383521005E-2</v>
      </c>
      <c r="AR829" s="11">
        <v>3.2527695080918802E-2</v>
      </c>
      <c r="AS829" s="11">
        <v>-1.71236800139083E-2</v>
      </c>
      <c r="AT829" s="11">
        <v>-6.7645837970983294E-2</v>
      </c>
      <c r="AU829" s="11">
        <v>4.3727328970653602E-2</v>
      </c>
      <c r="AW829">
        <f t="array" ref="AW829">SUMPRODUCT(B829:AU829,TRANSPOSE('QoL regression results'!$H$3:$H$48))</f>
        <v>0.81975808120739746</v>
      </c>
    </row>
    <row r="830" spans="1:49" x14ac:dyDescent="0.3">
      <c r="A830">
        <v>829</v>
      </c>
      <c r="B830" s="11">
        <v>0.83715086075492995</v>
      </c>
      <c r="C830" s="11">
        <v>-4.5625439521071301E-2</v>
      </c>
      <c r="D830" s="11">
        <v>-2.5200347990539499E-2</v>
      </c>
      <c r="E830" s="11">
        <v>1.13369865580183E-2</v>
      </c>
      <c r="F830" s="11">
        <v>-1.27731763873116E-2</v>
      </c>
      <c r="G830" s="11">
        <v>3.1706009248059198E-2</v>
      </c>
      <c r="H830" s="11">
        <v>3.8794877546063401E-2</v>
      </c>
      <c r="I830" s="11">
        <v>-9.0002749336572194E-2</v>
      </c>
      <c r="J830" s="11">
        <v>-5.2707400855214498E-2</v>
      </c>
      <c r="K830" s="11">
        <v>-0.12241704023780001</v>
      </c>
      <c r="L830" s="11">
        <v>-0.11837814365640099</v>
      </c>
      <c r="M830" s="11">
        <v>-4.3578824718262799E-2</v>
      </c>
      <c r="N830" s="11">
        <v>-0.109260252210981</v>
      </c>
      <c r="O830" s="11">
        <v>-5.5086046118926903E-2</v>
      </c>
      <c r="P830" s="11">
        <v>-1.35247412774963E-2</v>
      </c>
      <c r="Q830" s="11">
        <v>-0.13332590385302001</v>
      </c>
      <c r="R830" s="11">
        <v>-7.4380800431890104E-2</v>
      </c>
      <c r="S830" s="11">
        <v>-0.1546543267145</v>
      </c>
      <c r="T830" s="11">
        <v>-7.49542829596479E-2</v>
      </c>
      <c r="U830" s="11">
        <v>-6.4610497540423098E-2</v>
      </c>
      <c r="V830" s="11">
        <v>-7.8639512441203E-4</v>
      </c>
      <c r="W830" s="11">
        <v>-5.0476264206729397E-2</v>
      </c>
      <c r="X830" s="11">
        <v>-2.7106121600909201E-2</v>
      </c>
      <c r="Y830" s="11">
        <v>-4.7729053022856601E-3</v>
      </c>
      <c r="Z830" s="11">
        <v>3.9427444106255602E-3</v>
      </c>
      <c r="AA830" s="11">
        <v>-7.8522539484059198E-2</v>
      </c>
      <c r="AB830" s="11">
        <v>-4.0971546882398201E-2</v>
      </c>
      <c r="AC830" s="11">
        <v>-1.4724455221859299E-2</v>
      </c>
      <c r="AD830" s="11">
        <v>-4.8060840627613101E-2</v>
      </c>
      <c r="AE830" s="11">
        <v>-2.8953417815653502E-2</v>
      </c>
      <c r="AF830" s="11">
        <v>-2.6433710402051801E-2</v>
      </c>
      <c r="AG830" s="11">
        <v>-5.3595487697627099E-2</v>
      </c>
      <c r="AH830" s="11">
        <v>-5.40177130294799E-2</v>
      </c>
      <c r="AI830" s="11">
        <v>-2.7777040507764E-2</v>
      </c>
      <c r="AJ830" s="11">
        <v>-1.36769572303636E-2</v>
      </c>
      <c r="AK830" s="11">
        <v>1.53156164190395E-2</v>
      </c>
      <c r="AL830" s="11">
        <v>1.1005818422981701E-2</v>
      </c>
      <c r="AM830" s="11">
        <v>2.1594232952669699E-3</v>
      </c>
      <c r="AN830" s="11">
        <v>-8.9030597936695099E-3</v>
      </c>
      <c r="AO830" s="11">
        <v>-2.7642401106182601E-2</v>
      </c>
      <c r="AP830" s="11">
        <v>-7.3006538935021202E-3</v>
      </c>
      <c r="AQ830" s="11">
        <v>-5.7365936023265E-2</v>
      </c>
      <c r="AR830" s="11">
        <v>2.4726656235666802E-2</v>
      </c>
      <c r="AS830" s="11">
        <v>-2.3276283626604E-2</v>
      </c>
      <c r="AT830" s="11">
        <v>-6.3683431025890302E-2</v>
      </c>
      <c r="AU830" s="11">
        <v>4.5194855911474999E-2</v>
      </c>
      <c r="AW830">
        <f t="array" ref="AW830">SUMPRODUCT(B830:AU830,TRANSPOSE('QoL regression results'!$H$3:$H$48))</f>
        <v>0.79413896614843171</v>
      </c>
    </row>
    <row r="831" spans="1:49" x14ac:dyDescent="0.3">
      <c r="A831">
        <v>830</v>
      </c>
      <c r="B831" s="11">
        <v>0.87515982184255403</v>
      </c>
      <c r="C831" s="11">
        <v>-4.1233685775983402E-2</v>
      </c>
      <c r="D831" s="11">
        <v>-1.3138074995524E-4</v>
      </c>
      <c r="E831" s="11">
        <v>-2.8989699890669699E-4</v>
      </c>
      <c r="F831" s="11">
        <v>-5.96925327307604E-3</v>
      </c>
      <c r="G831" s="11">
        <v>2.2439182357940702E-3</v>
      </c>
      <c r="H831" s="11">
        <v>2.4943947647120299E-2</v>
      </c>
      <c r="I831" s="11">
        <v>-6.4387645754001702E-2</v>
      </c>
      <c r="J831" s="11">
        <v>-3.05447682913167E-2</v>
      </c>
      <c r="K831" s="11">
        <v>-0.148993164787148</v>
      </c>
      <c r="L831" s="11">
        <v>-9.2866899358414495E-2</v>
      </c>
      <c r="M831" s="11">
        <v>-4.97829218329418E-2</v>
      </c>
      <c r="N831" s="11">
        <v>-0.128050896098864</v>
      </c>
      <c r="O831" s="11">
        <v>-9.7062905166779206E-2</v>
      </c>
      <c r="P831" s="11">
        <v>-1.6702756954071099E-2</v>
      </c>
      <c r="Q831" s="11">
        <v>-0.17206676816830699</v>
      </c>
      <c r="R831" s="11">
        <v>-0.101921792779231</v>
      </c>
      <c r="S831" s="11">
        <v>-0.116930555911924</v>
      </c>
      <c r="T831" s="11">
        <v>-2.83997435316234E-2</v>
      </c>
      <c r="U831" s="11">
        <v>-0.12982517930642601</v>
      </c>
      <c r="V831" s="11">
        <v>3.2779415506603501E-2</v>
      </c>
      <c r="W831" s="11">
        <v>-3.1672019754630701E-2</v>
      </c>
      <c r="X831" s="11">
        <v>-5.0872358886313501E-2</v>
      </c>
      <c r="Y831" s="11">
        <v>2.8461838277700501E-2</v>
      </c>
      <c r="Z831" s="11">
        <v>-8.4051959956000892E-3</v>
      </c>
      <c r="AA831" s="11">
        <v>-0.106378095952863</v>
      </c>
      <c r="AB831" s="11">
        <v>-2.7261046528206399E-2</v>
      </c>
      <c r="AC831" s="11">
        <v>-1.6447447054801501E-2</v>
      </c>
      <c r="AD831" s="11">
        <v>4.9160472172034599E-2</v>
      </c>
      <c r="AE831" s="11">
        <v>-3.5122313536682201E-2</v>
      </c>
      <c r="AF831" s="11">
        <v>-2.8164595766409801E-2</v>
      </c>
      <c r="AG831" s="11">
        <v>-6.4128135363005601E-2</v>
      </c>
      <c r="AH831" s="11">
        <v>-4.00970659047701E-2</v>
      </c>
      <c r="AI831" s="11">
        <v>-2.3992257307824699E-2</v>
      </c>
      <c r="AJ831" s="11">
        <v>-2.0488243161479298E-2</v>
      </c>
      <c r="AK831" s="11">
        <v>-1.1512638761436401E-3</v>
      </c>
      <c r="AL831" s="11">
        <v>2.6038792064461999E-3</v>
      </c>
      <c r="AM831" s="11">
        <v>-1.3872310976655901E-2</v>
      </c>
      <c r="AN831" s="11">
        <v>-2.5841747585718399E-2</v>
      </c>
      <c r="AO831" s="11">
        <v>-4.3753754694777602E-2</v>
      </c>
      <c r="AP831" s="11">
        <v>-1.2391328961857099E-2</v>
      </c>
      <c r="AQ831" s="11">
        <v>-5.3573010562279103E-2</v>
      </c>
      <c r="AR831" s="11">
        <v>3.1557634374664099E-2</v>
      </c>
      <c r="AS831" s="11">
        <v>-1.67829934110564E-2</v>
      </c>
      <c r="AT831" s="11">
        <v>-6.2698054960795099E-2</v>
      </c>
      <c r="AU831" s="11">
        <v>3.5082017012767197E-2</v>
      </c>
      <c r="AW831">
        <f t="array" ref="AW831">SUMPRODUCT(B831:AU831,TRANSPOSE('QoL regression results'!$H$3:$H$48))</f>
        <v>0.83766663514423012</v>
      </c>
    </row>
    <row r="832" spans="1:49" x14ac:dyDescent="0.3">
      <c r="A832">
        <v>831</v>
      </c>
      <c r="B832" s="11">
        <v>0.86726986590680499</v>
      </c>
      <c r="C832" s="11">
        <v>-3.4596373355917101E-2</v>
      </c>
      <c r="D832" s="11">
        <v>-1.70935023475659E-2</v>
      </c>
      <c r="E832" s="11">
        <v>1.95505494973782E-3</v>
      </c>
      <c r="F832" s="11">
        <v>2.0796660592890901E-2</v>
      </c>
      <c r="G832" s="11">
        <v>2.59400241952331E-2</v>
      </c>
      <c r="H832" s="11">
        <v>2.6060603369071501E-2</v>
      </c>
      <c r="I832" s="11">
        <v>-9.7989452810988795E-2</v>
      </c>
      <c r="J832" s="11">
        <v>3.5397120742882899E-3</v>
      </c>
      <c r="K832" s="11">
        <v>-0.14859798964406201</v>
      </c>
      <c r="L832" s="11">
        <v>-0.144071229036875</v>
      </c>
      <c r="M832" s="11">
        <v>-5.3262000601462398E-2</v>
      </c>
      <c r="N832" s="11">
        <v>-0.16925906437068899</v>
      </c>
      <c r="O832" s="11">
        <v>-8.2225556469745706E-2</v>
      </c>
      <c r="P832" s="11">
        <v>-2.3901150888931601E-2</v>
      </c>
      <c r="Q832" s="11">
        <v>-0.13174179424038801</v>
      </c>
      <c r="R832" s="11">
        <v>-5.4663626410490697E-2</v>
      </c>
      <c r="S832" s="11">
        <v>-0.146371495860462</v>
      </c>
      <c r="T832" s="11">
        <v>-5.5525003216363202E-2</v>
      </c>
      <c r="U832" s="11">
        <v>-2.99118905479617E-2</v>
      </c>
      <c r="V832" s="11">
        <v>3.7079369848076198E-3</v>
      </c>
      <c r="W832" s="11">
        <v>-6.2944651654822104E-2</v>
      </c>
      <c r="X832" s="11">
        <v>-4.5320376991267099E-2</v>
      </c>
      <c r="Y832" s="11">
        <v>4.5582476493705101E-2</v>
      </c>
      <c r="Z832" s="11">
        <v>-2.9405163277418499E-2</v>
      </c>
      <c r="AA832" s="11">
        <v>-9.4066775112075202E-2</v>
      </c>
      <c r="AB832" s="11">
        <v>-4.1179139727374102E-2</v>
      </c>
      <c r="AC832" s="11">
        <v>-1.00135010107925E-2</v>
      </c>
      <c r="AD832" s="11">
        <v>-2.9895891885974399E-2</v>
      </c>
      <c r="AE832" s="11">
        <v>-3.9358846399669002E-2</v>
      </c>
      <c r="AF832" s="11">
        <v>-2.88638231861078E-2</v>
      </c>
      <c r="AG832" s="11">
        <v>-6.6021515872594E-2</v>
      </c>
      <c r="AH832" s="11">
        <v>-4.1730188297617397E-2</v>
      </c>
      <c r="AI832" s="11">
        <v>-2.0405877291214101E-2</v>
      </c>
      <c r="AJ832" s="11">
        <v>-2.2997569949982501E-2</v>
      </c>
      <c r="AK832" s="11">
        <v>2.9234992653950102E-3</v>
      </c>
      <c r="AL832" s="11">
        <v>7.0278003216461696E-3</v>
      </c>
      <c r="AM832" s="11">
        <v>-1.09334326613601E-2</v>
      </c>
      <c r="AN832" s="11">
        <v>-2.8429201819099401E-2</v>
      </c>
      <c r="AO832" s="11">
        <v>-4.0165468841775499E-2</v>
      </c>
      <c r="AP832" s="11">
        <v>-1.6384430546891999E-2</v>
      </c>
      <c r="AQ832" s="11">
        <v>-5.3658229457047298E-2</v>
      </c>
      <c r="AR832" s="11">
        <v>3.0362042789002099E-2</v>
      </c>
      <c r="AS832" s="11">
        <v>-1.12782825967583E-2</v>
      </c>
      <c r="AT832" s="11">
        <v>-6.2409716377912802E-2</v>
      </c>
      <c r="AU832" s="11">
        <v>4.4739741925589202E-2</v>
      </c>
      <c r="AW832">
        <f t="array" ref="AW832">SUMPRODUCT(B832:AU832,TRANSPOSE('QoL regression results'!$H$3:$H$48))</f>
        <v>0.83256747793083374</v>
      </c>
    </row>
    <row r="833" spans="1:49" x14ac:dyDescent="0.3">
      <c r="A833">
        <v>832</v>
      </c>
      <c r="B833" s="11">
        <v>0.859502281820134</v>
      </c>
      <c r="C833" s="11">
        <v>3.27064042251413E-3</v>
      </c>
      <c r="D833" s="11">
        <v>2.5292199538990499E-2</v>
      </c>
      <c r="E833" s="11">
        <v>1.2865089476082199E-2</v>
      </c>
      <c r="F833" s="11">
        <v>-3.7122555011873899E-2</v>
      </c>
      <c r="G833" s="11">
        <v>-5.3303570770159396E-3</v>
      </c>
      <c r="H833" s="11">
        <v>3.1282119055608001E-2</v>
      </c>
      <c r="I833" s="11">
        <v>-9.3124922013042094E-2</v>
      </c>
      <c r="J833" s="11">
        <v>-1.7964093974037702E-2</v>
      </c>
      <c r="K833" s="11">
        <v>-0.15884519183002199</v>
      </c>
      <c r="L833" s="11">
        <v>-0.113686286780525</v>
      </c>
      <c r="M833" s="11">
        <v>-5.8102155407224597E-2</v>
      </c>
      <c r="N833" s="11">
        <v>-0.17323963387112001</v>
      </c>
      <c r="O833" s="11">
        <v>-0.11876807247957601</v>
      </c>
      <c r="P833" s="11">
        <v>-2.85519923533895E-2</v>
      </c>
      <c r="Q833" s="11">
        <v>-8.0773372945454294E-2</v>
      </c>
      <c r="R833" s="11">
        <v>-0.11822232459677701</v>
      </c>
      <c r="S833" s="11">
        <v>-0.15960212290876999</v>
      </c>
      <c r="T833" s="11">
        <v>-5.8304203811128497E-2</v>
      </c>
      <c r="U833" s="11">
        <v>1.18154468169758E-2</v>
      </c>
      <c r="V833" s="11">
        <v>9.4683740234638592E-3</v>
      </c>
      <c r="W833" s="11">
        <v>-2.1955156608167901E-2</v>
      </c>
      <c r="X833" s="11">
        <v>-4.51129111113426E-2</v>
      </c>
      <c r="Y833" s="11">
        <v>2.41067737069302E-2</v>
      </c>
      <c r="Z833" s="11">
        <v>8.8775673577755603E-3</v>
      </c>
      <c r="AA833" s="11">
        <v>-0.106767774804076</v>
      </c>
      <c r="AB833" s="11">
        <v>-3.9591481943626099E-2</v>
      </c>
      <c r="AC833" s="11">
        <v>6.1760034519891304E-3</v>
      </c>
      <c r="AD833" s="11">
        <v>-7.3779833339707807E-2</v>
      </c>
      <c r="AE833" s="11">
        <v>-3.4017866729738902E-2</v>
      </c>
      <c r="AF833" s="11">
        <v>-1.9417868984848399E-2</v>
      </c>
      <c r="AG833" s="11">
        <v>-5.3189619731724702E-2</v>
      </c>
      <c r="AH833" s="11">
        <v>-5.1301573221090101E-2</v>
      </c>
      <c r="AI833" s="11">
        <v>-2.5161691545860801E-2</v>
      </c>
      <c r="AJ833" s="11">
        <v>-1.29767011972868E-2</v>
      </c>
      <c r="AK833" s="11">
        <v>-1.2812258020381299E-3</v>
      </c>
      <c r="AL833" s="11">
        <v>1.3375282123702099E-3</v>
      </c>
      <c r="AM833" s="11">
        <v>-1.8145996386057201E-2</v>
      </c>
      <c r="AN833" s="11">
        <v>-2.7727672790549902E-2</v>
      </c>
      <c r="AO833" s="11">
        <v>-5.25712916803103E-2</v>
      </c>
      <c r="AP833" s="11">
        <v>-1.33344310111672E-2</v>
      </c>
      <c r="AQ833" s="11">
        <v>-6.0149613724729899E-2</v>
      </c>
      <c r="AR833" s="11">
        <v>2.7691402253337601E-2</v>
      </c>
      <c r="AS833" s="11">
        <v>-1.59563195814207E-2</v>
      </c>
      <c r="AT833" s="11">
        <v>-6.3544888745227304E-2</v>
      </c>
      <c r="AU833" s="11">
        <v>4.3433577759477003E-2</v>
      </c>
      <c r="AW833">
        <f t="array" ref="AW833">SUMPRODUCT(B833:AU833,TRANSPOSE('QoL regression results'!$H$3:$H$48))</f>
        <v>0.80953823681141412</v>
      </c>
    </row>
    <row r="834" spans="1:49" x14ac:dyDescent="0.3">
      <c r="A834">
        <v>833</v>
      </c>
      <c r="B834" s="11">
        <v>0.86332073744420201</v>
      </c>
      <c r="C834" s="11">
        <v>-5.6947411596131203E-2</v>
      </c>
      <c r="D834" s="11">
        <v>-2.3773521301491901E-3</v>
      </c>
      <c r="E834" s="11">
        <v>6.70143299285322E-3</v>
      </c>
      <c r="F834" s="11">
        <v>-1.0365247387245E-3</v>
      </c>
      <c r="G834" s="11">
        <v>1.54328211745499E-2</v>
      </c>
      <c r="H834" s="11">
        <v>3.0144030065291701E-2</v>
      </c>
      <c r="I834" s="11">
        <v>-7.0442327973183005E-2</v>
      </c>
      <c r="J834" s="11">
        <v>-1.11812456696164E-2</v>
      </c>
      <c r="K834" s="11">
        <v>-0.177217410958141</v>
      </c>
      <c r="L834" s="11">
        <v>-9.8628242989517598E-2</v>
      </c>
      <c r="M834" s="11">
        <v>-5.9384550635938199E-2</v>
      </c>
      <c r="N834" s="11">
        <v>-7.9415525430903702E-2</v>
      </c>
      <c r="O834" s="11">
        <v>-8.7621329126349803E-2</v>
      </c>
      <c r="P834" s="11">
        <v>-1.92166433670906E-2</v>
      </c>
      <c r="Q834" s="11">
        <v>-7.2726334014779098E-2</v>
      </c>
      <c r="R834" s="11">
        <v>-0.109639362561733</v>
      </c>
      <c r="S834" s="11">
        <v>-0.11937773858399101</v>
      </c>
      <c r="T834" s="11">
        <v>-6.4222751207678494E-2</v>
      </c>
      <c r="U834" s="11">
        <v>-2.7082672532461799E-2</v>
      </c>
      <c r="V834" s="11">
        <v>1.4623765694561201E-2</v>
      </c>
      <c r="W834" s="11">
        <v>-3.2938840841931001E-2</v>
      </c>
      <c r="X834" s="11">
        <v>-2.5803935104107299E-2</v>
      </c>
      <c r="Y834" s="11">
        <v>-1.8365795105102001E-2</v>
      </c>
      <c r="Z834" s="11">
        <v>-5.9528488677061796E-3</v>
      </c>
      <c r="AA834" s="11">
        <v>-7.4152012576772702E-2</v>
      </c>
      <c r="AB834" s="11">
        <v>-2.9253227307553999E-2</v>
      </c>
      <c r="AC834" s="11">
        <v>-8.1406519444270894E-2</v>
      </c>
      <c r="AD834" s="11">
        <v>2.9444039672735698E-3</v>
      </c>
      <c r="AE834" s="11">
        <v>-3.5166661403489299E-2</v>
      </c>
      <c r="AF834" s="11">
        <v>-1.43187699541114E-2</v>
      </c>
      <c r="AG834" s="11">
        <v>-6.2185029266766202E-2</v>
      </c>
      <c r="AH834" s="11">
        <v>-5.4825422554451199E-2</v>
      </c>
      <c r="AI834" s="11">
        <v>-2.5455686320860801E-2</v>
      </c>
      <c r="AJ834" s="11">
        <v>-1.7010059494640201E-2</v>
      </c>
      <c r="AK834" s="11">
        <v>-1.68557550284814E-3</v>
      </c>
      <c r="AL834" s="11">
        <v>6.7006732252641397E-3</v>
      </c>
      <c r="AM834" s="11">
        <v>-1.6432978439996498E-2</v>
      </c>
      <c r="AN834" s="11">
        <v>-2.3643145155805099E-2</v>
      </c>
      <c r="AO834" s="11">
        <v>-4.6804450662526302E-2</v>
      </c>
      <c r="AP834" s="11">
        <v>-7.7923217923515703E-3</v>
      </c>
      <c r="AQ834" s="11">
        <v>-5.1239249081850298E-2</v>
      </c>
      <c r="AR834" s="11">
        <v>2.2724226980883101E-2</v>
      </c>
      <c r="AS834" s="11">
        <v>-1.40699917476817E-2</v>
      </c>
      <c r="AT834" s="11">
        <v>-6.4127795626637701E-2</v>
      </c>
      <c r="AU834" s="11">
        <v>4.3772289341414798E-2</v>
      </c>
      <c r="AW834">
        <f t="array" ref="AW834">SUMPRODUCT(B834:AU834,TRANSPOSE('QoL regression results'!$H$3:$H$48))</f>
        <v>0.81519598811501492</v>
      </c>
    </row>
    <row r="835" spans="1:49" x14ac:dyDescent="0.3">
      <c r="A835">
        <v>834</v>
      </c>
      <c r="B835" s="11">
        <v>0.87067683470950297</v>
      </c>
      <c r="C835" s="11">
        <v>-6.5175773497720801E-2</v>
      </c>
      <c r="D835" s="11">
        <v>-2.12309388507585E-2</v>
      </c>
      <c r="E835" s="11">
        <v>2.1646456750601798E-3</v>
      </c>
      <c r="F835" s="11">
        <v>1.47377169773906E-2</v>
      </c>
      <c r="G835" s="11">
        <v>1.22376798349866E-2</v>
      </c>
      <c r="H835" s="11">
        <v>2.50135956503208E-2</v>
      </c>
      <c r="I835" s="11">
        <v>-6.4374618949933196E-2</v>
      </c>
      <c r="J835" s="11">
        <v>-3.49340372756192E-3</v>
      </c>
      <c r="K835" s="11">
        <v>-0.138975660690622</v>
      </c>
      <c r="L835" s="11">
        <v>-0.10677474799754801</v>
      </c>
      <c r="M835" s="11">
        <v>-4.9321034904928E-2</v>
      </c>
      <c r="N835" s="11">
        <v>-0.13283996666202799</v>
      </c>
      <c r="O835" s="11">
        <v>-7.8773436783629899E-2</v>
      </c>
      <c r="P835" s="11">
        <v>-2.42871841654465E-2</v>
      </c>
      <c r="Q835" s="11">
        <v>-9.2870916956668201E-2</v>
      </c>
      <c r="R835" s="11">
        <v>-2.8905265467287802E-2</v>
      </c>
      <c r="S835" s="11">
        <v>-0.10078453284517799</v>
      </c>
      <c r="T835" s="11">
        <v>-4.92775443643996E-2</v>
      </c>
      <c r="U835" s="11">
        <v>-4.4433391204628803E-3</v>
      </c>
      <c r="V835" s="11">
        <v>1.6111006450286399E-2</v>
      </c>
      <c r="W835" s="11">
        <v>-8.6165215935017497E-2</v>
      </c>
      <c r="X835" s="11">
        <v>-4.9046632835893798E-2</v>
      </c>
      <c r="Y835" s="11">
        <v>2.3377265411878099E-2</v>
      </c>
      <c r="Z835" s="11">
        <v>2.28055523992967E-2</v>
      </c>
      <c r="AA835" s="11">
        <v>-6.7702185838035001E-2</v>
      </c>
      <c r="AB835" s="11">
        <v>-2.1113673608111901E-2</v>
      </c>
      <c r="AC835" s="11">
        <v>-3.47054130622583E-2</v>
      </c>
      <c r="AD835" s="11">
        <v>2.3538122400788199E-2</v>
      </c>
      <c r="AE835" s="11">
        <v>-3.35152105169884E-2</v>
      </c>
      <c r="AF835" s="11">
        <v>-1.44517054491689E-2</v>
      </c>
      <c r="AG835" s="11">
        <v>-5.9954548184648501E-2</v>
      </c>
      <c r="AH835" s="11">
        <v>-3.6149097304056903E-2</v>
      </c>
      <c r="AI835" s="11">
        <v>-2.95406582868134E-2</v>
      </c>
      <c r="AJ835" s="11">
        <v>-1.2135564047665401E-2</v>
      </c>
      <c r="AK835" s="11">
        <v>-8.4619239534353494E-3</v>
      </c>
      <c r="AL835" s="11">
        <v>-3.8484704094736599E-3</v>
      </c>
      <c r="AM835" s="11">
        <v>-2.2644381898177801E-2</v>
      </c>
      <c r="AN835" s="11">
        <v>-3.5824511399680403E-2</v>
      </c>
      <c r="AO835" s="11">
        <v>-5.67198106224499E-2</v>
      </c>
      <c r="AP835" s="11">
        <v>-1.6660641528000199E-2</v>
      </c>
      <c r="AQ835" s="11">
        <v>-5.1630462081109801E-2</v>
      </c>
      <c r="AR835" s="11">
        <v>2.9562905606008098E-2</v>
      </c>
      <c r="AS835" s="11">
        <v>-1.6177844716529801E-2</v>
      </c>
      <c r="AT835" s="11">
        <v>-6.84651939133996E-2</v>
      </c>
      <c r="AU835" s="11">
        <v>4.0786097067010502E-2</v>
      </c>
      <c r="AW835">
        <f t="array" ref="AW835">SUMPRODUCT(B835:AU835,TRANSPOSE('QoL regression results'!$H$3:$H$48))</f>
        <v>0.83067926699597239</v>
      </c>
    </row>
    <row r="836" spans="1:49" x14ac:dyDescent="0.3">
      <c r="A836">
        <v>835</v>
      </c>
      <c r="B836" s="11">
        <v>0.88527175811189496</v>
      </c>
      <c r="C836" s="11">
        <v>-1.9444532914438501E-2</v>
      </c>
      <c r="D836" s="11">
        <v>-5.6295956393165201E-3</v>
      </c>
      <c r="E836" s="11">
        <v>1.13911873621037E-2</v>
      </c>
      <c r="F836" s="11">
        <v>2.8132893952368201E-2</v>
      </c>
      <c r="G836" s="11">
        <v>2.2371793788975199E-2</v>
      </c>
      <c r="H836" s="11">
        <v>3.6548831342173002E-2</v>
      </c>
      <c r="I836" s="11">
        <v>-3.91982116917476E-2</v>
      </c>
      <c r="J836" s="11">
        <v>-1.05437375164916E-3</v>
      </c>
      <c r="K836" s="11">
        <v>-0.13003019615261799</v>
      </c>
      <c r="L836" s="11">
        <v>-0.11363765163982099</v>
      </c>
      <c r="M836" s="11">
        <v>-5.5593723961337098E-2</v>
      </c>
      <c r="N836" s="11">
        <v>-0.157978043870553</v>
      </c>
      <c r="O836" s="11">
        <v>-6.6279472723949101E-2</v>
      </c>
      <c r="P836" s="11">
        <v>-3.6148405060054602E-2</v>
      </c>
      <c r="Q836" s="11">
        <v>-0.13947030862584101</v>
      </c>
      <c r="R836" s="11">
        <v>-0.105110727715698</v>
      </c>
      <c r="S836" s="11">
        <v>-0.10616995110230899</v>
      </c>
      <c r="T836" s="11">
        <v>-6.8977816742323395E-2</v>
      </c>
      <c r="U836" s="11">
        <v>-0.184049686905225</v>
      </c>
      <c r="V836" s="11">
        <v>3.6497030829879998E-2</v>
      </c>
      <c r="W836" s="11">
        <v>-6.6561573461559803E-2</v>
      </c>
      <c r="X836" s="11">
        <v>-3.3467203956615003E-2</v>
      </c>
      <c r="Y836" s="11">
        <v>-2.82810212612352E-2</v>
      </c>
      <c r="Z836" s="11">
        <v>-2.8784727439351902E-2</v>
      </c>
      <c r="AA836" s="11">
        <v>-9.6051272863960993E-2</v>
      </c>
      <c r="AB836" s="11">
        <v>-2.7554481647731E-2</v>
      </c>
      <c r="AC836" s="11">
        <v>0.11316746451700301</v>
      </c>
      <c r="AD836" s="11">
        <v>-5.2201539839591297E-2</v>
      </c>
      <c r="AE836" s="11">
        <v>-3.4008954590590501E-2</v>
      </c>
      <c r="AF836" s="11">
        <v>-7.4159058693085795E-4</v>
      </c>
      <c r="AG836" s="11">
        <v>-6.2317757140473599E-2</v>
      </c>
      <c r="AH836" s="11">
        <v>-5.9528730625668498E-2</v>
      </c>
      <c r="AI836" s="11">
        <v>-2.3478854608718399E-2</v>
      </c>
      <c r="AJ836" s="11">
        <v>-1.7108517990804799E-2</v>
      </c>
      <c r="AK836" s="11">
        <v>-5.1268829266477101E-3</v>
      </c>
      <c r="AL836" s="11">
        <v>-6.3074860127452096E-3</v>
      </c>
      <c r="AM836" s="11">
        <v>-2.5623730250036801E-2</v>
      </c>
      <c r="AN836" s="11">
        <v>-2.4241040098425801E-2</v>
      </c>
      <c r="AO836" s="11">
        <v>-5.7564938672646199E-2</v>
      </c>
      <c r="AP836" s="11">
        <v>-2.12772204133557E-2</v>
      </c>
      <c r="AQ836" s="11">
        <v>-5.1748625465652599E-2</v>
      </c>
      <c r="AR836" s="11">
        <v>2.6687005875918698E-2</v>
      </c>
      <c r="AS836" s="11">
        <v>-2.0857631351268401E-2</v>
      </c>
      <c r="AT836" s="11">
        <v>-7.4783102289345205E-2</v>
      </c>
      <c r="AU836" s="11">
        <v>3.84003313416066E-2</v>
      </c>
      <c r="AW836">
        <f t="array" ref="AW836">SUMPRODUCT(B836:AU836,TRANSPOSE('QoL regression results'!$H$3:$H$48))</f>
        <v>0.81943554147348119</v>
      </c>
    </row>
    <row r="837" spans="1:49" x14ac:dyDescent="0.3">
      <c r="A837">
        <v>836</v>
      </c>
      <c r="B837" s="11">
        <v>0.85138958924503505</v>
      </c>
      <c r="C837" s="11">
        <v>-5.8523236252385001E-2</v>
      </c>
      <c r="D837" s="11">
        <v>1.7468699688223899E-2</v>
      </c>
      <c r="E837" s="11">
        <v>1.0112847291390699E-2</v>
      </c>
      <c r="F837" s="11">
        <v>8.01354059202369E-3</v>
      </c>
      <c r="G837" s="11">
        <v>3.0492747561048399E-2</v>
      </c>
      <c r="H837" s="11">
        <v>3.2538714482090898E-2</v>
      </c>
      <c r="I837" s="11">
        <v>-7.45823370621813E-2</v>
      </c>
      <c r="J837" s="11">
        <v>-2.1703491403041401E-2</v>
      </c>
      <c r="K837" s="11">
        <v>-9.9509547038245105E-2</v>
      </c>
      <c r="L837" s="11">
        <v>-0.12573819715763199</v>
      </c>
      <c r="M837" s="11">
        <v>-4.4844424146165997E-2</v>
      </c>
      <c r="N837" s="11">
        <v>-0.112244682153829</v>
      </c>
      <c r="O837" s="11">
        <v>-6.7141540406781303E-2</v>
      </c>
      <c r="P837" s="11">
        <v>-2.9919956681847801E-2</v>
      </c>
      <c r="Q837" s="11">
        <v>-0.131638125155113</v>
      </c>
      <c r="R837" s="11">
        <v>-7.35729530734541E-2</v>
      </c>
      <c r="S837" s="11">
        <v>-0.129602098287251</v>
      </c>
      <c r="T837" s="11">
        <v>-6.1953727060698703E-2</v>
      </c>
      <c r="U837" s="11">
        <v>6.9590851473967097E-3</v>
      </c>
      <c r="V837" s="11">
        <v>-1.10479360884248E-2</v>
      </c>
      <c r="W837" s="11">
        <v>-3.5563078623810099E-2</v>
      </c>
      <c r="X837" s="11">
        <v>-3.2427112970838098E-2</v>
      </c>
      <c r="Y837" s="11">
        <v>8.9622048834222298E-2</v>
      </c>
      <c r="Z837" s="11">
        <v>-2.4613320680390901E-2</v>
      </c>
      <c r="AA837" s="11">
        <v>-8.7212928486758004E-2</v>
      </c>
      <c r="AB837" s="11">
        <v>-2.34868076612809E-2</v>
      </c>
      <c r="AC837" s="11">
        <v>2.97334145086152E-3</v>
      </c>
      <c r="AD837" s="11">
        <v>-6.4495278409579096E-2</v>
      </c>
      <c r="AE837" s="11">
        <v>-3.6530452513308102E-2</v>
      </c>
      <c r="AF837" s="11">
        <v>-2.59427484816258E-2</v>
      </c>
      <c r="AG837" s="11">
        <v>-6.03974573466627E-2</v>
      </c>
      <c r="AH837" s="11">
        <v>-5.3893085643169601E-2</v>
      </c>
      <c r="AI837" s="11">
        <v>-2.8903926972525799E-2</v>
      </c>
      <c r="AJ837" s="11">
        <v>-1.8140131836858898E-2</v>
      </c>
      <c r="AK837" s="11">
        <v>1.52952969317421E-2</v>
      </c>
      <c r="AL837" s="11">
        <v>1.19469188781365E-2</v>
      </c>
      <c r="AM837" s="11">
        <v>9.9439113872595007E-4</v>
      </c>
      <c r="AN837" s="11">
        <v>-1.9232095265692702E-2</v>
      </c>
      <c r="AO837" s="11">
        <v>-2.63601797048762E-2</v>
      </c>
      <c r="AP837" s="11">
        <v>-1.22179227836025E-2</v>
      </c>
      <c r="AQ837" s="11">
        <v>-7.2086148467742403E-2</v>
      </c>
      <c r="AR837" s="11">
        <v>2.89896957592846E-2</v>
      </c>
      <c r="AS837" s="11">
        <v>-1.3007095364472599E-2</v>
      </c>
      <c r="AT837" s="11">
        <v>-6.3230127036109293E-2</v>
      </c>
      <c r="AU837" s="11">
        <v>4.2888691399159101E-2</v>
      </c>
      <c r="AW837">
        <f t="array" ref="AW837">SUMPRODUCT(B837:AU837,TRANSPOSE('QoL regression results'!$H$3:$H$48))</f>
        <v>0.8094434224800019</v>
      </c>
    </row>
    <row r="838" spans="1:49" x14ac:dyDescent="0.3">
      <c r="A838">
        <v>837</v>
      </c>
      <c r="B838" s="11">
        <v>0.86509477697249704</v>
      </c>
      <c r="C838" s="11">
        <v>-0.14511875620181799</v>
      </c>
      <c r="D838" s="11">
        <v>5.5149670969336002E-4</v>
      </c>
      <c r="E838" s="11">
        <v>4.43295856843255E-3</v>
      </c>
      <c r="F838" s="11">
        <v>1.33858822391014E-2</v>
      </c>
      <c r="G838" s="11">
        <v>9.25333821404941E-4</v>
      </c>
      <c r="H838" s="11">
        <v>2.5095292336069799E-2</v>
      </c>
      <c r="I838" s="11">
        <v>-6.8535985222695398E-2</v>
      </c>
      <c r="J838" s="11">
        <v>-3.4605828081539503E-2</v>
      </c>
      <c r="K838" s="11">
        <v>-0.13285615895835401</v>
      </c>
      <c r="L838" s="11">
        <v>-0.14545036767000399</v>
      </c>
      <c r="M838" s="11">
        <v>-6.05373813770759E-2</v>
      </c>
      <c r="N838" s="11">
        <v>-0.16286710148254199</v>
      </c>
      <c r="O838" s="11">
        <v>-8.2862377595494197E-2</v>
      </c>
      <c r="P838" s="11">
        <v>-3.1901849216589E-2</v>
      </c>
      <c r="Q838" s="11">
        <v>-0.14361495258370399</v>
      </c>
      <c r="R838" s="11">
        <v>-5.3034997645077103E-2</v>
      </c>
      <c r="S838" s="11">
        <v>-0.111061854024455</v>
      </c>
      <c r="T838" s="11">
        <v>-9.8847689269658895E-2</v>
      </c>
      <c r="U838" s="11">
        <v>-4.2543514207843101E-2</v>
      </c>
      <c r="V838" s="11">
        <v>-1.7728954328617201E-2</v>
      </c>
      <c r="W838" s="11">
        <v>-3.96614109188504E-2</v>
      </c>
      <c r="X838" s="11">
        <v>-4.82148616228113E-2</v>
      </c>
      <c r="Y838" s="11">
        <v>-2.8468966709402001E-2</v>
      </c>
      <c r="Z838" s="11">
        <v>-1.6491794462484E-2</v>
      </c>
      <c r="AA838" s="11">
        <v>-7.5494524860647796E-2</v>
      </c>
      <c r="AB838" s="11">
        <v>-5.0054335667782703E-2</v>
      </c>
      <c r="AC838" s="11">
        <v>-2.2423839856418801E-2</v>
      </c>
      <c r="AD838" s="11">
        <v>-5.8202951398197499E-2</v>
      </c>
      <c r="AE838" s="11">
        <v>-4.11878750564326E-2</v>
      </c>
      <c r="AF838" s="11">
        <v>-7.7452245321013103E-3</v>
      </c>
      <c r="AG838" s="11">
        <v>-5.42066529200496E-2</v>
      </c>
      <c r="AH838" s="11">
        <v>-5.0215016204586099E-2</v>
      </c>
      <c r="AI838" s="11">
        <v>-3.1996655259048198E-2</v>
      </c>
      <c r="AJ838" s="11">
        <v>-1.4586301704129801E-2</v>
      </c>
      <c r="AK838" s="11">
        <v>-7.8145673666962998E-3</v>
      </c>
      <c r="AL838" s="11">
        <v>4.0188341958236097E-3</v>
      </c>
      <c r="AM838" s="11">
        <v>-6.5256168105700197E-3</v>
      </c>
      <c r="AN838" s="11">
        <v>-2.1961888315302901E-2</v>
      </c>
      <c r="AO838" s="11">
        <v>-3.5321947781278597E-2</v>
      </c>
      <c r="AP838" s="11">
        <v>-1.3566171861519399E-2</v>
      </c>
      <c r="AQ838" s="11">
        <v>-5.4921331341679903E-2</v>
      </c>
      <c r="AR838" s="11">
        <v>2.7119985695672599E-2</v>
      </c>
      <c r="AS838" s="11">
        <v>-1.1037315231471501E-2</v>
      </c>
      <c r="AT838" s="11">
        <v>-5.8697774878723498E-2</v>
      </c>
      <c r="AU838" s="11">
        <v>4.0884317049525901E-2</v>
      </c>
      <c r="AW838">
        <f t="array" ref="AW838">SUMPRODUCT(B838:AU838,TRANSPOSE('QoL regression results'!$H$3:$H$48))</f>
        <v>0.81889859496373452</v>
      </c>
    </row>
    <row r="839" spans="1:49" x14ac:dyDescent="0.3">
      <c r="A839">
        <v>838</v>
      </c>
      <c r="B839" s="11">
        <v>0.87609311446354998</v>
      </c>
      <c r="C839" s="11">
        <v>-5.6081116222134901E-2</v>
      </c>
      <c r="D839" s="11">
        <v>2.5117724733959299E-3</v>
      </c>
      <c r="E839" s="11">
        <v>3.0511332031462599E-3</v>
      </c>
      <c r="F839" s="11">
        <v>2.0569062100419502E-2</v>
      </c>
      <c r="G839" s="11">
        <v>1.3586202826354799E-2</v>
      </c>
      <c r="H839" s="11">
        <v>3.3322896199673199E-2</v>
      </c>
      <c r="I839" s="11">
        <v>-9.7961773853129805E-2</v>
      </c>
      <c r="J839" s="11">
        <v>-6.3443630051037998E-3</v>
      </c>
      <c r="K839" s="11">
        <v>-0.173849455329084</v>
      </c>
      <c r="L839" s="11">
        <v>-0.12162360460588401</v>
      </c>
      <c r="M839" s="11">
        <v>-5.82198638949444E-2</v>
      </c>
      <c r="N839" s="11">
        <v>-9.8006628489725703E-2</v>
      </c>
      <c r="O839" s="11">
        <v>-9.7864259211847701E-2</v>
      </c>
      <c r="P839" s="11">
        <v>-3.05994301419573E-2</v>
      </c>
      <c r="Q839" s="11">
        <v>-0.10477326537611199</v>
      </c>
      <c r="R839" s="11">
        <v>-0.155115595840355</v>
      </c>
      <c r="S839" s="11">
        <v>-0.108523872488881</v>
      </c>
      <c r="T839" s="11">
        <v>-7.7798256892134196E-2</v>
      </c>
      <c r="U839" s="11">
        <v>-5.1069985207450902E-2</v>
      </c>
      <c r="V839" s="11">
        <v>1.6200782762423201E-2</v>
      </c>
      <c r="W839" s="11">
        <v>-1.6935162488276E-2</v>
      </c>
      <c r="X839" s="11">
        <v>-4.7449320648132898E-2</v>
      </c>
      <c r="Y839" s="11">
        <v>-5.5272082438579699E-3</v>
      </c>
      <c r="Z839" s="11">
        <v>-5.6534869388889603E-2</v>
      </c>
      <c r="AA839" s="11">
        <v>-8.8565224764056594E-2</v>
      </c>
      <c r="AB839" s="11">
        <v>-1.85837379633342E-2</v>
      </c>
      <c r="AC839" s="11">
        <v>-8.5300019074123698E-2</v>
      </c>
      <c r="AD839" s="11">
        <v>-6.8879949063614197E-3</v>
      </c>
      <c r="AE839" s="11">
        <v>-3.5379668345916902E-2</v>
      </c>
      <c r="AF839" s="11">
        <v>-1.9695952985826399E-2</v>
      </c>
      <c r="AG839" s="11">
        <v>-7.5833076895209003E-2</v>
      </c>
      <c r="AH839" s="11">
        <v>-5.1644734704947903E-2</v>
      </c>
      <c r="AI839" s="11">
        <v>-2.11599429673653E-2</v>
      </c>
      <c r="AJ839" s="11">
        <v>-2.1691248660508099E-2</v>
      </c>
      <c r="AK839" s="11">
        <v>4.4226564072696898E-3</v>
      </c>
      <c r="AL839" s="11">
        <v>9.6324309704524796E-3</v>
      </c>
      <c r="AM839" s="11">
        <v>-6.5782183016457902E-3</v>
      </c>
      <c r="AN839" s="11">
        <v>-1.9732261391093499E-2</v>
      </c>
      <c r="AO839" s="11">
        <v>-1.88391799856619E-2</v>
      </c>
      <c r="AP839" s="11">
        <v>-1.3920337650719599E-2</v>
      </c>
      <c r="AQ839" s="11">
        <v>-5.1766629999044397E-2</v>
      </c>
      <c r="AR839" s="11">
        <v>2.5441248539455001E-2</v>
      </c>
      <c r="AS839" s="11">
        <v>-1.87454545342477E-2</v>
      </c>
      <c r="AT839" s="11">
        <v>-6.9512927807220404E-2</v>
      </c>
      <c r="AU839" s="11">
        <v>3.5830627678045499E-2</v>
      </c>
      <c r="AW839">
        <f t="array" ref="AW839">SUMPRODUCT(B839:AU839,TRANSPOSE('QoL regression results'!$H$3:$H$48))</f>
        <v>0.8340808107290546</v>
      </c>
    </row>
    <row r="840" spans="1:49" x14ac:dyDescent="0.3">
      <c r="A840">
        <v>839</v>
      </c>
      <c r="B840" s="11">
        <v>0.85791436150294997</v>
      </c>
      <c r="C840" s="11">
        <v>-6.92863771842398E-2</v>
      </c>
      <c r="D840" s="11">
        <v>-1.9744172992253801E-2</v>
      </c>
      <c r="E840" s="11">
        <v>5.7909789779703597E-3</v>
      </c>
      <c r="F840" s="11">
        <v>1.9248088804445899E-2</v>
      </c>
      <c r="G840" s="11">
        <v>3.2671551221853598E-2</v>
      </c>
      <c r="H840" s="11">
        <v>3.2209615948885301E-2</v>
      </c>
      <c r="I840" s="11">
        <v>-8.5376055152147495E-2</v>
      </c>
      <c r="J840" s="11">
        <v>-3.7733046552350998E-2</v>
      </c>
      <c r="K840" s="11">
        <v>-0.16067724736221101</v>
      </c>
      <c r="L840" s="11">
        <v>-0.124049715860337</v>
      </c>
      <c r="M840" s="11">
        <v>-5.6127797923874297E-2</v>
      </c>
      <c r="N840" s="11">
        <v>-0.179853425814925</v>
      </c>
      <c r="O840" s="11">
        <v>-5.7831880789770702E-2</v>
      </c>
      <c r="P840" s="11">
        <v>-1.44239187415642E-2</v>
      </c>
      <c r="Q840" s="11">
        <v>-9.8419828298899198E-2</v>
      </c>
      <c r="R840" s="11">
        <v>-9.5004080030607799E-2</v>
      </c>
      <c r="S840" s="11">
        <v>-0.12210506902455601</v>
      </c>
      <c r="T840" s="11">
        <v>-6.9596337489425605E-2</v>
      </c>
      <c r="U840" s="11">
        <v>-8.7366181323849504E-2</v>
      </c>
      <c r="V840" s="11">
        <v>6.3007955457624496E-3</v>
      </c>
      <c r="W840" s="11">
        <v>-3.1630150517966298E-2</v>
      </c>
      <c r="X840" s="11">
        <v>-4.0759398695532099E-2</v>
      </c>
      <c r="Y840" s="11">
        <v>1.13133531452492E-2</v>
      </c>
      <c r="Z840" s="11">
        <v>7.92475395980888E-4</v>
      </c>
      <c r="AA840" s="11">
        <v>-9.9006926311124205E-2</v>
      </c>
      <c r="AB840" s="11">
        <v>-3.63579637533714E-2</v>
      </c>
      <c r="AC840" s="11">
        <v>5.2733370106245202E-2</v>
      </c>
      <c r="AD840" s="11">
        <v>1.07688131323357E-2</v>
      </c>
      <c r="AE840" s="11">
        <v>-3.79396178425985E-2</v>
      </c>
      <c r="AF840" s="11">
        <v>-1.8817805016045901E-2</v>
      </c>
      <c r="AG840" s="11">
        <v>-6.1353978354235998E-2</v>
      </c>
      <c r="AH840" s="11">
        <v>-5.4735338265164399E-2</v>
      </c>
      <c r="AI840" s="11">
        <v>-1.8512011470967801E-2</v>
      </c>
      <c r="AJ840" s="11">
        <v>-1.60776216742935E-2</v>
      </c>
      <c r="AK840" s="11">
        <v>-9.8501326479792303E-3</v>
      </c>
      <c r="AL840" s="11">
        <v>8.0209047534188106E-3</v>
      </c>
      <c r="AM840" s="11">
        <v>-5.6880104960784703E-3</v>
      </c>
      <c r="AN840" s="11">
        <v>-1.9552424289281101E-2</v>
      </c>
      <c r="AO840" s="11">
        <v>-4.7252468387314901E-2</v>
      </c>
      <c r="AP840" s="11">
        <v>-8.1448010997082106E-3</v>
      </c>
      <c r="AQ840" s="11">
        <v>-4.7314120470226297E-2</v>
      </c>
      <c r="AR840" s="11">
        <v>3.1083764896177798E-2</v>
      </c>
      <c r="AS840" s="11">
        <v>-1.54580599926367E-2</v>
      </c>
      <c r="AT840" s="11">
        <v>-5.80197472859404E-2</v>
      </c>
      <c r="AU840" s="11">
        <v>3.7501065157987103E-2</v>
      </c>
      <c r="AW840">
        <f t="array" ref="AW840">SUMPRODUCT(B840:AU840,TRANSPOSE('QoL regression results'!$H$3:$H$48))</f>
        <v>0.81119992799120433</v>
      </c>
    </row>
    <row r="841" spans="1:49" x14ac:dyDescent="0.3">
      <c r="A841">
        <v>840</v>
      </c>
      <c r="B841" s="11">
        <v>0.86225826158119501</v>
      </c>
      <c r="C841" s="11">
        <v>-6.1928383807002198E-2</v>
      </c>
      <c r="D841" s="11">
        <v>1.41369820682943E-2</v>
      </c>
      <c r="E841" s="11">
        <v>7.7362818992881902E-3</v>
      </c>
      <c r="F841" s="11">
        <v>1.7629350913172501E-2</v>
      </c>
      <c r="G841" s="11">
        <v>3.4957278383213601E-2</v>
      </c>
      <c r="H841" s="11">
        <v>3.7813617713995801E-2</v>
      </c>
      <c r="I841" s="11">
        <v>-9.1338341207604395E-2</v>
      </c>
      <c r="J841" s="11">
        <v>-1.35888717660887E-2</v>
      </c>
      <c r="K841" s="11">
        <v>-0.120283564736188</v>
      </c>
      <c r="L841" s="11">
        <v>-0.108038017161596</v>
      </c>
      <c r="M841" s="11">
        <v>-5.1148662346379201E-2</v>
      </c>
      <c r="N841" s="11">
        <v>-0.119095638622356</v>
      </c>
      <c r="O841" s="11">
        <v>-6.3067677608296999E-2</v>
      </c>
      <c r="P841" s="11">
        <v>-1.64031146122426E-2</v>
      </c>
      <c r="Q841" s="11">
        <v>-3.76855566899401E-2</v>
      </c>
      <c r="R841" s="11">
        <v>-3.2589488410890398E-2</v>
      </c>
      <c r="S841" s="11">
        <v>-0.15190939431900599</v>
      </c>
      <c r="T841" s="11">
        <v>-5.7821539680446898E-2</v>
      </c>
      <c r="U841" s="11">
        <v>-0.11192349139359301</v>
      </c>
      <c r="V841" s="11">
        <v>3.0757525957431101E-2</v>
      </c>
      <c r="W841" s="11">
        <v>-8.8777549579651199E-2</v>
      </c>
      <c r="X841" s="11">
        <v>-4.05511765090436E-2</v>
      </c>
      <c r="Y841" s="11">
        <v>-1.1550768840944199E-2</v>
      </c>
      <c r="Z841" s="11">
        <v>2.855504237074E-2</v>
      </c>
      <c r="AA841" s="11">
        <v>-8.3366369391449299E-2</v>
      </c>
      <c r="AB841" s="11">
        <v>-4.44741054995225E-2</v>
      </c>
      <c r="AC841" s="11">
        <v>1.56724657419102E-2</v>
      </c>
      <c r="AD841" s="11">
        <v>-9.0223711899524203E-2</v>
      </c>
      <c r="AE841" s="11">
        <v>-3.2143463667284697E-2</v>
      </c>
      <c r="AF841" s="11">
        <v>-1.8956143662879E-2</v>
      </c>
      <c r="AG841" s="11">
        <v>-6.6003485761459493E-2</v>
      </c>
      <c r="AH841" s="11">
        <v>-6.3783324133093705E-2</v>
      </c>
      <c r="AI841" s="11">
        <v>-3.2435345318888198E-2</v>
      </c>
      <c r="AJ841" s="11">
        <v>-1.1990513326964601E-2</v>
      </c>
      <c r="AK841" s="11">
        <v>-6.5898181539142793E-5</v>
      </c>
      <c r="AL841" s="11">
        <v>3.9786170523255704E-3</v>
      </c>
      <c r="AM841" s="11">
        <v>-5.4445956724881103E-3</v>
      </c>
      <c r="AN841" s="11">
        <v>-1.7865311775009201E-2</v>
      </c>
      <c r="AO841" s="11">
        <v>-5.2163773131428802E-2</v>
      </c>
      <c r="AP841" s="11">
        <v>-1.69695434919769E-2</v>
      </c>
      <c r="AQ841" s="11">
        <v>-6.4222530803735203E-2</v>
      </c>
      <c r="AR841" s="11">
        <v>3.11308107143855E-2</v>
      </c>
      <c r="AS841" s="11">
        <v>-8.9546699225275493E-3</v>
      </c>
      <c r="AT841" s="11">
        <v>-5.7732873349383401E-2</v>
      </c>
      <c r="AU841" s="11">
        <v>4.6576306641381203E-2</v>
      </c>
      <c r="AW841">
        <f t="array" ref="AW841">SUMPRODUCT(B841:AU841,TRANSPOSE('QoL regression results'!$H$3:$H$48))</f>
        <v>0.80245355450042688</v>
      </c>
    </row>
    <row r="842" spans="1:49" x14ac:dyDescent="0.3">
      <c r="A842">
        <v>841</v>
      </c>
      <c r="B842" s="11">
        <v>0.86248961896147203</v>
      </c>
      <c r="C842" s="11">
        <v>-3.40931113601061E-2</v>
      </c>
      <c r="D842" s="11">
        <v>4.9694134155638496E-3</v>
      </c>
      <c r="E842" s="11">
        <v>4.3476986937969397E-3</v>
      </c>
      <c r="F842" s="11">
        <v>1.88835296310686E-2</v>
      </c>
      <c r="G842" s="11">
        <v>2.42994176261093E-2</v>
      </c>
      <c r="H842" s="11">
        <v>4.2605812065156699E-2</v>
      </c>
      <c r="I842" s="11">
        <v>-6.1869901772411202E-2</v>
      </c>
      <c r="J842" s="11">
        <v>-2.2648370770323601E-2</v>
      </c>
      <c r="K842" s="11">
        <v>-0.18320208134389099</v>
      </c>
      <c r="L842" s="11">
        <v>-0.11786058588219001</v>
      </c>
      <c r="M842" s="11">
        <v>-5.8183964420512699E-2</v>
      </c>
      <c r="N842" s="11">
        <v>-0.14100375326742801</v>
      </c>
      <c r="O842" s="11">
        <v>-3.4299262506965897E-2</v>
      </c>
      <c r="P842" s="11">
        <v>-2.6906174213325699E-2</v>
      </c>
      <c r="Q842" s="11">
        <v>-5.5154938484667501E-2</v>
      </c>
      <c r="R842" s="11">
        <v>-6.63589845065259E-2</v>
      </c>
      <c r="S842" s="11">
        <v>-0.131265150780006</v>
      </c>
      <c r="T842" s="11">
        <v>-8.5298861595787007E-2</v>
      </c>
      <c r="U842" s="11">
        <v>-0.11911910990803599</v>
      </c>
      <c r="V842" s="11">
        <v>3.5576709613669801E-2</v>
      </c>
      <c r="W842" s="11">
        <v>-6.0484840537055301E-2</v>
      </c>
      <c r="X842" s="11">
        <v>-2.7909852466192001E-2</v>
      </c>
      <c r="Y842" s="11">
        <v>-1.4578343380052001E-2</v>
      </c>
      <c r="Z842" s="11">
        <v>-3.3359726715436702E-2</v>
      </c>
      <c r="AA842" s="11">
        <v>-9.1192398786107701E-2</v>
      </c>
      <c r="AB842" s="11">
        <v>-2.87232179381278E-2</v>
      </c>
      <c r="AC842" s="11">
        <v>-5.0187870496213503E-2</v>
      </c>
      <c r="AD842" s="11">
        <v>6.4509417699234906E-2</v>
      </c>
      <c r="AE842" s="11">
        <v>-3.17133228781366E-2</v>
      </c>
      <c r="AF842" s="11">
        <v>-1.96216330941042E-2</v>
      </c>
      <c r="AG842" s="11">
        <v>-6.1033148326284398E-2</v>
      </c>
      <c r="AH842" s="11">
        <v>-5.7919572278746501E-2</v>
      </c>
      <c r="AI842" s="11">
        <v>-1.35698788459042E-2</v>
      </c>
      <c r="AJ842" s="11">
        <v>-1.6357685405738599E-2</v>
      </c>
      <c r="AK842" s="11">
        <v>6.8147294174785902E-3</v>
      </c>
      <c r="AL842" s="11">
        <v>8.9533295488309905E-3</v>
      </c>
      <c r="AM842" s="11">
        <v>-7.6702585476243201E-3</v>
      </c>
      <c r="AN842" s="11">
        <v>-1.6149466360978401E-2</v>
      </c>
      <c r="AO842" s="11">
        <v>-3.5737890197504299E-2</v>
      </c>
      <c r="AP842" s="11">
        <v>-8.6127517292971401E-3</v>
      </c>
      <c r="AQ842" s="11">
        <v>-4.8965410848451699E-2</v>
      </c>
      <c r="AR842" s="11">
        <v>2.3519633797325201E-2</v>
      </c>
      <c r="AS842" s="11">
        <v>-1.51922377437672E-2</v>
      </c>
      <c r="AT842" s="11">
        <v>-6.6334852955237805E-2</v>
      </c>
      <c r="AU842" s="11">
        <v>3.6401668133753201E-2</v>
      </c>
      <c r="AW842">
        <f t="array" ref="AW842">SUMPRODUCT(B842:AU842,TRANSPOSE('QoL regression results'!$H$3:$H$48))</f>
        <v>0.81352337623155646</v>
      </c>
    </row>
    <row r="843" spans="1:49" x14ac:dyDescent="0.3">
      <c r="A843">
        <v>842</v>
      </c>
      <c r="B843" s="11">
        <v>0.86202834745205104</v>
      </c>
      <c r="C843" s="11">
        <v>-5.4147454926293498E-2</v>
      </c>
      <c r="D843" s="11">
        <v>-3.01438839481738E-2</v>
      </c>
      <c r="E843" s="11">
        <v>-3.5747187468138202E-3</v>
      </c>
      <c r="F843" s="11">
        <v>-2.6670611146592201E-2</v>
      </c>
      <c r="G843" s="11">
        <v>2.1465142717576002E-2</v>
      </c>
      <c r="H843" s="11">
        <v>2.5734263940970101E-2</v>
      </c>
      <c r="I843" s="11">
        <v>-0.10226116877729401</v>
      </c>
      <c r="J843" s="11">
        <v>-2.1852518121372799E-2</v>
      </c>
      <c r="K843" s="11">
        <v>-0.162525091700774</v>
      </c>
      <c r="L843" s="11">
        <v>-0.149015536612887</v>
      </c>
      <c r="M843" s="11">
        <v>-6.8451494574685495E-2</v>
      </c>
      <c r="N843" s="11">
        <v>-0.123483239519245</v>
      </c>
      <c r="O843" s="11">
        <v>-9.5369107790615498E-2</v>
      </c>
      <c r="P843" s="11">
        <v>-2.64308838712446E-2</v>
      </c>
      <c r="Q843" s="11">
        <v>-0.13853618842366799</v>
      </c>
      <c r="R843" s="11">
        <v>-7.2643767992210007E-2</v>
      </c>
      <c r="S843" s="11">
        <v>-0.111698760126911</v>
      </c>
      <c r="T843" s="11">
        <v>-5.5029318267545098E-2</v>
      </c>
      <c r="U843" s="11">
        <v>-5.3534125481720297E-2</v>
      </c>
      <c r="V843" s="11">
        <v>3.0992224211780502E-2</v>
      </c>
      <c r="W843" s="11">
        <v>-2.1533221726216599E-2</v>
      </c>
      <c r="X843" s="11">
        <v>-2.9680764029651599E-2</v>
      </c>
      <c r="Y843" s="11">
        <v>-3.4537873014648099E-2</v>
      </c>
      <c r="Z843" s="11">
        <v>3.8208388598677201E-2</v>
      </c>
      <c r="AA843" s="11">
        <v>-0.11521684274276001</v>
      </c>
      <c r="AB843" s="11">
        <v>-3.11648197915943E-2</v>
      </c>
      <c r="AC843" s="11">
        <v>-8.3970516701413395E-2</v>
      </c>
      <c r="AD843" s="11">
        <v>2.9240679149706999E-2</v>
      </c>
      <c r="AE843" s="11">
        <v>-3.2972590227104998E-2</v>
      </c>
      <c r="AF843" s="11">
        <v>-3.2975087514594298E-2</v>
      </c>
      <c r="AG843" s="11">
        <v>-6.52196665332576E-2</v>
      </c>
      <c r="AH843" s="11">
        <v>-5.3487381828177999E-2</v>
      </c>
      <c r="AI843" s="11">
        <v>-3.3970646304018297E-2</v>
      </c>
      <c r="AJ843" s="11">
        <v>-2.0273666059993499E-2</v>
      </c>
      <c r="AK843" s="11">
        <v>6.8329161725828201E-3</v>
      </c>
      <c r="AL843" s="11">
        <v>4.2627949679146602E-3</v>
      </c>
      <c r="AM843" s="11">
        <v>-1.52789947587386E-2</v>
      </c>
      <c r="AN843" s="11">
        <v>-1.91336057454983E-2</v>
      </c>
      <c r="AO843" s="11">
        <v>-3.5505000781110602E-2</v>
      </c>
      <c r="AP843" s="11">
        <v>-1.34419173524837E-2</v>
      </c>
      <c r="AQ843" s="11">
        <v>-5.4609423976352801E-2</v>
      </c>
      <c r="AR843" s="11">
        <v>2.9120436701891399E-2</v>
      </c>
      <c r="AS843" s="11">
        <v>-7.6790171115998004E-3</v>
      </c>
      <c r="AT843" s="11">
        <v>-5.0010171348969297E-2</v>
      </c>
      <c r="AU843" s="11">
        <v>4.3353325342702101E-2</v>
      </c>
      <c r="AW843">
        <f t="array" ref="AW843">SUMPRODUCT(B843:AU843,TRANSPOSE('QoL regression results'!$H$3:$H$48))</f>
        <v>0.81280376059178772</v>
      </c>
    </row>
    <row r="844" spans="1:49" x14ac:dyDescent="0.3">
      <c r="A844">
        <v>843</v>
      </c>
      <c r="B844" s="11">
        <v>0.85657733622669396</v>
      </c>
      <c r="C844" s="11">
        <v>-5.0909171858577497E-2</v>
      </c>
      <c r="D844" s="11">
        <v>8.9954865202617994E-3</v>
      </c>
      <c r="E844" s="11">
        <v>4.15344777477225E-3</v>
      </c>
      <c r="F844" s="11">
        <v>5.4455419679511798E-5</v>
      </c>
      <c r="G844" s="11">
        <v>5.5451136245465698E-3</v>
      </c>
      <c r="H844" s="11">
        <v>2.1619198168677699E-2</v>
      </c>
      <c r="I844" s="11">
        <v>-5.4766294284105503E-2</v>
      </c>
      <c r="J844" s="11">
        <v>-1.78899420237358E-2</v>
      </c>
      <c r="K844" s="11">
        <v>-0.12500922458854999</v>
      </c>
      <c r="L844" s="11">
        <v>-9.3245383328376105E-2</v>
      </c>
      <c r="M844" s="11">
        <v>-5.4777964916300798E-2</v>
      </c>
      <c r="N844" s="11">
        <v>-0.11140385624371101</v>
      </c>
      <c r="O844" s="11">
        <v>-5.3385693757472603E-2</v>
      </c>
      <c r="P844" s="11">
        <v>-1.7651817435419801E-2</v>
      </c>
      <c r="Q844" s="11">
        <v>-1.09273913004984E-2</v>
      </c>
      <c r="R844" s="11">
        <v>-5.2154018863919099E-2</v>
      </c>
      <c r="S844" s="11">
        <v>-9.6529667868364505E-2</v>
      </c>
      <c r="T844" s="11">
        <v>-7.0086003593696697E-2</v>
      </c>
      <c r="U844" s="11">
        <v>-0.10627017638398201</v>
      </c>
      <c r="V844" s="11">
        <v>-1.1619528763881601E-2</v>
      </c>
      <c r="W844" s="11">
        <v>-2.1071309093822901E-2</v>
      </c>
      <c r="X844" s="11">
        <v>-2.7493831200926602E-2</v>
      </c>
      <c r="Y844" s="11">
        <v>1.6506325830581099E-2</v>
      </c>
      <c r="Z844" s="11">
        <v>1.15947380982451E-2</v>
      </c>
      <c r="AA844" s="11">
        <v>-0.108256008026014</v>
      </c>
      <c r="AB844" s="11">
        <v>-2.6368191879197499E-2</v>
      </c>
      <c r="AC844" s="11">
        <v>1.5448525330901399E-2</v>
      </c>
      <c r="AD844" s="11">
        <v>-1.9584012101453899E-2</v>
      </c>
      <c r="AE844" s="11">
        <v>-3.40297178054055E-2</v>
      </c>
      <c r="AF844" s="11">
        <v>-2.1609244968616201E-2</v>
      </c>
      <c r="AG844" s="11">
        <v>-5.7591112745351197E-2</v>
      </c>
      <c r="AH844" s="11">
        <v>-4.4273090050923697E-2</v>
      </c>
      <c r="AI844" s="11">
        <v>-3.2427418590670602E-2</v>
      </c>
      <c r="AJ844" s="11">
        <v>-1.4034293881617E-2</v>
      </c>
      <c r="AK844" s="11">
        <v>1.1586030228407301E-2</v>
      </c>
      <c r="AL844" s="11">
        <v>1.87139066546048E-2</v>
      </c>
      <c r="AM844" s="11">
        <v>-2.1491594039173699E-3</v>
      </c>
      <c r="AN844" s="11">
        <v>-1.8745011277992E-2</v>
      </c>
      <c r="AO844" s="11">
        <v>-3.6437135715422897E-2</v>
      </c>
      <c r="AP844" s="11">
        <v>-2.2503244335758E-2</v>
      </c>
      <c r="AQ844" s="11">
        <v>-5.84327725778735E-2</v>
      </c>
      <c r="AR844" s="11">
        <v>2.6963162688711802E-2</v>
      </c>
      <c r="AS844" s="11">
        <v>-1.44343952028193E-2</v>
      </c>
      <c r="AT844" s="11">
        <v>-6.5965163262769702E-2</v>
      </c>
      <c r="AU844" s="11">
        <v>4.7463149713892601E-2</v>
      </c>
      <c r="AW844">
        <f t="array" ref="AW844">SUMPRODUCT(B844:AU844,TRANSPOSE('QoL regression results'!$H$3:$H$48))</f>
        <v>0.83101815283037506</v>
      </c>
    </row>
    <row r="845" spans="1:49" x14ac:dyDescent="0.3">
      <c r="A845">
        <v>844</v>
      </c>
      <c r="B845" s="11">
        <v>0.86501620479716002</v>
      </c>
      <c r="C845" s="11">
        <v>-1.9189595227257699E-2</v>
      </c>
      <c r="D845" s="11">
        <v>-6.4622912930798904E-3</v>
      </c>
      <c r="E845" s="11">
        <v>3.8334267206184798E-3</v>
      </c>
      <c r="F845" s="11">
        <v>7.23505565155067E-3</v>
      </c>
      <c r="G845" s="11">
        <v>3.0414102456534201E-2</v>
      </c>
      <c r="H845" s="11">
        <v>4.57372127754695E-2</v>
      </c>
      <c r="I845" s="11">
        <v>-9.1273673225831006E-2</v>
      </c>
      <c r="J845" s="11">
        <v>-1.8994087627543201E-2</v>
      </c>
      <c r="K845" s="11">
        <v>-8.9277714959814E-2</v>
      </c>
      <c r="L845" s="11">
        <v>-0.10468318234035499</v>
      </c>
      <c r="M845" s="11">
        <v>-6.1594536808106101E-2</v>
      </c>
      <c r="N845" s="11">
        <v>-0.189487720668676</v>
      </c>
      <c r="O845" s="11">
        <v>-6.7334050637301204E-2</v>
      </c>
      <c r="P845" s="11">
        <v>-2.1610661477676499E-2</v>
      </c>
      <c r="Q845" s="11">
        <v>-0.10248032083231</v>
      </c>
      <c r="R845" s="11">
        <v>-5.2328553812910098E-3</v>
      </c>
      <c r="S845" s="11">
        <v>-0.113975832861476</v>
      </c>
      <c r="T845" s="11">
        <v>-7.3721264521474095E-2</v>
      </c>
      <c r="U845" s="11">
        <v>-0.15052158566247301</v>
      </c>
      <c r="V845" s="11">
        <v>1.9983808564277498E-2</v>
      </c>
      <c r="W845" s="11">
        <v>-5.3983277355878899E-2</v>
      </c>
      <c r="X845" s="11">
        <v>-4.45125374240673E-2</v>
      </c>
      <c r="Y845" s="11">
        <v>9.9959163922528297E-3</v>
      </c>
      <c r="Z845" s="11">
        <v>-8.1305317781708505E-2</v>
      </c>
      <c r="AA845" s="11">
        <v>-0.102462531645195</v>
      </c>
      <c r="AB845" s="11">
        <v>-4.1503957019214499E-2</v>
      </c>
      <c r="AC845" s="11">
        <v>6.8417316146933103E-3</v>
      </c>
      <c r="AD845" s="11">
        <v>3.3343324903702398E-2</v>
      </c>
      <c r="AE845" s="11">
        <v>-4.1272861597077999E-2</v>
      </c>
      <c r="AF845" s="11">
        <v>-1.47550152292202E-2</v>
      </c>
      <c r="AG845" s="11">
        <v>-6.4158734203498394E-2</v>
      </c>
      <c r="AH845" s="11">
        <v>-6.09489884533813E-2</v>
      </c>
      <c r="AI845" s="11">
        <v>-3.3500367941897799E-2</v>
      </c>
      <c r="AJ845" s="11">
        <v>-1.58718915808213E-2</v>
      </c>
      <c r="AK845" s="11">
        <v>-3.1664697923660398E-3</v>
      </c>
      <c r="AL845" s="11">
        <v>3.9072992761853501E-3</v>
      </c>
      <c r="AM845" s="11">
        <v>-8.3350657783340699E-3</v>
      </c>
      <c r="AN845" s="11">
        <v>-1.5301968333690401E-2</v>
      </c>
      <c r="AO845" s="11">
        <v>-5.3611618346267098E-2</v>
      </c>
      <c r="AP845" s="11">
        <v>-2.00937811253728E-2</v>
      </c>
      <c r="AQ845" s="11">
        <v>-6.1162773437929897E-2</v>
      </c>
      <c r="AR845" s="11">
        <v>2.9978011524641E-2</v>
      </c>
      <c r="AS845" s="11">
        <v>-1.7485847825751199E-2</v>
      </c>
      <c r="AT845" s="11">
        <v>-5.6715100222980902E-2</v>
      </c>
      <c r="AU845" s="11">
        <v>4.4528892291622602E-2</v>
      </c>
      <c r="AW845">
        <f t="array" ref="AW845">SUMPRODUCT(B845:AU845,TRANSPOSE('QoL regression results'!$H$3:$H$48))</f>
        <v>0.80797451561996414</v>
      </c>
    </row>
    <row r="846" spans="1:49" x14ac:dyDescent="0.3">
      <c r="A846">
        <v>845</v>
      </c>
      <c r="B846" s="11">
        <v>0.87908063624619304</v>
      </c>
      <c r="C846" s="11">
        <v>-7.1461520493545094E-2</v>
      </c>
      <c r="D846" s="11">
        <v>-1.6196059442032199E-4</v>
      </c>
      <c r="E846" s="11">
        <v>4.0851918168318896E-3</v>
      </c>
      <c r="F846" s="11">
        <v>2.69840726334372E-2</v>
      </c>
      <c r="G846" s="11">
        <v>2.2311525312507598E-2</v>
      </c>
      <c r="H846" s="11">
        <v>2.3786393956249E-2</v>
      </c>
      <c r="I846" s="11">
        <v>-2.75767469485491E-2</v>
      </c>
      <c r="J846" s="11">
        <v>-6.5734414652558098E-3</v>
      </c>
      <c r="K846" s="11">
        <v>-0.18833879477318899</v>
      </c>
      <c r="L846" s="11">
        <v>-0.131148519135665</v>
      </c>
      <c r="M846" s="11">
        <v>-5.9964686016735803E-2</v>
      </c>
      <c r="N846" s="11">
        <v>-5.5171628830579598E-2</v>
      </c>
      <c r="O846" s="11">
        <v>-9.4069539475834397E-3</v>
      </c>
      <c r="P846" s="11">
        <v>-1.8957974175797698E-2</v>
      </c>
      <c r="Q846" s="11">
        <v>-8.3937078929982895E-2</v>
      </c>
      <c r="R846" s="11">
        <v>-0.139702405305484</v>
      </c>
      <c r="S846" s="11">
        <v>-0.16181705665964</v>
      </c>
      <c r="T846" s="11">
        <v>-8.2193166168361698E-2</v>
      </c>
      <c r="U846" s="11">
        <v>-6.8015705798400605E-2</v>
      </c>
      <c r="V846" s="11">
        <v>1.7192280692851301E-2</v>
      </c>
      <c r="W846" s="11">
        <v>-1.51520700586867E-2</v>
      </c>
      <c r="X846" s="11">
        <v>-4.4994680429794501E-2</v>
      </c>
      <c r="Y846" s="11">
        <v>6.8814669668916797E-3</v>
      </c>
      <c r="Z846" s="11">
        <v>-1.21772035411965E-2</v>
      </c>
      <c r="AA846" s="11">
        <v>-9.5905487863707395E-2</v>
      </c>
      <c r="AB846" s="11">
        <v>-2.5385507300262702E-2</v>
      </c>
      <c r="AC846" s="11">
        <v>-1.75303844624306E-2</v>
      </c>
      <c r="AD846" s="11">
        <v>-3.30137597964155E-2</v>
      </c>
      <c r="AE846" s="11">
        <v>-4.3068021756914203E-2</v>
      </c>
      <c r="AF846" s="11">
        <v>-1.40107178058762E-2</v>
      </c>
      <c r="AG846" s="11">
        <v>-6.5690130264173099E-2</v>
      </c>
      <c r="AH846" s="11">
        <v>-5.1795455303828203E-2</v>
      </c>
      <c r="AI846" s="11">
        <v>-3.3143818614939903E-2</v>
      </c>
      <c r="AJ846" s="11">
        <v>-1.39213386480663E-2</v>
      </c>
      <c r="AK846" s="11">
        <v>3.7413743389653501E-3</v>
      </c>
      <c r="AL846" s="11">
        <v>5.13367917264391E-3</v>
      </c>
      <c r="AM846" s="11">
        <v>-1.6883242907314602E-2</v>
      </c>
      <c r="AN846" s="11">
        <v>-2.6390305643738399E-2</v>
      </c>
      <c r="AO846" s="11">
        <v>-5.6280247529376902E-2</v>
      </c>
      <c r="AP846" s="11">
        <v>-1.19913397682333E-2</v>
      </c>
      <c r="AQ846" s="11">
        <v>-5.4237109286685098E-2</v>
      </c>
      <c r="AR846" s="11">
        <v>2.6131837683923301E-2</v>
      </c>
      <c r="AS846" s="11">
        <v>-1.3811003235850499E-2</v>
      </c>
      <c r="AT846" s="11">
        <v>-6.5889093083708106E-2</v>
      </c>
      <c r="AU846" s="11">
        <v>4.1864765470570602E-2</v>
      </c>
      <c r="AW846">
        <f t="array" ref="AW846">SUMPRODUCT(B846:AU846,TRANSPOSE('QoL regression results'!$H$3:$H$48))</f>
        <v>0.83241886011500876</v>
      </c>
    </row>
    <row r="847" spans="1:49" x14ac:dyDescent="0.3">
      <c r="A847">
        <v>846</v>
      </c>
      <c r="B847" s="11">
        <v>0.86094061386807097</v>
      </c>
      <c r="C847" s="11">
        <v>-8.0042865184728099E-2</v>
      </c>
      <c r="D847" s="11">
        <v>-2.29971101364735E-2</v>
      </c>
      <c r="E847" s="11">
        <v>-1.41049507911828E-3</v>
      </c>
      <c r="F847" s="11">
        <v>-8.6328216151063597E-4</v>
      </c>
      <c r="G847" s="11">
        <v>3.4973431349449503E-2</v>
      </c>
      <c r="H847" s="11">
        <v>4.2088884243148897E-2</v>
      </c>
      <c r="I847" s="11">
        <v>-6.1593827967342002E-2</v>
      </c>
      <c r="J847" s="11">
        <v>-1.35116433623269E-2</v>
      </c>
      <c r="K847" s="11">
        <v>-0.161093299583455</v>
      </c>
      <c r="L847" s="11">
        <v>-0.14619557907789399</v>
      </c>
      <c r="M847" s="11">
        <v>-5.3720492320434E-2</v>
      </c>
      <c r="N847" s="11">
        <v>-9.4187617289583997E-2</v>
      </c>
      <c r="O847" s="11">
        <v>-9.3909673308879907E-2</v>
      </c>
      <c r="P847" s="11">
        <v>-2.98006027401235E-2</v>
      </c>
      <c r="Q847" s="11">
        <v>-6.1913529276811603E-2</v>
      </c>
      <c r="R847" s="11">
        <v>-6.6621160309998706E-2</v>
      </c>
      <c r="S847" s="11">
        <v>-0.126936446749674</v>
      </c>
      <c r="T847" s="11">
        <v>-6.1493080494946603E-2</v>
      </c>
      <c r="U847" s="11">
        <v>-1.87438706814681E-2</v>
      </c>
      <c r="V847" s="11">
        <v>1.5514689146617799E-2</v>
      </c>
      <c r="W847" s="11">
        <v>1.16375889422253E-2</v>
      </c>
      <c r="X847" s="11">
        <v>-3.6189024329002402E-2</v>
      </c>
      <c r="Y847" s="11">
        <v>-5.4543226059744904E-3</v>
      </c>
      <c r="Z847" s="11">
        <v>-2.4202289818748501E-2</v>
      </c>
      <c r="AA847" s="11">
        <v>-9.8854220509746002E-2</v>
      </c>
      <c r="AB847" s="11">
        <v>-4.4245150698552699E-2</v>
      </c>
      <c r="AC847" s="11">
        <v>-2.44077108954424E-2</v>
      </c>
      <c r="AD847" s="11">
        <v>3.2918627168585901E-2</v>
      </c>
      <c r="AE847" s="11">
        <v>-3.5839579042337297E-2</v>
      </c>
      <c r="AF847" s="11">
        <v>-3.70845626152932E-2</v>
      </c>
      <c r="AG847" s="11">
        <v>-6.1305969510061897E-2</v>
      </c>
      <c r="AH847" s="11">
        <v>-5.0137079082351002E-2</v>
      </c>
      <c r="AI847" s="11">
        <v>-2.6327351850354199E-2</v>
      </c>
      <c r="AJ847" s="11">
        <v>-1.7100112767717699E-2</v>
      </c>
      <c r="AK847" s="11">
        <v>7.0121372351835002E-3</v>
      </c>
      <c r="AL847" s="11">
        <v>6.5666644434661404E-3</v>
      </c>
      <c r="AM847" s="11">
        <v>-9.6359751544947605E-3</v>
      </c>
      <c r="AN847" s="11">
        <v>-2.31735276096059E-2</v>
      </c>
      <c r="AO847" s="11">
        <v>-4.76658018378293E-2</v>
      </c>
      <c r="AP847" s="11">
        <v>-1.24631462090295E-2</v>
      </c>
      <c r="AQ847" s="11">
        <v>-5.0821808848298899E-2</v>
      </c>
      <c r="AR847" s="11">
        <v>2.7072564251296401E-2</v>
      </c>
      <c r="AS847" s="11">
        <v>-1.26036638050068E-2</v>
      </c>
      <c r="AT847" s="11">
        <v>-5.9418502815776597E-2</v>
      </c>
      <c r="AU847" s="11">
        <v>3.84981413039438E-2</v>
      </c>
      <c r="AW847">
        <f t="array" ref="AW847">SUMPRODUCT(B847:AU847,TRANSPOSE('QoL regression results'!$H$3:$H$48))</f>
        <v>0.81737019922918608</v>
      </c>
    </row>
    <row r="848" spans="1:49" x14ac:dyDescent="0.3">
      <c r="A848">
        <v>847</v>
      </c>
      <c r="B848" s="11">
        <v>0.86971244931470304</v>
      </c>
      <c r="C848" s="11">
        <v>-4.9492458861167501E-2</v>
      </c>
      <c r="D848" s="11">
        <v>3.3755347678331702E-4</v>
      </c>
      <c r="E848" s="11">
        <v>1.8866615204754E-3</v>
      </c>
      <c r="F848" s="11">
        <v>-3.7266521568020202E-3</v>
      </c>
      <c r="G848" s="11">
        <v>3.0684354943626601E-2</v>
      </c>
      <c r="H848" s="11">
        <v>4.0639510681463598E-2</v>
      </c>
      <c r="I848" s="11">
        <v>-0.10160325828302</v>
      </c>
      <c r="J848" s="11">
        <v>-2.8061708183561102E-2</v>
      </c>
      <c r="K848" s="11">
        <v>-0.12390318927211</v>
      </c>
      <c r="L848" s="11">
        <v>-8.2471005308344794E-2</v>
      </c>
      <c r="M848" s="11">
        <v>-4.70524202756155E-2</v>
      </c>
      <c r="N848" s="11">
        <v>-0.11362175986605599</v>
      </c>
      <c r="O848" s="11">
        <v>-9.8470238067740398E-2</v>
      </c>
      <c r="P848" s="11">
        <v>-2.4765758836866499E-2</v>
      </c>
      <c r="Q848" s="11">
        <v>-5.0183008813295703E-2</v>
      </c>
      <c r="R848" s="11">
        <v>-9.7913812630265495E-2</v>
      </c>
      <c r="S848" s="11">
        <v>-0.16768804973547799</v>
      </c>
      <c r="T848" s="11">
        <v>-4.7740181987036799E-2</v>
      </c>
      <c r="U848" s="11">
        <v>-0.14276877258764001</v>
      </c>
      <c r="V848" s="11">
        <v>5.3607021808085201E-2</v>
      </c>
      <c r="W848" s="11">
        <v>-3.8745583921368801E-2</v>
      </c>
      <c r="X848" s="11">
        <v>-4.988967328057E-2</v>
      </c>
      <c r="Y848" s="11">
        <v>-1.9570301623074099E-3</v>
      </c>
      <c r="Z848" s="11">
        <v>3.4839985361516897E-2</v>
      </c>
      <c r="AA848" s="11">
        <v>-8.7919043118180495E-2</v>
      </c>
      <c r="AB848" s="11">
        <v>-3.3968608940140803E-2</v>
      </c>
      <c r="AC848" s="11">
        <v>-6.4298339907804397E-2</v>
      </c>
      <c r="AD848" s="11">
        <v>1.30317966974327E-2</v>
      </c>
      <c r="AE848" s="11">
        <v>-3.1834552970924399E-2</v>
      </c>
      <c r="AF848" s="11">
        <v>-2.5617711305694301E-2</v>
      </c>
      <c r="AG848" s="11">
        <v>-5.81492797498952E-2</v>
      </c>
      <c r="AH848" s="11">
        <v>-5.6985054446663699E-2</v>
      </c>
      <c r="AI848" s="11">
        <v>-3.3287599887479299E-2</v>
      </c>
      <c r="AJ848" s="11">
        <v>-8.1400877736114794E-3</v>
      </c>
      <c r="AK848" s="11">
        <v>-1.32391249119936E-2</v>
      </c>
      <c r="AL848" s="11">
        <v>-4.0504581641589198E-3</v>
      </c>
      <c r="AM848" s="11">
        <v>-1.9379405190772501E-2</v>
      </c>
      <c r="AN848" s="11">
        <v>-3.6545834899770299E-2</v>
      </c>
      <c r="AO848" s="11">
        <v>-4.9931820154049997E-2</v>
      </c>
      <c r="AP848" s="11">
        <v>-1.7613544428111801E-2</v>
      </c>
      <c r="AQ848" s="11">
        <v>-5.6786454275716297E-2</v>
      </c>
      <c r="AR848" s="11">
        <v>3.2633817215188203E-2</v>
      </c>
      <c r="AS848" s="11">
        <v>-1.41277463775981E-2</v>
      </c>
      <c r="AT848" s="11">
        <v>-6.1627632014764497E-2</v>
      </c>
      <c r="AU848" s="11">
        <v>3.9459350914321498E-2</v>
      </c>
      <c r="AW848">
        <f t="array" ref="AW848">SUMPRODUCT(B848:AU848,TRANSPOSE('QoL regression results'!$H$3:$H$48))</f>
        <v>0.80867693670388041</v>
      </c>
    </row>
    <row r="849" spans="1:49" x14ac:dyDescent="0.3">
      <c r="A849">
        <v>848</v>
      </c>
      <c r="B849" s="11">
        <v>0.86404548938222903</v>
      </c>
      <c r="C849" s="11">
        <v>-2.7941991406752301E-2</v>
      </c>
      <c r="D849" s="11">
        <v>-1.84908079053226E-3</v>
      </c>
      <c r="E849" s="11">
        <v>-2.7349554212551001E-3</v>
      </c>
      <c r="F849" s="11">
        <v>2.5700848477961401E-2</v>
      </c>
      <c r="G849" s="11">
        <v>3.6990454705248701E-3</v>
      </c>
      <c r="H849" s="11">
        <v>3.6899798985482998E-2</v>
      </c>
      <c r="I849" s="11">
        <v>-4.7453122355438498E-2</v>
      </c>
      <c r="J849" s="11">
        <v>-1.39678281088457E-2</v>
      </c>
      <c r="K849" s="11">
        <v>-0.19074883492531899</v>
      </c>
      <c r="L849" s="11">
        <v>-0.17394761071719</v>
      </c>
      <c r="M849" s="11">
        <v>-6.1419905000148899E-2</v>
      </c>
      <c r="N849" s="11">
        <v>-0.108381453933935</v>
      </c>
      <c r="O849" s="11">
        <v>-7.9311799797962601E-2</v>
      </c>
      <c r="P849" s="11">
        <v>-2.0556658843623E-2</v>
      </c>
      <c r="Q849" s="11">
        <v>-9.7952795798508893E-2</v>
      </c>
      <c r="R849" s="11">
        <v>-0.106762559263789</v>
      </c>
      <c r="S849" s="11">
        <v>-8.9900833456403206E-2</v>
      </c>
      <c r="T849" s="11">
        <v>-5.6600558819162802E-2</v>
      </c>
      <c r="U849" s="11">
        <v>-0.110317191436529</v>
      </c>
      <c r="V849" s="11">
        <v>1.41726176009203E-2</v>
      </c>
      <c r="W849" s="11">
        <v>-4.2817370386244301E-2</v>
      </c>
      <c r="X849" s="11">
        <v>-4.32288779058825E-2</v>
      </c>
      <c r="Y849" s="11">
        <v>2.8979997863603099E-2</v>
      </c>
      <c r="Z849" s="11">
        <v>1.32771484530377E-2</v>
      </c>
      <c r="AA849" s="11">
        <v>-0.101962608372797</v>
      </c>
      <c r="AB849" s="11">
        <v>-4.1349089035064103E-2</v>
      </c>
      <c r="AC849" s="11">
        <v>-3.2063570275562697E-2</v>
      </c>
      <c r="AD849" s="11">
        <v>-3.08698898845081E-2</v>
      </c>
      <c r="AE849" s="11">
        <v>-3.2744427635499701E-2</v>
      </c>
      <c r="AF849" s="11">
        <v>-1.5685956380583899E-2</v>
      </c>
      <c r="AG849" s="11">
        <v>-6.09949190738414E-2</v>
      </c>
      <c r="AH849" s="11">
        <v>-5.8341501444376297E-2</v>
      </c>
      <c r="AI849" s="11">
        <v>-2.4352991404968102E-2</v>
      </c>
      <c r="AJ849" s="11">
        <v>-1.03347421804309E-2</v>
      </c>
      <c r="AK849" s="11">
        <v>-4.3728361324988502E-3</v>
      </c>
      <c r="AL849" s="11">
        <v>1.2190502766837899E-2</v>
      </c>
      <c r="AM849" s="11">
        <v>-9.5732081881559697E-3</v>
      </c>
      <c r="AN849" s="11">
        <v>-2.7044600106586401E-2</v>
      </c>
      <c r="AO849" s="11">
        <v>-4.7338357348995899E-2</v>
      </c>
      <c r="AP849" s="11">
        <v>-1.6606180468515599E-2</v>
      </c>
      <c r="AQ849" s="11">
        <v>-4.7534825744321003E-2</v>
      </c>
      <c r="AR849" s="11">
        <v>2.6503114698887002E-2</v>
      </c>
      <c r="AS849" s="11">
        <v>-4.6752066808852001E-3</v>
      </c>
      <c r="AT849" s="11">
        <v>-6.1741833856259698E-2</v>
      </c>
      <c r="AU849" s="11">
        <v>3.7197833982560997E-2</v>
      </c>
      <c r="AW849">
        <f t="array" ref="AW849">SUMPRODUCT(B849:AU849,TRANSPOSE('QoL regression results'!$H$3:$H$48))</f>
        <v>0.81789449070469056</v>
      </c>
    </row>
    <row r="850" spans="1:49" x14ac:dyDescent="0.3">
      <c r="A850">
        <v>849</v>
      </c>
      <c r="B850" s="11">
        <v>0.84955336871887999</v>
      </c>
      <c r="C850" s="11">
        <v>-6.21236771367508E-2</v>
      </c>
      <c r="D850" s="11">
        <v>5.1985674661839103E-3</v>
      </c>
      <c r="E850" s="11">
        <v>5.6971384922405903E-3</v>
      </c>
      <c r="F850" s="11">
        <v>3.02932300499749E-2</v>
      </c>
      <c r="G850" s="11">
        <v>4.5797795177214403E-3</v>
      </c>
      <c r="H850" s="11">
        <v>4.70864189632728E-2</v>
      </c>
      <c r="I850" s="11">
        <v>-9.1728282510682504E-2</v>
      </c>
      <c r="J850" s="11">
        <v>-3.2302644272377501E-2</v>
      </c>
      <c r="K850" s="11">
        <v>-0.11740392909271501</v>
      </c>
      <c r="L850" s="11">
        <v>-0.13355566467868199</v>
      </c>
      <c r="M850" s="11">
        <v>-5.5393291158729603E-2</v>
      </c>
      <c r="N850" s="11">
        <v>-0.114603534328353</v>
      </c>
      <c r="O850" s="11">
        <v>-6.09288711151528E-2</v>
      </c>
      <c r="P850" s="11">
        <v>-2.46859571485607E-2</v>
      </c>
      <c r="Q850" s="11">
        <v>-1.4126997140959E-2</v>
      </c>
      <c r="R850" s="11">
        <v>-7.2818212591511403E-2</v>
      </c>
      <c r="S850" s="11">
        <v>-7.9035053439730399E-2</v>
      </c>
      <c r="T850" s="11">
        <v>-4.9446174252752002E-2</v>
      </c>
      <c r="U850" s="11">
        <v>-7.2685441393552902E-2</v>
      </c>
      <c r="V850" s="11">
        <v>9.7494934662298392E-3</v>
      </c>
      <c r="W850" s="11">
        <v>-5.8621754901145101E-2</v>
      </c>
      <c r="X850" s="11">
        <v>-2.0928269135043701E-2</v>
      </c>
      <c r="Y850" s="11">
        <v>7.1950766318421303E-2</v>
      </c>
      <c r="Z850" s="11">
        <v>-1.3643701651776301E-2</v>
      </c>
      <c r="AA850" s="11">
        <v>-9.9748024781446704E-2</v>
      </c>
      <c r="AB850" s="11">
        <v>-2.47044059531061E-2</v>
      </c>
      <c r="AC850" s="11">
        <v>1.5802355607978599E-2</v>
      </c>
      <c r="AD850" s="11">
        <v>-0.129287183973428</v>
      </c>
      <c r="AE850" s="11">
        <v>-3.3967537831158003E-2</v>
      </c>
      <c r="AF850" s="11">
        <v>-1.68800417890792E-2</v>
      </c>
      <c r="AG850" s="11">
        <v>-5.3203748060408299E-2</v>
      </c>
      <c r="AH850" s="11">
        <v>-6.3382413877917695E-2</v>
      </c>
      <c r="AI850" s="11">
        <v>-2.8327030256300699E-2</v>
      </c>
      <c r="AJ850" s="11">
        <v>-1.26772537791021E-2</v>
      </c>
      <c r="AK850" s="11">
        <v>-2.3131526028436901E-3</v>
      </c>
      <c r="AL850" s="11">
        <v>1.20188517589957E-2</v>
      </c>
      <c r="AM850" s="11">
        <v>-9.3291873309323502E-3</v>
      </c>
      <c r="AN850" s="11">
        <v>-2.86552540323242E-2</v>
      </c>
      <c r="AO850" s="11">
        <v>-4.71740134966133E-2</v>
      </c>
      <c r="AP850" s="11">
        <v>-1.14987156993806E-2</v>
      </c>
      <c r="AQ850" s="11">
        <v>-4.8715466195474601E-2</v>
      </c>
      <c r="AR850" s="11">
        <v>3.1933385298206302E-2</v>
      </c>
      <c r="AS850" s="11">
        <v>-1.28628580564013E-2</v>
      </c>
      <c r="AT850" s="11">
        <v>-5.4556055736424698E-2</v>
      </c>
      <c r="AU850" s="11">
        <v>4.0073025994556699E-2</v>
      </c>
      <c r="AW850">
        <f t="array" ref="AW850">SUMPRODUCT(B850:AU850,TRANSPOSE('QoL regression results'!$H$3:$H$48))</f>
        <v>0.79818980659995808</v>
      </c>
    </row>
    <row r="851" spans="1:49" x14ac:dyDescent="0.3">
      <c r="A851">
        <v>850</v>
      </c>
      <c r="B851" s="11">
        <v>0.87007028103683404</v>
      </c>
      <c r="C851" s="11">
        <v>-4.2205497844116702E-2</v>
      </c>
      <c r="D851" s="11">
        <v>7.9973895615832891E-3</v>
      </c>
      <c r="E851" s="11">
        <v>9.69043776803972E-3</v>
      </c>
      <c r="F851" s="11">
        <v>2.9151078562126898E-3</v>
      </c>
      <c r="G851" s="11">
        <v>1.5165991248792299E-2</v>
      </c>
      <c r="H851" s="11">
        <v>2.4005731611511899E-2</v>
      </c>
      <c r="I851" s="11">
        <v>-6.0763768690310797E-2</v>
      </c>
      <c r="J851" s="11">
        <v>-3.9181899229086797E-2</v>
      </c>
      <c r="K851" s="11">
        <v>-0.15041057294211899</v>
      </c>
      <c r="L851" s="11">
        <v>-8.9443692732278798E-2</v>
      </c>
      <c r="M851" s="11">
        <v>-5.1697314900630599E-2</v>
      </c>
      <c r="N851" s="11">
        <v>-0.19811338123566599</v>
      </c>
      <c r="O851" s="11">
        <v>-8.8624697356932305E-2</v>
      </c>
      <c r="P851" s="11">
        <v>-1.4947817191144E-2</v>
      </c>
      <c r="Q851" s="11">
        <v>-0.14722229667794201</v>
      </c>
      <c r="R851" s="11">
        <v>-5.0459646898915703E-2</v>
      </c>
      <c r="S851" s="11">
        <v>-0.13114226831797199</v>
      </c>
      <c r="T851" s="11">
        <v>-5.1824767061341898E-2</v>
      </c>
      <c r="U851" s="11">
        <v>-5.0475131487183598E-2</v>
      </c>
      <c r="V851" s="11">
        <v>5.1021099812309798E-3</v>
      </c>
      <c r="W851" s="11">
        <v>-4.6095401677790498E-2</v>
      </c>
      <c r="X851" s="11">
        <v>-1.0236374173259901E-2</v>
      </c>
      <c r="Y851" s="11">
        <v>-2.1055309011312199E-2</v>
      </c>
      <c r="Z851" s="11">
        <v>1.0492761014670201E-2</v>
      </c>
      <c r="AA851" s="11">
        <v>-8.5358535659770293E-2</v>
      </c>
      <c r="AB851" s="11">
        <v>-2.2453899008282301E-2</v>
      </c>
      <c r="AC851" s="11">
        <v>-4.4192050761291098E-3</v>
      </c>
      <c r="AD851" s="11">
        <v>-3.78491256277807E-2</v>
      </c>
      <c r="AE851" s="11">
        <v>-4.10226751318103E-2</v>
      </c>
      <c r="AF851" s="11">
        <v>-2.4096386638178299E-2</v>
      </c>
      <c r="AG851" s="11">
        <v>-5.49892309834972E-2</v>
      </c>
      <c r="AH851" s="11">
        <v>-4.7304869514481297E-2</v>
      </c>
      <c r="AI851" s="11">
        <v>-2.2423824766148601E-2</v>
      </c>
      <c r="AJ851" s="11">
        <v>-1.25876523824356E-2</v>
      </c>
      <c r="AK851" s="11">
        <v>-1.6589004790854801E-3</v>
      </c>
      <c r="AL851" s="11">
        <v>3.2530820532103602E-3</v>
      </c>
      <c r="AM851" s="11">
        <v>-9.9006508510438799E-3</v>
      </c>
      <c r="AN851" s="11">
        <v>-1.7829487200178101E-2</v>
      </c>
      <c r="AO851" s="11">
        <v>-4.6929298106533401E-2</v>
      </c>
      <c r="AP851" s="11">
        <v>-2.1383069136087E-2</v>
      </c>
      <c r="AQ851" s="11">
        <v>-5.3179344526013202E-2</v>
      </c>
      <c r="AR851" s="11">
        <v>2.96138535342295E-2</v>
      </c>
      <c r="AS851" s="11">
        <v>-2.1325260479003499E-2</v>
      </c>
      <c r="AT851" s="11">
        <v>-6.4238576053890606E-2</v>
      </c>
      <c r="AU851" s="11">
        <v>4.0051801501782697E-2</v>
      </c>
      <c r="AW851">
        <f t="array" ref="AW851">SUMPRODUCT(B851:AU851,TRANSPOSE('QoL regression results'!$H$3:$H$48))</f>
        <v>0.82601849357556312</v>
      </c>
    </row>
    <row r="852" spans="1:49" x14ac:dyDescent="0.3">
      <c r="A852">
        <v>851</v>
      </c>
      <c r="B852" s="11">
        <v>0.85663396386420698</v>
      </c>
      <c r="C852" s="11">
        <v>-4.4648720681790398E-2</v>
      </c>
      <c r="D852" s="11">
        <v>-1.8115048713533501E-2</v>
      </c>
      <c r="E852" s="11">
        <v>6.0927773154223399E-4</v>
      </c>
      <c r="F852" s="11">
        <v>-1.28871434498007E-2</v>
      </c>
      <c r="G852" s="11">
        <v>3.7193367864324603E-2</v>
      </c>
      <c r="H852" s="11">
        <v>3.1727521752125599E-2</v>
      </c>
      <c r="I852" s="11">
        <v>-0.102345477743664</v>
      </c>
      <c r="J852" s="11">
        <v>-3.7352218630288599E-2</v>
      </c>
      <c r="K852" s="11">
        <v>-4.3804149050037197E-2</v>
      </c>
      <c r="L852" s="11">
        <v>-0.11473431543205299</v>
      </c>
      <c r="M852" s="11">
        <v>-5.3968888227530598E-2</v>
      </c>
      <c r="N852" s="11">
        <v>-0.15015827062002901</v>
      </c>
      <c r="O852" s="11">
        <v>-8.4083698266250201E-2</v>
      </c>
      <c r="P852" s="11">
        <v>-2.7949952705443599E-2</v>
      </c>
      <c r="Q852" s="11">
        <v>-7.6776048703971894E-2</v>
      </c>
      <c r="R852" s="11">
        <v>-5.0244908925590297E-2</v>
      </c>
      <c r="S852" s="11">
        <v>-0.150502110465004</v>
      </c>
      <c r="T852" s="11">
        <v>-6.1363149431151398E-2</v>
      </c>
      <c r="U852" s="11">
        <v>-0.124874080999632</v>
      </c>
      <c r="V852" s="11">
        <v>2.0683009298632499E-2</v>
      </c>
      <c r="W852" s="11">
        <v>-4.3988838898338399E-2</v>
      </c>
      <c r="X852" s="11">
        <v>-1.90663516781607E-2</v>
      </c>
      <c r="Y852" s="11">
        <v>-3.1716815756996E-3</v>
      </c>
      <c r="Z852" s="11">
        <v>-1.0679316813597E-2</v>
      </c>
      <c r="AA852" s="11">
        <v>-8.8190810570277903E-2</v>
      </c>
      <c r="AB852" s="11">
        <v>-2.2061605091046599E-2</v>
      </c>
      <c r="AC852" s="11">
        <v>-4.7773838479780402E-2</v>
      </c>
      <c r="AD852" s="11">
        <v>-1.6105659944388201E-2</v>
      </c>
      <c r="AE852" s="11">
        <v>-3.72437380589506E-2</v>
      </c>
      <c r="AF852" s="11">
        <v>-1.8873400821528E-2</v>
      </c>
      <c r="AG852" s="11">
        <v>-6.0229817106347297E-2</v>
      </c>
      <c r="AH852" s="11">
        <v>-4.6615499659231403E-2</v>
      </c>
      <c r="AI852" s="11">
        <v>-3.1441526851281397E-2</v>
      </c>
      <c r="AJ852" s="11">
        <v>-1.7261254523070198E-2</v>
      </c>
      <c r="AK852" s="11">
        <v>-6.7060976167495501E-3</v>
      </c>
      <c r="AL852" s="11">
        <v>1.9469378853735099E-2</v>
      </c>
      <c r="AM852" s="11">
        <v>-3.9033830975309901E-3</v>
      </c>
      <c r="AN852" s="11">
        <v>-1.56011351966629E-2</v>
      </c>
      <c r="AO852" s="11">
        <v>-3.8931108787407902E-2</v>
      </c>
      <c r="AP852" s="11">
        <v>-1.6351982554731401E-2</v>
      </c>
      <c r="AQ852" s="11">
        <v>-5.8793343213084902E-2</v>
      </c>
      <c r="AR852" s="11">
        <v>3.69342142125774E-2</v>
      </c>
      <c r="AS852" s="11">
        <v>-1.7244555281753601E-2</v>
      </c>
      <c r="AT852" s="11">
        <v>-6.2677617881100198E-2</v>
      </c>
      <c r="AU852" s="11">
        <v>4.0332869257293603E-2</v>
      </c>
      <c r="AW852">
        <f t="array" ref="AW852">SUMPRODUCT(B852:AU852,TRANSPOSE('QoL regression results'!$H$3:$H$48))</f>
        <v>0.82948784305871071</v>
      </c>
    </row>
    <row r="853" spans="1:49" x14ac:dyDescent="0.3">
      <c r="A853">
        <v>852</v>
      </c>
      <c r="B853" s="11">
        <v>0.87092399068969795</v>
      </c>
      <c r="C853" s="11">
        <v>-3.5112035956250301E-2</v>
      </c>
      <c r="D853" s="11">
        <v>1.44009098866012E-2</v>
      </c>
      <c r="E853" s="11">
        <v>4.3859473710312997E-3</v>
      </c>
      <c r="F853" s="11">
        <v>1.4725130526123901E-2</v>
      </c>
      <c r="G853" s="11">
        <v>1.9970269731051898E-2</v>
      </c>
      <c r="H853" s="11">
        <v>2.65872403434721E-2</v>
      </c>
      <c r="I853" s="11">
        <v>-2.3214037449117E-2</v>
      </c>
      <c r="J853" s="11">
        <v>-2.3677361785859798E-2</v>
      </c>
      <c r="K853" s="11">
        <v>-0.13652379700014</v>
      </c>
      <c r="L853" s="11">
        <v>-0.11099549253767201</v>
      </c>
      <c r="M853" s="11">
        <v>-6.6166551630838899E-2</v>
      </c>
      <c r="N853" s="11">
        <v>-0.161461414688607</v>
      </c>
      <c r="O853" s="11">
        <v>-7.6529003479662294E-2</v>
      </c>
      <c r="P853" s="11">
        <v>-1.96033482922977E-2</v>
      </c>
      <c r="Q853" s="11">
        <v>-0.143761526266695</v>
      </c>
      <c r="R853" s="11">
        <v>-8.2190581330718604E-2</v>
      </c>
      <c r="S853" s="11">
        <v>-0.15186589181942201</v>
      </c>
      <c r="T853" s="11">
        <v>-7.8081820860681703E-2</v>
      </c>
      <c r="U853" s="11">
        <v>-0.20294516080400801</v>
      </c>
      <c r="V853" s="11">
        <v>4.1082759945339997E-2</v>
      </c>
      <c r="W853" s="11">
        <v>-5.3846249417082E-2</v>
      </c>
      <c r="X853" s="11">
        <v>-3.4761932913651497E-2</v>
      </c>
      <c r="Y853" s="11">
        <v>-3.0927030573890301E-2</v>
      </c>
      <c r="Z853" s="11">
        <v>-2.9254664640179201E-2</v>
      </c>
      <c r="AA853" s="11">
        <v>-0.123673619987482</v>
      </c>
      <c r="AB853" s="11">
        <v>-2.76466534780925E-2</v>
      </c>
      <c r="AC853" s="11">
        <v>6.6942993900849193E-2</v>
      </c>
      <c r="AD853" s="11">
        <v>-7.0998148331411201E-2</v>
      </c>
      <c r="AE853" s="11">
        <v>-2.9904560718664101E-2</v>
      </c>
      <c r="AF853" s="11">
        <v>-1.14008436119658E-2</v>
      </c>
      <c r="AG853" s="11">
        <v>-6.2439627950296603E-2</v>
      </c>
      <c r="AH853" s="11">
        <v>-4.6479372649790497E-2</v>
      </c>
      <c r="AI853" s="11">
        <v>-3.2286218262314897E-2</v>
      </c>
      <c r="AJ853" s="11">
        <v>-9.8885175388838606E-3</v>
      </c>
      <c r="AK853" s="11">
        <v>-1.2142084375887501E-2</v>
      </c>
      <c r="AL853" s="11">
        <v>-6.9919568475776102E-3</v>
      </c>
      <c r="AM853" s="11">
        <v>-1.7528764511205899E-2</v>
      </c>
      <c r="AN853" s="11">
        <v>-3.1008150432553599E-2</v>
      </c>
      <c r="AO853" s="11">
        <v>-5.0456343890274903E-2</v>
      </c>
      <c r="AP853" s="11">
        <v>-6.1719170653702004E-3</v>
      </c>
      <c r="AQ853" s="11">
        <v>-4.9275386722705497E-2</v>
      </c>
      <c r="AR853" s="11">
        <v>3.19533747869181E-2</v>
      </c>
      <c r="AS853" s="11">
        <v>-1.9204878088779801E-2</v>
      </c>
      <c r="AT853" s="11">
        <v>-7.5162088545762507E-2</v>
      </c>
      <c r="AU853" s="11">
        <v>3.4196790135969199E-2</v>
      </c>
      <c r="AW853">
        <f t="array" ref="AW853">SUMPRODUCT(B853:AU853,TRANSPOSE('QoL regression results'!$H$3:$H$48))</f>
        <v>0.81745266119232984</v>
      </c>
    </row>
    <row r="854" spans="1:49" x14ac:dyDescent="0.3">
      <c r="A854">
        <v>853</v>
      </c>
      <c r="B854" s="11">
        <v>0.86714016907505698</v>
      </c>
      <c r="C854" s="11">
        <v>-3.3710108176960199E-2</v>
      </c>
      <c r="D854" s="11">
        <v>1.21237343273364E-2</v>
      </c>
      <c r="E854" s="11">
        <v>5.0214675782049396E-3</v>
      </c>
      <c r="F854" s="11">
        <v>2.3057031134011501E-3</v>
      </c>
      <c r="G854" s="11">
        <v>1.48443765484107E-2</v>
      </c>
      <c r="H854" s="11">
        <v>3.5397943794847599E-2</v>
      </c>
      <c r="I854" s="11">
        <v>-6.6742004612018804E-2</v>
      </c>
      <c r="J854" s="11">
        <v>-1.27193196221074E-2</v>
      </c>
      <c r="K854" s="11">
        <v>-0.168605156784777</v>
      </c>
      <c r="L854" s="11">
        <v>-0.13075029515478701</v>
      </c>
      <c r="M854" s="11">
        <v>-6.3114753349382102E-2</v>
      </c>
      <c r="N854" s="11">
        <v>-0.100366788666365</v>
      </c>
      <c r="O854" s="11">
        <v>-8.3000243242653801E-2</v>
      </c>
      <c r="P854" s="11">
        <v>-2.1147184182587101E-2</v>
      </c>
      <c r="Q854" s="11">
        <v>-0.19014274321644101</v>
      </c>
      <c r="R854" s="11">
        <v>-8.3322804806269801E-2</v>
      </c>
      <c r="S854" s="11">
        <v>-0.12686845844491701</v>
      </c>
      <c r="T854" s="11">
        <v>-8.3604503040318107E-2</v>
      </c>
      <c r="U854" s="11">
        <v>-6.7418747201481805E-2</v>
      </c>
      <c r="V854" s="11">
        <v>3.58464497420126E-2</v>
      </c>
      <c r="W854" s="11">
        <v>-2.93429854708087E-2</v>
      </c>
      <c r="X854" s="11">
        <v>-2.9797723115861801E-2</v>
      </c>
      <c r="Y854" s="11">
        <v>-1.0270608533515899E-3</v>
      </c>
      <c r="Z854" s="11">
        <v>1.4885190785646801E-2</v>
      </c>
      <c r="AA854" s="11">
        <v>-8.3254423798265795E-2</v>
      </c>
      <c r="AB854" s="11">
        <v>-3.0537443728265699E-2</v>
      </c>
      <c r="AC854" s="11">
        <v>-7.8155529736835705E-2</v>
      </c>
      <c r="AD854" s="11">
        <v>-2.8643817094841598E-2</v>
      </c>
      <c r="AE854" s="11">
        <v>-2.7539947926693498E-2</v>
      </c>
      <c r="AF854" s="11">
        <v>-1.40197742312497E-2</v>
      </c>
      <c r="AG854" s="11">
        <v>-5.6575533271860601E-2</v>
      </c>
      <c r="AH854" s="11">
        <v>-5.8370396356250499E-2</v>
      </c>
      <c r="AI854" s="11">
        <v>-3.0458798524081201E-2</v>
      </c>
      <c r="AJ854" s="11">
        <v>-1.6958814526848501E-2</v>
      </c>
      <c r="AK854" s="11">
        <v>4.9798836971736097E-3</v>
      </c>
      <c r="AL854" s="11">
        <v>8.2121861790077008E-3</v>
      </c>
      <c r="AM854" s="11">
        <v>-7.4679378703658601E-3</v>
      </c>
      <c r="AN854" s="11">
        <v>-1.58714006382315E-2</v>
      </c>
      <c r="AO854" s="11">
        <v>-4.1725610841401597E-2</v>
      </c>
      <c r="AP854" s="11">
        <v>-1.8761178945754201E-2</v>
      </c>
      <c r="AQ854" s="11">
        <v>-5.7369561681673203E-2</v>
      </c>
      <c r="AR854" s="11">
        <v>2.7111224946565201E-2</v>
      </c>
      <c r="AS854" s="11">
        <v>-1.55811696657406E-2</v>
      </c>
      <c r="AT854" s="11">
        <v>-6.6405063813895507E-2</v>
      </c>
      <c r="AU854" s="11">
        <v>4.1090477626341299E-2</v>
      </c>
      <c r="AW854">
        <f t="array" ref="AW854">SUMPRODUCT(B854:AU854,TRANSPOSE('QoL regression results'!$H$3:$H$48))</f>
        <v>0.81698195889781411</v>
      </c>
    </row>
    <row r="855" spans="1:49" x14ac:dyDescent="0.3">
      <c r="A855">
        <v>854</v>
      </c>
      <c r="B855" s="11">
        <v>0.859033235701672</v>
      </c>
      <c r="C855" s="11">
        <v>-6.9420814061628103E-2</v>
      </c>
      <c r="D855" s="11">
        <v>6.5434479421149199E-3</v>
      </c>
      <c r="E855" s="11">
        <v>-2.6558165670251001E-3</v>
      </c>
      <c r="F855" s="11">
        <v>1.7918163786607499E-2</v>
      </c>
      <c r="G855" s="11">
        <v>9.9767074682519993E-3</v>
      </c>
      <c r="H855" s="11">
        <v>2.43374015402304E-2</v>
      </c>
      <c r="I855" s="11">
        <v>-2.51339333884393E-3</v>
      </c>
      <c r="J855" s="11">
        <v>-8.3759205697948296E-3</v>
      </c>
      <c r="K855" s="11">
        <v>-0.13240039820739299</v>
      </c>
      <c r="L855" s="11">
        <v>-0.12762391878869001</v>
      </c>
      <c r="M855" s="11">
        <v>-7.0918993379398096E-2</v>
      </c>
      <c r="N855" s="11">
        <v>-0.13547926817282199</v>
      </c>
      <c r="O855" s="11">
        <v>-7.9175940778866805E-2</v>
      </c>
      <c r="P855" s="11">
        <v>-1.40888782196875E-2</v>
      </c>
      <c r="Q855" s="11">
        <v>-2.3427549696507101E-2</v>
      </c>
      <c r="R855" s="11">
        <v>-0.14202510989421299</v>
      </c>
      <c r="S855" s="11">
        <v>-0.11213208582397199</v>
      </c>
      <c r="T855" s="11">
        <v>-5.4937586063592399E-2</v>
      </c>
      <c r="U855" s="11">
        <v>-2.0790660790469401E-2</v>
      </c>
      <c r="V855" s="11">
        <v>1.6152524356743098E-2</v>
      </c>
      <c r="W855" s="11">
        <v>-2.7189080535103799E-2</v>
      </c>
      <c r="X855" s="11">
        <v>-3.7509575277446798E-2</v>
      </c>
      <c r="Y855" s="11">
        <v>1.7304324001723E-2</v>
      </c>
      <c r="Z855" s="11">
        <v>2.64847976068876E-2</v>
      </c>
      <c r="AA855" s="11">
        <v>-0.10932406898917101</v>
      </c>
      <c r="AB855" s="11">
        <v>-4.4399854135885999E-2</v>
      </c>
      <c r="AC855" s="11">
        <v>-6.6400143994449407E-2</v>
      </c>
      <c r="AD855" s="11">
        <v>-3.4174781789236698E-2</v>
      </c>
      <c r="AE855" s="11">
        <v>-3.15637958988697E-2</v>
      </c>
      <c r="AF855" s="11">
        <v>-7.4609113477737497E-3</v>
      </c>
      <c r="AG855" s="11">
        <v>-6.2542512350850801E-2</v>
      </c>
      <c r="AH855" s="11">
        <v>-4.7769905848201198E-2</v>
      </c>
      <c r="AI855" s="11">
        <v>-3.4229197745385499E-2</v>
      </c>
      <c r="AJ855" s="11">
        <v>-1.0431011612199999E-2</v>
      </c>
      <c r="AK855" s="11">
        <v>9.4915620132709107E-3</v>
      </c>
      <c r="AL855" s="11">
        <v>5.7617104387156001E-3</v>
      </c>
      <c r="AM855" s="11">
        <v>-3.8087277803666498E-3</v>
      </c>
      <c r="AN855" s="11">
        <v>-1.8197664304017699E-2</v>
      </c>
      <c r="AO855" s="11">
        <v>-4.6602290853103599E-2</v>
      </c>
      <c r="AP855" s="11">
        <v>-9.0555417057339993E-3</v>
      </c>
      <c r="AQ855" s="11">
        <v>-4.6097119757145297E-2</v>
      </c>
      <c r="AR855" s="11">
        <v>3.0697328361330399E-2</v>
      </c>
      <c r="AS855" s="11">
        <v>-2.0012067649100199E-2</v>
      </c>
      <c r="AT855" s="11">
        <v>-6.6827649814454895E-2</v>
      </c>
      <c r="AU855" s="11">
        <v>4.6634276039612899E-2</v>
      </c>
      <c r="AW855">
        <f t="array" ref="AW855">SUMPRODUCT(B855:AU855,TRANSPOSE('QoL regression results'!$H$3:$H$48))</f>
        <v>0.81702504029218648</v>
      </c>
    </row>
    <row r="856" spans="1:49" x14ac:dyDescent="0.3">
      <c r="A856">
        <v>855</v>
      </c>
      <c r="B856" s="11">
        <v>0.85616516863442305</v>
      </c>
      <c r="C856" s="11">
        <v>-6.0584116168283499E-2</v>
      </c>
      <c r="D856" s="11">
        <v>-8.6987120366324097E-3</v>
      </c>
      <c r="E856" s="11">
        <v>-9.3290472042937608E-3</v>
      </c>
      <c r="F856" s="11">
        <v>-1.8473075005062799E-2</v>
      </c>
      <c r="G856" s="11">
        <v>2.1152003488274999E-2</v>
      </c>
      <c r="H856" s="11">
        <v>2.1553626934622899E-2</v>
      </c>
      <c r="I856" s="11">
        <v>-3.1947106203964799E-2</v>
      </c>
      <c r="J856" s="11">
        <v>-4.2285895314645603E-3</v>
      </c>
      <c r="K856" s="11">
        <v>-0.171280346355871</v>
      </c>
      <c r="L856" s="11">
        <v>-0.148347799188836</v>
      </c>
      <c r="M856" s="11">
        <v>-5.9466384191718902E-2</v>
      </c>
      <c r="N856" s="11">
        <v>-0.11278055913914201</v>
      </c>
      <c r="O856" s="11">
        <v>-0.103932354408412</v>
      </c>
      <c r="P856" s="11">
        <v>-2.27586653827937E-2</v>
      </c>
      <c r="Q856" s="11">
        <v>-0.21577621467432001</v>
      </c>
      <c r="R856" s="11">
        <v>-9.6111963807263001E-2</v>
      </c>
      <c r="S856" s="11">
        <v>-0.153378394795923</v>
      </c>
      <c r="T856" s="11">
        <v>-6.27516284649446E-2</v>
      </c>
      <c r="U856" s="11">
        <v>-4.8884025027926097E-2</v>
      </c>
      <c r="V856" s="11">
        <v>-2.63245590651155E-3</v>
      </c>
      <c r="W856" s="11">
        <v>-6.5814863996609796E-2</v>
      </c>
      <c r="X856" s="11">
        <v>-4.9494757428295899E-2</v>
      </c>
      <c r="Y856" s="11">
        <v>-2.5547497642443202E-2</v>
      </c>
      <c r="Z856" s="11">
        <v>-2.1863751448589899E-2</v>
      </c>
      <c r="AA856" s="11">
        <v>-8.4210899726467503E-2</v>
      </c>
      <c r="AB856" s="11">
        <v>-2.1129536275960401E-2</v>
      </c>
      <c r="AC856" s="11">
        <v>-4.2643142608903999E-2</v>
      </c>
      <c r="AD856" s="11">
        <v>-0.119137633666308</v>
      </c>
      <c r="AE856" s="11">
        <v>-3.5007997682338997E-2</v>
      </c>
      <c r="AF856" s="11">
        <v>-2.4416289896629001E-2</v>
      </c>
      <c r="AG856" s="11">
        <v>-5.9075403695143698E-2</v>
      </c>
      <c r="AH856" s="11">
        <v>-3.56501972187604E-2</v>
      </c>
      <c r="AI856" s="11">
        <v>-3.2325842805154201E-2</v>
      </c>
      <c r="AJ856" s="11">
        <v>-1.6124960922605201E-2</v>
      </c>
      <c r="AK856" s="11">
        <v>1.1540531907402301E-2</v>
      </c>
      <c r="AL856" s="11">
        <v>9.8805429803050602E-3</v>
      </c>
      <c r="AM856" s="11">
        <v>-1.3764198084775599E-3</v>
      </c>
      <c r="AN856" s="11">
        <v>-1.2589847018883601E-2</v>
      </c>
      <c r="AO856" s="11">
        <v>-3.3761871191937097E-2</v>
      </c>
      <c r="AP856" s="11">
        <v>-6.9735653171746001E-3</v>
      </c>
      <c r="AQ856" s="11">
        <v>-4.6779388289280702E-2</v>
      </c>
      <c r="AR856" s="11">
        <v>2.7140527027255001E-2</v>
      </c>
      <c r="AS856" s="11">
        <v>-1.2590391092910999E-2</v>
      </c>
      <c r="AT856" s="11">
        <v>-6.6873053019447001E-2</v>
      </c>
      <c r="AU856" s="11">
        <v>4.3443625893228303E-2</v>
      </c>
      <c r="AW856">
        <f t="array" ref="AW856">SUMPRODUCT(B856:AU856,TRANSPOSE('QoL regression results'!$H$3:$H$48))</f>
        <v>0.8303955143959677</v>
      </c>
    </row>
    <row r="857" spans="1:49" x14ac:dyDescent="0.3">
      <c r="A857">
        <v>856</v>
      </c>
      <c r="B857" s="11">
        <v>0.85921379738961301</v>
      </c>
      <c r="C857" s="11">
        <v>-9.8597197952782406E-2</v>
      </c>
      <c r="D857" s="11">
        <v>-1.6330929694617101E-2</v>
      </c>
      <c r="E857" s="11">
        <v>-4.72334317513734E-3</v>
      </c>
      <c r="F857" s="11">
        <v>-5.0515351850854298E-3</v>
      </c>
      <c r="G857" s="11">
        <v>4.0543543805546103E-2</v>
      </c>
      <c r="H857" s="11">
        <v>3.5225491227351399E-2</v>
      </c>
      <c r="I857" s="11">
        <v>-7.8727453494422298E-2</v>
      </c>
      <c r="J857" s="11">
        <v>-6.7589899508043502E-3</v>
      </c>
      <c r="K857" s="11">
        <v>-9.7452938068598199E-2</v>
      </c>
      <c r="L857" s="11">
        <v>-0.12581975882069199</v>
      </c>
      <c r="M857" s="11">
        <v>-6.0030472475981499E-2</v>
      </c>
      <c r="N857" s="11">
        <v>-0.134369506815635</v>
      </c>
      <c r="O857" s="11">
        <v>-6.2083239194110303E-2</v>
      </c>
      <c r="P857" s="11">
        <v>-1.7386010357225899E-2</v>
      </c>
      <c r="Q857" s="11">
        <v>-0.16766624468182201</v>
      </c>
      <c r="R857" s="11">
        <v>-0.1141056400863</v>
      </c>
      <c r="S857" s="11">
        <v>-0.11615690237552</v>
      </c>
      <c r="T857" s="11">
        <v>-7.5619714328238996E-2</v>
      </c>
      <c r="U857" s="11">
        <v>-0.124312873656743</v>
      </c>
      <c r="V857" s="11">
        <v>-1.9986229189812001E-2</v>
      </c>
      <c r="W857" s="11">
        <v>-2.99294941876826E-2</v>
      </c>
      <c r="X857" s="11">
        <v>-3.8526531624686999E-2</v>
      </c>
      <c r="Y857" s="11">
        <v>-0.104735813595841</v>
      </c>
      <c r="Z857" s="11">
        <v>4.3387279402246999E-3</v>
      </c>
      <c r="AA857" s="11">
        <v>-0.10763894673435299</v>
      </c>
      <c r="AB857" s="11">
        <v>-2.4662667992463101E-2</v>
      </c>
      <c r="AC857" s="11">
        <v>-3.5583473662550297E-2</v>
      </c>
      <c r="AD857" s="11">
        <v>-9.4049799902210393E-2</v>
      </c>
      <c r="AE857" s="11">
        <v>-4.6315686235320001E-2</v>
      </c>
      <c r="AF857" s="11">
        <v>-1.1881757190948999E-2</v>
      </c>
      <c r="AG857" s="11">
        <v>-6.3777927077983604E-2</v>
      </c>
      <c r="AH857" s="11">
        <v>-5.0926638276039403E-2</v>
      </c>
      <c r="AI857" s="11">
        <v>-2.7802694486737198E-2</v>
      </c>
      <c r="AJ857" s="11">
        <v>-1.5159331446999399E-2</v>
      </c>
      <c r="AK857" s="11">
        <v>7.9429480620642496E-3</v>
      </c>
      <c r="AL857" s="11">
        <v>1.0760818558148699E-2</v>
      </c>
      <c r="AM857" s="11">
        <v>-6.5053745518163404E-3</v>
      </c>
      <c r="AN857" s="11">
        <v>-2.2531566475935599E-2</v>
      </c>
      <c r="AO857" s="11">
        <v>-4.0339525803835999E-2</v>
      </c>
      <c r="AP857" s="11">
        <v>-1.6522489808874601E-2</v>
      </c>
      <c r="AQ857" s="11">
        <v>-5.3216693507513797E-2</v>
      </c>
      <c r="AR857" s="11">
        <v>2.7548753883000699E-2</v>
      </c>
      <c r="AS857" s="11">
        <v>-1.3070205456835E-2</v>
      </c>
      <c r="AT857" s="11">
        <v>-5.5987795668932402E-2</v>
      </c>
      <c r="AU857" s="11">
        <v>4.5027153579080402E-2</v>
      </c>
      <c r="AW857">
        <f t="array" ref="AW857">SUMPRODUCT(B857:AU857,TRANSPOSE('QoL regression results'!$H$3:$H$48))</f>
        <v>0.81904797767172233</v>
      </c>
    </row>
    <row r="858" spans="1:49" x14ac:dyDescent="0.3">
      <c r="A858">
        <v>857</v>
      </c>
      <c r="B858" s="11">
        <v>0.85610786509679304</v>
      </c>
      <c r="C858" s="11">
        <v>-1.7727722145307701E-2</v>
      </c>
      <c r="D858" s="11">
        <v>1.7103651763216501E-2</v>
      </c>
      <c r="E858" s="11">
        <v>6.3342791371398003E-3</v>
      </c>
      <c r="F858" s="11">
        <v>-2.8286667581546798E-2</v>
      </c>
      <c r="G858" s="11">
        <v>-1.1205607444170601E-2</v>
      </c>
      <c r="H858" s="11">
        <v>3.6191078758114899E-2</v>
      </c>
      <c r="I858" s="11">
        <v>-8.7880762019306904E-2</v>
      </c>
      <c r="J858" s="11">
        <v>-1.7723348764690498E-2</v>
      </c>
      <c r="K858" s="11">
        <v>-9.8920358846653303E-2</v>
      </c>
      <c r="L858" s="11">
        <v>-6.6487798596207806E-2</v>
      </c>
      <c r="M858" s="11">
        <v>-5.24325528695248E-2</v>
      </c>
      <c r="N858" s="11">
        <v>-6.6424671666626495E-2</v>
      </c>
      <c r="O858" s="11">
        <v>-7.0608345630114894E-2</v>
      </c>
      <c r="P858" s="11">
        <v>-1.80504351445488E-2</v>
      </c>
      <c r="Q858" s="11">
        <v>-6.2700024307389093E-2</v>
      </c>
      <c r="R858" s="11">
        <v>-6.1280843930561303E-2</v>
      </c>
      <c r="S858" s="11">
        <v>-0.14358516434972901</v>
      </c>
      <c r="T858" s="11">
        <v>-3.52179734298146E-2</v>
      </c>
      <c r="U858" s="11">
        <v>-9.3030641016531801E-2</v>
      </c>
      <c r="V858" s="11">
        <v>-3.5534606265744499E-2</v>
      </c>
      <c r="W858" s="11">
        <v>-1.8928615995678601E-2</v>
      </c>
      <c r="X858" s="11">
        <v>-3.70962737293975E-2</v>
      </c>
      <c r="Y858" s="11">
        <v>5.2978338651509201E-2</v>
      </c>
      <c r="Z858" s="11">
        <v>4.4141793457002799E-3</v>
      </c>
      <c r="AA858" s="11">
        <v>-8.3500781481312306E-2</v>
      </c>
      <c r="AB858" s="11">
        <v>-3.11130019338497E-2</v>
      </c>
      <c r="AC858" s="11">
        <v>-3.4812238972523897E-2</v>
      </c>
      <c r="AD858" s="11">
        <v>-1.2528729459724299E-2</v>
      </c>
      <c r="AE858" s="11">
        <v>-4.1634140110541597E-2</v>
      </c>
      <c r="AF858" s="11">
        <v>-1.93399456535721E-2</v>
      </c>
      <c r="AG858" s="11">
        <v>-6.4323137370530803E-2</v>
      </c>
      <c r="AH858" s="11">
        <v>-5.1975596765457897E-2</v>
      </c>
      <c r="AI858" s="11">
        <v>-2.3444351337369499E-2</v>
      </c>
      <c r="AJ858" s="11">
        <v>-7.6441630254637004E-3</v>
      </c>
      <c r="AK858" s="11">
        <v>-1.14178241844299E-2</v>
      </c>
      <c r="AL858" s="11">
        <v>-3.7948216690147402E-3</v>
      </c>
      <c r="AM858" s="11">
        <v>-1.7688667938268302E-2</v>
      </c>
      <c r="AN858" s="11">
        <v>-2.92352944444891E-2</v>
      </c>
      <c r="AO858" s="11">
        <v>-4.2130298362693198E-2</v>
      </c>
      <c r="AP858" s="11">
        <v>-3.30653765375562E-3</v>
      </c>
      <c r="AQ858" s="11">
        <v>-4.3480278777054897E-2</v>
      </c>
      <c r="AR858" s="11">
        <v>2.8138265652500199E-2</v>
      </c>
      <c r="AS858" s="11">
        <v>-1.3939142100053099E-2</v>
      </c>
      <c r="AT858" s="11">
        <v>-5.5480215285754197E-2</v>
      </c>
      <c r="AU858" s="11">
        <v>3.3814861135795501E-2</v>
      </c>
      <c r="AW858">
        <f t="array" ref="AW858">SUMPRODUCT(B858:AU858,TRANSPOSE('QoL regression results'!$H$3:$H$48))</f>
        <v>0.80033744666232032</v>
      </c>
    </row>
    <row r="859" spans="1:49" x14ac:dyDescent="0.3">
      <c r="A859">
        <v>858</v>
      </c>
      <c r="B859" s="11">
        <v>0.85341853295486703</v>
      </c>
      <c r="C859" s="11">
        <v>-3.7907501026720601E-2</v>
      </c>
      <c r="D859" s="11">
        <v>1.6805584024035199E-2</v>
      </c>
      <c r="E859" s="11">
        <v>9.3620271245992599E-3</v>
      </c>
      <c r="F859" s="11">
        <v>-2.7003209492491301E-2</v>
      </c>
      <c r="G859" s="11">
        <v>6.2764327344835101E-5</v>
      </c>
      <c r="H859" s="11">
        <v>1.46522137679246E-2</v>
      </c>
      <c r="I859" s="11">
        <v>-0.10429865699782299</v>
      </c>
      <c r="J859" s="11">
        <v>-2.0802065760470001E-2</v>
      </c>
      <c r="K859" s="11">
        <v>-6.4345879127695703E-3</v>
      </c>
      <c r="L859" s="11">
        <v>-0.112739198486528</v>
      </c>
      <c r="M859" s="11">
        <v>-5.2275019166776203E-2</v>
      </c>
      <c r="N859" s="11">
        <v>-0.13497186138040801</v>
      </c>
      <c r="O859" s="11">
        <v>-9.2896940530413405E-2</v>
      </c>
      <c r="P859" s="11">
        <v>-4.4454280987405899E-3</v>
      </c>
      <c r="Q859" s="11">
        <v>-6.3007642889879395E-2</v>
      </c>
      <c r="R859" s="11">
        <v>-0.107295142791828</v>
      </c>
      <c r="S859" s="11">
        <v>-0.12319460933035301</v>
      </c>
      <c r="T859" s="11">
        <v>-6.30792388742097E-2</v>
      </c>
      <c r="U859" s="11">
        <v>-9.0145769926406397E-2</v>
      </c>
      <c r="V859" s="11">
        <v>-1.11019292211948E-2</v>
      </c>
      <c r="W859" s="11">
        <v>-3.41220615098691E-2</v>
      </c>
      <c r="X859" s="11">
        <v>-3.5584770718826299E-2</v>
      </c>
      <c r="Y859" s="11">
        <v>3.4186601458546399E-2</v>
      </c>
      <c r="Z859" s="11">
        <v>1.5937083585768901E-3</v>
      </c>
      <c r="AA859" s="11">
        <v>-0.10044376332753401</v>
      </c>
      <c r="AB859" s="11">
        <v>-2.8733499283812299E-2</v>
      </c>
      <c r="AC859" s="11">
        <v>-4.7540617788736101E-3</v>
      </c>
      <c r="AD859" s="11">
        <v>-0.118451558110917</v>
      </c>
      <c r="AE859" s="11">
        <v>-3.2221561832135398E-2</v>
      </c>
      <c r="AF859" s="11">
        <v>-1.8337707173421699E-2</v>
      </c>
      <c r="AG859" s="11">
        <v>-5.7939368925977397E-2</v>
      </c>
      <c r="AH859" s="11">
        <v>-3.6795533464638298E-2</v>
      </c>
      <c r="AI859" s="11">
        <v>-2.99124921787206E-2</v>
      </c>
      <c r="AJ859" s="11">
        <v>-1.5763278232227299E-2</v>
      </c>
      <c r="AK859" s="11">
        <v>3.2451230330966601E-4</v>
      </c>
      <c r="AL859" s="11">
        <v>6.5904326151479103E-3</v>
      </c>
      <c r="AM859" s="11">
        <v>-1.2028012005529901E-2</v>
      </c>
      <c r="AN859" s="11">
        <v>-3.1383063400227597E-2</v>
      </c>
      <c r="AO859" s="11">
        <v>-5.7477718274333199E-2</v>
      </c>
      <c r="AP859" s="11">
        <v>-1.0717070438122299E-2</v>
      </c>
      <c r="AQ859" s="11">
        <v>-4.9204189425188997E-2</v>
      </c>
      <c r="AR859" s="11">
        <v>3.1753474896699899E-2</v>
      </c>
      <c r="AS859" s="11">
        <v>-9.2711800469004301E-3</v>
      </c>
      <c r="AT859" s="11">
        <v>-5.7953129471236299E-2</v>
      </c>
      <c r="AU859" s="11">
        <v>3.93276442854174E-2</v>
      </c>
      <c r="AW859">
        <f t="array" ref="AW859">SUMPRODUCT(B859:AU859,TRANSPOSE('QoL regression results'!$H$3:$H$48))</f>
        <v>0.82321343210537667</v>
      </c>
    </row>
    <row r="860" spans="1:49" x14ac:dyDescent="0.3">
      <c r="A860">
        <v>859</v>
      </c>
      <c r="B860" s="11">
        <v>0.85852515188751299</v>
      </c>
      <c r="C860" s="11">
        <v>-8.5609342990855597E-2</v>
      </c>
      <c r="D860" s="11">
        <v>-2.4684522127831302E-2</v>
      </c>
      <c r="E860" s="11">
        <v>2.15772276204566E-3</v>
      </c>
      <c r="F860" s="11">
        <v>4.3755810742784403E-2</v>
      </c>
      <c r="G860" s="11">
        <v>3.9728697365947897E-2</v>
      </c>
      <c r="H860" s="11">
        <v>3.6084648102939598E-2</v>
      </c>
      <c r="I860" s="11">
        <v>-0.112535229861577</v>
      </c>
      <c r="J860" s="11">
        <v>-2.4038932516809199E-2</v>
      </c>
      <c r="K860" s="11">
        <v>-0.13712856413135899</v>
      </c>
      <c r="L860" s="11">
        <v>-0.114152330157273</v>
      </c>
      <c r="M860" s="11">
        <v>-5.8457761742186302E-2</v>
      </c>
      <c r="N860" s="11">
        <v>-0.18264047856961099</v>
      </c>
      <c r="O860" s="11">
        <v>-0.112865123977597</v>
      </c>
      <c r="P860" s="11">
        <v>-6.53209763424585E-3</v>
      </c>
      <c r="Q860" s="11">
        <v>-0.19674893076736899</v>
      </c>
      <c r="R860" s="11">
        <v>-4.9297645906759197E-2</v>
      </c>
      <c r="S860" s="11">
        <v>-7.5511122514091894E-2</v>
      </c>
      <c r="T860" s="11">
        <v>-7.5778750002391398E-2</v>
      </c>
      <c r="U860" s="11">
        <v>-0.111654501327943</v>
      </c>
      <c r="V860" s="11">
        <v>2.40186689053986E-2</v>
      </c>
      <c r="W860" s="11">
        <v>-2.0913115231008801E-3</v>
      </c>
      <c r="X860" s="11">
        <v>-7.1201702095801803E-2</v>
      </c>
      <c r="Y860" s="11">
        <v>-1.2116668480617401E-2</v>
      </c>
      <c r="Z860" s="11">
        <v>8.9999039951254092E-3</v>
      </c>
      <c r="AA860" s="11">
        <v>-9.8800788417387805E-2</v>
      </c>
      <c r="AB860" s="11">
        <v>-2.1388718401697E-2</v>
      </c>
      <c r="AC860" s="11">
        <v>9.8589576873083298E-2</v>
      </c>
      <c r="AD860" s="11">
        <v>-1.15412642115197E-2</v>
      </c>
      <c r="AE860" s="11">
        <v>-3.0331792365661098E-2</v>
      </c>
      <c r="AF860" s="11">
        <v>-1.6832844979784999E-2</v>
      </c>
      <c r="AG860" s="11">
        <v>-6.3761823864330006E-2</v>
      </c>
      <c r="AH860" s="11">
        <v>-6.2242827005102197E-2</v>
      </c>
      <c r="AI860" s="11">
        <v>-2.0757655987854E-2</v>
      </c>
      <c r="AJ860" s="11">
        <v>-1.2655519004233701E-2</v>
      </c>
      <c r="AK860" s="11">
        <v>5.5392498439697504E-3</v>
      </c>
      <c r="AL860" s="11">
        <v>1.6521865417074202E-2</v>
      </c>
      <c r="AM860" s="11">
        <v>-7.9081850847024203E-3</v>
      </c>
      <c r="AN860" s="11">
        <v>-2.39170597123507E-2</v>
      </c>
      <c r="AO860" s="11">
        <v>-3.5902269737416899E-2</v>
      </c>
      <c r="AP860" s="11">
        <v>-1.8956946223154799E-2</v>
      </c>
      <c r="AQ860" s="11">
        <v>-5.7113627955984902E-2</v>
      </c>
      <c r="AR860" s="11">
        <v>3.2079708016544299E-2</v>
      </c>
      <c r="AS860" s="11">
        <v>-1.45919737131112E-2</v>
      </c>
      <c r="AT860" s="11">
        <v>-6.0683037089732099E-2</v>
      </c>
      <c r="AU860" s="11">
        <v>4.3689341597113199E-2</v>
      </c>
      <c r="AW860">
        <f t="array" ref="AW860">SUMPRODUCT(B860:AU860,TRANSPOSE('QoL regression results'!$H$3:$H$48))</f>
        <v>0.81280419029948503</v>
      </c>
    </row>
    <row r="861" spans="1:49" x14ac:dyDescent="0.3">
      <c r="A861">
        <v>860</v>
      </c>
      <c r="B861" s="11">
        <v>0.86711906895324697</v>
      </c>
      <c r="C861" s="11">
        <v>-4.2957110923547599E-2</v>
      </c>
      <c r="D861" s="11">
        <v>7.6729905140158095E-4</v>
      </c>
      <c r="E861" s="11">
        <v>4.3333624772176104E-3</v>
      </c>
      <c r="F861" s="11">
        <v>2.6011048683283401E-2</v>
      </c>
      <c r="G861" s="11">
        <v>3.3731514106247501E-2</v>
      </c>
      <c r="H861" s="11">
        <v>3.8076217276945802E-2</v>
      </c>
      <c r="I861" s="11">
        <v>-0.13106762398830399</v>
      </c>
      <c r="J861" s="11">
        <v>-3.4394304161651901E-2</v>
      </c>
      <c r="K861" s="11">
        <v>-0.120524846013398</v>
      </c>
      <c r="L861" s="11">
        <v>-0.139337066090094</v>
      </c>
      <c r="M861" s="11">
        <v>-5.4511397685067998E-2</v>
      </c>
      <c r="N861" s="11">
        <v>-0.126060221595092</v>
      </c>
      <c r="O861" s="11">
        <v>-0.126086220115803</v>
      </c>
      <c r="P861" s="11">
        <v>-3.0948384391773401E-2</v>
      </c>
      <c r="Q861" s="11">
        <v>-4.2210028012763502E-2</v>
      </c>
      <c r="R861" s="11">
        <v>-4.27814100396098E-2</v>
      </c>
      <c r="S861" s="11">
        <v>-0.110236118911096</v>
      </c>
      <c r="T861" s="11">
        <v>-7.7326260435358604E-2</v>
      </c>
      <c r="U861" s="11">
        <v>-8.84006200753642E-2</v>
      </c>
      <c r="V861" s="11">
        <v>1.6275124282366101E-2</v>
      </c>
      <c r="W861" s="11">
        <v>-2.1147458021662398E-2</v>
      </c>
      <c r="X861" s="11">
        <v>-5.7964258681134799E-2</v>
      </c>
      <c r="Y861" s="11">
        <v>-1.2944958330034799E-2</v>
      </c>
      <c r="Z861" s="11">
        <v>2.0825184281337901E-2</v>
      </c>
      <c r="AA861" s="11">
        <v>-9.8422227053790098E-2</v>
      </c>
      <c r="AB861" s="11">
        <v>-4.9258239427668202E-2</v>
      </c>
      <c r="AC861" s="11">
        <v>3.0361417252326401E-2</v>
      </c>
      <c r="AD861" s="11">
        <v>-0.105728939516939</v>
      </c>
      <c r="AE861" s="11">
        <v>-3.2867782975851099E-2</v>
      </c>
      <c r="AF861" s="11">
        <v>-9.7880962604530893E-3</v>
      </c>
      <c r="AG861" s="11">
        <v>-6.2884205603665005E-2</v>
      </c>
      <c r="AH861" s="11">
        <v>-5.19989703188838E-2</v>
      </c>
      <c r="AI861" s="11">
        <v>-2.4880843484717401E-2</v>
      </c>
      <c r="AJ861" s="11">
        <v>-1.6659825636566102E-2</v>
      </c>
      <c r="AK861" s="11">
        <v>-3.5343136440935301E-3</v>
      </c>
      <c r="AL861" s="11">
        <v>4.1349788553231596E-3</v>
      </c>
      <c r="AM861" s="11">
        <v>-9.7886620946625903E-3</v>
      </c>
      <c r="AN861" s="11">
        <v>-1.9730172012866198E-2</v>
      </c>
      <c r="AO861" s="11">
        <v>-4.0081812199568197E-2</v>
      </c>
      <c r="AP861" s="11">
        <v>-1.3976051348415701E-2</v>
      </c>
      <c r="AQ861" s="11">
        <v>-4.4693249005266202E-2</v>
      </c>
      <c r="AR861" s="11">
        <v>2.6886856398425099E-2</v>
      </c>
      <c r="AS861" s="11">
        <v>-1.9004759100730701E-2</v>
      </c>
      <c r="AT861" s="11">
        <v>-7.0964286951855804E-2</v>
      </c>
      <c r="AU861" s="11">
        <v>4.1014889319917099E-2</v>
      </c>
      <c r="AW861">
        <f t="array" ref="AW861">SUMPRODUCT(B861:AU861,TRANSPOSE('QoL regression results'!$H$3:$H$48))</f>
        <v>0.8192550774896864</v>
      </c>
    </row>
    <row r="862" spans="1:49" x14ac:dyDescent="0.3">
      <c r="A862">
        <v>861</v>
      </c>
      <c r="B862" s="11">
        <v>0.86051328407157301</v>
      </c>
      <c r="C862" s="11">
        <v>-8.1071979658292798E-2</v>
      </c>
      <c r="D862" s="11">
        <v>1.8501571799123E-3</v>
      </c>
      <c r="E862" s="11">
        <v>4.6936591679030502E-3</v>
      </c>
      <c r="F862" s="11">
        <v>2.0263404459651298E-2</v>
      </c>
      <c r="G862" s="11">
        <v>1.25411097368069E-2</v>
      </c>
      <c r="H862" s="11">
        <v>3.1417726278870801E-2</v>
      </c>
      <c r="I862" s="11">
        <v>-0.128635748453518</v>
      </c>
      <c r="J862" s="11">
        <v>-9.3844339988775095E-3</v>
      </c>
      <c r="K862" s="11">
        <v>-0.11207666337375</v>
      </c>
      <c r="L862" s="11">
        <v>-0.12768224031691</v>
      </c>
      <c r="M862" s="11">
        <v>-5.54153381032099E-2</v>
      </c>
      <c r="N862" s="11">
        <v>-0.206952722983333</v>
      </c>
      <c r="O862" s="11">
        <v>-6.4654073479066501E-2</v>
      </c>
      <c r="P862" s="11">
        <v>-2.36909581599513E-2</v>
      </c>
      <c r="Q862" s="11">
        <v>-8.1250668529414802E-2</v>
      </c>
      <c r="R862" s="11">
        <v>-0.11004127472767</v>
      </c>
      <c r="S862" s="11">
        <v>-0.109461304922519</v>
      </c>
      <c r="T862" s="11">
        <v>-6.6280186668468494E-2</v>
      </c>
      <c r="U862" s="11">
        <v>-0.151389800049649</v>
      </c>
      <c r="V862" s="11">
        <v>6.5197869703633197E-3</v>
      </c>
      <c r="W862" s="11">
        <v>-3.2071258172976201E-2</v>
      </c>
      <c r="X862" s="11">
        <v>-2.0270866185296998E-2</v>
      </c>
      <c r="Y862" s="11">
        <v>5.72599494871057E-2</v>
      </c>
      <c r="Z862" s="11">
        <v>1.9243607328999501E-2</v>
      </c>
      <c r="AA862" s="11">
        <v>-0.125591984383945</v>
      </c>
      <c r="AB862" s="11">
        <v>-3.7792624014314699E-2</v>
      </c>
      <c r="AC862" s="11">
        <v>6.0924564626840501E-4</v>
      </c>
      <c r="AD862" s="11">
        <v>-1.44381600009573E-2</v>
      </c>
      <c r="AE862" s="11">
        <v>-3.1113519953280499E-2</v>
      </c>
      <c r="AF862" s="11">
        <v>-6.4000234060015704E-3</v>
      </c>
      <c r="AG862" s="11">
        <v>-6.3198360624605002E-2</v>
      </c>
      <c r="AH862" s="11">
        <v>-4.6859719456721197E-2</v>
      </c>
      <c r="AI862" s="11">
        <v>-2.5390364380232198E-2</v>
      </c>
      <c r="AJ862" s="11">
        <v>-1.6839447409705902E-2</v>
      </c>
      <c r="AK862" s="11">
        <v>5.7846970097720704E-3</v>
      </c>
      <c r="AL862" s="11">
        <v>8.9576343082872698E-3</v>
      </c>
      <c r="AM862" s="11">
        <v>-8.5933365606360498E-3</v>
      </c>
      <c r="AN862" s="11">
        <v>-2.25180235431491E-2</v>
      </c>
      <c r="AO862" s="11">
        <v>-4.1495035988101898E-2</v>
      </c>
      <c r="AP862" s="11">
        <v>-1.1509268131033401E-2</v>
      </c>
      <c r="AQ862" s="11">
        <v>-4.6835673157919797E-2</v>
      </c>
      <c r="AR862" s="11">
        <v>2.70554574266508E-2</v>
      </c>
      <c r="AS862" s="11">
        <v>-1.61902754398521E-2</v>
      </c>
      <c r="AT862" s="11">
        <v>-6.7039635533428094E-2</v>
      </c>
      <c r="AU862" s="11">
        <v>3.9100718869897098E-2</v>
      </c>
      <c r="AW862">
        <f t="array" ref="AW862">SUMPRODUCT(B862:AU862,TRANSPOSE('QoL regression results'!$H$3:$H$48))</f>
        <v>0.82261119892313905</v>
      </c>
    </row>
    <row r="863" spans="1:49" x14ac:dyDescent="0.3">
      <c r="A863">
        <v>862</v>
      </c>
      <c r="B863" s="11">
        <v>0.857754153496186</v>
      </c>
      <c r="C863" s="11">
        <v>-6.3162490553974396E-2</v>
      </c>
      <c r="D863" s="11">
        <v>4.2116681212996804E-3</v>
      </c>
      <c r="E863" s="11">
        <v>4.4118378305732699E-3</v>
      </c>
      <c r="F863" s="11">
        <v>6.5318752877039704E-3</v>
      </c>
      <c r="G863" s="11">
        <v>5.16707597906149E-3</v>
      </c>
      <c r="H863" s="11">
        <v>1.8261893072131701E-2</v>
      </c>
      <c r="I863" s="11">
        <v>-9.4950994582224002E-2</v>
      </c>
      <c r="J863" s="11">
        <v>-2.36043333456868E-2</v>
      </c>
      <c r="K863" s="11">
        <v>-0.158381605531974</v>
      </c>
      <c r="L863" s="11">
        <v>-0.11899695666933301</v>
      </c>
      <c r="M863" s="11">
        <v>-6.4142303772492207E-2</v>
      </c>
      <c r="N863" s="11">
        <v>-9.9619200343121495E-2</v>
      </c>
      <c r="O863" s="11">
        <v>-0.10963887925053099</v>
      </c>
      <c r="P863" s="11">
        <v>-1.7143939633310401E-2</v>
      </c>
      <c r="Q863" s="11">
        <v>-9.30771475608205E-2</v>
      </c>
      <c r="R863" s="11">
        <v>-8.2029798775148405E-2</v>
      </c>
      <c r="S863" s="11">
        <v>-0.14513207225354</v>
      </c>
      <c r="T863" s="11">
        <v>-4.8470216117026399E-2</v>
      </c>
      <c r="U863" s="11">
        <v>-1.55788284392177E-2</v>
      </c>
      <c r="V863" s="11">
        <v>2.3014857767815401E-2</v>
      </c>
      <c r="W863" s="11">
        <v>-1.3576330932558001E-2</v>
      </c>
      <c r="X863" s="11">
        <v>-3.8730070245949898E-2</v>
      </c>
      <c r="Y863" s="11">
        <v>-2.0273643210528901E-2</v>
      </c>
      <c r="Z863" s="11">
        <v>-2.9058193348555601E-2</v>
      </c>
      <c r="AA863" s="11">
        <v>-9.9666549084641301E-2</v>
      </c>
      <c r="AB863" s="11">
        <v>-5.2110098921977599E-2</v>
      </c>
      <c r="AC863" s="11">
        <v>-9.2630445198727193E-2</v>
      </c>
      <c r="AD863" s="11">
        <v>-5.9319269937539998E-2</v>
      </c>
      <c r="AE863" s="11">
        <v>-3.4183375956018301E-2</v>
      </c>
      <c r="AF863" s="11">
        <v>-1.4829614920173101E-2</v>
      </c>
      <c r="AG863" s="11">
        <v>-5.4734912284691101E-2</v>
      </c>
      <c r="AH863" s="11">
        <v>-3.7341070174117801E-2</v>
      </c>
      <c r="AI863" s="11">
        <v>-2.2172150634361999E-2</v>
      </c>
      <c r="AJ863" s="11">
        <v>-2.4148913077156199E-2</v>
      </c>
      <c r="AK863" s="11">
        <v>-9.8828173470239394E-3</v>
      </c>
      <c r="AL863" s="11">
        <v>6.9011065369368801E-3</v>
      </c>
      <c r="AM863" s="11">
        <v>-1.40136371644131E-2</v>
      </c>
      <c r="AN863" s="11">
        <v>-2.4979890334499301E-2</v>
      </c>
      <c r="AO863" s="11">
        <v>-3.9840702748273699E-2</v>
      </c>
      <c r="AP863" s="11">
        <v>-1.1906780881218401E-2</v>
      </c>
      <c r="AQ863" s="11">
        <v>-5.5711654852937498E-2</v>
      </c>
      <c r="AR863" s="11">
        <v>3.5831645606298902E-2</v>
      </c>
      <c r="AS863" s="11">
        <v>-2.42276136560159E-2</v>
      </c>
      <c r="AT863" s="11">
        <v>-7.1649402446923902E-2</v>
      </c>
      <c r="AU863" s="11">
        <v>5.21654232950748E-2</v>
      </c>
      <c r="AW863">
        <f t="array" ref="AW863">SUMPRODUCT(B863:AU863,TRANSPOSE('QoL regression results'!$H$3:$H$48))</f>
        <v>0.82731418985900507</v>
      </c>
    </row>
    <row r="864" spans="1:49" x14ac:dyDescent="0.3">
      <c r="A864">
        <v>863</v>
      </c>
      <c r="B864" s="11">
        <v>0.83476608460671597</v>
      </c>
      <c r="C864" s="11">
        <v>-8.1473526656896403E-2</v>
      </c>
      <c r="D864" s="11">
        <v>-1.47683127747906E-2</v>
      </c>
      <c r="E864" s="11">
        <v>1.0246068666090501E-3</v>
      </c>
      <c r="F864" s="11">
        <v>-1.9876736735746098E-2</v>
      </c>
      <c r="G864" s="11">
        <v>4.0791351448574001E-2</v>
      </c>
      <c r="H864" s="11">
        <v>2.47846617856123E-2</v>
      </c>
      <c r="I864" s="11">
        <v>-8.0142193631831907E-2</v>
      </c>
      <c r="J864" s="11">
        <v>-5.2438351938049197E-3</v>
      </c>
      <c r="K864" s="11">
        <v>-0.13046885628718899</v>
      </c>
      <c r="L864" s="11">
        <v>-0.12967880745546301</v>
      </c>
      <c r="M864" s="11">
        <v>-5.5887036723883197E-2</v>
      </c>
      <c r="N864" s="11">
        <v>-7.6161937815107494E-2</v>
      </c>
      <c r="O864" s="11">
        <v>-0.105117156285178</v>
      </c>
      <c r="P864" s="11">
        <v>-2.5281575203376601E-2</v>
      </c>
      <c r="Q864" s="11">
        <v>-0.119444339646213</v>
      </c>
      <c r="R864" s="11">
        <v>-4.5271306668116698E-2</v>
      </c>
      <c r="S864" s="11">
        <v>-0.12888212790369</v>
      </c>
      <c r="T864" s="11">
        <v>-3.8299521922806203E-2</v>
      </c>
      <c r="U864" s="11">
        <v>-2.3138120890694901E-2</v>
      </c>
      <c r="V864" s="11">
        <v>1.1624672379578E-2</v>
      </c>
      <c r="W864" s="11">
        <v>-2.6242054983979E-2</v>
      </c>
      <c r="X864" s="11">
        <v>-3.6909596701311699E-2</v>
      </c>
      <c r="Y864" s="11">
        <v>-6.0961083559760001E-2</v>
      </c>
      <c r="Z864" s="11">
        <v>-6.8261150901857302E-4</v>
      </c>
      <c r="AA864" s="11">
        <v>-8.3560317729046402E-2</v>
      </c>
      <c r="AB864" s="11">
        <v>-5.4381097840165198E-2</v>
      </c>
      <c r="AC864" s="11">
        <v>2.64321029760376E-2</v>
      </c>
      <c r="AD864" s="11">
        <v>2.7114666401295701E-2</v>
      </c>
      <c r="AE864" s="11">
        <v>-4.0325606758526401E-2</v>
      </c>
      <c r="AF864" s="11">
        <v>-2.0687666820142701E-2</v>
      </c>
      <c r="AG864" s="11">
        <v>-6.2380674968043302E-2</v>
      </c>
      <c r="AH864" s="11">
        <v>-4.38688580091358E-2</v>
      </c>
      <c r="AI864" s="11">
        <v>-3.5157239085519099E-2</v>
      </c>
      <c r="AJ864" s="11">
        <v>-1.5860523407338602E-2</v>
      </c>
      <c r="AK864" s="11">
        <v>8.1530259615579595E-3</v>
      </c>
      <c r="AL864" s="11">
        <v>1.78915372421912E-2</v>
      </c>
      <c r="AM864" s="11">
        <v>-2.5487520265405801E-3</v>
      </c>
      <c r="AN864" s="11">
        <v>-1.68478228156092E-2</v>
      </c>
      <c r="AO864" s="11">
        <v>-4.1962447884575801E-2</v>
      </c>
      <c r="AP864" s="11">
        <v>-1.23210095176296E-2</v>
      </c>
      <c r="AQ864" s="11">
        <v>-5.03152472746171E-2</v>
      </c>
      <c r="AR864" s="11">
        <v>2.7144462189154499E-2</v>
      </c>
      <c r="AS864" s="11">
        <v>-1.07086773879008E-2</v>
      </c>
      <c r="AT864" s="11">
        <v>-5.0847619507489498E-2</v>
      </c>
      <c r="AU864" s="11">
        <v>5.9807805886295501E-2</v>
      </c>
      <c r="AW864">
        <f t="array" ref="AW864">SUMPRODUCT(B864:AU864,TRANSPOSE('QoL regression results'!$H$3:$H$48))</f>
        <v>0.80878876383977139</v>
      </c>
    </row>
    <row r="865" spans="1:49" x14ac:dyDescent="0.3">
      <c r="A865">
        <v>864</v>
      </c>
      <c r="B865" s="11">
        <v>0.84382262487180704</v>
      </c>
      <c r="C865" s="11">
        <v>-8.4511794332716106E-2</v>
      </c>
      <c r="D865" s="11">
        <v>1.1878745760573401E-2</v>
      </c>
      <c r="E865" s="11">
        <v>1.0771970008434301E-2</v>
      </c>
      <c r="F865" s="11">
        <v>6.9868253871717603E-3</v>
      </c>
      <c r="G865" s="11">
        <v>3.7841479968196298E-2</v>
      </c>
      <c r="H865" s="11">
        <v>3.3717942071088199E-2</v>
      </c>
      <c r="I865" s="11">
        <v>-5.0855136302542299E-2</v>
      </c>
      <c r="J865" s="11">
        <v>-3.5260323850691902E-2</v>
      </c>
      <c r="K865" s="11">
        <v>-0.133742708348079</v>
      </c>
      <c r="L865" s="11">
        <v>-0.107157746596193</v>
      </c>
      <c r="M865" s="11">
        <v>-4.5306222681207403E-2</v>
      </c>
      <c r="N865" s="11">
        <v>-0.14494778584000101</v>
      </c>
      <c r="O865" s="11">
        <v>-8.5179834568976806E-2</v>
      </c>
      <c r="P865" s="11">
        <v>-2.3334987143026401E-2</v>
      </c>
      <c r="Q865" s="11">
        <v>-7.4992373316873501E-2</v>
      </c>
      <c r="R865" s="11">
        <v>-1.3984291249221299E-2</v>
      </c>
      <c r="S865" s="11">
        <v>-0.13143310208440201</v>
      </c>
      <c r="T865" s="11">
        <v>-8.9472798145712198E-2</v>
      </c>
      <c r="U865" s="11">
        <v>-4.6318727069762602E-2</v>
      </c>
      <c r="V865" s="11">
        <v>4.00236430428959E-2</v>
      </c>
      <c r="W865" s="11">
        <v>-4.8754962700992097E-2</v>
      </c>
      <c r="X865" s="11">
        <v>-4.63848792100044E-2</v>
      </c>
      <c r="Y865" s="11">
        <v>1.9068939003258099E-2</v>
      </c>
      <c r="Z865" s="11">
        <v>1.58827020912655E-3</v>
      </c>
      <c r="AA865" s="11">
        <v>-0.111632439435302</v>
      </c>
      <c r="AB865" s="11">
        <v>-1.54199683484234E-2</v>
      </c>
      <c r="AC865" s="11">
        <v>-7.6668797579206693E-2</v>
      </c>
      <c r="AD865" s="11">
        <v>-4.5233416494920603E-2</v>
      </c>
      <c r="AE865" s="11">
        <v>-3.9207843422065999E-2</v>
      </c>
      <c r="AF865" s="11">
        <v>-2.1535245405522499E-2</v>
      </c>
      <c r="AG865" s="11">
        <v>-5.33003563826615E-2</v>
      </c>
      <c r="AH865" s="11">
        <v>-5.3173145519749498E-2</v>
      </c>
      <c r="AI865" s="11">
        <v>-2.2656914626027199E-2</v>
      </c>
      <c r="AJ865" s="11">
        <v>-1.68279158889523E-2</v>
      </c>
      <c r="AK865" s="11">
        <v>-3.8715125379903698E-3</v>
      </c>
      <c r="AL865" s="11">
        <v>7.6837366820938198E-3</v>
      </c>
      <c r="AM865" s="11">
        <v>-7.9949425508048996E-3</v>
      </c>
      <c r="AN865" s="11">
        <v>-2.1375174086666799E-2</v>
      </c>
      <c r="AO865" s="11">
        <v>-4.1852792086524301E-2</v>
      </c>
      <c r="AP865" s="11">
        <v>-1.42465627216908E-2</v>
      </c>
      <c r="AQ865" s="11">
        <v>-5.2771808456389499E-2</v>
      </c>
      <c r="AR865" s="11">
        <v>2.8645598859609302E-2</v>
      </c>
      <c r="AS865" s="11">
        <v>-1.46789417139372E-2</v>
      </c>
      <c r="AT865" s="11">
        <v>-6.3058409789416306E-2</v>
      </c>
      <c r="AU865" s="11">
        <v>4.9777994344294398E-2</v>
      </c>
      <c r="AW865">
        <f t="array" ref="AW865">SUMPRODUCT(B865:AU865,TRANSPOSE('QoL regression results'!$H$3:$H$48))</f>
        <v>0.79833321603415131</v>
      </c>
    </row>
    <row r="866" spans="1:49" x14ac:dyDescent="0.3">
      <c r="A866">
        <v>865</v>
      </c>
      <c r="B866" s="11">
        <v>0.84956220446476904</v>
      </c>
      <c r="C866" s="11">
        <v>-4.4085589505526102E-2</v>
      </c>
      <c r="D866" s="11">
        <v>1.5212696155244799E-2</v>
      </c>
      <c r="E866" s="11">
        <v>1.3079551767875701E-2</v>
      </c>
      <c r="F866" s="11">
        <v>7.83349549616137E-3</v>
      </c>
      <c r="G866" s="11">
        <v>6.1363132521230603E-3</v>
      </c>
      <c r="H866" s="11">
        <v>2.8968631745289901E-2</v>
      </c>
      <c r="I866" s="11">
        <v>-7.8629058004543298E-2</v>
      </c>
      <c r="J866" s="11">
        <v>-1.9893594199038699E-2</v>
      </c>
      <c r="K866" s="11">
        <v>-0.14217822201414501</v>
      </c>
      <c r="L866" s="11">
        <v>-0.101050587316665</v>
      </c>
      <c r="M866" s="11">
        <v>-4.2493048502718303E-2</v>
      </c>
      <c r="N866" s="11">
        <v>-0.17651910941257101</v>
      </c>
      <c r="O866" s="11">
        <v>-7.2366130356889893E-2</v>
      </c>
      <c r="P866" s="11">
        <v>-2.0199115079109702E-2</v>
      </c>
      <c r="Q866" s="11">
        <v>-5.2896891112317199E-2</v>
      </c>
      <c r="R866" s="11">
        <v>-9.4655854425354194E-2</v>
      </c>
      <c r="S866" s="11">
        <v>-0.105377924806642</v>
      </c>
      <c r="T866" s="11">
        <v>-6.9869818879881002E-2</v>
      </c>
      <c r="U866" s="11">
        <v>-0.15797790904091799</v>
      </c>
      <c r="V866" s="11">
        <v>-1.5217706582222899E-2</v>
      </c>
      <c r="W866" s="11">
        <v>-5.6377829706554403E-2</v>
      </c>
      <c r="X866" s="11">
        <v>-2.1490317749100301E-2</v>
      </c>
      <c r="Y866" s="11">
        <v>2.42649754121965E-2</v>
      </c>
      <c r="Z866" s="11">
        <v>2.4965615454886E-2</v>
      </c>
      <c r="AA866" s="11">
        <v>-0.106928409504538</v>
      </c>
      <c r="AB866" s="11">
        <v>-3.5680439684905502E-2</v>
      </c>
      <c r="AC866" s="11">
        <v>6.8140067878207202E-3</v>
      </c>
      <c r="AD866" s="11">
        <v>-8.83982167391789E-2</v>
      </c>
      <c r="AE866" s="11">
        <v>-2.7294804306376801E-2</v>
      </c>
      <c r="AF866" s="11">
        <v>-3.30212122807012E-2</v>
      </c>
      <c r="AG866" s="11">
        <v>-5.94104150966204E-2</v>
      </c>
      <c r="AH866" s="11">
        <v>-4.8383863523549002E-2</v>
      </c>
      <c r="AI866" s="11">
        <v>-2.0031572177688001E-2</v>
      </c>
      <c r="AJ866" s="11">
        <v>-1.6537108584647301E-2</v>
      </c>
      <c r="AK866" s="11">
        <v>-5.6160095149990798E-3</v>
      </c>
      <c r="AL866" s="11">
        <v>1.8553012413752899E-3</v>
      </c>
      <c r="AM866" s="11">
        <v>-1.34645178817953E-2</v>
      </c>
      <c r="AN866" s="11">
        <v>-1.8991312146842999E-2</v>
      </c>
      <c r="AO866" s="11">
        <v>-5.4636507869106302E-2</v>
      </c>
      <c r="AP866" s="11">
        <v>-1.22438812770417E-2</v>
      </c>
      <c r="AQ866" s="11">
        <v>-5.9981939885140098E-2</v>
      </c>
      <c r="AR866" s="11">
        <v>3.2284576202716603E-2</v>
      </c>
      <c r="AS866" s="11">
        <v>-1.8785059894359302E-2</v>
      </c>
      <c r="AT866" s="11">
        <v>-6.7594292526032801E-2</v>
      </c>
      <c r="AU866" s="11">
        <v>4.7748566655926299E-2</v>
      </c>
      <c r="AW866">
        <f t="array" ref="AW866">SUMPRODUCT(B866:AU866,TRANSPOSE('QoL regression results'!$H$3:$H$48))</f>
        <v>0.80303364218259543</v>
      </c>
    </row>
    <row r="867" spans="1:49" x14ac:dyDescent="0.3">
      <c r="A867">
        <v>866</v>
      </c>
      <c r="B867" s="11">
        <v>0.86129244475380495</v>
      </c>
      <c r="C867" s="11">
        <v>-4.4741681117513303E-2</v>
      </c>
      <c r="D867" s="11">
        <v>-1.6373717635452801E-2</v>
      </c>
      <c r="E867" s="11">
        <v>7.3551310947511401E-4</v>
      </c>
      <c r="F867" s="11">
        <v>8.9601062573694806E-3</v>
      </c>
      <c r="G867" s="11">
        <v>1.54931136513385E-2</v>
      </c>
      <c r="H867" s="11">
        <v>2.4274065291920201E-2</v>
      </c>
      <c r="I867" s="11">
        <v>-5.5829527792327499E-2</v>
      </c>
      <c r="J867" s="11">
        <v>-9.5959050872622496E-3</v>
      </c>
      <c r="K867" s="11">
        <v>-0.100155788756948</v>
      </c>
      <c r="L867" s="11">
        <v>-0.110114498567583</v>
      </c>
      <c r="M867" s="11">
        <v>-4.8428776197401699E-2</v>
      </c>
      <c r="N867" s="11">
        <v>-0.17372537285048101</v>
      </c>
      <c r="O867" s="11">
        <v>-9.9407454853856103E-2</v>
      </c>
      <c r="P867" s="11">
        <v>-1.7759579814541401E-2</v>
      </c>
      <c r="Q867" s="11">
        <v>-0.168881120390451</v>
      </c>
      <c r="R867" s="11">
        <v>-7.9451605214081594E-2</v>
      </c>
      <c r="S867" s="11">
        <v>-0.113503694796618</v>
      </c>
      <c r="T867" s="11">
        <v>-7.0930400573354299E-2</v>
      </c>
      <c r="U867" s="11">
        <v>-4.9709064920504097E-3</v>
      </c>
      <c r="V867" s="11">
        <v>2.80994707057261E-2</v>
      </c>
      <c r="W867" s="11">
        <v>-3.1523371862899898E-3</v>
      </c>
      <c r="X867" s="11">
        <v>-3.4775621579588099E-2</v>
      </c>
      <c r="Y867" s="11">
        <v>1.1563390657547501E-2</v>
      </c>
      <c r="Z867" s="11">
        <v>3.3484975386861801E-3</v>
      </c>
      <c r="AA867" s="11">
        <v>-8.3678161604246196E-2</v>
      </c>
      <c r="AB867" s="11">
        <v>-3.3309674636577503E-2</v>
      </c>
      <c r="AC867" s="11">
        <v>1.9009713603036001E-2</v>
      </c>
      <c r="AD867" s="11">
        <v>-1.61179082497247E-3</v>
      </c>
      <c r="AE867" s="11">
        <v>-3.8494053413669099E-2</v>
      </c>
      <c r="AF867" s="11">
        <v>-1.15788886968279E-2</v>
      </c>
      <c r="AG867" s="11">
        <v>-5.7222380213016399E-2</v>
      </c>
      <c r="AH867" s="11">
        <v>-4.17340327714468E-2</v>
      </c>
      <c r="AI867" s="11">
        <v>-3.03805454985616E-2</v>
      </c>
      <c r="AJ867" s="11">
        <v>-2.1498553128931001E-2</v>
      </c>
      <c r="AK867" s="11">
        <v>-1.44347403669074E-2</v>
      </c>
      <c r="AL867" s="11">
        <v>-4.5278083005733202E-4</v>
      </c>
      <c r="AM867" s="11">
        <v>-1.9993576789735699E-2</v>
      </c>
      <c r="AN867" s="11">
        <v>-3.74694177830164E-2</v>
      </c>
      <c r="AO867" s="11">
        <v>-5.1351674400482598E-2</v>
      </c>
      <c r="AP867" s="11">
        <v>-1.69835179758097E-2</v>
      </c>
      <c r="AQ867" s="11">
        <v>-5.24373332622022E-2</v>
      </c>
      <c r="AR867" s="11">
        <v>3.2281814166327201E-2</v>
      </c>
      <c r="AS867" s="11">
        <v>-7.1479907109210398E-3</v>
      </c>
      <c r="AT867" s="11">
        <v>-5.3562270455366601E-2</v>
      </c>
      <c r="AU867" s="11">
        <v>4.5707060497763699E-2</v>
      </c>
      <c r="AW867">
        <f t="array" ref="AW867">SUMPRODUCT(B867:AU867,TRANSPOSE('QoL regression results'!$H$3:$H$48))</f>
        <v>0.81910563115230084</v>
      </c>
    </row>
    <row r="868" spans="1:49" x14ac:dyDescent="0.3">
      <c r="A868">
        <v>867</v>
      </c>
      <c r="B868" s="11">
        <v>0.874884015671893</v>
      </c>
      <c r="C868" s="11">
        <v>-6.8823779797890394E-2</v>
      </c>
      <c r="D868" s="11">
        <v>4.3214034103112699E-3</v>
      </c>
      <c r="E868" s="11">
        <v>6.3670083066805303E-3</v>
      </c>
      <c r="F868" s="11">
        <v>1.4375483728164801E-2</v>
      </c>
      <c r="G868" s="11">
        <v>3.7144099600559297E-2</v>
      </c>
      <c r="H868" s="11">
        <v>3.9553369791972097E-2</v>
      </c>
      <c r="I868" s="11">
        <v>-7.1496166007066694E-2</v>
      </c>
      <c r="J868" s="11">
        <v>-2.2618995315197898E-2</v>
      </c>
      <c r="K868" s="11">
        <v>-0.14906113341532801</v>
      </c>
      <c r="L868" s="11">
        <v>-0.134724146643357</v>
      </c>
      <c r="M868" s="11">
        <v>-4.9108744164704003E-2</v>
      </c>
      <c r="N868" s="11">
        <v>-0.238832573139904</v>
      </c>
      <c r="O868" s="11">
        <v>-8.8909383208521695E-2</v>
      </c>
      <c r="P868" s="11">
        <v>-1.96721292658458E-2</v>
      </c>
      <c r="Q868" s="11">
        <v>-0.15734153678999199</v>
      </c>
      <c r="R868" s="11">
        <v>-0.12469214537652901</v>
      </c>
      <c r="S868" s="11">
        <v>-0.116018011482294</v>
      </c>
      <c r="T868" s="11">
        <v>-7.5825231258311795E-2</v>
      </c>
      <c r="U868" s="11">
        <v>-1.6004398282658799E-2</v>
      </c>
      <c r="V868" s="11">
        <v>2.5275780738152301E-2</v>
      </c>
      <c r="W868" s="11">
        <v>-7.7575046105181303E-2</v>
      </c>
      <c r="X868" s="11">
        <v>-5.0386333498978503E-2</v>
      </c>
      <c r="Y868" s="11">
        <v>2.9462126640331699E-2</v>
      </c>
      <c r="Z868" s="11">
        <v>1.45160500791953E-2</v>
      </c>
      <c r="AA868" s="11">
        <v>-8.7110557610004594E-2</v>
      </c>
      <c r="AB868" s="11">
        <v>-3.2324089162375801E-2</v>
      </c>
      <c r="AC868" s="11">
        <v>-4.8668341684905699E-2</v>
      </c>
      <c r="AD868" s="11">
        <v>-3.1878778028341499E-2</v>
      </c>
      <c r="AE868" s="11">
        <v>-3.5065509987069102E-2</v>
      </c>
      <c r="AF868" s="11">
        <v>-2.3023389144293201E-2</v>
      </c>
      <c r="AG868" s="11">
        <v>-6.8508932259884803E-2</v>
      </c>
      <c r="AH868" s="11">
        <v>-6.4534858173481993E-2</v>
      </c>
      <c r="AI868" s="11">
        <v>-3.3882584415721201E-2</v>
      </c>
      <c r="AJ868" s="11">
        <v>-1.0416703959913299E-2</v>
      </c>
      <c r="AK868" s="11">
        <v>1.247286166471E-3</v>
      </c>
      <c r="AL868" s="11">
        <v>9.5978985042372202E-3</v>
      </c>
      <c r="AM868" s="11">
        <v>-6.9450603517563101E-3</v>
      </c>
      <c r="AN868" s="11">
        <v>-1.8075663715060999E-2</v>
      </c>
      <c r="AO868" s="11">
        <v>-4.2409949693597397E-2</v>
      </c>
      <c r="AP868" s="11">
        <v>-1.3873719820285801E-2</v>
      </c>
      <c r="AQ868" s="11">
        <v>-6.1927081430861501E-2</v>
      </c>
      <c r="AR868" s="11">
        <v>2.6433788699937899E-2</v>
      </c>
      <c r="AS868" s="11">
        <v>-1.8414006511095701E-2</v>
      </c>
      <c r="AT868" s="11">
        <v>-7.3585080973492603E-2</v>
      </c>
      <c r="AU868" s="11">
        <v>3.6271289716501898E-2</v>
      </c>
      <c r="AW868">
        <f t="array" ref="AW868">SUMPRODUCT(B868:AU868,TRANSPOSE('QoL regression results'!$H$3:$H$48))</f>
        <v>0.81994705600264817</v>
      </c>
    </row>
    <row r="869" spans="1:49" x14ac:dyDescent="0.3">
      <c r="A869">
        <v>868</v>
      </c>
      <c r="B869" s="11">
        <v>0.86973075803297895</v>
      </c>
      <c r="C869" s="11">
        <v>-7.9478289377886202E-2</v>
      </c>
      <c r="D869" s="11">
        <v>8.7325887537173692E-3</v>
      </c>
      <c r="E869" s="11">
        <v>2.2165389295450699E-3</v>
      </c>
      <c r="F869" s="11">
        <v>2.53488658212647E-2</v>
      </c>
      <c r="G869" s="11">
        <v>8.9293603200737894E-3</v>
      </c>
      <c r="H869" s="11">
        <v>3.2475142836860801E-2</v>
      </c>
      <c r="I869" s="11">
        <v>-0.112113163905114</v>
      </c>
      <c r="J869" s="11">
        <v>6.7134969890367104E-3</v>
      </c>
      <c r="K869" s="11">
        <v>-7.9682667594186796E-2</v>
      </c>
      <c r="L869" s="11">
        <v>-0.119128349240211</v>
      </c>
      <c r="M869" s="11">
        <v>-5.3675322470941499E-2</v>
      </c>
      <c r="N869" s="11">
        <v>-0.137968418104565</v>
      </c>
      <c r="O869" s="11">
        <v>-5.9812176021244202E-2</v>
      </c>
      <c r="P869" s="11">
        <v>-2.62208000074497E-2</v>
      </c>
      <c r="Q869" s="11">
        <v>-8.9521609009133807E-2</v>
      </c>
      <c r="R869" s="11">
        <v>-8.1102840128796996E-2</v>
      </c>
      <c r="S869" s="11">
        <v>-0.14028117852745101</v>
      </c>
      <c r="T869" s="11">
        <v>-6.4029835902644702E-2</v>
      </c>
      <c r="U869" s="11">
        <v>-4.3668902719459599E-2</v>
      </c>
      <c r="V869" s="11">
        <v>2.3113903757822501E-2</v>
      </c>
      <c r="W869" s="11">
        <v>-4.6997237366502603E-2</v>
      </c>
      <c r="X869" s="11">
        <v>-3.65904736817763E-2</v>
      </c>
      <c r="Y869" s="11">
        <v>6.4192023186370097E-3</v>
      </c>
      <c r="Z869" s="11">
        <v>-1.5067604434870799E-2</v>
      </c>
      <c r="AA869" s="11">
        <v>-8.8458409944716695E-2</v>
      </c>
      <c r="AB869" s="11">
        <v>-2.9700616244378201E-2</v>
      </c>
      <c r="AC869" s="11">
        <v>-0.13264694923196299</v>
      </c>
      <c r="AD869" s="11">
        <v>-5.7167031029015797E-2</v>
      </c>
      <c r="AE869" s="11">
        <v>-3.1374890011209203E-2</v>
      </c>
      <c r="AF869" s="11">
        <v>-2.0035492086363599E-2</v>
      </c>
      <c r="AG869" s="11">
        <v>-6.0949594103759601E-2</v>
      </c>
      <c r="AH869" s="11">
        <v>-4.9372979087462902E-2</v>
      </c>
      <c r="AI869" s="11">
        <v>-2.0682429692527999E-2</v>
      </c>
      <c r="AJ869" s="11">
        <v>-1.25034313348953E-2</v>
      </c>
      <c r="AK869" s="11">
        <v>-8.6069705359495003E-3</v>
      </c>
      <c r="AL869" s="11">
        <v>6.4825152872390098E-3</v>
      </c>
      <c r="AM869" s="11">
        <v>-1.15259939341731E-2</v>
      </c>
      <c r="AN869" s="11">
        <v>-3.7464362620119103E-2</v>
      </c>
      <c r="AO869" s="11">
        <v>-4.7303866314861297E-2</v>
      </c>
      <c r="AP869" s="11">
        <v>-1.5559157022591899E-2</v>
      </c>
      <c r="AQ869" s="11">
        <v>-5.4739642874605199E-2</v>
      </c>
      <c r="AR869" s="11">
        <v>2.9285116393593699E-2</v>
      </c>
      <c r="AS869" s="11">
        <v>-1.4387200091690099E-2</v>
      </c>
      <c r="AT869" s="11">
        <v>-6.0491974705261402E-2</v>
      </c>
      <c r="AU869" s="11">
        <v>3.3375467262812201E-2</v>
      </c>
      <c r="AW869">
        <f t="array" ref="AW869">SUMPRODUCT(B869:AU869,TRANSPOSE('QoL regression results'!$H$3:$H$48))</f>
        <v>0.82684029423275507</v>
      </c>
    </row>
    <row r="870" spans="1:49" x14ac:dyDescent="0.3">
      <c r="A870">
        <v>869</v>
      </c>
      <c r="B870" s="11">
        <v>0.854447255884626</v>
      </c>
      <c r="C870" s="11">
        <v>-5.0940467727029697E-2</v>
      </c>
      <c r="D870" s="11">
        <v>-6.9278318632562397E-3</v>
      </c>
      <c r="E870" s="11">
        <v>8.5093855661841396E-5</v>
      </c>
      <c r="F870" s="11">
        <v>-1.02566429400729E-2</v>
      </c>
      <c r="G870" s="11">
        <v>2.36207679249167E-2</v>
      </c>
      <c r="H870" s="11">
        <v>2.2789268655904301E-2</v>
      </c>
      <c r="I870" s="11">
        <v>-0.105140314564738</v>
      </c>
      <c r="J870" s="11">
        <v>-1.95018999546329E-2</v>
      </c>
      <c r="K870" s="11">
        <v>-6.9736494161980203E-2</v>
      </c>
      <c r="L870" s="11">
        <v>-0.10250383828998</v>
      </c>
      <c r="M870" s="11">
        <v>-5.95111059957689E-2</v>
      </c>
      <c r="N870" s="11">
        <v>-0.13625113543256001</v>
      </c>
      <c r="O870" s="11">
        <v>-7.3911470276142699E-2</v>
      </c>
      <c r="P870" s="11">
        <v>-2.3657644117577301E-2</v>
      </c>
      <c r="Q870" s="11">
        <v>-2.9895910628548201E-2</v>
      </c>
      <c r="R870" s="11">
        <v>-8.9491243926090702E-2</v>
      </c>
      <c r="S870" s="11">
        <v>-0.120308536533449</v>
      </c>
      <c r="T870" s="11">
        <v>-3.6748790655926997E-2</v>
      </c>
      <c r="U870" s="11">
        <v>-0.129764656937221</v>
      </c>
      <c r="V870" s="11">
        <v>8.2075882651832608E-3</v>
      </c>
      <c r="W870" s="11">
        <v>-3.4388890530091802E-2</v>
      </c>
      <c r="X870" s="11">
        <v>-4.8814036074614001E-2</v>
      </c>
      <c r="Y870" s="11">
        <v>4.1935484372864602E-2</v>
      </c>
      <c r="Z870" s="11">
        <v>-6.7330457643572502E-3</v>
      </c>
      <c r="AA870" s="11">
        <v>-8.6561692144659599E-2</v>
      </c>
      <c r="AB870" s="11">
        <v>-2.6467414137364701E-2</v>
      </c>
      <c r="AC870" s="11">
        <v>-4.4482212029965098E-3</v>
      </c>
      <c r="AD870" s="11">
        <v>-7.5243156696549796E-2</v>
      </c>
      <c r="AE870" s="11">
        <v>-4.0220074897965301E-2</v>
      </c>
      <c r="AF870" s="11">
        <v>-1.6878256098042801E-2</v>
      </c>
      <c r="AG870" s="11">
        <v>-5.6118213691976199E-2</v>
      </c>
      <c r="AH870" s="11">
        <v>-4.1022118024847801E-2</v>
      </c>
      <c r="AI870" s="11">
        <v>-2.7030801256748799E-2</v>
      </c>
      <c r="AJ870" s="11">
        <v>-2.1333439997360398E-2</v>
      </c>
      <c r="AK870" s="11">
        <v>1.3870614438155999E-2</v>
      </c>
      <c r="AL870" s="11">
        <v>1.66055625706472E-2</v>
      </c>
      <c r="AM870" s="11">
        <v>-4.34517135356527E-3</v>
      </c>
      <c r="AN870" s="11">
        <v>-9.4643470418945604E-3</v>
      </c>
      <c r="AO870" s="11">
        <v>-3.1131200568565599E-2</v>
      </c>
      <c r="AP870" s="11">
        <v>-9.6800762202793496E-3</v>
      </c>
      <c r="AQ870" s="11">
        <v>-5.0303539936540999E-2</v>
      </c>
      <c r="AR870" s="11">
        <v>2.9992792542704198E-2</v>
      </c>
      <c r="AS870" s="11">
        <v>-1.38417933765139E-2</v>
      </c>
      <c r="AT870" s="11">
        <v>-5.3799423174177401E-2</v>
      </c>
      <c r="AU870" s="11">
        <v>3.6984040494975098E-2</v>
      </c>
      <c r="AW870">
        <f t="array" ref="AW870">SUMPRODUCT(B870:AU870,TRANSPOSE('QoL regression results'!$H$3:$H$48))</f>
        <v>0.83003070043042537</v>
      </c>
    </row>
    <row r="871" spans="1:49" x14ac:dyDescent="0.3">
      <c r="A871">
        <v>870</v>
      </c>
      <c r="B871" s="11">
        <v>0.85938480239969595</v>
      </c>
      <c r="C871" s="11">
        <v>-2.4338674899734001E-3</v>
      </c>
      <c r="D871" s="11">
        <v>1.3491795244003801E-2</v>
      </c>
      <c r="E871" s="11">
        <v>1.84686532954324E-4</v>
      </c>
      <c r="F871" s="11">
        <v>-4.8410571692233499E-2</v>
      </c>
      <c r="G871" s="11">
        <v>6.1339678052819797E-3</v>
      </c>
      <c r="H871" s="11">
        <v>2.3821833510805E-2</v>
      </c>
      <c r="I871" s="11">
        <v>-4.8623494726139402E-2</v>
      </c>
      <c r="J871" s="11">
        <v>-1.15300011194726E-3</v>
      </c>
      <c r="K871" s="11">
        <v>-7.6911401739053101E-2</v>
      </c>
      <c r="L871" s="11">
        <v>-0.115655530043574</v>
      </c>
      <c r="M871" s="11">
        <v>-4.9899706789221301E-2</v>
      </c>
      <c r="N871" s="11">
        <v>-0.11395123055968399</v>
      </c>
      <c r="O871" s="11">
        <v>-5.6639049585034101E-2</v>
      </c>
      <c r="P871" s="11">
        <v>-1.3336467461269E-2</v>
      </c>
      <c r="Q871" s="11">
        <v>-6.1052536496734401E-2</v>
      </c>
      <c r="R871" s="11">
        <v>-0.154720190012476</v>
      </c>
      <c r="S871" s="11">
        <v>-0.11867965272935101</v>
      </c>
      <c r="T871" s="11">
        <v>-6.8985816920106705E-2</v>
      </c>
      <c r="U871" s="11">
        <v>-9.2952494759847001E-2</v>
      </c>
      <c r="V871" s="11">
        <v>2.2282741488516E-2</v>
      </c>
      <c r="W871" s="11">
        <v>-2.7296888483067099E-2</v>
      </c>
      <c r="X871" s="11">
        <v>-3.4545099926686501E-2</v>
      </c>
      <c r="Y871" s="11">
        <v>-5.1230095035188397E-2</v>
      </c>
      <c r="Z871" s="11">
        <v>1.1260199027084399E-2</v>
      </c>
      <c r="AA871" s="11">
        <v>-9.39968653112596E-2</v>
      </c>
      <c r="AB871" s="11">
        <v>-4.5305812128274697E-2</v>
      </c>
      <c r="AC871" s="11">
        <v>-4.4835246748282598E-2</v>
      </c>
      <c r="AD871" s="11">
        <v>-9.5943555412146705E-2</v>
      </c>
      <c r="AE871" s="11">
        <v>-3.6081082197213198E-2</v>
      </c>
      <c r="AF871" s="11">
        <v>-1.27295288825559E-2</v>
      </c>
      <c r="AG871" s="11">
        <v>-6.4693204132146506E-2</v>
      </c>
      <c r="AH871" s="11">
        <v>-4.1974704331881801E-2</v>
      </c>
      <c r="AI871" s="11">
        <v>-1.8984024360351601E-2</v>
      </c>
      <c r="AJ871" s="11">
        <v>-1.7457424076485699E-2</v>
      </c>
      <c r="AK871" s="11">
        <v>-9.7390365244928202E-3</v>
      </c>
      <c r="AL871" s="11">
        <v>2.9311621732175399E-3</v>
      </c>
      <c r="AM871" s="11">
        <v>-1.9177409469061699E-2</v>
      </c>
      <c r="AN871" s="11">
        <v>-2.3758504841518101E-2</v>
      </c>
      <c r="AO871" s="11">
        <v>-4.9173533091488301E-2</v>
      </c>
      <c r="AP871" s="11">
        <v>-1.2568491789068799E-2</v>
      </c>
      <c r="AQ871" s="11">
        <v>-5.1641969744776701E-2</v>
      </c>
      <c r="AR871" s="11">
        <v>3.2481082827847799E-2</v>
      </c>
      <c r="AS871" s="11">
        <v>-1.37319194789904E-2</v>
      </c>
      <c r="AT871" s="11">
        <v>-6.5001577779382994E-2</v>
      </c>
      <c r="AU871" s="11">
        <v>4.7512338465110701E-2</v>
      </c>
      <c r="AW871">
        <f t="array" ref="AW871">SUMPRODUCT(B871:AU871,TRANSPOSE('QoL regression results'!$H$3:$H$48))</f>
        <v>0.82034126024103171</v>
      </c>
    </row>
    <row r="872" spans="1:49" x14ac:dyDescent="0.3">
      <c r="A872">
        <v>871</v>
      </c>
      <c r="B872" s="11">
        <v>0.86376532410731399</v>
      </c>
      <c r="C872" s="11">
        <v>-9.1537726328973307E-2</v>
      </c>
      <c r="D872" s="11">
        <v>1.2484464467202401E-2</v>
      </c>
      <c r="E872" s="11">
        <v>7.1598198970732798E-3</v>
      </c>
      <c r="F872" s="11">
        <v>1.5888567816519199E-2</v>
      </c>
      <c r="G872" s="11">
        <v>3.8558584661920602E-5</v>
      </c>
      <c r="H872" s="11">
        <v>2.3447267554710001E-2</v>
      </c>
      <c r="I872" s="11">
        <v>-8.7522590958404603E-2</v>
      </c>
      <c r="J872" s="11">
        <v>-5.5697098593247597E-2</v>
      </c>
      <c r="K872" s="11">
        <v>-0.116402529002059</v>
      </c>
      <c r="L872" s="11">
        <v>-7.0239729512823104E-2</v>
      </c>
      <c r="M872" s="11">
        <v>-4.9098881993859401E-2</v>
      </c>
      <c r="N872" s="11">
        <v>-0.11364845136820199</v>
      </c>
      <c r="O872" s="11">
        <v>-9.2273520376173104E-2</v>
      </c>
      <c r="P872" s="11">
        <v>-1.23590134679974E-2</v>
      </c>
      <c r="Q872" s="11">
        <v>7.0830348726905995E-2</v>
      </c>
      <c r="R872" s="11">
        <v>-3.7468286786290703E-2</v>
      </c>
      <c r="S872" s="11">
        <v>-8.9389951339109597E-2</v>
      </c>
      <c r="T872" s="11">
        <v>-0.10294392772269401</v>
      </c>
      <c r="U872" s="11">
        <v>-5.0717476547519701E-2</v>
      </c>
      <c r="V872" s="11">
        <v>2.7566091738606802E-2</v>
      </c>
      <c r="W872" s="11">
        <v>-6.2959049950317703E-2</v>
      </c>
      <c r="X872" s="11">
        <v>-2.94196913784672E-2</v>
      </c>
      <c r="Y872" s="11">
        <v>6.6399083834242797E-2</v>
      </c>
      <c r="Z872" s="11">
        <v>2.7253289411051599E-2</v>
      </c>
      <c r="AA872" s="11">
        <v>-0.110107139458108</v>
      </c>
      <c r="AB872" s="11">
        <v>-1.47792581885327E-2</v>
      </c>
      <c r="AC872" s="11">
        <v>-3.4615133311923299E-2</v>
      </c>
      <c r="AD872" s="11">
        <v>-4.4966018376298697E-2</v>
      </c>
      <c r="AE872" s="11">
        <v>-3.0915891685714798E-2</v>
      </c>
      <c r="AF872" s="11">
        <v>-1.25996675368861E-2</v>
      </c>
      <c r="AG872" s="11">
        <v>-5.5088085122690103E-2</v>
      </c>
      <c r="AH872" s="11">
        <v>-4.7393098894521403E-2</v>
      </c>
      <c r="AI872" s="11">
        <v>-2.3135427043061998E-2</v>
      </c>
      <c r="AJ872" s="11">
        <v>-2.13113632601869E-2</v>
      </c>
      <c r="AK872" s="11">
        <v>-7.0555811191552395E-4</v>
      </c>
      <c r="AL872" s="11">
        <v>5.26870887988769E-3</v>
      </c>
      <c r="AM872" s="11">
        <v>-4.8808549101407696E-3</v>
      </c>
      <c r="AN872" s="11">
        <v>-2.3748747613700098E-2</v>
      </c>
      <c r="AO872" s="11">
        <v>-5.1622289307095198E-2</v>
      </c>
      <c r="AP872" s="11">
        <v>-1.1341074910000099E-2</v>
      </c>
      <c r="AQ872" s="11">
        <v>-5.5208464195761003E-2</v>
      </c>
      <c r="AR872" s="11">
        <v>2.4478748086844498E-2</v>
      </c>
      <c r="AS872" s="11">
        <v>-1.5804577100634602E-2</v>
      </c>
      <c r="AT872" s="11">
        <v>-6.4262317574644207E-2</v>
      </c>
      <c r="AU872" s="11">
        <v>4.1698615539306101E-2</v>
      </c>
      <c r="AW872">
        <f t="array" ref="AW872">SUMPRODUCT(B872:AU872,TRANSPOSE('QoL regression results'!$H$3:$H$48))</f>
        <v>0.82164093409268035</v>
      </c>
    </row>
    <row r="873" spans="1:49" x14ac:dyDescent="0.3">
      <c r="A873">
        <v>872</v>
      </c>
      <c r="B873" s="11">
        <v>0.84134105739629605</v>
      </c>
      <c r="C873" s="11">
        <v>-3.6992044039080699E-2</v>
      </c>
      <c r="D873" s="11">
        <v>-1.5217017960517901E-2</v>
      </c>
      <c r="E873" s="11">
        <v>5.25392790677173E-3</v>
      </c>
      <c r="F873" s="11">
        <v>-1.77535711575381E-2</v>
      </c>
      <c r="G873" s="11">
        <v>3.529764420084E-2</v>
      </c>
      <c r="H873" s="11">
        <v>2.7195431241944502E-2</v>
      </c>
      <c r="I873" s="11">
        <v>-3.6284566980651203E-2</v>
      </c>
      <c r="J873" s="11">
        <v>-1.69043625146491E-2</v>
      </c>
      <c r="K873" s="11">
        <v>-0.10240305348698001</v>
      </c>
      <c r="L873" s="11">
        <v>-0.13175743984455399</v>
      </c>
      <c r="M873" s="11">
        <v>-4.9171179295156499E-2</v>
      </c>
      <c r="N873" s="11">
        <v>-0.16810042216730001</v>
      </c>
      <c r="O873" s="11">
        <v>-5.5618674175551497E-2</v>
      </c>
      <c r="P873" s="11">
        <v>-2.3319089639023901E-2</v>
      </c>
      <c r="Q873" s="11">
        <v>-9.80727560139526E-2</v>
      </c>
      <c r="R873" s="11">
        <v>-7.6046309691393602E-2</v>
      </c>
      <c r="S873" s="11">
        <v>-0.11445238698485199</v>
      </c>
      <c r="T873" s="11">
        <v>-3.2191859961011898E-2</v>
      </c>
      <c r="U873" s="11">
        <v>-0.101749274906115</v>
      </c>
      <c r="V873" s="11">
        <v>-8.4271906089692407E-3</v>
      </c>
      <c r="W873" s="11">
        <v>-5.31490359538404E-2</v>
      </c>
      <c r="X873" s="11">
        <v>-6.5171065472553705E-2</v>
      </c>
      <c r="Y873" s="11">
        <v>-2.7367231211335E-2</v>
      </c>
      <c r="Z873" s="11">
        <v>1.4078007894473899E-2</v>
      </c>
      <c r="AA873" s="11">
        <v>-9.2566353207953006E-2</v>
      </c>
      <c r="AB873" s="11">
        <v>-2.3936782167957901E-2</v>
      </c>
      <c r="AC873" s="11">
        <v>-6.6197385931775599E-2</v>
      </c>
      <c r="AD873" s="11">
        <v>1.14804484697331E-2</v>
      </c>
      <c r="AE873" s="11">
        <v>-3.4766070933073101E-2</v>
      </c>
      <c r="AF873" s="11">
        <v>-1.8456216397552901E-2</v>
      </c>
      <c r="AG873" s="11">
        <v>-6.6836191627556704E-2</v>
      </c>
      <c r="AH873" s="11">
        <v>-4.3898738160119397E-2</v>
      </c>
      <c r="AI873" s="11">
        <v>-2.8956881155997299E-2</v>
      </c>
      <c r="AJ873" s="11">
        <v>-1.39028415221456E-2</v>
      </c>
      <c r="AK873" s="11">
        <v>-1.4987602082538101E-2</v>
      </c>
      <c r="AL873" s="11">
        <v>2.17854981425034E-3</v>
      </c>
      <c r="AM873" s="11">
        <v>-1.9695232969681401E-2</v>
      </c>
      <c r="AN873" s="11">
        <v>-2.1762977131189701E-2</v>
      </c>
      <c r="AO873" s="11">
        <v>-3.6345691382421601E-2</v>
      </c>
      <c r="AP873" s="11">
        <v>-8.5978471133779308E-3</v>
      </c>
      <c r="AQ873" s="11">
        <v>-4.2407103285979499E-2</v>
      </c>
      <c r="AR873" s="11">
        <v>4.0045785973643298E-2</v>
      </c>
      <c r="AS873" s="11">
        <v>-6.3207371211306696E-3</v>
      </c>
      <c r="AT873" s="11">
        <v>-5.5611506210870403E-2</v>
      </c>
      <c r="AU873" s="11">
        <v>3.9729386944769601E-2</v>
      </c>
      <c r="AW873">
        <f t="array" ref="AW873">SUMPRODUCT(B873:AU873,TRANSPOSE('QoL regression results'!$H$3:$H$48))</f>
        <v>0.79962086905042706</v>
      </c>
    </row>
    <row r="874" spans="1:49" x14ac:dyDescent="0.3">
      <c r="A874">
        <v>873</v>
      </c>
      <c r="B874" s="11">
        <v>0.88558541995909401</v>
      </c>
      <c r="C874" s="11">
        <v>-6.9018744858872494E-2</v>
      </c>
      <c r="D874" s="11">
        <v>-3.1228423539407602E-3</v>
      </c>
      <c r="E874" s="11">
        <v>-9.4786115134235707E-3</v>
      </c>
      <c r="F874" s="11">
        <v>2.5690719603372301E-2</v>
      </c>
      <c r="G874" s="11">
        <v>3.1488276956115002E-2</v>
      </c>
      <c r="H874" s="11">
        <v>4.2218523144309399E-2</v>
      </c>
      <c r="I874" s="11">
        <v>-7.4615959644439206E-2</v>
      </c>
      <c r="J874" s="11">
        <v>8.6195942296402699E-3</v>
      </c>
      <c r="K874" s="11">
        <v>-0.119560912691381</v>
      </c>
      <c r="L874" s="11">
        <v>-0.14491602181433599</v>
      </c>
      <c r="M874" s="11">
        <v>-5.5664885210526399E-2</v>
      </c>
      <c r="N874" s="11">
        <v>-9.5707641650335198E-2</v>
      </c>
      <c r="O874" s="11">
        <v>-0.1041509944557</v>
      </c>
      <c r="P874" s="11">
        <v>-2.26389564915906E-2</v>
      </c>
      <c r="Q874" s="11">
        <v>-7.5444569312642804E-2</v>
      </c>
      <c r="R874" s="11">
        <v>-0.130047275067563</v>
      </c>
      <c r="S874" s="11">
        <v>-0.13623271965914999</v>
      </c>
      <c r="T874" s="11">
        <v>-6.1287125793317299E-2</v>
      </c>
      <c r="U874" s="11">
        <v>-6.0254003274209302E-2</v>
      </c>
      <c r="V874" s="11">
        <v>7.0339289180555197E-3</v>
      </c>
      <c r="W874" s="11">
        <v>-3.1441968767551301E-2</v>
      </c>
      <c r="X874" s="11">
        <v>-2.9446774590408099E-2</v>
      </c>
      <c r="Y874" s="11">
        <v>4.9674243611395302E-2</v>
      </c>
      <c r="Z874" s="11">
        <v>2.5784312424012801E-2</v>
      </c>
      <c r="AA874" s="11">
        <v>-8.7853317493152602E-2</v>
      </c>
      <c r="AB874" s="11">
        <v>-4.5846091740828897E-2</v>
      </c>
      <c r="AC874" s="11">
        <v>3.4307033893774701E-2</v>
      </c>
      <c r="AD874" s="11">
        <v>-4.8682966246688997E-2</v>
      </c>
      <c r="AE874" s="11">
        <v>-3.3192782618527497E-2</v>
      </c>
      <c r="AF874" s="11">
        <v>-1.33738104158516E-2</v>
      </c>
      <c r="AG874" s="11">
        <v>-6.2251226353726298E-2</v>
      </c>
      <c r="AH874" s="11">
        <v>-5.2373917283530198E-2</v>
      </c>
      <c r="AI874" s="11">
        <v>-4.1914307447648999E-2</v>
      </c>
      <c r="AJ874" s="11">
        <v>-1.8301721241874399E-2</v>
      </c>
      <c r="AK874" s="11">
        <v>-8.8521160149411596E-3</v>
      </c>
      <c r="AL874" s="11">
        <v>-3.9775702071325296E-3</v>
      </c>
      <c r="AM874" s="11">
        <v>-1.97655304963744E-2</v>
      </c>
      <c r="AN874" s="11">
        <v>-3.17745958507481E-2</v>
      </c>
      <c r="AO874" s="11">
        <v>-4.4243831682721897E-2</v>
      </c>
      <c r="AP874" s="11">
        <v>-1.61096098793314E-2</v>
      </c>
      <c r="AQ874" s="11">
        <v>-6.0433656622423199E-2</v>
      </c>
      <c r="AR874" s="11">
        <v>3.1497360662632097E-2</v>
      </c>
      <c r="AS874" s="11">
        <v>-2.1294046668451201E-2</v>
      </c>
      <c r="AT874" s="11">
        <v>-6.8847991507853507E-2</v>
      </c>
      <c r="AU874" s="11">
        <v>3.9309137177281898E-2</v>
      </c>
      <c r="AW874">
        <f t="array" ref="AW874">SUMPRODUCT(B874:AU874,TRANSPOSE('QoL regression results'!$H$3:$H$48))</f>
        <v>0.82923393246843125</v>
      </c>
    </row>
    <row r="875" spans="1:49" x14ac:dyDescent="0.3">
      <c r="A875">
        <v>874</v>
      </c>
      <c r="B875" s="11">
        <v>0.860445711070705</v>
      </c>
      <c r="C875" s="11">
        <v>2.4339760069714798E-2</v>
      </c>
      <c r="D875" s="11">
        <v>-1.03948279986409E-4</v>
      </c>
      <c r="E875" s="11">
        <v>3.57282294179905E-3</v>
      </c>
      <c r="F875" s="11">
        <v>9.7346432608669299E-3</v>
      </c>
      <c r="G875" s="11">
        <v>1.75448660469067E-2</v>
      </c>
      <c r="H875" s="11">
        <v>3.4215459186238001E-2</v>
      </c>
      <c r="I875" s="11">
        <v>-7.7970194186363195E-2</v>
      </c>
      <c r="J875" s="11">
        <v>-3.5237750254537202E-2</v>
      </c>
      <c r="K875" s="11">
        <v>-0.112575829309114</v>
      </c>
      <c r="L875" s="11">
        <v>-0.115317747130163</v>
      </c>
      <c r="M875" s="11">
        <v>-5.0220297740482298E-2</v>
      </c>
      <c r="N875" s="11">
        <v>-7.0082138479053299E-2</v>
      </c>
      <c r="O875" s="11">
        <v>-6.7261283963566607E-2</v>
      </c>
      <c r="P875" s="11">
        <v>-3.3702074245744597E-2</v>
      </c>
      <c r="Q875" s="11">
        <v>-9.7992166191182298E-2</v>
      </c>
      <c r="R875" s="11">
        <v>-2.8595839732033699E-2</v>
      </c>
      <c r="S875" s="11">
        <v>-9.2148172426682301E-2</v>
      </c>
      <c r="T875" s="11">
        <v>-7.1949350862301698E-2</v>
      </c>
      <c r="U875" s="11">
        <v>3.7553390963394301E-2</v>
      </c>
      <c r="V875" s="11">
        <v>1.3322808115616201E-2</v>
      </c>
      <c r="W875" s="11">
        <v>-7.5454072380268106E-2</v>
      </c>
      <c r="X875" s="11">
        <v>-4.4027073415383998E-2</v>
      </c>
      <c r="Y875" s="11">
        <v>3.8320477832464797E-2</v>
      </c>
      <c r="Z875" s="11">
        <v>6.6948504770454696E-4</v>
      </c>
      <c r="AA875" s="11">
        <v>-9.9060621204236504E-2</v>
      </c>
      <c r="AB875" s="11">
        <v>-4.5985137577635199E-2</v>
      </c>
      <c r="AC875" s="11">
        <v>-1.05210675336704E-2</v>
      </c>
      <c r="AD875" s="11">
        <v>-9.0842990984393607E-2</v>
      </c>
      <c r="AE875" s="11">
        <v>-3.4882052718952103E-2</v>
      </c>
      <c r="AF875" s="11">
        <v>-1.1189026868674E-2</v>
      </c>
      <c r="AG875" s="11">
        <v>-5.4565750457991703E-2</v>
      </c>
      <c r="AH875" s="11">
        <v>-5.3575829140952498E-2</v>
      </c>
      <c r="AI875" s="11">
        <v>-1.5549948027512099E-2</v>
      </c>
      <c r="AJ875" s="11">
        <v>-2.17189881406098E-2</v>
      </c>
      <c r="AK875" s="11">
        <v>4.68267056471958E-3</v>
      </c>
      <c r="AL875" s="11">
        <v>1.53749749229084E-2</v>
      </c>
      <c r="AM875" s="11">
        <v>-7.5801932790791702E-3</v>
      </c>
      <c r="AN875" s="11">
        <v>-2.1757341424914801E-2</v>
      </c>
      <c r="AO875" s="11">
        <v>-2.8365518491400898E-2</v>
      </c>
      <c r="AP875" s="11">
        <v>-1.0441375396669899E-2</v>
      </c>
      <c r="AQ875" s="11">
        <v>-4.8579493173349801E-2</v>
      </c>
      <c r="AR875" s="11">
        <v>3.6972681844538197E-2</v>
      </c>
      <c r="AS875" s="11">
        <v>-1.8927672718008701E-2</v>
      </c>
      <c r="AT875" s="11">
        <v>-6.6294083799510101E-2</v>
      </c>
      <c r="AU875" s="11">
        <v>2.9477713625025201E-2</v>
      </c>
      <c r="AW875">
        <f t="array" ref="AW875">SUMPRODUCT(B875:AU875,TRANSPOSE('QoL regression results'!$H$3:$H$48))</f>
        <v>0.82224485685266091</v>
      </c>
    </row>
    <row r="876" spans="1:49" x14ac:dyDescent="0.3">
      <c r="A876">
        <v>875</v>
      </c>
      <c r="B876" s="11">
        <v>0.85872149899275496</v>
      </c>
      <c r="C876" s="11">
        <v>-3.4442918959377102E-2</v>
      </c>
      <c r="D876" s="11">
        <v>1.07072719384891E-2</v>
      </c>
      <c r="E876" s="11">
        <v>1.3186646250639899E-2</v>
      </c>
      <c r="F876" s="11">
        <v>-8.4329661808619002E-3</v>
      </c>
      <c r="G876" s="11">
        <v>5.5674173079036798E-3</v>
      </c>
      <c r="H876" s="11">
        <v>2.46947734473844E-2</v>
      </c>
      <c r="I876" s="11">
        <v>-0.110848431872451</v>
      </c>
      <c r="J876" s="11">
        <v>-3.2814117407732601E-2</v>
      </c>
      <c r="K876" s="11">
        <v>-0.106831517007574</v>
      </c>
      <c r="L876" s="11">
        <v>-6.93762591491391E-2</v>
      </c>
      <c r="M876" s="11">
        <v>-4.4720723206282099E-2</v>
      </c>
      <c r="N876" s="11">
        <v>-0.16199821090021799</v>
      </c>
      <c r="O876" s="11">
        <v>-5.7891890058832503E-2</v>
      </c>
      <c r="P876" s="11">
        <v>-1.18667432915878E-2</v>
      </c>
      <c r="Q876" s="11">
        <v>-3.6594953748960601E-2</v>
      </c>
      <c r="R876" s="11">
        <v>-0.1211921505882</v>
      </c>
      <c r="S876" s="11">
        <v>-0.15956859232606599</v>
      </c>
      <c r="T876" s="11">
        <v>-5.3470093250985701E-2</v>
      </c>
      <c r="U876" s="11">
        <v>-4.7039412840331599E-2</v>
      </c>
      <c r="V876" s="11">
        <v>2.37650003855275E-2</v>
      </c>
      <c r="W876" s="11">
        <v>-5.7970878947678502E-2</v>
      </c>
      <c r="X876" s="11">
        <v>-2.7036090459705599E-2</v>
      </c>
      <c r="Y876" s="11">
        <v>-5.5114878725425597E-3</v>
      </c>
      <c r="Z876" s="11">
        <v>-1.15821675591401E-2</v>
      </c>
      <c r="AA876" s="11">
        <v>-9.7791442964412403E-2</v>
      </c>
      <c r="AB876" s="11">
        <v>-2.5549346162360501E-2</v>
      </c>
      <c r="AC876" s="11">
        <v>4.2847956520486903E-2</v>
      </c>
      <c r="AD876" s="11">
        <v>-3.3051362300587098E-2</v>
      </c>
      <c r="AE876" s="11">
        <v>-3.0499805835502901E-2</v>
      </c>
      <c r="AF876" s="11">
        <v>-1.56095574374597E-2</v>
      </c>
      <c r="AG876" s="11">
        <v>-4.6191341058867803E-2</v>
      </c>
      <c r="AH876" s="11">
        <v>-4.2312049218398602E-2</v>
      </c>
      <c r="AI876" s="11">
        <v>-2.4299961085437902E-2</v>
      </c>
      <c r="AJ876" s="11">
        <v>-1.83726970304804E-2</v>
      </c>
      <c r="AK876" s="11">
        <v>-2.58188196532327E-3</v>
      </c>
      <c r="AL876" s="11">
        <v>1.13575162456035E-3</v>
      </c>
      <c r="AM876" s="11">
        <v>-1.74659249382755E-2</v>
      </c>
      <c r="AN876" s="11">
        <v>-1.9545335242742799E-2</v>
      </c>
      <c r="AO876" s="11">
        <v>-3.9686452023216898E-2</v>
      </c>
      <c r="AP876" s="11">
        <v>-1.49514643918054E-2</v>
      </c>
      <c r="AQ876" s="11">
        <v>-5.93725867293773E-2</v>
      </c>
      <c r="AR876" s="11">
        <v>3.2957840183412898E-2</v>
      </c>
      <c r="AS876" s="11">
        <v>-1.3041767095417101E-2</v>
      </c>
      <c r="AT876" s="11">
        <v>-6.0723785384891801E-2</v>
      </c>
      <c r="AU876" s="11">
        <v>2.7866877339778801E-2</v>
      </c>
      <c r="AW876">
        <f t="array" ref="AW876">SUMPRODUCT(B876:AU876,TRANSPOSE('QoL regression results'!$H$3:$H$48))</f>
        <v>0.81754520139891673</v>
      </c>
    </row>
    <row r="877" spans="1:49" x14ac:dyDescent="0.3">
      <c r="A877">
        <v>876</v>
      </c>
      <c r="B877" s="11">
        <v>0.83806930488160702</v>
      </c>
      <c r="C877" s="11">
        <v>-7.40246525689012E-2</v>
      </c>
      <c r="D877" s="11">
        <v>-2.8625977752634899E-2</v>
      </c>
      <c r="E877" s="11">
        <v>-2.7219585868649902E-3</v>
      </c>
      <c r="F877" s="11">
        <v>3.7319767566797897E-2</v>
      </c>
      <c r="G877" s="11">
        <v>4.5416148811653297E-2</v>
      </c>
      <c r="H877" s="11">
        <v>4.89156073649872E-2</v>
      </c>
      <c r="I877" s="11">
        <v>-9.3724327497229906E-2</v>
      </c>
      <c r="J877" s="11">
        <v>-4.7545475559879202E-5</v>
      </c>
      <c r="K877" s="11">
        <v>-0.113399304723707</v>
      </c>
      <c r="L877" s="11">
        <v>-0.13220319782567699</v>
      </c>
      <c r="M877" s="11">
        <v>-6.2505180176254296E-2</v>
      </c>
      <c r="N877" s="11">
        <v>-0.13375013219144999</v>
      </c>
      <c r="O877" s="11">
        <v>-5.5946021769196899E-2</v>
      </c>
      <c r="P877" s="11">
        <v>-2.0141110025606899E-2</v>
      </c>
      <c r="Q877" s="11">
        <v>-0.121410535991319</v>
      </c>
      <c r="R877" s="11">
        <v>-6.5006314861946995E-2</v>
      </c>
      <c r="S877" s="11">
        <v>-0.14802680157293999</v>
      </c>
      <c r="T877" s="11">
        <v>-5.3478931659716698E-2</v>
      </c>
      <c r="U877" s="11">
        <v>-0.15593832614873299</v>
      </c>
      <c r="V877" s="11">
        <v>8.1203556949349907E-3</v>
      </c>
      <c r="W877" s="11">
        <v>-2.55632398556952E-2</v>
      </c>
      <c r="X877" s="11">
        <v>-1.38666625345039E-2</v>
      </c>
      <c r="Y877" s="11">
        <v>1.3240040452274299E-2</v>
      </c>
      <c r="Z877" s="11">
        <v>2.5546992588492402E-2</v>
      </c>
      <c r="AA877" s="11">
        <v>-0.104239827519026</v>
      </c>
      <c r="AB877" s="11">
        <v>-1.8023216488644501E-2</v>
      </c>
      <c r="AC877" s="11">
        <v>-6.3974227624159102E-4</v>
      </c>
      <c r="AD877" s="11">
        <v>-6.5501499106298003E-2</v>
      </c>
      <c r="AE877" s="11">
        <v>-3.2900111057134702E-2</v>
      </c>
      <c r="AF877" s="11">
        <v>-2.2352496785447502E-2</v>
      </c>
      <c r="AG877" s="11">
        <v>-5.9649785106699202E-2</v>
      </c>
      <c r="AH877" s="11">
        <v>-6.8351763791434594E-2</v>
      </c>
      <c r="AI877" s="11">
        <v>-2.9053394785246201E-2</v>
      </c>
      <c r="AJ877" s="11">
        <v>-1.6982745350314701E-2</v>
      </c>
      <c r="AK877" s="11">
        <v>1.53017853070412E-2</v>
      </c>
      <c r="AL877" s="11">
        <v>2.6670902221051E-2</v>
      </c>
      <c r="AM877" s="11">
        <v>8.6371301177528594E-3</v>
      </c>
      <c r="AN877" s="11">
        <v>-7.3347213686855003E-3</v>
      </c>
      <c r="AO877" s="11">
        <v>-2.56733833407462E-2</v>
      </c>
      <c r="AP877" s="11">
        <v>-8.6187643544744005E-3</v>
      </c>
      <c r="AQ877" s="11">
        <v>-5.3718172151435199E-2</v>
      </c>
      <c r="AR877" s="11">
        <v>3.8681441174689302E-2</v>
      </c>
      <c r="AS877" s="11">
        <v>-1.43843548275261E-2</v>
      </c>
      <c r="AT877" s="11">
        <v>-6.3572742077386293E-2</v>
      </c>
      <c r="AU877" s="11">
        <v>4.2102827137058998E-2</v>
      </c>
      <c r="AW877">
        <f t="array" ref="AW877">SUMPRODUCT(B877:AU877,TRANSPOSE('QoL regression results'!$H$3:$H$48))</f>
        <v>0.79638844331122338</v>
      </c>
    </row>
    <row r="878" spans="1:49" x14ac:dyDescent="0.3">
      <c r="A878">
        <v>877</v>
      </c>
      <c r="B878" s="11">
        <v>0.86317780629038898</v>
      </c>
      <c r="C878" s="11">
        <v>-8.2985037219688904E-2</v>
      </c>
      <c r="D878" s="11">
        <v>5.8053278148667902E-3</v>
      </c>
      <c r="E878" s="11">
        <v>-4.1852783820826899E-3</v>
      </c>
      <c r="F878" s="11">
        <v>-1.6463719989970101E-2</v>
      </c>
      <c r="G878" s="11">
        <v>-1.11364663942935E-2</v>
      </c>
      <c r="H878" s="11">
        <v>2.8409365399262601E-2</v>
      </c>
      <c r="I878" s="11">
        <v>-5.96797915571564E-2</v>
      </c>
      <c r="J878" s="11">
        <v>-1.30239766472218E-2</v>
      </c>
      <c r="K878" s="11">
        <v>-0.15902813472785901</v>
      </c>
      <c r="L878" s="11">
        <v>-0.15257657137514599</v>
      </c>
      <c r="M878" s="11">
        <v>-5.1670419221843601E-2</v>
      </c>
      <c r="N878" s="11">
        <v>-0.155810066814009</v>
      </c>
      <c r="O878" s="11">
        <v>-5.8963322947550398E-2</v>
      </c>
      <c r="P878" s="11">
        <v>-7.3113841043498003E-3</v>
      </c>
      <c r="Q878" s="11">
        <v>-0.126939099610752</v>
      </c>
      <c r="R878" s="11">
        <v>-0.117990439746332</v>
      </c>
      <c r="S878" s="11">
        <v>-0.115458928584715</v>
      </c>
      <c r="T878" s="11">
        <v>-4.6733783489592597E-2</v>
      </c>
      <c r="U878" s="11">
        <v>-5.9109297976303397E-2</v>
      </c>
      <c r="V878" s="11">
        <v>4.7475726114145E-3</v>
      </c>
      <c r="W878" s="11">
        <v>-6.0223186823776399E-2</v>
      </c>
      <c r="X878" s="11">
        <v>-3.6679741754175599E-2</v>
      </c>
      <c r="Y878" s="11">
        <v>4.9389178299524002E-2</v>
      </c>
      <c r="Z878" s="11">
        <v>-1.35871766577876E-2</v>
      </c>
      <c r="AA878" s="11">
        <v>-8.4155307116170905E-2</v>
      </c>
      <c r="AB878" s="11">
        <v>-1.9696201575900501E-2</v>
      </c>
      <c r="AC878" s="11">
        <v>-0.110482779820042</v>
      </c>
      <c r="AD878" s="11">
        <v>-3.4505736936430401E-2</v>
      </c>
      <c r="AE878" s="11">
        <v>-4.2139474253482197E-2</v>
      </c>
      <c r="AF878" s="11">
        <v>-1.40388179531118E-2</v>
      </c>
      <c r="AG878" s="11">
        <v>-6.4414829846146895E-2</v>
      </c>
      <c r="AH878" s="11">
        <v>-4.3255037495774203E-2</v>
      </c>
      <c r="AI878" s="11">
        <v>-2.8368720665495801E-2</v>
      </c>
      <c r="AJ878" s="11">
        <v>-1.3365692900984501E-2</v>
      </c>
      <c r="AK878" s="11">
        <v>-2.7837669173730001E-3</v>
      </c>
      <c r="AL878" s="11">
        <v>4.60426187594766E-3</v>
      </c>
      <c r="AM878" s="11">
        <v>-1.5038360437135001E-2</v>
      </c>
      <c r="AN878" s="11">
        <v>-3.5432354943342403E-2</v>
      </c>
      <c r="AO878" s="11">
        <v>-5.4258651158881802E-2</v>
      </c>
      <c r="AP878" s="11">
        <v>-1.9256015125412099E-2</v>
      </c>
      <c r="AQ878" s="11">
        <v>-5.6327208569919601E-2</v>
      </c>
      <c r="AR878" s="11">
        <v>4.0163208558112E-2</v>
      </c>
      <c r="AS878" s="11">
        <v>-8.8603603435581293E-3</v>
      </c>
      <c r="AT878" s="11">
        <v>-5.1915111971910101E-2</v>
      </c>
      <c r="AU878" s="11">
        <v>3.6747383865404298E-2</v>
      </c>
      <c r="AW878">
        <f t="array" ref="AW878">SUMPRODUCT(B878:AU878,TRANSPOSE('QoL regression results'!$H$3:$H$48))</f>
        <v>0.82452703067056243</v>
      </c>
    </row>
    <row r="879" spans="1:49" x14ac:dyDescent="0.3">
      <c r="A879">
        <v>878</v>
      </c>
      <c r="B879" s="11">
        <v>0.84469390552204004</v>
      </c>
      <c r="C879" s="11">
        <v>-5.9965294834428397E-2</v>
      </c>
      <c r="D879" s="11">
        <v>1.26723886441695E-2</v>
      </c>
      <c r="E879" s="11">
        <v>1.25695483972314E-2</v>
      </c>
      <c r="F879" s="11">
        <v>-1.8287613162034502E-2</v>
      </c>
      <c r="G879" s="11">
        <v>5.2328551365703798E-3</v>
      </c>
      <c r="H879" s="11">
        <v>1.50742623024278E-2</v>
      </c>
      <c r="I879" s="11">
        <v>-6.4225010308428102E-2</v>
      </c>
      <c r="J879" s="11">
        <v>-1.7744260445842899E-2</v>
      </c>
      <c r="K879" s="11">
        <v>-1.7098501259107899E-4</v>
      </c>
      <c r="L879" s="11">
        <v>-0.12362043294709001</v>
      </c>
      <c r="M879" s="11">
        <v>-5.5452791252192102E-2</v>
      </c>
      <c r="N879" s="11">
        <v>-0.119852302845012</v>
      </c>
      <c r="O879" s="11">
        <v>-8.2373507520605502E-2</v>
      </c>
      <c r="P879" s="11">
        <v>-2.3728390121191201E-2</v>
      </c>
      <c r="Q879" s="11">
        <v>-6.2144137370380999E-2</v>
      </c>
      <c r="R879" s="11">
        <v>-7.2772147353918695E-2</v>
      </c>
      <c r="S879" s="11">
        <v>-0.121284843840189</v>
      </c>
      <c r="T879" s="11">
        <v>-7.0220850509843794E-2</v>
      </c>
      <c r="U879" s="11">
        <v>-2.5195347279213E-2</v>
      </c>
      <c r="V879" s="11">
        <v>-2.3365394632792701E-2</v>
      </c>
      <c r="W879" s="11">
        <v>-2.6300239456883701E-2</v>
      </c>
      <c r="X879" s="11">
        <v>-2.3370675769454001E-2</v>
      </c>
      <c r="Y879" s="11">
        <v>1.0196323659930099E-3</v>
      </c>
      <c r="Z879" s="11">
        <v>-2.0583685444422802E-2</v>
      </c>
      <c r="AA879" s="11">
        <v>-7.6128968139757905E-2</v>
      </c>
      <c r="AB879" s="11">
        <v>-2.7252583823935601E-2</v>
      </c>
      <c r="AC879" s="11">
        <v>-1.3988658318707501E-2</v>
      </c>
      <c r="AD879" s="11">
        <v>-3.6776004840621199E-3</v>
      </c>
      <c r="AE879" s="11">
        <v>-3.4802863080653099E-2</v>
      </c>
      <c r="AF879" s="11">
        <v>-4.2800874041729097E-3</v>
      </c>
      <c r="AG879" s="11">
        <v>-4.6711224887565801E-2</v>
      </c>
      <c r="AH879" s="11">
        <v>-4.1544450049988399E-2</v>
      </c>
      <c r="AI879" s="11">
        <v>-2.3572796198294301E-2</v>
      </c>
      <c r="AJ879" s="11">
        <v>-2.07332511287984E-2</v>
      </c>
      <c r="AK879" s="11">
        <v>5.3971513869284999E-3</v>
      </c>
      <c r="AL879" s="11">
        <v>9.8938036780739196E-3</v>
      </c>
      <c r="AM879" s="11">
        <v>-5.5417164504786599E-3</v>
      </c>
      <c r="AN879" s="11">
        <v>-2.2614229351324601E-2</v>
      </c>
      <c r="AO879" s="11">
        <v>-3.1607685020506697E-2</v>
      </c>
      <c r="AP879" s="11">
        <v>-1.24316565662399E-2</v>
      </c>
      <c r="AQ879" s="11">
        <v>-4.7612130320341998E-2</v>
      </c>
      <c r="AR879" s="11">
        <v>3.0395574236525599E-2</v>
      </c>
      <c r="AS879" s="11">
        <v>-8.2751780168997102E-3</v>
      </c>
      <c r="AT879" s="11">
        <v>-5.6282903397585897E-2</v>
      </c>
      <c r="AU879" s="11">
        <v>4.1524565858563199E-2</v>
      </c>
      <c r="AW879">
        <f t="array" ref="AW879">SUMPRODUCT(B879:AU879,TRANSPOSE('QoL regression results'!$H$3:$H$48))</f>
        <v>0.81304325915012554</v>
      </c>
    </row>
    <row r="880" spans="1:49" x14ac:dyDescent="0.3">
      <c r="A880">
        <v>879</v>
      </c>
      <c r="B880" s="11">
        <v>0.86402865544027596</v>
      </c>
      <c r="C880" s="11">
        <v>-6.4255902406905804E-2</v>
      </c>
      <c r="D880" s="11">
        <v>-3.3738896146418597E-2</v>
      </c>
      <c r="E880" s="11">
        <v>2.7890193055646298E-3</v>
      </c>
      <c r="F880" s="11">
        <v>2.0883145659029798E-2</v>
      </c>
      <c r="G880" s="11">
        <v>3.0855470816970001E-2</v>
      </c>
      <c r="H880" s="11">
        <v>3.49784025708023E-2</v>
      </c>
      <c r="I880" s="11">
        <v>-7.7307461645513401E-2</v>
      </c>
      <c r="J880" s="11">
        <v>-1.8407064399434001E-2</v>
      </c>
      <c r="K880" s="11">
        <v>-0.182732578824468</v>
      </c>
      <c r="L880" s="11">
        <v>-0.14605536968729299</v>
      </c>
      <c r="M880" s="11">
        <v>-5.1518280664722201E-2</v>
      </c>
      <c r="N880" s="11">
        <v>-0.14776891396646899</v>
      </c>
      <c r="O880" s="11">
        <v>-0.155914091699665</v>
      </c>
      <c r="P880" s="11">
        <v>-2.3244387791251601E-2</v>
      </c>
      <c r="Q880" s="11">
        <v>-8.9714485089343196E-2</v>
      </c>
      <c r="R880" s="11">
        <v>-3.4914938618943299E-2</v>
      </c>
      <c r="S880" s="11">
        <v>-0.12836227761160399</v>
      </c>
      <c r="T880" s="11">
        <v>-7.9492631728263402E-2</v>
      </c>
      <c r="U880" s="11">
        <v>-7.9055029034377799E-4</v>
      </c>
      <c r="V880" s="11">
        <v>-3.0053755067503802E-3</v>
      </c>
      <c r="W880" s="11">
        <v>-2.9333821570191002E-2</v>
      </c>
      <c r="X880" s="11">
        <v>-4.5511311188242198E-2</v>
      </c>
      <c r="Y880" s="11">
        <v>4.4955362137620997E-2</v>
      </c>
      <c r="Z880" s="11">
        <v>-3.1776664559492399E-5</v>
      </c>
      <c r="AA880" s="11">
        <v>-9.72337816392667E-2</v>
      </c>
      <c r="AB880" s="11">
        <v>-5.6945618880545898E-3</v>
      </c>
      <c r="AC880" s="11">
        <v>5.41861578812632E-2</v>
      </c>
      <c r="AD880" s="11">
        <v>-6.3956125831072505E-2</v>
      </c>
      <c r="AE880" s="11">
        <v>-3.9717099368663702E-2</v>
      </c>
      <c r="AF880" s="11">
        <v>-1.7079198815909101E-2</v>
      </c>
      <c r="AG880" s="11">
        <v>-5.4842912217692899E-2</v>
      </c>
      <c r="AH880" s="11">
        <v>-5.0937046309717203E-2</v>
      </c>
      <c r="AI880" s="11">
        <v>-3.1445718173603802E-2</v>
      </c>
      <c r="AJ880" s="11">
        <v>-1.53057846470602E-2</v>
      </c>
      <c r="AK880" s="11">
        <v>-9.1915968138250401E-3</v>
      </c>
      <c r="AL880" s="11">
        <v>-2.2387980030235699E-3</v>
      </c>
      <c r="AM880" s="11">
        <v>-2.6032755604149398E-2</v>
      </c>
      <c r="AN880" s="11">
        <v>-3.6779743947279203E-2</v>
      </c>
      <c r="AO880" s="11">
        <v>-4.2498155964560601E-2</v>
      </c>
      <c r="AP880" s="11">
        <v>-9.8653874773783103E-3</v>
      </c>
      <c r="AQ880" s="11">
        <v>-4.8542637508325298E-2</v>
      </c>
      <c r="AR880" s="11">
        <v>2.5476290306279101E-2</v>
      </c>
      <c r="AS880" s="11">
        <v>-1.0033807461412801E-2</v>
      </c>
      <c r="AT880" s="11">
        <v>-6.44582235425262E-2</v>
      </c>
      <c r="AU880" s="11">
        <v>4.2278913977270897E-2</v>
      </c>
      <c r="AW880">
        <f t="array" ref="AW880">SUMPRODUCT(B880:AU880,TRANSPOSE('QoL regression results'!$H$3:$H$48))</f>
        <v>0.81085281112753516</v>
      </c>
    </row>
    <row r="881" spans="1:49" x14ac:dyDescent="0.3">
      <c r="A881">
        <v>880</v>
      </c>
      <c r="B881" s="11">
        <v>0.85425437351084099</v>
      </c>
      <c r="C881" s="11">
        <v>-4.7662777688241502E-2</v>
      </c>
      <c r="D881" s="11">
        <v>-1.53600160004938E-2</v>
      </c>
      <c r="E881" s="11">
        <v>-1.23385090733695E-4</v>
      </c>
      <c r="F881" s="11">
        <v>-3.1004411245366299E-2</v>
      </c>
      <c r="G881" s="11">
        <v>1.8569554401108301E-2</v>
      </c>
      <c r="H881" s="11">
        <v>2.0761273761086101E-2</v>
      </c>
      <c r="I881" s="11">
        <v>-0.11274066383737499</v>
      </c>
      <c r="J881" s="11">
        <v>-4.6261501689122297E-2</v>
      </c>
      <c r="K881" s="11">
        <v>-0.13481524009773299</v>
      </c>
      <c r="L881" s="11">
        <v>-0.110457521962155</v>
      </c>
      <c r="M881" s="11">
        <v>-5.5959196548884399E-2</v>
      </c>
      <c r="N881" s="11">
        <v>-0.121644455971053</v>
      </c>
      <c r="O881" s="11">
        <v>-9.1947690435094306E-2</v>
      </c>
      <c r="P881" s="11">
        <v>-1.4720848747705E-2</v>
      </c>
      <c r="Q881" s="11">
        <v>-8.49384280095348E-2</v>
      </c>
      <c r="R881" s="11">
        <v>-9.1998964655646595E-2</v>
      </c>
      <c r="S881" s="11">
        <v>-0.124162636088391</v>
      </c>
      <c r="T881" s="11">
        <v>-0.10200734644705001</v>
      </c>
      <c r="U881" s="11">
        <v>-7.7733867362336104E-2</v>
      </c>
      <c r="V881" s="11">
        <v>1.5341871823457901E-2</v>
      </c>
      <c r="W881" s="11">
        <v>-5.4125455016285403E-3</v>
      </c>
      <c r="X881" s="11">
        <v>-5.88230386329529E-2</v>
      </c>
      <c r="Y881" s="11">
        <v>1.6282585896494201E-3</v>
      </c>
      <c r="Z881" s="11">
        <v>4.7403848181861503E-2</v>
      </c>
      <c r="AA881" s="11">
        <v>-8.4506637962984396E-2</v>
      </c>
      <c r="AB881" s="11">
        <v>-3.8789024260486402E-2</v>
      </c>
      <c r="AC881" s="11">
        <v>-5.7848580054200096E-4</v>
      </c>
      <c r="AD881" s="11">
        <v>-6.3617345727474406E-2</v>
      </c>
      <c r="AE881" s="11">
        <v>-3.2877330400372898E-2</v>
      </c>
      <c r="AF881" s="11">
        <v>-3.14953133960654E-2</v>
      </c>
      <c r="AG881" s="11">
        <v>-5.4491421219419599E-2</v>
      </c>
      <c r="AH881" s="11">
        <v>-3.5717870740144E-2</v>
      </c>
      <c r="AI881" s="11">
        <v>-2.7827545690161999E-2</v>
      </c>
      <c r="AJ881" s="11">
        <v>-1.5188106942660101E-2</v>
      </c>
      <c r="AK881" s="11">
        <v>-2.9637251738758499E-3</v>
      </c>
      <c r="AL881" s="11">
        <v>1.36156076675382E-2</v>
      </c>
      <c r="AM881" s="11">
        <v>-7.7754383698499302E-3</v>
      </c>
      <c r="AN881" s="11">
        <v>-1.19016220368953E-2</v>
      </c>
      <c r="AO881" s="11">
        <v>-3.2512689254644699E-2</v>
      </c>
      <c r="AP881" s="11">
        <v>-1.7160467553840202E-2</v>
      </c>
      <c r="AQ881" s="11">
        <v>-5.6765864382918599E-2</v>
      </c>
      <c r="AR881" s="11">
        <v>3.9381626595965502E-2</v>
      </c>
      <c r="AS881" s="11">
        <v>-2.2123259096750302E-2</v>
      </c>
      <c r="AT881" s="11">
        <v>-6.5752282929378097E-2</v>
      </c>
      <c r="AU881" s="11">
        <v>4.4960112634691303E-2</v>
      </c>
      <c r="AW881">
        <f t="array" ref="AW881">SUMPRODUCT(B881:AU881,TRANSPOSE('QoL regression results'!$H$3:$H$48))</f>
        <v>0.83215211043823523</v>
      </c>
    </row>
    <row r="882" spans="1:49" x14ac:dyDescent="0.3">
      <c r="A882">
        <v>881</v>
      </c>
      <c r="B882" s="11">
        <v>0.875705961766854</v>
      </c>
      <c r="C882" s="11">
        <v>-4.7921479731299399E-2</v>
      </c>
      <c r="D882" s="11">
        <v>-1.27486581363636E-2</v>
      </c>
      <c r="E882" s="11">
        <v>3.11562904627016E-3</v>
      </c>
      <c r="F882" s="11">
        <v>-5.6101093353744802E-3</v>
      </c>
      <c r="G882" s="11">
        <v>2.9512817350148601E-2</v>
      </c>
      <c r="H882" s="11">
        <v>2.46190833064114E-2</v>
      </c>
      <c r="I882" s="11">
        <v>-5.8185996990898402E-2</v>
      </c>
      <c r="J882" s="11">
        <v>-4.5674857150557399E-3</v>
      </c>
      <c r="K882" s="11">
        <v>-0.125897575292925</v>
      </c>
      <c r="L882" s="11">
        <v>-0.10741505528824501</v>
      </c>
      <c r="M882" s="11">
        <v>-5.6865464018172197E-2</v>
      </c>
      <c r="N882" s="11">
        <v>-0.117425215772667</v>
      </c>
      <c r="O882" s="11">
        <v>-9.5296939221079097E-2</v>
      </c>
      <c r="P882" s="11">
        <v>-1.7723682544851401E-2</v>
      </c>
      <c r="Q882" s="11">
        <v>-5.33565421379152E-2</v>
      </c>
      <c r="R882" s="11">
        <v>-2.28092687885358E-2</v>
      </c>
      <c r="S882" s="11">
        <v>-0.16239850692033</v>
      </c>
      <c r="T882" s="11">
        <v>-3.6983279443372499E-2</v>
      </c>
      <c r="U882" s="11">
        <v>-1.9758326386558701E-2</v>
      </c>
      <c r="V882" s="11">
        <v>3.3735052519986999E-2</v>
      </c>
      <c r="W882" s="11">
        <v>-6.4138739710436196E-2</v>
      </c>
      <c r="X882" s="11">
        <v>-5.1456506181997402E-2</v>
      </c>
      <c r="Y882" s="11">
        <v>1.5527471914689899E-2</v>
      </c>
      <c r="Z882" s="11">
        <v>7.2725973811261797E-3</v>
      </c>
      <c r="AA882" s="11">
        <v>-0.100965883126171</v>
      </c>
      <c r="AB882" s="11">
        <v>-4.24998667414783E-2</v>
      </c>
      <c r="AC882" s="11">
        <v>4.2040529196660299E-2</v>
      </c>
      <c r="AD882" s="11">
        <v>-1.0907340394576101E-2</v>
      </c>
      <c r="AE882" s="11">
        <v>-3.8854845419881601E-2</v>
      </c>
      <c r="AF882" s="11">
        <v>-6.9660317290077996E-3</v>
      </c>
      <c r="AG882" s="11">
        <v>-7.67964351624707E-2</v>
      </c>
      <c r="AH882" s="11">
        <v>-5.3283084990698101E-2</v>
      </c>
      <c r="AI882" s="11">
        <v>-3.1804274884088497E-2</v>
      </c>
      <c r="AJ882" s="11">
        <v>-1.93128739379454E-2</v>
      </c>
      <c r="AK882" s="11">
        <v>3.8088676786964398E-3</v>
      </c>
      <c r="AL882" s="11">
        <v>2.23754939227705E-3</v>
      </c>
      <c r="AM882" s="11">
        <v>-1.3065322200688199E-2</v>
      </c>
      <c r="AN882" s="11">
        <v>-2.7867389432259401E-2</v>
      </c>
      <c r="AO882" s="11">
        <v>-5.1301114655318399E-2</v>
      </c>
      <c r="AP882" s="11">
        <v>-1.0254410335201801E-2</v>
      </c>
      <c r="AQ882" s="11">
        <v>-5.1036547245113299E-2</v>
      </c>
      <c r="AR882" s="11">
        <v>2.7285553837370299E-2</v>
      </c>
      <c r="AS882" s="11">
        <v>-1.2664472618425E-2</v>
      </c>
      <c r="AT882" s="11">
        <v>-6.2794006448332898E-2</v>
      </c>
      <c r="AU882" s="11">
        <v>4.3084231184734499E-2</v>
      </c>
      <c r="AW882">
        <f t="array" ref="AW882">SUMPRODUCT(B882:AU882,TRANSPOSE('QoL regression results'!$H$3:$H$48))</f>
        <v>0.82466042616843294</v>
      </c>
    </row>
    <row r="883" spans="1:49" x14ac:dyDescent="0.3">
      <c r="A883">
        <v>882</v>
      </c>
      <c r="B883" s="11">
        <v>0.878447712776107</v>
      </c>
      <c r="C883" s="11">
        <v>5.6651848302096998E-3</v>
      </c>
      <c r="D883" s="11">
        <v>-2.0243504084471401E-2</v>
      </c>
      <c r="E883" s="11">
        <v>2.1359291269235502E-3</v>
      </c>
      <c r="F883" s="11">
        <v>-2.9483081875705301E-2</v>
      </c>
      <c r="G883" s="11">
        <v>1.6303259081592501E-2</v>
      </c>
      <c r="H883" s="11">
        <v>2.4454992107748499E-2</v>
      </c>
      <c r="I883" s="11">
        <v>-2.5528937914584E-2</v>
      </c>
      <c r="J883" s="11">
        <v>1.0788891404391E-2</v>
      </c>
      <c r="K883" s="11">
        <v>-0.134139260829197</v>
      </c>
      <c r="L883" s="11">
        <v>-9.86523925453138E-2</v>
      </c>
      <c r="M883" s="11">
        <v>-5.1442582867831099E-2</v>
      </c>
      <c r="N883" s="11">
        <v>-0.10042401283895799</v>
      </c>
      <c r="O883" s="11">
        <v>-7.0477102492602001E-2</v>
      </c>
      <c r="P883" s="11">
        <v>-2.18623121535103E-2</v>
      </c>
      <c r="Q883" s="11">
        <v>-0.16437824065797901</v>
      </c>
      <c r="R883" s="11">
        <v>-6.4414139723813296E-2</v>
      </c>
      <c r="S883" s="11">
        <v>-8.3129870137463993E-2</v>
      </c>
      <c r="T883" s="11">
        <v>-7.7719320834589503E-2</v>
      </c>
      <c r="U883" s="11">
        <v>-8.6412409364500606E-2</v>
      </c>
      <c r="V883" s="11">
        <v>3.3338556640692102E-2</v>
      </c>
      <c r="W883" s="11">
        <v>-6.6312403476390294E-2</v>
      </c>
      <c r="X883" s="11">
        <v>-4.1114985465643801E-2</v>
      </c>
      <c r="Y883" s="11">
        <v>-3.8137100710314699E-3</v>
      </c>
      <c r="Z883" s="11">
        <v>-1.6952267114004999E-3</v>
      </c>
      <c r="AA883" s="11">
        <v>-0.101944144511099</v>
      </c>
      <c r="AB883" s="11">
        <v>-3.6315144960792E-3</v>
      </c>
      <c r="AC883" s="11">
        <v>9.6228142794015797E-4</v>
      </c>
      <c r="AD883" s="11">
        <v>-5.2107044428359901E-3</v>
      </c>
      <c r="AE883" s="11">
        <v>-2.87227742690635E-2</v>
      </c>
      <c r="AF883" s="11">
        <v>-1.12293395034475E-2</v>
      </c>
      <c r="AG883" s="11">
        <v>-6.8009483335665699E-2</v>
      </c>
      <c r="AH883" s="11">
        <v>-4.6403387855705601E-2</v>
      </c>
      <c r="AI883" s="11">
        <v>-3.6572474185063E-2</v>
      </c>
      <c r="AJ883" s="11">
        <v>-2.4116290623788599E-2</v>
      </c>
      <c r="AK883" s="11">
        <v>-1.17827849734937E-2</v>
      </c>
      <c r="AL883" s="11">
        <v>2.5063615494252402E-4</v>
      </c>
      <c r="AM883" s="11">
        <v>-1.9912940349681801E-2</v>
      </c>
      <c r="AN883" s="11">
        <v>-2.4699101655704301E-2</v>
      </c>
      <c r="AO883" s="11">
        <v>-5.4295854894959597E-2</v>
      </c>
      <c r="AP883" s="11">
        <v>-1.65103526817858E-2</v>
      </c>
      <c r="AQ883" s="11">
        <v>-5.2228028659900699E-2</v>
      </c>
      <c r="AR883" s="11">
        <v>3.2505180504794E-2</v>
      </c>
      <c r="AS883" s="11">
        <v>-1.88259227670203E-2</v>
      </c>
      <c r="AT883" s="11">
        <v>-6.1575961155748801E-2</v>
      </c>
      <c r="AU883" s="11">
        <v>4.1343622430360001E-2</v>
      </c>
      <c r="AW883">
        <f t="array" ref="AW883">SUMPRODUCT(B883:AU883,TRANSPOSE('QoL regression results'!$H$3:$H$48))</f>
        <v>0.83229496107534384</v>
      </c>
    </row>
    <row r="884" spans="1:49" x14ac:dyDescent="0.3">
      <c r="A884">
        <v>883</v>
      </c>
      <c r="B884" s="11">
        <v>0.86278645611876403</v>
      </c>
      <c r="C884" s="11">
        <v>-0.100918584623332</v>
      </c>
      <c r="D884" s="11">
        <v>-2.1855761264746401E-3</v>
      </c>
      <c r="E884" s="11">
        <v>3.1856684798519698E-3</v>
      </c>
      <c r="F884" s="11">
        <v>2.9547585334932201E-2</v>
      </c>
      <c r="G884" s="11">
        <v>3.3937122669398197E-2</v>
      </c>
      <c r="H884" s="11">
        <v>3.8668314546749703E-2</v>
      </c>
      <c r="I884" s="11">
        <v>-8.9056101713591601E-2</v>
      </c>
      <c r="J884" s="11">
        <v>-5.63937726267324E-3</v>
      </c>
      <c r="K884" s="11">
        <v>-0.15632494448648501</v>
      </c>
      <c r="L884" s="11">
        <v>-0.12316524719059101</v>
      </c>
      <c r="M884" s="11">
        <v>-4.2407335500853197E-2</v>
      </c>
      <c r="N884" s="11">
        <v>-0.21717441851613001</v>
      </c>
      <c r="O884" s="11">
        <v>-0.118147612874392</v>
      </c>
      <c r="P884" s="11">
        <v>-1.1084583740820801E-2</v>
      </c>
      <c r="Q884" s="11">
        <v>-0.121125496144216</v>
      </c>
      <c r="R884" s="11">
        <v>-9.5708236756885903E-2</v>
      </c>
      <c r="S884" s="11">
        <v>-9.8955589151504306E-2</v>
      </c>
      <c r="T884" s="11">
        <v>-6.2968609214039906E-2</v>
      </c>
      <c r="U884" s="11">
        <v>-8.1018400060497806E-2</v>
      </c>
      <c r="V884" s="11">
        <v>3.4413658578814198E-2</v>
      </c>
      <c r="W884" s="11">
        <v>-3.3065088056809397E-2</v>
      </c>
      <c r="X884" s="11">
        <v>-4.8989127513229001E-2</v>
      </c>
      <c r="Y884" s="11">
        <v>3.53947457112469E-2</v>
      </c>
      <c r="Z884" s="11">
        <v>4.73261419156676E-4</v>
      </c>
      <c r="AA884" s="11">
        <v>-7.8228852599877899E-2</v>
      </c>
      <c r="AB884" s="11">
        <v>-1.12976871343573E-2</v>
      </c>
      <c r="AC884" s="11">
        <v>3.6090347683667902E-2</v>
      </c>
      <c r="AD884" s="11">
        <v>-7.5295407655935995E-2</v>
      </c>
      <c r="AE884" s="11">
        <v>-3.68322393012816E-2</v>
      </c>
      <c r="AF884" s="11">
        <v>-3.2524963086436001E-2</v>
      </c>
      <c r="AG884" s="11">
        <v>-6.7867325122474606E-2</v>
      </c>
      <c r="AH884" s="11">
        <v>-4.8499062524212003E-2</v>
      </c>
      <c r="AI884" s="11">
        <v>-2.5924222560499199E-2</v>
      </c>
      <c r="AJ884" s="11">
        <v>-2.34393723370293E-2</v>
      </c>
      <c r="AK884" s="11">
        <v>2.6330999630974601E-3</v>
      </c>
      <c r="AL884" s="11">
        <v>9.1114592041533094E-3</v>
      </c>
      <c r="AM884" s="11">
        <v>-1.98081994989057E-2</v>
      </c>
      <c r="AN884" s="11">
        <v>-1.8979163811025199E-2</v>
      </c>
      <c r="AO884" s="11">
        <v>-5.6174895249837799E-2</v>
      </c>
      <c r="AP884" s="11">
        <v>-1.51394462613215E-2</v>
      </c>
      <c r="AQ884" s="11">
        <v>-5.4352693708599603E-2</v>
      </c>
      <c r="AR884" s="11">
        <v>2.9642561008693499E-2</v>
      </c>
      <c r="AS884" s="11">
        <v>-1.38824585835697E-2</v>
      </c>
      <c r="AT884" s="11">
        <v>-5.9466352847987902E-2</v>
      </c>
      <c r="AU884" s="11">
        <v>4.13775516457578E-2</v>
      </c>
      <c r="AW884">
        <f t="array" ref="AW884">SUMPRODUCT(B884:AU884,TRANSPOSE('QoL regression results'!$H$3:$H$48))</f>
        <v>0.82339885279870539</v>
      </c>
    </row>
    <row r="885" spans="1:49" x14ac:dyDescent="0.3">
      <c r="A885">
        <v>884</v>
      </c>
      <c r="B885" s="11">
        <v>0.88490137206607</v>
      </c>
      <c r="C885" s="11">
        <v>-4.0353123023044099E-2</v>
      </c>
      <c r="D885" s="11">
        <v>-1.85716315140604E-2</v>
      </c>
      <c r="E885" s="11">
        <v>-2.5787611080482602E-3</v>
      </c>
      <c r="F885" s="11">
        <v>5.9746395114364801E-4</v>
      </c>
      <c r="G885" s="11">
        <v>5.1228841914718298E-2</v>
      </c>
      <c r="H885" s="11">
        <v>4.5266760855686899E-2</v>
      </c>
      <c r="I885" s="11">
        <v>-0.10727603030675099</v>
      </c>
      <c r="J885" s="11">
        <v>-2.0613857941069E-2</v>
      </c>
      <c r="K885" s="11">
        <v>-0.102613491253743</v>
      </c>
      <c r="L885" s="11">
        <v>-0.117164036636795</v>
      </c>
      <c r="M885" s="11">
        <v>-6.2225921201472301E-2</v>
      </c>
      <c r="N885" s="11">
        <v>-7.9156698120676106E-2</v>
      </c>
      <c r="O885" s="11">
        <v>-0.11046368234890599</v>
      </c>
      <c r="P885" s="11">
        <v>-1.18458899562798E-2</v>
      </c>
      <c r="Q885" s="11">
        <v>-2.1876243499409899E-2</v>
      </c>
      <c r="R885" s="11">
        <v>-6.0042829723175303E-2</v>
      </c>
      <c r="S885" s="11">
        <v>-0.153342642828038</v>
      </c>
      <c r="T885" s="11">
        <v>-3.4949827538148397E-2</v>
      </c>
      <c r="U885" s="11">
        <v>-0.118997829795654</v>
      </c>
      <c r="V885" s="11">
        <v>4.59101231461429E-2</v>
      </c>
      <c r="W885" s="11">
        <v>-5.4979197157775897E-2</v>
      </c>
      <c r="X885" s="11">
        <v>-3.8685924095439098E-2</v>
      </c>
      <c r="Y885" s="11">
        <v>9.4471099053246802E-3</v>
      </c>
      <c r="Z885" s="11">
        <v>-8.1610672599978697E-3</v>
      </c>
      <c r="AA885" s="11">
        <v>-9.4549284816307297E-2</v>
      </c>
      <c r="AB885" s="11">
        <v>-4.4163250789684402E-2</v>
      </c>
      <c r="AC885" s="11">
        <v>-8.2555953137885704E-2</v>
      </c>
      <c r="AD885" s="11">
        <v>4.1420674199183799E-2</v>
      </c>
      <c r="AE885" s="11">
        <v>-3.5001662109272198E-2</v>
      </c>
      <c r="AF885" s="11">
        <v>-2.00137632903249E-2</v>
      </c>
      <c r="AG885" s="11">
        <v>-6.2728264334110898E-2</v>
      </c>
      <c r="AH885" s="11">
        <v>-6.8464385710779702E-2</v>
      </c>
      <c r="AI885" s="11">
        <v>-3.75638275934164E-2</v>
      </c>
      <c r="AJ885" s="11">
        <v>-2.4411708711266099E-2</v>
      </c>
      <c r="AK885" s="11">
        <v>-9.5799595088232297E-4</v>
      </c>
      <c r="AL885" s="11">
        <v>3.3613434565920399E-3</v>
      </c>
      <c r="AM885" s="11">
        <v>-9.4881040748858603E-3</v>
      </c>
      <c r="AN885" s="11">
        <v>-2.0747405066637099E-2</v>
      </c>
      <c r="AO885" s="11">
        <v>-4.8151010404832897E-2</v>
      </c>
      <c r="AP885" s="11">
        <v>-1.6813754799773099E-2</v>
      </c>
      <c r="AQ885" s="11">
        <v>-6.5628520480701502E-2</v>
      </c>
      <c r="AR885" s="11">
        <v>3.6115652799971101E-2</v>
      </c>
      <c r="AS885" s="11">
        <v>-3.02585395364347E-2</v>
      </c>
      <c r="AT885" s="11">
        <v>-7.64960618417896E-2</v>
      </c>
      <c r="AU885" s="11">
        <v>4.7878308999209203E-2</v>
      </c>
      <c r="AW885">
        <f t="array" ref="AW885">SUMPRODUCT(B885:AU885,TRANSPOSE('QoL regression results'!$H$3:$H$48))</f>
        <v>0.81979832981188228</v>
      </c>
    </row>
    <row r="886" spans="1:49" x14ac:dyDescent="0.3">
      <c r="A886">
        <v>885</v>
      </c>
      <c r="B886" s="11">
        <v>0.868306448947746</v>
      </c>
      <c r="C886" s="11">
        <v>-6.73445851141767E-3</v>
      </c>
      <c r="D886" s="11">
        <v>7.1512347615201198E-3</v>
      </c>
      <c r="E886" s="11">
        <v>-4.4735940092075401E-3</v>
      </c>
      <c r="F886" s="11">
        <v>1.5271036876306401E-2</v>
      </c>
      <c r="G886" s="11">
        <v>2.6170251992774E-2</v>
      </c>
      <c r="H886" s="11">
        <v>3.2182561797972999E-2</v>
      </c>
      <c r="I886" s="11">
        <v>-6.6713611580827503E-2</v>
      </c>
      <c r="J886" s="11">
        <v>-4.2857369136030402E-2</v>
      </c>
      <c r="K886" s="11">
        <v>-0.106432174143664</v>
      </c>
      <c r="L886" s="11">
        <v>-0.139724923505082</v>
      </c>
      <c r="M886" s="11">
        <v>-6.4596443192606101E-2</v>
      </c>
      <c r="N886" s="11">
        <v>-0.221805276647598</v>
      </c>
      <c r="O886" s="11">
        <v>-0.103291943725535</v>
      </c>
      <c r="P886" s="11">
        <v>-2.3722630816362299E-2</v>
      </c>
      <c r="Q886" s="11">
        <v>-0.118812450647434</v>
      </c>
      <c r="R886" s="11">
        <v>-6.4280545335022796E-2</v>
      </c>
      <c r="S886" s="11">
        <v>-7.6239024632479099E-2</v>
      </c>
      <c r="T886" s="11">
        <v>-0.10212852408668301</v>
      </c>
      <c r="U886" s="11">
        <v>-0.15998806012449401</v>
      </c>
      <c r="V886" s="11">
        <v>1.4649022691930001E-2</v>
      </c>
      <c r="W886" s="11">
        <v>-5.1858454787923502E-2</v>
      </c>
      <c r="X886" s="11">
        <v>-4.64753677502006E-2</v>
      </c>
      <c r="Y886" s="11">
        <v>3.8711859756777899E-3</v>
      </c>
      <c r="Z886" s="11">
        <v>-1.38136859847397E-2</v>
      </c>
      <c r="AA886" s="11">
        <v>-9.6475877997135306E-2</v>
      </c>
      <c r="AB886" s="11">
        <v>-3.2976960398230497E-2</v>
      </c>
      <c r="AC886" s="11">
        <v>1.7288624192063801E-2</v>
      </c>
      <c r="AD886" s="11">
        <v>2.59038552534007E-2</v>
      </c>
      <c r="AE886" s="11">
        <v>-4.24639844498617E-2</v>
      </c>
      <c r="AF886" s="11">
        <v>-1.14235702352143E-2</v>
      </c>
      <c r="AG886" s="11">
        <v>-6.0884820994917897E-2</v>
      </c>
      <c r="AH886" s="11">
        <v>-5.30553293972124E-2</v>
      </c>
      <c r="AI886" s="11">
        <v>-3.14829816165332E-2</v>
      </c>
      <c r="AJ886" s="11">
        <v>-1.14399053666767E-2</v>
      </c>
      <c r="AK886" s="11">
        <v>9.2878387445415704E-3</v>
      </c>
      <c r="AL886" s="11">
        <v>1.2208637655728501E-2</v>
      </c>
      <c r="AM886" s="11">
        <v>-1.1922107626823801E-2</v>
      </c>
      <c r="AN886" s="11">
        <v>-1.4442877345695999E-2</v>
      </c>
      <c r="AO886" s="11">
        <v>-2.83942934223037E-2</v>
      </c>
      <c r="AP886" s="11">
        <v>-1.2003827335870699E-2</v>
      </c>
      <c r="AQ886" s="11">
        <v>-5.6075856541481298E-2</v>
      </c>
      <c r="AR886" s="11">
        <v>2.9616776379291401E-2</v>
      </c>
      <c r="AS886" s="11">
        <v>-2.0943688594513E-2</v>
      </c>
      <c r="AT886" s="11">
        <v>-5.8663174479372103E-2</v>
      </c>
      <c r="AU886" s="11">
        <v>3.4744544700497398E-2</v>
      </c>
      <c r="AW886">
        <f t="array" ref="AW886">SUMPRODUCT(B886:AU886,TRANSPOSE('QoL regression results'!$H$3:$H$48))</f>
        <v>0.82745975720626219</v>
      </c>
    </row>
    <row r="887" spans="1:49" x14ac:dyDescent="0.3">
      <c r="A887">
        <v>886</v>
      </c>
      <c r="B887" s="11">
        <v>0.85880088590853798</v>
      </c>
      <c r="C887" s="11">
        <v>-2.2850444659740302E-2</v>
      </c>
      <c r="D887" s="11">
        <v>3.4301073927815199E-3</v>
      </c>
      <c r="E887" s="11">
        <v>1.02506742386045E-2</v>
      </c>
      <c r="F887" s="11">
        <v>1.37216160221089E-2</v>
      </c>
      <c r="G887" s="11">
        <v>2.12160330505544E-2</v>
      </c>
      <c r="H887" s="11">
        <v>2.66623492900557E-2</v>
      </c>
      <c r="I887" s="11">
        <v>-7.0979587971803204E-2</v>
      </c>
      <c r="J887" s="11">
        <v>1.0541061400744E-2</v>
      </c>
      <c r="K887" s="11">
        <v>-0.165727324010392</v>
      </c>
      <c r="L887" s="11">
        <v>-0.11985424820823801</v>
      </c>
      <c r="M887" s="11">
        <v>-5.9167914964840002E-2</v>
      </c>
      <c r="N887" s="11">
        <v>-0.18830907778720499</v>
      </c>
      <c r="O887" s="11">
        <v>-5.8778396386404898E-2</v>
      </c>
      <c r="P887" s="11">
        <v>-9.5554281498138605E-3</v>
      </c>
      <c r="Q887" s="11">
        <v>-4.13890665269981E-2</v>
      </c>
      <c r="R887" s="11">
        <v>-7.1741236549840007E-2</v>
      </c>
      <c r="S887" s="11">
        <v>-0.13367927933189</v>
      </c>
      <c r="T887" s="11">
        <v>-6.2770277052316206E-2</v>
      </c>
      <c r="U887" s="11">
        <v>-0.124367974642256</v>
      </c>
      <c r="V887" s="11">
        <v>-3.3276658241938102E-2</v>
      </c>
      <c r="W887" s="11">
        <v>-1.3053212428802599E-2</v>
      </c>
      <c r="X887" s="11">
        <v>-1.7693825655980398E-2</v>
      </c>
      <c r="Y887" s="11">
        <v>-1.7039154378944901E-2</v>
      </c>
      <c r="Z887" s="11">
        <v>2.2356477607983899E-2</v>
      </c>
      <c r="AA887" s="11">
        <v>-8.8237246069343897E-2</v>
      </c>
      <c r="AB887" s="11">
        <v>-2.61288019236194E-2</v>
      </c>
      <c r="AC887" s="11">
        <v>4.56568972332555E-2</v>
      </c>
      <c r="AD887" s="11">
        <v>-7.1214787586946507E-2</v>
      </c>
      <c r="AE887" s="11">
        <v>-3.4208142392315503E-2</v>
      </c>
      <c r="AF887" s="11">
        <v>-9.7499787870460701E-3</v>
      </c>
      <c r="AG887" s="11">
        <v>-6.3359944205985896E-2</v>
      </c>
      <c r="AH887" s="11">
        <v>-5.6134516309306298E-2</v>
      </c>
      <c r="AI887" s="11">
        <v>-2.5411098954291601E-2</v>
      </c>
      <c r="AJ887" s="11">
        <v>-8.5082295073538698E-3</v>
      </c>
      <c r="AK887" s="11">
        <v>9.6368307543731307E-3</v>
      </c>
      <c r="AL887" s="11">
        <v>1.31697918117313E-2</v>
      </c>
      <c r="AM887" s="11">
        <v>-1.2601347323572799E-2</v>
      </c>
      <c r="AN887" s="11">
        <v>-2.6660726514619201E-2</v>
      </c>
      <c r="AO887" s="11">
        <v>-5.8808396687084499E-2</v>
      </c>
      <c r="AP887" s="11">
        <v>-1.9671747154921499E-2</v>
      </c>
      <c r="AQ887" s="11">
        <v>-6.4040858703337603E-2</v>
      </c>
      <c r="AR887" s="11">
        <v>3.5103222603438303E-2</v>
      </c>
      <c r="AS887" s="11">
        <v>-2.0997985151902501E-2</v>
      </c>
      <c r="AT887" s="11">
        <v>-6.8554379645838104E-2</v>
      </c>
      <c r="AU887" s="11">
        <v>4.50312950009416E-2</v>
      </c>
      <c r="AW887">
        <f t="array" ref="AW887">SUMPRODUCT(B887:AU887,TRANSPOSE('QoL regression results'!$H$3:$H$48))</f>
        <v>0.81583616141096293</v>
      </c>
    </row>
    <row r="888" spans="1:49" x14ac:dyDescent="0.3">
      <c r="A888">
        <v>887</v>
      </c>
      <c r="B888" s="11">
        <v>0.861730864704778</v>
      </c>
      <c r="C888" s="11">
        <v>-3.7971940086448198E-2</v>
      </c>
      <c r="D888" s="11">
        <v>2.3134817995832401E-2</v>
      </c>
      <c r="E888" s="11">
        <v>1.03717067602257E-2</v>
      </c>
      <c r="F888" s="11">
        <v>2.5821672131116E-2</v>
      </c>
      <c r="G888" s="11">
        <v>-9.6627795834228496E-4</v>
      </c>
      <c r="H888" s="11">
        <v>1.8758307687457301E-2</v>
      </c>
      <c r="I888" s="11">
        <v>-6.7292762883934501E-2</v>
      </c>
      <c r="J888" s="11">
        <v>-4.3105780054084601E-2</v>
      </c>
      <c r="K888" s="11">
        <v>-0.11404733256925</v>
      </c>
      <c r="L888" s="11">
        <v>-0.104578399237973</v>
      </c>
      <c r="M888" s="11">
        <v>-5.3595411861100797E-2</v>
      </c>
      <c r="N888" s="11">
        <v>-0.156827106003679</v>
      </c>
      <c r="O888" s="11">
        <v>-7.2786011140407003E-2</v>
      </c>
      <c r="P888" s="11">
        <v>-2.0349001355548402E-2</v>
      </c>
      <c r="Q888" s="11">
        <v>-0.117618802317942</v>
      </c>
      <c r="R888" s="11">
        <v>-0.104156085598413</v>
      </c>
      <c r="S888" s="11">
        <v>-0.151623554305757</v>
      </c>
      <c r="T888" s="11">
        <v>-7.8623947085925294E-2</v>
      </c>
      <c r="U888" s="11">
        <v>5.9665530648619902E-3</v>
      </c>
      <c r="V888" s="11">
        <v>-2.06826249758271E-2</v>
      </c>
      <c r="W888" s="11">
        <v>-1.6123413252359602E-2</v>
      </c>
      <c r="X888" s="11">
        <v>-2.4787115034232001E-2</v>
      </c>
      <c r="Y888" s="11">
        <v>-2.7019091226433301E-2</v>
      </c>
      <c r="Z888" s="11">
        <v>2.6046719451195601E-2</v>
      </c>
      <c r="AA888" s="11">
        <v>-0.100888275444455</v>
      </c>
      <c r="AB888" s="11">
        <v>-2.80343117709662E-2</v>
      </c>
      <c r="AC888" s="11">
        <v>-3.1039817475853399E-2</v>
      </c>
      <c r="AD888" s="11">
        <v>-2.9225646643334302E-3</v>
      </c>
      <c r="AE888" s="11">
        <v>-3.88293101623352E-2</v>
      </c>
      <c r="AF888" s="11">
        <v>-2.2188553480598099E-2</v>
      </c>
      <c r="AG888" s="11">
        <v>-6.6657296600681495E-2</v>
      </c>
      <c r="AH888" s="11">
        <v>-4.52310508369793E-2</v>
      </c>
      <c r="AI888" s="11">
        <v>-2.90847313615646E-2</v>
      </c>
      <c r="AJ888" s="11">
        <v>-1.63011798661221E-2</v>
      </c>
      <c r="AK888" s="11">
        <v>-3.57048006100299E-3</v>
      </c>
      <c r="AL888" s="11">
        <v>9.3655649628471803E-3</v>
      </c>
      <c r="AM888" s="11">
        <v>-1.1218821756255701E-2</v>
      </c>
      <c r="AN888" s="11">
        <v>-2.79521404063084E-2</v>
      </c>
      <c r="AO888" s="11">
        <v>-4.8736553459434298E-2</v>
      </c>
      <c r="AP888" s="11">
        <v>-1.2930700286949299E-2</v>
      </c>
      <c r="AQ888" s="11">
        <v>-5.6884606755056501E-2</v>
      </c>
      <c r="AR888" s="11">
        <v>2.77971376850027E-2</v>
      </c>
      <c r="AS888" s="11">
        <v>-1.5932230349293999E-2</v>
      </c>
      <c r="AT888" s="11">
        <v>-6.4715571189089993E-2</v>
      </c>
      <c r="AU888" s="11">
        <v>4.3763620932446297E-2</v>
      </c>
      <c r="AW888">
        <f t="array" ref="AW888">SUMPRODUCT(B888:AU888,TRANSPOSE('QoL regression results'!$H$3:$H$48))</f>
        <v>0.82586537883064581</v>
      </c>
    </row>
    <row r="889" spans="1:49" x14ac:dyDescent="0.3">
      <c r="A889">
        <v>888</v>
      </c>
      <c r="B889" s="11">
        <v>0.86927841508265202</v>
      </c>
      <c r="C889" s="11">
        <v>-2.9873760967589799E-2</v>
      </c>
      <c r="D889" s="11">
        <v>-5.0311054135921103E-3</v>
      </c>
      <c r="E889" s="11">
        <v>1.30006639378781E-3</v>
      </c>
      <c r="F889" s="11">
        <v>-1.01847638582926E-2</v>
      </c>
      <c r="G889" s="11">
        <v>3.2968594901404302E-2</v>
      </c>
      <c r="H889" s="11">
        <v>3.6745589369712298E-2</v>
      </c>
      <c r="I889" s="11">
        <v>-5.1343211708982997E-2</v>
      </c>
      <c r="J889" s="11">
        <v>-2.62001158255953E-2</v>
      </c>
      <c r="K889" s="11">
        <v>-0.12859211317788199</v>
      </c>
      <c r="L889" s="11">
        <v>-0.114359808279984</v>
      </c>
      <c r="M889" s="11">
        <v>-5.0431009467304902E-2</v>
      </c>
      <c r="N889" s="11">
        <v>-8.6360247376488897E-2</v>
      </c>
      <c r="O889" s="11">
        <v>-0.12582461120312899</v>
      </c>
      <c r="P889" s="11">
        <v>-3.3372765732012401E-2</v>
      </c>
      <c r="Q889" s="11">
        <v>-5.4431339038175403E-2</v>
      </c>
      <c r="R889" s="11">
        <v>-5.2766231658140997E-2</v>
      </c>
      <c r="S889" s="11">
        <v>-0.107732351287721</v>
      </c>
      <c r="T889" s="11">
        <v>-6.9634033239770896E-2</v>
      </c>
      <c r="U889" s="11">
        <v>-7.5170797086786298E-2</v>
      </c>
      <c r="V889" s="11">
        <v>3.5790550774458699E-3</v>
      </c>
      <c r="W889" s="11">
        <v>-1.8213422159394201E-3</v>
      </c>
      <c r="X889" s="11">
        <v>-2.7601938622058599E-2</v>
      </c>
      <c r="Y889" s="11">
        <v>-6.8643067742323705E-2</v>
      </c>
      <c r="Z889" s="11">
        <v>-9.4858623562807699E-3</v>
      </c>
      <c r="AA889" s="11">
        <v>-0.113879804674024</v>
      </c>
      <c r="AB889" s="11">
        <v>-3.0622592469616999E-2</v>
      </c>
      <c r="AC889" s="11">
        <v>3.4272883656298499E-2</v>
      </c>
      <c r="AD889" s="11">
        <v>-1.5666810386035901E-2</v>
      </c>
      <c r="AE889" s="11">
        <v>-3.2741453374377699E-2</v>
      </c>
      <c r="AF889" s="11">
        <v>-2.4609652316681201E-2</v>
      </c>
      <c r="AG889" s="11">
        <v>-6.0283651333458803E-2</v>
      </c>
      <c r="AH889" s="11">
        <v>-5.5683381873626397E-2</v>
      </c>
      <c r="AI889" s="11">
        <v>-2.1459770674127899E-2</v>
      </c>
      <c r="AJ889" s="11">
        <v>-2.45709041800708E-2</v>
      </c>
      <c r="AK889" s="11">
        <v>7.8965232535568707E-3</v>
      </c>
      <c r="AL889" s="11">
        <v>7.2079909967964102E-3</v>
      </c>
      <c r="AM889" s="11">
        <v>-4.3065198340715496E-3</v>
      </c>
      <c r="AN889" s="11">
        <v>-2.1366769747650002E-2</v>
      </c>
      <c r="AO889" s="11">
        <v>-5.0370852743887598E-2</v>
      </c>
      <c r="AP889" s="11">
        <v>-2.1833468044021101E-3</v>
      </c>
      <c r="AQ889" s="11">
        <v>-4.9418505368208701E-2</v>
      </c>
      <c r="AR889" s="11">
        <v>2.6716589104540601E-2</v>
      </c>
      <c r="AS889" s="11">
        <v>-2.3650819118723802E-2</v>
      </c>
      <c r="AT889" s="11">
        <v>-6.4932607552269497E-2</v>
      </c>
      <c r="AU889" s="11">
        <v>3.7238046692744199E-2</v>
      </c>
      <c r="AW889">
        <f t="array" ref="AW889">SUMPRODUCT(B889:AU889,TRANSPOSE('QoL regression results'!$H$3:$H$48))</f>
        <v>0.82080302420582196</v>
      </c>
    </row>
    <row r="890" spans="1:49" x14ac:dyDescent="0.3">
      <c r="A890">
        <v>889</v>
      </c>
      <c r="B890" s="11">
        <v>0.86981622528445901</v>
      </c>
      <c r="C890" s="11">
        <v>-4.2218495251784602E-2</v>
      </c>
      <c r="D890" s="11">
        <v>-4.6686708806830202E-3</v>
      </c>
      <c r="E890" s="11">
        <v>6.0814155929800997E-3</v>
      </c>
      <c r="F890" s="11">
        <v>3.9765737546652701E-3</v>
      </c>
      <c r="G890" s="11">
        <v>2.1229230412650801E-2</v>
      </c>
      <c r="H890" s="11">
        <v>2.2425238653721698E-2</v>
      </c>
      <c r="I890" s="11">
        <v>-7.6840668320868E-2</v>
      </c>
      <c r="J890" s="11">
        <v>-2.3586628872809602E-3</v>
      </c>
      <c r="K890" s="11">
        <v>-0.17552813741349099</v>
      </c>
      <c r="L890" s="11">
        <v>-0.118053164372727</v>
      </c>
      <c r="M890" s="11">
        <v>-5.6942633579901397E-2</v>
      </c>
      <c r="N890" s="11">
        <v>-0.16221296948474501</v>
      </c>
      <c r="O890" s="11">
        <v>-4.2251455298867598E-2</v>
      </c>
      <c r="P890" s="11">
        <v>-2.5453526973982399E-2</v>
      </c>
      <c r="Q890" s="11">
        <v>-4.1949945014663002E-2</v>
      </c>
      <c r="R890" s="11">
        <v>-9.0872920898257797E-2</v>
      </c>
      <c r="S890" s="11">
        <v>-0.11659159032203099</v>
      </c>
      <c r="T890" s="11">
        <v>-8.7119719593664199E-2</v>
      </c>
      <c r="U890" s="11">
        <v>-8.64418712299692E-2</v>
      </c>
      <c r="V890" s="11">
        <v>6.1445912807757599E-3</v>
      </c>
      <c r="W890" s="11">
        <v>-3.8063573888543999E-2</v>
      </c>
      <c r="X890" s="11">
        <v>-3.2155534565153202E-2</v>
      </c>
      <c r="Y890" s="11">
        <v>-6.9157484980699501E-3</v>
      </c>
      <c r="Z890" s="11">
        <v>2.29484185463859E-2</v>
      </c>
      <c r="AA890" s="11">
        <v>-7.0541343697617595E-2</v>
      </c>
      <c r="AB890" s="11">
        <v>-3.1787982591221203E-2</v>
      </c>
      <c r="AC890" s="11">
        <v>4.0020397136491401E-2</v>
      </c>
      <c r="AD890" s="11">
        <v>-7.1320058813345397E-2</v>
      </c>
      <c r="AE890" s="11">
        <v>-3.5484735923393997E-2</v>
      </c>
      <c r="AF890" s="11">
        <v>-2.3266481022203099E-2</v>
      </c>
      <c r="AG890" s="11">
        <v>-6.41871099344139E-2</v>
      </c>
      <c r="AH890" s="11">
        <v>-4.1113198603917302E-2</v>
      </c>
      <c r="AI890" s="11">
        <v>-3.3055620810710902E-2</v>
      </c>
      <c r="AJ890" s="11">
        <v>-1.8443192201376801E-2</v>
      </c>
      <c r="AK890" s="11">
        <v>-7.6210479380903803E-3</v>
      </c>
      <c r="AL890" s="11">
        <v>1.88634298126676E-3</v>
      </c>
      <c r="AM890" s="11">
        <v>-1.0313199854470601E-2</v>
      </c>
      <c r="AN890" s="11">
        <v>-2.7286172208023599E-2</v>
      </c>
      <c r="AO890" s="11">
        <v>-4.4737581916164698E-2</v>
      </c>
      <c r="AP890" s="11">
        <v>-1.22564896053116E-2</v>
      </c>
      <c r="AQ890" s="11">
        <v>-5.5210569810049001E-2</v>
      </c>
      <c r="AR890" s="11">
        <v>3.12625058448147E-2</v>
      </c>
      <c r="AS890" s="11">
        <v>-2.2568682706203099E-2</v>
      </c>
      <c r="AT890" s="11">
        <v>-7.6837937230603198E-2</v>
      </c>
      <c r="AU890" s="11">
        <v>4.2200119714937402E-2</v>
      </c>
      <c r="AW890">
        <f t="array" ref="AW890">SUMPRODUCT(B890:AU890,TRANSPOSE('QoL regression results'!$H$3:$H$48))</f>
        <v>0.83058936966180852</v>
      </c>
    </row>
    <row r="891" spans="1:49" x14ac:dyDescent="0.3">
      <c r="A891">
        <v>890</v>
      </c>
      <c r="B891" s="11">
        <v>0.85467453818109795</v>
      </c>
      <c r="C891" s="11">
        <v>-3.6762950983900498E-2</v>
      </c>
      <c r="D891" s="11">
        <v>2.71602503102811E-2</v>
      </c>
      <c r="E891" s="11">
        <v>8.9927714737090894E-3</v>
      </c>
      <c r="F891" s="11">
        <v>1.17707394081022E-2</v>
      </c>
      <c r="G891" s="11">
        <v>1.6438376766946702E-2</v>
      </c>
      <c r="H891" s="11">
        <v>4.0944020349906303E-2</v>
      </c>
      <c r="I891" s="11">
        <v>-7.5825715127221693E-2</v>
      </c>
      <c r="J891" s="11">
        <v>-2.19573164771803E-2</v>
      </c>
      <c r="K891" s="11">
        <v>-0.17964093634880501</v>
      </c>
      <c r="L891" s="11">
        <v>-0.122589295587197</v>
      </c>
      <c r="M891" s="11">
        <v>-5.3810923462202599E-2</v>
      </c>
      <c r="N891" s="11">
        <v>-0.114870477472059</v>
      </c>
      <c r="O891" s="11">
        <v>-0.117715507886908</v>
      </c>
      <c r="P891" s="11">
        <v>-3.3292146129189001E-2</v>
      </c>
      <c r="Q891" s="11">
        <v>-3.6452368404331699E-2</v>
      </c>
      <c r="R891" s="11">
        <v>-4.3715245461903897E-2</v>
      </c>
      <c r="S891" s="11">
        <v>-0.14992999050998501</v>
      </c>
      <c r="T891" s="11">
        <v>-2.2721909868041502E-2</v>
      </c>
      <c r="U891" s="11">
        <v>-0.29449064526725</v>
      </c>
      <c r="V891" s="11">
        <v>-1.8936557255819301E-4</v>
      </c>
      <c r="W891" s="11">
        <v>-3.8088945782002698E-2</v>
      </c>
      <c r="X891" s="11">
        <v>-3.3522761367625602E-2</v>
      </c>
      <c r="Y891" s="11">
        <v>2.8578197261127002E-2</v>
      </c>
      <c r="Z891" s="11">
        <v>-1.0562495505686499E-2</v>
      </c>
      <c r="AA891" s="11">
        <v>-8.74742690412387E-2</v>
      </c>
      <c r="AB891" s="11">
        <v>-3.31047915248023E-2</v>
      </c>
      <c r="AC891" s="11">
        <v>-6.3463898907524102E-2</v>
      </c>
      <c r="AD891" s="11">
        <v>5.6676667402499499E-2</v>
      </c>
      <c r="AE891" s="11">
        <v>-2.4506601758494499E-2</v>
      </c>
      <c r="AF891" s="11">
        <v>-8.9991439099195401E-3</v>
      </c>
      <c r="AG891" s="11">
        <v>-6.3756673148989806E-2</v>
      </c>
      <c r="AH891" s="11">
        <v>-5.7329762177647403E-2</v>
      </c>
      <c r="AI891" s="11">
        <v>-2.96734482101658E-2</v>
      </c>
      <c r="AJ891" s="11">
        <v>-1.0596786480305201E-2</v>
      </c>
      <c r="AK891" s="11">
        <v>1.0936094092006399E-3</v>
      </c>
      <c r="AL891" s="11">
        <v>5.28264093684052E-3</v>
      </c>
      <c r="AM891" s="11">
        <v>-8.8346479770892699E-3</v>
      </c>
      <c r="AN891" s="11">
        <v>-2.25850385610556E-2</v>
      </c>
      <c r="AO891" s="11">
        <v>-4.61326424260248E-2</v>
      </c>
      <c r="AP891" s="11">
        <v>-7.45882091365769E-3</v>
      </c>
      <c r="AQ891" s="11">
        <v>-4.4389478598807999E-2</v>
      </c>
      <c r="AR891" s="11">
        <v>2.67850637307494E-2</v>
      </c>
      <c r="AS891" s="11">
        <v>-1.5408509116509501E-2</v>
      </c>
      <c r="AT891" s="11">
        <v>-7.2010946873040493E-2</v>
      </c>
      <c r="AU891" s="11">
        <v>3.6191022943594497E-2</v>
      </c>
      <c r="AW891">
        <f t="array" ref="AW891">SUMPRODUCT(B891:AU891,TRANSPOSE('QoL regression results'!$H$3:$H$48))</f>
        <v>0.80262741694029105</v>
      </c>
    </row>
    <row r="892" spans="1:49" x14ac:dyDescent="0.3">
      <c r="A892">
        <v>891</v>
      </c>
      <c r="B892" s="11">
        <v>0.84708851692318299</v>
      </c>
      <c r="C892" s="11">
        <v>-6.8615580164935394E-2</v>
      </c>
      <c r="D892" s="11">
        <v>9.8282760779786291E-3</v>
      </c>
      <c r="E892" s="11">
        <v>1.7944549486694002E-2</v>
      </c>
      <c r="F892" s="11">
        <v>1.81019014230345E-2</v>
      </c>
      <c r="G892" s="11">
        <v>3.7064401068836302E-2</v>
      </c>
      <c r="H892" s="11">
        <v>3.9236204356694601E-2</v>
      </c>
      <c r="I892" s="11">
        <v>-8.6258698997095207E-2</v>
      </c>
      <c r="J892" s="11">
        <v>-3.1981796696027999E-2</v>
      </c>
      <c r="K892" s="11">
        <v>-4.9577764983010301E-2</v>
      </c>
      <c r="L892" s="11">
        <v>-0.126287831205847</v>
      </c>
      <c r="M892" s="11">
        <v>-4.4627281058147998E-2</v>
      </c>
      <c r="N892" s="11">
        <v>-0.13666606628438599</v>
      </c>
      <c r="O892" s="11">
        <v>-4.03345268997801E-2</v>
      </c>
      <c r="P892" s="11">
        <v>-2.6527999067966001E-2</v>
      </c>
      <c r="Q892" s="11">
        <v>-7.4811381158184406E-2</v>
      </c>
      <c r="R892" s="11">
        <v>-4.5645044072812099E-2</v>
      </c>
      <c r="S892" s="11">
        <v>-8.3283024932367097E-2</v>
      </c>
      <c r="T892" s="11">
        <v>-7.91806885465937E-2</v>
      </c>
      <c r="U892" s="11">
        <v>-6.1136683225730903E-2</v>
      </c>
      <c r="V892" s="11">
        <v>2.3311019625087599E-2</v>
      </c>
      <c r="W892" s="11">
        <v>-6.0903010156073203E-2</v>
      </c>
      <c r="X892" s="11">
        <v>-4.3083860156457598E-2</v>
      </c>
      <c r="Y892" s="11">
        <v>3.2124807440130299E-2</v>
      </c>
      <c r="Z892" s="11">
        <v>2.5735350695400099E-2</v>
      </c>
      <c r="AA892" s="11">
        <v>-0.100875697567788</v>
      </c>
      <c r="AB892" s="11">
        <v>-3.3811995585645301E-2</v>
      </c>
      <c r="AC892" s="11">
        <v>1.8129320486044601E-2</v>
      </c>
      <c r="AD892" s="11">
        <v>6.86942685035193E-3</v>
      </c>
      <c r="AE892" s="11">
        <v>-3.6417726129593E-2</v>
      </c>
      <c r="AF892" s="11">
        <v>-2.5140016835827599E-2</v>
      </c>
      <c r="AG892" s="11">
        <v>-5.49668514625491E-2</v>
      </c>
      <c r="AH892" s="11">
        <v>-6.1714461965268697E-2</v>
      </c>
      <c r="AI892" s="11">
        <v>-2.3755452817650301E-2</v>
      </c>
      <c r="AJ892" s="11">
        <v>-1.63250190011241E-2</v>
      </c>
      <c r="AK892" s="11">
        <v>5.68792254864048E-3</v>
      </c>
      <c r="AL892" s="11">
        <v>1.5976582716879701E-2</v>
      </c>
      <c r="AM892" s="11">
        <v>-5.2891082414209902E-4</v>
      </c>
      <c r="AN892" s="11">
        <v>-1.14284247696888E-2</v>
      </c>
      <c r="AO892" s="11">
        <v>-3.9814663470296802E-2</v>
      </c>
      <c r="AP892" s="11">
        <v>-1.25469640142159E-2</v>
      </c>
      <c r="AQ892" s="11">
        <v>-5.6206826461972302E-2</v>
      </c>
      <c r="AR892" s="11">
        <v>3.1003200329825599E-2</v>
      </c>
      <c r="AS892" s="11">
        <v>-2.0442443048686799E-2</v>
      </c>
      <c r="AT892" s="11">
        <v>-6.7155259147767099E-2</v>
      </c>
      <c r="AU892" s="11">
        <v>3.7510466633088199E-2</v>
      </c>
      <c r="AW892">
        <f t="array" ref="AW892">SUMPRODUCT(B892:AU892,TRANSPOSE('QoL regression results'!$H$3:$H$48))</f>
        <v>0.80135063767479398</v>
      </c>
    </row>
    <row r="893" spans="1:49" x14ac:dyDescent="0.3">
      <c r="A893">
        <v>892</v>
      </c>
      <c r="B893" s="11">
        <v>0.85373185270839802</v>
      </c>
      <c r="C893" s="11">
        <v>-2.7719109311758899E-2</v>
      </c>
      <c r="D893" s="11">
        <v>2.78185410741284E-5</v>
      </c>
      <c r="E893" s="11">
        <v>-2.2135705684452598E-3</v>
      </c>
      <c r="F893" s="11">
        <v>8.5016344214413498E-3</v>
      </c>
      <c r="G893" s="11">
        <v>3.7600759880588299E-3</v>
      </c>
      <c r="H893" s="11">
        <v>1.9585185579049699E-2</v>
      </c>
      <c r="I893" s="11">
        <v>-6.3581558466114199E-2</v>
      </c>
      <c r="J893" s="11">
        <v>-2.68719570896057E-2</v>
      </c>
      <c r="K893" s="11">
        <v>-0.11717203871135699</v>
      </c>
      <c r="L893" s="11">
        <v>-0.13642557332607899</v>
      </c>
      <c r="M893" s="11">
        <v>-5.4598509592303203E-2</v>
      </c>
      <c r="N893" s="11">
        <v>-0.19826220496866201</v>
      </c>
      <c r="O893" s="11">
        <v>-5.2532258229089399E-2</v>
      </c>
      <c r="P893" s="11">
        <v>-1.3598809438875E-2</v>
      </c>
      <c r="Q893" s="11">
        <v>-0.14188877525433599</v>
      </c>
      <c r="R893" s="11">
        <v>-8.4198952066101895E-2</v>
      </c>
      <c r="S893" s="11">
        <v>-0.14323185346182801</v>
      </c>
      <c r="T893" s="11">
        <v>-6.2457465675003099E-2</v>
      </c>
      <c r="U893" s="11">
        <v>-5.7589324641868597E-2</v>
      </c>
      <c r="V893" s="11">
        <v>3.2156494281167902E-2</v>
      </c>
      <c r="W893" s="11">
        <v>-4.0292825253620101E-2</v>
      </c>
      <c r="X893" s="11">
        <v>-3.5245969801291202E-2</v>
      </c>
      <c r="Y893" s="11">
        <v>-2.57597746071313E-4</v>
      </c>
      <c r="Z893" s="11">
        <v>1.74274271732918E-2</v>
      </c>
      <c r="AA893" s="11">
        <v>-7.0796667046406497E-2</v>
      </c>
      <c r="AB893" s="11">
        <v>-3.0024364690666799E-2</v>
      </c>
      <c r="AC893" s="11">
        <v>-6.5401601254841804E-2</v>
      </c>
      <c r="AD893" s="11">
        <v>-3.4814465100340398E-2</v>
      </c>
      <c r="AE893" s="11">
        <v>-3.4931421821451702E-2</v>
      </c>
      <c r="AF893" s="11">
        <v>-3.02990168333023E-2</v>
      </c>
      <c r="AG893" s="11">
        <v>-6.6816286431850697E-2</v>
      </c>
      <c r="AH893" s="11">
        <v>-4.0130442807145499E-2</v>
      </c>
      <c r="AI893" s="11">
        <v>-2.06069332084753E-2</v>
      </c>
      <c r="AJ893" s="11">
        <v>-2.6304854026416E-2</v>
      </c>
      <c r="AK893" s="11">
        <v>8.1756388735080808E-3</v>
      </c>
      <c r="AL893" s="11">
        <v>1.7060164750726602E-2</v>
      </c>
      <c r="AM893" s="11">
        <v>-7.6775162298331799E-3</v>
      </c>
      <c r="AN893" s="11">
        <v>-9.4993680203085094E-3</v>
      </c>
      <c r="AO893" s="11">
        <v>-3.0201898808175399E-2</v>
      </c>
      <c r="AP893" s="11">
        <v>-1.6866460827415101E-2</v>
      </c>
      <c r="AQ893" s="11">
        <v>-4.85759462593921E-2</v>
      </c>
      <c r="AR893" s="11">
        <v>3.09835989628304E-2</v>
      </c>
      <c r="AS893" s="11">
        <v>-1.6543448783233401E-2</v>
      </c>
      <c r="AT893" s="11">
        <v>-5.7797300160306798E-2</v>
      </c>
      <c r="AU893" s="11">
        <v>5.3081163375821201E-2</v>
      </c>
      <c r="AW893">
        <f t="array" ref="AW893">SUMPRODUCT(B893:AU893,TRANSPOSE('QoL regression results'!$H$3:$H$48))</f>
        <v>0.8306615746519791</v>
      </c>
    </row>
    <row r="894" spans="1:49" x14ac:dyDescent="0.3">
      <c r="A894">
        <v>893</v>
      </c>
      <c r="B894" s="11">
        <v>0.84676622933327095</v>
      </c>
      <c r="C894" s="11">
        <v>-7.5699321650404897E-2</v>
      </c>
      <c r="D894" s="11">
        <v>1.1621501781781601E-2</v>
      </c>
      <c r="E894" s="11">
        <v>3.46876735887937E-3</v>
      </c>
      <c r="F894" s="11">
        <v>-3.6503347994467701E-2</v>
      </c>
      <c r="G894" s="11">
        <v>2.8608744195588801E-2</v>
      </c>
      <c r="H894" s="11">
        <v>3.2892452868259502E-2</v>
      </c>
      <c r="I894" s="11">
        <v>-1.54510319493621E-2</v>
      </c>
      <c r="J894" s="11">
        <v>-2.75934928128884E-2</v>
      </c>
      <c r="K894" s="11">
        <v>-8.9613147549311906E-2</v>
      </c>
      <c r="L894" s="11">
        <v>-0.185512754524432</v>
      </c>
      <c r="M894" s="11">
        <v>-5.8593653115561299E-2</v>
      </c>
      <c r="N894" s="11">
        <v>-7.8904450033394302E-2</v>
      </c>
      <c r="O894" s="11">
        <v>-6.2701722603370799E-2</v>
      </c>
      <c r="P894" s="11">
        <v>-2.2267412793428299E-2</v>
      </c>
      <c r="Q894" s="11">
        <v>-7.7664207378129305E-2</v>
      </c>
      <c r="R894" s="11">
        <v>-2.7585051522795199E-2</v>
      </c>
      <c r="S894" s="11">
        <v>-0.11955013756395701</v>
      </c>
      <c r="T894" s="11">
        <v>-5.8869592493110398E-2</v>
      </c>
      <c r="U894" s="11">
        <v>-0.119618373596456</v>
      </c>
      <c r="V894" s="11">
        <v>3.0503088664319299E-2</v>
      </c>
      <c r="W894" s="11">
        <v>-3.05221911737611E-2</v>
      </c>
      <c r="X894" s="11">
        <v>-4.6873644490239202E-2</v>
      </c>
      <c r="Y894" s="11">
        <v>3.26480834143884E-3</v>
      </c>
      <c r="Z894" s="11">
        <v>5.4357999303904503E-3</v>
      </c>
      <c r="AA894" s="11">
        <v>-8.9258484681453296E-2</v>
      </c>
      <c r="AB894" s="11">
        <v>-3.6168288823696097E-2</v>
      </c>
      <c r="AC894" s="11">
        <v>-2.6687307179134302E-2</v>
      </c>
      <c r="AD894" s="11">
        <v>2.1916612258358999E-2</v>
      </c>
      <c r="AE894" s="11">
        <v>-3.89271341568449E-2</v>
      </c>
      <c r="AF894" s="11">
        <v>-8.0114828766671593E-3</v>
      </c>
      <c r="AG894" s="11">
        <v>-6.8389458277775594E-2</v>
      </c>
      <c r="AH894" s="11">
        <v>-5.1616475431622698E-2</v>
      </c>
      <c r="AI894" s="11">
        <v>-3.60795287250903E-2</v>
      </c>
      <c r="AJ894" s="11">
        <v>-1.5539154246060101E-2</v>
      </c>
      <c r="AK894" s="11">
        <v>9.2227914809853897E-3</v>
      </c>
      <c r="AL894" s="11">
        <v>7.2901403784512197E-3</v>
      </c>
      <c r="AM894" s="11">
        <v>-3.2708089868250601E-3</v>
      </c>
      <c r="AN894" s="11">
        <v>-1.30444627053652E-2</v>
      </c>
      <c r="AO894" s="11">
        <v>-3.1284087660079E-2</v>
      </c>
      <c r="AP894" s="11">
        <v>-1.1937820544896199E-2</v>
      </c>
      <c r="AQ894" s="11">
        <v>-5.1668092859890699E-2</v>
      </c>
      <c r="AR894" s="11">
        <v>3.5183406461301497E-2</v>
      </c>
      <c r="AS894" s="11">
        <v>-1.5282662815182899E-2</v>
      </c>
      <c r="AT894" s="11">
        <v>-6.0680200232285299E-2</v>
      </c>
      <c r="AU894" s="11">
        <v>4.41359764857829E-2</v>
      </c>
      <c r="AW894">
        <f t="array" ref="AW894">SUMPRODUCT(B894:AU894,TRANSPOSE('QoL regression results'!$H$3:$H$48))</f>
        <v>0.80243989428009943</v>
      </c>
    </row>
    <row r="895" spans="1:49" x14ac:dyDescent="0.3">
      <c r="A895">
        <v>894</v>
      </c>
      <c r="B895" s="11">
        <v>0.87020972160175103</v>
      </c>
      <c r="C895" s="11">
        <v>-4.6087804413428898E-2</v>
      </c>
      <c r="D895" s="11">
        <v>-5.45290186678258E-2</v>
      </c>
      <c r="E895" s="11">
        <v>-4.5194747677745999E-3</v>
      </c>
      <c r="F895" s="11">
        <v>1.0020581645844399E-2</v>
      </c>
      <c r="G895" s="11">
        <v>4.9629955552810801E-2</v>
      </c>
      <c r="H895" s="11">
        <v>2.9099780102618499E-2</v>
      </c>
      <c r="I895" s="11">
        <v>-8.4183502004984104E-2</v>
      </c>
      <c r="J895" s="11">
        <v>-1.31537111439562E-2</v>
      </c>
      <c r="K895" s="11">
        <v>-2.0932055354420401E-2</v>
      </c>
      <c r="L895" s="11">
        <v>-7.9293257950908094E-2</v>
      </c>
      <c r="M895" s="11">
        <v>-5.9681368853282998E-2</v>
      </c>
      <c r="N895" s="11">
        <v>-0.112113550351846</v>
      </c>
      <c r="O895" s="11">
        <v>-6.9995338807016194E-2</v>
      </c>
      <c r="P895" s="11">
        <v>-2.25212412924247E-2</v>
      </c>
      <c r="Q895" s="11">
        <v>-8.9573081072401695E-2</v>
      </c>
      <c r="R895" s="11">
        <v>-5.8654333959011401E-2</v>
      </c>
      <c r="S895" s="11">
        <v>-0.114862541611212</v>
      </c>
      <c r="T895" s="11">
        <v>-8.4282974522101498E-2</v>
      </c>
      <c r="U895" s="11">
        <v>-0.146533141133879</v>
      </c>
      <c r="V895" s="11">
        <v>4.7435950037035303E-2</v>
      </c>
      <c r="W895" s="11">
        <v>-4.0702279640637301E-2</v>
      </c>
      <c r="X895" s="11">
        <v>-4.5700572769264002E-2</v>
      </c>
      <c r="Y895" s="11">
        <v>4.4213030471314703E-3</v>
      </c>
      <c r="Z895" s="11">
        <v>1.7918311946442701E-2</v>
      </c>
      <c r="AA895" s="11">
        <v>-8.6840283360128806E-2</v>
      </c>
      <c r="AB895" s="11">
        <v>-3.71438582801982E-2</v>
      </c>
      <c r="AC895" s="11">
        <v>-2.8127160438355101E-3</v>
      </c>
      <c r="AD895" s="11">
        <v>-2.4258772638123299E-2</v>
      </c>
      <c r="AE895" s="11">
        <v>-4.5903500429246798E-2</v>
      </c>
      <c r="AF895" s="11">
        <v>-3.3399472833784399E-3</v>
      </c>
      <c r="AG895" s="11">
        <v>-6.2807909870321296E-2</v>
      </c>
      <c r="AH895" s="11">
        <v>-4.7659890430178299E-2</v>
      </c>
      <c r="AI895" s="11">
        <v>-2.9274645726247502E-2</v>
      </c>
      <c r="AJ895" s="11">
        <v>-1.0672965072720701E-2</v>
      </c>
      <c r="AK895" s="11">
        <v>-8.0763996750048295E-3</v>
      </c>
      <c r="AL895" s="11">
        <v>-3.6161426414503398E-4</v>
      </c>
      <c r="AM895" s="11">
        <v>-2.3412308767088101E-2</v>
      </c>
      <c r="AN895" s="11">
        <v>-3.0397383786075999E-2</v>
      </c>
      <c r="AO895" s="11">
        <v>-5.2517345735125703E-2</v>
      </c>
      <c r="AP895" s="11">
        <v>-1.0377391477422801E-2</v>
      </c>
      <c r="AQ895" s="11">
        <v>-5.8660996499303397E-2</v>
      </c>
      <c r="AR895" s="11">
        <v>3.1611655316900397E-2</v>
      </c>
      <c r="AS895" s="11">
        <v>-1.5665411015071799E-2</v>
      </c>
      <c r="AT895" s="11">
        <v>-5.9620432951194999E-2</v>
      </c>
      <c r="AU895" s="11">
        <v>3.9447046473426103E-2</v>
      </c>
      <c r="AW895">
        <f t="array" ref="AW895">SUMPRODUCT(B895:AU895,TRANSPOSE('QoL regression results'!$H$3:$H$48))</f>
        <v>0.82218821690742772</v>
      </c>
    </row>
    <row r="896" spans="1:49" x14ac:dyDescent="0.3">
      <c r="A896">
        <v>895</v>
      </c>
      <c r="B896" s="11">
        <v>0.86307635603143296</v>
      </c>
      <c r="C896" s="11">
        <v>-5.0100833167274997E-2</v>
      </c>
      <c r="D896" s="11">
        <v>-1.50658234551686E-2</v>
      </c>
      <c r="E896" s="11">
        <v>-3.7194755939314299E-3</v>
      </c>
      <c r="F896" s="11">
        <v>1.8084103187969301E-2</v>
      </c>
      <c r="G896" s="11">
        <v>4.8070575632169402E-4</v>
      </c>
      <c r="H896" s="11">
        <v>1.55008244119517E-2</v>
      </c>
      <c r="I896" s="11">
        <v>-9.2484638846521194E-2</v>
      </c>
      <c r="J896" s="11">
        <v>1.3083940406647499E-2</v>
      </c>
      <c r="K896" s="11">
        <v>-0.104110225668842</v>
      </c>
      <c r="L896" s="11">
        <v>-0.11048676071972</v>
      </c>
      <c r="M896" s="11">
        <v>-6.6759994458388205E-2</v>
      </c>
      <c r="N896" s="11">
        <v>-0.17941378958295801</v>
      </c>
      <c r="O896" s="11">
        <v>-6.5624567451060295E-2</v>
      </c>
      <c r="P896" s="11">
        <v>-1.02613364894858E-2</v>
      </c>
      <c r="Q896" s="11">
        <v>-9.8307975451171897E-3</v>
      </c>
      <c r="R896" s="11">
        <v>-0.137374723211448</v>
      </c>
      <c r="S896" s="11">
        <v>-0.11282941611474601</v>
      </c>
      <c r="T896" s="11">
        <v>-7.3817077956375404E-2</v>
      </c>
      <c r="U896" s="11">
        <v>-0.11848200260681301</v>
      </c>
      <c r="V896" s="11">
        <v>4.8223150092940197E-4</v>
      </c>
      <c r="W896" s="11">
        <v>-4.6772786311827901E-2</v>
      </c>
      <c r="X896" s="11">
        <v>-5.88070638971833E-2</v>
      </c>
      <c r="Y896" s="11">
        <v>-5.1159599912057197E-3</v>
      </c>
      <c r="Z896" s="11">
        <v>-1.09136651299884E-2</v>
      </c>
      <c r="AA896" s="11">
        <v>-9.49700687055548E-2</v>
      </c>
      <c r="AB896" s="11">
        <v>-4.5802711129331097E-2</v>
      </c>
      <c r="AC896" s="11">
        <v>-3.6722363507792503E-2</v>
      </c>
      <c r="AD896" s="11">
        <v>-3.2649750880039602E-2</v>
      </c>
      <c r="AE896" s="11">
        <v>-3.3392909357710401E-2</v>
      </c>
      <c r="AF896" s="11">
        <v>-2.5840278692426701E-2</v>
      </c>
      <c r="AG896" s="11">
        <v>-6.0595974952640103E-2</v>
      </c>
      <c r="AH896" s="11">
        <v>-3.2118704773619097E-2</v>
      </c>
      <c r="AI896" s="11">
        <v>-2.45470159846966E-2</v>
      </c>
      <c r="AJ896" s="11">
        <v>-1.55028661679481E-2</v>
      </c>
      <c r="AK896" s="11">
        <v>3.0047586956786598E-3</v>
      </c>
      <c r="AL896" s="11">
        <v>1.0734308067814001E-2</v>
      </c>
      <c r="AM896" s="11">
        <v>-6.2859879983780701E-3</v>
      </c>
      <c r="AN896" s="11">
        <v>-1.8740313535087001E-2</v>
      </c>
      <c r="AO896" s="11">
        <v>-3.8064842464970897E-2</v>
      </c>
      <c r="AP896" s="11">
        <v>-1.55204510811125E-2</v>
      </c>
      <c r="AQ896" s="11">
        <v>-5.8245444147397601E-2</v>
      </c>
      <c r="AR896" s="11">
        <v>3.5962296700162599E-2</v>
      </c>
      <c r="AS896" s="11">
        <v>-2.2672254923639099E-2</v>
      </c>
      <c r="AT896" s="11">
        <v>-6.88406404256178E-2</v>
      </c>
      <c r="AU896" s="11">
        <v>4.1702764052866499E-2</v>
      </c>
      <c r="AW896">
        <f t="array" ref="AW896">SUMPRODUCT(B896:AU896,TRANSPOSE('QoL regression results'!$H$3:$H$48))</f>
        <v>0.84169195932562779</v>
      </c>
    </row>
    <row r="897" spans="1:49" x14ac:dyDescent="0.3">
      <c r="A897">
        <v>896</v>
      </c>
      <c r="B897" s="11">
        <v>0.86642986320709603</v>
      </c>
      <c r="C897" s="11">
        <v>2.21491835952933E-2</v>
      </c>
      <c r="D897" s="11">
        <v>6.5605409284967301E-3</v>
      </c>
      <c r="E897" s="11">
        <v>1.3656849209194501E-2</v>
      </c>
      <c r="F897" s="11">
        <v>-1.00323797603549E-2</v>
      </c>
      <c r="G897" s="11">
        <v>1.50176236936232E-2</v>
      </c>
      <c r="H897" s="11">
        <v>3.4295631432508897E-2</v>
      </c>
      <c r="I897" s="11">
        <v>-6.9706778245623296E-2</v>
      </c>
      <c r="J897" s="11">
        <v>-4.1696423516834898E-2</v>
      </c>
      <c r="K897" s="11">
        <v>-0.13737449121345599</v>
      </c>
      <c r="L897" s="11">
        <v>-9.9808920409608301E-2</v>
      </c>
      <c r="M897" s="11">
        <v>-5.0636647589024503E-2</v>
      </c>
      <c r="N897" s="11">
        <v>-0.112640247598739</v>
      </c>
      <c r="O897" s="11">
        <v>-6.1548904069019798E-2</v>
      </c>
      <c r="P897" s="11">
        <v>-1.9311002814482201E-2</v>
      </c>
      <c r="Q897" s="11">
        <v>-9.0495577649548103E-2</v>
      </c>
      <c r="R897" s="11">
        <v>-7.0040077522146499E-2</v>
      </c>
      <c r="S897" s="11">
        <v>-0.14821114873678301</v>
      </c>
      <c r="T897" s="11">
        <v>-6.9392956850970106E-2</v>
      </c>
      <c r="U897" s="11">
        <v>-0.144462422092801</v>
      </c>
      <c r="V897" s="11">
        <v>-1.6640384772269999E-2</v>
      </c>
      <c r="W897" s="11">
        <v>-3.9255553477958401E-2</v>
      </c>
      <c r="X897" s="11">
        <v>-4.9191930876823699E-2</v>
      </c>
      <c r="Y897" s="11">
        <v>8.9988840233712706E-3</v>
      </c>
      <c r="Z897" s="11">
        <v>-1.63075080588406E-3</v>
      </c>
      <c r="AA897" s="11">
        <v>-0.10412770530896601</v>
      </c>
      <c r="AB897" s="11">
        <v>-3.05507873001939E-2</v>
      </c>
      <c r="AC897" s="11">
        <v>-1.8268327766144499E-2</v>
      </c>
      <c r="AD897" s="11">
        <v>-6.0959712259880297E-2</v>
      </c>
      <c r="AE897" s="11">
        <v>-2.9114875046345301E-2</v>
      </c>
      <c r="AF897" s="11">
        <v>-3.4823243464505299E-2</v>
      </c>
      <c r="AG897" s="11">
        <v>-5.2882663338514602E-2</v>
      </c>
      <c r="AH897" s="11">
        <v>-5.8890241161967803E-2</v>
      </c>
      <c r="AI897" s="11">
        <v>-1.99649068356717E-2</v>
      </c>
      <c r="AJ897" s="11">
        <v>-1.8795178946642999E-2</v>
      </c>
      <c r="AK897" s="11">
        <v>-8.4187408909321294E-3</v>
      </c>
      <c r="AL897" s="11">
        <v>-4.7181295453230599E-3</v>
      </c>
      <c r="AM897" s="11">
        <v>-1.18435149074166E-2</v>
      </c>
      <c r="AN897" s="11">
        <v>-3.2283666017600202E-2</v>
      </c>
      <c r="AO897" s="11">
        <v>-4.6632871763492102E-2</v>
      </c>
      <c r="AP897" s="11">
        <v>-1.6674393938886901E-2</v>
      </c>
      <c r="AQ897" s="11">
        <v>-6.03771397413203E-2</v>
      </c>
      <c r="AR897" s="11">
        <v>3.8160216680657298E-2</v>
      </c>
      <c r="AS897" s="11">
        <v>-2.4690348226904701E-2</v>
      </c>
      <c r="AT897" s="11">
        <v>-6.7591236948832303E-2</v>
      </c>
      <c r="AU897" s="11">
        <v>3.99147843063185E-2</v>
      </c>
      <c r="AW897">
        <f t="array" ref="AW897">SUMPRODUCT(B897:AU897,TRANSPOSE('QoL regression results'!$H$3:$H$48))</f>
        <v>0.80282149249980517</v>
      </c>
    </row>
    <row r="898" spans="1:49" x14ac:dyDescent="0.3">
      <c r="A898">
        <v>897</v>
      </c>
      <c r="B898" s="11">
        <v>0.84608367407066298</v>
      </c>
      <c r="C898" s="11">
        <v>-7.6897412666560194E-2</v>
      </c>
      <c r="D898" s="11">
        <v>-8.7057575329031398E-3</v>
      </c>
      <c r="E898" s="11">
        <v>1.6147273062179499E-3</v>
      </c>
      <c r="F898" s="11">
        <v>1.9887149770754502E-2</v>
      </c>
      <c r="G898" s="11">
        <v>1.48843129660522E-2</v>
      </c>
      <c r="H898" s="11">
        <v>2.53610290969866E-2</v>
      </c>
      <c r="I898" s="11">
        <v>-0.125087899133527</v>
      </c>
      <c r="J898" s="11">
        <v>-1.4860757201585299E-2</v>
      </c>
      <c r="K898" s="11">
        <v>-0.11610567564082599</v>
      </c>
      <c r="L898" s="11">
        <v>-0.107378664326713</v>
      </c>
      <c r="M898" s="11">
        <v>-4.7833655941069503E-2</v>
      </c>
      <c r="N898" s="11">
        <v>-9.1808044879605394E-2</v>
      </c>
      <c r="O898" s="11">
        <v>-0.114672902847891</v>
      </c>
      <c r="P898" s="11">
        <v>-1.97978734666234E-2</v>
      </c>
      <c r="Q898" s="11">
        <v>-0.123725785112916</v>
      </c>
      <c r="R898" s="11">
        <v>-7.6848013560971901E-2</v>
      </c>
      <c r="S898" s="11">
        <v>-0.13993279048052401</v>
      </c>
      <c r="T898" s="11">
        <v>-6.9512720405860304E-2</v>
      </c>
      <c r="U898" s="11">
        <v>-4.7406943090151699E-2</v>
      </c>
      <c r="V898" s="11">
        <v>3.5505608761349102E-3</v>
      </c>
      <c r="W898" s="11">
        <v>-5.6122191156442201E-2</v>
      </c>
      <c r="X898" s="11">
        <v>-3.2573966211670101E-2</v>
      </c>
      <c r="Y898" s="11">
        <v>-2.4117914359713801E-2</v>
      </c>
      <c r="Z898" s="11">
        <v>-1.2535950472392801E-2</v>
      </c>
      <c r="AA898" s="11">
        <v>-0.102345930580252</v>
      </c>
      <c r="AB898" s="11">
        <v>-2.7363068571928401E-2</v>
      </c>
      <c r="AC898" s="11">
        <v>8.1560226051220194E-2</v>
      </c>
      <c r="AD898" s="11">
        <v>-1.47232340456383E-2</v>
      </c>
      <c r="AE898" s="11">
        <v>-3.2216650014848497E-2</v>
      </c>
      <c r="AF898" s="11">
        <v>-9.6000524663717099E-3</v>
      </c>
      <c r="AG898" s="11">
        <v>-5.3502880200163402E-2</v>
      </c>
      <c r="AH898" s="11">
        <v>-4.2931041597797703E-2</v>
      </c>
      <c r="AI898" s="11">
        <v>-2.4747531887447501E-2</v>
      </c>
      <c r="AJ898" s="11">
        <v>-1.45294323841836E-2</v>
      </c>
      <c r="AK898" s="11">
        <v>7.5419567663010199E-3</v>
      </c>
      <c r="AL898" s="11">
        <v>1.02097176703503E-2</v>
      </c>
      <c r="AM898" s="11">
        <v>-1.0742026512895599E-2</v>
      </c>
      <c r="AN898" s="11">
        <v>-9.1011179015689104E-3</v>
      </c>
      <c r="AO898" s="11">
        <v>-3.00856584726828E-2</v>
      </c>
      <c r="AP898" s="11">
        <v>-1.54817042706037E-2</v>
      </c>
      <c r="AQ898" s="11">
        <v>-6.22291457737729E-2</v>
      </c>
      <c r="AR898" s="11">
        <v>3.3505738857244997E-2</v>
      </c>
      <c r="AS898" s="11">
        <v>-1.8759929504346198E-2</v>
      </c>
      <c r="AT898" s="11">
        <v>-6.6982963131628603E-2</v>
      </c>
      <c r="AU898" s="11">
        <v>4.6460648083652099E-2</v>
      </c>
      <c r="AW898">
        <f t="array" ref="AW898">SUMPRODUCT(B898:AU898,TRANSPOSE('QoL regression results'!$H$3:$H$48))</f>
        <v>0.81336235014321556</v>
      </c>
    </row>
    <row r="899" spans="1:49" x14ac:dyDescent="0.3">
      <c r="A899">
        <v>898</v>
      </c>
      <c r="B899" s="11">
        <v>0.83319661183729099</v>
      </c>
      <c r="C899" s="11">
        <v>-7.3795703342086294E-2</v>
      </c>
      <c r="D899" s="11">
        <v>-1.92956933801227E-3</v>
      </c>
      <c r="E899" s="11">
        <v>6.7922852235388102E-3</v>
      </c>
      <c r="F899" s="11">
        <v>-8.40229909910724E-3</v>
      </c>
      <c r="G899" s="11">
        <v>2.6289801225813099E-2</v>
      </c>
      <c r="H899" s="11">
        <v>2.4404532748144799E-2</v>
      </c>
      <c r="I899" s="11">
        <v>-9.0195479492140102E-2</v>
      </c>
      <c r="J899" s="11">
        <v>-2.7669219801105898E-3</v>
      </c>
      <c r="K899" s="11">
        <v>-0.10232315820372501</v>
      </c>
      <c r="L899" s="11">
        <v>-0.13384730000428</v>
      </c>
      <c r="M899" s="11">
        <v>-5.00628542010002E-2</v>
      </c>
      <c r="N899" s="11">
        <v>-0.105411436356217</v>
      </c>
      <c r="O899" s="11">
        <v>-7.2618205601737706E-2</v>
      </c>
      <c r="P899" s="11">
        <v>-1.4040762025609801E-2</v>
      </c>
      <c r="Q899" s="11">
        <v>-5.9435150548631001E-2</v>
      </c>
      <c r="R899" s="11">
        <v>-6.3460714931786302E-2</v>
      </c>
      <c r="S899" s="11">
        <v>-0.13824548272571799</v>
      </c>
      <c r="T899" s="11">
        <v>-6.1647893564183903E-2</v>
      </c>
      <c r="U899" s="11">
        <v>-6.2828132577665797E-3</v>
      </c>
      <c r="V899" s="11">
        <v>6.2205823899045302E-3</v>
      </c>
      <c r="W899" s="11">
        <v>-1.2553277126983399E-2</v>
      </c>
      <c r="X899" s="11">
        <v>-4.8018558730458898E-2</v>
      </c>
      <c r="Y899" s="11">
        <v>3.2729972964423197E-2</v>
      </c>
      <c r="Z899" s="11">
        <v>1.9019543897530501E-2</v>
      </c>
      <c r="AA899" s="11">
        <v>-0.103170562874286</v>
      </c>
      <c r="AB899" s="11">
        <v>-2.5581107140956402E-2</v>
      </c>
      <c r="AC899" s="11">
        <v>-1.2187513989671E-2</v>
      </c>
      <c r="AD899" s="11">
        <v>-6.9271112751713895E-2</v>
      </c>
      <c r="AE899" s="11">
        <v>-3.2089766399901E-2</v>
      </c>
      <c r="AF899" s="11">
        <v>-1.30149620342912E-2</v>
      </c>
      <c r="AG899" s="11">
        <v>-6.6451952534863606E-2</v>
      </c>
      <c r="AH899" s="11">
        <v>-4.2809463123188202E-2</v>
      </c>
      <c r="AI899" s="11">
        <v>-1.83125303400751E-2</v>
      </c>
      <c r="AJ899" s="11">
        <v>-1.7320828965542399E-2</v>
      </c>
      <c r="AK899" s="11">
        <v>1.07298800629409E-2</v>
      </c>
      <c r="AL899" s="11">
        <v>1.6917127982063199E-2</v>
      </c>
      <c r="AM899" s="11">
        <v>6.3664272010877003E-3</v>
      </c>
      <c r="AN899" s="11">
        <v>-1.16283909239404E-2</v>
      </c>
      <c r="AO899" s="11">
        <v>-2.92288956003183E-2</v>
      </c>
      <c r="AP899" s="11">
        <v>-1.53985416600815E-2</v>
      </c>
      <c r="AQ899" s="11">
        <v>-5.6776818547081498E-2</v>
      </c>
      <c r="AR899" s="11">
        <v>2.5051057967308901E-2</v>
      </c>
      <c r="AS899" s="11">
        <v>-1.7500315807369101E-2</v>
      </c>
      <c r="AT899" s="11">
        <v>-5.9460711251590102E-2</v>
      </c>
      <c r="AU899" s="11">
        <v>5.22682052137469E-2</v>
      </c>
      <c r="AW899">
        <f t="array" ref="AW899">SUMPRODUCT(B899:AU899,TRANSPOSE('QoL regression results'!$H$3:$H$48))</f>
        <v>0.807304276696166</v>
      </c>
    </row>
    <row r="900" spans="1:49" x14ac:dyDescent="0.3">
      <c r="A900">
        <v>899</v>
      </c>
      <c r="B900" s="11">
        <v>0.86026312241637903</v>
      </c>
      <c r="C900" s="11">
        <v>-2.7634358016443501E-2</v>
      </c>
      <c r="D900" s="11">
        <v>-1.6195520511974801E-2</v>
      </c>
      <c r="E900" s="11">
        <v>5.5537223429040399E-3</v>
      </c>
      <c r="F900" s="11">
        <v>-1.02373278676326E-4</v>
      </c>
      <c r="G900" s="11">
        <v>2.9481052953559801E-2</v>
      </c>
      <c r="H900" s="11">
        <v>2.6977836601764501E-2</v>
      </c>
      <c r="I900" s="11">
        <v>-0.11936324794726599</v>
      </c>
      <c r="J900" s="11">
        <v>-2.4607973405637699E-2</v>
      </c>
      <c r="K900" s="11">
        <v>-0.17478991714608799</v>
      </c>
      <c r="L900" s="11">
        <v>-8.3072549097045201E-2</v>
      </c>
      <c r="M900" s="11">
        <v>-5.0361711345540197E-2</v>
      </c>
      <c r="N900" s="11">
        <v>-0.136133300171705</v>
      </c>
      <c r="O900" s="11">
        <v>-0.103323271915885</v>
      </c>
      <c r="P900" s="11">
        <v>-1.8287571028124699E-2</v>
      </c>
      <c r="Q900" s="11">
        <v>-6.3974129255993703E-2</v>
      </c>
      <c r="R900" s="11">
        <v>-0.100781765544325</v>
      </c>
      <c r="S900" s="11">
        <v>-0.15527998557001199</v>
      </c>
      <c r="T900" s="11">
        <v>-6.7552763394266094E-2</v>
      </c>
      <c r="U900" s="11">
        <v>-0.159565688316881</v>
      </c>
      <c r="V900" s="11">
        <v>2.23146543180451E-2</v>
      </c>
      <c r="W900" s="11">
        <v>-4.3511578126337297E-2</v>
      </c>
      <c r="X900" s="11">
        <v>-2.4239857174372902E-2</v>
      </c>
      <c r="Y900" s="11">
        <v>-4.9198342555763303E-2</v>
      </c>
      <c r="Z900" s="11">
        <v>9.8619333844728006E-3</v>
      </c>
      <c r="AA900" s="11">
        <v>-9.0803671848531095E-2</v>
      </c>
      <c r="AB900" s="11">
        <v>-2.5496435859275701E-2</v>
      </c>
      <c r="AC900" s="11">
        <v>-5.0858371546543303E-2</v>
      </c>
      <c r="AD900" s="11">
        <v>2.10106198774304E-2</v>
      </c>
      <c r="AE900" s="11">
        <v>-2.9415491898124001E-2</v>
      </c>
      <c r="AF900" s="11">
        <v>-1.5578503752045499E-2</v>
      </c>
      <c r="AG900" s="11">
        <v>-5.6816052666701297E-2</v>
      </c>
      <c r="AH900" s="11">
        <v>-5.3941135472099E-2</v>
      </c>
      <c r="AI900" s="11">
        <v>-2.0972544191677399E-2</v>
      </c>
      <c r="AJ900" s="11">
        <v>-1.6283014522859799E-2</v>
      </c>
      <c r="AK900" s="11">
        <v>4.7779846633388004E-3</v>
      </c>
      <c r="AL900" s="11">
        <v>1.2377018038594799E-2</v>
      </c>
      <c r="AM900" s="11">
        <v>-6.2071613145256296E-3</v>
      </c>
      <c r="AN900" s="11">
        <v>-1.7828828790216401E-2</v>
      </c>
      <c r="AO900" s="11">
        <v>-4.6320914311077897E-2</v>
      </c>
      <c r="AP900" s="11">
        <v>-7.40628492501667E-3</v>
      </c>
      <c r="AQ900" s="11">
        <v>-4.7615361996533698E-2</v>
      </c>
      <c r="AR900" s="11">
        <v>2.7644612627173801E-2</v>
      </c>
      <c r="AS900" s="11">
        <v>-2.6473137634145501E-2</v>
      </c>
      <c r="AT900" s="11">
        <v>-7.2248335958242593E-2</v>
      </c>
      <c r="AU900" s="11">
        <v>3.9891691692982498E-2</v>
      </c>
      <c r="AW900">
        <f t="array" ref="AW900">SUMPRODUCT(B900:AU900,TRANSPOSE('QoL regression results'!$H$3:$H$48))</f>
        <v>0.81869900498287485</v>
      </c>
    </row>
    <row r="901" spans="1:49" x14ac:dyDescent="0.3">
      <c r="A901">
        <v>900</v>
      </c>
      <c r="B901" s="11">
        <v>0.84953543732751202</v>
      </c>
      <c r="C901" s="11">
        <v>-3.01922764650016E-2</v>
      </c>
      <c r="D901" s="11">
        <v>-1.06606494987714E-2</v>
      </c>
      <c r="E901" s="11">
        <v>8.1583269202371907E-3</v>
      </c>
      <c r="F901" s="11">
        <v>-1.17052994058455E-2</v>
      </c>
      <c r="G901" s="11">
        <v>6.51088705725746E-3</v>
      </c>
      <c r="H901" s="11">
        <v>1.09940808246149E-2</v>
      </c>
      <c r="I901" s="11">
        <v>-4.4603113062790599E-2</v>
      </c>
      <c r="J901" s="11">
        <v>9.0908374326268398E-3</v>
      </c>
      <c r="K901" s="11">
        <v>-7.8977636679131297E-2</v>
      </c>
      <c r="L901" s="11">
        <v>-0.12225827557220501</v>
      </c>
      <c r="M901" s="11">
        <v>-5.75313247783047E-2</v>
      </c>
      <c r="N901" s="11">
        <v>-0.111764514328582</v>
      </c>
      <c r="O901" s="11">
        <v>-0.114118617199624</v>
      </c>
      <c r="P901" s="11">
        <v>-2.6187482187035298E-2</v>
      </c>
      <c r="Q901" s="11">
        <v>-0.103451185967275</v>
      </c>
      <c r="R901" s="11">
        <v>-2.6197867183424001E-2</v>
      </c>
      <c r="S901" s="11">
        <v>-0.12418756124373</v>
      </c>
      <c r="T901" s="11">
        <v>-9.7481127090983499E-2</v>
      </c>
      <c r="U901" s="11">
        <v>8.9436932199960005E-4</v>
      </c>
      <c r="V901" s="11">
        <v>-6.1553484179846898E-4</v>
      </c>
      <c r="W901" s="11">
        <v>-2.8687117155137599E-2</v>
      </c>
      <c r="X901" s="11">
        <v>-3.0383897670959701E-2</v>
      </c>
      <c r="Y901" s="11">
        <v>-1.5330750818904299E-2</v>
      </c>
      <c r="Z901" s="11">
        <v>-5.3550203069095397E-3</v>
      </c>
      <c r="AA901" s="11">
        <v>-0.102748154135117</v>
      </c>
      <c r="AB901" s="11">
        <v>-2.7116659469383499E-2</v>
      </c>
      <c r="AC901" s="11">
        <v>2.6911057941384599E-3</v>
      </c>
      <c r="AD901" s="11">
        <v>9.6606361182787308E-3</v>
      </c>
      <c r="AE901" s="11">
        <v>-3.3775979202022501E-2</v>
      </c>
      <c r="AF901" s="11">
        <v>-2.5592691571896899E-2</v>
      </c>
      <c r="AG901" s="11">
        <v>-6.45312124637787E-2</v>
      </c>
      <c r="AH901" s="11">
        <v>-3.8557301676753503E-2</v>
      </c>
      <c r="AI901" s="11">
        <v>-1.54987099952854E-2</v>
      </c>
      <c r="AJ901" s="11">
        <v>-2.0856482076482399E-2</v>
      </c>
      <c r="AK901" s="11">
        <v>3.0789272001362001E-3</v>
      </c>
      <c r="AL901" s="11">
        <v>1.48423681908829E-2</v>
      </c>
      <c r="AM901" s="11">
        <v>-7.2577039094426496E-4</v>
      </c>
      <c r="AN901" s="11">
        <v>-1.6410864494972199E-2</v>
      </c>
      <c r="AO901" s="11">
        <v>-3.8683668341313003E-2</v>
      </c>
      <c r="AP901" s="11">
        <v>-9.1222340855447205E-3</v>
      </c>
      <c r="AQ901" s="11">
        <v>-6.0905376617422097E-2</v>
      </c>
      <c r="AR901" s="11">
        <v>3.1772193883106502E-2</v>
      </c>
      <c r="AS901" s="11">
        <v>-1.1851845016787901E-2</v>
      </c>
      <c r="AT901" s="11">
        <v>-6.2128055585746599E-2</v>
      </c>
      <c r="AU901" s="11">
        <v>4.3967950726290797E-2</v>
      </c>
      <c r="AW901">
        <f t="array" ref="AW901">SUMPRODUCT(B901:AU901,TRANSPOSE('QoL regression results'!$H$3:$H$48))</f>
        <v>0.82582050384164141</v>
      </c>
    </row>
    <row r="902" spans="1:49" x14ac:dyDescent="0.3">
      <c r="A902">
        <v>901</v>
      </c>
      <c r="B902" s="11">
        <v>0.85170325934800095</v>
      </c>
      <c r="C902" s="11">
        <v>3.1363916847387499E-2</v>
      </c>
      <c r="D902" s="11">
        <v>-2.14931884986659E-2</v>
      </c>
      <c r="E902" s="11">
        <v>1.99511583774143E-3</v>
      </c>
      <c r="F902" s="11">
        <v>-1.92684496017002E-2</v>
      </c>
      <c r="G902" s="11">
        <v>2.4248502720228899E-2</v>
      </c>
      <c r="H902" s="11">
        <v>2.3990841738742399E-2</v>
      </c>
      <c r="I902" s="11">
        <v>-0.11045815374988301</v>
      </c>
      <c r="J902" s="11">
        <v>-1.68709175062326E-2</v>
      </c>
      <c r="K902" s="11">
        <v>-7.2778723638998594E-2</v>
      </c>
      <c r="L902" s="11">
        <v>-0.116560858820904</v>
      </c>
      <c r="M902" s="11">
        <v>-5.2276065846065603E-2</v>
      </c>
      <c r="N902" s="11">
        <v>-0.14234689438763901</v>
      </c>
      <c r="O902" s="11">
        <v>-0.11213191954749099</v>
      </c>
      <c r="P902" s="11">
        <v>-2.9130709704158899E-2</v>
      </c>
      <c r="Q902" s="11">
        <v>-0.116352621736065</v>
      </c>
      <c r="R902" s="11">
        <v>-7.4507610866485205E-2</v>
      </c>
      <c r="S902" s="11">
        <v>-0.13274147845425299</v>
      </c>
      <c r="T902" s="11">
        <v>-3.5292487363104197E-2</v>
      </c>
      <c r="U902" s="11">
        <v>-4.9062588119526102E-2</v>
      </c>
      <c r="V902" s="11">
        <v>-8.73975163353103E-4</v>
      </c>
      <c r="W902" s="11">
        <v>-4.7731896577801199E-2</v>
      </c>
      <c r="X902" s="11">
        <v>-1.8234737510031102E-2</v>
      </c>
      <c r="Y902" s="11">
        <v>2.6179070145186001E-2</v>
      </c>
      <c r="Z902" s="11">
        <v>-4.7591088557917598E-2</v>
      </c>
      <c r="AA902" s="11">
        <v>-9.3271847129591703E-2</v>
      </c>
      <c r="AB902" s="11">
        <v>-1.8933101610661199E-2</v>
      </c>
      <c r="AC902" s="11">
        <v>-1.02272385887487E-2</v>
      </c>
      <c r="AD902" s="11">
        <v>1.8909509966050699E-2</v>
      </c>
      <c r="AE902" s="11">
        <v>-3.0452157810459901E-2</v>
      </c>
      <c r="AF902" s="11">
        <v>-2.3574678225490801E-2</v>
      </c>
      <c r="AG902" s="11">
        <v>-6.5041366219966701E-2</v>
      </c>
      <c r="AH902" s="11">
        <v>-3.8834357533077901E-2</v>
      </c>
      <c r="AI902" s="11">
        <v>-2.6816148034606899E-2</v>
      </c>
      <c r="AJ902" s="11">
        <v>-1.4284072381294199E-2</v>
      </c>
      <c r="AK902" s="11">
        <v>-3.73866650189117E-3</v>
      </c>
      <c r="AL902" s="11">
        <v>7.2511428007685701E-4</v>
      </c>
      <c r="AM902" s="11">
        <v>-1.1015456227172401E-2</v>
      </c>
      <c r="AN902" s="11">
        <v>-3.6858139970663402E-2</v>
      </c>
      <c r="AO902" s="11">
        <v>-5.03880301443154E-2</v>
      </c>
      <c r="AP902" s="11">
        <v>-1.7468501020210001E-2</v>
      </c>
      <c r="AQ902" s="11">
        <v>-5.1160549360484399E-2</v>
      </c>
      <c r="AR902" s="11">
        <v>2.8296215255981E-2</v>
      </c>
      <c r="AS902" s="11">
        <v>-9.3613353255214797E-3</v>
      </c>
      <c r="AT902" s="11">
        <v>-6.0237784125697802E-2</v>
      </c>
      <c r="AU902" s="11">
        <v>5.3066884776216801E-2</v>
      </c>
      <c r="AW902">
        <f t="array" ref="AW902">SUMPRODUCT(B902:AU902,TRANSPOSE('QoL regression results'!$H$3:$H$48))</f>
        <v>0.81359401609499993</v>
      </c>
    </row>
    <row r="903" spans="1:49" x14ac:dyDescent="0.3">
      <c r="A903">
        <v>902</v>
      </c>
      <c r="B903" s="11">
        <v>0.86307710389584902</v>
      </c>
      <c r="C903" s="11">
        <v>-7.2010215689914503E-2</v>
      </c>
      <c r="D903" s="11">
        <v>-2.7378891816642902E-2</v>
      </c>
      <c r="E903" s="11">
        <v>-5.4627076926519001E-3</v>
      </c>
      <c r="F903" s="11">
        <v>3.0821412458137301E-3</v>
      </c>
      <c r="G903" s="11">
        <v>1.91673727949788E-2</v>
      </c>
      <c r="H903" s="11">
        <v>3.7982561924401401E-2</v>
      </c>
      <c r="I903" s="11">
        <v>-0.10373323867889001</v>
      </c>
      <c r="J903" s="11">
        <v>-8.3867083834223404E-3</v>
      </c>
      <c r="K903" s="11">
        <v>-0.129451246803411</v>
      </c>
      <c r="L903" s="11">
        <v>-0.12988562341690801</v>
      </c>
      <c r="M903" s="11">
        <v>-5.97297312750514E-2</v>
      </c>
      <c r="N903" s="11">
        <v>-0.21173653359219799</v>
      </c>
      <c r="O903" s="11">
        <v>-5.0260854057866997E-2</v>
      </c>
      <c r="P903" s="11">
        <v>-2.33636276852709E-2</v>
      </c>
      <c r="Q903" s="11">
        <v>-8.8575035322906601E-2</v>
      </c>
      <c r="R903" s="11">
        <v>-8.75632858195034E-2</v>
      </c>
      <c r="S903" s="11">
        <v>-0.11519250262361</v>
      </c>
      <c r="T903" s="11">
        <v>-5.7543246499047102E-2</v>
      </c>
      <c r="U903" s="11">
        <v>-3.7555527562309503E-2</v>
      </c>
      <c r="V903" s="11">
        <v>1.26566723291076E-2</v>
      </c>
      <c r="W903" s="11">
        <v>-3.06234293223435E-2</v>
      </c>
      <c r="X903" s="11">
        <v>-4.6311096509682702E-2</v>
      </c>
      <c r="Y903" s="11">
        <v>-2.4783539604568899E-2</v>
      </c>
      <c r="Z903" s="11">
        <v>-1.44903666277089E-2</v>
      </c>
      <c r="AA903" s="11">
        <v>-7.9314175962392403E-2</v>
      </c>
      <c r="AB903" s="11">
        <v>-3.4227279338548702E-2</v>
      </c>
      <c r="AC903" s="11">
        <v>-1.03655288048297E-2</v>
      </c>
      <c r="AD903" s="11">
        <v>-9.3222845872445295E-2</v>
      </c>
      <c r="AE903" s="11">
        <v>-3.56754734344455E-2</v>
      </c>
      <c r="AF903" s="11">
        <v>-1.1249386943437001E-2</v>
      </c>
      <c r="AG903" s="11">
        <v>-6.3333168137991502E-2</v>
      </c>
      <c r="AH903" s="11">
        <v>-5.2130357798234703E-2</v>
      </c>
      <c r="AI903" s="11">
        <v>-2.7238056257787E-2</v>
      </c>
      <c r="AJ903" s="11">
        <v>-1.45441315190301E-2</v>
      </c>
      <c r="AK903" s="11">
        <v>2.0031345543563401E-3</v>
      </c>
      <c r="AL903" s="11">
        <v>8.7417916382410595E-3</v>
      </c>
      <c r="AM903" s="11">
        <v>-7.41264143164614E-3</v>
      </c>
      <c r="AN903" s="11">
        <v>-2.62027466787874E-2</v>
      </c>
      <c r="AO903" s="11">
        <v>-3.7987911610332201E-2</v>
      </c>
      <c r="AP903" s="11">
        <v>-7.3847941071984698E-3</v>
      </c>
      <c r="AQ903" s="11">
        <v>-4.9564285564553598E-2</v>
      </c>
      <c r="AR903" s="11">
        <v>2.8020454739642001E-2</v>
      </c>
      <c r="AS903" s="11">
        <v>-1.9922351097729499E-2</v>
      </c>
      <c r="AT903" s="11">
        <v>-6.9364445389342902E-2</v>
      </c>
      <c r="AU903" s="11">
        <v>4.5058088948022899E-2</v>
      </c>
      <c r="AW903">
        <f t="array" ref="AW903">SUMPRODUCT(B903:AU903,TRANSPOSE('QoL regression results'!$H$3:$H$48))</f>
        <v>0.81968853773585537</v>
      </c>
    </row>
    <row r="904" spans="1:49" x14ac:dyDescent="0.3">
      <c r="A904">
        <v>903</v>
      </c>
      <c r="B904" s="11">
        <v>0.85274122825454501</v>
      </c>
      <c r="C904" s="11">
        <v>-4.6466079203523199E-2</v>
      </c>
      <c r="D904" s="11">
        <v>-3.89135818283237E-3</v>
      </c>
      <c r="E904" s="11">
        <v>1.22431179969585E-2</v>
      </c>
      <c r="F904" s="11">
        <v>2.8284843304632899E-2</v>
      </c>
      <c r="G904" s="11">
        <v>1.6974519152455399E-2</v>
      </c>
      <c r="H904" s="11">
        <v>2.7413238406698501E-2</v>
      </c>
      <c r="I904" s="11">
        <v>-8.2893257140783702E-2</v>
      </c>
      <c r="J904" s="11">
        <v>-4.2412325923187902E-2</v>
      </c>
      <c r="K904" s="11">
        <v>-4.1396042151052401E-2</v>
      </c>
      <c r="L904" s="11">
        <v>-0.107892711873737</v>
      </c>
      <c r="M904" s="11">
        <v>-5.2246962035299702E-2</v>
      </c>
      <c r="N904" s="11">
        <v>-0.14182329191453699</v>
      </c>
      <c r="O904" s="11">
        <v>-0.10139366070435001</v>
      </c>
      <c r="P904" s="11">
        <v>-2.96387719063167E-2</v>
      </c>
      <c r="Q904" s="11">
        <v>-0.111615499073034</v>
      </c>
      <c r="R904" s="11">
        <v>-7.2900646389059007E-2</v>
      </c>
      <c r="S904" s="11">
        <v>-0.123941976058491</v>
      </c>
      <c r="T904" s="11">
        <v>-8.4351415266384205E-2</v>
      </c>
      <c r="U904" s="11">
        <v>-7.7881334036313907E-2</v>
      </c>
      <c r="V904" s="11">
        <v>-2.7148376500927902E-2</v>
      </c>
      <c r="W904" s="11">
        <v>-1.83455121033314E-2</v>
      </c>
      <c r="X904" s="11">
        <v>-4.0245525601295497E-2</v>
      </c>
      <c r="Y904" s="11">
        <v>1.56210548140096E-2</v>
      </c>
      <c r="Z904" s="11">
        <v>-4.1034278470615498E-2</v>
      </c>
      <c r="AA904" s="11">
        <v>-8.0460362714061595E-2</v>
      </c>
      <c r="AB904" s="11">
        <v>-2.4209423651496701E-2</v>
      </c>
      <c r="AC904" s="11">
        <v>-3.0552792343659801E-2</v>
      </c>
      <c r="AD904" s="11">
        <v>-4.36614672302836E-2</v>
      </c>
      <c r="AE904" s="11">
        <v>-2.58511473109896E-2</v>
      </c>
      <c r="AF904" s="11">
        <v>-1.92629410440316E-2</v>
      </c>
      <c r="AG904" s="11">
        <v>-5.7085276634849198E-2</v>
      </c>
      <c r="AH904" s="11">
        <v>-4.5689671458267703E-2</v>
      </c>
      <c r="AI904" s="11">
        <v>-2.2853589215042901E-2</v>
      </c>
      <c r="AJ904" s="11">
        <v>-1.7357935147747802E-2</v>
      </c>
      <c r="AK904" s="11">
        <v>4.8625125282471303E-3</v>
      </c>
      <c r="AL904" s="11">
        <v>1.01605855230386E-2</v>
      </c>
      <c r="AM904" s="11">
        <v>-6.9020490010599303E-3</v>
      </c>
      <c r="AN904" s="11">
        <v>-1.48755974057378E-2</v>
      </c>
      <c r="AO904" s="11">
        <v>-4.3379392593202802E-2</v>
      </c>
      <c r="AP904" s="11">
        <v>-1.6554306755001798E-2</v>
      </c>
      <c r="AQ904" s="11">
        <v>-6.3259107695294206E-2</v>
      </c>
      <c r="AR904" s="11">
        <v>2.7933605909511799E-2</v>
      </c>
      <c r="AS904" s="11">
        <v>-1.6087985801059801E-2</v>
      </c>
      <c r="AT904" s="11">
        <v>-6.6836032550609895E-2</v>
      </c>
      <c r="AU904" s="11">
        <v>4.3531674538987097E-2</v>
      </c>
      <c r="AW904">
        <f t="array" ref="AW904">SUMPRODUCT(B904:AU904,TRANSPOSE('QoL regression results'!$H$3:$H$48))</f>
        <v>0.81721214231931583</v>
      </c>
    </row>
    <row r="905" spans="1:49" x14ac:dyDescent="0.3">
      <c r="A905">
        <v>904</v>
      </c>
      <c r="B905" s="11">
        <v>0.85415771887157899</v>
      </c>
      <c r="C905" s="11">
        <v>-6.3949472397832094E-2</v>
      </c>
      <c r="D905" s="11">
        <v>-1.43490380053464E-2</v>
      </c>
      <c r="E905" s="11">
        <v>2.1819611294713998E-3</v>
      </c>
      <c r="F905" s="11">
        <v>8.7924629895712401E-3</v>
      </c>
      <c r="G905" s="11">
        <v>3.8068722093391197E-2</v>
      </c>
      <c r="H905" s="11">
        <v>2.8229134853170499E-2</v>
      </c>
      <c r="I905" s="11">
        <v>-7.39242590466474E-2</v>
      </c>
      <c r="J905" s="11">
        <v>-5.9096596605934498E-2</v>
      </c>
      <c r="K905" s="11">
        <v>-0.10086039522722599</v>
      </c>
      <c r="L905" s="11">
        <v>-0.100951951507084</v>
      </c>
      <c r="M905" s="11">
        <v>-5.41922113603132E-2</v>
      </c>
      <c r="N905" s="11">
        <v>-0.16176501175462299</v>
      </c>
      <c r="O905" s="11">
        <v>-9.0667706800318604E-2</v>
      </c>
      <c r="P905" s="11">
        <v>-2.0766201356238401E-2</v>
      </c>
      <c r="Q905" s="11">
        <v>-8.9751388663539405E-2</v>
      </c>
      <c r="R905" s="11">
        <v>-8.8307600469331393E-2</v>
      </c>
      <c r="S905" s="11">
        <v>-0.140253487725887</v>
      </c>
      <c r="T905" s="11">
        <v>-8.7502445677371699E-2</v>
      </c>
      <c r="U905" s="11">
        <v>-1.71758803527302E-2</v>
      </c>
      <c r="V905" s="11">
        <v>-2.2590651009662999E-2</v>
      </c>
      <c r="W905" s="11">
        <v>6.6354933771092701E-3</v>
      </c>
      <c r="X905" s="11">
        <v>-3.5919394119652899E-2</v>
      </c>
      <c r="Y905" s="11">
        <v>-5.6852548826129903E-2</v>
      </c>
      <c r="Z905" s="11">
        <v>3.4536075254047501E-3</v>
      </c>
      <c r="AA905" s="11">
        <v>-6.19258538684569E-2</v>
      </c>
      <c r="AB905" s="11">
        <v>-3.3377476530434498E-2</v>
      </c>
      <c r="AC905" s="11">
        <v>-2.2917428314703E-2</v>
      </c>
      <c r="AD905" s="11">
        <v>-2.2455896628125601E-3</v>
      </c>
      <c r="AE905" s="11">
        <v>-3.6836248498327E-2</v>
      </c>
      <c r="AF905" s="11">
        <v>-2.9192301265524301E-2</v>
      </c>
      <c r="AG905" s="11">
        <v>-4.4616192373891597E-2</v>
      </c>
      <c r="AH905" s="11">
        <v>-4.5350678242298499E-2</v>
      </c>
      <c r="AI905" s="11">
        <v>-3.73075581436038E-2</v>
      </c>
      <c r="AJ905" s="11">
        <v>-1.9256862040154799E-2</v>
      </c>
      <c r="AK905" s="11">
        <v>5.9931297334493601E-3</v>
      </c>
      <c r="AL905" s="11">
        <v>8.0318072440045702E-3</v>
      </c>
      <c r="AM905" s="11">
        <v>7.7260045107391598E-4</v>
      </c>
      <c r="AN905" s="11">
        <v>-2.0766084345105601E-2</v>
      </c>
      <c r="AO905" s="11">
        <v>-4.0872079619867302E-2</v>
      </c>
      <c r="AP905" s="11">
        <v>-1.1687448933753E-2</v>
      </c>
      <c r="AQ905" s="11">
        <v>-5.5263042641061397E-2</v>
      </c>
      <c r="AR905" s="11">
        <v>3.5173554341423899E-2</v>
      </c>
      <c r="AS905" s="11">
        <v>-2.3343951068259601E-2</v>
      </c>
      <c r="AT905" s="11">
        <v>-7.0111042086660094E-2</v>
      </c>
      <c r="AU905" s="11">
        <v>4.7919837968292398E-2</v>
      </c>
      <c r="AW905">
        <f t="array" ref="AW905">SUMPRODUCT(B905:AU905,TRANSPOSE('QoL regression results'!$H$3:$H$48))</f>
        <v>0.81683884787328498</v>
      </c>
    </row>
    <row r="906" spans="1:49" x14ac:dyDescent="0.3">
      <c r="A906">
        <v>905</v>
      </c>
      <c r="B906" s="11">
        <v>0.85441584946799698</v>
      </c>
      <c r="C906" s="11">
        <v>-1.55369408406096E-2</v>
      </c>
      <c r="D906" s="11">
        <v>4.52175719762727E-2</v>
      </c>
      <c r="E906" s="11">
        <v>1.08969135893841E-2</v>
      </c>
      <c r="F906" s="11">
        <v>1.0831828048535601E-2</v>
      </c>
      <c r="G906" s="11">
        <v>-2.1585852303128501E-3</v>
      </c>
      <c r="H906" s="11">
        <v>3.07658020294687E-2</v>
      </c>
      <c r="I906" s="11">
        <v>-9.3455336887977802E-2</v>
      </c>
      <c r="J906" s="11">
        <v>-4.2887239601143903E-3</v>
      </c>
      <c r="K906" s="11">
        <v>-0.12051381810454199</v>
      </c>
      <c r="L906" s="11">
        <v>-0.13172412515797399</v>
      </c>
      <c r="M906" s="11">
        <v>-4.8670972666732398E-2</v>
      </c>
      <c r="N906" s="11">
        <v>-0.155423643459522</v>
      </c>
      <c r="O906" s="11">
        <v>-6.5381992101407896E-2</v>
      </c>
      <c r="P906" s="11">
        <v>-1.8973507008442001E-2</v>
      </c>
      <c r="Q906" s="11">
        <v>-8.2492705139067604E-2</v>
      </c>
      <c r="R906" s="11">
        <v>-9.9355082398497593E-2</v>
      </c>
      <c r="S906" s="11">
        <v>-9.5205578111488401E-2</v>
      </c>
      <c r="T906" s="11">
        <v>-7.7715536833426496E-2</v>
      </c>
      <c r="U906" s="11">
        <v>-7.9274013289811998E-2</v>
      </c>
      <c r="V906" s="11">
        <v>1.32779462977318E-2</v>
      </c>
      <c r="W906" s="11">
        <v>-3.7004187315266099E-2</v>
      </c>
      <c r="X906" s="11">
        <v>-5.6199890573974703E-2</v>
      </c>
      <c r="Y906" s="11">
        <v>5.86884790598333E-3</v>
      </c>
      <c r="Z906" s="11">
        <v>-2.30854880763584E-2</v>
      </c>
      <c r="AA906" s="11">
        <v>-9.4884590107238195E-2</v>
      </c>
      <c r="AB906" s="11">
        <v>-3.5883188882841303E-2</v>
      </c>
      <c r="AC906" s="11">
        <v>1.6196627269492801E-3</v>
      </c>
      <c r="AD906" s="11">
        <v>-9.8227923512816395E-2</v>
      </c>
      <c r="AE906" s="11">
        <v>-3.03115215627736E-2</v>
      </c>
      <c r="AF906" s="11">
        <v>-1.57212158594023E-2</v>
      </c>
      <c r="AG906" s="11">
        <v>-6.53584544499001E-2</v>
      </c>
      <c r="AH906" s="11">
        <v>-5.7298571711617702E-2</v>
      </c>
      <c r="AI906" s="11">
        <v>-3.0556050129216999E-2</v>
      </c>
      <c r="AJ906" s="11">
        <v>-1.1018281041873801E-2</v>
      </c>
      <c r="AK906" s="11">
        <v>1.3332354177300399E-3</v>
      </c>
      <c r="AL906" s="11">
        <v>1.20759627070377E-2</v>
      </c>
      <c r="AM906" s="11">
        <v>-7.5615002964386797E-3</v>
      </c>
      <c r="AN906" s="11">
        <v>-1.6689078608267498E-2</v>
      </c>
      <c r="AO906" s="11">
        <v>-4.0263913339916399E-2</v>
      </c>
      <c r="AP906" s="11">
        <v>-1.57104193028181E-2</v>
      </c>
      <c r="AQ906" s="11">
        <v>-5.3451117228305499E-2</v>
      </c>
      <c r="AR906" s="11">
        <v>3.2502039832811101E-2</v>
      </c>
      <c r="AS906" s="11">
        <v>-1.70436207324558E-2</v>
      </c>
      <c r="AT906" s="11">
        <v>-6.3052150437529805E-2</v>
      </c>
      <c r="AU906" s="11">
        <v>4.4076788120037798E-2</v>
      </c>
      <c r="AW906">
        <f t="array" ref="AW906">SUMPRODUCT(B906:AU906,TRANSPOSE('QoL regression results'!$H$3:$H$48))</f>
        <v>0.80919324046341701</v>
      </c>
    </row>
    <row r="907" spans="1:49" x14ac:dyDescent="0.3">
      <c r="A907">
        <v>906</v>
      </c>
      <c r="B907" s="11">
        <v>0.87520175401359801</v>
      </c>
      <c r="C907" s="11">
        <v>-7.21398198929315E-2</v>
      </c>
      <c r="D907" s="11">
        <v>5.0030736233459003E-3</v>
      </c>
      <c r="E907" s="11">
        <v>-4.3888318761954798E-4</v>
      </c>
      <c r="F907" s="11">
        <v>1.4802021473957899E-2</v>
      </c>
      <c r="G907" s="11">
        <v>2.1937548473317799E-2</v>
      </c>
      <c r="H907" s="11">
        <v>3.4465617864845401E-2</v>
      </c>
      <c r="I907" s="11">
        <v>-8.73624397365588E-2</v>
      </c>
      <c r="J907" s="11">
        <v>-3.3499964046707902E-2</v>
      </c>
      <c r="K907" s="11">
        <v>-0.11875157540801599</v>
      </c>
      <c r="L907" s="11">
        <v>-0.146773814722062</v>
      </c>
      <c r="M907" s="11">
        <v>-6.0406848470977499E-2</v>
      </c>
      <c r="N907" s="11">
        <v>-9.6888886853992606E-2</v>
      </c>
      <c r="O907" s="11">
        <v>-6.6630017713272302E-2</v>
      </c>
      <c r="P907" s="11">
        <v>-3.0117912643572001E-2</v>
      </c>
      <c r="Q907" s="11">
        <v>-1.29679829960655E-2</v>
      </c>
      <c r="R907" s="11">
        <v>-3.4567215814335403E-2</v>
      </c>
      <c r="S907" s="11">
        <v>-0.10774113678132199</v>
      </c>
      <c r="T907" s="11">
        <v>-6.9377067918191093E-2</v>
      </c>
      <c r="U907" s="11">
        <v>-9.4293159798669299E-2</v>
      </c>
      <c r="V907" s="11">
        <v>1.6748552521035801E-2</v>
      </c>
      <c r="W907" s="11">
        <v>-3.84500545941815E-2</v>
      </c>
      <c r="X907" s="11">
        <v>-4.9187853115011101E-2</v>
      </c>
      <c r="Y907" s="11">
        <v>2.21749795244577E-2</v>
      </c>
      <c r="Z907" s="11">
        <v>-1.7864068502565399E-2</v>
      </c>
      <c r="AA907" s="11">
        <v>-8.8880074519310001E-2</v>
      </c>
      <c r="AB907" s="11">
        <v>-2.6890272123143499E-2</v>
      </c>
      <c r="AC907" s="11">
        <v>-5.5834777809943302E-2</v>
      </c>
      <c r="AD907" s="11">
        <v>-4.8178652426454097E-2</v>
      </c>
      <c r="AE907" s="11">
        <v>-3.0413776511441299E-2</v>
      </c>
      <c r="AF907" s="11">
        <v>-3.7904215509132901E-2</v>
      </c>
      <c r="AG907" s="11">
        <v>-6.3420599712218306E-2</v>
      </c>
      <c r="AH907" s="11">
        <v>-5.6247460480891097E-2</v>
      </c>
      <c r="AI907" s="11">
        <v>-2.3446762287109499E-2</v>
      </c>
      <c r="AJ907" s="11">
        <v>-1.7710510043226099E-2</v>
      </c>
      <c r="AK907" s="11">
        <v>-9.6092245381647397E-3</v>
      </c>
      <c r="AL907" s="11">
        <v>2.5522721303288401E-3</v>
      </c>
      <c r="AM907" s="11">
        <v>-1.22354218071188E-2</v>
      </c>
      <c r="AN907" s="11">
        <v>-2.9834457236969099E-2</v>
      </c>
      <c r="AO907" s="11">
        <v>-3.9520403057287899E-2</v>
      </c>
      <c r="AP907" s="11">
        <v>-1.50287926448838E-2</v>
      </c>
      <c r="AQ907" s="11">
        <v>-5.1672778729801798E-2</v>
      </c>
      <c r="AR907" s="11">
        <v>3.1822768476452698E-2</v>
      </c>
      <c r="AS907" s="11">
        <v>-1.9157166806449601E-2</v>
      </c>
      <c r="AT907" s="11">
        <v>-6.3529193533628098E-2</v>
      </c>
      <c r="AU907" s="11">
        <v>3.9241707527953099E-2</v>
      </c>
      <c r="AW907">
        <f t="array" ref="AW907">SUMPRODUCT(B907:AU907,TRANSPOSE('QoL regression results'!$H$3:$H$48))</f>
        <v>0.8215065656630357</v>
      </c>
    </row>
    <row r="908" spans="1:49" x14ac:dyDescent="0.3">
      <c r="A908">
        <v>907</v>
      </c>
      <c r="B908" s="11">
        <v>0.84556232731788095</v>
      </c>
      <c r="C908" s="11">
        <v>-9.3888668322231195E-2</v>
      </c>
      <c r="D908" s="11">
        <v>5.5977555836417402E-3</v>
      </c>
      <c r="E908" s="11">
        <v>9.4605435472442205E-3</v>
      </c>
      <c r="F908" s="11">
        <v>-5.24823017411131E-3</v>
      </c>
      <c r="G908" s="11">
        <v>2.88335462612898E-2</v>
      </c>
      <c r="H908" s="11">
        <v>3.1764018921982502E-2</v>
      </c>
      <c r="I908" s="11">
        <v>-8.8692801304365701E-2</v>
      </c>
      <c r="J908" s="11">
        <v>-3.1283499011195599E-2</v>
      </c>
      <c r="K908" s="11">
        <v>-8.4365624204656403E-2</v>
      </c>
      <c r="L908" s="11">
        <v>-0.118209724271543</v>
      </c>
      <c r="M908" s="11">
        <v>-4.9672938064110099E-2</v>
      </c>
      <c r="N908" s="11">
        <v>-0.14147201078010499</v>
      </c>
      <c r="O908" s="11">
        <v>-0.123496685541494</v>
      </c>
      <c r="P908" s="11">
        <v>-1.6893877564697499E-2</v>
      </c>
      <c r="Q908" s="11">
        <v>-0.13486114487378201</v>
      </c>
      <c r="R908" s="11">
        <v>-0.11671442577146</v>
      </c>
      <c r="S908" s="11">
        <v>-0.13316256873792501</v>
      </c>
      <c r="T908" s="11">
        <v>-7.6845268269257097E-2</v>
      </c>
      <c r="U908" s="11">
        <v>-6.8401834831132401E-3</v>
      </c>
      <c r="V908" s="11">
        <v>-3.1856802238741898E-2</v>
      </c>
      <c r="W908" s="11">
        <v>-1.5898026186843901E-2</v>
      </c>
      <c r="X908" s="11">
        <v>-2.17408772554262E-2</v>
      </c>
      <c r="Y908" s="11">
        <v>-2.76929202130867E-2</v>
      </c>
      <c r="Z908" s="11">
        <v>-8.7913331280711892E-3</v>
      </c>
      <c r="AA908" s="11">
        <v>-8.4921103068726106E-2</v>
      </c>
      <c r="AB908" s="11">
        <v>-3.4261369534508798E-2</v>
      </c>
      <c r="AC908" s="11">
        <v>-6.9407806685823706E-2</v>
      </c>
      <c r="AD908" s="11">
        <v>-5.6951115154908E-2</v>
      </c>
      <c r="AE908" s="11">
        <v>-3.70343304043904E-2</v>
      </c>
      <c r="AF908" s="11">
        <v>-3.0834731471660399E-2</v>
      </c>
      <c r="AG908" s="11">
        <v>-5.2219274583181999E-2</v>
      </c>
      <c r="AH908" s="11">
        <v>-5.2686344406063103E-2</v>
      </c>
      <c r="AI908" s="11">
        <v>-2.6095273247007101E-2</v>
      </c>
      <c r="AJ908" s="11">
        <v>-1.0621017789920801E-2</v>
      </c>
      <c r="AK908" s="11">
        <v>2.0389173126295099E-3</v>
      </c>
      <c r="AL908" s="11">
        <v>6.3344650325234597E-3</v>
      </c>
      <c r="AM908" s="11">
        <v>-1.1863267478993E-2</v>
      </c>
      <c r="AN908" s="11">
        <v>-2.3013071201783801E-2</v>
      </c>
      <c r="AO908" s="11">
        <v>-3.8874985272376601E-2</v>
      </c>
      <c r="AP908" s="11">
        <v>-1.19167545569641E-2</v>
      </c>
      <c r="AQ908" s="11">
        <v>-5.12330656385723E-2</v>
      </c>
      <c r="AR908" s="11">
        <v>2.9054677910265898E-2</v>
      </c>
      <c r="AS908" s="11">
        <v>-1.4774130010873601E-2</v>
      </c>
      <c r="AT908" s="11">
        <v>-6.6352418853095604E-2</v>
      </c>
      <c r="AU908" s="11">
        <v>5.3659616862929298E-2</v>
      </c>
      <c r="AW908">
        <f t="array" ref="AW908">SUMPRODUCT(B908:AU908,TRANSPOSE('QoL regression results'!$H$3:$H$48))</f>
        <v>0.79921044794434126</v>
      </c>
    </row>
    <row r="909" spans="1:49" x14ac:dyDescent="0.3">
      <c r="A909">
        <v>908</v>
      </c>
      <c r="B909" s="11">
        <v>0.85603204184928805</v>
      </c>
      <c r="C909" s="11">
        <v>-2.6094658279669902E-2</v>
      </c>
      <c r="D909" s="11">
        <v>9.1977797254753704E-3</v>
      </c>
      <c r="E909" s="11">
        <v>-2.4444205017213299E-3</v>
      </c>
      <c r="F909" s="11">
        <v>-1.36634763400021E-2</v>
      </c>
      <c r="G909" s="11">
        <v>-3.0237587233571698E-3</v>
      </c>
      <c r="H909" s="11">
        <v>3.3005438419641299E-2</v>
      </c>
      <c r="I909" s="11">
        <v>-8.6994101198881096E-2</v>
      </c>
      <c r="J909" s="11">
        <v>-1.2639469635254701E-3</v>
      </c>
      <c r="K909" s="11">
        <v>-0.20901475762073399</v>
      </c>
      <c r="L909" s="11">
        <v>-0.10969082396041201</v>
      </c>
      <c r="M909" s="11">
        <v>-6.3591605269809198E-2</v>
      </c>
      <c r="N909" s="11">
        <v>-1.6582737850263801E-2</v>
      </c>
      <c r="O909" s="11">
        <v>-9.7776209486975296E-2</v>
      </c>
      <c r="P909" s="11">
        <v>-3.1651202908877699E-2</v>
      </c>
      <c r="Q909" s="11">
        <v>-0.14592140661323599</v>
      </c>
      <c r="R909" s="11">
        <v>-4.3896958040233199E-2</v>
      </c>
      <c r="S909" s="11">
        <v>-0.105406580164273</v>
      </c>
      <c r="T909" s="11">
        <v>-5.1265435691356803E-2</v>
      </c>
      <c r="U909" s="11">
        <v>-0.190951119412687</v>
      </c>
      <c r="V909" s="11">
        <v>2.1867868875912501E-2</v>
      </c>
      <c r="W909" s="11">
        <v>-6.3757136746880702E-2</v>
      </c>
      <c r="X909" s="11">
        <v>-2.7375516059004901E-2</v>
      </c>
      <c r="Y909" s="11">
        <v>3.4813812795769297E-2</v>
      </c>
      <c r="Z909" s="11">
        <v>2.3086885076377898E-2</v>
      </c>
      <c r="AA909" s="11">
        <v>-8.8831472324975E-2</v>
      </c>
      <c r="AB909" s="11">
        <v>-2.9653549751695301E-2</v>
      </c>
      <c r="AC909" s="11">
        <v>3.2859690926117999E-2</v>
      </c>
      <c r="AD909" s="11">
        <v>-4.07410978451394E-2</v>
      </c>
      <c r="AE909" s="11">
        <v>-3.67647179512142E-2</v>
      </c>
      <c r="AF909" s="11">
        <v>-1.4443478766706701E-2</v>
      </c>
      <c r="AG909" s="11">
        <v>-6.3419321368991796E-2</v>
      </c>
      <c r="AH909" s="11">
        <v>-5.1006590825308402E-2</v>
      </c>
      <c r="AI909" s="11">
        <v>-2.33878452076531E-2</v>
      </c>
      <c r="AJ909" s="11">
        <v>-1.2835794647111201E-2</v>
      </c>
      <c r="AK909" s="11">
        <v>-9.0635021253332605E-3</v>
      </c>
      <c r="AL909" s="11">
        <v>-2.2892062342379101E-3</v>
      </c>
      <c r="AM909" s="11">
        <v>-1.82242176276185E-2</v>
      </c>
      <c r="AN909" s="11">
        <v>-3.1636085188898801E-2</v>
      </c>
      <c r="AO909" s="11">
        <v>-5.4322985386010499E-2</v>
      </c>
      <c r="AP909" s="11">
        <v>-1.0005649621020201E-2</v>
      </c>
      <c r="AQ909" s="11">
        <v>-5.0453319592089797E-2</v>
      </c>
      <c r="AR909" s="11">
        <v>3.0828780374329699E-2</v>
      </c>
      <c r="AS909" s="11">
        <v>-1.17965841015895E-2</v>
      </c>
      <c r="AT909" s="11">
        <v>-6.2833254981898998E-2</v>
      </c>
      <c r="AU909" s="11">
        <v>4.8001450851274698E-2</v>
      </c>
      <c r="AW909">
        <f t="array" ref="AW909">SUMPRODUCT(B909:AU909,TRANSPOSE('QoL regression results'!$H$3:$H$48))</f>
        <v>0.8027362447897417</v>
      </c>
    </row>
    <row r="910" spans="1:49" x14ac:dyDescent="0.3">
      <c r="A910">
        <v>909</v>
      </c>
      <c r="B910" s="11">
        <v>0.84297413329527204</v>
      </c>
      <c r="C910" s="11">
        <v>3.39656899007443E-3</v>
      </c>
      <c r="D910" s="11">
        <v>3.50197527429336E-4</v>
      </c>
      <c r="E910" s="11">
        <v>4.9691376022916898E-3</v>
      </c>
      <c r="F910" s="11">
        <v>-9.9157168358651997E-3</v>
      </c>
      <c r="G910" s="11">
        <v>4.2977088934187099E-2</v>
      </c>
      <c r="H910" s="11">
        <v>4.2644288018157797E-2</v>
      </c>
      <c r="I910" s="11">
        <v>-0.12546862943165199</v>
      </c>
      <c r="J910" s="11">
        <v>-1.6626574867410801E-2</v>
      </c>
      <c r="K910" s="11">
        <v>-9.1472999765767102E-2</v>
      </c>
      <c r="L910" s="11">
        <v>-0.12651845371553999</v>
      </c>
      <c r="M910" s="11">
        <v>-5.0960390772321999E-2</v>
      </c>
      <c r="N910" s="11">
        <v>-0.13140108009430401</v>
      </c>
      <c r="O910" s="11">
        <v>-8.0031902217477802E-2</v>
      </c>
      <c r="P910" s="11">
        <v>-2.0518459301950599E-2</v>
      </c>
      <c r="Q910" s="11">
        <v>-0.14841478183172299</v>
      </c>
      <c r="R910" s="11">
        <v>-7.1667352077087507E-2</v>
      </c>
      <c r="S910" s="11">
        <v>-0.167353146346786</v>
      </c>
      <c r="T910" s="11">
        <v>-5.4979744986424099E-2</v>
      </c>
      <c r="U910" s="11">
        <v>3.8343928003804102E-2</v>
      </c>
      <c r="V910" s="11">
        <v>-1.6341174411622299E-2</v>
      </c>
      <c r="W910" s="11">
        <v>-7.0419485175520199E-2</v>
      </c>
      <c r="X910" s="11">
        <v>-4.9586639238717298E-2</v>
      </c>
      <c r="Y910" s="11">
        <v>-9.4578498645593902E-3</v>
      </c>
      <c r="Z910" s="11">
        <v>-6.96555944308985E-3</v>
      </c>
      <c r="AA910" s="11">
        <v>-0.111294526289711</v>
      </c>
      <c r="AB910" s="11">
        <v>-3.30324351760631E-2</v>
      </c>
      <c r="AC910" s="11">
        <v>3.3379218277595803E-2</v>
      </c>
      <c r="AD910" s="11">
        <v>6.6827561301529403E-3</v>
      </c>
      <c r="AE910" s="11">
        <v>-3.8476469206355002E-2</v>
      </c>
      <c r="AF910" s="11">
        <v>-1.7809146289063799E-2</v>
      </c>
      <c r="AG910" s="11">
        <v>-5.8531076615990503E-2</v>
      </c>
      <c r="AH910" s="11">
        <v>-5.4447755343756302E-2</v>
      </c>
      <c r="AI910" s="11">
        <v>-3.23990231436313E-2</v>
      </c>
      <c r="AJ910" s="11">
        <v>-1.72657666594438E-2</v>
      </c>
      <c r="AK910" s="11">
        <v>5.4219993691416698E-3</v>
      </c>
      <c r="AL910" s="11">
        <v>1.15633851434481E-2</v>
      </c>
      <c r="AM910" s="11">
        <v>-6.2126608008275198E-3</v>
      </c>
      <c r="AN910" s="11">
        <v>-1.3071174293758101E-2</v>
      </c>
      <c r="AO910" s="11">
        <v>-2.95334081980476E-2</v>
      </c>
      <c r="AP910" s="11">
        <v>-1.29518682489733E-2</v>
      </c>
      <c r="AQ910" s="11">
        <v>-4.5746317675395699E-2</v>
      </c>
      <c r="AR910" s="11">
        <v>3.3533471420830498E-2</v>
      </c>
      <c r="AS910" s="11">
        <v>-1.76619736188992E-2</v>
      </c>
      <c r="AT910" s="11">
        <v>-5.9069055266376798E-2</v>
      </c>
      <c r="AU910" s="11">
        <v>4.6702833888113901E-2</v>
      </c>
      <c r="AW910">
        <f t="array" ref="AW910">SUMPRODUCT(B910:AU910,TRANSPOSE('QoL regression results'!$H$3:$H$48))</f>
        <v>0.80008976309496382</v>
      </c>
    </row>
    <row r="911" spans="1:49" x14ac:dyDescent="0.3">
      <c r="A911">
        <v>910</v>
      </c>
      <c r="B911" s="11">
        <v>0.85296426101884704</v>
      </c>
      <c r="C911" s="11">
        <v>-1.6429331898719798E-2</v>
      </c>
      <c r="D911" s="11">
        <v>-8.82424527637834E-3</v>
      </c>
      <c r="E911" s="11">
        <v>5.4016788391131497E-3</v>
      </c>
      <c r="F911" s="11">
        <v>1.17021905927162E-2</v>
      </c>
      <c r="G911" s="11">
        <v>4.3558490690948401E-2</v>
      </c>
      <c r="H911" s="11">
        <v>3.8312460330941399E-2</v>
      </c>
      <c r="I911" s="11">
        <v>-0.13054702705621801</v>
      </c>
      <c r="J911" s="11">
        <v>-2.3406573529836001E-2</v>
      </c>
      <c r="K911" s="11">
        <v>-9.4877908597074803E-2</v>
      </c>
      <c r="L911" s="11">
        <v>-0.125989868527138</v>
      </c>
      <c r="M911" s="11">
        <v>-4.77946423445079E-2</v>
      </c>
      <c r="N911" s="11">
        <v>-0.169747790356162</v>
      </c>
      <c r="O911" s="11">
        <v>-5.4907250371578703E-2</v>
      </c>
      <c r="P911" s="11">
        <v>-1.41079201084502E-2</v>
      </c>
      <c r="Q911" s="11">
        <v>5.70949600526875E-2</v>
      </c>
      <c r="R911" s="11">
        <v>-6.1213114987636701E-2</v>
      </c>
      <c r="S911" s="11">
        <v>-0.150417876843391</v>
      </c>
      <c r="T911" s="11">
        <v>-5.62414334732802E-2</v>
      </c>
      <c r="U911" s="11">
        <v>-0.129805151608338</v>
      </c>
      <c r="V911" s="11">
        <v>-1.8245265145759599E-2</v>
      </c>
      <c r="W911" s="11">
        <v>-9.8330483589897197E-2</v>
      </c>
      <c r="X911" s="11">
        <v>-5.9605972136524001E-2</v>
      </c>
      <c r="Y911" s="11">
        <v>4.8428357785451001E-3</v>
      </c>
      <c r="Z911" s="11">
        <v>5.4900141146858204E-3</v>
      </c>
      <c r="AA911" s="11">
        <v>-8.8226328382367297E-2</v>
      </c>
      <c r="AB911" s="11">
        <v>-3.5465890448867103E-2</v>
      </c>
      <c r="AC911" s="11">
        <v>4.3188109388091296E-3</v>
      </c>
      <c r="AD911" s="11">
        <v>4.4255054393602403E-2</v>
      </c>
      <c r="AE911" s="11">
        <v>-3.8496016395201602E-2</v>
      </c>
      <c r="AF911" s="11">
        <v>-3.8692837339279897E-2</v>
      </c>
      <c r="AG911" s="11">
        <v>-5.8785883469604498E-2</v>
      </c>
      <c r="AH911" s="11">
        <v>-5.3720864786930098E-2</v>
      </c>
      <c r="AI911" s="11">
        <v>-1.88118875926803E-2</v>
      </c>
      <c r="AJ911" s="11">
        <v>-2.0983536117188999E-2</v>
      </c>
      <c r="AK911" s="11">
        <v>-6.50433129423652E-3</v>
      </c>
      <c r="AL911" s="11">
        <v>3.0971078709966199E-3</v>
      </c>
      <c r="AM911" s="11">
        <v>-7.4089020988367697E-3</v>
      </c>
      <c r="AN911" s="11">
        <v>-1.9491625630532101E-2</v>
      </c>
      <c r="AO911" s="11">
        <v>-2.89516964581783E-2</v>
      </c>
      <c r="AP911" s="11">
        <v>-1.2168492334007699E-2</v>
      </c>
      <c r="AQ911" s="11">
        <v>-5.57545538512145E-2</v>
      </c>
      <c r="AR911" s="11">
        <v>3.9059942982724298E-2</v>
      </c>
      <c r="AS911" s="11">
        <v>-1.3140161212412099E-2</v>
      </c>
      <c r="AT911" s="11">
        <v>-5.99002578682594E-2</v>
      </c>
      <c r="AU911" s="11">
        <v>3.9704548479179098E-2</v>
      </c>
      <c r="AW911">
        <f t="array" ref="AW911">SUMPRODUCT(B911:AU911,TRANSPOSE('QoL regression results'!$H$3:$H$48))</f>
        <v>0.80234050410291358</v>
      </c>
    </row>
    <row r="912" spans="1:49" x14ac:dyDescent="0.3">
      <c r="A912">
        <v>911</v>
      </c>
      <c r="B912" s="11">
        <v>0.85602264667646599</v>
      </c>
      <c r="C912" s="11">
        <v>-2.3640851995173399E-2</v>
      </c>
      <c r="D912" s="11">
        <v>4.5937339167917597E-3</v>
      </c>
      <c r="E912" s="11">
        <v>-3.3609002475812298E-3</v>
      </c>
      <c r="F912" s="11">
        <v>2.6660635995974001E-3</v>
      </c>
      <c r="G912" s="11">
        <v>-7.0106311945644598E-3</v>
      </c>
      <c r="H912" s="11">
        <v>1.3632462859081E-2</v>
      </c>
      <c r="I912" s="11">
        <v>-8.9212204189543204E-2</v>
      </c>
      <c r="J912" s="11">
        <v>-3.15012130369749E-3</v>
      </c>
      <c r="K912" s="11">
        <v>-0.15920000068107701</v>
      </c>
      <c r="L912" s="11">
        <v>-4.5973182264620598E-2</v>
      </c>
      <c r="M912" s="11">
        <v>-5.8269736479954697E-2</v>
      </c>
      <c r="N912" s="11">
        <v>-3.8356940636806502E-2</v>
      </c>
      <c r="O912" s="11">
        <v>-7.9945422156862705E-2</v>
      </c>
      <c r="P912" s="11">
        <v>-1.4772955800898E-2</v>
      </c>
      <c r="Q912" s="11">
        <v>-2.8673512964612801E-2</v>
      </c>
      <c r="R912" s="11">
        <v>-5.4462721052451098E-2</v>
      </c>
      <c r="S912" s="11">
        <v>-0.13922678931284099</v>
      </c>
      <c r="T912" s="11">
        <v>-6.7202665957248497E-2</v>
      </c>
      <c r="U912" s="11">
        <v>-0.117299220805287</v>
      </c>
      <c r="V912" s="11">
        <v>2.1010524744502601E-2</v>
      </c>
      <c r="W912" s="11">
        <v>-6.6242463527858203E-2</v>
      </c>
      <c r="X912" s="11">
        <v>-3.3708290790934702E-2</v>
      </c>
      <c r="Y912" s="11">
        <v>1.93953708950645E-2</v>
      </c>
      <c r="Z912" s="11">
        <v>1.75481059897248E-2</v>
      </c>
      <c r="AA912" s="11">
        <v>-0.12970616619136299</v>
      </c>
      <c r="AB912" s="11">
        <v>-1.42905538156416E-2</v>
      </c>
      <c r="AC912" s="11">
        <v>-2.2804840647049001E-2</v>
      </c>
      <c r="AD912" s="11">
        <v>-5.1864837915072098E-2</v>
      </c>
      <c r="AE912" s="11">
        <v>-3.4606037202079699E-2</v>
      </c>
      <c r="AF912" s="11">
        <v>-1.1937684288959499E-2</v>
      </c>
      <c r="AG912" s="11">
        <v>-7.0301706503228201E-2</v>
      </c>
      <c r="AH912" s="11">
        <v>-3.3644370427200497E-2</v>
      </c>
      <c r="AI912" s="11">
        <v>-3.2138677664595897E-2</v>
      </c>
      <c r="AJ912" s="11">
        <v>-1.30078461472767E-2</v>
      </c>
      <c r="AK912" s="11">
        <v>7.6303434816565197E-3</v>
      </c>
      <c r="AL912" s="11">
        <v>1.30729644621489E-2</v>
      </c>
      <c r="AM912" s="11">
        <v>-1.1283690263175499E-2</v>
      </c>
      <c r="AN912" s="11">
        <v>-2.1384164403306899E-2</v>
      </c>
      <c r="AO912" s="11">
        <v>-3.68441147547054E-2</v>
      </c>
      <c r="AP912" s="11">
        <v>-1.2208327439432801E-2</v>
      </c>
      <c r="AQ912" s="11">
        <v>-4.75877437840471E-2</v>
      </c>
      <c r="AR912" s="11">
        <v>3.08063901217649E-2</v>
      </c>
      <c r="AS912" s="11">
        <v>-1.14477923320454E-2</v>
      </c>
      <c r="AT912" s="11">
        <v>-6.0206807502377703E-2</v>
      </c>
      <c r="AU912" s="11">
        <v>4.4939987207152497E-2</v>
      </c>
      <c r="AW912">
        <f t="array" ref="AW912">SUMPRODUCT(B912:AU912,TRANSPOSE('QoL regression results'!$H$3:$H$48))</f>
        <v>0.83545124071141441</v>
      </c>
    </row>
    <row r="913" spans="1:49" x14ac:dyDescent="0.3">
      <c r="A913">
        <v>912</v>
      </c>
      <c r="B913" s="11">
        <v>0.86618091970128497</v>
      </c>
      <c r="C913" s="11">
        <v>-4.2243691409270201E-2</v>
      </c>
      <c r="D913" s="11">
        <v>-1.4419399591681E-2</v>
      </c>
      <c r="E913" s="11">
        <v>1.2455689078175701E-3</v>
      </c>
      <c r="F913" s="11">
        <v>9.54788453752335E-3</v>
      </c>
      <c r="G913" s="11">
        <v>1.9298456658531499E-2</v>
      </c>
      <c r="H913" s="11">
        <v>3.7632692377007997E-2</v>
      </c>
      <c r="I913" s="11">
        <v>-6.22424947042612E-2</v>
      </c>
      <c r="J913" s="11">
        <v>-2.4941549471627002E-2</v>
      </c>
      <c r="K913" s="11">
        <v>-0.12490752948362401</v>
      </c>
      <c r="L913" s="11">
        <v>-0.12425884641991999</v>
      </c>
      <c r="M913" s="11">
        <v>-5.6341320454091598E-2</v>
      </c>
      <c r="N913" s="11">
        <v>-0.12730913152218301</v>
      </c>
      <c r="O913" s="11">
        <v>-8.9490767941709806E-2</v>
      </c>
      <c r="P913" s="11">
        <v>-1.8910997070072402E-2</v>
      </c>
      <c r="Q913" s="11">
        <v>-0.15858770226044799</v>
      </c>
      <c r="R913" s="11">
        <v>-4.5419693277683401E-2</v>
      </c>
      <c r="S913" s="11">
        <v>-0.125738138025453</v>
      </c>
      <c r="T913" s="11">
        <v>-6.45987735331571E-2</v>
      </c>
      <c r="U913" s="11">
        <v>-1.17882314489793E-2</v>
      </c>
      <c r="V913" s="11">
        <v>-1.6042189020007501E-2</v>
      </c>
      <c r="W913" s="11">
        <v>-4.1299173943699002E-2</v>
      </c>
      <c r="X913" s="11">
        <v>-5.8304573237121501E-2</v>
      </c>
      <c r="Y913" s="11">
        <v>-4.1345171267404703E-2</v>
      </c>
      <c r="Z913" s="11">
        <v>-1.2869185567167299E-2</v>
      </c>
      <c r="AA913" s="11">
        <v>-7.06943172256672E-2</v>
      </c>
      <c r="AB913" s="11">
        <v>-3.1434467767000901E-2</v>
      </c>
      <c r="AC913" s="11">
        <v>-1.0378844633522399E-2</v>
      </c>
      <c r="AD913" s="11">
        <v>-2.3142781460181502E-2</v>
      </c>
      <c r="AE913" s="11">
        <v>-3.23285934132947E-2</v>
      </c>
      <c r="AF913" s="11">
        <v>-2.65295136754078E-2</v>
      </c>
      <c r="AG913" s="11">
        <v>-6.05312881004062E-2</v>
      </c>
      <c r="AH913" s="11">
        <v>-5.7622079303489997E-2</v>
      </c>
      <c r="AI913" s="11">
        <v>-2.6105009504375099E-2</v>
      </c>
      <c r="AJ913" s="11">
        <v>-1.1137680461122E-2</v>
      </c>
      <c r="AK913" s="11">
        <v>2.6853871464819701E-6</v>
      </c>
      <c r="AL913" s="11">
        <v>3.5449930795670801E-3</v>
      </c>
      <c r="AM913" s="11">
        <v>-9.9884810248716295E-3</v>
      </c>
      <c r="AN913" s="11">
        <v>-1.7612402616598799E-2</v>
      </c>
      <c r="AO913" s="11">
        <v>-3.42307581716308E-2</v>
      </c>
      <c r="AP913" s="11">
        <v>-1.4044102155132399E-2</v>
      </c>
      <c r="AQ913" s="11">
        <v>-5.0394217795651099E-2</v>
      </c>
      <c r="AR913" s="11">
        <v>2.6594320294545701E-2</v>
      </c>
      <c r="AS913" s="11">
        <v>-1.97471857625642E-2</v>
      </c>
      <c r="AT913" s="11">
        <v>-6.8947799444755098E-2</v>
      </c>
      <c r="AU913" s="11">
        <v>3.8838243639483599E-2</v>
      </c>
      <c r="AW913">
        <f t="array" ref="AW913">SUMPRODUCT(B913:AU913,TRANSPOSE('QoL regression results'!$H$3:$H$48))</f>
        <v>0.81210383347736215</v>
      </c>
    </row>
    <row r="914" spans="1:49" x14ac:dyDescent="0.3">
      <c r="A914">
        <v>913</v>
      </c>
      <c r="B914" s="11">
        <v>0.85471646871701901</v>
      </c>
      <c r="C914" s="11">
        <v>-3.7898397211022501E-3</v>
      </c>
      <c r="D914" s="11">
        <v>1.27980737865281E-2</v>
      </c>
      <c r="E914" s="11">
        <v>7.4345588215005802E-3</v>
      </c>
      <c r="F914" s="11">
        <v>-4.2886552666448396E-3</v>
      </c>
      <c r="G914" s="11">
        <v>2.3413293998688502E-2</v>
      </c>
      <c r="H914" s="11">
        <v>3.09699150604709E-2</v>
      </c>
      <c r="I914" s="11">
        <v>-7.65297866367807E-2</v>
      </c>
      <c r="J914" s="11">
        <v>-2.6389373365706102E-2</v>
      </c>
      <c r="K914" s="11">
        <v>-0.18342388017209299</v>
      </c>
      <c r="L914" s="11">
        <v>-0.138636492985409</v>
      </c>
      <c r="M914" s="11">
        <v>-3.83789510688625E-2</v>
      </c>
      <c r="N914" s="11">
        <v>-9.0632023827816099E-2</v>
      </c>
      <c r="O914" s="11">
        <v>-6.6886308390974494E-2</v>
      </c>
      <c r="P914" s="11">
        <v>-1.6338910098060499E-2</v>
      </c>
      <c r="Q914" s="11">
        <v>-9.6334722306554696E-2</v>
      </c>
      <c r="R914" s="11">
        <v>-0.14569717480473099</v>
      </c>
      <c r="S914" s="11">
        <v>-0.14111000558688899</v>
      </c>
      <c r="T914" s="11">
        <v>-8.5276059626034101E-2</v>
      </c>
      <c r="U914" s="11">
        <v>-1.0514351324569101E-2</v>
      </c>
      <c r="V914" s="11">
        <v>-4.24831219623678E-3</v>
      </c>
      <c r="W914" s="11">
        <v>-4.4620301607134698E-2</v>
      </c>
      <c r="X914" s="11">
        <v>-4.9210373986743897E-2</v>
      </c>
      <c r="Y914" s="11">
        <v>2.2549300308897301E-2</v>
      </c>
      <c r="Z914" s="11">
        <v>1.11176818280304E-2</v>
      </c>
      <c r="AA914" s="11">
        <v>-9.9328963376862506E-2</v>
      </c>
      <c r="AB914" s="11">
        <v>-2.7892177691101899E-2</v>
      </c>
      <c r="AC914" s="11">
        <v>-8.0739328239574304E-2</v>
      </c>
      <c r="AD914" s="11">
        <v>-2.0111796135463E-2</v>
      </c>
      <c r="AE914" s="11">
        <v>-3.3422430602421498E-2</v>
      </c>
      <c r="AF914" s="11">
        <v>-1.12170527512647E-2</v>
      </c>
      <c r="AG914" s="11">
        <v>-5.6667210363415203E-2</v>
      </c>
      <c r="AH914" s="11">
        <v>-4.9197658172395797E-2</v>
      </c>
      <c r="AI914" s="11">
        <v>-4.0123900336052003E-2</v>
      </c>
      <c r="AJ914" s="11">
        <v>-9.5049642727252307E-3</v>
      </c>
      <c r="AK914" s="11">
        <v>-6.2387632523391197E-3</v>
      </c>
      <c r="AL914" s="11">
        <v>3.5668703057875799E-3</v>
      </c>
      <c r="AM914" s="11">
        <v>-9.6629269256498698E-3</v>
      </c>
      <c r="AN914" s="11">
        <v>-2.28618841752413E-2</v>
      </c>
      <c r="AO914" s="11">
        <v>-4.4270991195664099E-2</v>
      </c>
      <c r="AP914" s="11">
        <v>-1.64454788749041E-2</v>
      </c>
      <c r="AQ914" s="11">
        <v>-5.0001178281942997E-2</v>
      </c>
      <c r="AR914" s="11">
        <v>3.35759249856728E-2</v>
      </c>
      <c r="AS914" s="11">
        <v>-1.5132390024738001E-2</v>
      </c>
      <c r="AT914" s="11">
        <v>-6.4006705335471994E-2</v>
      </c>
      <c r="AU914" s="11">
        <v>4.1925777245237099E-2</v>
      </c>
      <c r="AW914">
        <f t="array" ref="AW914">SUMPRODUCT(B914:AU914,TRANSPOSE('QoL regression results'!$H$3:$H$48))</f>
        <v>0.80908568085041077</v>
      </c>
    </row>
    <row r="915" spans="1:49" x14ac:dyDescent="0.3">
      <c r="A915">
        <v>914</v>
      </c>
      <c r="B915" s="11">
        <v>0.84450177000211202</v>
      </c>
      <c r="C915" s="11">
        <v>-6.8538135194685101E-2</v>
      </c>
      <c r="D915" s="11">
        <v>2.09483583535192E-2</v>
      </c>
      <c r="E915" s="11">
        <v>4.8712963565880002E-3</v>
      </c>
      <c r="F915" s="11">
        <v>1.01129187106423E-2</v>
      </c>
      <c r="G915" s="11">
        <v>5.0256359005488001E-3</v>
      </c>
      <c r="H915" s="11">
        <v>2.7090515612189201E-2</v>
      </c>
      <c r="I915" s="11">
        <v>-0.101586128902726</v>
      </c>
      <c r="J915" s="11">
        <v>3.07261071386639E-3</v>
      </c>
      <c r="K915" s="11">
        <v>-0.189025374250537</v>
      </c>
      <c r="L915" s="11">
        <v>-0.14395368004150599</v>
      </c>
      <c r="M915" s="11">
        <v>-4.65281784907167E-2</v>
      </c>
      <c r="N915" s="11">
        <v>-7.13088935847251E-2</v>
      </c>
      <c r="O915" s="11">
        <v>-6.7124957872314706E-2</v>
      </c>
      <c r="P915" s="11">
        <v>-2.2034268900850699E-2</v>
      </c>
      <c r="Q915" s="11">
        <v>-4.1098162443457299E-2</v>
      </c>
      <c r="R915" s="11">
        <v>-8.23589004912883E-2</v>
      </c>
      <c r="S915" s="11">
        <v>-0.149210618327804</v>
      </c>
      <c r="T915" s="11">
        <v>-6.3067978272948202E-2</v>
      </c>
      <c r="U915" s="11">
        <v>-8.0701640881322007E-2</v>
      </c>
      <c r="V915" s="11">
        <v>-7.3451667905001603E-3</v>
      </c>
      <c r="W915" s="11">
        <v>-2.78310371087017E-2</v>
      </c>
      <c r="X915" s="11">
        <v>-1.38936405342414E-2</v>
      </c>
      <c r="Y915" s="11">
        <v>1.29356785824649E-2</v>
      </c>
      <c r="Z915" s="11">
        <v>7.8899517531333709E-3</v>
      </c>
      <c r="AA915" s="11">
        <v>-6.1953739347683098E-2</v>
      </c>
      <c r="AB915" s="11">
        <v>-6.19115238881369E-2</v>
      </c>
      <c r="AC915" s="11">
        <v>-6.1695048026418398E-2</v>
      </c>
      <c r="AD915" s="11">
        <v>1.82562134283994E-2</v>
      </c>
      <c r="AE915" s="11">
        <v>-3.1506532878211702E-2</v>
      </c>
      <c r="AF915" s="11">
        <v>-4.7874301326059202E-2</v>
      </c>
      <c r="AG915" s="11">
        <v>-6.17670543116252E-2</v>
      </c>
      <c r="AH915" s="11">
        <v>-5.0184334110084203E-2</v>
      </c>
      <c r="AI915" s="11">
        <v>-1.50317560690296E-2</v>
      </c>
      <c r="AJ915" s="11">
        <v>-1.4404450974749501E-2</v>
      </c>
      <c r="AK915" s="11">
        <v>8.5450256287644896E-3</v>
      </c>
      <c r="AL915" s="11">
        <v>1.32973034565708E-2</v>
      </c>
      <c r="AM915" s="11">
        <v>1.5781974394862099E-3</v>
      </c>
      <c r="AN915" s="11">
        <v>-2.4537125385720199E-2</v>
      </c>
      <c r="AO915" s="11">
        <v>-3.9650874789246601E-2</v>
      </c>
      <c r="AP915" s="11">
        <v>-1.7502906487095401E-2</v>
      </c>
      <c r="AQ915" s="11">
        <v>-5.6693349019401401E-2</v>
      </c>
      <c r="AR915" s="11">
        <v>3.6771638110598102E-2</v>
      </c>
      <c r="AS915" s="11">
        <v>-1.5840868601575301E-2</v>
      </c>
      <c r="AT915" s="11">
        <v>-6.8342221715030002E-2</v>
      </c>
      <c r="AU915" s="11">
        <v>5.0072888805169198E-2</v>
      </c>
      <c r="AW915">
        <f t="array" ref="AW915">SUMPRODUCT(B915:AU915,TRANSPOSE('QoL regression results'!$H$3:$H$48))</f>
        <v>0.80761473934859862</v>
      </c>
    </row>
    <row r="916" spans="1:49" x14ac:dyDescent="0.3">
      <c r="A916">
        <v>915</v>
      </c>
      <c r="B916" s="11">
        <v>0.84493728908772503</v>
      </c>
      <c r="C916" s="11">
        <v>-3.3149970627653402E-2</v>
      </c>
      <c r="D916" s="11">
        <v>3.3519114259019799E-3</v>
      </c>
      <c r="E916" s="11">
        <v>5.5492826186524704E-3</v>
      </c>
      <c r="F916" s="11">
        <v>-1.20484669996304E-2</v>
      </c>
      <c r="G916" s="11">
        <v>2.6766156619239399E-2</v>
      </c>
      <c r="H916" s="11">
        <v>3.5104701659786602E-2</v>
      </c>
      <c r="I916" s="11">
        <v>-5.89335526123538E-2</v>
      </c>
      <c r="J916" s="11">
        <v>-2.62825690635256E-2</v>
      </c>
      <c r="K916" s="11">
        <v>-0.125222011801392</v>
      </c>
      <c r="L916" s="11">
        <v>-0.128348223431373</v>
      </c>
      <c r="M916" s="11">
        <v>-6.2111923200730203E-2</v>
      </c>
      <c r="N916" s="11">
        <v>-8.7044131092972696E-2</v>
      </c>
      <c r="O916" s="11">
        <v>-9.6051349298629601E-2</v>
      </c>
      <c r="P916" s="11">
        <v>-2.0460032227824901E-2</v>
      </c>
      <c r="Q916" s="11">
        <v>-9.25879358101558E-2</v>
      </c>
      <c r="R916" s="11">
        <v>-8.9032989878518098E-2</v>
      </c>
      <c r="S916" s="11">
        <v>-0.15289185957200099</v>
      </c>
      <c r="T916" s="11">
        <v>-8.46092364657903E-2</v>
      </c>
      <c r="U916" s="11">
        <v>-7.9567122099822904E-2</v>
      </c>
      <c r="V916" s="11">
        <v>-1.6672592951107799E-3</v>
      </c>
      <c r="W916" s="11">
        <v>-5.7865855570330901E-2</v>
      </c>
      <c r="X916" s="11">
        <v>-4.0909948463071201E-2</v>
      </c>
      <c r="Y916" s="11">
        <v>-1.4704352598831001E-2</v>
      </c>
      <c r="Z916" s="11">
        <v>-4.2362825318132099E-3</v>
      </c>
      <c r="AA916" s="11">
        <v>-9.3148978266577406E-2</v>
      </c>
      <c r="AB916" s="11">
        <v>-2.77717589506771E-2</v>
      </c>
      <c r="AC916" s="11">
        <v>-1.03067799964192E-3</v>
      </c>
      <c r="AD916" s="11">
        <v>-9.6833184430298494E-2</v>
      </c>
      <c r="AE916" s="11">
        <v>-3.25183887853717E-2</v>
      </c>
      <c r="AF916" s="11">
        <v>-2.6129669279049101E-2</v>
      </c>
      <c r="AG916" s="11">
        <v>-5.4112679791563298E-2</v>
      </c>
      <c r="AH916" s="11">
        <v>-5.6313577603459397E-2</v>
      </c>
      <c r="AI916" s="11">
        <v>-2.2802861337534001E-2</v>
      </c>
      <c r="AJ916" s="11">
        <v>-1.5879302195484099E-2</v>
      </c>
      <c r="AK916" s="11">
        <v>1.40028964845447E-2</v>
      </c>
      <c r="AL916" s="11">
        <v>2.04755204712532E-2</v>
      </c>
      <c r="AM916" s="11">
        <v>7.4503210016443003E-3</v>
      </c>
      <c r="AN916" s="11">
        <v>-1.17023500185372E-2</v>
      </c>
      <c r="AO916" s="11">
        <v>-2.3953272084060701E-2</v>
      </c>
      <c r="AP916" s="11">
        <v>-1.19851697029067E-2</v>
      </c>
      <c r="AQ916" s="11">
        <v>-4.6498762686261602E-2</v>
      </c>
      <c r="AR916" s="11">
        <v>3.3802654961857602E-2</v>
      </c>
      <c r="AS916" s="11">
        <v>-2.3938938226176699E-2</v>
      </c>
      <c r="AT916" s="11">
        <v>-7.4448842554091593E-2</v>
      </c>
      <c r="AU916" s="11">
        <v>4.3534783037088597E-2</v>
      </c>
      <c r="AW916">
        <f t="array" ref="AW916">SUMPRODUCT(B916:AU916,TRANSPOSE('QoL regression results'!$H$3:$H$48))</f>
        <v>0.80909923195551881</v>
      </c>
    </row>
    <row r="917" spans="1:49" x14ac:dyDescent="0.3">
      <c r="A917">
        <v>916</v>
      </c>
      <c r="B917" s="11">
        <v>0.84437049782743101</v>
      </c>
      <c r="C917" s="11">
        <v>3.6504049967961698E-3</v>
      </c>
      <c r="D917" s="11">
        <v>-6.5026248852485596E-3</v>
      </c>
      <c r="E917" s="11">
        <v>2.8756969598733402E-3</v>
      </c>
      <c r="F917" s="11">
        <v>3.3245845278636901E-2</v>
      </c>
      <c r="G917" s="11">
        <v>2.10299020908663E-2</v>
      </c>
      <c r="H917" s="11">
        <v>3.6737368223889198E-2</v>
      </c>
      <c r="I917" s="11">
        <v>-9.0757597178283397E-2</v>
      </c>
      <c r="J917" s="11">
        <v>-4.7589733716325099E-2</v>
      </c>
      <c r="K917" s="11">
        <v>-0.105543252254113</v>
      </c>
      <c r="L917" s="11">
        <v>-9.6668186192070002E-2</v>
      </c>
      <c r="M917" s="11">
        <v>-5.42760034364973E-2</v>
      </c>
      <c r="N917" s="11">
        <v>-0.12421436270747099</v>
      </c>
      <c r="O917" s="11">
        <v>-6.2260928347171202E-2</v>
      </c>
      <c r="P917" s="11">
        <v>-1.0591395011515001E-2</v>
      </c>
      <c r="Q917" s="11">
        <v>-0.17201643374978701</v>
      </c>
      <c r="R917" s="11">
        <v>-7.1940087469077596E-3</v>
      </c>
      <c r="S917" s="11">
        <v>-0.14405717550701999</v>
      </c>
      <c r="T917" s="11">
        <v>-5.44794742855369E-2</v>
      </c>
      <c r="U917" s="11">
        <v>-9.5102790783630806E-2</v>
      </c>
      <c r="V917" s="11">
        <v>1.11994352670837E-2</v>
      </c>
      <c r="W917" s="11">
        <v>-2.3633722048323601E-2</v>
      </c>
      <c r="X917" s="11">
        <v>-4.41760391290386E-2</v>
      </c>
      <c r="Y917" s="11">
        <v>-1.3127421577946601E-2</v>
      </c>
      <c r="Z917" s="11">
        <v>-3.90231568044591E-2</v>
      </c>
      <c r="AA917" s="11">
        <v>-0.117504008350221</v>
      </c>
      <c r="AB917" s="11">
        <v>-1.54886951776659E-2</v>
      </c>
      <c r="AC917" s="11">
        <v>2.5078410915340701E-2</v>
      </c>
      <c r="AD917" s="11">
        <v>-7.9715000841274794E-2</v>
      </c>
      <c r="AE917" s="11">
        <v>-4.26209692094087E-2</v>
      </c>
      <c r="AF917" s="11">
        <v>-1.50407208213708E-2</v>
      </c>
      <c r="AG917" s="11">
        <v>-6.0114620666839001E-2</v>
      </c>
      <c r="AH917" s="11">
        <v>-5.1406529875760297E-2</v>
      </c>
      <c r="AI917" s="11">
        <v>-2.41622310502289E-2</v>
      </c>
      <c r="AJ917" s="11">
        <v>-5.9197956230712398E-3</v>
      </c>
      <c r="AK917" s="11">
        <v>6.0263328231212696E-3</v>
      </c>
      <c r="AL917" s="11">
        <v>1.30771300175773E-2</v>
      </c>
      <c r="AM917" s="11">
        <v>-1.0497202895706201E-2</v>
      </c>
      <c r="AN917" s="11">
        <v>-1.3611165337274401E-2</v>
      </c>
      <c r="AO917" s="11">
        <v>-2.7806964337256702E-2</v>
      </c>
      <c r="AP917" s="11">
        <v>-1.31982683780949E-2</v>
      </c>
      <c r="AQ917" s="11">
        <v>-4.0079561658281998E-2</v>
      </c>
      <c r="AR917" s="11">
        <v>3.23286097797452E-2</v>
      </c>
      <c r="AS917" s="11">
        <v>-1.8020509418731401E-2</v>
      </c>
      <c r="AT917" s="11">
        <v>-6.7353152153581994E-2</v>
      </c>
      <c r="AU917" s="11">
        <v>4.6781853904968002E-2</v>
      </c>
      <c r="AW917">
        <f t="array" ref="AW917">SUMPRODUCT(B917:AU917,TRANSPOSE('QoL regression results'!$H$3:$H$48))</f>
        <v>0.80604109796924794</v>
      </c>
    </row>
    <row r="918" spans="1:49" x14ac:dyDescent="0.3">
      <c r="A918">
        <v>917</v>
      </c>
      <c r="B918" s="11">
        <v>0.858776538347092</v>
      </c>
      <c r="C918" s="11">
        <v>-3.7456146645926502E-2</v>
      </c>
      <c r="D918" s="11">
        <v>-8.6886006264315901E-3</v>
      </c>
      <c r="E918" s="11">
        <v>-6.9268390602867701E-3</v>
      </c>
      <c r="F918" s="11">
        <v>-1.11813394748551E-2</v>
      </c>
      <c r="G918" s="11">
        <v>2.2928509444267501E-2</v>
      </c>
      <c r="H918" s="11">
        <v>2.7661384209028899E-2</v>
      </c>
      <c r="I918" s="11">
        <v>-9.0766855903854707E-2</v>
      </c>
      <c r="J918" s="11">
        <v>-2.8116114595410802E-2</v>
      </c>
      <c r="K918" s="11">
        <v>-0.17963935925905899</v>
      </c>
      <c r="L918" s="11">
        <v>-9.7932458781303994E-2</v>
      </c>
      <c r="M918" s="11">
        <v>-6.5251286908046005E-2</v>
      </c>
      <c r="N918" s="11">
        <v>-0.17381876961866499</v>
      </c>
      <c r="O918" s="11">
        <v>-6.7514991292766904E-2</v>
      </c>
      <c r="P918" s="11">
        <v>-2.0851445504052199E-2</v>
      </c>
      <c r="Q918" s="11">
        <v>-5.7369978847950899E-2</v>
      </c>
      <c r="R918" s="11">
        <v>-7.0043730443590094E-2</v>
      </c>
      <c r="S918" s="11">
        <v>-0.105433018930884</v>
      </c>
      <c r="T918" s="11">
        <v>-7.0841025949164693E-2</v>
      </c>
      <c r="U918" s="11">
        <v>-0.16811479088498499</v>
      </c>
      <c r="V918" s="11">
        <v>-6.5158059053350703E-3</v>
      </c>
      <c r="W918" s="11">
        <v>-3.0000119841781799E-2</v>
      </c>
      <c r="X918" s="11">
        <v>-5.0326553669308501E-2</v>
      </c>
      <c r="Y918" s="11">
        <v>3.4109773392703997E-2</v>
      </c>
      <c r="Z918" s="11">
        <v>4.30119902384317E-3</v>
      </c>
      <c r="AA918" s="11">
        <v>-0.114493474713532</v>
      </c>
      <c r="AB918" s="11">
        <v>-3.1598174874049902E-2</v>
      </c>
      <c r="AC918" s="11">
        <v>-3.7355306769454801E-3</v>
      </c>
      <c r="AD918" s="11">
        <v>7.7673782149003303E-3</v>
      </c>
      <c r="AE918" s="11">
        <v>-3.7785729930928297E-2</v>
      </c>
      <c r="AF918" s="11">
        <v>7.3485706042216003E-3</v>
      </c>
      <c r="AG918" s="11">
        <v>-5.8146885730497401E-2</v>
      </c>
      <c r="AH918" s="11">
        <v>-4.5544248780559897E-2</v>
      </c>
      <c r="AI918" s="11">
        <v>-2.5595852714906098E-2</v>
      </c>
      <c r="AJ918" s="11">
        <v>-1.04495314368618E-2</v>
      </c>
      <c r="AK918" s="11">
        <v>1.35520418825826E-2</v>
      </c>
      <c r="AL918" s="11">
        <v>1.27592267962067E-2</v>
      </c>
      <c r="AM918" s="11">
        <v>-6.4523341119045001E-3</v>
      </c>
      <c r="AN918" s="11">
        <v>-1.39793258242429E-2</v>
      </c>
      <c r="AO918" s="11">
        <v>-2.7807654372275298E-2</v>
      </c>
      <c r="AP918" s="11">
        <v>-1.53553950644735E-2</v>
      </c>
      <c r="AQ918" s="11">
        <v>-5.51647121251959E-2</v>
      </c>
      <c r="AR918" s="11">
        <v>3.1640367922277701E-2</v>
      </c>
      <c r="AS918" s="11">
        <v>-1.6321108756451999E-2</v>
      </c>
      <c r="AT918" s="11">
        <v>-6.2620391515505205E-2</v>
      </c>
      <c r="AU918" s="11">
        <v>4.1839500305956602E-2</v>
      </c>
      <c r="AW918">
        <f t="array" ref="AW918">SUMPRODUCT(B918:AU918,TRANSPOSE('QoL regression results'!$H$3:$H$48))</f>
        <v>0.82599151636273882</v>
      </c>
    </row>
    <row r="919" spans="1:49" x14ac:dyDescent="0.3">
      <c r="A919">
        <v>918</v>
      </c>
      <c r="B919" s="11">
        <v>0.875222028470789</v>
      </c>
      <c r="C919" s="11">
        <v>-3.2790168124510501E-2</v>
      </c>
      <c r="D919" s="11">
        <v>1.02305111142371E-3</v>
      </c>
      <c r="E919" s="11">
        <v>8.7294195748228E-4</v>
      </c>
      <c r="F919" s="11">
        <v>-3.5490710405676397E-2</v>
      </c>
      <c r="G919" s="11">
        <v>4.06109197589739E-2</v>
      </c>
      <c r="H919" s="11">
        <v>4.2998164405068103E-2</v>
      </c>
      <c r="I919" s="11">
        <v>-9.2313055447258902E-2</v>
      </c>
      <c r="J919" s="11">
        <v>-1.8013792536893999E-2</v>
      </c>
      <c r="K919" s="11">
        <v>-0.16024742232698999</v>
      </c>
      <c r="L919" s="11">
        <v>-0.12566803239700899</v>
      </c>
      <c r="M919" s="11">
        <v>-5.5963267278607502E-2</v>
      </c>
      <c r="N919" s="11">
        <v>-4.6198871827373401E-2</v>
      </c>
      <c r="O919" s="11">
        <v>-0.12769313036427499</v>
      </c>
      <c r="P919" s="11">
        <v>-1.5338921290930301E-2</v>
      </c>
      <c r="Q919" s="11">
        <v>-0.13306228650555299</v>
      </c>
      <c r="R919" s="11">
        <v>-5.8044470246349303E-2</v>
      </c>
      <c r="S919" s="11">
        <v>-0.126286368171425</v>
      </c>
      <c r="T919" s="11">
        <v>-8.4395199836652293E-2</v>
      </c>
      <c r="U919" s="11">
        <v>-0.12832601280933101</v>
      </c>
      <c r="V919" s="11">
        <v>1.4444824850814801E-2</v>
      </c>
      <c r="W919" s="11">
        <v>-2.6380645692927199E-2</v>
      </c>
      <c r="X919" s="11">
        <v>-3.9739731568353302E-2</v>
      </c>
      <c r="Y919" s="11">
        <v>-5.7358557069006999E-2</v>
      </c>
      <c r="Z919" s="11">
        <v>-1.91167959211761E-2</v>
      </c>
      <c r="AA919" s="11">
        <v>-7.3348795073997497E-2</v>
      </c>
      <c r="AB919" s="11">
        <v>-3.0878313246673499E-2</v>
      </c>
      <c r="AC919" s="11">
        <v>-4.4249074951449099E-2</v>
      </c>
      <c r="AD919" s="11">
        <v>-5.5642580738485901E-2</v>
      </c>
      <c r="AE919" s="11">
        <v>-3.2978279058235901E-2</v>
      </c>
      <c r="AF919" s="11">
        <v>-1.4561181258720199E-2</v>
      </c>
      <c r="AG919" s="11">
        <v>-5.5039831271743597E-2</v>
      </c>
      <c r="AH919" s="11">
        <v>-5.5553338914003297E-2</v>
      </c>
      <c r="AI919" s="11">
        <v>-1.9648029502373501E-2</v>
      </c>
      <c r="AJ919" s="11">
        <v>-1.0942111327815199E-2</v>
      </c>
      <c r="AK919" s="11">
        <v>1.9185009608608499E-3</v>
      </c>
      <c r="AL919" s="11">
        <v>-1.9375522605413801E-3</v>
      </c>
      <c r="AM919" s="11">
        <v>-1.44006542083315E-2</v>
      </c>
      <c r="AN919" s="11">
        <v>-2.4981582556421199E-2</v>
      </c>
      <c r="AO919" s="11">
        <v>-5.3390501733443702E-2</v>
      </c>
      <c r="AP919" s="11">
        <v>-1.68744844007086E-2</v>
      </c>
      <c r="AQ919" s="11">
        <v>-5.8178200754181099E-2</v>
      </c>
      <c r="AR919" s="11">
        <v>2.70097526929538E-2</v>
      </c>
      <c r="AS919" s="11">
        <v>-2.16049166367412E-2</v>
      </c>
      <c r="AT919" s="11">
        <v>-6.6822757429641999E-2</v>
      </c>
      <c r="AU919" s="11">
        <v>3.78853861524657E-2</v>
      </c>
      <c r="AW919">
        <f t="array" ref="AW919">SUMPRODUCT(B919:AU919,TRANSPOSE('QoL regression results'!$H$3:$H$48))</f>
        <v>0.81773113729624436</v>
      </c>
    </row>
    <row r="920" spans="1:49" x14ac:dyDescent="0.3">
      <c r="A920">
        <v>919</v>
      </c>
      <c r="B920" s="11">
        <v>0.867407100383632</v>
      </c>
      <c r="C920" s="11">
        <v>-5.27932582095888E-2</v>
      </c>
      <c r="D920" s="11">
        <v>1.4530865393967199E-3</v>
      </c>
      <c r="E920" s="11">
        <v>2.8281753393394802E-3</v>
      </c>
      <c r="F920" s="11">
        <v>1.35299978084542E-2</v>
      </c>
      <c r="G920" s="11">
        <v>1.8068168319764401E-2</v>
      </c>
      <c r="H920" s="11">
        <v>3.3949415765688398E-2</v>
      </c>
      <c r="I920" s="11">
        <v>-0.11011710098538099</v>
      </c>
      <c r="J920" s="11">
        <v>-1.2063014117892399E-2</v>
      </c>
      <c r="K920" s="11">
        <v>-0.15495397020354901</v>
      </c>
      <c r="L920" s="11">
        <v>-9.9713631624960206E-2</v>
      </c>
      <c r="M920" s="11">
        <v>-5.0158597318401499E-2</v>
      </c>
      <c r="N920" s="11">
        <v>-7.4050752428619304E-2</v>
      </c>
      <c r="O920" s="11">
        <v>-5.6117516168150798E-2</v>
      </c>
      <c r="P920" s="11">
        <v>-2.3890798487319401E-2</v>
      </c>
      <c r="Q920" s="11">
        <v>-0.14580408152421501</v>
      </c>
      <c r="R920" s="11">
        <v>-0.108044094809541</v>
      </c>
      <c r="S920" s="11">
        <v>-0.132124116491563</v>
      </c>
      <c r="T920" s="11">
        <v>-6.3762179162232896E-2</v>
      </c>
      <c r="U920" s="11">
        <v>-0.181440842475626</v>
      </c>
      <c r="V920" s="11">
        <v>-2.14390552330384E-2</v>
      </c>
      <c r="W920" s="11">
        <v>-3.76157074428295E-2</v>
      </c>
      <c r="X920" s="11">
        <v>-2.2035545268865999E-2</v>
      </c>
      <c r="Y920" s="11">
        <v>5.5185968195483402E-2</v>
      </c>
      <c r="Z920" s="11">
        <v>-1.5544766982119601E-2</v>
      </c>
      <c r="AA920" s="11">
        <v>-9.7418288680434603E-2</v>
      </c>
      <c r="AB920" s="11">
        <v>-2.4782092128471201E-2</v>
      </c>
      <c r="AC920" s="11">
        <v>-0.103519546767459</v>
      </c>
      <c r="AD920" s="11">
        <v>-7.1146109613557704E-2</v>
      </c>
      <c r="AE920" s="11">
        <v>-3.5270019188501901E-2</v>
      </c>
      <c r="AF920" s="11">
        <v>-1.03261248296134E-2</v>
      </c>
      <c r="AG920" s="11">
        <v>-5.7916959466918098E-2</v>
      </c>
      <c r="AH920" s="11">
        <v>-5.5018036096508197E-2</v>
      </c>
      <c r="AI920" s="11">
        <v>-4.1261434291779801E-2</v>
      </c>
      <c r="AJ920" s="11">
        <v>-1.2383001716555E-2</v>
      </c>
      <c r="AK920" s="11">
        <v>-9.6857362626428696E-3</v>
      </c>
      <c r="AL920" s="11">
        <v>6.6761654635743998E-3</v>
      </c>
      <c r="AM920" s="11">
        <v>-1.0725649105514601E-2</v>
      </c>
      <c r="AN920" s="11">
        <v>-2.5075566264954E-2</v>
      </c>
      <c r="AO920" s="11">
        <v>-3.9675246464131599E-2</v>
      </c>
      <c r="AP920" s="11">
        <v>-1.4510736349029701E-2</v>
      </c>
      <c r="AQ920" s="11">
        <v>-5.65160433074487E-2</v>
      </c>
      <c r="AR920" s="11">
        <v>3.1298215532344201E-2</v>
      </c>
      <c r="AS920" s="11">
        <v>-2.2311142550282801E-2</v>
      </c>
      <c r="AT920" s="11">
        <v>-7.0421754002378795E-2</v>
      </c>
      <c r="AU920" s="11">
        <v>4.4694806349014897E-2</v>
      </c>
      <c r="AW920">
        <f t="array" ref="AW920">SUMPRODUCT(B920:AU920,TRANSPOSE('QoL regression results'!$H$3:$H$48))</f>
        <v>0.81906522975069818</v>
      </c>
    </row>
    <row r="921" spans="1:49" x14ac:dyDescent="0.3">
      <c r="A921">
        <v>920</v>
      </c>
      <c r="B921" s="11">
        <v>0.85007331332434</v>
      </c>
      <c r="C921" s="11">
        <v>-8.1441430577268006E-2</v>
      </c>
      <c r="D921" s="11">
        <v>5.1174835565515704E-3</v>
      </c>
      <c r="E921" s="11">
        <v>4.6236351646129301E-3</v>
      </c>
      <c r="F921" s="11">
        <v>-4.0440310429174899E-3</v>
      </c>
      <c r="G921" s="11">
        <v>2.5990615677737899E-2</v>
      </c>
      <c r="H921" s="11">
        <v>3.5567315473432601E-2</v>
      </c>
      <c r="I921" s="11">
        <v>-9.8132500552673405E-2</v>
      </c>
      <c r="J921" s="11">
        <v>-2.1541861089870301E-2</v>
      </c>
      <c r="K921" s="11">
        <v>-0.14172674220937101</v>
      </c>
      <c r="L921" s="11">
        <v>-0.127166923208064</v>
      </c>
      <c r="M921" s="11">
        <v>-5.4470516334126397E-2</v>
      </c>
      <c r="N921" s="11">
        <v>-8.78363725540309E-2</v>
      </c>
      <c r="O921" s="11">
        <v>-9.5476310489615898E-2</v>
      </c>
      <c r="P921" s="11">
        <v>-1.8966952812542601E-2</v>
      </c>
      <c r="Q921" s="11">
        <v>-0.14394783588766699</v>
      </c>
      <c r="R921" s="11">
        <v>-5.1270963204549103E-2</v>
      </c>
      <c r="S921" s="11">
        <v>-0.116521092995546</v>
      </c>
      <c r="T921" s="11">
        <v>-6.3453881738316995E-2</v>
      </c>
      <c r="U921" s="11">
        <v>1.35178469423946E-2</v>
      </c>
      <c r="V921" s="11">
        <v>4.2872076925141098E-2</v>
      </c>
      <c r="W921" s="11">
        <v>-7.5090413977531897E-2</v>
      </c>
      <c r="X921" s="11">
        <v>-3.7127231176505703E-2</v>
      </c>
      <c r="Y921" s="11">
        <v>2.40397167253905E-2</v>
      </c>
      <c r="Z921" s="11">
        <v>3.6893335726111899E-2</v>
      </c>
      <c r="AA921" s="11">
        <v>-8.6252390783270405E-2</v>
      </c>
      <c r="AB921" s="11">
        <v>-2.47670508538777E-2</v>
      </c>
      <c r="AC921" s="11">
        <v>-8.0798950878134407E-2</v>
      </c>
      <c r="AD921" s="11">
        <v>-4.0136941467005596E-3</v>
      </c>
      <c r="AE921" s="11">
        <v>-3.1599279607486999E-2</v>
      </c>
      <c r="AF921" s="11">
        <v>-2.9627186171475101E-2</v>
      </c>
      <c r="AG921" s="11">
        <v>-6.7690708201447E-2</v>
      </c>
      <c r="AH921" s="11">
        <v>-5.49938888873234E-2</v>
      </c>
      <c r="AI921" s="11">
        <v>-2.1869018723264001E-2</v>
      </c>
      <c r="AJ921" s="11">
        <v>-1.7965641864961399E-2</v>
      </c>
      <c r="AK921" s="11">
        <v>4.9106449114928795E-4</v>
      </c>
      <c r="AL921" s="11">
        <v>1.4148648429512301E-2</v>
      </c>
      <c r="AM921" s="11">
        <v>-9.0621983957975304E-4</v>
      </c>
      <c r="AN921" s="11">
        <v>-1.37155006770927E-2</v>
      </c>
      <c r="AO921" s="11">
        <v>-3.0751148212908402E-2</v>
      </c>
      <c r="AP921" s="11">
        <v>-1.1791930117035099E-2</v>
      </c>
      <c r="AQ921" s="11">
        <v>-5.5400951023162198E-2</v>
      </c>
      <c r="AR921" s="11">
        <v>2.9109977866622901E-2</v>
      </c>
      <c r="AS921" s="11">
        <v>-1.0735246295596799E-2</v>
      </c>
      <c r="AT921" s="11">
        <v>-6.5677065120486197E-2</v>
      </c>
      <c r="AU921" s="11">
        <v>4.8028389635676801E-2</v>
      </c>
      <c r="AW921">
        <f t="array" ref="AW921">SUMPRODUCT(B921:AU921,TRANSPOSE('QoL regression results'!$H$3:$H$48))</f>
        <v>0.80922807286652887</v>
      </c>
    </row>
    <row r="922" spans="1:49" x14ac:dyDescent="0.3">
      <c r="A922">
        <v>921</v>
      </c>
      <c r="B922" s="11">
        <v>0.85849070528762805</v>
      </c>
      <c r="C922" s="11">
        <v>-5.7576250741114998E-2</v>
      </c>
      <c r="D922" s="11">
        <v>-6.0366112599972502E-3</v>
      </c>
      <c r="E922" s="11">
        <v>1.5664895014261999E-3</v>
      </c>
      <c r="F922" s="11">
        <v>-1.7006962703112801E-2</v>
      </c>
      <c r="G922" s="11">
        <v>2.8143537054504199E-2</v>
      </c>
      <c r="H922" s="11">
        <v>3.2663450714845103E-2</v>
      </c>
      <c r="I922" s="11">
        <v>-0.13181005486105499</v>
      </c>
      <c r="J922" s="11">
        <v>-4.08005722413501E-2</v>
      </c>
      <c r="K922" s="11">
        <v>-9.88683504587788E-2</v>
      </c>
      <c r="L922" s="11">
        <v>-0.117623946739194</v>
      </c>
      <c r="M922" s="11">
        <v>-5.1123237897081203E-2</v>
      </c>
      <c r="N922" s="11">
        <v>-0.115492779187181</v>
      </c>
      <c r="O922" s="11">
        <v>-9.1719840242762196E-2</v>
      </c>
      <c r="P922" s="11">
        <v>-2.6817248373483499E-2</v>
      </c>
      <c r="Q922" s="11">
        <v>-0.110325703902782</v>
      </c>
      <c r="R922" s="11">
        <v>-7.5862147565427099E-2</v>
      </c>
      <c r="S922" s="11">
        <v>-0.14752069672999399</v>
      </c>
      <c r="T922" s="11">
        <v>-5.1486402501330901E-2</v>
      </c>
      <c r="U922" s="11">
        <v>-1.9948640619420099E-2</v>
      </c>
      <c r="V922" s="11">
        <v>-8.2743303865986592E-3</v>
      </c>
      <c r="W922" s="11">
        <v>-5.3145381961682898E-2</v>
      </c>
      <c r="X922" s="11">
        <v>-3.4802350036356899E-2</v>
      </c>
      <c r="Y922" s="11">
        <v>-2.7245350249130201E-2</v>
      </c>
      <c r="Z922" s="11">
        <v>-6.72762432552719E-3</v>
      </c>
      <c r="AA922" s="11">
        <v>-9.38303235868852E-2</v>
      </c>
      <c r="AB922" s="11">
        <v>-3.9210577534118697E-2</v>
      </c>
      <c r="AC922" s="11">
        <v>1.0525009048161201E-2</v>
      </c>
      <c r="AD922" s="11">
        <v>4.7668708059454903E-2</v>
      </c>
      <c r="AE922" s="11">
        <v>-3.4625204589217397E-2</v>
      </c>
      <c r="AF922" s="11">
        <v>-1.3300513559317001E-2</v>
      </c>
      <c r="AG922" s="11">
        <v>-5.9164387712924198E-2</v>
      </c>
      <c r="AH922" s="11">
        <v>-5.6134193544648998E-2</v>
      </c>
      <c r="AI922" s="11">
        <v>-3.2036091147438203E-2</v>
      </c>
      <c r="AJ922" s="11">
        <v>-1.9061815126450998E-2</v>
      </c>
      <c r="AK922" s="11">
        <v>9.5203479866020301E-4</v>
      </c>
      <c r="AL922" s="11">
        <v>1.1922971650873301E-2</v>
      </c>
      <c r="AM922" s="11">
        <v>-1.1512940931606701E-2</v>
      </c>
      <c r="AN922" s="11">
        <v>-1.9058490756553598E-2</v>
      </c>
      <c r="AO922" s="11">
        <v>-3.3456372259048101E-2</v>
      </c>
      <c r="AP922" s="11">
        <v>-1.48434282626244E-2</v>
      </c>
      <c r="AQ922" s="11">
        <v>-5.3784313142662597E-2</v>
      </c>
      <c r="AR922" s="11">
        <v>3.2158120439218299E-2</v>
      </c>
      <c r="AS922" s="11">
        <v>-1.45694883299789E-2</v>
      </c>
      <c r="AT922" s="11">
        <v>-5.9620583924850298E-2</v>
      </c>
      <c r="AU922" s="11">
        <v>4.5288565374797099E-2</v>
      </c>
      <c r="AW922">
        <f t="array" ref="AW922">SUMPRODUCT(B922:AU922,TRANSPOSE('QoL regression results'!$H$3:$H$48))</f>
        <v>0.81427948339385237</v>
      </c>
    </row>
    <row r="923" spans="1:49" x14ac:dyDescent="0.3">
      <c r="A923">
        <v>922</v>
      </c>
      <c r="B923" s="11">
        <v>0.86120439812133298</v>
      </c>
      <c r="C923" s="11">
        <v>-1.8113702915781401E-2</v>
      </c>
      <c r="D923" s="11">
        <v>1.9267011479630301E-2</v>
      </c>
      <c r="E923" s="11">
        <v>7.7920165249593196E-3</v>
      </c>
      <c r="F923" s="11">
        <v>-3.3813663808552302E-2</v>
      </c>
      <c r="G923" s="11">
        <v>2.2860892690809102E-2</v>
      </c>
      <c r="H923" s="11">
        <v>3.1239735741028399E-2</v>
      </c>
      <c r="I923" s="11">
        <v>-5.9373649534914003E-2</v>
      </c>
      <c r="J923" s="11">
        <v>-3.3373801375854398E-2</v>
      </c>
      <c r="K923" s="11">
        <v>-0.18178674626592101</v>
      </c>
      <c r="L923" s="11">
        <v>-0.13651683653280799</v>
      </c>
      <c r="M923" s="11">
        <v>-5.4593949053732098E-2</v>
      </c>
      <c r="N923" s="11">
        <v>-7.1504243824303496E-2</v>
      </c>
      <c r="O923" s="11">
        <v>-7.2864546946062994E-2</v>
      </c>
      <c r="P923" s="11">
        <v>-3.0321677895552901E-2</v>
      </c>
      <c r="Q923" s="11">
        <v>-0.14459503814401301</v>
      </c>
      <c r="R923" s="11">
        <v>-7.1377215659607807E-2</v>
      </c>
      <c r="S923" s="11">
        <v>-0.11657781313519899</v>
      </c>
      <c r="T923" s="11">
        <v>-5.4897868111219099E-2</v>
      </c>
      <c r="U923" s="11">
        <v>-0.21926704519609599</v>
      </c>
      <c r="V923" s="11">
        <v>3.29834640521975E-2</v>
      </c>
      <c r="W923" s="11">
        <v>-7.0183616636888997E-3</v>
      </c>
      <c r="X923" s="11">
        <v>-5.9943808034842803E-2</v>
      </c>
      <c r="Y923" s="11">
        <v>5.9681256953030204E-3</v>
      </c>
      <c r="Z923" s="11">
        <v>2.9114347053723399E-2</v>
      </c>
      <c r="AA923" s="11">
        <v>-9.9810205192842893E-2</v>
      </c>
      <c r="AB923" s="11">
        <v>-2.9826587284593101E-2</v>
      </c>
      <c r="AC923" s="11">
        <v>7.0386373443237504E-2</v>
      </c>
      <c r="AD923" s="11">
        <v>-3.4581322717112901E-2</v>
      </c>
      <c r="AE923" s="11">
        <v>-3.9855454749168101E-2</v>
      </c>
      <c r="AF923" s="11">
        <v>-2.1808343446520401E-2</v>
      </c>
      <c r="AG923" s="11">
        <v>-6.2580171248467903E-2</v>
      </c>
      <c r="AH923" s="11">
        <v>-5.82205475832413E-2</v>
      </c>
      <c r="AI923" s="11">
        <v>-3.5984522043519103E-2</v>
      </c>
      <c r="AJ923" s="11">
        <v>-1.4825579352819199E-2</v>
      </c>
      <c r="AK923" s="11">
        <v>-2.4353761107215898E-3</v>
      </c>
      <c r="AL923" s="11">
        <v>8.6146339132541702E-3</v>
      </c>
      <c r="AM923" s="11">
        <v>-1.3067716965622599E-2</v>
      </c>
      <c r="AN923" s="11">
        <v>-2.1416031004546601E-2</v>
      </c>
      <c r="AO923" s="11">
        <v>-5.1660171785741602E-2</v>
      </c>
      <c r="AP923" s="11">
        <v>-9.1234746343861299E-3</v>
      </c>
      <c r="AQ923" s="11">
        <v>-6.7698265626421103E-2</v>
      </c>
      <c r="AR923" s="11">
        <v>2.8781046349126298E-2</v>
      </c>
      <c r="AS923" s="11">
        <v>-1.55406523682561E-2</v>
      </c>
      <c r="AT923" s="11">
        <v>-6.09561391931603E-2</v>
      </c>
      <c r="AU923" s="11">
        <v>4.4679803991320002E-2</v>
      </c>
      <c r="AW923">
        <f t="array" ref="AW923">SUMPRODUCT(B923:AU923,TRANSPOSE('QoL regression results'!$H$3:$H$48))</f>
        <v>0.81159848445134586</v>
      </c>
    </row>
    <row r="924" spans="1:49" x14ac:dyDescent="0.3">
      <c r="A924">
        <v>923</v>
      </c>
      <c r="B924" s="11">
        <v>0.86038875778935997</v>
      </c>
      <c r="C924" s="11">
        <v>-4.1831144260532499E-2</v>
      </c>
      <c r="D924" s="11">
        <v>-1.5295514824292099E-3</v>
      </c>
      <c r="E924" s="11">
        <v>2.26088048894868E-3</v>
      </c>
      <c r="F924" s="11">
        <v>-7.7485460642643103E-3</v>
      </c>
      <c r="G924" s="11">
        <v>3.2399391214483299E-2</v>
      </c>
      <c r="H924" s="11">
        <v>3.3356017665981202E-2</v>
      </c>
      <c r="I924" s="11">
        <v>-2.3009304551372501E-2</v>
      </c>
      <c r="J924" s="11">
        <v>-4.9797330115556801E-4</v>
      </c>
      <c r="K924" s="11">
        <v>-0.14902926956166199</v>
      </c>
      <c r="L924" s="11">
        <v>-0.138861138591207</v>
      </c>
      <c r="M924" s="11">
        <v>-5.4147845584113299E-2</v>
      </c>
      <c r="N924" s="11">
        <v>-9.8739235638395595E-2</v>
      </c>
      <c r="O924" s="11">
        <v>-8.3678061351360702E-2</v>
      </c>
      <c r="P924" s="11">
        <v>-2.27922626844583E-2</v>
      </c>
      <c r="Q924" s="11">
        <v>-0.14313272884186201</v>
      </c>
      <c r="R924" s="11">
        <v>-6.3862470060926602E-2</v>
      </c>
      <c r="S924" s="11">
        <v>-0.14612958270996201</v>
      </c>
      <c r="T924" s="11">
        <v>-8.6254750247455297E-2</v>
      </c>
      <c r="U924" s="11">
        <v>-0.16230531055533501</v>
      </c>
      <c r="V924" s="11">
        <v>1.53515027690112E-2</v>
      </c>
      <c r="W924" s="11">
        <v>-6.2967731045560402E-2</v>
      </c>
      <c r="X924" s="11">
        <v>-3.7659216393168E-2</v>
      </c>
      <c r="Y924" s="11">
        <v>2.1939445859218698E-3</v>
      </c>
      <c r="Z924" s="11">
        <v>9.3912309432048792E-3</v>
      </c>
      <c r="AA924" s="11">
        <v>-0.11345236442194501</v>
      </c>
      <c r="AB924" s="11">
        <v>-2.1141861066349198E-2</v>
      </c>
      <c r="AC924" s="11">
        <v>-3.8187658015785199E-2</v>
      </c>
      <c r="AD924" s="11">
        <v>-7.9785385013571394E-2</v>
      </c>
      <c r="AE924" s="11">
        <v>-3.5356933587571401E-2</v>
      </c>
      <c r="AF924" s="11">
        <v>-1.89590743107006E-2</v>
      </c>
      <c r="AG924" s="11">
        <v>-5.8260454641724198E-2</v>
      </c>
      <c r="AH924" s="11">
        <v>-5.4375422297713298E-2</v>
      </c>
      <c r="AI924" s="11">
        <v>-3.5216037694155003E-2</v>
      </c>
      <c r="AJ924" s="11">
        <v>-1.6519246286738998E-2</v>
      </c>
      <c r="AK924" s="11">
        <v>4.2341500239809404E-3</v>
      </c>
      <c r="AL924" s="11">
        <v>1.14223387703312E-2</v>
      </c>
      <c r="AM924" s="11">
        <v>-6.5963937425436003E-3</v>
      </c>
      <c r="AN924" s="11">
        <v>-1.58229968333242E-2</v>
      </c>
      <c r="AO924" s="11">
        <v>-4.2790861596824201E-2</v>
      </c>
      <c r="AP924" s="11">
        <v>-2.0088184495380801E-2</v>
      </c>
      <c r="AQ924" s="11">
        <v>-5.29791202923506E-2</v>
      </c>
      <c r="AR924" s="11">
        <v>2.46474253323202E-2</v>
      </c>
      <c r="AS924" s="11">
        <v>-2.37431909673959E-2</v>
      </c>
      <c r="AT924" s="11">
        <v>-6.0988042067242502E-2</v>
      </c>
      <c r="AU924" s="11">
        <v>5.14351381874582E-2</v>
      </c>
      <c r="AW924">
        <f t="array" ref="AW924">SUMPRODUCT(B924:AU924,TRANSPOSE('QoL regression results'!$H$3:$H$48))</f>
        <v>0.81743567426197783</v>
      </c>
    </row>
    <row r="925" spans="1:49" x14ac:dyDescent="0.3">
      <c r="A925">
        <v>924</v>
      </c>
      <c r="B925" s="11">
        <v>0.84425690320312996</v>
      </c>
      <c r="C925" s="11">
        <v>-2.8493601756166598E-2</v>
      </c>
      <c r="D925" s="11">
        <v>-6.8321427632276202E-3</v>
      </c>
      <c r="E925" s="11">
        <v>1.1753077969843701E-2</v>
      </c>
      <c r="F925" s="11">
        <v>2.1116701024766101E-2</v>
      </c>
      <c r="G925" s="11">
        <v>5.1630491519359702E-2</v>
      </c>
      <c r="H925" s="11">
        <v>5.1330711172452102E-2</v>
      </c>
      <c r="I925" s="11">
        <v>-4.2195393316336101E-2</v>
      </c>
      <c r="J925" s="11">
        <v>-4.5446787105177799E-2</v>
      </c>
      <c r="K925" s="11">
        <v>-0.160019904711906</v>
      </c>
      <c r="L925" s="11">
        <v>-0.111071505604573</v>
      </c>
      <c r="M925" s="11">
        <v>-4.6613906197842399E-2</v>
      </c>
      <c r="N925" s="11">
        <v>-0.147511662507915</v>
      </c>
      <c r="O925" s="11">
        <v>-7.9930202766970798E-2</v>
      </c>
      <c r="P925" s="11">
        <v>-2.1640765892577001E-2</v>
      </c>
      <c r="Q925" s="11">
        <v>-9.9776690068907603E-2</v>
      </c>
      <c r="R925" s="11">
        <v>-1.38619017954756E-2</v>
      </c>
      <c r="S925" s="11">
        <v>-0.117345131726856</v>
      </c>
      <c r="T925" s="11">
        <v>-6.0746572102799497E-2</v>
      </c>
      <c r="U925" s="11">
        <v>-0.163311115244929</v>
      </c>
      <c r="V925" s="11">
        <v>2.16724493183021E-2</v>
      </c>
      <c r="W925" s="11">
        <v>-7.6078429385645699E-2</v>
      </c>
      <c r="X925" s="11">
        <v>-2.7412132643232601E-2</v>
      </c>
      <c r="Y925" s="11">
        <v>-9.0964920628686195E-4</v>
      </c>
      <c r="Z925" s="11">
        <v>-1.7931994380445199E-2</v>
      </c>
      <c r="AA925" s="11">
        <v>-9.8157871671848307E-2</v>
      </c>
      <c r="AB925" s="11">
        <v>-1.8856257533646399E-2</v>
      </c>
      <c r="AC925" s="11">
        <v>-0.114106865839868</v>
      </c>
      <c r="AD925" s="11">
        <v>-9.7840763460444007E-3</v>
      </c>
      <c r="AE925" s="11">
        <v>-3.2601769538711703E-2</v>
      </c>
      <c r="AF925" s="11">
        <v>-1.37163560174295E-2</v>
      </c>
      <c r="AG925" s="11">
        <v>-5.0546847902322799E-2</v>
      </c>
      <c r="AH925" s="11">
        <v>-6.7523972517882697E-2</v>
      </c>
      <c r="AI925" s="11">
        <v>-2.64314083544189E-2</v>
      </c>
      <c r="AJ925" s="11">
        <v>-1.52647805737493E-2</v>
      </c>
      <c r="AK925" s="11">
        <v>9.0556229005970892E-3</v>
      </c>
      <c r="AL925" s="11">
        <v>1.9330256202504299E-2</v>
      </c>
      <c r="AM925" s="11">
        <v>1.11950294811045E-4</v>
      </c>
      <c r="AN925" s="11">
        <v>-1.7759306277067299E-2</v>
      </c>
      <c r="AO925" s="11">
        <v>-4.6614423172058099E-2</v>
      </c>
      <c r="AP925" s="11">
        <v>-1.5565686268194E-2</v>
      </c>
      <c r="AQ925" s="11">
        <v>-6.1381577409457599E-2</v>
      </c>
      <c r="AR925" s="11">
        <v>3.0235895123971901E-2</v>
      </c>
      <c r="AS925" s="11">
        <v>-9.0912163023854995E-3</v>
      </c>
      <c r="AT925" s="11">
        <v>-6.34321850545881E-2</v>
      </c>
      <c r="AU925" s="11">
        <v>3.7180586527252202E-2</v>
      </c>
      <c r="AW925">
        <f t="array" ref="AW925">SUMPRODUCT(B925:AU925,TRANSPOSE('QoL regression results'!$H$3:$H$48))</f>
        <v>0.79606318688775157</v>
      </c>
    </row>
    <row r="926" spans="1:49" x14ac:dyDescent="0.3">
      <c r="A926">
        <v>925</v>
      </c>
      <c r="B926" s="11">
        <v>0.88035720175401899</v>
      </c>
      <c r="C926" s="11">
        <v>-3.7742056943388801E-2</v>
      </c>
      <c r="D926" s="11">
        <v>9.5976687149904108E-3</v>
      </c>
      <c r="E926" s="11">
        <v>-1.43906548156718E-3</v>
      </c>
      <c r="F926" s="11">
        <v>-1.39555102238071E-2</v>
      </c>
      <c r="G926" s="11">
        <v>5.28616175676286E-3</v>
      </c>
      <c r="H926" s="11">
        <v>2.8874731027969201E-2</v>
      </c>
      <c r="I926" s="11">
        <v>-8.03017738283692E-2</v>
      </c>
      <c r="J926" s="11">
        <v>-4.2659765043718802E-2</v>
      </c>
      <c r="K926" s="11">
        <v>-0.103158428859667</v>
      </c>
      <c r="L926" s="11">
        <v>-0.14326979835277301</v>
      </c>
      <c r="M926" s="11">
        <v>-7.2900506708385507E-2</v>
      </c>
      <c r="N926" s="11">
        <v>-9.4355775127960603E-2</v>
      </c>
      <c r="O926" s="11">
        <v>-4.7247276044350001E-2</v>
      </c>
      <c r="P926" s="11">
        <v>-2.5658100482384601E-2</v>
      </c>
      <c r="Q926" s="11">
        <v>-0.19622351767419699</v>
      </c>
      <c r="R926" s="11">
        <v>-0.10544109622478</v>
      </c>
      <c r="S926" s="11">
        <v>-0.137599923013801</v>
      </c>
      <c r="T926" s="11">
        <v>-9.8662092257096407E-2</v>
      </c>
      <c r="U926" s="11">
        <v>-0.13057573004207601</v>
      </c>
      <c r="V926" s="11">
        <v>-4.8867126334334599E-3</v>
      </c>
      <c r="W926" s="11">
        <v>-3.6836522719212901E-2</v>
      </c>
      <c r="X926" s="11">
        <v>-4.4865641394707799E-2</v>
      </c>
      <c r="Y926" s="11">
        <v>-2.6517139667060201E-2</v>
      </c>
      <c r="Z926" s="11">
        <v>-1.3956551582036699E-2</v>
      </c>
      <c r="AA926" s="11">
        <v>-8.9288434239076606E-2</v>
      </c>
      <c r="AB926" s="11">
        <v>-3.7635025987467499E-2</v>
      </c>
      <c r="AC926" s="11">
        <v>-2.9753348992049402E-3</v>
      </c>
      <c r="AD926" s="11">
        <v>-9.6408295942764302E-2</v>
      </c>
      <c r="AE926" s="11">
        <v>-3.7816038454572799E-2</v>
      </c>
      <c r="AF926" s="11">
        <v>-2.4653845651018899E-2</v>
      </c>
      <c r="AG926" s="11">
        <v>-5.3593670784081802E-2</v>
      </c>
      <c r="AH926" s="11">
        <v>-4.5463602098809598E-2</v>
      </c>
      <c r="AI926" s="11">
        <v>-2.5465800554100901E-2</v>
      </c>
      <c r="AJ926" s="11">
        <v>-1.3040780559661199E-2</v>
      </c>
      <c r="AK926" s="11">
        <v>-9.5460800686526601E-3</v>
      </c>
      <c r="AL926" s="11">
        <v>5.5700011462999702E-3</v>
      </c>
      <c r="AM926" s="11">
        <v>-1.38535984698731E-2</v>
      </c>
      <c r="AN926" s="11">
        <v>-1.85516492456087E-2</v>
      </c>
      <c r="AO926" s="11">
        <v>-4.4316987409696702E-2</v>
      </c>
      <c r="AP926" s="11">
        <v>-1.37985102114094E-2</v>
      </c>
      <c r="AQ926" s="11">
        <v>-5.73985667057113E-2</v>
      </c>
      <c r="AR926" s="11">
        <v>3.1407844978676998E-2</v>
      </c>
      <c r="AS926" s="11">
        <v>-1.6680391805517999E-2</v>
      </c>
      <c r="AT926" s="11">
        <v>-6.3803160139008594E-2</v>
      </c>
      <c r="AU926" s="11">
        <v>3.1887297828698501E-2</v>
      </c>
      <c r="AW926">
        <f t="array" ref="AW926">SUMPRODUCT(B926:AU926,TRANSPOSE('QoL regression results'!$H$3:$H$48))</f>
        <v>0.84046360080150939</v>
      </c>
    </row>
    <row r="927" spans="1:49" x14ac:dyDescent="0.3">
      <c r="A927">
        <v>926</v>
      </c>
      <c r="B927" s="11">
        <v>0.87328471051545797</v>
      </c>
      <c r="C927" s="11">
        <v>-8.3056883557484404E-2</v>
      </c>
      <c r="D927" s="11">
        <v>-4.2723237057284702E-2</v>
      </c>
      <c r="E927" s="11">
        <v>8.2083204792983405E-3</v>
      </c>
      <c r="F927" s="11">
        <v>2.3022385337102502E-2</v>
      </c>
      <c r="G927" s="11">
        <v>4.1569724088726598E-2</v>
      </c>
      <c r="H927" s="11">
        <v>2.5810775073443801E-2</v>
      </c>
      <c r="I927" s="11">
        <v>-0.102499239827906</v>
      </c>
      <c r="J927" s="11">
        <v>-1.05362279596381E-2</v>
      </c>
      <c r="K927" s="11">
        <v>-0.187771197037192</v>
      </c>
      <c r="L927" s="11">
        <v>-0.103938854534758</v>
      </c>
      <c r="M927" s="11">
        <v>-5.6048511024363E-2</v>
      </c>
      <c r="N927" s="11">
        <v>-9.2360840708489003E-2</v>
      </c>
      <c r="O927" s="11">
        <v>-5.65689523010161E-2</v>
      </c>
      <c r="P927" s="11">
        <v>-2.6298236039909099E-2</v>
      </c>
      <c r="Q927" s="11">
        <v>-5.7257969610105701E-2</v>
      </c>
      <c r="R927" s="11">
        <v>-0.110492249835759</v>
      </c>
      <c r="S927" s="11">
        <v>-0.11326768713320901</v>
      </c>
      <c r="T927" s="11">
        <v>-5.7653203331749198E-2</v>
      </c>
      <c r="U927" s="11">
        <v>-7.6978013673828394E-2</v>
      </c>
      <c r="V927" s="11">
        <v>-6.0730138624136504E-3</v>
      </c>
      <c r="W927" s="11">
        <v>-1.99989657038133E-2</v>
      </c>
      <c r="X927" s="11">
        <v>-3.36473644440149E-2</v>
      </c>
      <c r="Y927" s="11">
        <v>-2.0723218085667801E-2</v>
      </c>
      <c r="Z927" s="11">
        <v>-2.5329551351404401E-2</v>
      </c>
      <c r="AA927" s="11">
        <v>-8.0785274824322004E-2</v>
      </c>
      <c r="AB927" s="11">
        <v>-3.5245159396838803E-2</v>
      </c>
      <c r="AC927" s="11">
        <v>4.0831173107901599E-3</v>
      </c>
      <c r="AD927" s="11">
        <v>-5.68526998419066E-2</v>
      </c>
      <c r="AE927" s="11">
        <v>-3.4507876577699E-2</v>
      </c>
      <c r="AF927" s="11">
        <v>-1.7344149265699799E-2</v>
      </c>
      <c r="AG927" s="11">
        <v>-5.3330473854483799E-2</v>
      </c>
      <c r="AH927" s="11">
        <v>-5.0606184484028302E-2</v>
      </c>
      <c r="AI927" s="11">
        <v>-1.3413328407702801E-2</v>
      </c>
      <c r="AJ927" s="11">
        <v>-1.4310776078683999E-2</v>
      </c>
      <c r="AK927" s="11">
        <v>-1.9224324121895401E-3</v>
      </c>
      <c r="AL927" s="11">
        <v>1.31946846351469E-2</v>
      </c>
      <c r="AM927" s="11">
        <v>-1.20996728905442E-2</v>
      </c>
      <c r="AN927" s="11">
        <v>-2.72717792953216E-2</v>
      </c>
      <c r="AO927" s="11">
        <v>-4.21834277518323E-2</v>
      </c>
      <c r="AP927" s="11">
        <v>-1.10426620144711E-2</v>
      </c>
      <c r="AQ927" s="11">
        <v>-5.7869941829273401E-2</v>
      </c>
      <c r="AR927" s="11">
        <v>1.8847075398870601E-2</v>
      </c>
      <c r="AS927" s="11">
        <v>-2.1045106268310101E-2</v>
      </c>
      <c r="AT927" s="11">
        <v>-7.7791977248803004E-2</v>
      </c>
      <c r="AU927" s="11">
        <v>4.1754742301554203E-2</v>
      </c>
      <c r="AW927">
        <f t="array" ref="AW927">SUMPRODUCT(B927:AU927,TRANSPOSE('QoL regression results'!$H$3:$H$48))</f>
        <v>0.8358732106665766</v>
      </c>
    </row>
    <row r="928" spans="1:49" x14ac:dyDescent="0.3">
      <c r="A928">
        <v>927</v>
      </c>
      <c r="B928" s="11">
        <v>0.84803728668872702</v>
      </c>
      <c r="C928" s="11">
        <v>-7.9145628894895903E-2</v>
      </c>
      <c r="D928" s="11">
        <v>-1.43807768479638E-2</v>
      </c>
      <c r="E928" s="11">
        <v>8.9952607653077E-4</v>
      </c>
      <c r="F928" s="11">
        <v>3.0533273008848501E-2</v>
      </c>
      <c r="G928" s="11">
        <v>4.1893118527060902E-2</v>
      </c>
      <c r="H928" s="11">
        <v>4.03241720535066E-2</v>
      </c>
      <c r="I928" s="11">
        <v>-7.7072316343367794E-2</v>
      </c>
      <c r="J928" s="11">
        <v>-1.4552106517246E-2</v>
      </c>
      <c r="K928" s="11">
        <v>-0.151679493238012</v>
      </c>
      <c r="L928" s="11">
        <v>-0.105456008223847</v>
      </c>
      <c r="M928" s="11">
        <v>-4.6741619068901501E-2</v>
      </c>
      <c r="N928" s="11">
        <v>-0.107653357899333</v>
      </c>
      <c r="O928" s="11">
        <v>-5.8636368791598802E-2</v>
      </c>
      <c r="P928" s="11">
        <v>-1.83835446157001E-2</v>
      </c>
      <c r="Q928" s="11">
        <v>-0.10486309925076299</v>
      </c>
      <c r="R928" s="11">
        <v>-4.1544402352197599E-2</v>
      </c>
      <c r="S928" s="11">
        <v>-0.12508133898187401</v>
      </c>
      <c r="T928" s="11">
        <v>-7.9123908854008607E-2</v>
      </c>
      <c r="U928" s="11">
        <v>-3.8621151400046301E-2</v>
      </c>
      <c r="V928" s="11">
        <v>2.76884563593781E-2</v>
      </c>
      <c r="W928" s="11">
        <v>-4.84544700703382E-2</v>
      </c>
      <c r="X928" s="11">
        <v>-4.3116750902168301E-2</v>
      </c>
      <c r="Y928" s="11">
        <v>8.0937040497424895E-2</v>
      </c>
      <c r="Z928" s="11">
        <v>1.4438315045308099E-2</v>
      </c>
      <c r="AA928" s="11">
        <v>-9.8322643514884997E-2</v>
      </c>
      <c r="AB928" s="11">
        <v>-3.0894837762277399E-2</v>
      </c>
      <c r="AC928" s="11">
        <v>-4.1141061977218299E-2</v>
      </c>
      <c r="AD928" s="11">
        <v>-3.5080099966211697E-2</v>
      </c>
      <c r="AE928" s="11">
        <v>-3.6324135747743298E-2</v>
      </c>
      <c r="AF928" s="11">
        <v>-1.7693533601240399E-2</v>
      </c>
      <c r="AG928" s="11">
        <v>-6.3356391189037201E-2</v>
      </c>
      <c r="AH928" s="11">
        <v>-5.61488328366078E-2</v>
      </c>
      <c r="AI928" s="11">
        <v>-2.48425937871577E-2</v>
      </c>
      <c r="AJ928" s="11">
        <v>-1.65870531648806E-2</v>
      </c>
      <c r="AK928" s="11">
        <v>7.01027356496283E-3</v>
      </c>
      <c r="AL928" s="11">
        <v>1.2180971235713199E-2</v>
      </c>
      <c r="AM928" s="11">
        <v>-1.3764084268577299E-3</v>
      </c>
      <c r="AN928" s="11">
        <v>-1.4005979205134101E-2</v>
      </c>
      <c r="AO928" s="11">
        <v>-3.8492927731370599E-2</v>
      </c>
      <c r="AP928" s="11">
        <v>-1.0865668432832799E-2</v>
      </c>
      <c r="AQ928" s="11">
        <v>-4.9297378346462702E-2</v>
      </c>
      <c r="AR928" s="11">
        <v>3.10899521827139E-2</v>
      </c>
      <c r="AS928" s="11">
        <v>-2.2480377689840899E-2</v>
      </c>
      <c r="AT928" s="11">
        <v>-6.7719854037027294E-2</v>
      </c>
      <c r="AU928" s="11">
        <v>5.18182243901626E-2</v>
      </c>
      <c r="AW928">
        <f t="array" ref="AW928">SUMPRODUCT(B928:AU928,TRANSPOSE('QoL regression results'!$H$3:$H$48))</f>
        <v>0.80406942508783241</v>
      </c>
    </row>
    <row r="929" spans="1:49" x14ac:dyDescent="0.3">
      <c r="A929">
        <v>928</v>
      </c>
      <c r="B929" s="11">
        <v>0.86669727184320899</v>
      </c>
      <c r="C929" s="11">
        <v>-4.4431514666746497E-3</v>
      </c>
      <c r="D929" s="11">
        <v>4.4745417419861499E-3</v>
      </c>
      <c r="E929" s="11">
        <v>9.4346672686220299E-3</v>
      </c>
      <c r="F929" s="11">
        <v>1.4174730004414901E-2</v>
      </c>
      <c r="G929" s="11">
        <v>3.7728735877745598E-2</v>
      </c>
      <c r="H929" s="11">
        <v>4.2002371127556899E-2</v>
      </c>
      <c r="I929" s="11">
        <v>-0.116031689145252</v>
      </c>
      <c r="J929" s="11">
        <v>-2.25313547577441E-2</v>
      </c>
      <c r="K929" s="11">
        <v>-0.146714572936713</v>
      </c>
      <c r="L929" s="11">
        <v>-0.129386051805956</v>
      </c>
      <c r="M929" s="11">
        <v>-4.0864963322072498E-2</v>
      </c>
      <c r="N929" s="11">
        <v>-6.3096029561548195E-2</v>
      </c>
      <c r="O929" s="11">
        <v>-5.4906797506725197E-2</v>
      </c>
      <c r="P929" s="11">
        <v>-1.58914062316237E-2</v>
      </c>
      <c r="Q929" s="11">
        <v>-4.1412716769812299E-2</v>
      </c>
      <c r="R929" s="11">
        <v>-4.2281793347150098E-2</v>
      </c>
      <c r="S929" s="11">
        <v>-0.102635914509108</v>
      </c>
      <c r="T929" s="11">
        <v>-6.4320108477799801E-2</v>
      </c>
      <c r="U929" s="11">
        <v>-0.14957433811420501</v>
      </c>
      <c r="V929" s="11">
        <v>-2.3051143846410702E-2</v>
      </c>
      <c r="W929" s="11">
        <v>-4.8878505112824003E-2</v>
      </c>
      <c r="X929" s="11">
        <v>-2.9167260545853599E-2</v>
      </c>
      <c r="Y929" s="11">
        <v>2.5174443818033299E-2</v>
      </c>
      <c r="Z929" s="11">
        <v>2.0931052004700901E-2</v>
      </c>
      <c r="AA929" s="11">
        <v>-9.0648962138586905E-2</v>
      </c>
      <c r="AB929" s="11">
        <v>-3.6204880935764802E-3</v>
      </c>
      <c r="AC929" s="11">
        <v>6.7874193346839196E-2</v>
      </c>
      <c r="AD929" s="11">
        <v>-1.34214498889583E-2</v>
      </c>
      <c r="AE929" s="11">
        <v>-3.3653210500669599E-2</v>
      </c>
      <c r="AF929" s="11">
        <v>-2.4351306613121199E-2</v>
      </c>
      <c r="AG929" s="11">
        <v>-6.0261769957203497E-2</v>
      </c>
      <c r="AH929" s="11">
        <v>-5.9072877260014998E-2</v>
      </c>
      <c r="AI929" s="11">
        <v>-2.80918983974273E-2</v>
      </c>
      <c r="AJ929" s="11">
        <v>-1.3744534935675999E-2</v>
      </c>
      <c r="AK929" s="11">
        <v>-8.50637315840597E-3</v>
      </c>
      <c r="AL929" s="11">
        <v>2.38194709291295E-3</v>
      </c>
      <c r="AM929" s="11">
        <v>-9.6661773511695602E-3</v>
      </c>
      <c r="AN929" s="11">
        <v>-2.42218390630611E-2</v>
      </c>
      <c r="AO929" s="11">
        <v>-5.2517382811201302E-2</v>
      </c>
      <c r="AP929" s="11">
        <v>-1.17192452597634E-2</v>
      </c>
      <c r="AQ929" s="11">
        <v>-4.4187822241133698E-2</v>
      </c>
      <c r="AR929" s="11">
        <v>3.1385177944534999E-2</v>
      </c>
      <c r="AS929" s="11">
        <v>-2.9742851400344099E-2</v>
      </c>
      <c r="AT929" s="11">
        <v>-7.9130750240908404E-2</v>
      </c>
      <c r="AU929" s="11">
        <v>3.8185352037682301E-2</v>
      </c>
      <c r="AW929">
        <f t="array" ref="AW929">SUMPRODUCT(B929:AU929,TRANSPOSE('QoL regression results'!$H$3:$H$48))</f>
        <v>0.81000634167610697</v>
      </c>
    </row>
    <row r="930" spans="1:49" x14ac:dyDescent="0.3">
      <c r="A930">
        <v>929</v>
      </c>
      <c r="B930" s="11">
        <v>0.86610777737731204</v>
      </c>
      <c r="C930" s="11">
        <v>-2.4105040960801499E-2</v>
      </c>
      <c r="D930" s="11">
        <v>5.2131681795245001E-3</v>
      </c>
      <c r="E930" s="11">
        <v>5.7839728358139598E-3</v>
      </c>
      <c r="F930" s="11">
        <v>-6.1112435517624297E-3</v>
      </c>
      <c r="G930" s="11">
        <v>4.0209080299491697E-2</v>
      </c>
      <c r="H930" s="11">
        <v>4.3009862808226003E-2</v>
      </c>
      <c r="I930" s="11">
        <v>-8.3723485577857706E-2</v>
      </c>
      <c r="J930" s="11">
        <v>-1.7447018707815801E-2</v>
      </c>
      <c r="K930" s="11">
        <v>-9.4981174184522496E-2</v>
      </c>
      <c r="L930" s="11">
        <v>-8.0993242263939502E-2</v>
      </c>
      <c r="M930" s="11">
        <v>-5.32231690049631E-2</v>
      </c>
      <c r="N930" s="11">
        <v>-0.11593442913791099</v>
      </c>
      <c r="O930" s="11">
        <v>-6.0930265562508801E-2</v>
      </c>
      <c r="P930" s="11">
        <v>-2.5156653695579699E-2</v>
      </c>
      <c r="Q930" s="11">
        <v>-0.15081905360188599</v>
      </c>
      <c r="R930" s="11">
        <v>-7.6344918281579494E-2</v>
      </c>
      <c r="S930" s="11">
        <v>-0.122664172450244</v>
      </c>
      <c r="T930" s="11">
        <v>-5.2296055764706598E-2</v>
      </c>
      <c r="U930" s="11">
        <v>-0.17320728563447099</v>
      </c>
      <c r="V930" s="11">
        <v>-1.52349939203614E-2</v>
      </c>
      <c r="W930" s="11">
        <v>-2.5439899353811201E-2</v>
      </c>
      <c r="X930" s="11">
        <v>-3.6543782485673901E-2</v>
      </c>
      <c r="Y930" s="11">
        <v>3.3033596076580303E-2</v>
      </c>
      <c r="Z930" s="11">
        <v>2.1463519377564501E-2</v>
      </c>
      <c r="AA930" s="11">
        <v>-9.1862557994403404E-2</v>
      </c>
      <c r="AB930" s="11">
        <v>-1.6885368411322699E-2</v>
      </c>
      <c r="AC930" s="11">
        <v>-3.8328425634306697E-2</v>
      </c>
      <c r="AD930" s="11">
        <v>5.1495659134567898E-2</v>
      </c>
      <c r="AE930" s="11">
        <v>-3.0420373815404599E-2</v>
      </c>
      <c r="AF930" s="11">
        <v>-2.4020840742814499E-2</v>
      </c>
      <c r="AG930" s="11">
        <v>-6.6042045575294403E-2</v>
      </c>
      <c r="AH930" s="11">
        <v>-6.2670411640743107E-2</v>
      </c>
      <c r="AI930" s="11">
        <v>-2.8645065980639799E-2</v>
      </c>
      <c r="AJ930" s="11">
        <v>-1.43072485099155E-2</v>
      </c>
      <c r="AK930" s="11">
        <v>-9.4707170703687508E-3</v>
      </c>
      <c r="AL930" s="11">
        <v>-5.3948220683954599E-3</v>
      </c>
      <c r="AM930" s="11">
        <v>-1.74849688142329E-2</v>
      </c>
      <c r="AN930" s="11">
        <v>-1.8424557564101801E-2</v>
      </c>
      <c r="AO930" s="11">
        <v>-5.9874778946917499E-2</v>
      </c>
      <c r="AP930" s="11">
        <v>-1.23320437827448E-2</v>
      </c>
      <c r="AQ930" s="11">
        <v>-4.7413215133832898E-2</v>
      </c>
      <c r="AR930" s="11">
        <v>2.64395674925695E-2</v>
      </c>
      <c r="AS930" s="11">
        <v>-2.4035469297402998E-2</v>
      </c>
      <c r="AT930" s="11">
        <v>-7.2820817891296297E-2</v>
      </c>
      <c r="AU930" s="11">
        <v>4.5205525222987E-2</v>
      </c>
      <c r="AW930">
        <f t="array" ref="AW930">SUMPRODUCT(B930:AU930,TRANSPOSE('QoL regression results'!$H$3:$H$48))</f>
        <v>0.79804254366817351</v>
      </c>
    </row>
    <row r="931" spans="1:49" x14ac:dyDescent="0.3">
      <c r="A931">
        <v>930</v>
      </c>
      <c r="B931" s="11">
        <v>0.85836987050073199</v>
      </c>
      <c r="C931" s="11">
        <v>-1.8165780049275201E-2</v>
      </c>
      <c r="D931" s="11">
        <v>-3.2794932348460301E-2</v>
      </c>
      <c r="E931" s="11">
        <v>9.0022215618231795E-4</v>
      </c>
      <c r="F931" s="11">
        <v>-1.0024578252256E-2</v>
      </c>
      <c r="G931" s="11">
        <v>3.0390602064749701E-2</v>
      </c>
      <c r="H931" s="11">
        <v>2.7301134084497299E-2</v>
      </c>
      <c r="I931" s="11">
        <v>-0.128872610105015</v>
      </c>
      <c r="J931" s="11">
        <v>-5.08365592855212E-2</v>
      </c>
      <c r="K931" s="11">
        <v>-0.105828017391317</v>
      </c>
      <c r="L931" s="11">
        <v>-0.11819021905002799</v>
      </c>
      <c r="M931" s="11">
        <v>-5.4985747966682597E-2</v>
      </c>
      <c r="N931" s="11">
        <v>-0.10952416659957299</v>
      </c>
      <c r="O931" s="11">
        <v>-6.7630683464376104E-2</v>
      </c>
      <c r="P931" s="11">
        <v>-1.6687058471328699E-2</v>
      </c>
      <c r="Q931" s="11">
        <v>-7.0955118783333798E-2</v>
      </c>
      <c r="R931" s="11">
        <v>-7.2501599647107701E-2</v>
      </c>
      <c r="S931" s="11">
        <v>-0.149356776117405</v>
      </c>
      <c r="T931" s="11">
        <v>-7.6266235443666106E-2</v>
      </c>
      <c r="U931" s="11">
        <v>-7.0014585475791299E-2</v>
      </c>
      <c r="V931" s="11">
        <v>3.4755166341550098E-2</v>
      </c>
      <c r="W931" s="11">
        <v>-1.33017937339654E-2</v>
      </c>
      <c r="X931" s="11">
        <v>-3.0139514748606801E-2</v>
      </c>
      <c r="Y931" s="11">
        <v>-4.2351744003764303E-3</v>
      </c>
      <c r="Z931" s="11">
        <v>-2.1421629903693701E-2</v>
      </c>
      <c r="AA931" s="11">
        <v>-8.8497225204011695E-2</v>
      </c>
      <c r="AB931" s="11">
        <v>-3.2780422400366299E-2</v>
      </c>
      <c r="AC931" s="11">
        <v>-6.9135310125376104E-2</v>
      </c>
      <c r="AD931" s="11">
        <v>1.4153682948483799E-2</v>
      </c>
      <c r="AE931" s="11">
        <v>-4.05349514073675E-2</v>
      </c>
      <c r="AF931" s="11">
        <v>-1.44190455231281E-2</v>
      </c>
      <c r="AG931" s="11">
        <v>-5.2846979705318403E-2</v>
      </c>
      <c r="AH931" s="11">
        <v>-4.6174256015738102E-2</v>
      </c>
      <c r="AI931" s="11">
        <v>-2.8317768872729802E-2</v>
      </c>
      <c r="AJ931" s="11">
        <v>-1.3175508534819601E-2</v>
      </c>
      <c r="AK931" s="11">
        <v>1.1839116280934301E-3</v>
      </c>
      <c r="AL931" s="11">
        <v>1.3387527743040001E-2</v>
      </c>
      <c r="AM931" s="11">
        <v>-1.17199615436112E-2</v>
      </c>
      <c r="AN931" s="11">
        <v>-1.5370500380626401E-2</v>
      </c>
      <c r="AO931" s="11">
        <v>-4.2447197815259997E-2</v>
      </c>
      <c r="AP931" s="11">
        <v>-1.1851924259854801E-2</v>
      </c>
      <c r="AQ931" s="11">
        <v>-5.1023068217921602E-2</v>
      </c>
      <c r="AR931" s="11">
        <v>1.86362772997281E-2</v>
      </c>
      <c r="AS931" s="11">
        <v>-1.9868260192837099E-2</v>
      </c>
      <c r="AT931" s="11">
        <v>-6.9397885425350803E-2</v>
      </c>
      <c r="AU931" s="11">
        <v>5.1843185367107199E-2</v>
      </c>
      <c r="AW931">
        <f t="array" ref="AW931">SUMPRODUCT(B931:AU931,TRANSPOSE('QoL regression results'!$H$3:$H$48))</f>
        <v>0.82558314222803386</v>
      </c>
    </row>
    <row r="932" spans="1:49" x14ac:dyDescent="0.3">
      <c r="A932">
        <v>931</v>
      </c>
      <c r="B932" s="11">
        <v>0.86061739684432703</v>
      </c>
      <c r="C932" s="11">
        <v>-1.04454767488703E-2</v>
      </c>
      <c r="D932" s="11">
        <v>-1.7485621953787701E-2</v>
      </c>
      <c r="E932" s="11">
        <v>-2.2646983497009599E-3</v>
      </c>
      <c r="F932" s="11">
        <v>-3.9407832673122999E-2</v>
      </c>
      <c r="G932" s="11">
        <v>2.4549534917899001E-2</v>
      </c>
      <c r="H932" s="11">
        <v>2.0577718045632801E-2</v>
      </c>
      <c r="I932" s="11">
        <v>-6.0671662015802798E-2</v>
      </c>
      <c r="J932" s="11">
        <v>-3.1944504830710402E-2</v>
      </c>
      <c r="K932" s="11">
        <v>-0.14227764954525199</v>
      </c>
      <c r="L932" s="11">
        <v>-0.11563095731631</v>
      </c>
      <c r="M932" s="11">
        <v>-7.02934794776819E-2</v>
      </c>
      <c r="N932" s="11">
        <v>-0.11820800161524</v>
      </c>
      <c r="O932" s="11">
        <v>-9.3613264452531195E-2</v>
      </c>
      <c r="P932" s="11">
        <v>-1.7081196370434398E-2</v>
      </c>
      <c r="Q932" s="11">
        <v>-9.9582079008717794E-2</v>
      </c>
      <c r="R932" s="11">
        <v>1.4983700134985199E-2</v>
      </c>
      <c r="S932" s="11">
        <v>-7.8417088805744106E-2</v>
      </c>
      <c r="T932" s="11">
        <v>-7.8161000485244894E-2</v>
      </c>
      <c r="U932" s="11">
        <v>-5.6978286019141601E-2</v>
      </c>
      <c r="V932" s="11">
        <v>2.4953238874769498E-3</v>
      </c>
      <c r="W932" s="11">
        <v>-4.0386115795033102E-2</v>
      </c>
      <c r="X932" s="11">
        <v>-2.3451002299488401E-2</v>
      </c>
      <c r="Y932" s="11">
        <v>-3.2128139035421097E-2</v>
      </c>
      <c r="Z932" s="11">
        <v>-2.0250987989416401E-2</v>
      </c>
      <c r="AA932" s="11">
        <v>-9.6571458581814706E-2</v>
      </c>
      <c r="AB932" s="11">
        <v>-3.8629563345239003E-2</v>
      </c>
      <c r="AC932" s="11">
        <v>-6.6849499659036903E-3</v>
      </c>
      <c r="AD932" s="11">
        <v>-6.7380217994119307E-2</v>
      </c>
      <c r="AE932" s="11">
        <v>-4.9038895163739403E-2</v>
      </c>
      <c r="AF932" s="11">
        <v>-1.7296190469659498E-2</v>
      </c>
      <c r="AG932" s="11">
        <v>-6.1204769629111498E-2</v>
      </c>
      <c r="AH932" s="11">
        <v>-4.09983206894384E-2</v>
      </c>
      <c r="AI932" s="11">
        <v>-3.2137529590676402E-2</v>
      </c>
      <c r="AJ932" s="11">
        <v>-2.0853116562201901E-2</v>
      </c>
      <c r="AK932" s="11">
        <v>9.9623140427722804E-3</v>
      </c>
      <c r="AL932" s="11">
        <v>1.8086734239653301E-2</v>
      </c>
      <c r="AM932" s="11">
        <v>-1.2359414074609801E-3</v>
      </c>
      <c r="AN932" s="11">
        <v>-1.8722213897898101E-2</v>
      </c>
      <c r="AO932" s="11">
        <v>-4.66230518410084E-2</v>
      </c>
      <c r="AP932" s="11">
        <v>-1.1868702432129201E-2</v>
      </c>
      <c r="AQ932" s="11">
        <v>-6.7476587194183299E-2</v>
      </c>
      <c r="AR932" s="11">
        <v>3.2276690048924299E-2</v>
      </c>
      <c r="AS932" s="11">
        <v>-1.66153504661243E-2</v>
      </c>
      <c r="AT932" s="11">
        <v>-5.8872545781322803E-2</v>
      </c>
      <c r="AU932" s="11">
        <v>4.2336292019494799E-2</v>
      </c>
      <c r="AW932">
        <f t="array" ref="AW932">SUMPRODUCT(B932:AU932,TRANSPOSE('QoL regression results'!$H$3:$H$48))</f>
        <v>0.83770581039454195</v>
      </c>
    </row>
    <row r="933" spans="1:49" x14ac:dyDescent="0.3">
      <c r="A933">
        <v>932</v>
      </c>
      <c r="B933" s="11">
        <v>0.86490089236337098</v>
      </c>
      <c r="C933" s="11">
        <v>-2.2557045155975398E-3</v>
      </c>
      <c r="D933" s="11">
        <v>-1.68951024235678E-3</v>
      </c>
      <c r="E933" s="11">
        <v>1.2795115844723299E-2</v>
      </c>
      <c r="F933" s="11">
        <v>8.7816204880376298E-3</v>
      </c>
      <c r="G933" s="11">
        <v>1.5847119516224199E-2</v>
      </c>
      <c r="H933" s="11">
        <v>3.42055337289974E-2</v>
      </c>
      <c r="I933" s="11">
        <v>-2.42442341432474E-2</v>
      </c>
      <c r="J933" s="11">
        <v>-3.7496034937203097E-2</v>
      </c>
      <c r="K933" s="11">
        <v>-0.129747748747089</v>
      </c>
      <c r="L933" s="11">
        <v>-0.119766862019703</v>
      </c>
      <c r="M933" s="11">
        <v>-4.5421612143436402E-2</v>
      </c>
      <c r="N933" s="11">
        <v>-0.124024753891297</v>
      </c>
      <c r="O933" s="11">
        <v>-7.1910529515358895E-2</v>
      </c>
      <c r="P933" s="11">
        <v>-1.7969315371110999E-2</v>
      </c>
      <c r="Q933" s="11">
        <v>-0.12198100201539</v>
      </c>
      <c r="R933" s="11">
        <v>-0.100914698180362</v>
      </c>
      <c r="S933" s="11">
        <v>-0.121152266384819</v>
      </c>
      <c r="T933" s="11">
        <v>-7.5037285887232893E-2</v>
      </c>
      <c r="U933" s="11">
        <v>-0.13886344002062301</v>
      </c>
      <c r="V933" s="11">
        <v>-7.6428903913915696E-3</v>
      </c>
      <c r="W933" s="11">
        <v>-6.22706398750014E-2</v>
      </c>
      <c r="X933" s="11">
        <v>-3.6035012354654297E-2</v>
      </c>
      <c r="Y933" s="11">
        <v>4.7536750420040901E-2</v>
      </c>
      <c r="Z933" s="11">
        <v>2.3150418527740999E-2</v>
      </c>
      <c r="AA933" s="11">
        <v>-8.6974140748330597E-2</v>
      </c>
      <c r="AB933" s="11">
        <v>-2.4012901502176401E-2</v>
      </c>
      <c r="AC933" s="11">
        <v>-2.5475526695832501E-2</v>
      </c>
      <c r="AD933" s="11">
        <v>-8.9023381388943501E-2</v>
      </c>
      <c r="AE933" s="11">
        <v>-3.7040474226015203E-2</v>
      </c>
      <c r="AF933" s="11">
        <v>-1.2833281069932799E-2</v>
      </c>
      <c r="AG933" s="11">
        <v>-5.9019434557371298E-2</v>
      </c>
      <c r="AH933" s="11">
        <v>-5.50720147415973E-2</v>
      </c>
      <c r="AI933" s="11">
        <v>-3.3848094656627699E-2</v>
      </c>
      <c r="AJ933" s="11">
        <v>-6.4973519047691703E-3</v>
      </c>
      <c r="AK933" s="11">
        <v>-7.9742852607964602E-3</v>
      </c>
      <c r="AL933" s="11">
        <v>-2.91058358038914E-3</v>
      </c>
      <c r="AM933" s="11">
        <v>-1.54383361823689E-2</v>
      </c>
      <c r="AN933" s="11">
        <v>-2.76092238821701E-2</v>
      </c>
      <c r="AO933" s="11">
        <v>-5.4380521968979599E-2</v>
      </c>
      <c r="AP933" s="11">
        <v>-1.1772890436616499E-2</v>
      </c>
      <c r="AQ933" s="11">
        <v>-5.2903044080649601E-2</v>
      </c>
      <c r="AR933" s="11">
        <v>2.2427282482316398E-2</v>
      </c>
      <c r="AS933" s="11">
        <v>-1.14117350052999E-2</v>
      </c>
      <c r="AT933" s="11">
        <v>-5.3598704588189702E-2</v>
      </c>
      <c r="AU933" s="11">
        <v>3.2876743445043502E-2</v>
      </c>
      <c r="AW933">
        <f t="array" ref="AW933">SUMPRODUCT(B933:AU933,TRANSPOSE('QoL regression results'!$H$3:$H$48))</f>
        <v>0.8069182940413846</v>
      </c>
    </row>
    <row r="934" spans="1:49" x14ac:dyDescent="0.3">
      <c r="A934">
        <v>933</v>
      </c>
      <c r="B934" s="11">
        <v>0.850492920815346</v>
      </c>
      <c r="C934" s="11">
        <v>-7.4914623966856497E-2</v>
      </c>
      <c r="D934" s="11">
        <v>1.5324446565471699E-2</v>
      </c>
      <c r="E934" s="11">
        <v>1.1882047675601699E-2</v>
      </c>
      <c r="F934" s="11">
        <v>8.5695377326527496E-3</v>
      </c>
      <c r="G934" s="11">
        <v>1.4566758348475701E-2</v>
      </c>
      <c r="H934" s="11">
        <v>2.6895361401699899E-2</v>
      </c>
      <c r="I934" s="11">
        <v>-8.5432545518065395E-2</v>
      </c>
      <c r="J934" s="11">
        <v>-2.20875450059493E-2</v>
      </c>
      <c r="K934" s="11">
        <v>-8.1750834418642102E-2</v>
      </c>
      <c r="L934" s="11">
        <v>-0.14351936012597999</v>
      </c>
      <c r="M934" s="11">
        <v>-4.9547584992274803E-2</v>
      </c>
      <c r="N934" s="11">
        <v>-8.9321473837995893E-2</v>
      </c>
      <c r="O934" s="11">
        <v>-3.7286407237352499E-2</v>
      </c>
      <c r="P934" s="11">
        <v>-1.8674192245453199E-2</v>
      </c>
      <c r="Q934" s="11">
        <v>-0.127599638341759</v>
      </c>
      <c r="R934" s="11">
        <v>-5.8297507639946101E-2</v>
      </c>
      <c r="S934" s="11">
        <v>-0.12082595916254101</v>
      </c>
      <c r="T934" s="11">
        <v>-7.3928050649248997E-2</v>
      </c>
      <c r="U934" s="11">
        <v>-0.123261454457818</v>
      </c>
      <c r="V934" s="11">
        <v>1.1586087970768801E-2</v>
      </c>
      <c r="W934" s="11">
        <v>-5.6955641990886298E-2</v>
      </c>
      <c r="X934" s="11">
        <v>-2.6628705293372999E-2</v>
      </c>
      <c r="Y934" s="11">
        <v>-7.8156719007452299E-3</v>
      </c>
      <c r="Z934" s="11">
        <v>1.9218474865599001E-2</v>
      </c>
      <c r="AA934" s="11">
        <v>-9.4222409286385395E-2</v>
      </c>
      <c r="AB934" s="11">
        <v>-4.0471327816373102E-2</v>
      </c>
      <c r="AC934" s="11">
        <v>-7.1375607859177403E-2</v>
      </c>
      <c r="AD934" s="11">
        <v>-6.70742762234985E-2</v>
      </c>
      <c r="AE934" s="11">
        <v>-2.5425044175289201E-2</v>
      </c>
      <c r="AF934" s="11">
        <v>-3.6211248561453101E-2</v>
      </c>
      <c r="AG934" s="11">
        <v>-6.0300524513996402E-2</v>
      </c>
      <c r="AH934" s="11">
        <v>-4.7658502495613098E-2</v>
      </c>
      <c r="AI934" s="11">
        <v>-2.3069160550471798E-2</v>
      </c>
      <c r="AJ934" s="11">
        <v>-1.9318767431753699E-2</v>
      </c>
      <c r="AK934" s="11">
        <v>1.05857707782983E-2</v>
      </c>
      <c r="AL934" s="11">
        <v>1.8351666661918401E-2</v>
      </c>
      <c r="AM934" s="11">
        <v>-1.6086971783637099E-3</v>
      </c>
      <c r="AN934" s="11">
        <v>-8.7503075010477403E-3</v>
      </c>
      <c r="AO934" s="11">
        <v>-3.4008270339823898E-2</v>
      </c>
      <c r="AP934" s="11">
        <v>-1.35712278268384E-2</v>
      </c>
      <c r="AQ934" s="11">
        <v>-4.4548723414116399E-2</v>
      </c>
      <c r="AR934" s="11">
        <v>3.17240160022546E-2</v>
      </c>
      <c r="AS934" s="11">
        <v>-1.8702251057118199E-2</v>
      </c>
      <c r="AT934" s="11">
        <v>-6.2291431008051602E-2</v>
      </c>
      <c r="AU934" s="11">
        <v>4.2636071798244399E-2</v>
      </c>
      <c r="AW934">
        <f t="array" ref="AW934">SUMPRODUCT(B934:AU934,TRANSPOSE('QoL regression results'!$H$3:$H$48))</f>
        <v>0.82118608498165135</v>
      </c>
    </row>
    <row r="935" spans="1:49" x14ac:dyDescent="0.3">
      <c r="A935">
        <v>934</v>
      </c>
      <c r="B935" s="11">
        <v>0.86046316665052902</v>
      </c>
      <c r="C935" s="11">
        <v>-5.5942954102881297E-2</v>
      </c>
      <c r="D935" s="11">
        <v>-1.61134123706307E-2</v>
      </c>
      <c r="E935" s="11">
        <v>3.9229794649378999E-3</v>
      </c>
      <c r="F935" s="11">
        <v>1.8776723516460501E-2</v>
      </c>
      <c r="G935" s="11">
        <v>1.73129886799646E-2</v>
      </c>
      <c r="H935" s="11">
        <v>2.4611304550912701E-2</v>
      </c>
      <c r="I935" s="11">
        <v>-5.9896639202536198E-2</v>
      </c>
      <c r="J935" s="11">
        <v>-1.66090778754572E-2</v>
      </c>
      <c r="K935" s="11">
        <v>-0.14755681831551601</v>
      </c>
      <c r="L935" s="11">
        <v>-0.118507448636436</v>
      </c>
      <c r="M935" s="11">
        <v>-6.2358986523118803E-2</v>
      </c>
      <c r="N935" s="11">
        <v>-0.110297018856543</v>
      </c>
      <c r="O935" s="11">
        <v>-0.110175962359444</v>
      </c>
      <c r="P935" s="11">
        <v>-3.2085610423452801E-2</v>
      </c>
      <c r="Q935" s="11">
        <v>-2.3058473137349701E-2</v>
      </c>
      <c r="R935" s="11">
        <v>-8.2775037288554204E-2</v>
      </c>
      <c r="S935" s="11">
        <v>-0.13280721247866201</v>
      </c>
      <c r="T935" s="11">
        <v>-7.0959170979801603E-2</v>
      </c>
      <c r="U935" s="11">
        <v>-3.3015173807377902E-2</v>
      </c>
      <c r="V935" s="11">
        <v>2.0612985250526801E-2</v>
      </c>
      <c r="W935" s="11">
        <v>-4.6954962097067003E-2</v>
      </c>
      <c r="X935" s="11">
        <v>-1.7951982863734998E-2</v>
      </c>
      <c r="Y935" s="11">
        <v>3.9633232099743301E-2</v>
      </c>
      <c r="Z935" s="11">
        <v>-2.1950612036520101E-2</v>
      </c>
      <c r="AA935" s="11">
        <v>-0.121909835410504</v>
      </c>
      <c r="AB935" s="11">
        <v>-9.2687497922097004E-3</v>
      </c>
      <c r="AC935" s="11">
        <v>2.96540993689993E-4</v>
      </c>
      <c r="AD935" s="11">
        <v>-3.9833214061135797E-2</v>
      </c>
      <c r="AE935" s="11">
        <v>-3.8729376625001401E-2</v>
      </c>
      <c r="AF935" s="11">
        <v>-1.7421658569865502E-2</v>
      </c>
      <c r="AG935" s="11">
        <v>-6.4774151679159106E-2</v>
      </c>
      <c r="AH935" s="11">
        <v>-4.58505067411955E-2</v>
      </c>
      <c r="AI935" s="11">
        <v>-3.2404631723533701E-2</v>
      </c>
      <c r="AJ935" s="11">
        <v>-1.28456850470375E-2</v>
      </c>
      <c r="AK935" s="11">
        <v>-1.75566463931085E-3</v>
      </c>
      <c r="AL935" s="11">
        <v>4.2928358662992702E-3</v>
      </c>
      <c r="AM935" s="11">
        <v>-1.14482105503383E-2</v>
      </c>
      <c r="AN935" s="11">
        <v>-1.88190605884456E-2</v>
      </c>
      <c r="AO935" s="11">
        <v>-3.8028779330086498E-2</v>
      </c>
      <c r="AP935" s="11">
        <v>-1.0911917287043001E-2</v>
      </c>
      <c r="AQ935" s="11">
        <v>-5.7469832587986498E-2</v>
      </c>
      <c r="AR935" s="11">
        <v>2.8578860832955001E-2</v>
      </c>
      <c r="AS935" s="11">
        <v>-1.9310116507984799E-2</v>
      </c>
      <c r="AT935" s="11">
        <v>-6.4374675218894103E-2</v>
      </c>
      <c r="AU935" s="11">
        <v>4.5203302813023503E-2</v>
      </c>
      <c r="AW935">
        <f t="array" ref="AW935">SUMPRODUCT(B935:AU935,TRANSPOSE('QoL regression results'!$H$3:$H$48))</f>
        <v>0.81890549577563276</v>
      </c>
    </row>
    <row r="936" spans="1:49" x14ac:dyDescent="0.3">
      <c r="A936">
        <v>935</v>
      </c>
      <c r="B936" s="11">
        <v>0.86446894688910303</v>
      </c>
      <c r="C936" s="11">
        <v>-6.0655725105935601E-2</v>
      </c>
      <c r="D936" s="11">
        <v>-4.6418916816069001E-4</v>
      </c>
      <c r="E936" s="11">
        <v>6.4462244442201697E-3</v>
      </c>
      <c r="F936" s="11">
        <v>1.2519711551890399E-3</v>
      </c>
      <c r="G936" s="11">
        <v>7.4707667253543697E-3</v>
      </c>
      <c r="H936" s="11">
        <v>2.8548452115848898E-2</v>
      </c>
      <c r="I936" s="11">
        <v>-7.3684810350165303E-2</v>
      </c>
      <c r="J936" s="11">
        <v>-2.9954077059872401E-2</v>
      </c>
      <c r="K936" s="11">
        <v>-0.13846802836050401</v>
      </c>
      <c r="L936" s="11">
        <v>-0.117385375343544</v>
      </c>
      <c r="M936" s="11">
        <v>-5.0495506686884503E-2</v>
      </c>
      <c r="N936" s="11">
        <v>-0.10604825352880499</v>
      </c>
      <c r="O936" s="11">
        <v>-8.4748781937111897E-2</v>
      </c>
      <c r="P936" s="11">
        <v>-1.7574614082908099E-2</v>
      </c>
      <c r="Q936" s="11">
        <v>-4.1748609184164301E-2</v>
      </c>
      <c r="R936" s="11">
        <v>-5.35917626495147E-2</v>
      </c>
      <c r="S936" s="11">
        <v>-0.16028137611857399</v>
      </c>
      <c r="T936" s="11">
        <v>-8.2765485251549795E-2</v>
      </c>
      <c r="U936" s="11">
        <v>3.5308471136138497E-2</v>
      </c>
      <c r="V936" s="11">
        <v>2.35089353954787E-2</v>
      </c>
      <c r="W936" s="11">
        <v>-2.67623897387042E-2</v>
      </c>
      <c r="X936" s="11">
        <v>-1.2078812531931601E-2</v>
      </c>
      <c r="Y936" s="11">
        <v>-1.11132414600519E-2</v>
      </c>
      <c r="Z936" s="11">
        <v>-1.49616413005418E-3</v>
      </c>
      <c r="AA936" s="11">
        <v>-0.110514827466226</v>
      </c>
      <c r="AB936" s="11">
        <v>-2.8364058802479001E-2</v>
      </c>
      <c r="AC936" s="11">
        <v>-1.5913829092059802E-2</v>
      </c>
      <c r="AD936" s="11">
        <v>-3.90251742996717E-2</v>
      </c>
      <c r="AE936" s="11">
        <v>-2.8317507354184899E-2</v>
      </c>
      <c r="AF936" s="11">
        <v>-2.03129155593391E-2</v>
      </c>
      <c r="AG936" s="11">
        <v>-7.13837406550306E-2</v>
      </c>
      <c r="AH936" s="11">
        <v>-5.3466908122326802E-2</v>
      </c>
      <c r="AI936" s="11">
        <v>-2.7334028434437701E-2</v>
      </c>
      <c r="AJ936" s="11">
        <v>-1.52388502124861E-2</v>
      </c>
      <c r="AK936" s="11">
        <v>2.2442863648016401E-3</v>
      </c>
      <c r="AL936" s="11">
        <v>7.9946611585071103E-3</v>
      </c>
      <c r="AM936" s="11">
        <v>-9.07929663833279E-3</v>
      </c>
      <c r="AN936" s="11">
        <v>-1.3865846519975701E-2</v>
      </c>
      <c r="AO936" s="11">
        <v>-4.0086573300648298E-2</v>
      </c>
      <c r="AP936" s="11">
        <v>-8.1961362802846008E-3</v>
      </c>
      <c r="AQ936" s="11">
        <v>-6.2622465823391399E-2</v>
      </c>
      <c r="AR936" s="11">
        <v>3.1965304189939897E-2</v>
      </c>
      <c r="AS936" s="11">
        <v>-1.5059720071750301E-2</v>
      </c>
      <c r="AT936" s="11">
        <v>-6.96550222932249E-2</v>
      </c>
      <c r="AU936" s="11">
        <v>3.6738491811259502E-2</v>
      </c>
      <c r="AW936">
        <f t="array" ref="AW936">SUMPRODUCT(B936:AU936,TRANSPOSE('QoL regression results'!$H$3:$H$48))</f>
        <v>0.81899669992528334</v>
      </c>
    </row>
    <row r="937" spans="1:49" x14ac:dyDescent="0.3">
      <c r="A937">
        <v>936</v>
      </c>
      <c r="B937" s="11">
        <v>0.84826812549606601</v>
      </c>
      <c r="C937" s="11">
        <v>-4.5472572334259102E-2</v>
      </c>
      <c r="D937" s="11">
        <v>-6.4389089197861699E-4</v>
      </c>
      <c r="E937" s="11">
        <v>6.9360888963665998E-3</v>
      </c>
      <c r="F937" s="11">
        <v>-1.4616532805486099E-2</v>
      </c>
      <c r="G937" s="11">
        <v>3.2582909044107197E-2</v>
      </c>
      <c r="H937" s="11">
        <v>3.0838721813470499E-2</v>
      </c>
      <c r="I937" s="11">
        <v>-8.6870163831600095E-2</v>
      </c>
      <c r="J937" s="11">
        <v>-1.68773569334577E-2</v>
      </c>
      <c r="K937" s="11">
        <v>-0.11691169679621199</v>
      </c>
      <c r="L937" s="11">
        <v>-0.106060819138298</v>
      </c>
      <c r="M937" s="11">
        <v>-4.5294879634336802E-2</v>
      </c>
      <c r="N937" s="11">
        <v>-0.18116491636680099</v>
      </c>
      <c r="O937" s="11">
        <v>-5.2177011178105401E-2</v>
      </c>
      <c r="P937" s="11">
        <v>-2.0593629237790099E-2</v>
      </c>
      <c r="Q937" s="11">
        <v>4.8566008497792398E-2</v>
      </c>
      <c r="R937" s="11">
        <v>-5.9132797251274002E-2</v>
      </c>
      <c r="S937" s="11">
        <v>-0.12869938824514399</v>
      </c>
      <c r="T937" s="11">
        <v>-7.0247118822149596E-2</v>
      </c>
      <c r="U937" s="11">
        <v>-9.56579700595796E-2</v>
      </c>
      <c r="V937" s="11">
        <v>8.3876174058118095E-3</v>
      </c>
      <c r="W937" s="11">
        <v>-4.5898017638154598E-2</v>
      </c>
      <c r="X937" s="11">
        <v>-3.0194537816248999E-2</v>
      </c>
      <c r="Y937" s="11">
        <v>-1.2014414557354801E-2</v>
      </c>
      <c r="Z937" s="11">
        <v>-2.0486305943756701E-2</v>
      </c>
      <c r="AA937" s="11">
        <v>-8.1353890677453702E-2</v>
      </c>
      <c r="AB937" s="11">
        <v>-3.3588797903456702E-2</v>
      </c>
      <c r="AC937" s="11">
        <v>9.4618486459259604E-3</v>
      </c>
      <c r="AD937" s="11">
        <v>-3.2447258874757301E-2</v>
      </c>
      <c r="AE937" s="11">
        <v>-3.4118447096117797E-2</v>
      </c>
      <c r="AF937" s="11">
        <v>-6.4720790021657003E-3</v>
      </c>
      <c r="AG937" s="11">
        <v>-5.4188653942174501E-2</v>
      </c>
      <c r="AH937" s="11">
        <v>-5.3393142481366403E-2</v>
      </c>
      <c r="AI937" s="11">
        <v>-3.1186941971931201E-2</v>
      </c>
      <c r="AJ937" s="11">
        <v>-1.5067766387502001E-2</v>
      </c>
      <c r="AK937" s="11">
        <v>6.48226401840822E-3</v>
      </c>
      <c r="AL937" s="11">
        <v>8.0766099369353403E-3</v>
      </c>
      <c r="AM937" s="11">
        <v>-8.6300777953690396E-3</v>
      </c>
      <c r="AN937" s="11">
        <v>-2.56003268008295E-2</v>
      </c>
      <c r="AO937" s="11">
        <v>-4.2791959010495297E-2</v>
      </c>
      <c r="AP937" s="11">
        <v>-1.00819548544269E-2</v>
      </c>
      <c r="AQ937" s="11">
        <v>-5.5770797193303599E-2</v>
      </c>
      <c r="AR937" s="11">
        <v>2.9075479857674998E-2</v>
      </c>
      <c r="AS937" s="11">
        <v>-6.7030410075729196E-3</v>
      </c>
      <c r="AT937" s="11">
        <v>-5.8966013623487697E-2</v>
      </c>
      <c r="AU937" s="11">
        <v>4.4103969616542497E-2</v>
      </c>
      <c r="AW937">
        <f t="array" ref="AW937">SUMPRODUCT(B937:AU937,TRANSPOSE('QoL regression results'!$H$3:$H$48))</f>
        <v>0.80295159295163498</v>
      </c>
    </row>
    <row r="938" spans="1:49" x14ac:dyDescent="0.3">
      <c r="A938">
        <v>937</v>
      </c>
      <c r="B938" s="11">
        <v>0.860757441381373</v>
      </c>
      <c r="C938" s="11">
        <v>-4.5399963991532601E-2</v>
      </c>
      <c r="D938" s="11">
        <v>6.0254922173386101E-3</v>
      </c>
      <c r="E938" s="11">
        <v>1.2449744352496199E-2</v>
      </c>
      <c r="F938" s="11">
        <v>4.1763842234526199E-2</v>
      </c>
      <c r="G938" s="11">
        <v>2.86114752418812E-2</v>
      </c>
      <c r="H938" s="11">
        <v>3.86075187674568E-2</v>
      </c>
      <c r="I938" s="11">
        <v>-7.1846319126592201E-2</v>
      </c>
      <c r="J938" s="11">
        <v>-4.2684829988247103E-2</v>
      </c>
      <c r="K938" s="11">
        <v>-8.6681655496005802E-2</v>
      </c>
      <c r="L938" s="11">
        <v>-0.116396884616945</v>
      </c>
      <c r="M938" s="11">
        <v>-5.2375797249312198E-2</v>
      </c>
      <c r="N938" s="11">
        <v>-0.17694976009070501</v>
      </c>
      <c r="O938" s="11">
        <v>-3.42377561359394E-2</v>
      </c>
      <c r="P938" s="11">
        <v>-2.4987838564274101E-2</v>
      </c>
      <c r="Q938" s="11">
        <v>-0.188392631433867</v>
      </c>
      <c r="R938" s="11">
        <v>-0.103060105712352</v>
      </c>
      <c r="S938" s="11">
        <v>-0.115590793921687</v>
      </c>
      <c r="T938" s="11">
        <v>-6.2255768366665597E-2</v>
      </c>
      <c r="U938" s="11">
        <v>-0.11242159210552601</v>
      </c>
      <c r="V938" s="11">
        <v>-2.7862985703908098E-2</v>
      </c>
      <c r="W938" s="11">
        <v>-6.0002937075571999E-2</v>
      </c>
      <c r="X938" s="11">
        <v>-2.9608719035162701E-2</v>
      </c>
      <c r="Y938" s="11">
        <v>-2.3376322109537401E-2</v>
      </c>
      <c r="Z938" s="11">
        <v>3.9941587232186902E-2</v>
      </c>
      <c r="AA938" s="11">
        <v>-0.104764276904556</v>
      </c>
      <c r="AB938" s="11">
        <v>-3.0298155546217599E-2</v>
      </c>
      <c r="AC938" s="11">
        <v>-4.7175431647372701E-2</v>
      </c>
      <c r="AD938" s="11">
        <v>-1.07336383493327E-4</v>
      </c>
      <c r="AE938" s="11">
        <v>-2.4781672600134301E-2</v>
      </c>
      <c r="AF938" s="11">
        <v>-1.6179483652409701E-2</v>
      </c>
      <c r="AG938" s="11">
        <v>-6.3170183026616394E-2</v>
      </c>
      <c r="AH938" s="11">
        <v>-5.9552262015037098E-2</v>
      </c>
      <c r="AI938" s="11">
        <v>-2.9932212949694299E-2</v>
      </c>
      <c r="AJ938" s="11">
        <v>-2.2642744946251799E-2</v>
      </c>
      <c r="AK938" s="11">
        <v>3.3441031524125199E-3</v>
      </c>
      <c r="AL938" s="11">
        <v>1.1128847545346E-2</v>
      </c>
      <c r="AM938" s="11">
        <v>-1.1964962777610999E-3</v>
      </c>
      <c r="AN938" s="11">
        <v>-1.75777231856067E-2</v>
      </c>
      <c r="AO938" s="11">
        <v>-3.7900891233586601E-2</v>
      </c>
      <c r="AP938" s="11">
        <v>-9.3291643054665193E-3</v>
      </c>
      <c r="AQ938" s="11">
        <v>-5.2502635854740499E-2</v>
      </c>
      <c r="AR938" s="11">
        <v>3.3314554202981399E-2</v>
      </c>
      <c r="AS938" s="11">
        <v>-1.5919854687039301E-2</v>
      </c>
      <c r="AT938" s="11">
        <v>-6.3841459457704794E-2</v>
      </c>
      <c r="AU938" s="11">
        <v>2.7340711302549399E-2</v>
      </c>
      <c r="AW938">
        <f t="array" ref="AW938">SUMPRODUCT(B938:AU938,TRANSPOSE('QoL regression results'!$H$3:$H$48))</f>
        <v>0.81233402691168199</v>
      </c>
    </row>
    <row r="939" spans="1:49" x14ac:dyDescent="0.3">
      <c r="A939">
        <v>938</v>
      </c>
      <c r="B939" s="11">
        <v>0.84884145117117704</v>
      </c>
      <c r="C939" s="11">
        <v>-5.7232677143985097E-2</v>
      </c>
      <c r="D939" s="11">
        <v>-3.1473946739081597E-2</v>
      </c>
      <c r="E939" s="11">
        <v>-1.5811986787660299E-3</v>
      </c>
      <c r="F939" s="11">
        <v>-2.15382163582655E-3</v>
      </c>
      <c r="G939" s="11">
        <v>2.9089556091812799E-2</v>
      </c>
      <c r="H939" s="11">
        <v>3.16305033198701E-2</v>
      </c>
      <c r="I939" s="11">
        <v>-4.0676540496764502E-2</v>
      </c>
      <c r="J939" s="11">
        <v>-1.99217538952834E-2</v>
      </c>
      <c r="K939" s="11">
        <v>-0.13241334761944801</v>
      </c>
      <c r="L939" s="11">
        <v>-9.6667350726841003E-2</v>
      </c>
      <c r="M939" s="11">
        <v>-5.0934860538652399E-2</v>
      </c>
      <c r="N939" s="11">
        <v>-0.14565537701525799</v>
      </c>
      <c r="O939" s="11">
        <v>-0.11377854352561401</v>
      </c>
      <c r="P939" s="11">
        <v>-2.7936959589693701E-2</v>
      </c>
      <c r="Q939" s="11">
        <v>-0.17801146314653299</v>
      </c>
      <c r="R939" s="11">
        <v>-1.75311392858725E-2</v>
      </c>
      <c r="S939" s="11">
        <v>-0.109805286731521</v>
      </c>
      <c r="T939" s="11">
        <v>-6.2484529382030203E-2</v>
      </c>
      <c r="U939" s="11">
        <v>-1.73692383444061E-2</v>
      </c>
      <c r="V939" s="11">
        <v>-1.32607753423582E-2</v>
      </c>
      <c r="W939" s="11">
        <v>-8.0377917558149201E-2</v>
      </c>
      <c r="X939" s="11">
        <v>-3.8479121397662498E-2</v>
      </c>
      <c r="Y939" s="11">
        <v>-4.56225987955515E-2</v>
      </c>
      <c r="Z939" s="11">
        <v>5.0439145610284397E-2</v>
      </c>
      <c r="AA939" s="11">
        <v>-8.1978414608524994E-2</v>
      </c>
      <c r="AB939" s="11">
        <v>-2.7052446613558899E-2</v>
      </c>
      <c r="AC939" s="11">
        <v>-6.2569468514511502E-3</v>
      </c>
      <c r="AD939" s="11">
        <v>-2.4126677648980601E-2</v>
      </c>
      <c r="AE939" s="11">
        <v>-4.1787519922547499E-2</v>
      </c>
      <c r="AF939" s="11">
        <v>-1.7858523637106199E-2</v>
      </c>
      <c r="AG939" s="11">
        <v>-6.2788749294267407E-2</v>
      </c>
      <c r="AH939" s="11">
        <v>-3.8303202426939201E-2</v>
      </c>
      <c r="AI939" s="11">
        <v>-2.5132179334884101E-2</v>
      </c>
      <c r="AJ939" s="11">
        <v>-1.1740738170726701E-2</v>
      </c>
      <c r="AK939" s="11">
        <v>3.7458047272098099E-3</v>
      </c>
      <c r="AL939" s="11">
        <v>6.7078303091127403E-3</v>
      </c>
      <c r="AM939" s="11">
        <v>-3.1874359831771098E-3</v>
      </c>
      <c r="AN939" s="11">
        <v>-1.1807679752169099E-2</v>
      </c>
      <c r="AO939" s="11">
        <v>-3.4085387858586197E-2</v>
      </c>
      <c r="AP939" s="11">
        <v>-1.65024758206033E-2</v>
      </c>
      <c r="AQ939" s="11">
        <v>-5.9518925468844602E-2</v>
      </c>
      <c r="AR939" s="11">
        <v>2.5764930353351399E-2</v>
      </c>
      <c r="AS939" s="11">
        <v>-1.0056943479949501E-2</v>
      </c>
      <c r="AT939" s="11">
        <v>-5.35485440546292E-2</v>
      </c>
      <c r="AU939" s="11">
        <v>4.1246170344200903E-2</v>
      </c>
      <c r="AW939">
        <f t="array" ref="AW939">SUMPRODUCT(B939:AU939,TRANSPOSE('QoL regression results'!$H$3:$H$48))</f>
        <v>0.81724607905335056</v>
      </c>
    </row>
    <row r="940" spans="1:49" x14ac:dyDescent="0.3">
      <c r="A940">
        <v>939</v>
      </c>
      <c r="B940" s="11">
        <v>0.88946350311552702</v>
      </c>
      <c r="C940" s="11">
        <v>-5.8582755700602798E-2</v>
      </c>
      <c r="D940" s="11">
        <v>-2.2622941733541499E-2</v>
      </c>
      <c r="E940" s="11">
        <v>-5.1727897213579496E-3</v>
      </c>
      <c r="F940" s="11">
        <v>-2.9628575726777798E-2</v>
      </c>
      <c r="G940" s="11">
        <v>2.9702081642333799E-2</v>
      </c>
      <c r="H940" s="11">
        <v>2.31821032950787E-2</v>
      </c>
      <c r="I940" s="11">
        <v>-0.120013216028902</v>
      </c>
      <c r="J940" s="11">
        <v>-2.2243672226205699E-2</v>
      </c>
      <c r="K940" s="11">
        <v>-0.12755176801903401</v>
      </c>
      <c r="L940" s="11">
        <v>-0.13018536594459101</v>
      </c>
      <c r="M940" s="11">
        <v>-5.5380878114340497E-2</v>
      </c>
      <c r="N940" s="11">
        <v>-0.120433423118553</v>
      </c>
      <c r="O940" s="11">
        <v>-0.116038989578007</v>
      </c>
      <c r="P940" s="11">
        <v>-1.7212151811428399E-2</v>
      </c>
      <c r="Q940" s="11">
        <v>-7.1369872947990604E-2</v>
      </c>
      <c r="R940" s="11">
        <v>-6.2527684861151095E-2</v>
      </c>
      <c r="S940" s="11">
        <v>-0.13879234807174601</v>
      </c>
      <c r="T940" s="11">
        <v>-7.0320668490782598E-2</v>
      </c>
      <c r="U940" s="11">
        <v>-5.5417528229391499E-2</v>
      </c>
      <c r="V940" s="11">
        <v>-1.1115646025100501E-3</v>
      </c>
      <c r="W940" s="11">
        <v>-9.9990604597141597E-3</v>
      </c>
      <c r="X940" s="11">
        <v>-3.9957553033108002E-2</v>
      </c>
      <c r="Y940" s="11">
        <v>2.3998963344158401E-2</v>
      </c>
      <c r="Z940" s="11">
        <v>7.3776183049977804E-3</v>
      </c>
      <c r="AA940" s="11">
        <v>-9.3933116893921698E-2</v>
      </c>
      <c r="AB940" s="11">
        <v>-2.4074947012487202E-2</v>
      </c>
      <c r="AC940" s="11">
        <v>-7.4852577474745705E-2</v>
      </c>
      <c r="AD940" s="11">
        <v>-1.8247085689128001E-2</v>
      </c>
      <c r="AE940" s="11">
        <v>-2.7323259568542799E-2</v>
      </c>
      <c r="AF940" s="11">
        <v>-6.3267262187209098E-3</v>
      </c>
      <c r="AG940" s="11">
        <v>-5.8784315616811397E-2</v>
      </c>
      <c r="AH940" s="11">
        <v>-4.7135586889089899E-2</v>
      </c>
      <c r="AI940" s="11">
        <v>-3.2509929070162098E-2</v>
      </c>
      <c r="AJ940" s="11">
        <v>-1.58490738316233E-2</v>
      </c>
      <c r="AK940" s="11">
        <v>-2.8908746878856498E-3</v>
      </c>
      <c r="AL940" s="11">
        <v>-1.32978081417237E-3</v>
      </c>
      <c r="AM940" s="11">
        <v>-2.0402328267963E-2</v>
      </c>
      <c r="AN940" s="11">
        <v>-3.9598618240017397E-2</v>
      </c>
      <c r="AO940" s="11">
        <v>-5.2768920773788801E-2</v>
      </c>
      <c r="AP940" s="11">
        <v>-1.6071171179288201E-2</v>
      </c>
      <c r="AQ940" s="11">
        <v>-5.9353097557886397E-2</v>
      </c>
      <c r="AR940" s="11">
        <v>2.2270106221495001E-2</v>
      </c>
      <c r="AS940" s="11">
        <v>-1.7478004909597E-2</v>
      </c>
      <c r="AT940" s="11">
        <v>-7.05162873742258E-2</v>
      </c>
      <c r="AU940" s="11">
        <v>3.7990147828207303E-2</v>
      </c>
      <c r="AW940">
        <f t="array" ref="AW940">SUMPRODUCT(B940:AU940,TRANSPOSE('QoL regression results'!$H$3:$H$48))</f>
        <v>0.84099813541226476</v>
      </c>
    </row>
    <row r="941" spans="1:49" x14ac:dyDescent="0.3">
      <c r="A941">
        <v>940</v>
      </c>
      <c r="B941" s="11">
        <v>0.848038183203212</v>
      </c>
      <c r="C941" s="11">
        <v>-1.72562582888857E-2</v>
      </c>
      <c r="D941" s="11">
        <v>-2.1151358496358699E-2</v>
      </c>
      <c r="E941" s="11">
        <v>1.10591869122938E-2</v>
      </c>
      <c r="F941" s="11">
        <v>-3.32794973709406E-3</v>
      </c>
      <c r="G941" s="11">
        <v>3.7441312065329399E-2</v>
      </c>
      <c r="H941" s="11">
        <v>4.4495940471367901E-2</v>
      </c>
      <c r="I941" s="11">
        <v>-0.107362180593188</v>
      </c>
      <c r="J941" s="11">
        <v>-5.00211382108414E-2</v>
      </c>
      <c r="K941" s="11">
        <v>-0.16373704545755899</v>
      </c>
      <c r="L941" s="11">
        <v>-9.3728004069147997E-2</v>
      </c>
      <c r="M941" s="11">
        <v>-4.9084177061273097E-2</v>
      </c>
      <c r="N941" s="11">
        <v>-0.10267640605628001</v>
      </c>
      <c r="O941" s="11">
        <v>-4.5412165238535897E-2</v>
      </c>
      <c r="P941" s="11">
        <v>-1.9846800147060199E-2</v>
      </c>
      <c r="Q941" s="11">
        <v>-0.11412160283889</v>
      </c>
      <c r="R941" s="11">
        <v>-8.1508138108209796E-2</v>
      </c>
      <c r="S941" s="11">
        <v>-0.112399812592714</v>
      </c>
      <c r="T941" s="11">
        <v>-4.3460900564077802E-2</v>
      </c>
      <c r="U941" s="11">
        <v>3.7206439259254001E-2</v>
      </c>
      <c r="V941" s="11">
        <v>2.69569803834383E-2</v>
      </c>
      <c r="W941" s="11">
        <v>-3.9762509129773103E-2</v>
      </c>
      <c r="X941" s="11">
        <v>-2.78512227677047E-2</v>
      </c>
      <c r="Y941" s="11">
        <v>1.94069961087933E-2</v>
      </c>
      <c r="Z941" s="11">
        <v>1.06863433950558E-2</v>
      </c>
      <c r="AA941" s="11">
        <v>-9.0546823814664307E-2</v>
      </c>
      <c r="AB941" s="11">
        <v>-3.6945886223658603E-2</v>
      </c>
      <c r="AC941" s="11">
        <v>-3.3991675137585498E-2</v>
      </c>
      <c r="AD941" s="11">
        <v>6.1107479811133101E-3</v>
      </c>
      <c r="AE941" s="11">
        <v>-2.7155023224583699E-2</v>
      </c>
      <c r="AF941" s="11">
        <v>-2.8376118146818799E-2</v>
      </c>
      <c r="AG941" s="11">
        <v>-5.6114509396570499E-2</v>
      </c>
      <c r="AH941" s="11">
        <v>-5.8284264923015701E-2</v>
      </c>
      <c r="AI941" s="11">
        <v>-1.39933859512334E-2</v>
      </c>
      <c r="AJ941" s="11">
        <v>-1.6849036817606002E-2</v>
      </c>
      <c r="AK941" s="11">
        <v>-1.18683850645585E-2</v>
      </c>
      <c r="AL941" s="11">
        <v>9.0416574529289799E-4</v>
      </c>
      <c r="AM941" s="11">
        <v>-1.45327289103369E-2</v>
      </c>
      <c r="AN941" s="11">
        <v>-2.3005870055073301E-2</v>
      </c>
      <c r="AO941" s="11">
        <v>-5.3723376985311697E-2</v>
      </c>
      <c r="AP941" s="11">
        <v>-1.8897179423797501E-2</v>
      </c>
      <c r="AQ941" s="11">
        <v>-5.6061755365532803E-2</v>
      </c>
      <c r="AR941" s="11">
        <v>2.9024211674442101E-2</v>
      </c>
      <c r="AS941" s="11">
        <v>-6.9001289864179102E-3</v>
      </c>
      <c r="AT941" s="11">
        <v>-5.5616103385976397E-2</v>
      </c>
      <c r="AU941" s="11">
        <v>4.99849699524052E-2</v>
      </c>
      <c r="AW941">
        <f t="array" ref="AW941">SUMPRODUCT(B941:AU941,TRANSPOSE('QoL regression results'!$H$3:$H$48))</f>
        <v>0.79065808402548921</v>
      </c>
    </row>
    <row r="942" spans="1:49" x14ac:dyDescent="0.3">
      <c r="A942">
        <v>941</v>
      </c>
      <c r="B942" s="11">
        <v>0.87542315031482298</v>
      </c>
      <c r="C942" s="11">
        <v>-5.5023904897356202E-2</v>
      </c>
      <c r="D942" s="11">
        <v>-1.1294916846749299E-2</v>
      </c>
      <c r="E942" s="11">
        <v>5.0673381080732398E-3</v>
      </c>
      <c r="F942" s="11">
        <v>1.8329029394415799E-2</v>
      </c>
      <c r="G942" s="11">
        <v>2.8946842018548101E-2</v>
      </c>
      <c r="H942" s="11">
        <v>2.8108234812960899E-2</v>
      </c>
      <c r="I942" s="11">
        <v>-9.4830506132011105E-2</v>
      </c>
      <c r="J942" s="11">
        <v>-2.7435215424601901E-2</v>
      </c>
      <c r="K942" s="11">
        <v>-0.12744346111494201</v>
      </c>
      <c r="L942" s="11">
        <v>-0.122384457771823</v>
      </c>
      <c r="M942" s="11">
        <v>-5.2936638303526601E-2</v>
      </c>
      <c r="N942" s="11">
        <v>-0.14834737444740601</v>
      </c>
      <c r="O942" s="11">
        <v>-5.2191347958551501E-2</v>
      </c>
      <c r="P942" s="11">
        <v>-1.3533869124370599E-2</v>
      </c>
      <c r="Q942" s="11">
        <v>-2.4901443715264801E-2</v>
      </c>
      <c r="R942" s="11">
        <v>-1.48438346606672E-2</v>
      </c>
      <c r="S942" s="11">
        <v>-0.134424348376631</v>
      </c>
      <c r="T942" s="11">
        <v>-7.3538836183505304E-2</v>
      </c>
      <c r="U942" s="11">
        <v>7.2664330943100403E-2</v>
      </c>
      <c r="V942" s="11">
        <v>4.2287974569325502E-2</v>
      </c>
      <c r="W942" s="11">
        <v>-4.4413051359919298E-2</v>
      </c>
      <c r="X942" s="11">
        <v>-4.6458206302273999E-2</v>
      </c>
      <c r="Y942" s="11">
        <v>2.3970772450375401E-2</v>
      </c>
      <c r="Z942" s="11">
        <v>7.8176664740716596E-3</v>
      </c>
      <c r="AA942" s="11">
        <v>-0.12584020748397801</v>
      </c>
      <c r="AB942" s="11">
        <v>-2.7309565229928199E-2</v>
      </c>
      <c r="AC942" s="11">
        <v>-7.3518224967906207E-2</v>
      </c>
      <c r="AD942" s="11">
        <v>-8.6697840932513492E-3</v>
      </c>
      <c r="AE942" s="11">
        <v>-3.82666150498919E-2</v>
      </c>
      <c r="AF942" s="11">
        <v>-2.21850625445951E-2</v>
      </c>
      <c r="AG942" s="11">
        <v>-5.1178384407395E-2</v>
      </c>
      <c r="AH942" s="11">
        <v>-5.2927907852705201E-2</v>
      </c>
      <c r="AI942" s="11">
        <v>-1.6189825942987499E-2</v>
      </c>
      <c r="AJ942" s="11">
        <v>-1.4742577900443501E-2</v>
      </c>
      <c r="AK942" s="11">
        <v>-1.0228144938013399E-2</v>
      </c>
      <c r="AL942" s="11">
        <v>-2.89238736779618E-3</v>
      </c>
      <c r="AM942" s="11">
        <v>-1.9075910536866501E-2</v>
      </c>
      <c r="AN942" s="11">
        <v>-2.9264570146343101E-2</v>
      </c>
      <c r="AO942" s="11">
        <v>-5.2922426371497501E-2</v>
      </c>
      <c r="AP942" s="11">
        <v>-2.09525041276282E-2</v>
      </c>
      <c r="AQ942" s="11">
        <v>-6.6188448524919993E-2</v>
      </c>
      <c r="AR942" s="11">
        <v>2.87797988986245E-2</v>
      </c>
      <c r="AS942" s="11">
        <v>-2.0970253640994099E-2</v>
      </c>
      <c r="AT942" s="11">
        <v>-7.1149028272582404E-2</v>
      </c>
      <c r="AU942" s="11">
        <v>4.9266172083281899E-2</v>
      </c>
      <c r="AW942">
        <f t="array" ref="AW942">SUMPRODUCT(B942:AU942,TRANSPOSE('QoL regression results'!$H$3:$H$48))</f>
        <v>0.81960285509432163</v>
      </c>
    </row>
    <row r="943" spans="1:49" x14ac:dyDescent="0.3">
      <c r="A943">
        <v>942</v>
      </c>
      <c r="B943" s="11">
        <v>0.85587880839701802</v>
      </c>
      <c r="C943" s="11">
        <v>-3.4355348994651598E-2</v>
      </c>
      <c r="D943" s="11">
        <v>7.5537500265873796E-3</v>
      </c>
      <c r="E943" s="11">
        <v>3.2466507788429899E-3</v>
      </c>
      <c r="F943" s="11">
        <v>2.1112663844836801E-2</v>
      </c>
      <c r="G943" s="11">
        <v>3.2357116638924002E-2</v>
      </c>
      <c r="H943" s="11">
        <v>4.0701063232317002E-2</v>
      </c>
      <c r="I943" s="11">
        <v>-5.5636249299572497E-2</v>
      </c>
      <c r="J943" s="11">
        <v>-1.21923582418658E-2</v>
      </c>
      <c r="K943" s="11">
        <v>-0.134338231822519</v>
      </c>
      <c r="L943" s="11">
        <v>-0.10102671003643</v>
      </c>
      <c r="M943" s="11">
        <v>-4.7960414121510198E-2</v>
      </c>
      <c r="N943" s="11">
        <v>-0.14289605427250299</v>
      </c>
      <c r="O943" s="11">
        <v>-0.111867843304316</v>
      </c>
      <c r="P943" s="11">
        <v>-3.4405856003941498E-2</v>
      </c>
      <c r="Q943" s="11">
        <v>-6.20103983690381E-2</v>
      </c>
      <c r="R943" s="11">
        <v>-3.1622712511074097E-2</v>
      </c>
      <c r="S943" s="11">
        <v>-8.5643310193123906E-2</v>
      </c>
      <c r="T943" s="11">
        <v>-3.56284014239572E-2</v>
      </c>
      <c r="U943" s="11">
        <v>-8.0780001902924295E-2</v>
      </c>
      <c r="V943" s="11">
        <v>1.91805818241499E-2</v>
      </c>
      <c r="W943" s="11">
        <v>-3.8170384020430402E-2</v>
      </c>
      <c r="X943" s="11">
        <v>-4.7859687737514402E-2</v>
      </c>
      <c r="Y943" s="11">
        <v>1.8047508607312902E-2</v>
      </c>
      <c r="Z943" s="11">
        <v>-4.5276098271732498E-2</v>
      </c>
      <c r="AA943" s="11">
        <v>-5.1064790454037799E-2</v>
      </c>
      <c r="AB943" s="11">
        <v>-2.7923886207883601E-2</v>
      </c>
      <c r="AC943" s="11">
        <v>-1.43476234701618E-2</v>
      </c>
      <c r="AD943" s="11">
        <v>-1.28114903109455E-2</v>
      </c>
      <c r="AE943" s="11">
        <v>-3.6633389866719802E-2</v>
      </c>
      <c r="AF943" s="11">
        <v>-2.5930334573308299E-2</v>
      </c>
      <c r="AG943" s="11">
        <v>-5.6811687360630199E-2</v>
      </c>
      <c r="AH943" s="11">
        <v>-5.2711071113843801E-2</v>
      </c>
      <c r="AI943" s="11">
        <v>-3.26803545644124E-2</v>
      </c>
      <c r="AJ943" s="11">
        <v>-1.67250441112556E-2</v>
      </c>
      <c r="AK943" s="11">
        <v>1.2231807359473899E-2</v>
      </c>
      <c r="AL943" s="11">
        <v>1.3156002434237099E-2</v>
      </c>
      <c r="AM943" s="11">
        <v>-4.0933987628041799E-3</v>
      </c>
      <c r="AN943" s="11">
        <v>-2.1681734863754298E-2</v>
      </c>
      <c r="AO943" s="11">
        <v>-3.2123875373273499E-2</v>
      </c>
      <c r="AP943" s="11">
        <v>-1.55930483064567E-2</v>
      </c>
      <c r="AQ943" s="11">
        <v>-5.6680493780529903E-2</v>
      </c>
      <c r="AR943" s="11">
        <v>3.2509101603267601E-2</v>
      </c>
      <c r="AS943" s="11">
        <v>-1.5919415736339801E-2</v>
      </c>
      <c r="AT943" s="11">
        <v>-5.8714170509336402E-2</v>
      </c>
      <c r="AU943" s="11">
        <v>3.8225014048851202E-2</v>
      </c>
      <c r="AW943">
        <f t="array" ref="AW943">SUMPRODUCT(B943:AU943,TRANSPOSE('QoL regression results'!$H$3:$H$48))</f>
        <v>0.81632373971741135</v>
      </c>
    </row>
    <row r="944" spans="1:49" x14ac:dyDescent="0.3">
      <c r="A944">
        <v>943</v>
      </c>
      <c r="B944" s="11">
        <v>0.86744612400469001</v>
      </c>
      <c r="C944" s="11">
        <v>-7.6540717003310194E-2</v>
      </c>
      <c r="D944" s="11">
        <v>-1.51122841915266E-2</v>
      </c>
      <c r="E944" s="11">
        <v>3.60382464254061E-3</v>
      </c>
      <c r="F944" s="11">
        <v>3.1427145682380898E-2</v>
      </c>
      <c r="G944" s="11">
        <v>2.3404005293332801E-2</v>
      </c>
      <c r="H944" s="11">
        <v>2.2526379937418101E-2</v>
      </c>
      <c r="I944" s="11">
        <v>-9.8487219686765007E-2</v>
      </c>
      <c r="J944" s="11">
        <v>-1.30158012223791E-2</v>
      </c>
      <c r="K944" s="11">
        <v>-0.14417886119200399</v>
      </c>
      <c r="L944" s="11">
        <v>-0.103899003140991</v>
      </c>
      <c r="M944" s="11">
        <v>-5.1403671648890703E-2</v>
      </c>
      <c r="N944" s="11">
        <v>-7.3546990118238703E-2</v>
      </c>
      <c r="O944" s="11">
        <v>-3.7760962448003699E-2</v>
      </c>
      <c r="P944" s="11">
        <v>-1.8226749283073499E-2</v>
      </c>
      <c r="Q944" s="11">
        <v>-7.6632818636179503E-2</v>
      </c>
      <c r="R944" s="11">
        <v>-0.123369272848457</v>
      </c>
      <c r="S944" s="11">
        <v>-9.7838831098863696E-2</v>
      </c>
      <c r="T944" s="11">
        <v>-0.101147742741722</v>
      </c>
      <c r="U944" s="11">
        <v>-1.72986163970292E-2</v>
      </c>
      <c r="V944" s="11">
        <v>1.5756331022914801E-3</v>
      </c>
      <c r="W944" s="11">
        <v>-5.1288429827174499E-2</v>
      </c>
      <c r="X944" s="11">
        <v>-4.1585222640485399E-2</v>
      </c>
      <c r="Y944" s="11">
        <v>4.77731239432925E-2</v>
      </c>
      <c r="Z944" s="11">
        <v>2.2500781573042201E-2</v>
      </c>
      <c r="AA944" s="11">
        <v>-9.2907701621174593E-2</v>
      </c>
      <c r="AB944" s="11">
        <v>-4.4577159662013699E-2</v>
      </c>
      <c r="AC944" s="11">
        <v>-6.3845541208125203E-2</v>
      </c>
      <c r="AD944" s="11">
        <v>-3.09678442184394E-2</v>
      </c>
      <c r="AE944" s="11">
        <v>-2.8954977537524799E-2</v>
      </c>
      <c r="AF944" s="11">
        <v>-1.9095785413844098E-2</v>
      </c>
      <c r="AG944" s="11">
        <v>-5.9092027852594597E-2</v>
      </c>
      <c r="AH944" s="11">
        <v>-4.1044420717428899E-2</v>
      </c>
      <c r="AI944" s="11">
        <v>-3.49707931083304E-2</v>
      </c>
      <c r="AJ944" s="11">
        <v>-7.8454120976514108E-3</v>
      </c>
      <c r="AK944" s="11">
        <v>-3.3665449918372698E-3</v>
      </c>
      <c r="AL944" s="11">
        <v>5.4752064697298599E-3</v>
      </c>
      <c r="AM944" s="11">
        <v>-8.0357524128008007E-3</v>
      </c>
      <c r="AN944" s="11">
        <v>-1.9043942059513201E-2</v>
      </c>
      <c r="AO944" s="11">
        <v>-4.0848262910467198E-2</v>
      </c>
      <c r="AP944" s="11">
        <v>-1.81860017554357E-2</v>
      </c>
      <c r="AQ944" s="11">
        <v>-5.7724252094912498E-2</v>
      </c>
      <c r="AR944" s="11">
        <v>3.1677515849863898E-2</v>
      </c>
      <c r="AS944" s="11">
        <v>-2.7297873615030499E-2</v>
      </c>
      <c r="AT944" s="11">
        <v>-6.6974745535709507E-2</v>
      </c>
      <c r="AU944" s="11">
        <v>3.5352960389909899E-2</v>
      </c>
      <c r="AW944">
        <f t="array" ref="AW944">SUMPRODUCT(B944:AU944,TRANSPOSE('QoL regression results'!$H$3:$H$48))</f>
        <v>0.83187690975699102</v>
      </c>
    </row>
    <row r="945" spans="1:49" x14ac:dyDescent="0.3">
      <c r="A945">
        <v>944</v>
      </c>
      <c r="B945" s="11">
        <v>0.873223479821855</v>
      </c>
      <c r="C945" s="11">
        <v>-0.11748307548719999</v>
      </c>
      <c r="D945" s="11">
        <v>-1.6076688082714799E-3</v>
      </c>
      <c r="E945" s="11">
        <v>-1.1953766777718501E-3</v>
      </c>
      <c r="F945" s="11">
        <v>2.5591307343741002E-2</v>
      </c>
      <c r="G945" s="11">
        <v>3.9805323599448397E-2</v>
      </c>
      <c r="H945" s="11">
        <v>3.2337262021924697E-2</v>
      </c>
      <c r="I945" s="11">
        <v>-5.5574872521692797E-2</v>
      </c>
      <c r="J945" s="11">
        <v>-8.3824042235165E-3</v>
      </c>
      <c r="K945" s="11">
        <v>-0.153673102365595</v>
      </c>
      <c r="L945" s="11">
        <v>-0.12844607474498701</v>
      </c>
      <c r="M945" s="11">
        <v>-6.1030496965961599E-2</v>
      </c>
      <c r="N945" s="11">
        <v>-0.111045468385798</v>
      </c>
      <c r="O945" s="11">
        <v>-0.104389301924237</v>
      </c>
      <c r="P945" s="11">
        <v>-1.44214531316569E-2</v>
      </c>
      <c r="Q945" s="11">
        <v>-1.1132094075761901E-2</v>
      </c>
      <c r="R945" s="11">
        <v>-8.8303822399100895E-2</v>
      </c>
      <c r="S945" s="11">
        <v>-5.6029333032637199E-2</v>
      </c>
      <c r="T945" s="11">
        <v>-8.8404107350231395E-2</v>
      </c>
      <c r="U945" s="11">
        <v>-0.195949887848059</v>
      </c>
      <c r="V945" s="11">
        <v>-4.9906604816786198E-3</v>
      </c>
      <c r="W945" s="11">
        <v>-5.6754034308525901E-2</v>
      </c>
      <c r="X945" s="11">
        <v>-4.0408793510185302E-2</v>
      </c>
      <c r="Y945" s="11">
        <v>5.9972282509220499E-3</v>
      </c>
      <c r="Z945" s="11">
        <v>1.01714168165206E-2</v>
      </c>
      <c r="AA945" s="11">
        <v>-8.9020291594662404E-2</v>
      </c>
      <c r="AB945" s="11">
        <v>-3.5885713748601299E-2</v>
      </c>
      <c r="AC945" s="11">
        <v>-0.105429732047399</v>
      </c>
      <c r="AD945" s="11">
        <v>-3.6933454664176399E-2</v>
      </c>
      <c r="AE945" s="11">
        <v>-3.41736355700153E-2</v>
      </c>
      <c r="AF945" s="11">
        <v>-2.0808447369763401E-2</v>
      </c>
      <c r="AG945" s="11">
        <v>-6.8336228169465094E-2</v>
      </c>
      <c r="AH945" s="11">
        <v>-5.4400541878976902E-2</v>
      </c>
      <c r="AI945" s="11">
        <v>-3.35402222531812E-2</v>
      </c>
      <c r="AJ945" s="11">
        <v>-1.1270763262812501E-2</v>
      </c>
      <c r="AK945" s="11">
        <v>-9.9946504028742902E-3</v>
      </c>
      <c r="AL945" s="11">
        <v>-4.20106121518297E-4</v>
      </c>
      <c r="AM945" s="11">
        <v>-1.46933277309606E-2</v>
      </c>
      <c r="AN945" s="11">
        <v>-3.2744619045810698E-2</v>
      </c>
      <c r="AO945" s="11">
        <v>-6.3906633312515504E-2</v>
      </c>
      <c r="AP945" s="11">
        <v>-2.5177922525040598E-3</v>
      </c>
      <c r="AQ945" s="11">
        <v>-4.9494831139593701E-2</v>
      </c>
      <c r="AR945" s="11">
        <v>2.43986413563274E-2</v>
      </c>
      <c r="AS945" s="11">
        <v>-2.0356214758047001E-2</v>
      </c>
      <c r="AT945" s="11">
        <v>-7.0375438650976202E-2</v>
      </c>
      <c r="AU945" s="11">
        <v>4.3106918111515097E-2</v>
      </c>
      <c r="AW945">
        <f t="array" ref="AW945">SUMPRODUCT(B945:AU945,TRANSPOSE('QoL regression results'!$H$3:$H$48))</f>
        <v>0.81840283182135976</v>
      </c>
    </row>
    <row r="946" spans="1:49" x14ac:dyDescent="0.3">
      <c r="A946">
        <v>945</v>
      </c>
      <c r="B946" s="11">
        <v>0.84707737843811703</v>
      </c>
      <c r="C946" s="11">
        <v>-3.4774595079503201E-2</v>
      </c>
      <c r="D946" s="11">
        <v>4.93383378428965E-3</v>
      </c>
      <c r="E946" s="11">
        <v>9.8580170656079394E-3</v>
      </c>
      <c r="F946" s="11">
        <v>4.6173295398121402E-3</v>
      </c>
      <c r="G946" s="11">
        <v>2.9670887995730699E-2</v>
      </c>
      <c r="H946" s="11">
        <v>2.7812665406193399E-2</v>
      </c>
      <c r="I946" s="11">
        <v>-8.7226141957413295E-2</v>
      </c>
      <c r="J946" s="11">
        <v>3.13227436908312E-3</v>
      </c>
      <c r="K946" s="11">
        <v>-0.181679623368867</v>
      </c>
      <c r="L946" s="11">
        <v>-9.4380616011708302E-2</v>
      </c>
      <c r="M946" s="11">
        <v>-6.0224189520415999E-2</v>
      </c>
      <c r="N946" s="11">
        <v>-0.184737060649077</v>
      </c>
      <c r="O946" s="11">
        <v>-5.8912966600325099E-2</v>
      </c>
      <c r="P946" s="11">
        <v>-1.04756978025808E-2</v>
      </c>
      <c r="Q946" s="11">
        <v>-0.14238570202925999</v>
      </c>
      <c r="R946" s="11">
        <v>-8.6700626735379094E-2</v>
      </c>
      <c r="S946" s="11">
        <v>-0.12942916196104601</v>
      </c>
      <c r="T946" s="11">
        <v>-7.2020672175318101E-2</v>
      </c>
      <c r="U946" s="11">
        <v>-9.0502414921884905E-2</v>
      </c>
      <c r="V946" s="11">
        <v>1.58988658741516E-2</v>
      </c>
      <c r="W946" s="11">
        <v>-6.6035349908918406E-2</v>
      </c>
      <c r="X946" s="11">
        <v>-3.2190937426435598E-2</v>
      </c>
      <c r="Y946" s="11">
        <v>3.61208765642137E-2</v>
      </c>
      <c r="Z946" s="11">
        <v>5.3140817547491599E-4</v>
      </c>
      <c r="AA946" s="11">
        <v>-0.12157394306333701</v>
      </c>
      <c r="AB946" s="11">
        <v>-4.3267254462635699E-2</v>
      </c>
      <c r="AC946" s="11">
        <v>4.3067859649685299E-2</v>
      </c>
      <c r="AD946" s="11">
        <v>-3.5489313437521201E-2</v>
      </c>
      <c r="AE946" s="11">
        <v>-3.4876617692825101E-2</v>
      </c>
      <c r="AF946" s="11">
        <v>-1.2450568104842699E-2</v>
      </c>
      <c r="AG946" s="11">
        <v>-6.21613174083675E-2</v>
      </c>
      <c r="AH946" s="11">
        <v>-5.1228002857964403E-2</v>
      </c>
      <c r="AI946" s="11">
        <v>-2.9957880428083301E-2</v>
      </c>
      <c r="AJ946" s="11">
        <v>-1.5716306908473698E-2</v>
      </c>
      <c r="AK946" s="11">
        <v>6.9998209625631101E-4</v>
      </c>
      <c r="AL946" s="11">
        <v>7.5150765501514902E-3</v>
      </c>
      <c r="AM946" s="11">
        <v>-3.6636312919678901E-3</v>
      </c>
      <c r="AN946" s="11">
        <v>-1.3859050478133701E-2</v>
      </c>
      <c r="AO946" s="11">
        <v>-5.3654001847737803E-2</v>
      </c>
      <c r="AP946" s="11">
        <v>-9.33416773586279E-3</v>
      </c>
      <c r="AQ946" s="11">
        <v>-4.4929032829073401E-2</v>
      </c>
      <c r="AR946" s="11">
        <v>3.1953426332607802E-2</v>
      </c>
      <c r="AS946" s="11">
        <v>-1.62231555100389E-2</v>
      </c>
      <c r="AT946" s="11">
        <v>-6.8386862332377799E-2</v>
      </c>
      <c r="AU946" s="11">
        <v>4.6418462624481002E-2</v>
      </c>
      <c r="AW946">
        <f t="array" ref="AW946">SUMPRODUCT(B946:AU946,TRANSPOSE('QoL regression results'!$H$3:$H$48))</f>
        <v>0.80336445213030416</v>
      </c>
    </row>
    <row r="947" spans="1:49" x14ac:dyDescent="0.3">
      <c r="A947">
        <v>946</v>
      </c>
      <c r="B947" s="11">
        <v>0.86746337877470303</v>
      </c>
      <c r="C947" s="11">
        <v>-1.37315884209345E-2</v>
      </c>
      <c r="D947" s="11">
        <v>5.7890580097310898E-3</v>
      </c>
      <c r="E947" s="11">
        <v>2.9115862337427498E-3</v>
      </c>
      <c r="F947" s="11">
        <v>-1.1937660838830799E-2</v>
      </c>
      <c r="G947" s="11">
        <v>2.9778476018433499E-3</v>
      </c>
      <c r="H947" s="11">
        <v>1.9726339679860899E-2</v>
      </c>
      <c r="I947" s="11">
        <v>-7.6709202911249899E-2</v>
      </c>
      <c r="J947" s="11">
        <v>2.7028857157116899E-2</v>
      </c>
      <c r="K947" s="11">
        <v>-0.13741304491214101</v>
      </c>
      <c r="L947" s="11">
        <v>-0.14750548500511501</v>
      </c>
      <c r="M947" s="11">
        <v>-5.9492014252615098E-2</v>
      </c>
      <c r="N947" s="11">
        <v>-0.102884441497092</v>
      </c>
      <c r="O947" s="11">
        <v>-0.107886857053814</v>
      </c>
      <c r="P947" s="11">
        <v>-1.0087750487856401E-2</v>
      </c>
      <c r="Q947" s="11">
        <v>-6.6192539347871795E-2</v>
      </c>
      <c r="R947" s="11">
        <v>-7.9112498265829403E-2</v>
      </c>
      <c r="S947" s="11">
        <v>-0.11041648825694</v>
      </c>
      <c r="T947" s="11">
        <v>-6.8580985760179999E-2</v>
      </c>
      <c r="U947" s="11">
        <v>-0.114278694436036</v>
      </c>
      <c r="V947" s="11">
        <v>1.31886759369471E-2</v>
      </c>
      <c r="W947" s="11">
        <v>-2.94311542674347E-2</v>
      </c>
      <c r="X947" s="11">
        <v>-4.4754122878463101E-2</v>
      </c>
      <c r="Y947" s="11">
        <v>3.43993323169689E-2</v>
      </c>
      <c r="Z947" s="11">
        <v>-2.13950030588392E-2</v>
      </c>
      <c r="AA947" s="11">
        <v>-0.108363235891691</v>
      </c>
      <c r="AB947" s="11">
        <v>-1.71809726077615E-2</v>
      </c>
      <c r="AC947" s="11">
        <v>-0.15119464473842201</v>
      </c>
      <c r="AD947" s="11">
        <v>-4.3355589291656997E-2</v>
      </c>
      <c r="AE947" s="11">
        <v>-3.5016714836017301E-2</v>
      </c>
      <c r="AF947" s="11">
        <v>-2.40768270932393E-2</v>
      </c>
      <c r="AG947" s="11">
        <v>-6.8707476425805394E-2</v>
      </c>
      <c r="AH947" s="11">
        <v>-4.6242886440981901E-2</v>
      </c>
      <c r="AI947" s="11">
        <v>-3.4909183221571403E-2</v>
      </c>
      <c r="AJ947" s="11">
        <v>-1.33541564109856E-2</v>
      </c>
      <c r="AK947" s="11">
        <v>7.7336004048766099E-3</v>
      </c>
      <c r="AL947" s="11">
        <v>1.3294966534548E-2</v>
      </c>
      <c r="AM947" s="11">
        <v>-8.58002650663898E-3</v>
      </c>
      <c r="AN947" s="11">
        <v>-2.0772038709456101E-2</v>
      </c>
      <c r="AO947" s="11">
        <v>-3.18282675501309E-2</v>
      </c>
      <c r="AP947" s="11">
        <v>-1.53028789362896E-2</v>
      </c>
      <c r="AQ947" s="11">
        <v>-5.8917446535577997E-2</v>
      </c>
      <c r="AR947" s="11">
        <v>3.4738765963300701E-2</v>
      </c>
      <c r="AS947" s="11">
        <v>-2.21562229474262E-2</v>
      </c>
      <c r="AT947" s="11">
        <v>-7.0000816431013205E-2</v>
      </c>
      <c r="AU947" s="11">
        <v>4.35073656518941E-2</v>
      </c>
      <c r="AW947">
        <f t="array" ref="AW947">SUMPRODUCT(B947:AU947,TRANSPOSE('QoL regression results'!$H$3:$H$48))</f>
        <v>0.83451545886826917</v>
      </c>
    </row>
    <row r="948" spans="1:49" x14ac:dyDescent="0.3">
      <c r="A948">
        <v>947</v>
      </c>
      <c r="B948" s="11">
        <v>0.85886543327745202</v>
      </c>
      <c r="C948" s="11">
        <v>-1.8839757583944801E-2</v>
      </c>
      <c r="D948" s="11">
        <v>-1.1746223734600901E-3</v>
      </c>
      <c r="E948" s="11">
        <v>6.9513143775906099E-3</v>
      </c>
      <c r="F948" s="11">
        <v>2.0619934139850801E-2</v>
      </c>
      <c r="G948" s="11">
        <v>3.0435928932309099E-2</v>
      </c>
      <c r="H948" s="11">
        <v>3.6378979802241897E-2</v>
      </c>
      <c r="I948" s="11">
        <v>-0.128046168569351</v>
      </c>
      <c r="J948" s="11">
        <v>-4.2091609586866502E-2</v>
      </c>
      <c r="K948" s="11">
        <v>-0.175206501582549</v>
      </c>
      <c r="L948" s="11">
        <v>-9.5343105696217095E-2</v>
      </c>
      <c r="M948" s="11">
        <v>-5.2003188231833898E-2</v>
      </c>
      <c r="N948" s="11">
        <v>-0.14731480016403101</v>
      </c>
      <c r="O948" s="11">
        <v>-9.2468616421890804E-2</v>
      </c>
      <c r="P948" s="11">
        <v>-2.0659167995719901E-2</v>
      </c>
      <c r="Q948" s="11">
        <v>-0.105704352784705</v>
      </c>
      <c r="R948" s="11">
        <v>-8.8615832352189297E-2</v>
      </c>
      <c r="S948" s="11">
        <v>-0.113130572185073</v>
      </c>
      <c r="T948" s="11">
        <v>-6.8380930922986194E-2</v>
      </c>
      <c r="U948" s="11">
        <v>-5.8576758194226398E-2</v>
      </c>
      <c r="V948" s="11">
        <v>4.3511063156348499E-2</v>
      </c>
      <c r="W948" s="11">
        <v>-4.2580899299746698E-2</v>
      </c>
      <c r="X948" s="11">
        <v>-1.5950669783639699E-2</v>
      </c>
      <c r="Y948" s="11">
        <v>3.8687343641174099E-2</v>
      </c>
      <c r="Z948" s="11">
        <v>-1.2004635068878401E-2</v>
      </c>
      <c r="AA948" s="11">
        <v>-0.103750860728605</v>
      </c>
      <c r="AB948" s="11">
        <v>-5.38584453126544E-2</v>
      </c>
      <c r="AC948" s="11">
        <v>3.5169816845672899E-2</v>
      </c>
      <c r="AD948" s="11">
        <v>-3.8611423834022697E-2</v>
      </c>
      <c r="AE948" s="11">
        <v>-2.9625092521786099E-2</v>
      </c>
      <c r="AF948" s="11">
        <v>-8.5450092167345098E-3</v>
      </c>
      <c r="AG948" s="11">
        <v>-5.1426320055986803E-2</v>
      </c>
      <c r="AH948" s="11">
        <v>-5.0879892630218297E-2</v>
      </c>
      <c r="AI948" s="11">
        <v>-2.66075729691173E-2</v>
      </c>
      <c r="AJ948" s="11">
        <v>-7.9122717789953806E-3</v>
      </c>
      <c r="AK948" s="11">
        <v>-2.7469364548340301E-4</v>
      </c>
      <c r="AL948" s="11">
        <v>2.7142913660644398E-3</v>
      </c>
      <c r="AM948" s="11">
        <v>-1.7168618550972601E-2</v>
      </c>
      <c r="AN948" s="11">
        <v>-3.3741851847420699E-2</v>
      </c>
      <c r="AO948" s="11">
        <v>-4.3511649232307201E-2</v>
      </c>
      <c r="AP948" s="11">
        <v>-1.5682231692358401E-2</v>
      </c>
      <c r="AQ948" s="11">
        <v>-5.9371427189254998E-2</v>
      </c>
      <c r="AR948" s="11">
        <v>2.6434974653056002E-2</v>
      </c>
      <c r="AS948" s="11">
        <v>-1.5328364328901001E-2</v>
      </c>
      <c r="AT948" s="11">
        <v>-6.0822677937538303E-2</v>
      </c>
      <c r="AU948" s="11">
        <v>4.1752572204623202E-2</v>
      </c>
      <c r="AW948">
        <f t="array" ref="AW948">SUMPRODUCT(B948:AU948,TRANSPOSE('QoL regression results'!$H$3:$H$48))</f>
        <v>0.8106998320132982</v>
      </c>
    </row>
    <row r="949" spans="1:49" x14ac:dyDescent="0.3">
      <c r="A949">
        <v>948</v>
      </c>
      <c r="B949" s="11">
        <v>0.85882207073035699</v>
      </c>
      <c r="C949" s="11">
        <v>-2.5279134331603999E-2</v>
      </c>
      <c r="D949" s="11">
        <v>-2.3783519858369299E-2</v>
      </c>
      <c r="E949" s="11">
        <v>-5.3823845620560298E-3</v>
      </c>
      <c r="F949" s="11">
        <v>-2.4237571090535101E-3</v>
      </c>
      <c r="G949" s="11">
        <v>8.9328414917770899E-3</v>
      </c>
      <c r="H949" s="11">
        <v>2.1745935412119E-2</v>
      </c>
      <c r="I949" s="11">
        <v>-8.8134307742191595E-2</v>
      </c>
      <c r="J949" s="11">
        <v>-2.3205734878441301E-2</v>
      </c>
      <c r="K949" s="11">
        <v>-0.12602495227445201</v>
      </c>
      <c r="L949" s="11">
        <v>-0.12621471662053299</v>
      </c>
      <c r="M949" s="11">
        <v>-5.7989772766964598E-2</v>
      </c>
      <c r="N949" s="11">
        <v>-0.160020231247536</v>
      </c>
      <c r="O949" s="11">
        <v>-3.4775846341629703E-2</v>
      </c>
      <c r="P949" s="11">
        <v>-3.1419276089220502E-2</v>
      </c>
      <c r="Q949" s="11">
        <v>-0.21135973035780001</v>
      </c>
      <c r="R949" s="11">
        <v>-8.9766660403257703E-2</v>
      </c>
      <c r="S949" s="11">
        <v>-0.116454419752681</v>
      </c>
      <c r="T949" s="11">
        <v>-5.4229202710221497E-2</v>
      </c>
      <c r="U949" s="11">
        <v>-4.1471091504050803E-2</v>
      </c>
      <c r="V949" s="11">
        <v>-5.69960798856724E-3</v>
      </c>
      <c r="W949" s="11">
        <v>-5.1340345727417601E-2</v>
      </c>
      <c r="X949" s="11">
        <v>-3.7014307921376E-2</v>
      </c>
      <c r="Y949" s="11">
        <v>1.3065604775687301E-2</v>
      </c>
      <c r="Z949" s="11">
        <v>4.01037600565975E-2</v>
      </c>
      <c r="AA949" s="11">
        <v>-7.6680164148615101E-2</v>
      </c>
      <c r="AB949" s="11">
        <v>-1.7456486749594099E-2</v>
      </c>
      <c r="AC949" s="11">
        <v>-4.13632852237991E-3</v>
      </c>
      <c r="AD949" s="11">
        <v>9.2479166045846602E-3</v>
      </c>
      <c r="AE949" s="11">
        <v>-3.3447072352323401E-2</v>
      </c>
      <c r="AF949" s="11">
        <v>-2.5492801001188899E-2</v>
      </c>
      <c r="AG949" s="11">
        <v>-6.0891305301515201E-2</v>
      </c>
      <c r="AH949" s="11">
        <v>-3.7115939333869599E-2</v>
      </c>
      <c r="AI949" s="11">
        <v>-2.8669247048119299E-2</v>
      </c>
      <c r="AJ949" s="11">
        <v>-2.1187041526623498E-2</v>
      </c>
      <c r="AK949" s="11">
        <v>-1.5869455763858401E-2</v>
      </c>
      <c r="AL949" s="11">
        <v>5.9008989952737297E-3</v>
      </c>
      <c r="AM949" s="11">
        <v>-1.54116625863431E-2</v>
      </c>
      <c r="AN949" s="11">
        <v>-2.8739500431404899E-2</v>
      </c>
      <c r="AO949" s="11">
        <v>-5.8868924065353302E-2</v>
      </c>
      <c r="AP949" s="11">
        <v>-1.140516465374E-2</v>
      </c>
      <c r="AQ949" s="11">
        <v>-6.3163681366391403E-2</v>
      </c>
      <c r="AR949" s="11">
        <v>3.79286201012227E-2</v>
      </c>
      <c r="AS949" s="11">
        <v>-1.4003111996668101E-2</v>
      </c>
      <c r="AT949" s="11">
        <v>-5.8396120237264801E-2</v>
      </c>
      <c r="AU949" s="11">
        <v>5.0809257059862202E-2</v>
      </c>
      <c r="AW949">
        <f t="array" ref="AW949">SUMPRODUCT(B949:AU949,TRANSPOSE('QoL regression results'!$H$3:$H$48))</f>
        <v>0.82760703039176109</v>
      </c>
    </row>
    <row r="950" spans="1:49" x14ac:dyDescent="0.3">
      <c r="A950">
        <v>949</v>
      </c>
      <c r="B950" s="11">
        <v>0.87059576759990298</v>
      </c>
      <c r="C950" s="11">
        <v>-1.4368418936246299E-3</v>
      </c>
      <c r="D950" s="11">
        <v>4.09815746327065E-3</v>
      </c>
      <c r="E950" s="11">
        <v>1.0874818906542101E-3</v>
      </c>
      <c r="F950" s="11">
        <v>-1.9229754195829899E-2</v>
      </c>
      <c r="G950" s="11">
        <v>3.6941408852088901E-2</v>
      </c>
      <c r="H950" s="11">
        <v>4.3462524117215802E-2</v>
      </c>
      <c r="I950" s="11">
        <v>-0.107769870158877</v>
      </c>
      <c r="J950" s="11">
        <v>-1.22289752500828E-2</v>
      </c>
      <c r="K950" s="11">
        <v>-0.112224913487748</v>
      </c>
      <c r="L950" s="11">
        <v>-0.132454244623394</v>
      </c>
      <c r="M950" s="11">
        <v>-6.3970382106399701E-2</v>
      </c>
      <c r="N950" s="11">
        <v>-8.0368843346175403E-2</v>
      </c>
      <c r="O950" s="11">
        <v>-1.24285247396685E-2</v>
      </c>
      <c r="P950" s="11">
        <v>-2.12208084545135E-2</v>
      </c>
      <c r="Q950" s="11">
        <v>-1.73859877301633E-2</v>
      </c>
      <c r="R950" s="11">
        <v>-0.105112462374544</v>
      </c>
      <c r="S950" s="11">
        <v>-0.12656186167212599</v>
      </c>
      <c r="T950" s="11">
        <v>-6.8128170165840607E-2</v>
      </c>
      <c r="U950" s="11">
        <v>-0.20540168611947299</v>
      </c>
      <c r="V950" s="11">
        <v>5.2998152764098597E-3</v>
      </c>
      <c r="W950" s="11">
        <v>-1.8695292438156898E-2</v>
      </c>
      <c r="X950" s="11">
        <v>-5.7916768813832502E-2</v>
      </c>
      <c r="Y950" s="11">
        <v>-3.3688767796084498E-2</v>
      </c>
      <c r="Z950" s="11">
        <v>-3.1631566312100803E-2</v>
      </c>
      <c r="AA950" s="11">
        <v>-8.7559052958294595E-2</v>
      </c>
      <c r="AB950" s="11">
        <v>-1.7700436958964599E-2</v>
      </c>
      <c r="AC950" s="11">
        <v>-1.24978581123367E-2</v>
      </c>
      <c r="AD950" s="11">
        <v>-0.135042415015174</v>
      </c>
      <c r="AE950" s="11">
        <v>-2.4719993576911899E-2</v>
      </c>
      <c r="AF950" s="11">
        <v>-2.69762152530575E-2</v>
      </c>
      <c r="AG950" s="11">
        <v>-6.5192631252812799E-2</v>
      </c>
      <c r="AH950" s="11">
        <v>-6.7649349015308793E-2</v>
      </c>
      <c r="AI950" s="11">
        <v>-2.5263586883848999E-2</v>
      </c>
      <c r="AJ950" s="11">
        <v>-1.7156178087581499E-2</v>
      </c>
      <c r="AK950" s="11">
        <v>1.92979795553726E-4</v>
      </c>
      <c r="AL950" s="11">
        <v>1.3272941613682E-3</v>
      </c>
      <c r="AM950" s="11">
        <v>-1.0975447368179901E-2</v>
      </c>
      <c r="AN950" s="11">
        <v>-2.11500356936806E-2</v>
      </c>
      <c r="AO950" s="11">
        <v>-5.0613085020043198E-2</v>
      </c>
      <c r="AP950" s="11">
        <v>-1.3147683322209801E-2</v>
      </c>
      <c r="AQ950" s="11">
        <v>-4.6307289731917597E-2</v>
      </c>
      <c r="AR950" s="11">
        <v>3.2241412438271597E-2</v>
      </c>
      <c r="AS950" s="11">
        <v>-1.7941104346980499E-2</v>
      </c>
      <c r="AT950" s="11">
        <v>-7.2353205612408697E-2</v>
      </c>
      <c r="AU950" s="11">
        <v>4.4273215900764197E-2</v>
      </c>
      <c r="AW950">
        <f t="array" ref="AW950">SUMPRODUCT(B950:AU950,TRANSPOSE('QoL regression results'!$H$3:$H$48))</f>
        <v>0.80427371274596238</v>
      </c>
    </row>
    <row r="951" spans="1:49" x14ac:dyDescent="0.3">
      <c r="A951">
        <v>950</v>
      </c>
      <c r="B951" s="11">
        <v>0.85066886232954897</v>
      </c>
      <c r="C951" s="11">
        <v>-2.1634155217640699E-2</v>
      </c>
      <c r="D951" s="11">
        <v>1.19394259915873E-2</v>
      </c>
      <c r="E951" s="11">
        <v>2.2878335146669501E-3</v>
      </c>
      <c r="F951" s="11">
        <v>5.0336928778468501E-4</v>
      </c>
      <c r="G951" s="11">
        <v>1.8061403747925499E-2</v>
      </c>
      <c r="H951" s="11">
        <v>4.1304714427143598E-2</v>
      </c>
      <c r="I951" s="11">
        <v>-5.6264047727609803E-2</v>
      </c>
      <c r="J951" s="11">
        <v>-2.5419167632911299E-2</v>
      </c>
      <c r="K951" s="11">
        <v>-0.14638577217205401</v>
      </c>
      <c r="L951" s="11">
        <v>-0.10814027012104099</v>
      </c>
      <c r="M951" s="11">
        <v>-5.7367314086350998E-2</v>
      </c>
      <c r="N951" s="11">
        <v>-0.15139894824751199</v>
      </c>
      <c r="O951" s="11">
        <v>-0.143857003626021</v>
      </c>
      <c r="P951" s="11">
        <v>-2.09252005786171E-2</v>
      </c>
      <c r="Q951" s="11">
        <v>-0.176775080191682</v>
      </c>
      <c r="R951" s="11">
        <v>-2.2216187627554701E-2</v>
      </c>
      <c r="S951" s="11">
        <v>-0.11543187876784999</v>
      </c>
      <c r="T951" s="11">
        <v>-5.1022763680890003E-2</v>
      </c>
      <c r="U951" s="11">
        <v>1.762487827742E-2</v>
      </c>
      <c r="V951" s="11">
        <v>4.0431233267144998E-2</v>
      </c>
      <c r="W951" s="11">
        <v>-5.1276133871445501E-2</v>
      </c>
      <c r="X951" s="11">
        <v>-2.6475515025256399E-2</v>
      </c>
      <c r="Y951" s="11">
        <v>-1.90222853858363E-2</v>
      </c>
      <c r="Z951" s="11">
        <v>-3.2531807052683603E-2</v>
      </c>
      <c r="AA951" s="11">
        <v>-0.115171243087813</v>
      </c>
      <c r="AB951" s="11">
        <v>-2.9274075505505599E-2</v>
      </c>
      <c r="AC951" s="11">
        <v>-1.6013184919557701E-2</v>
      </c>
      <c r="AD951" s="11">
        <v>-3.9262939425804499E-2</v>
      </c>
      <c r="AE951" s="11">
        <v>-3.6937020475282897E-2</v>
      </c>
      <c r="AF951" s="11">
        <v>-2.9731675828070101E-2</v>
      </c>
      <c r="AG951" s="11">
        <v>-5.6101863683111E-2</v>
      </c>
      <c r="AH951" s="11">
        <v>-5.1327721013181997E-2</v>
      </c>
      <c r="AI951" s="11">
        <v>-3.2410657498709403E-2</v>
      </c>
      <c r="AJ951" s="11">
        <v>-1.7305093421976701E-2</v>
      </c>
      <c r="AK951" s="11">
        <v>-2.7595202547185402E-3</v>
      </c>
      <c r="AL951" s="11">
        <v>1.07891326866086E-2</v>
      </c>
      <c r="AM951" s="11">
        <v>-7.4595640906436203E-3</v>
      </c>
      <c r="AN951" s="11">
        <v>-1.41398853782039E-2</v>
      </c>
      <c r="AO951" s="11">
        <v>-3.7569134118808203E-2</v>
      </c>
      <c r="AP951" s="11">
        <v>-1.4077153697861699E-2</v>
      </c>
      <c r="AQ951" s="11">
        <v>-5.8690451464437798E-2</v>
      </c>
      <c r="AR951" s="11">
        <v>3.26545415792018E-2</v>
      </c>
      <c r="AS951" s="11">
        <v>-2.2533460575530601E-2</v>
      </c>
      <c r="AT951" s="11">
        <v>-6.2359987498290997E-2</v>
      </c>
      <c r="AU951" s="11">
        <v>4.6002656398706002E-2</v>
      </c>
      <c r="AW951">
        <f t="array" ref="AW951">SUMPRODUCT(B951:AU951,TRANSPOSE('QoL regression results'!$H$3:$H$48))</f>
        <v>0.81013027400297566</v>
      </c>
    </row>
    <row r="952" spans="1:49" x14ac:dyDescent="0.3">
      <c r="A952">
        <v>951</v>
      </c>
      <c r="B952" s="11">
        <v>0.87051199074744701</v>
      </c>
      <c r="C952" s="11">
        <v>-7.2767908545307101E-3</v>
      </c>
      <c r="D952" s="11">
        <v>3.6528733136626197E-2</v>
      </c>
      <c r="E952" s="11">
        <v>4.3707307047374903E-3</v>
      </c>
      <c r="F952" s="11">
        <v>-3.4724543693820102E-2</v>
      </c>
      <c r="G952" s="11">
        <v>6.5417582552950698E-3</v>
      </c>
      <c r="H952" s="11">
        <v>2.3290779069484201E-2</v>
      </c>
      <c r="I952" s="11">
        <v>-0.105420458095192</v>
      </c>
      <c r="J952" s="11">
        <v>-2.3605657458841901E-2</v>
      </c>
      <c r="K952" s="11">
        <v>-0.11466664586101</v>
      </c>
      <c r="L952" s="11">
        <v>-0.10976408330754001</v>
      </c>
      <c r="M952" s="11">
        <v>-6.2754578964382801E-2</v>
      </c>
      <c r="N952" s="11">
        <v>-4.5920021005104901E-2</v>
      </c>
      <c r="O952" s="11">
        <v>-7.6151073361931998E-2</v>
      </c>
      <c r="P952" s="11">
        <v>-3.9503676147254099E-2</v>
      </c>
      <c r="Q952" s="11">
        <v>-6.6138319676574506E-2</v>
      </c>
      <c r="R952" s="11">
        <v>-9.8890648283207996E-2</v>
      </c>
      <c r="S952" s="11">
        <v>-0.13898874368036301</v>
      </c>
      <c r="T952" s="11">
        <v>-7.7274504393710697E-2</v>
      </c>
      <c r="U952" s="11">
        <v>-0.17631993506049401</v>
      </c>
      <c r="V952" s="11">
        <v>9.0118125051766001E-5</v>
      </c>
      <c r="W952" s="11">
        <v>-4.5487178719658301E-2</v>
      </c>
      <c r="X952" s="11">
        <v>-3.14579393027732E-2</v>
      </c>
      <c r="Y952" s="11">
        <v>6.8601474801089097E-3</v>
      </c>
      <c r="Z952" s="11">
        <v>2.3974314501950802E-3</v>
      </c>
      <c r="AA952" s="11">
        <v>-9.9856573105108398E-2</v>
      </c>
      <c r="AB952" s="11">
        <v>-3.4137810040034397E-2</v>
      </c>
      <c r="AC952" s="11">
        <v>5.2377728184245097E-2</v>
      </c>
      <c r="AD952" s="11">
        <v>-3.3325832034434899E-2</v>
      </c>
      <c r="AE952" s="11">
        <v>-3.4039032933524602E-2</v>
      </c>
      <c r="AF952" s="11">
        <v>-1.5897306499085301E-2</v>
      </c>
      <c r="AG952" s="11">
        <v>-5.5373095136734801E-2</v>
      </c>
      <c r="AH952" s="11">
        <v>-4.6265372156071898E-2</v>
      </c>
      <c r="AI952" s="11">
        <v>-3.6781773035082503E-2</v>
      </c>
      <c r="AJ952" s="11">
        <v>-1.11991207413271E-2</v>
      </c>
      <c r="AK952" s="11">
        <v>-6.70400722687716E-3</v>
      </c>
      <c r="AL952" s="11">
        <v>1.0631295668137501E-2</v>
      </c>
      <c r="AM952" s="11">
        <v>-1.41812814400599E-2</v>
      </c>
      <c r="AN952" s="11">
        <v>-2.8873205346244501E-2</v>
      </c>
      <c r="AO952" s="11">
        <v>-3.8966621507608101E-2</v>
      </c>
      <c r="AP952" s="11">
        <v>-1.5772536775121401E-2</v>
      </c>
      <c r="AQ952" s="11">
        <v>-5.7242106961491797E-2</v>
      </c>
      <c r="AR952" s="11">
        <v>2.9568496001943199E-2</v>
      </c>
      <c r="AS952" s="11">
        <v>-1.0181668834848801E-2</v>
      </c>
      <c r="AT952" s="11">
        <v>-6.0068806991308697E-2</v>
      </c>
      <c r="AU952" s="11">
        <v>3.4576952258476498E-2</v>
      </c>
      <c r="AW952">
        <f t="array" ref="AW952">SUMPRODUCT(B952:AU952,TRANSPOSE('QoL regression results'!$H$3:$H$48))</f>
        <v>0.83487791425951263</v>
      </c>
    </row>
    <row r="953" spans="1:49" x14ac:dyDescent="0.3">
      <c r="A953">
        <v>952</v>
      </c>
      <c r="B953" s="11">
        <v>0.87361225820728905</v>
      </c>
      <c r="C953" s="11">
        <v>-5.3158890756294402E-2</v>
      </c>
      <c r="D953" s="11">
        <v>4.7500874901128601E-3</v>
      </c>
      <c r="E953" s="11">
        <v>1.4913530304324601E-3</v>
      </c>
      <c r="F953" s="11">
        <v>1.31751354692201E-2</v>
      </c>
      <c r="G953" s="11">
        <v>1.95304350083144E-2</v>
      </c>
      <c r="H953" s="11">
        <v>2.80295186812997E-2</v>
      </c>
      <c r="I953" s="11">
        <v>-8.28750305892091E-2</v>
      </c>
      <c r="J953" s="11">
        <v>-2.45260178210178E-2</v>
      </c>
      <c r="K953" s="11">
        <v>-0.107097174590881</v>
      </c>
      <c r="L953" s="11">
        <v>-0.117102438169274</v>
      </c>
      <c r="M953" s="11">
        <v>-5.3431820334569301E-2</v>
      </c>
      <c r="N953" s="11">
        <v>-0.14281856244921101</v>
      </c>
      <c r="O953" s="11">
        <v>-0.103736089206848</v>
      </c>
      <c r="P953" s="11">
        <v>-1.38162866766053E-2</v>
      </c>
      <c r="Q953" s="11">
        <v>-7.0232122654765999E-2</v>
      </c>
      <c r="R953" s="11">
        <v>-7.7826360848821899E-2</v>
      </c>
      <c r="S953" s="11">
        <v>-0.132970275391362</v>
      </c>
      <c r="T953" s="11">
        <v>-5.03271552531903E-2</v>
      </c>
      <c r="U953" s="11">
        <v>-0.14345988878541499</v>
      </c>
      <c r="V953" s="11">
        <v>2.57835800209327E-2</v>
      </c>
      <c r="W953" s="11">
        <v>-2.3380030784182802E-2</v>
      </c>
      <c r="X953" s="11">
        <v>-6.4138231561423897E-2</v>
      </c>
      <c r="Y953" s="11">
        <v>-2.2380014499689301E-2</v>
      </c>
      <c r="Z953" s="11">
        <v>-1.02017469924726E-2</v>
      </c>
      <c r="AA953" s="11">
        <v>-9.0154982149951199E-2</v>
      </c>
      <c r="AB953" s="11">
        <v>-2.4919898560495299E-2</v>
      </c>
      <c r="AC953" s="11">
        <v>-7.31717575089256E-2</v>
      </c>
      <c r="AD953" s="11">
        <v>-2.20146819891824E-2</v>
      </c>
      <c r="AE953" s="11">
        <v>-3.3735003117872003E-2</v>
      </c>
      <c r="AF953" s="11">
        <v>-2.3251777709611302E-2</v>
      </c>
      <c r="AG953" s="11">
        <v>-6.48128669632657E-2</v>
      </c>
      <c r="AH953" s="11">
        <v>-5.0998500626278198E-2</v>
      </c>
      <c r="AI953" s="11">
        <v>-1.12099537504361E-2</v>
      </c>
      <c r="AJ953" s="11">
        <v>-1.1713583284477899E-2</v>
      </c>
      <c r="AK953" s="11">
        <v>-9.6503733878513295E-3</v>
      </c>
      <c r="AL953" s="11">
        <v>-4.27720283787387E-3</v>
      </c>
      <c r="AM953" s="11">
        <v>-1.6928808862616902E-2</v>
      </c>
      <c r="AN953" s="11">
        <v>-2.60374763965362E-2</v>
      </c>
      <c r="AO953" s="11">
        <v>-5.1086590207025301E-2</v>
      </c>
      <c r="AP953" s="11">
        <v>-1.48291633741223E-2</v>
      </c>
      <c r="AQ953" s="11">
        <v>-6.0897628024389798E-2</v>
      </c>
      <c r="AR953" s="11">
        <v>3.5694556552176099E-2</v>
      </c>
      <c r="AS953" s="11">
        <v>-2.4615883146601798E-2</v>
      </c>
      <c r="AT953" s="11">
        <v>-6.9222356780140507E-2</v>
      </c>
      <c r="AU953" s="11">
        <v>3.8211486328165699E-2</v>
      </c>
      <c r="AW953">
        <f t="array" ref="AW953">SUMPRODUCT(B953:AU953,TRANSPOSE('QoL regression results'!$H$3:$H$48))</f>
        <v>0.81833655474313693</v>
      </c>
    </row>
    <row r="954" spans="1:49" x14ac:dyDescent="0.3">
      <c r="A954">
        <v>953</v>
      </c>
      <c r="B954" s="11">
        <v>0.86210919138935505</v>
      </c>
      <c r="C954" s="11">
        <v>-7.6598104261131799E-3</v>
      </c>
      <c r="D954" s="11">
        <v>-4.8938391244792798E-3</v>
      </c>
      <c r="E954" s="11">
        <v>1.13352252984481E-3</v>
      </c>
      <c r="F954" s="11">
        <v>-9.1640000120765605E-3</v>
      </c>
      <c r="G954" s="11">
        <v>2.6482802035746201E-2</v>
      </c>
      <c r="H954" s="11">
        <v>2.10271475855256E-2</v>
      </c>
      <c r="I954" s="11">
        <v>-8.8406130615872297E-2</v>
      </c>
      <c r="J954" s="11">
        <v>6.6803260763509701E-3</v>
      </c>
      <c r="K954" s="11">
        <v>-0.16797188497774801</v>
      </c>
      <c r="L954" s="11">
        <v>-0.12512694957166501</v>
      </c>
      <c r="M954" s="11">
        <v>-6.0105287630141002E-2</v>
      </c>
      <c r="N954" s="11">
        <v>-0.19842845721447699</v>
      </c>
      <c r="O954" s="11">
        <v>-0.138908411993407</v>
      </c>
      <c r="P954" s="11">
        <v>-2.5985506887182701E-2</v>
      </c>
      <c r="Q954" s="11">
        <v>-7.93470345526852E-2</v>
      </c>
      <c r="R954" s="11">
        <v>-0.13345976045277</v>
      </c>
      <c r="S954" s="11">
        <v>-0.111775071078885</v>
      </c>
      <c r="T954" s="11">
        <v>-5.4652592713881898E-2</v>
      </c>
      <c r="U954" s="11">
        <v>-0.17515951583255299</v>
      </c>
      <c r="V954" s="11">
        <v>4.2668731175439598E-3</v>
      </c>
      <c r="W954" s="11">
        <v>-5.8947351891737498E-2</v>
      </c>
      <c r="X954" s="11">
        <v>-4.6587131240304898E-2</v>
      </c>
      <c r="Y954" s="11">
        <v>3.8693077744018499E-2</v>
      </c>
      <c r="Z954" s="11">
        <v>5.9054406914515797E-3</v>
      </c>
      <c r="AA954" s="11">
        <v>-0.10261862253512501</v>
      </c>
      <c r="AB954" s="11">
        <v>-3.8763700733366498E-2</v>
      </c>
      <c r="AC954" s="11">
        <v>6.2047839068886501E-2</v>
      </c>
      <c r="AD954" s="11">
        <v>-1.26740764629107E-2</v>
      </c>
      <c r="AE954" s="11">
        <v>-2.8832603019444299E-2</v>
      </c>
      <c r="AF954" s="11">
        <v>-8.4939456841972398E-3</v>
      </c>
      <c r="AG954" s="11">
        <v>-5.9673201110585397E-2</v>
      </c>
      <c r="AH954" s="11">
        <v>-4.0243269964728601E-2</v>
      </c>
      <c r="AI954" s="11">
        <v>-3.3465625171920997E-2</v>
      </c>
      <c r="AJ954" s="11">
        <v>-1.3659058639408901E-2</v>
      </c>
      <c r="AK954" s="11">
        <v>3.1958111166621099E-3</v>
      </c>
      <c r="AL954" s="11">
        <v>9.8976742775029793E-3</v>
      </c>
      <c r="AM954" s="11">
        <v>-3.2217246050575898E-4</v>
      </c>
      <c r="AN954" s="11">
        <v>-1.7292216614249602E-2</v>
      </c>
      <c r="AO954" s="11">
        <v>-4.8081864678609802E-2</v>
      </c>
      <c r="AP954" s="11">
        <v>-1.29101099614241E-2</v>
      </c>
      <c r="AQ954" s="11">
        <v>-5.90350108619912E-2</v>
      </c>
      <c r="AR954" s="11">
        <v>3.6602143384267198E-2</v>
      </c>
      <c r="AS954" s="11">
        <v>-1.9701084059463098E-2</v>
      </c>
      <c r="AT954" s="11">
        <v>-6.9494244737636504E-2</v>
      </c>
      <c r="AU954" s="11">
        <v>3.3818107591350198E-2</v>
      </c>
      <c r="AW954">
        <f t="array" ref="AW954">SUMPRODUCT(B954:AU954,TRANSPOSE('QoL regression results'!$H$3:$H$48))</f>
        <v>0.83176359570212943</v>
      </c>
    </row>
    <row r="955" spans="1:49" x14ac:dyDescent="0.3">
      <c r="A955">
        <v>954</v>
      </c>
      <c r="B955" s="11">
        <v>0.87741042799998104</v>
      </c>
      <c r="C955" s="11">
        <v>-3.9773674152404903E-2</v>
      </c>
      <c r="D955" s="11">
        <v>-6.5177655139602901E-3</v>
      </c>
      <c r="E955" s="11">
        <v>-2.1260292984844301E-3</v>
      </c>
      <c r="F955" s="11">
        <v>-1.1145653667480399E-2</v>
      </c>
      <c r="G955" s="11">
        <v>2.3345003819197602E-2</v>
      </c>
      <c r="H955" s="11">
        <v>3.3562679747778601E-2</v>
      </c>
      <c r="I955" s="11">
        <v>-5.7886708624676597E-2</v>
      </c>
      <c r="J955" s="11">
        <v>-6.8043489611885498E-3</v>
      </c>
      <c r="K955" s="11">
        <v>-0.165906688637185</v>
      </c>
      <c r="L955" s="11">
        <v>-0.13465493238718901</v>
      </c>
      <c r="M955" s="11">
        <v>-6.5734620766632904E-2</v>
      </c>
      <c r="N955" s="11">
        <v>-9.1721694530534706E-2</v>
      </c>
      <c r="O955" s="11">
        <v>-0.120253989184833</v>
      </c>
      <c r="P955" s="11">
        <v>-2.56676389239665E-2</v>
      </c>
      <c r="Q955" s="11">
        <v>-4.3439424236608903E-2</v>
      </c>
      <c r="R955" s="11">
        <v>-3.9604562985555099E-2</v>
      </c>
      <c r="S955" s="11">
        <v>-9.4293397088835398E-2</v>
      </c>
      <c r="T955" s="11">
        <v>-5.4969265390880401E-2</v>
      </c>
      <c r="U955" s="11">
        <v>-2.1967741016130499E-2</v>
      </c>
      <c r="V955" s="11">
        <v>1.5772541506581101E-2</v>
      </c>
      <c r="W955" s="11">
        <v>-6.2844728122047097E-2</v>
      </c>
      <c r="X955" s="11">
        <v>-4.0665118844285697E-2</v>
      </c>
      <c r="Y955" s="11">
        <v>-6.7821068249486896E-3</v>
      </c>
      <c r="Z955" s="11">
        <v>1.7482777867610301E-2</v>
      </c>
      <c r="AA955" s="11">
        <v>-0.108344490891564</v>
      </c>
      <c r="AB955" s="11">
        <v>-1.55815479017084E-2</v>
      </c>
      <c r="AC955" s="11">
        <v>-5.7639384663474201E-2</v>
      </c>
      <c r="AD955" s="11">
        <v>-7.0688319450556994E-2</v>
      </c>
      <c r="AE955" s="11">
        <v>-4.1058040319114399E-2</v>
      </c>
      <c r="AF955" s="11">
        <v>-1.2957217465682101E-2</v>
      </c>
      <c r="AG955" s="11">
        <v>-5.8825572141508201E-2</v>
      </c>
      <c r="AH955" s="11">
        <v>-5.3024955820101603E-2</v>
      </c>
      <c r="AI955" s="11">
        <v>-2.4388914819907601E-2</v>
      </c>
      <c r="AJ955" s="11">
        <v>-1.75658051602866E-2</v>
      </c>
      <c r="AK955" s="11">
        <v>-7.1818100597138296E-3</v>
      </c>
      <c r="AL955" s="11">
        <v>1.26434848088335E-2</v>
      </c>
      <c r="AM955" s="11">
        <v>-1.3399986721661299E-2</v>
      </c>
      <c r="AN955" s="11">
        <v>-3.4080129456142097E-2</v>
      </c>
      <c r="AO955" s="11">
        <v>-4.1709613884117799E-2</v>
      </c>
      <c r="AP955" s="11">
        <v>-1.4066410017701999E-2</v>
      </c>
      <c r="AQ955" s="11">
        <v>-6.1855668644745801E-2</v>
      </c>
      <c r="AR955" s="11">
        <v>2.9800748171678999E-2</v>
      </c>
      <c r="AS955" s="11">
        <v>-1.25118940499905E-2</v>
      </c>
      <c r="AT955" s="11">
        <v>-6.5389908149123599E-2</v>
      </c>
      <c r="AU955" s="11">
        <v>3.6801619510276003E-2</v>
      </c>
      <c r="AW955">
        <f t="array" ref="AW955">SUMPRODUCT(B955:AU955,TRANSPOSE('QoL regression results'!$H$3:$H$48))</f>
        <v>0.83702895698871294</v>
      </c>
    </row>
    <row r="956" spans="1:49" x14ac:dyDescent="0.3">
      <c r="A956">
        <v>955</v>
      </c>
      <c r="B956" s="11">
        <v>0.86273200160793795</v>
      </c>
      <c r="C956" s="11">
        <v>-2.10032762453372E-2</v>
      </c>
      <c r="D956" s="11">
        <v>5.1177629817119599E-4</v>
      </c>
      <c r="E956" s="11">
        <v>8.1639588864177402E-3</v>
      </c>
      <c r="F956" s="11">
        <v>-3.94249782813361E-2</v>
      </c>
      <c r="G956" s="11">
        <v>3.2181092338381102E-2</v>
      </c>
      <c r="H956" s="11">
        <v>3.4326044285022603E-2</v>
      </c>
      <c r="I956" s="11">
        <v>-9.3959937813188593E-2</v>
      </c>
      <c r="J956" s="11">
        <v>-1.9555993801747398E-2</v>
      </c>
      <c r="K956" s="11">
        <v>-0.16170358888799899</v>
      </c>
      <c r="L956" s="11">
        <v>-0.119167064319952</v>
      </c>
      <c r="M956" s="11">
        <v>-5.9159037833367498E-2</v>
      </c>
      <c r="N956" s="11">
        <v>-0.14651619263902599</v>
      </c>
      <c r="O956" s="11">
        <v>-6.80884124184397E-2</v>
      </c>
      <c r="P956" s="11">
        <v>-1.8816683243393698E-2</v>
      </c>
      <c r="Q956" s="11">
        <v>-8.3269316122915396E-2</v>
      </c>
      <c r="R956" s="11">
        <v>-8.1916777952708394E-2</v>
      </c>
      <c r="S956" s="11">
        <v>-0.14646978858884399</v>
      </c>
      <c r="T956" s="11">
        <v>-5.6024199875169697E-2</v>
      </c>
      <c r="U956" s="11">
        <v>-0.10435428330028799</v>
      </c>
      <c r="V956" s="11">
        <v>1.03408397594525E-2</v>
      </c>
      <c r="W956" s="11">
        <v>-6.8770949554974203E-2</v>
      </c>
      <c r="X956" s="11">
        <v>-4.0307062546249703E-2</v>
      </c>
      <c r="Y956" s="11">
        <v>-5.17526810485303E-2</v>
      </c>
      <c r="Z956" s="11">
        <v>3.5106823373610999E-2</v>
      </c>
      <c r="AA956" s="11">
        <v>-0.11410629699092301</v>
      </c>
      <c r="AB956" s="11">
        <v>-2.09134414595964E-2</v>
      </c>
      <c r="AC956" s="11">
        <v>9.8469088800662297E-2</v>
      </c>
      <c r="AD956" s="11">
        <v>-2.6484358242999499E-2</v>
      </c>
      <c r="AE956" s="11">
        <v>-3.01235135917595E-2</v>
      </c>
      <c r="AF956" s="11">
        <v>-2.65805414856407E-2</v>
      </c>
      <c r="AG956" s="11">
        <v>-6.1275111179761699E-2</v>
      </c>
      <c r="AH956" s="11">
        <v>-4.9362186780015499E-2</v>
      </c>
      <c r="AI956" s="11">
        <v>-3.00597004930944E-2</v>
      </c>
      <c r="AJ956" s="11">
        <v>-1.4448482064089401E-2</v>
      </c>
      <c r="AK956" s="11">
        <v>-1.40782229367519E-3</v>
      </c>
      <c r="AL956" s="11">
        <v>4.6644628412884897E-3</v>
      </c>
      <c r="AM956" s="11">
        <v>-1.26609000771191E-2</v>
      </c>
      <c r="AN956" s="11">
        <v>-1.8640762308036799E-2</v>
      </c>
      <c r="AO956" s="11">
        <v>-4.8108892325684799E-2</v>
      </c>
      <c r="AP956" s="11">
        <v>-1.32895909271283E-2</v>
      </c>
      <c r="AQ956" s="11">
        <v>-5.2409277333040502E-2</v>
      </c>
      <c r="AR956" s="11">
        <v>3.1631318812854199E-2</v>
      </c>
      <c r="AS956" s="11">
        <v>-1.9201292504652301E-2</v>
      </c>
      <c r="AT956" s="11">
        <v>-7.05490000567911E-2</v>
      </c>
      <c r="AU956" s="11">
        <v>3.4043754295666702E-2</v>
      </c>
      <c r="AW956">
        <f t="array" ref="AW956">SUMPRODUCT(B956:AU956,TRANSPOSE('QoL regression results'!$H$3:$H$48))</f>
        <v>0.818034277669211</v>
      </c>
    </row>
    <row r="957" spans="1:49" x14ac:dyDescent="0.3">
      <c r="A957">
        <v>956</v>
      </c>
      <c r="B957" s="11">
        <v>0.87494532450323204</v>
      </c>
      <c r="C957" s="11">
        <v>-9.4961419517496995E-2</v>
      </c>
      <c r="D957" s="11">
        <v>-1.58634787640313E-2</v>
      </c>
      <c r="E957" s="11">
        <v>-7.24432621506132E-3</v>
      </c>
      <c r="F957" s="11">
        <v>-5.4059129108786899E-3</v>
      </c>
      <c r="G957" s="11">
        <v>3.7455156818636197E-2</v>
      </c>
      <c r="H957" s="11">
        <v>4.4118600267292397E-2</v>
      </c>
      <c r="I957" s="11">
        <v>-0.130330370164989</v>
      </c>
      <c r="J957" s="11">
        <v>-9.5742013875599399E-3</v>
      </c>
      <c r="K957" s="11">
        <v>-0.16983386133564399</v>
      </c>
      <c r="L957" s="11">
        <v>-0.140537443550799</v>
      </c>
      <c r="M957" s="11">
        <v>-4.5447938593222201E-2</v>
      </c>
      <c r="N957" s="11">
        <v>-0.21078908022432999</v>
      </c>
      <c r="O957" s="11">
        <v>-8.5617800841351496E-2</v>
      </c>
      <c r="P957" s="11">
        <v>-1.1978576343228801E-2</v>
      </c>
      <c r="Q957" s="11">
        <v>-6.4730256739686201E-2</v>
      </c>
      <c r="R957" s="11">
        <v>-9.6466995430246893E-2</v>
      </c>
      <c r="S957" s="11">
        <v>-0.12134681753556301</v>
      </c>
      <c r="T957" s="11">
        <v>-8.3305213253433499E-2</v>
      </c>
      <c r="U957" s="11">
        <v>-4.0881645382459697E-2</v>
      </c>
      <c r="V957" s="11">
        <v>7.7740704476410103E-3</v>
      </c>
      <c r="W957" s="11">
        <v>-5.2441925835334101E-2</v>
      </c>
      <c r="X957" s="11">
        <v>-2.7154629837955701E-2</v>
      </c>
      <c r="Y957" s="11">
        <v>-2.5127853975841899E-2</v>
      </c>
      <c r="Z957" s="11">
        <v>1.2759997328057399E-2</v>
      </c>
      <c r="AA957" s="11">
        <v>-7.9631919371685303E-2</v>
      </c>
      <c r="AB957" s="11">
        <v>-2.92704343646377E-2</v>
      </c>
      <c r="AC957" s="11">
        <v>3.8689350504803197E-2</v>
      </c>
      <c r="AD957" s="11">
        <v>2.9644820320434199E-2</v>
      </c>
      <c r="AE957" s="11">
        <v>-3.6063828607980103E-2</v>
      </c>
      <c r="AF957" s="11">
        <v>-1.8342159768691801E-2</v>
      </c>
      <c r="AG957" s="11">
        <v>-6.6023202209628401E-2</v>
      </c>
      <c r="AH957" s="11">
        <v>-5.2862731460811399E-2</v>
      </c>
      <c r="AI957" s="11">
        <v>-3.1763224433558598E-2</v>
      </c>
      <c r="AJ957" s="11">
        <v>-1.3518624149563899E-2</v>
      </c>
      <c r="AK957" s="11">
        <v>-7.33043962816818E-3</v>
      </c>
      <c r="AL957" s="11">
        <v>3.0955183251592201E-3</v>
      </c>
      <c r="AM957" s="11">
        <v>-1.8823808564387801E-2</v>
      </c>
      <c r="AN957" s="11">
        <v>-2.4581422473627702E-2</v>
      </c>
      <c r="AO957" s="11">
        <v>-4.6735404671223099E-2</v>
      </c>
      <c r="AP957" s="11">
        <v>-1.2795126320529E-2</v>
      </c>
      <c r="AQ957" s="11">
        <v>-5.8673964561387799E-2</v>
      </c>
      <c r="AR957" s="11">
        <v>3.06728237790506E-2</v>
      </c>
      <c r="AS957" s="11">
        <v>-1.52161849641639E-2</v>
      </c>
      <c r="AT957" s="11">
        <v>-6.0264236700584901E-2</v>
      </c>
      <c r="AU957" s="11">
        <v>3.4083644775178203E-2</v>
      </c>
      <c r="AW957">
        <f t="array" ref="AW957">SUMPRODUCT(B957:AU957,TRANSPOSE('QoL regression results'!$H$3:$H$48))</f>
        <v>0.82517811136757979</v>
      </c>
    </row>
    <row r="958" spans="1:49" x14ac:dyDescent="0.3">
      <c r="A958">
        <v>957</v>
      </c>
      <c r="B958" s="11">
        <v>0.86619310664998295</v>
      </c>
      <c r="C958" s="11">
        <v>-7.4298666490688003E-2</v>
      </c>
      <c r="D958" s="11">
        <v>1.0937817076169301E-2</v>
      </c>
      <c r="E958" s="11">
        <v>5.2329842441683804E-3</v>
      </c>
      <c r="F958" s="11">
        <v>7.8297916512047698E-3</v>
      </c>
      <c r="G958" s="11">
        <v>2.11640733818802E-2</v>
      </c>
      <c r="H958" s="11">
        <v>2.8319559660586999E-2</v>
      </c>
      <c r="I958" s="11">
        <v>-8.6936237359710497E-2</v>
      </c>
      <c r="J958" s="11">
        <v>-4.4602006875755801E-2</v>
      </c>
      <c r="K958" s="11">
        <v>-9.3031058112672205E-2</v>
      </c>
      <c r="L958" s="11">
        <v>-9.9151091323685006E-2</v>
      </c>
      <c r="M958" s="11">
        <v>-5.6431520647983797E-2</v>
      </c>
      <c r="N958" s="11">
        <v>-0.20846530282311801</v>
      </c>
      <c r="O958" s="11">
        <v>-9.0259387474994804E-2</v>
      </c>
      <c r="P958" s="11">
        <v>-3.04464484380105E-2</v>
      </c>
      <c r="Q958" s="11">
        <v>-0.14646902434254899</v>
      </c>
      <c r="R958" s="11">
        <v>-9.1099694475668805E-2</v>
      </c>
      <c r="S958" s="11">
        <v>-9.7327933855551899E-2</v>
      </c>
      <c r="T958" s="11">
        <v>-5.1307074094433601E-2</v>
      </c>
      <c r="U958" s="11">
        <v>2.6418303039783E-2</v>
      </c>
      <c r="V958" s="11">
        <v>1.23010084704841E-2</v>
      </c>
      <c r="W958" s="11">
        <v>-5.1474894693502402E-2</v>
      </c>
      <c r="X958" s="11">
        <v>-3.8254078320035703E-2</v>
      </c>
      <c r="Y958" s="11">
        <v>2.0509039407548401E-2</v>
      </c>
      <c r="Z958" s="11">
        <v>6.0195370078000701E-2</v>
      </c>
      <c r="AA958" s="11">
        <v>-9.1389344833071207E-2</v>
      </c>
      <c r="AB958" s="11">
        <v>-3.4975216561300301E-2</v>
      </c>
      <c r="AC958" s="11">
        <v>1.79742774712119E-2</v>
      </c>
      <c r="AD958" s="11">
        <v>3.9871476763288699E-2</v>
      </c>
      <c r="AE958" s="11">
        <v>-3.3010280025501597E-2</v>
      </c>
      <c r="AF958" s="11">
        <v>-1.6635988479836099E-2</v>
      </c>
      <c r="AG958" s="11">
        <v>-6.0205407555186503E-2</v>
      </c>
      <c r="AH958" s="11">
        <v>-5.10667636184381E-2</v>
      </c>
      <c r="AI958" s="11">
        <v>-3.4588969515120797E-2</v>
      </c>
      <c r="AJ958" s="11">
        <v>-1.2768209374790101E-2</v>
      </c>
      <c r="AK958" s="11">
        <v>-1.1608832100302899E-2</v>
      </c>
      <c r="AL958" s="11">
        <v>7.6202023098619299E-3</v>
      </c>
      <c r="AM958" s="11">
        <v>-8.5270376098218904E-3</v>
      </c>
      <c r="AN958" s="11">
        <v>-2.4555011261756101E-2</v>
      </c>
      <c r="AO958" s="11">
        <v>-4.65433360112745E-2</v>
      </c>
      <c r="AP958" s="11">
        <v>-1.3753461589785999E-2</v>
      </c>
      <c r="AQ958" s="11">
        <v>-5.3599065079439803E-2</v>
      </c>
      <c r="AR958" s="11">
        <v>3.2268249940594698E-2</v>
      </c>
      <c r="AS958" s="11">
        <v>-2.3884323941031099E-2</v>
      </c>
      <c r="AT958" s="11">
        <v>-6.9642432231391105E-2</v>
      </c>
      <c r="AU958" s="11">
        <v>4.0835650264143299E-2</v>
      </c>
      <c r="AW958">
        <f t="array" ref="AW958">SUMPRODUCT(B958:AU958,TRANSPOSE('QoL regression results'!$H$3:$H$48))</f>
        <v>0.82274654534140679</v>
      </c>
    </row>
    <row r="959" spans="1:49" x14ac:dyDescent="0.3">
      <c r="A959">
        <v>958</v>
      </c>
      <c r="B959" s="11">
        <v>0.866033330348702</v>
      </c>
      <c r="C959" s="11">
        <v>-3.0726311726610601E-2</v>
      </c>
      <c r="D959" s="11">
        <v>1.6863767383713101E-2</v>
      </c>
      <c r="E959" s="11">
        <v>1.2277637489246001E-3</v>
      </c>
      <c r="F959" s="11">
        <v>-1.7076693737157901E-2</v>
      </c>
      <c r="G959" s="11">
        <v>1.7418445502562201E-2</v>
      </c>
      <c r="H959" s="11">
        <v>3.2934390849985402E-2</v>
      </c>
      <c r="I959" s="11">
        <v>-0.105672571544114</v>
      </c>
      <c r="J959" s="11">
        <v>-1.40617093529664E-2</v>
      </c>
      <c r="K959" s="11">
        <v>-0.19151867684752499</v>
      </c>
      <c r="L959" s="11">
        <v>-0.14027035689508399</v>
      </c>
      <c r="M959" s="11">
        <v>-6.5228363171907597E-2</v>
      </c>
      <c r="N959" s="11">
        <v>-0.103402078866959</v>
      </c>
      <c r="O959" s="11">
        <v>-6.48488037582374E-2</v>
      </c>
      <c r="P959" s="11">
        <v>-2.17907383206082E-2</v>
      </c>
      <c r="Q959" s="11">
        <v>-4.0684607695064899E-2</v>
      </c>
      <c r="R959" s="11">
        <v>-4.4372975001696499E-2</v>
      </c>
      <c r="S959" s="11">
        <v>-0.14279848328338199</v>
      </c>
      <c r="T959" s="11">
        <v>-8.5968637798412295E-2</v>
      </c>
      <c r="U959" s="11">
        <v>-9.8514869008437297E-2</v>
      </c>
      <c r="V959" s="11">
        <v>-1.2399813096315399E-2</v>
      </c>
      <c r="W959" s="11">
        <v>-5.5723623639273197E-2</v>
      </c>
      <c r="X959" s="11">
        <v>-4.8607274709695801E-2</v>
      </c>
      <c r="Y959" s="11">
        <v>1.32126848633684E-2</v>
      </c>
      <c r="Z959" s="11">
        <v>7.8622343961435408E-3</v>
      </c>
      <c r="AA959" s="11">
        <v>-9.7233031573211004E-2</v>
      </c>
      <c r="AB959" s="11">
        <v>-2.7447562165286401E-2</v>
      </c>
      <c r="AC959" s="11">
        <v>2.5174366000591499E-2</v>
      </c>
      <c r="AD959" s="11">
        <v>-5.4036085603978198E-2</v>
      </c>
      <c r="AE959" s="11">
        <v>-3.7874410965603199E-2</v>
      </c>
      <c r="AF959" s="11">
        <v>-2.07809319300582E-2</v>
      </c>
      <c r="AG959" s="11">
        <v>-6.5423677166720498E-2</v>
      </c>
      <c r="AH959" s="11">
        <v>-5.9089685697852098E-2</v>
      </c>
      <c r="AI959" s="11">
        <v>-2.0751269297828799E-2</v>
      </c>
      <c r="AJ959" s="11">
        <v>-1.8358853767524701E-2</v>
      </c>
      <c r="AK959" s="11">
        <v>-2.10514465892374E-3</v>
      </c>
      <c r="AL959" s="11">
        <v>3.533805434992E-3</v>
      </c>
      <c r="AM959" s="11">
        <v>-3.9269526428615002E-3</v>
      </c>
      <c r="AN959" s="11">
        <v>-2.2974863005932E-2</v>
      </c>
      <c r="AO959" s="11">
        <v>-3.7896317536153898E-2</v>
      </c>
      <c r="AP959" s="11">
        <v>-1.17376159579016E-2</v>
      </c>
      <c r="AQ959" s="11">
        <v>-4.2697498786844999E-2</v>
      </c>
      <c r="AR959" s="11">
        <v>2.8758380926950398E-2</v>
      </c>
      <c r="AS959" s="11">
        <v>-8.2737681466300995E-3</v>
      </c>
      <c r="AT959" s="11">
        <v>-5.0745584051133302E-2</v>
      </c>
      <c r="AU959" s="11">
        <v>3.7652696762513198E-2</v>
      </c>
      <c r="AW959">
        <f t="array" ref="AW959">SUMPRODUCT(B959:AU959,TRANSPOSE('QoL regression results'!$H$3:$H$48))</f>
        <v>0.81047745008584193</v>
      </c>
    </row>
    <row r="960" spans="1:49" x14ac:dyDescent="0.3">
      <c r="A960">
        <v>959</v>
      </c>
      <c r="B960" s="11">
        <v>0.88093140903109401</v>
      </c>
      <c r="C960" s="11">
        <v>-8.9527779043160297E-2</v>
      </c>
      <c r="D960" s="11">
        <v>-5.4441245714164299E-4</v>
      </c>
      <c r="E960" s="11">
        <v>4.6029701313847404E-3</v>
      </c>
      <c r="F960" s="11">
        <v>1.74435737277517E-2</v>
      </c>
      <c r="G960" s="11">
        <v>2.4595950482066298E-2</v>
      </c>
      <c r="H960" s="11">
        <v>3.0646331615216099E-2</v>
      </c>
      <c r="I960" s="11">
        <v>-4.6386251089292299E-2</v>
      </c>
      <c r="J960" s="11">
        <v>-2.4450395788853101E-2</v>
      </c>
      <c r="K960" s="11">
        <v>-0.20183272377217301</v>
      </c>
      <c r="L960" s="11">
        <v>-0.118797841667524</v>
      </c>
      <c r="M960" s="11">
        <v>-6.00121672627019E-2</v>
      </c>
      <c r="N960" s="11">
        <v>-8.9211485132952795E-2</v>
      </c>
      <c r="O960" s="11">
        <v>-8.5717545594467898E-2</v>
      </c>
      <c r="P960" s="11">
        <v>-1.8390001102858301E-2</v>
      </c>
      <c r="Q960" s="11">
        <v>-0.107265604890749</v>
      </c>
      <c r="R960" s="11">
        <v>-0.12984407744693899</v>
      </c>
      <c r="S960" s="11">
        <v>-9.4813375532855002E-2</v>
      </c>
      <c r="T960" s="11">
        <v>-4.0949264100625701E-2</v>
      </c>
      <c r="U960" s="11">
        <v>-2.98093264516592E-2</v>
      </c>
      <c r="V960" s="11">
        <v>1.65900806904591E-2</v>
      </c>
      <c r="W960" s="11">
        <v>-1.36953219911047E-2</v>
      </c>
      <c r="X960" s="11">
        <v>-5.2330518450332E-2</v>
      </c>
      <c r="Y960" s="11">
        <v>1.3542481327498201E-2</v>
      </c>
      <c r="Z960" s="11">
        <v>1.39316864923079E-3</v>
      </c>
      <c r="AA960" s="11">
        <v>-8.6815459659391803E-2</v>
      </c>
      <c r="AB960" s="11">
        <v>-2.8040844062244899E-2</v>
      </c>
      <c r="AC960" s="11">
        <v>2.3416978606456099E-2</v>
      </c>
      <c r="AD960" s="11">
        <v>9.7702175866377899E-3</v>
      </c>
      <c r="AE960" s="11">
        <v>-3.6334154905535501E-2</v>
      </c>
      <c r="AF960" s="11">
        <v>-2.1685526706499699E-2</v>
      </c>
      <c r="AG960" s="11">
        <v>-6.3872480027361594E-2</v>
      </c>
      <c r="AH960" s="11">
        <v>-5.6379509320129702E-2</v>
      </c>
      <c r="AI960" s="11">
        <v>-2.20805673179356E-2</v>
      </c>
      <c r="AJ960" s="11">
        <v>-1.4675141545499501E-2</v>
      </c>
      <c r="AK960" s="11">
        <v>-1.8071088767040298E-2</v>
      </c>
      <c r="AL960" s="11">
        <v>-5.9937379249755699E-3</v>
      </c>
      <c r="AM960" s="11">
        <v>-1.8834715342981301E-2</v>
      </c>
      <c r="AN960" s="11">
        <v>-3.0706577037874501E-2</v>
      </c>
      <c r="AO960" s="11">
        <v>-5.3771921527298101E-2</v>
      </c>
      <c r="AP960" s="11">
        <v>-1.6412416843299901E-2</v>
      </c>
      <c r="AQ960" s="11">
        <v>-5.3642284151155198E-2</v>
      </c>
      <c r="AR960" s="11">
        <v>2.9862642445899999E-2</v>
      </c>
      <c r="AS960" s="11">
        <v>-2.0014078808597E-2</v>
      </c>
      <c r="AT960" s="11">
        <v>-6.9851433316185194E-2</v>
      </c>
      <c r="AU960" s="11">
        <v>4.0221806435058703E-2</v>
      </c>
      <c r="AW960">
        <f t="array" ref="AW960">SUMPRODUCT(B960:AU960,TRANSPOSE('QoL regression results'!$H$3:$H$48))</f>
        <v>0.81855816178598872</v>
      </c>
    </row>
    <row r="961" spans="1:49" x14ac:dyDescent="0.3">
      <c r="A961">
        <v>960</v>
      </c>
      <c r="B961" s="11">
        <v>0.85241121585841195</v>
      </c>
      <c r="C961" s="11">
        <v>-3.4467141901737303E-2</v>
      </c>
      <c r="D961" s="11">
        <v>3.6395273335020503E-2</v>
      </c>
      <c r="E961" s="11">
        <v>4.1543125976583996E-3</v>
      </c>
      <c r="F961" s="11">
        <v>-9.9040876237695002E-3</v>
      </c>
      <c r="G961" s="11">
        <v>6.6438255821856104E-3</v>
      </c>
      <c r="H961" s="11">
        <v>3.8654055900991399E-2</v>
      </c>
      <c r="I961" s="11">
        <v>-7.5084056810095001E-2</v>
      </c>
      <c r="J961" s="11">
        <v>-3.7904306070422999E-2</v>
      </c>
      <c r="K961" s="11">
        <v>-0.125479578007514</v>
      </c>
      <c r="L961" s="11">
        <v>-0.105972652331004</v>
      </c>
      <c r="M961" s="11">
        <v>-5.6755078787672802E-2</v>
      </c>
      <c r="N961" s="11">
        <v>-7.3670919499527601E-2</v>
      </c>
      <c r="O961" s="11">
        <v>-8.14078340973413E-2</v>
      </c>
      <c r="P961" s="11">
        <v>-2.02758164767745E-2</v>
      </c>
      <c r="Q961" s="11">
        <v>-9.4873824790463496E-2</v>
      </c>
      <c r="R961" s="11">
        <v>-0.117340449928512</v>
      </c>
      <c r="S961" s="11">
        <v>-0.122404020933593</v>
      </c>
      <c r="T961" s="11">
        <v>-7.8431913739575296E-2</v>
      </c>
      <c r="U961" s="11">
        <v>-9.6083665929433404E-2</v>
      </c>
      <c r="V961" s="11">
        <v>4.8962378973643498E-3</v>
      </c>
      <c r="W961" s="11">
        <v>-1.51604991973932E-2</v>
      </c>
      <c r="X961" s="11">
        <v>-7.2473108116863597E-2</v>
      </c>
      <c r="Y961" s="11">
        <v>-5.9829080795015199E-2</v>
      </c>
      <c r="Z961" s="11">
        <v>3.68799026568737E-3</v>
      </c>
      <c r="AA961" s="11">
        <v>-0.111423461870909</v>
      </c>
      <c r="AB961" s="11">
        <v>-3.4307712144035198E-2</v>
      </c>
      <c r="AC961" s="11">
        <v>-0.11128217954922499</v>
      </c>
      <c r="AD961" s="11">
        <v>-0.12462365515885999</v>
      </c>
      <c r="AE961" s="11">
        <v>-3.3541903221228402E-2</v>
      </c>
      <c r="AF961" s="11">
        <v>-9.5957136563254702E-3</v>
      </c>
      <c r="AG961" s="11">
        <v>-6.1398893434109703E-2</v>
      </c>
      <c r="AH961" s="11">
        <v>-5.1619911328139603E-2</v>
      </c>
      <c r="AI961" s="11">
        <v>-2.6227535981698399E-2</v>
      </c>
      <c r="AJ961" s="11">
        <v>-1.36416558947898E-2</v>
      </c>
      <c r="AK961" s="11">
        <v>5.0995091705491498E-3</v>
      </c>
      <c r="AL961" s="11">
        <v>5.0547464456056198E-3</v>
      </c>
      <c r="AM961" s="11">
        <v>-3.9039451922638899E-3</v>
      </c>
      <c r="AN961" s="11">
        <v>-1.8727206081447099E-2</v>
      </c>
      <c r="AO961" s="11">
        <v>-3.07465369959668E-2</v>
      </c>
      <c r="AP961" s="11">
        <v>-2.1404263046922702E-2</v>
      </c>
      <c r="AQ961" s="11">
        <v>-5.5995101240736901E-2</v>
      </c>
      <c r="AR961" s="11">
        <v>3.0266987059913701E-2</v>
      </c>
      <c r="AS961" s="11">
        <v>-1.22642252727088E-2</v>
      </c>
      <c r="AT961" s="11">
        <v>-5.9329235466088301E-2</v>
      </c>
      <c r="AU961" s="11">
        <v>3.8207840357083397E-2</v>
      </c>
      <c r="AW961">
        <f t="array" ref="AW961">SUMPRODUCT(B961:AU961,TRANSPOSE('QoL regression results'!$H$3:$H$48))</f>
        <v>0.80584605097587803</v>
      </c>
    </row>
    <row r="962" spans="1:49" x14ac:dyDescent="0.3">
      <c r="A962">
        <v>961</v>
      </c>
      <c r="B962" s="11">
        <v>0.85998650428505996</v>
      </c>
      <c r="C962" s="11">
        <v>-5.3405649283628301E-2</v>
      </c>
      <c r="D962" s="11">
        <v>1.03810041525664E-3</v>
      </c>
      <c r="E962" s="11">
        <v>-1.05221455181783E-3</v>
      </c>
      <c r="F962" s="11">
        <v>1.9244692651136101E-2</v>
      </c>
      <c r="G962" s="11">
        <v>5.0773148994360901E-3</v>
      </c>
      <c r="H962" s="11">
        <v>3.36743207980379E-2</v>
      </c>
      <c r="I962" s="11">
        <v>-7.8875275580328794E-2</v>
      </c>
      <c r="J962" s="11">
        <v>-1.6315497954147901E-2</v>
      </c>
      <c r="K962" s="11">
        <v>-6.9450485244528001E-2</v>
      </c>
      <c r="L962" s="11">
        <v>-0.11734014935022399</v>
      </c>
      <c r="M962" s="11">
        <v>-4.71622276619377E-2</v>
      </c>
      <c r="N962" s="11">
        <v>-0.16896420200711701</v>
      </c>
      <c r="O962" s="11">
        <v>-6.87606593730411E-2</v>
      </c>
      <c r="P962" s="11">
        <v>-1.7227955630013898E-2</v>
      </c>
      <c r="Q962" s="11">
        <v>-0.102142366579541</v>
      </c>
      <c r="R962" s="11">
        <v>-7.1890088437483998E-2</v>
      </c>
      <c r="S962" s="11">
        <v>-0.110419582541807</v>
      </c>
      <c r="T962" s="11">
        <v>-7.5740015149906498E-2</v>
      </c>
      <c r="U962" s="11">
        <v>-4.7379349069320502E-2</v>
      </c>
      <c r="V962" s="11">
        <v>-1.6494928050886402E-2</v>
      </c>
      <c r="W962" s="11">
        <v>-7.4151396549266099E-2</v>
      </c>
      <c r="X962" s="11">
        <v>-3.5847054759153597E-2</v>
      </c>
      <c r="Y962" s="11">
        <v>-3.0309836464577698E-3</v>
      </c>
      <c r="Z962" s="11">
        <v>1.0082843521780099E-2</v>
      </c>
      <c r="AA962" s="11">
        <v>-8.8612838436572305E-2</v>
      </c>
      <c r="AB962" s="11">
        <v>-2.8944777168891898E-2</v>
      </c>
      <c r="AC962" s="11">
        <v>-4.8626892915278101E-2</v>
      </c>
      <c r="AD962" s="11">
        <v>4.0870406880264302E-3</v>
      </c>
      <c r="AE962" s="11">
        <v>-3.2169393910544401E-2</v>
      </c>
      <c r="AF962" s="11">
        <v>-2.6593412276552601E-2</v>
      </c>
      <c r="AG962" s="11">
        <v>-6.09257600921028E-2</v>
      </c>
      <c r="AH962" s="11">
        <v>-4.8014573786792102E-2</v>
      </c>
      <c r="AI962" s="11">
        <v>-2.51149220990203E-2</v>
      </c>
      <c r="AJ962" s="11">
        <v>-1.80185379656429E-2</v>
      </c>
      <c r="AK962" s="11">
        <v>-1.3740673796705401E-3</v>
      </c>
      <c r="AL962" s="11">
        <v>8.7382184939293409E-3</v>
      </c>
      <c r="AM962" s="11">
        <v>-1.4408123959633199E-2</v>
      </c>
      <c r="AN962" s="11">
        <v>-2.3119800615755599E-2</v>
      </c>
      <c r="AO962" s="11">
        <v>-3.5609491180932699E-2</v>
      </c>
      <c r="AP962" s="11">
        <v>-1.19387466889565E-2</v>
      </c>
      <c r="AQ962" s="11">
        <v>-5.7600870921311401E-2</v>
      </c>
      <c r="AR962" s="11">
        <v>2.3369918433775099E-2</v>
      </c>
      <c r="AS962" s="11">
        <v>-1.7497166312022701E-2</v>
      </c>
      <c r="AT962" s="11">
        <v>-7.0346890005362997E-2</v>
      </c>
      <c r="AU962" s="11">
        <v>4.7013725116099497E-2</v>
      </c>
      <c r="AW962">
        <f t="array" ref="AW962">SUMPRODUCT(B962:AU962,TRANSPOSE('QoL regression results'!$H$3:$H$48))</f>
        <v>0.82071014899219719</v>
      </c>
    </row>
    <row r="963" spans="1:49" x14ac:dyDescent="0.3">
      <c r="A963">
        <v>962</v>
      </c>
      <c r="B963" s="11">
        <v>0.84652542532122899</v>
      </c>
      <c r="C963" s="11">
        <v>2.0026545203647599E-3</v>
      </c>
      <c r="D963" s="11">
        <v>1.6282180231775301E-2</v>
      </c>
      <c r="E963" s="11">
        <v>4.60032593696608E-3</v>
      </c>
      <c r="F963" s="11">
        <v>-1.14390113897621E-2</v>
      </c>
      <c r="G963" s="11">
        <v>3.1389511689140101E-2</v>
      </c>
      <c r="H963" s="11">
        <v>3.1187549715612599E-2</v>
      </c>
      <c r="I963" s="11">
        <v>-9.0750173735954898E-2</v>
      </c>
      <c r="J963" s="11">
        <v>-2.0161400094379198E-2</v>
      </c>
      <c r="K963" s="11">
        <v>-0.121319340872762</v>
      </c>
      <c r="L963" s="11">
        <v>-0.113301283795394</v>
      </c>
      <c r="M963" s="11">
        <v>-5.4908452227296699E-2</v>
      </c>
      <c r="N963" s="11">
        <v>-0.101942215447321</v>
      </c>
      <c r="O963" s="11">
        <v>-5.16293043117639E-2</v>
      </c>
      <c r="P963" s="11">
        <v>-2.6115699979462101E-2</v>
      </c>
      <c r="Q963" s="11">
        <v>-4.6755254642900798E-2</v>
      </c>
      <c r="R963" s="11">
        <v>-8.2728894818445101E-2</v>
      </c>
      <c r="S963" s="11">
        <v>-0.13628634363351599</v>
      </c>
      <c r="T963" s="11">
        <v>-8.1347999524830697E-2</v>
      </c>
      <c r="U963" s="11">
        <v>6.3563849856701797E-3</v>
      </c>
      <c r="V963" s="11">
        <v>-1.9973611665769601E-2</v>
      </c>
      <c r="W963" s="11">
        <v>-5.3513248490781103E-2</v>
      </c>
      <c r="X963" s="11">
        <v>-2.2404351736765901E-2</v>
      </c>
      <c r="Y963" s="11">
        <v>5.73262130211738E-3</v>
      </c>
      <c r="Z963" s="11">
        <v>3.3583267381707201E-2</v>
      </c>
      <c r="AA963" s="11">
        <v>-9.0633503210667807E-2</v>
      </c>
      <c r="AB963" s="11">
        <v>-2.8900819108958999E-2</v>
      </c>
      <c r="AC963" s="11">
        <v>1.5245156698609701E-2</v>
      </c>
      <c r="AD963" s="11">
        <v>-3.9186253569481903E-2</v>
      </c>
      <c r="AE963" s="11">
        <v>-3.41206581348837E-2</v>
      </c>
      <c r="AF963" s="11">
        <v>-1.0198582623226799E-2</v>
      </c>
      <c r="AG963" s="11">
        <v>-5.5494918273295599E-2</v>
      </c>
      <c r="AH963" s="11">
        <v>-5.3210810852093199E-2</v>
      </c>
      <c r="AI963" s="11">
        <v>-2.0806492599281402E-2</v>
      </c>
      <c r="AJ963" s="11">
        <v>-1.4792947227955801E-2</v>
      </c>
      <c r="AK963" s="11">
        <v>5.1191134176904003E-3</v>
      </c>
      <c r="AL963" s="11">
        <v>1.3078840862279501E-2</v>
      </c>
      <c r="AM963" s="11">
        <v>-5.9512474848652898E-4</v>
      </c>
      <c r="AN963" s="11">
        <v>-1.3842575208046701E-2</v>
      </c>
      <c r="AO963" s="11">
        <v>-3.0242578762686601E-2</v>
      </c>
      <c r="AP963" s="11">
        <v>-1.0287090864230901E-2</v>
      </c>
      <c r="AQ963" s="11">
        <v>-4.3603715277734899E-2</v>
      </c>
      <c r="AR963" s="11">
        <v>2.88436170922623E-2</v>
      </c>
      <c r="AS963" s="11">
        <v>-1.7952454643099799E-2</v>
      </c>
      <c r="AT963" s="11">
        <v>-6.7179422644247005E-2</v>
      </c>
      <c r="AU963" s="11">
        <v>3.9611265152879202E-2</v>
      </c>
      <c r="AW963">
        <f t="array" ref="AW963">SUMPRODUCT(B963:AU963,TRANSPOSE('QoL regression results'!$H$3:$H$48))</f>
        <v>0.80639345533141527</v>
      </c>
    </row>
    <row r="964" spans="1:49" x14ac:dyDescent="0.3">
      <c r="A964">
        <v>963</v>
      </c>
      <c r="B964" s="11">
        <v>0.87519628526075899</v>
      </c>
      <c r="C964" s="11">
        <v>-7.5702293915462293E-2</v>
      </c>
      <c r="D964" s="11">
        <v>2.9308495369823398E-3</v>
      </c>
      <c r="E964" s="11">
        <v>8.9717906624850398E-4</v>
      </c>
      <c r="F964" s="11">
        <v>-1.54346538292794E-2</v>
      </c>
      <c r="G964" s="11">
        <v>3.9257233802821997E-3</v>
      </c>
      <c r="H964" s="11">
        <v>1.6432301137559599E-2</v>
      </c>
      <c r="I964" s="11">
        <v>-6.7169716138264501E-2</v>
      </c>
      <c r="J964" s="11">
        <v>-2.09822969041987E-2</v>
      </c>
      <c r="K964" s="11">
        <v>-0.128504662899879</v>
      </c>
      <c r="L964" s="11">
        <v>-0.121317670116974</v>
      </c>
      <c r="M964" s="11">
        <v>-5.0882266889338897E-2</v>
      </c>
      <c r="N964" s="11">
        <v>-0.12019330920113</v>
      </c>
      <c r="O964" s="11">
        <v>-7.7034725788576494E-2</v>
      </c>
      <c r="P964" s="11">
        <v>-2.4942368633667202E-2</v>
      </c>
      <c r="Q964" s="11">
        <v>-0.103097722108327</v>
      </c>
      <c r="R964" s="11">
        <v>-3.7109019502150897E-2</v>
      </c>
      <c r="S964" s="11">
        <v>-0.14376742157889399</v>
      </c>
      <c r="T964" s="11">
        <v>-7.2293255156370098E-2</v>
      </c>
      <c r="U964" s="11">
        <v>3.2273577227575602E-2</v>
      </c>
      <c r="V964" s="11">
        <v>5.1090045192614102E-3</v>
      </c>
      <c r="W964" s="11">
        <v>-6.1210970568145499E-2</v>
      </c>
      <c r="X964" s="11">
        <v>-2.2427968381293899E-2</v>
      </c>
      <c r="Y964" s="11">
        <v>-3.41376319694996E-2</v>
      </c>
      <c r="Z964" s="11">
        <v>-6.6749069562572301E-3</v>
      </c>
      <c r="AA964" s="11">
        <v>-9.1644965960071406E-2</v>
      </c>
      <c r="AB964" s="11">
        <v>-4.3743490706109299E-2</v>
      </c>
      <c r="AC964" s="11">
        <v>-5.4743760611982899E-3</v>
      </c>
      <c r="AD964" s="11">
        <v>-1.8707182812929601E-2</v>
      </c>
      <c r="AE964" s="11">
        <v>-3.5169569100083203E-2</v>
      </c>
      <c r="AF964" s="11">
        <v>-2.16390980740527E-2</v>
      </c>
      <c r="AG964" s="11">
        <v>-6.8291980442371003E-2</v>
      </c>
      <c r="AH964" s="11">
        <v>-3.9344180600501599E-2</v>
      </c>
      <c r="AI964" s="11">
        <v>-2.1428143672296701E-2</v>
      </c>
      <c r="AJ964" s="11">
        <v>-1.59832016327008E-2</v>
      </c>
      <c r="AK964" s="11">
        <v>-7.7718474161376904E-3</v>
      </c>
      <c r="AL964" s="11">
        <v>1.0321120124167501E-2</v>
      </c>
      <c r="AM964" s="11">
        <v>-1.4241731073728101E-2</v>
      </c>
      <c r="AN964" s="11">
        <v>-2.6938731113761501E-2</v>
      </c>
      <c r="AO964" s="11">
        <v>-5.14892410878885E-2</v>
      </c>
      <c r="AP964" s="11">
        <v>-1.329009876335E-2</v>
      </c>
      <c r="AQ964" s="11">
        <v>-4.4859114707207701E-2</v>
      </c>
      <c r="AR964" s="11">
        <v>3.0552544713780699E-2</v>
      </c>
      <c r="AS964" s="11">
        <v>-1.5858152812994599E-2</v>
      </c>
      <c r="AT964" s="11">
        <v>-6.8763496609040603E-2</v>
      </c>
      <c r="AU964" s="11">
        <v>3.05436885978023E-2</v>
      </c>
      <c r="AW964">
        <f t="array" ref="AW964">SUMPRODUCT(B964:AU964,TRANSPOSE('QoL regression results'!$H$3:$H$48))</f>
        <v>0.84617322478442492</v>
      </c>
    </row>
    <row r="965" spans="1:49" x14ac:dyDescent="0.3">
      <c r="A965">
        <v>964</v>
      </c>
      <c r="B965" s="11">
        <v>0.87466381966325402</v>
      </c>
      <c r="C965" s="11">
        <v>-9.8847508039019306E-3</v>
      </c>
      <c r="D965" s="11">
        <v>-8.6525356274218101E-3</v>
      </c>
      <c r="E965" s="11">
        <v>-8.0570082904597006E-3</v>
      </c>
      <c r="F965" s="11">
        <v>-2.9571698406407401E-2</v>
      </c>
      <c r="G965" s="11">
        <v>1.7810681381169299E-2</v>
      </c>
      <c r="H965" s="11">
        <v>3.0913297893633999E-2</v>
      </c>
      <c r="I965" s="11">
        <v>-7.56830912619256E-2</v>
      </c>
      <c r="J965" s="11">
        <v>-5.0190630720997498E-2</v>
      </c>
      <c r="K965" s="11">
        <v>-0.16116166887998701</v>
      </c>
      <c r="L965" s="11">
        <v>-9.3758592515942901E-2</v>
      </c>
      <c r="M965" s="11">
        <v>-5.3293125941833303E-2</v>
      </c>
      <c r="N965" s="11">
        <v>-0.147621176098747</v>
      </c>
      <c r="O965" s="11">
        <v>-6.1961440782085098E-2</v>
      </c>
      <c r="P965" s="11">
        <v>-1.34207101254336E-2</v>
      </c>
      <c r="Q965" s="11">
        <v>-3.6126322424240603E-2</v>
      </c>
      <c r="R965" s="11">
        <v>-0.11719594774438399</v>
      </c>
      <c r="S965" s="11">
        <v>-0.109893517857547</v>
      </c>
      <c r="T965" s="11">
        <v>-9.2023544431704393E-2</v>
      </c>
      <c r="U965" s="11">
        <v>-5.7246743348330603E-2</v>
      </c>
      <c r="V965" s="11">
        <v>1.8387829280203199E-2</v>
      </c>
      <c r="W965" s="11">
        <v>-2.0797097312027099E-2</v>
      </c>
      <c r="X965" s="11">
        <v>-1.72454373981622E-2</v>
      </c>
      <c r="Y965" s="11">
        <v>-2.44418185296266E-2</v>
      </c>
      <c r="Z965" s="11">
        <v>2.8560971996443398E-3</v>
      </c>
      <c r="AA965" s="11">
        <v>-0.124939231314191</v>
      </c>
      <c r="AB965" s="11">
        <v>-2.0524560163477999E-2</v>
      </c>
      <c r="AC965" s="11">
        <v>-4.1461004598838197E-2</v>
      </c>
      <c r="AD965" s="11">
        <v>-8.1817679682456998E-2</v>
      </c>
      <c r="AE965" s="11">
        <v>-3.8519230909381502E-2</v>
      </c>
      <c r="AF965" s="11">
        <v>-1.26980904793509E-2</v>
      </c>
      <c r="AG965" s="11">
        <v>-5.4190275968009599E-2</v>
      </c>
      <c r="AH965" s="11">
        <v>-5.3615835459745902E-2</v>
      </c>
      <c r="AI965" s="11">
        <v>-2.5057241880343702E-2</v>
      </c>
      <c r="AJ965" s="11">
        <v>-1.7460862720139601E-2</v>
      </c>
      <c r="AK965" s="11">
        <v>5.11141336125083E-3</v>
      </c>
      <c r="AL965" s="11">
        <v>3.0179254573264598E-4</v>
      </c>
      <c r="AM965" s="11">
        <v>-9.3099722878174501E-3</v>
      </c>
      <c r="AN965" s="11">
        <v>-3.1370459262464297E-2</v>
      </c>
      <c r="AO965" s="11">
        <v>-3.62840112867958E-2</v>
      </c>
      <c r="AP965" s="11">
        <v>-1.2159808079143601E-2</v>
      </c>
      <c r="AQ965" s="11">
        <v>-6.4032150129830198E-2</v>
      </c>
      <c r="AR965" s="11">
        <v>3.0195985089673302E-2</v>
      </c>
      <c r="AS965" s="11">
        <v>-1.523018924633E-2</v>
      </c>
      <c r="AT965" s="11">
        <v>-6.2072156178470603E-2</v>
      </c>
      <c r="AU965" s="11">
        <v>4.1751644977744203E-2</v>
      </c>
      <c r="AW965">
        <f t="array" ref="AW965">SUMPRODUCT(B965:AU965,TRANSPOSE('QoL regression results'!$H$3:$H$48))</f>
        <v>0.8213497767492407</v>
      </c>
    </row>
    <row r="966" spans="1:49" x14ac:dyDescent="0.3">
      <c r="A966">
        <v>965</v>
      </c>
      <c r="B966" s="11">
        <v>0.87563308175542098</v>
      </c>
      <c r="C966" s="11">
        <v>-1.9525693959028E-3</v>
      </c>
      <c r="D966" s="11">
        <v>-5.69338456076488E-3</v>
      </c>
      <c r="E966" s="11">
        <v>1.2716039370137199E-3</v>
      </c>
      <c r="F966" s="11">
        <v>-3.3670003530647002E-2</v>
      </c>
      <c r="G966" s="11">
        <v>4.29360029149599E-2</v>
      </c>
      <c r="H966" s="11">
        <v>3.7058995397083003E-2</v>
      </c>
      <c r="I966" s="11">
        <v>-5.6835886684487302E-2</v>
      </c>
      <c r="J966" s="11">
        <v>-5.04244591061212E-2</v>
      </c>
      <c r="K966" s="11">
        <v>-0.103668665179736</v>
      </c>
      <c r="L966" s="11">
        <v>-9.9586000206203604E-2</v>
      </c>
      <c r="M966" s="11">
        <v>-6.3299937906954803E-2</v>
      </c>
      <c r="N966" s="11">
        <v>-6.2092985518072498E-2</v>
      </c>
      <c r="O966" s="11">
        <v>-7.5930746818105702E-2</v>
      </c>
      <c r="P966" s="11">
        <v>-1.56981825756136E-2</v>
      </c>
      <c r="Q966" s="11">
        <v>-0.109712004965519</v>
      </c>
      <c r="R966" s="11">
        <v>-4.6611093448142002E-2</v>
      </c>
      <c r="S966" s="11">
        <v>-0.12159706754559001</v>
      </c>
      <c r="T966" s="11">
        <v>-6.0640452920276797E-2</v>
      </c>
      <c r="U966" s="11">
        <v>-7.1135801981152505E-2</v>
      </c>
      <c r="V966" s="11">
        <v>1.5619669242112201E-3</v>
      </c>
      <c r="W966" s="11">
        <v>-6.6638604394379901E-3</v>
      </c>
      <c r="X966" s="11">
        <v>-2.5057125093797698E-2</v>
      </c>
      <c r="Y966" s="11">
        <v>-7.8636497683274107E-3</v>
      </c>
      <c r="Z966" s="11">
        <v>-1.04016824718296E-2</v>
      </c>
      <c r="AA966" s="11">
        <v>-8.4873483563277202E-2</v>
      </c>
      <c r="AB966" s="11">
        <v>-4.2112339089969697E-2</v>
      </c>
      <c r="AC966" s="11">
        <v>1.16025933089143E-2</v>
      </c>
      <c r="AD966" s="11">
        <v>-0.12546665290939699</v>
      </c>
      <c r="AE966" s="11">
        <v>-3.3657066155095998E-2</v>
      </c>
      <c r="AF966" s="11">
        <v>-2.16937036412574E-2</v>
      </c>
      <c r="AG966" s="11">
        <v>-6.3617061294038393E-2</v>
      </c>
      <c r="AH966" s="11">
        <v>-5.6413247782961397E-2</v>
      </c>
      <c r="AI966" s="11">
        <v>-2.4032933026916E-2</v>
      </c>
      <c r="AJ966" s="11">
        <v>-1.9227956425032201E-2</v>
      </c>
      <c r="AK966" s="11">
        <v>-2.3438037141031501E-3</v>
      </c>
      <c r="AL966" s="11">
        <v>4.5774774961351104E-3</v>
      </c>
      <c r="AM966" s="11">
        <v>-3.83026490478188E-3</v>
      </c>
      <c r="AN966" s="11">
        <v>-2.8907678829017E-2</v>
      </c>
      <c r="AO966" s="11">
        <v>-4.8947245054251097E-2</v>
      </c>
      <c r="AP966" s="11">
        <v>-1.5174547355981E-2</v>
      </c>
      <c r="AQ966" s="11">
        <v>-5.8130934714352003E-2</v>
      </c>
      <c r="AR966" s="11">
        <v>3.4566879575348097E-2</v>
      </c>
      <c r="AS966" s="11">
        <v>-1.52675631129334E-2</v>
      </c>
      <c r="AT966" s="11">
        <v>-6.17924499833718E-2</v>
      </c>
      <c r="AU966" s="11">
        <v>3.1722639748390298E-2</v>
      </c>
      <c r="AW966">
        <f t="array" ref="AW966">SUMPRODUCT(B966:AU966,TRANSPOSE('QoL regression results'!$H$3:$H$48))</f>
        <v>0.8237973114685947</v>
      </c>
    </row>
    <row r="967" spans="1:49" x14ac:dyDescent="0.3">
      <c r="A967">
        <v>966</v>
      </c>
      <c r="B967" s="11">
        <v>0.86267284832656999</v>
      </c>
      <c r="C967" s="11">
        <v>-2.0954732100926399E-2</v>
      </c>
      <c r="D967" s="11">
        <v>1.49692674761696E-2</v>
      </c>
      <c r="E967" s="11">
        <v>1.15688988142101E-2</v>
      </c>
      <c r="F967" s="11">
        <v>3.0792177502820301E-3</v>
      </c>
      <c r="G967" s="11">
        <v>1.7802801047242401E-2</v>
      </c>
      <c r="H967" s="11">
        <v>2.4887151708958999E-2</v>
      </c>
      <c r="I967" s="11">
        <v>-4.6720088827723397E-2</v>
      </c>
      <c r="J967" s="11">
        <v>-2.7372641174285499E-2</v>
      </c>
      <c r="K967" s="11">
        <v>-0.11833626746028</v>
      </c>
      <c r="L967" s="11">
        <v>-8.3735164158820694E-2</v>
      </c>
      <c r="M967" s="11">
        <v>-4.5889591406027302E-2</v>
      </c>
      <c r="N967" s="11">
        <v>-0.150087981857387</v>
      </c>
      <c r="O967" s="11">
        <v>-7.6619311404154303E-2</v>
      </c>
      <c r="P967" s="11">
        <v>-2.0168376527434601E-2</v>
      </c>
      <c r="Q967" s="11">
        <v>-3.07827490105522E-2</v>
      </c>
      <c r="R967" s="11">
        <v>-8.1358133689236695E-2</v>
      </c>
      <c r="S967" s="11">
        <v>-0.11933994277705701</v>
      </c>
      <c r="T967" s="11">
        <v>-4.6361813492900202E-2</v>
      </c>
      <c r="U967" s="11">
        <v>-0.175019585523291</v>
      </c>
      <c r="V967" s="11">
        <v>1.7479912645488101E-2</v>
      </c>
      <c r="W967" s="11">
        <v>-8.0993381897893804E-2</v>
      </c>
      <c r="X967" s="11">
        <v>-4.8640165255956297E-2</v>
      </c>
      <c r="Y967" s="11">
        <v>-1.18055593936678E-2</v>
      </c>
      <c r="Z967" s="11">
        <v>-3.1610075128603601E-2</v>
      </c>
      <c r="AA967" s="11">
        <v>-7.8344477212880403E-2</v>
      </c>
      <c r="AB967" s="11">
        <v>-3.73647668417324E-2</v>
      </c>
      <c r="AC967" s="11">
        <v>-2.3532864256725499E-2</v>
      </c>
      <c r="AD967" s="11">
        <v>-2.0315042274214701E-2</v>
      </c>
      <c r="AE967" s="11">
        <v>-4.3905237408165897E-2</v>
      </c>
      <c r="AF967" s="11">
        <v>-2.7360680852992099E-2</v>
      </c>
      <c r="AG967" s="11">
        <v>-5.7773642947444998E-2</v>
      </c>
      <c r="AH967" s="11">
        <v>-4.9831661238771099E-2</v>
      </c>
      <c r="AI967" s="11">
        <v>-3.4106531919996998E-2</v>
      </c>
      <c r="AJ967" s="11">
        <v>-1.3860530999579001E-2</v>
      </c>
      <c r="AK967" s="11">
        <v>-6.9365368497393103E-3</v>
      </c>
      <c r="AL967" s="11">
        <v>6.0244118610477898E-3</v>
      </c>
      <c r="AM967" s="11">
        <v>-4.5184723505819801E-3</v>
      </c>
      <c r="AN967" s="11">
        <v>-1.9939492022225301E-2</v>
      </c>
      <c r="AO967" s="11">
        <v>-4.3434836721573798E-2</v>
      </c>
      <c r="AP967" s="11">
        <v>-1.6415753249085199E-2</v>
      </c>
      <c r="AQ967" s="11">
        <v>-6.2260113051413497E-2</v>
      </c>
      <c r="AR967" s="11">
        <v>2.6678292978853699E-2</v>
      </c>
      <c r="AS967" s="11">
        <v>-1.4041585959123E-2</v>
      </c>
      <c r="AT967" s="11">
        <v>-6.1418042940409E-2</v>
      </c>
      <c r="AU967" s="11">
        <v>4.2180075214205102E-2</v>
      </c>
      <c r="AW967">
        <f t="array" ref="AW967">SUMPRODUCT(B967:AU967,TRANSPOSE('QoL regression results'!$H$3:$H$48))</f>
        <v>0.81886559894884658</v>
      </c>
    </row>
    <row r="968" spans="1:49" x14ac:dyDescent="0.3">
      <c r="A968">
        <v>967</v>
      </c>
      <c r="B968" s="11">
        <v>0.86315107386449497</v>
      </c>
      <c r="C968" s="11">
        <v>-7.3993714536921204E-2</v>
      </c>
      <c r="D968" s="11">
        <v>2.2750176954101201E-2</v>
      </c>
      <c r="E968" s="11">
        <v>1.07788852911471E-2</v>
      </c>
      <c r="F968" s="11">
        <v>2.2767362823521001E-2</v>
      </c>
      <c r="G968" s="11">
        <v>1.9718103330337501E-2</v>
      </c>
      <c r="H968" s="11">
        <v>3.2295873001963397E-2</v>
      </c>
      <c r="I968" s="11">
        <v>-9.9813807548214006E-2</v>
      </c>
      <c r="J968" s="11">
        <v>-2.0576151678440499E-2</v>
      </c>
      <c r="K968" s="11">
        <v>-0.104841448198639</v>
      </c>
      <c r="L968" s="11">
        <v>-0.117050155473349</v>
      </c>
      <c r="M968" s="11">
        <v>-5.2264917335734198E-2</v>
      </c>
      <c r="N968" s="11">
        <v>-0.15470618247999901</v>
      </c>
      <c r="O968" s="11">
        <v>-4.5996380259804202E-2</v>
      </c>
      <c r="P968" s="11">
        <v>-2.4358064257615698E-2</v>
      </c>
      <c r="Q968" s="11">
        <v>-7.1053680318770199E-2</v>
      </c>
      <c r="R968" s="11">
        <v>-4.1677877153272397E-2</v>
      </c>
      <c r="S968" s="11">
        <v>-0.109688601462696</v>
      </c>
      <c r="T968" s="11">
        <v>-4.07774703554128E-2</v>
      </c>
      <c r="U968" s="11">
        <v>-9.9027703807999398E-2</v>
      </c>
      <c r="V968" s="11">
        <v>-6.5038219694496405E-4</v>
      </c>
      <c r="W968" s="11">
        <v>-6.18974126742367E-2</v>
      </c>
      <c r="X968" s="11">
        <v>-2.3068749432561101E-2</v>
      </c>
      <c r="Y968" s="11">
        <v>8.0801774000835904E-3</v>
      </c>
      <c r="Z968" s="11">
        <v>-7.4623854471261002E-3</v>
      </c>
      <c r="AA968" s="11">
        <v>-0.111318975974604</v>
      </c>
      <c r="AB968" s="11">
        <v>-3.6272970329479903E-2</v>
      </c>
      <c r="AC968" s="11">
        <v>2.5474552422367298E-2</v>
      </c>
      <c r="AD968" s="11">
        <v>-1.6845507166066202E-2</v>
      </c>
      <c r="AE968" s="11">
        <v>-2.5525608536498198E-2</v>
      </c>
      <c r="AF968" s="11">
        <v>-1.5438715356116999E-2</v>
      </c>
      <c r="AG968" s="11">
        <v>-5.2963261319907397E-2</v>
      </c>
      <c r="AH968" s="11">
        <v>-5.5181447351113598E-2</v>
      </c>
      <c r="AI968" s="11">
        <v>-1.47859116959314E-2</v>
      </c>
      <c r="AJ968" s="11">
        <v>-1.7802936042540501E-2</v>
      </c>
      <c r="AK968" s="11">
        <v>-1.6136065403624299E-2</v>
      </c>
      <c r="AL968" s="11">
        <v>-1.20836613307725E-2</v>
      </c>
      <c r="AM968" s="11">
        <v>-2.5754923722120699E-2</v>
      </c>
      <c r="AN968" s="11">
        <v>-3.3952276681104697E-2</v>
      </c>
      <c r="AO968" s="11">
        <v>-5.7880336406598801E-2</v>
      </c>
      <c r="AP968" s="11">
        <v>-1.7613727494871199E-2</v>
      </c>
      <c r="AQ968" s="11">
        <v>-6.2809137966949299E-2</v>
      </c>
      <c r="AR968" s="11">
        <v>3.1982530402043498E-2</v>
      </c>
      <c r="AS968" s="11">
        <v>-1.7791489468560701E-2</v>
      </c>
      <c r="AT968" s="11">
        <v>-6.5018610120386205E-2</v>
      </c>
      <c r="AU968" s="11">
        <v>4.6409909069371598E-2</v>
      </c>
      <c r="AW968">
        <f t="array" ref="AW968">SUMPRODUCT(B968:AU968,TRANSPOSE('QoL regression results'!$H$3:$H$48))</f>
        <v>0.79588596518260879</v>
      </c>
    </row>
    <row r="969" spans="1:49" x14ac:dyDescent="0.3">
      <c r="A969">
        <v>968</v>
      </c>
      <c r="B969" s="11">
        <v>0.87710662473870105</v>
      </c>
      <c r="C969" s="11">
        <v>-5.1941372476541403E-2</v>
      </c>
      <c r="D969" s="11">
        <v>-3.7917425493281802E-2</v>
      </c>
      <c r="E969" s="11">
        <v>-3.8307249591283902E-3</v>
      </c>
      <c r="F969" s="11">
        <v>-7.8662711784984202E-3</v>
      </c>
      <c r="G969" s="11">
        <v>4.3192730517287399E-2</v>
      </c>
      <c r="H969" s="11">
        <v>3.6102484446121103E-2</v>
      </c>
      <c r="I969" s="11">
        <v>-7.2294042311336695E-2</v>
      </c>
      <c r="J969" s="11">
        <v>-2.71861927382888E-2</v>
      </c>
      <c r="K969" s="11">
        <v>-0.16383186555589899</v>
      </c>
      <c r="L969" s="11">
        <v>-0.11011273150145599</v>
      </c>
      <c r="M969" s="11">
        <v>-5.8594375414770403E-2</v>
      </c>
      <c r="N969" s="11">
        <v>-0.112888894391102</v>
      </c>
      <c r="O969" s="11">
        <v>-0.12900022840939099</v>
      </c>
      <c r="P969" s="11">
        <v>-2.6877704314586699E-2</v>
      </c>
      <c r="Q969" s="11">
        <v>-0.15132973117051901</v>
      </c>
      <c r="R969" s="11">
        <v>-0.12134522395635999</v>
      </c>
      <c r="S969" s="11">
        <v>-0.119390308558552</v>
      </c>
      <c r="T969" s="11">
        <v>-7.2022047986905993E-2</v>
      </c>
      <c r="U969" s="11">
        <v>-9.0162829192500293E-2</v>
      </c>
      <c r="V969" s="11">
        <v>2.7415939279734101E-2</v>
      </c>
      <c r="W969" s="11">
        <v>-3.1591806994837102E-2</v>
      </c>
      <c r="X969" s="11">
        <v>-5.9468045396687E-2</v>
      </c>
      <c r="Y969" s="11">
        <v>3.5882606860898503E-2</v>
      </c>
      <c r="Z969" s="11">
        <v>1.33655809730717E-2</v>
      </c>
      <c r="AA969" s="11">
        <v>-0.13200507927605001</v>
      </c>
      <c r="AB969" s="11">
        <v>-2.1030633302260199E-2</v>
      </c>
      <c r="AC969" s="11">
        <v>3.6572735302132502E-2</v>
      </c>
      <c r="AD969" s="11">
        <v>-1.9812874813492701E-2</v>
      </c>
      <c r="AE969" s="11">
        <v>-4.03052483014079E-2</v>
      </c>
      <c r="AF969" s="11">
        <v>-3.7059209455749101E-2</v>
      </c>
      <c r="AG969" s="11">
        <v>-6.5029084299344495E-2</v>
      </c>
      <c r="AH969" s="11">
        <v>-5.42353022524815E-2</v>
      </c>
      <c r="AI969" s="11">
        <v>-3.2085951059997397E-2</v>
      </c>
      <c r="AJ969" s="11">
        <v>-1.6508916416195899E-2</v>
      </c>
      <c r="AK969" s="11">
        <v>-9.1072833501315703E-3</v>
      </c>
      <c r="AL969" s="11">
        <v>-1.6743284065439401E-3</v>
      </c>
      <c r="AM969" s="11">
        <v>-1.6015872517608502E-2</v>
      </c>
      <c r="AN969" s="11">
        <v>-3.1440298799504898E-2</v>
      </c>
      <c r="AO969" s="11">
        <v>-5.0043386803647297E-2</v>
      </c>
      <c r="AP969" s="11">
        <v>-1.3854156092428301E-2</v>
      </c>
      <c r="AQ969" s="11">
        <v>-4.61113088008719E-2</v>
      </c>
      <c r="AR969" s="11">
        <v>2.64375147976957E-2</v>
      </c>
      <c r="AS969" s="11">
        <v>-1.6946600325357102E-2</v>
      </c>
      <c r="AT969" s="11">
        <v>-6.3677148660783806E-2</v>
      </c>
      <c r="AU969" s="11">
        <v>4.6270090580015501E-2</v>
      </c>
      <c r="AW969">
        <f t="array" ref="AW969">SUMPRODUCT(B969:AU969,TRANSPOSE('QoL regression results'!$H$3:$H$48))</f>
        <v>0.82119699407967561</v>
      </c>
    </row>
    <row r="970" spans="1:49" x14ac:dyDescent="0.3">
      <c r="A970">
        <v>969</v>
      </c>
      <c r="B970" s="11">
        <v>0.83904678118446596</v>
      </c>
      <c r="C970" s="11">
        <v>-3.6739172229433098E-2</v>
      </c>
      <c r="D970" s="11">
        <v>-7.3637069339166899E-3</v>
      </c>
      <c r="E970" s="11">
        <v>5.9992271126579301E-3</v>
      </c>
      <c r="F970" s="11">
        <v>-1.9799899730186199E-2</v>
      </c>
      <c r="G970" s="11">
        <v>1.42778443964018E-2</v>
      </c>
      <c r="H970" s="11">
        <v>2.85141723714777E-2</v>
      </c>
      <c r="I970" s="11">
        <v>-7.2483895732186998E-2</v>
      </c>
      <c r="J970" s="11">
        <v>-1.0079398077605399E-2</v>
      </c>
      <c r="K970" s="11">
        <v>-0.23047144780079201</v>
      </c>
      <c r="L970" s="11">
        <v>-0.12552567598415601</v>
      </c>
      <c r="M970" s="11">
        <v>-5.4949804506264299E-2</v>
      </c>
      <c r="N970" s="11">
        <v>-0.10726465347603301</v>
      </c>
      <c r="O970" s="11">
        <v>-5.8563713157690003E-2</v>
      </c>
      <c r="P970" s="11">
        <v>-2.8470759353212399E-2</v>
      </c>
      <c r="Q970" s="11">
        <v>-0.13318282813662</v>
      </c>
      <c r="R970" s="11">
        <v>-7.8819532129969103E-2</v>
      </c>
      <c r="S970" s="11">
        <v>-0.124798588974112</v>
      </c>
      <c r="T970" s="11">
        <v>-4.2194976448385102E-2</v>
      </c>
      <c r="U970" s="11">
        <v>-0.106134808435886</v>
      </c>
      <c r="V970" s="11">
        <v>6.1397887800039696E-3</v>
      </c>
      <c r="W970" s="11">
        <v>-2.7099606490075201E-2</v>
      </c>
      <c r="X970" s="11">
        <v>-3.7074805205932801E-2</v>
      </c>
      <c r="Y970" s="11">
        <v>1.4201342450968499E-3</v>
      </c>
      <c r="Z970" s="11">
        <v>2.1427384063983701E-2</v>
      </c>
      <c r="AA970" s="11">
        <v>-8.4642262419441505E-2</v>
      </c>
      <c r="AB970" s="11">
        <v>-1.7353994985136199E-2</v>
      </c>
      <c r="AC970" s="11">
        <v>5.5283586078285602E-4</v>
      </c>
      <c r="AD970" s="11">
        <v>1.2041880264078399E-2</v>
      </c>
      <c r="AE970" s="11">
        <v>-4.0717840164039898E-2</v>
      </c>
      <c r="AF970" s="11">
        <v>-2.3560625296872698E-2</v>
      </c>
      <c r="AG970" s="11">
        <v>-6.5355126624064994E-2</v>
      </c>
      <c r="AH970" s="11">
        <v>-4.7680877270762999E-2</v>
      </c>
      <c r="AI970" s="11">
        <v>-1.57208016817534E-2</v>
      </c>
      <c r="AJ970" s="11">
        <v>-1.6955945975621299E-2</v>
      </c>
      <c r="AK970" s="11">
        <v>8.1457846028851495E-3</v>
      </c>
      <c r="AL970" s="11">
        <v>1.4999268051925E-2</v>
      </c>
      <c r="AM970" s="11">
        <v>1.41871629898728E-3</v>
      </c>
      <c r="AN970" s="11">
        <v>-7.55665816745102E-3</v>
      </c>
      <c r="AO970" s="11">
        <v>-2.6539527734369E-2</v>
      </c>
      <c r="AP970" s="11">
        <v>-1.6580596221997802E-2</v>
      </c>
      <c r="AQ970" s="11">
        <v>-5.0422288084570999E-2</v>
      </c>
      <c r="AR970" s="11">
        <v>3.4485497724202202E-2</v>
      </c>
      <c r="AS970" s="11">
        <v>-2.19112207394472E-2</v>
      </c>
      <c r="AT970" s="11">
        <v>-6.1601275271936803E-2</v>
      </c>
      <c r="AU970" s="11">
        <v>5.5263432773999401E-2</v>
      </c>
      <c r="AW970">
        <f t="array" ref="AW970">SUMPRODUCT(B970:AU970,TRANSPOSE('QoL regression results'!$H$3:$H$48))</f>
        <v>0.80636517196562796</v>
      </c>
    </row>
    <row r="971" spans="1:49" x14ac:dyDescent="0.3">
      <c r="A971">
        <v>970</v>
      </c>
      <c r="B971" s="11">
        <v>0.86460189618613403</v>
      </c>
      <c r="C971" s="11">
        <v>-4.54830061743883E-3</v>
      </c>
      <c r="D971" s="11">
        <v>-2.6260072465241799E-2</v>
      </c>
      <c r="E971" s="11">
        <v>1.52366105716188E-2</v>
      </c>
      <c r="F971" s="11">
        <v>-1.0775398426572399E-2</v>
      </c>
      <c r="G971" s="11">
        <v>3.4191859748314103E-2</v>
      </c>
      <c r="H971" s="11">
        <v>1.95110389552327E-2</v>
      </c>
      <c r="I971" s="11">
        <v>-4.8143739519534802E-2</v>
      </c>
      <c r="J971" s="11">
        <v>-3.1823255132868697E-2</v>
      </c>
      <c r="K971" s="11">
        <v>-0.167994450124789</v>
      </c>
      <c r="L971" s="11">
        <v>-0.10098667438385101</v>
      </c>
      <c r="M971" s="11">
        <v>-5.9526553848148499E-2</v>
      </c>
      <c r="N971" s="11">
        <v>-9.3590513873323303E-2</v>
      </c>
      <c r="O971" s="11">
        <v>-9.6675042942130501E-2</v>
      </c>
      <c r="P971" s="11">
        <v>-7.5085738388675398E-3</v>
      </c>
      <c r="Q971" s="11">
        <v>-0.104150026443531</v>
      </c>
      <c r="R971" s="11">
        <v>-8.4398702621674301E-2</v>
      </c>
      <c r="S971" s="11">
        <v>-8.0348253796586694E-2</v>
      </c>
      <c r="T971" s="11">
        <v>-8.37093774212022E-2</v>
      </c>
      <c r="U971" s="11">
        <v>-8.1949554821859005E-2</v>
      </c>
      <c r="V971" s="11">
        <v>3.1836000630685798E-2</v>
      </c>
      <c r="W971" s="11">
        <v>-5.4024449962219202E-2</v>
      </c>
      <c r="X971" s="11">
        <v>-1.84379899328561E-2</v>
      </c>
      <c r="Y971" s="11">
        <v>1.63234435625094E-2</v>
      </c>
      <c r="Z971" s="11">
        <v>2.88083956937422E-2</v>
      </c>
      <c r="AA971" s="11">
        <v>-0.113289467587016</v>
      </c>
      <c r="AB971" s="11">
        <v>-3.8579321166636697E-2</v>
      </c>
      <c r="AC971" s="11">
        <v>5.9270342501133298E-2</v>
      </c>
      <c r="AD971" s="11">
        <v>-2.5144549686259701E-2</v>
      </c>
      <c r="AE971" s="11">
        <v>-3.8631943971387903E-2</v>
      </c>
      <c r="AF971" s="11">
        <v>-2.6632129536236299E-2</v>
      </c>
      <c r="AG971" s="11">
        <v>-5.7459686157297699E-2</v>
      </c>
      <c r="AH971" s="11">
        <v>-4.4717408074903001E-2</v>
      </c>
      <c r="AI971" s="11">
        <v>-1.54679472853255E-2</v>
      </c>
      <c r="AJ971" s="11">
        <v>-1.66605909752548E-2</v>
      </c>
      <c r="AK971" s="11">
        <v>-6.0263984601620704E-3</v>
      </c>
      <c r="AL971" s="11">
        <v>-2.7310401041643799E-3</v>
      </c>
      <c r="AM971" s="11">
        <v>-1.4767623985757599E-2</v>
      </c>
      <c r="AN971" s="11">
        <v>-2.4215480961711899E-2</v>
      </c>
      <c r="AO971" s="11">
        <v>-4.5670392444609902E-2</v>
      </c>
      <c r="AP971" s="11">
        <v>-1.7873014763633802E-2</v>
      </c>
      <c r="AQ971" s="11">
        <v>-5.3401722735376501E-2</v>
      </c>
      <c r="AR971" s="11">
        <v>2.95122594929671E-2</v>
      </c>
      <c r="AS971" s="11">
        <v>-2.3478518192830599E-2</v>
      </c>
      <c r="AT971" s="11">
        <v>-6.6278949136587495E-2</v>
      </c>
      <c r="AU971" s="11">
        <v>4.8275399803762102E-2</v>
      </c>
      <c r="AW971">
        <f t="array" ref="AW971">SUMPRODUCT(B971:AU971,TRANSPOSE('QoL regression results'!$H$3:$H$48))</f>
        <v>0.81715344800706669</v>
      </c>
    </row>
    <row r="972" spans="1:49" x14ac:dyDescent="0.3">
      <c r="A972">
        <v>971</v>
      </c>
      <c r="B972" s="11">
        <v>0.84672970423788096</v>
      </c>
      <c r="C972" s="11">
        <v>-5.0904650259733598E-2</v>
      </c>
      <c r="D972" s="11">
        <v>5.2733874584076903E-3</v>
      </c>
      <c r="E972" s="11">
        <v>1.49949740398435E-4</v>
      </c>
      <c r="F972" s="11">
        <v>-2.88297076801971E-2</v>
      </c>
      <c r="G972" s="11">
        <v>3.3202157621244302E-2</v>
      </c>
      <c r="H972" s="11">
        <v>3.5042478307988498E-2</v>
      </c>
      <c r="I972" s="11">
        <v>-6.6209156733234506E-2</v>
      </c>
      <c r="J972" s="11">
        <v>-1.01404911969159E-2</v>
      </c>
      <c r="K972" s="11">
        <v>-0.12841556914844299</v>
      </c>
      <c r="L972" s="11">
        <v>-0.14181280093115101</v>
      </c>
      <c r="M972" s="11">
        <v>-4.0966830590787297E-2</v>
      </c>
      <c r="N972" s="11">
        <v>-0.14997878578063101</v>
      </c>
      <c r="O972" s="11">
        <v>-0.10182632815565799</v>
      </c>
      <c r="P972" s="11">
        <v>-1.49645522098389E-2</v>
      </c>
      <c r="Q972" s="11">
        <v>-0.126487701741756</v>
      </c>
      <c r="R972" s="11">
        <v>-0.11795633560096901</v>
      </c>
      <c r="S972" s="11">
        <v>-0.122642044836711</v>
      </c>
      <c r="T972" s="11">
        <v>-5.1194697162217702E-2</v>
      </c>
      <c r="U972" s="11">
        <v>-0.103202385354037</v>
      </c>
      <c r="V972" s="11">
        <v>-2.20096809549301E-2</v>
      </c>
      <c r="W972" s="11">
        <v>-5.4486313990338299E-2</v>
      </c>
      <c r="X972" s="11">
        <v>-4.3747550618717497E-2</v>
      </c>
      <c r="Y972" s="11">
        <v>-3.11980497535582E-2</v>
      </c>
      <c r="Z972" s="11">
        <v>-1.58047200686585E-3</v>
      </c>
      <c r="AA972" s="11">
        <v>-0.10208519677392899</v>
      </c>
      <c r="AB972" s="11">
        <v>-2.51631831425864E-2</v>
      </c>
      <c r="AC972" s="11">
        <v>-1.6817225528711701E-2</v>
      </c>
      <c r="AD972" s="11">
        <v>-0.111484110051464</v>
      </c>
      <c r="AE972" s="11">
        <v>-3.1076692842470801E-2</v>
      </c>
      <c r="AF972" s="11">
        <v>-1.41217839832083E-2</v>
      </c>
      <c r="AG972" s="11">
        <v>-5.2294712037674197E-2</v>
      </c>
      <c r="AH972" s="11">
        <v>-5.0027084191901598E-2</v>
      </c>
      <c r="AI972" s="11">
        <v>-3.1145275771909502E-2</v>
      </c>
      <c r="AJ972" s="11">
        <v>-1.6308225123928599E-2</v>
      </c>
      <c r="AK972" s="11">
        <v>5.1830936233171997E-3</v>
      </c>
      <c r="AL972" s="11">
        <v>3.9896475246068699E-3</v>
      </c>
      <c r="AM972" s="11">
        <v>-1.60218164202942E-2</v>
      </c>
      <c r="AN972" s="11">
        <v>-3.08209157596099E-2</v>
      </c>
      <c r="AO972" s="11">
        <v>-4.1269968118210799E-2</v>
      </c>
      <c r="AP972" s="11">
        <v>-1.42545036140257E-2</v>
      </c>
      <c r="AQ972" s="11">
        <v>-5.3526527250737997E-2</v>
      </c>
      <c r="AR972" s="11">
        <v>3.87132206095116E-2</v>
      </c>
      <c r="AS972" s="11">
        <v>-1.4250761362886701E-2</v>
      </c>
      <c r="AT972" s="11">
        <v>-6.0066292336732198E-2</v>
      </c>
      <c r="AU972" s="11">
        <v>4.5358725494998302E-2</v>
      </c>
      <c r="AW972">
        <f t="array" ref="AW972">SUMPRODUCT(B972:AU972,TRANSPOSE('QoL regression results'!$H$3:$H$48))</f>
        <v>0.8006922675705862</v>
      </c>
    </row>
    <row r="973" spans="1:49" x14ac:dyDescent="0.3">
      <c r="A973">
        <v>972</v>
      </c>
      <c r="B973" s="11">
        <v>0.85875541265254896</v>
      </c>
      <c r="C973" s="11">
        <v>-5.0800024624490701E-2</v>
      </c>
      <c r="D973" s="11">
        <v>1.6515594497675399E-2</v>
      </c>
      <c r="E973" s="11">
        <v>4.2421749294791599E-3</v>
      </c>
      <c r="F973" s="11">
        <v>-2.09776139397993E-2</v>
      </c>
      <c r="G973" s="11">
        <v>2.7574834231065999E-2</v>
      </c>
      <c r="H973" s="11">
        <v>3.16130784328204E-2</v>
      </c>
      <c r="I973" s="11">
        <v>-0.106805604809349</v>
      </c>
      <c r="J973" s="11">
        <v>-9.4625354812768298E-4</v>
      </c>
      <c r="K973" s="11">
        <v>-0.120923297291726</v>
      </c>
      <c r="L973" s="11">
        <v>-0.112646735478935</v>
      </c>
      <c r="M973" s="11">
        <v>-5.8185921794602601E-2</v>
      </c>
      <c r="N973" s="11">
        <v>-7.6547203162128596E-2</v>
      </c>
      <c r="O973" s="11">
        <v>-7.1160996484627106E-2</v>
      </c>
      <c r="P973" s="11">
        <v>-1.6682481392226601E-2</v>
      </c>
      <c r="Q973" s="11">
        <v>-3.00989660950962E-2</v>
      </c>
      <c r="R973" s="11">
        <v>-6.7086953200385394E-2</v>
      </c>
      <c r="S973" s="11">
        <v>-8.2898047133353595E-2</v>
      </c>
      <c r="T973" s="11">
        <v>-9.1025770635750694E-2</v>
      </c>
      <c r="U973" s="11">
        <v>-0.14720077374961699</v>
      </c>
      <c r="V973" s="11">
        <v>9.5961997183008404E-3</v>
      </c>
      <c r="W973" s="11">
        <v>-1.64292376056186E-2</v>
      </c>
      <c r="X973" s="11">
        <v>-4.1735473564345302E-2</v>
      </c>
      <c r="Y973" s="11">
        <v>-1.8639532814710199E-2</v>
      </c>
      <c r="Z973" s="11">
        <v>2.5638446464663501E-2</v>
      </c>
      <c r="AA973" s="11">
        <v>-0.106691749995935</v>
      </c>
      <c r="AB973" s="11">
        <v>-3.3193360189555501E-2</v>
      </c>
      <c r="AC973" s="11">
        <v>-4.2910469502880398E-3</v>
      </c>
      <c r="AD973" s="11">
        <v>-5.4390508449989203E-2</v>
      </c>
      <c r="AE973" s="11">
        <v>-3.7200582671090797E-2</v>
      </c>
      <c r="AF973" s="11">
        <v>-1.6335184191627099E-2</v>
      </c>
      <c r="AG973" s="11">
        <v>-6.16343067287091E-2</v>
      </c>
      <c r="AH973" s="11">
        <v>-5.5122837058972501E-2</v>
      </c>
      <c r="AI973" s="11">
        <v>-3.34821038609932E-2</v>
      </c>
      <c r="AJ973" s="11">
        <v>-2.0301746639984099E-2</v>
      </c>
      <c r="AK973" s="11">
        <v>2.75498763061769E-3</v>
      </c>
      <c r="AL973" s="11">
        <v>2.36105043085178E-3</v>
      </c>
      <c r="AM973" s="11">
        <v>-6.7785816428202498E-3</v>
      </c>
      <c r="AN973" s="11">
        <v>-2.20421114520837E-2</v>
      </c>
      <c r="AO973" s="11">
        <v>-4.2278451101478202E-2</v>
      </c>
      <c r="AP973" s="11">
        <v>-1.3406049235186899E-2</v>
      </c>
      <c r="AQ973" s="11">
        <v>-5.0321684593302198E-2</v>
      </c>
      <c r="AR973" s="11">
        <v>2.5361709635598102E-2</v>
      </c>
      <c r="AS973" s="11">
        <v>-1.3674000859493701E-2</v>
      </c>
      <c r="AT973" s="11">
        <v>-5.5676984437316702E-2</v>
      </c>
      <c r="AU973" s="11">
        <v>4.76411603566715E-2</v>
      </c>
      <c r="AW973">
        <f t="array" ref="AW973">SUMPRODUCT(B973:AU973,TRANSPOSE('QoL regression results'!$H$3:$H$48))</f>
        <v>0.80599362602442826</v>
      </c>
    </row>
    <row r="974" spans="1:49" x14ac:dyDescent="0.3">
      <c r="A974">
        <v>973</v>
      </c>
      <c r="B974" s="11">
        <v>0.86342959783658502</v>
      </c>
      <c r="C974" s="11">
        <v>-1.03077568965445E-2</v>
      </c>
      <c r="D974" s="11">
        <v>-7.0006034685416198E-3</v>
      </c>
      <c r="E974" s="11">
        <v>4.5644516565374396E-3</v>
      </c>
      <c r="F974" s="11">
        <v>-2.4379575006725902E-2</v>
      </c>
      <c r="G974" s="11">
        <v>3.2573379979306601E-2</v>
      </c>
      <c r="H974" s="11">
        <v>2.9236625094189801E-2</v>
      </c>
      <c r="I974" s="11">
        <v>-0.112016448619943</v>
      </c>
      <c r="J974" s="11">
        <v>-3.35491326168093E-2</v>
      </c>
      <c r="K974" s="11">
        <v>-0.16465937370800299</v>
      </c>
      <c r="L974" s="11">
        <v>-0.12515824264025099</v>
      </c>
      <c r="M974" s="11">
        <v>-5.33261508373256E-2</v>
      </c>
      <c r="N974" s="11">
        <v>-0.13472322490902999</v>
      </c>
      <c r="O974" s="11">
        <v>-0.127890508337026</v>
      </c>
      <c r="P974" s="11">
        <v>-2.0132004387593001E-2</v>
      </c>
      <c r="Q974" s="11">
        <v>-0.13223690647507899</v>
      </c>
      <c r="R974" s="11">
        <v>-4.8172267842254798E-2</v>
      </c>
      <c r="S974" s="11">
        <v>-0.108131071159372</v>
      </c>
      <c r="T974" s="11">
        <v>-2.2560028477978701E-2</v>
      </c>
      <c r="U974" s="11">
        <v>-0.15636981766778699</v>
      </c>
      <c r="V974" s="11">
        <v>9.7310063539455295E-3</v>
      </c>
      <c r="W974" s="11">
        <v>-3.9070634013995097E-2</v>
      </c>
      <c r="X974" s="11">
        <v>-5.2724264326337797E-2</v>
      </c>
      <c r="Y974" s="11">
        <v>3.4014166991845299E-2</v>
      </c>
      <c r="Z974" s="11">
        <v>-8.9205321520555401E-3</v>
      </c>
      <c r="AA974" s="11">
        <v>-0.118752192519088</v>
      </c>
      <c r="AB974" s="11">
        <v>-3.44636099149178E-2</v>
      </c>
      <c r="AC974" s="11">
        <v>9.0616662024828695E-2</v>
      </c>
      <c r="AD974" s="11">
        <v>-5.4894299601017299E-2</v>
      </c>
      <c r="AE974" s="11">
        <v>-3.2315814234200303E-2</v>
      </c>
      <c r="AF974" s="11">
        <v>-2.6123725831874799E-2</v>
      </c>
      <c r="AG974" s="11">
        <v>-5.45676750663096E-2</v>
      </c>
      <c r="AH974" s="11">
        <v>-4.9876645742730298E-2</v>
      </c>
      <c r="AI974" s="11">
        <v>-3.64678788242047E-2</v>
      </c>
      <c r="AJ974" s="11">
        <v>-1.8108899237081401E-2</v>
      </c>
      <c r="AK974" s="11">
        <v>-5.3433073458582303E-3</v>
      </c>
      <c r="AL974" s="11">
        <v>2.2281912604797502E-3</v>
      </c>
      <c r="AM974" s="11">
        <v>-1.3716167389967501E-2</v>
      </c>
      <c r="AN974" s="11">
        <v>-2.9029402143903E-2</v>
      </c>
      <c r="AO974" s="11">
        <v>-3.2156051055144602E-2</v>
      </c>
      <c r="AP974" s="11">
        <v>-1.1344467686676799E-2</v>
      </c>
      <c r="AQ974" s="11">
        <v>-4.3959290823604599E-2</v>
      </c>
      <c r="AR974" s="11">
        <v>2.8330902912941599E-2</v>
      </c>
      <c r="AS974" s="11">
        <v>-1.73020446236316E-2</v>
      </c>
      <c r="AT974" s="11">
        <v>-6.2066606347034897E-2</v>
      </c>
      <c r="AU974" s="11">
        <v>4.1473198545743897E-2</v>
      </c>
      <c r="AW974">
        <f t="array" ref="AW974">SUMPRODUCT(B974:AU974,TRANSPOSE('QoL regression results'!$H$3:$H$48))</f>
        <v>0.81578114335433449</v>
      </c>
    </row>
    <row r="975" spans="1:49" x14ac:dyDescent="0.3">
      <c r="A975">
        <v>974</v>
      </c>
      <c r="B975" s="11">
        <v>0.85200872191860999</v>
      </c>
      <c r="C975" s="11">
        <v>-8.8430684102046003E-3</v>
      </c>
      <c r="D975" s="11">
        <v>1.6926517875468498E-2</v>
      </c>
      <c r="E975" s="11">
        <v>2.4782128784241598E-3</v>
      </c>
      <c r="F975" s="11">
        <v>-5.1213087579779902E-2</v>
      </c>
      <c r="G975" s="11">
        <v>-4.7510033673580296E-3</v>
      </c>
      <c r="H975" s="11">
        <v>1.9660673585040599E-2</v>
      </c>
      <c r="I975" s="11">
        <v>-0.112614072222638</v>
      </c>
      <c r="J975" s="11">
        <v>-2.8077376113402702E-2</v>
      </c>
      <c r="K975" s="11">
        <v>-0.20610597469662501</v>
      </c>
      <c r="L975" s="11">
        <v>-0.129469452725226</v>
      </c>
      <c r="M975" s="11">
        <v>-5.3117718711622297E-2</v>
      </c>
      <c r="N975" s="11">
        <v>-6.09346790313725E-2</v>
      </c>
      <c r="O975" s="11">
        <v>-0.13345933764163301</v>
      </c>
      <c r="P975" s="11">
        <v>-3.6064662774845498E-2</v>
      </c>
      <c r="Q975" s="11">
        <v>-0.10687361857637299</v>
      </c>
      <c r="R975" s="11">
        <v>-0.110805968105481</v>
      </c>
      <c r="S975" s="11">
        <v>-9.3606719764435201E-2</v>
      </c>
      <c r="T975" s="11">
        <v>-5.2005944343773598E-2</v>
      </c>
      <c r="U975" s="11">
        <v>4.75440506501306E-2</v>
      </c>
      <c r="V975" s="11">
        <v>4.6968216667467498E-2</v>
      </c>
      <c r="W975" s="11">
        <v>-6.7822467343937806E-2</v>
      </c>
      <c r="X975" s="11">
        <v>-4.4028788886992298E-2</v>
      </c>
      <c r="Y975" s="11">
        <v>-2.0734677544598699E-2</v>
      </c>
      <c r="Z975" s="11">
        <v>6.7315713332775806E-2</v>
      </c>
      <c r="AA975" s="11">
        <v>-8.2593585022550597E-2</v>
      </c>
      <c r="AB975" s="11">
        <v>-1.8788960860109699E-2</v>
      </c>
      <c r="AC975" s="11">
        <v>-6.4778580173830105E-2</v>
      </c>
      <c r="AD975" s="11">
        <v>-5.18867430443909E-2</v>
      </c>
      <c r="AE975" s="11">
        <v>-2.94569333308786E-2</v>
      </c>
      <c r="AF975" s="11">
        <v>-1.6960887317710501E-2</v>
      </c>
      <c r="AG975" s="11">
        <v>-5.6270540708384303E-2</v>
      </c>
      <c r="AH975" s="11">
        <v>-4.08191708105533E-2</v>
      </c>
      <c r="AI975" s="11">
        <v>-2.2295944659863998E-2</v>
      </c>
      <c r="AJ975" s="11">
        <v>-1.63303484102711E-2</v>
      </c>
      <c r="AK975" s="11">
        <v>3.76629150421576E-3</v>
      </c>
      <c r="AL975" s="11">
        <v>1.2746805030428601E-2</v>
      </c>
      <c r="AM975" s="11">
        <v>-5.5513037005836298E-3</v>
      </c>
      <c r="AN975" s="11">
        <v>-1.5333950681429301E-2</v>
      </c>
      <c r="AO975" s="11">
        <v>-4.0284770687696397E-2</v>
      </c>
      <c r="AP975" s="11">
        <v>-1.3307416159578599E-2</v>
      </c>
      <c r="AQ975" s="11">
        <v>-6.1681771155931903E-2</v>
      </c>
      <c r="AR975" s="11">
        <v>2.85877000378453E-2</v>
      </c>
      <c r="AS975" s="11">
        <v>-2.1716351193676799E-2</v>
      </c>
      <c r="AT975" s="11">
        <v>-6.99983382470305E-2</v>
      </c>
      <c r="AU975" s="11">
        <v>4.91396621381213E-2</v>
      </c>
      <c r="AW975">
        <f t="array" ref="AW975">SUMPRODUCT(B975:AU975,TRANSPOSE('QoL regression results'!$H$3:$H$48))</f>
        <v>0.82393635613848526</v>
      </c>
    </row>
    <row r="976" spans="1:49" x14ac:dyDescent="0.3">
      <c r="A976">
        <v>975</v>
      </c>
      <c r="B976" s="11">
        <v>0.85683554831705799</v>
      </c>
      <c r="C976" s="11">
        <v>-7.5089886538068501E-2</v>
      </c>
      <c r="D976" s="11">
        <v>8.5583886623373205E-3</v>
      </c>
      <c r="E976" s="11">
        <v>6.7747339090420897E-3</v>
      </c>
      <c r="F976" s="11">
        <v>2.44425434316222E-2</v>
      </c>
      <c r="G976" s="11">
        <v>1.36356107026214E-2</v>
      </c>
      <c r="H976" s="11">
        <v>3.2913898310196803E-2</v>
      </c>
      <c r="I976" s="11">
        <v>-9.7449599201893805E-2</v>
      </c>
      <c r="J976" s="11">
        <v>-5.1348903869634303E-2</v>
      </c>
      <c r="K976" s="11">
        <v>-0.148497344619025</v>
      </c>
      <c r="L976" s="11">
        <v>-0.113585583971863</v>
      </c>
      <c r="M976" s="11">
        <v>-4.9096847384661399E-2</v>
      </c>
      <c r="N976" s="11">
        <v>-0.115812527333597</v>
      </c>
      <c r="O976" s="11">
        <v>-5.74740694974945E-2</v>
      </c>
      <c r="P976" s="11">
        <v>-1.6800500069716898E-2</v>
      </c>
      <c r="Q976" s="11">
        <v>-4.345101377828E-2</v>
      </c>
      <c r="R976" s="11">
        <v>-7.93975436939615E-2</v>
      </c>
      <c r="S976" s="11">
        <v>-0.110729213836397</v>
      </c>
      <c r="T976" s="11">
        <v>-9.0135146106300398E-2</v>
      </c>
      <c r="U976" s="11">
        <v>-0.122713605694951</v>
      </c>
      <c r="V976" s="11">
        <v>3.9807004246175098E-3</v>
      </c>
      <c r="W976" s="11">
        <v>-5.5521009093316198E-2</v>
      </c>
      <c r="X976" s="11">
        <v>-3.9998559061425402E-2</v>
      </c>
      <c r="Y976" s="11">
        <v>2.7905891587520201E-2</v>
      </c>
      <c r="Z976" s="11">
        <v>-4.1773338278578804E-3</v>
      </c>
      <c r="AA976" s="11">
        <v>-9.07424464624218E-2</v>
      </c>
      <c r="AB976" s="11">
        <v>-3.2143284600956598E-2</v>
      </c>
      <c r="AC976" s="11">
        <v>-4.6849087436792697E-2</v>
      </c>
      <c r="AD976" s="11">
        <v>-2.8048141939179799E-2</v>
      </c>
      <c r="AE976" s="11">
        <v>-3.63653737483235E-2</v>
      </c>
      <c r="AF976" s="11">
        <v>-2.09846438519414E-2</v>
      </c>
      <c r="AG976" s="11">
        <v>-5.0239317818096499E-2</v>
      </c>
      <c r="AH976" s="11">
        <v>-5.3513224003619402E-2</v>
      </c>
      <c r="AI976" s="11">
        <v>-2.7124266537857902E-2</v>
      </c>
      <c r="AJ976" s="11">
        <v>-1.41830341340631E-2</v>
      </c>
      <c r="AK976" s="11">
        <v>-3.1405472316987401E-3</v>
      </c>
      <c r="AL976" s="11">
        <v>4.3965240233403303E-3</v>
      </c>
      <c r="AM976" s="11">
        <v>-3.9004365376521299E-4</v>
      </c>
      <c r="AN976" s="11">
        <v>-2.30013995501657E-2</v>
      </c>
      <c r="AO976" s="11">
        <v>-4.4839442755458397E-2</v>
      </c>
      <c r="AP976" s="11">
        <v>-1.0429303175438699E-2</v>
      </c>
      <c r="AQ976" s="11">
        <v>-6.0222349673717201E-2</v>
      </c>
      <c r="AR976" s="11">
        <v>3.4796156811496802E-2</v>
      </c>
      <c r="AS976" s="11">
        <v>-1.9592153790933601E-2</v>
      </c>
      <c r="AT976" s="11">
        <v>-6.9846033683839195E-2</v>
      </c>
      <c r="AU976" s="11">
        <v>4.5008157602492299E-2</v>
      </c>
      <c r="AW976">
        <f t="array" ref="AW976">SUMPRODUCT(B976:AU976,TRANSPOSE('QoL regression results'!$H$3:$H$48))</f>
        <v>0.80771884833677898</v>
      </c>
    </row>
    <row r="977" spans="1:49" x14ac:dyDescent="0.3">
      <c r="A977">
        <v>976</v>
      </c>
      <c r="B977" s="11">
        <v>0.86109773918820298</v>
      </c>
      <c r="C977" s="11">
        <v>-8.7607610551844503E-2</v>
      </c>
      <c r="D977" s="11">
        <v>-1.6219225957008199E-2</v>
      </c>
      <c r="E977" s="11">
        <v>7.4871673813093802E-3</v>
      </c>
      <c r="F977" s="11">
        <v>3.0587792213073901E-2</v>
      </c>
      <c r="G977" s="11">
        <v>1.33422781399658E-2</v>
      </c>
      <c r="H977" s="11">
        <v>3.1675542576718001E-2</v>
      </c>
      <c r="I977" s="11">
        <v>-8.2931592702188903E-2</v>
      </c>
      <c r="J977" s="11">
        <v>-2.06787166955591E-2</v>
      </c>
      <c r="K977" s="11">
        <v>-0.10630600741659001</v>
      </c>
      <c r="L977" s="11">
        <v>-0.101937277035447</v>
      </c>
      <c r="M977" s="11">
        <v>-4.2982394475360702E-2</v>
      </c>
      <c r="N977" s="11">
        <v>-0.13131989750839199</v>
      </c>
      <c r="O977" s="11">
        <v>-0.12902926061345299</v>
      </c>
      <c r="P977" s="11">
        <v>-1.3288062220445301E-2</v>
      </c>
      <c r="Q977" s="11">
        <v>-0.107179721392408</v>
      </c>
      <c r="R977" s="11">
        <v>-8.5504901413320206E-2</v>
      </c>
      <c r="S977" s="11">
        <v>-0.103222420791099</v>
      </c>
      <c r="T977" s="11">
        <v>-8.0337087187443298E-2</v>
      </c>
      <c r="U977" s="11">
        <v>4.1219611571857502E-2</v>
      </c>
      <c r="V977" s="11">
        <v>5.1194214837473597E-3</v>
      </c>
      <c r="W977" s="11">
        <v>-5.4177191570436899E-2</v>
      </c>
      <c r="X977" s="11">
        <v>-2.4778446276884299E-2</v>
      </c>
      <c r="Y977" s="11">
        <v>4.4393677014270397E-2</v>
      </c>
      <c r="Z977" s="11">
        <v>-4.56651712524094E-3</v>
      </c>
      <c r="AA977" s="11">
        <v>-8.0392136237757497E-2</v>
      </c>
      <c r="AB977" s="11">
        <v>-3.7510601915330899E-2</v>
      </c>
      <c r="AC977" s="11">
        <v>-2.6300022853966501E-2</v>
      </c>
      <c r="AD977" s="11">
        <v>-3.7985341877597799E-2</v>
      </c>
      <c r="AE977" s="11">
        <v>-4.2305833434842101E-2</v>
      </c>
      <c r="AF977" s="11">
        <v>-2.8673894589237199E-2</v>
      </c>
      <c r="AG977" s="11">
        <v>-6.3396517430756694E-2</v>
      </c>
      <c r="AH977" s="11">
        <v>-4.4817401952381E-2</v>
      </c>
      <c r="AI977" s="11">
        <v>-2.3406978206353499E-2</v>
      </c>
      <c r="AJ977" s="11">
        <v>-1.8245932999082198E-2</v>
      </c>
      <c r="AK977" s="11">
        <v>-3.52162342763964E-3</v>
      </c>
      <c r="AL977" s="11">
        <v>7.71611415718271E-3</v>
      </c>
      <c r="AM977" s="11">
        <v>-9.1486900728189307E-3</v>
      </c>
      <c r="AN977" s="11">
        <v>-1.78079087520761E-2</v>
      </c>
      <c r="AO977" s="11">
        <v>-4.1490870913409701E-2</v>
      </c>
      <c r="AP977" s="11">
        <v>-1.24286787791144E-2</v>
      </c>
      <c r="AQ977" s="11">
        <v>-4.9466939620343903E-2</v>
      </c>
      <c r="AR977" s="11">
        <v>2.46974711406115E-2</v>
      </c>
      <c r="AS977" s="11">
        <v>-1.8853147154781699E-2</v>
      </c>
      <c r="AT977" s="11">
        <v>-6.5993994070988896E-2</v>
      </c>
      <c r="AU977" s="11">
        <v>4.2627909148972298E-2</v>
      </c>
      <c r="AW977">
        <f t="array" ref="AW977">SUMPRODUCT(B977:AU977,TRANSPOSE('QoL regression results'!$H$3:$H$48))</f>
        <v>0.8239964513930047</v>
      </c>
    </row>
    <row r="978" spans="1:49" x14ac:dyDescent="0.3">
      <c r="A978">
        <v>977</v>
      </c>
      <c r="B978" s="11">
        <v>0.85087362108454201</v>
      </c>
      <c r="C978" s="11">
        <v>-2.25612224093572E-2</v>
      </c>
      <c r="D978" s="11">
        <v>2.14770861763675E-2</v>
      </c>
      <c r="E978" s="11">
        <v>3.26460517743797E-3</v>
      </c>
      <c r="F978" s="11">
        <v>-9.6106387093766697E-3</v>
      </c>
      <c r="G978" s="11">
        <v>4.0674276939635698E-2</v>
      </c>
      <c r="H978" s="11">
        <v>4.36361914041462E-2</v>
      </c>
      <c r="I978" s="11">
        <v>-7.6074057934360895E-2</v>
      </c>
      <c r="J978" s="11">
        <v>-1.0768105338561399E-3</v>
      </c>
      <c r="K978" s="11">
        <v>-0.17204906968182199</v>
      </c>
      <c r="L978" s="11">
        <v>-0.102448785741934</v>
      </c>
      <c r="M978" s="11">
        <v>-5.6664183980624998E-2</v>
      </c>
      <c r="N978" s="11">
        <v>-0.103290446005309</v>
      </c>
      <c r="O978" s="11">
        <v>-8.1280510816294296E-2</v>
      </c>
      <c r="P978" s="11">
        <v>-2.41363613610957E-2</v>
      </c>
      <c r="Q978" s="11">
        <v>-5.7017817582220798E-2</v>
      </c>
      <c r="R978" s="11">
        <v>-0.102352330360806</v>
      </c>
      <c r="S978" s="11">
        <v>-0.14624647798409901</v>
      </c>
      <c r="T978" s="11">
        <v>-9.4616801135533404E-2</v>
      </c>
      <c r="U978" s="11">
        <v>-0.14958081249541</v>
      </c>
      <c r="V978" s="11">
        <v>2.8685904258000699E-2</v>
      </c>
      <c r="W978" s="11">
        <v>-5.5908897861654101E-2</v>
      </c>
      <c r="X978" s="11">
        <v>-3.5020177183324598E-2</v>
      </c>
      <c r="Y978" s="11">
        <v>-3.0978584149252999E-2</v>
      </c>
      <c r="Z978" s="11">
        <v>9.5220067746432206E-3</v>
      </c>
      <c r="AA978" s="11">
        <v>-9.0088990430315E-2</v>
      </c>
      <c r="AB978" s="11">
        <v>-3.1728707779738199E-2</v>
      </c>
      <c r="AC978" s="11">
        <v>4.7798613443501801E-2</v>
      </c>
      <c r="AD978" s="11">
        <v>-0.104875672465324</v>
      </c>
      <c r="AE978" s="11">
        <v>-3.4692651742285599E-2</v>
      </c>
      <c r="AF978" s="11">
        <v>-2.1489087802607301E-2</v>
      </c>
      <c r="AG978" s="11">
        <v>-6.1881904208358103E-2</v>
      </c>
      <c r="AH978" s="11">
        <v>-6.0570831154131199E-2</v>
      </c>
      <c r="AI978" s="11">
        <v>-2.4998107498240101E-2</v>
      </c>
      <c r="AJ978" s="11">
        <v>-8.0138228468352706E-3</v>
      </c>
      <c r="AK978" s="11">
        <v>4.9030696564472303E-3</v>
      </c>
      <c r="AL978" s="11">
        <v>9.4224724230184201E-3</v>
      </c>
      <c r="AM978" s="11">
        <v>-3.8174314178417101E-3</v>
      </c>
      <c r="AN978" s="11">
        <v>-1.06788099713452E-2</v>
      </c>
      <c r="AO978" s="11">
        <v>-3.2634088559978798E-2</v>
      </c>
      <c r="AP978" s="11">
        <v>-1.13273984742902E-2</v>
      </c>
      <c r="AQ978" s="11">
        <v>-4.0514095046360103E-2</v>
      </c>
      <c r="AR978" s="11">
        <v>3.3127516068128297E-2</v>
      </c>
      <c r="AS978" s="11">
        <v>-1.28962279916732E-2</v>
      </c>
      <c r="AT978" s="11">
        <v>-6.3806643480269806E-2</v>
      </c>
      <c r="AU978" s="11">
        <v>3.2466854638935803E-2</v>
      </c>
      <c r="AW978">
        <f t="array" ref="AW978">SUMPRODUCT(B978:AU978,TRANSPOSE('QoL regression results'!$H$3:$H$48))</f>
        <v>0.79972526235342922</v>
      </c>
    </row>
    <row r="979" spans="1:49" x14ac:dyDescent="0.3">
      <c r="A979">
        <v>978</v>
      </c>
      <c r="B979" s="11">
        <v>0.85429091679303704</v>
      </c>
      <c r="C979" s="11">
        <v>6.6709127326878698E-3</v>
      </c>
      <c r="D979" s="11">
        <v>-8.1932454884361405E-3</v>
      </c>
      <c r="E979" s="11">
        <v>4.4735618884796397E-3</v>
      </c>
      <c r="F979" s="11">
        <v>3.5298282027693001E-3</v>
      </c>
      <c r="G979" s="11">
        <v>3.8441677597895699E-2</v>
      </c>
      <c r="H979" s="11">
        <v>3.9639547085567398E-2</v>
      </c>
      <c r="I979" s="11">
        <v>-8.0934972334200397E-2</v>
      </c>
      <c r="J979" s="11">
        <v>-3.6812091266601801E-2</v>
      </c>
      <c r="K979" s="11">
        <v>-6.1987788227281099E-2</v>
      </c>
      <c r="L979" s="11">
        <v>-0.13898833342379399</v>
      </c>
      <c r="M979" s="11">
        <v>-6.3269752350604599E-2</v>
      </c>
      <c r="N979" s="11">
        <v>-0.13714925370974701</v>
      </c>
      <c r="O979" s="11">
        <v>-0.10130365819324499</v>
      </c>
      <c r="P979" s="11">
        <v>-3.1067514848818201E-2</v>
      </c>
      <c r="Q979" s="11">
        <v>-0.25587832002766803</v>
      </c>
      <c r="R979" s="11">
        <v>-8.3723563420248004E-2</v>
      </c>
      <c r="S979" s="11">
        <v>-0.107929213869968</v>
      </c>
      <c r="T979" s="11">
        <v>-4.3068285073129403E-2</v>
      </c>
      <c r="U979" s="11">
        <v>-7.8081148776209697E-2</v>
      </c>
      <c r="V979" s="11">
        <v>9.5186449504372703E-3</v>
      </c>
      <c r="W979" s="11">
        <v>-5.0588312397444102E-2</v>
      </c>
      <c r="X979" s="11">
        <v>-3.6263126256784503E-2</v>
      </c>
      <c r="Y979" s="11">
        <v>1.61589386247869E-2</v>
      </c>
      <c r="Z979" s="11">
        <v>9.2005879726395606E-3</v>
      </c>
      <c r="AA979" s="11">
        <v>-0.10635185822991999</v>
      </c>
      <c r="AB979" s="11">
        <v>-3.1804305036246698E-2</v>
      </c>
      <c r="AC979" s="11">
        <v>-3.4449565355030798E-2</v>
      </c>
      <c r="AD979" s="11">
        <v>-5.0902001642881903E-2</v>
      </c>
      <c r="AE979" s="11">
        <v>-2.6782829795358301E-2</v>
      </c>
      <c r="AF979" s="11">
        <v>-1.6183271306437701E-2</v>
      </c>
      <c r="AG979" s="11">
        <v>-6.5117065359236406E-2</v>
      </c>
      <c r="AH979" s="11">
        <v>-6.0900996446340401E-2</v>
      </c>
      <c r="AI979" s="11">
        <v>-2.87860269797649E-2</v>
      </c>
      <c r="AJ979" s="11">
        <v>-1.6986967221845499E-2</v>
      </c>
      <c r="AK979" s="11">
        <v>5.8368543901948103E-3</v>
      </c>
      <c r="AL979" s="11">
        <v>9.9442715027597394E-3</v>
      </c>
      <c r="AM979" s="11">
        <v>3.89326343448933E-3</v>
      </c>
      <c r="AN979" s="11">
        <v>-1.3710380207047301E-2</v>
      </c>
      <c r="AO979" s="11">
        <v>-4.3814897247606101E-2</v>
      </c>
      <c r="AP979" s="11">
        <v>-1.22605296707743E-2</v>
      </c>
      <c r="AQ979" s="11">
        <v>-5.2522979174501903E-2</v>
      </c>
      <c r="AR979" s="11">
        <v>2.5437314185177098E-2</v>
      </c>
      <c r="AS979" s="11">
        <v>-1.8014189355121401E-2</v>
      </c>
      <c r="AT979" s="11">
        <v>-5.7394205708279501E-2</v>
      </c>
      <c r="AU979" s="11">
        <v>4.7042810457677199E-2</v>
      </c>
      <c r="AW979">
        <f t="array" ref="AW979">SUMPRODUCT(B979:AU979,TRANSPOSE('QoL regression results'!$H$3:$H$48))</f>
        <v>0.80333419184945642</v>
      </c>
    </row>
    <row r="980" spans="1:49" x14ac:dyDescent="0.3">
      <c r="A980">
        <v>979</v>
      </c>
      <c r="B980" s="11">
        <v>0.87460199957187701</v>
      </c>
      <c r="C980" s="11">
        <v>-6.0396787758258297E-2</v>
      </c>
      <c r="D980" s="11">
        <v>1.0741024353757001E-3</v>
      </c>
      <c r="E980" s="11">
        <v>2.0369970540279102E-3</v>
      </c>
      <c r="F980" s="11">
        <v>6.2722791781215804E-3</v>
      </c>
      <c r="G980" s="11">
        <v>3.2228125907747998E-2</v>
      </c>
      <c r="H980" s="11">
        <v>3.4898122964345503E-2</v>
      </c>
      <c r="I980" s="11">
        <v>-6.7889315422976396E-2</v>
      </c>
      <c r="J980" s="11">
        <v>-3.6093730386839301E-2</v>
      </c>
      <c r="K980" s="11">
        <v>-0.17012343785529699</v>
      </c>
      <c r="L980" s="11">
        <v>-0.106128831727302</v>
      </c>
      <c r="M980" s="11">
        <v>-6.0652403835012997E-2</v>
      </c>
      <c r="N980" s="11">
        <v>-6.0704732275071199E-2</v>
      </c>
      <c r="O980" s="11">
        <v>-7.6825122781546698E-2</v>
      </c>
      <c r="P980" s="11">
        <v>-2.69745394839007E-2</v>
      </c>
      <c r="Q980" s="11">
        <v>-5.4677140488287902E-2</v>
      </c>
      <c r="R980" s="11">
        <v>-4.2955516634275499E-2</v>
      </c>
      <c r="S980" s="11">
        <v>-0.13830466979360301</v>
      </c>
      <c r="T980" s="11">
        <v>-5.6787161099525703E-2</v>
      </c>
      <c r="U980" s="11">
        <v>-9.0553762896480205E-2</v>
      </c>
      <c r="V980" s="11">
        <v>5.0411606663003997E-2</v>
      </c>
      <c r="W980" s="11">
        <v>-9.2612778120046896E-2</v>
      </c>
      <c r="X980" s="11">
        <v>-4.8980594894583701E-2</v>
      </c>
      <c r="Y980" s="11">
        <v>2.5852335256847998E-2</v>
      </c>
      <c r="Z980" s="11">
        <v>2.7334260121887502E-3</v>
      </c>
      <c r="AA980" s="11">
        <v>-9.1336743908357304E-2</v>
      </c>
      <c r="AB980" s="11">
        <v>-3.8879189908753699E-2</v>
      </c>
      <c r="AC980" s="11">
        <v>-6.6332916386965101E-3</v>
      </c>
      <c r="AD980" s="11">
        <v>-1.9396385744673301E-2</v>
      </c>
      <c r="AE980" s="11">
        <v>-3.8266279849861598E-2</v>
      </c>
      <c r="AF980" s="11">
        <v>-1.4756882730075801E-2</v>
      </c>
      <c r="AG980" s="11">
        <v>-6.5644857038718599E-2</v>
      </c>
      <c r="AH980" s="11">
        <v>-6.7676199014425897E-2</v>
      </c>
      <c r="AI980" s="11">
        <v>-2.5168148193306001E-2</v>
      </c>
      <c r="AJ980" s="11">
        <v>-1.40808216320653E-2</v>
      </c>
      <c r="AK980" s="11">
        <v>1.8723818986829601E-3</v>
      </c>
      <c r="AL980" s="11">
        <v>5.2345522385953804E-3</v>
      </c>
      <c r="AM980" s="11">
        <v>-1.9119992885914799E-2</v>
      </c>
      <c r="AN980" s="11">
        <v>-1.8771644090509E-2</v>
      </c>
      <c r="AO980" s="11">
        <v>-5.5116396979856097E-2</v>
      </c>
      <c r="AP980" s="11">
        <v>-6.0602447452949102E-3</v>
      </c>
      <c r="AQ980" s="11">
        <v>-5.1799205314456899E-2</v>
      </c>
      <c r="AR980" s="11">
        <v>2.6007025113154E-2</v>
      </c>
      <c r="AS980" s="11">
        <v>-1.32542598900734E-2</v>
      </c>
      <c r="AT980" s="11">
        <v>-6.8059513952196393E-2</v>
      </c>
      <c r="AU980" s="11">
        <v>4.1374648161407603E-2</v>
      </c>
      <c r="AW980">
        <f t="array" ref="AW980">SUMPRODUCT(B980:AU980,TRANSPOSE('QoL regression results'!$H$3:$H$48))</f>
        <v>0.81216035279604648</v>
      </c>
    </row>
    <row r="981" spans="1:49" x14ac:dyDescent="0.3">
      <c r="A981">
        <v>980</v>
      </c>
      <c r="B981" s="11">
        <v>0.89303610921994903</v>
      </c>
      <c r="C981" s="11">
        <v>-6.06328967805633E-2</v>
      </c>
      <c r="D981" s="11">
        <v>-2.8043384741510999E-2</v>
      </c>
      <c r="E981" s="11">
        <v>-1.2756143511191399E-2</v>
      </c>
      <c r="F981" s="11">
        <v>-2.8578023497752601E-2</v>
      </c>
      <c r="G981" s="11">
        <v>2.9844386455827199E-2</v>
      </c>
      <c r="H981" s="11">
        <v>2.30978918720911E-2</v>
      </c>
      <c r="I981" s="11">
        <v>-7.9866867641073799E-2</v>
      </c>
      <c r="J981" s="11">
        <v>-2.7189474221925299E-2</v>
      </c>
      <c r="K981" s="11">
        <v>-0.12189610734451101</v>
      </c>
      <c r="L981" s="11">
        <v>-0.12578429895958601</v>
      </c>
      <c r="M981" s="11">
        <v>-5.7539202790935801E-2</v>
      </c>
      <c r="N981" s="11">
        <v>-3.7800605313718899E-2</v>
      </c>
      <c r="O981" s="11">
        <v>-9.2555551106755604E-2</v>
      </c>
      <c r="P981" s="11">
        <v>-2.7196651808513401E-2</v>
      </c>
      <c r="Q981" s="11">
        <v>-0.14966026716014399</v>
      </c>
      <c r="R981" s="11">
        <v>-0.10423284556500099</v>
      </c>
      <c r="S981" s="11">
        <v>-0.13434017320041799</v>
      </c>
      <c r="T981" s="11">
        <v>-4.9953448027527297E-2</v>
      </c>
      <c r="U981" s="11">
        <v>-0.106385192684383</v>
      </c>
      <c r="V981" s="11">
        <v>1.0166424514800701E-2</v>
      </c>
      <c r="W981" s="11">
        <v>-5.0591415808338397E-2</v>
      </c>
      <c r="X981" s="11">
        <v>-5.7292702041008399E-2</v>
      </c>
      <c r="Y981" s="11">
        <v>-6.5605159531957002E-2</v>
      </c>
      <c r="Z981" s="11">
        <v>1.36325408428666E-2</v>
      </c>
      <c r="AA981" s="11">
        <v>-8.6186781327340201E-2</v>
      </c>
      <c r="AB981" s="11">
        <v>-2.8164604564914601E-2</v>
      </c>
      <c r="AC981" s="11">
        <v>6.7714471563761799E-2</v>
      </c>
      <c r="AD981" s="11">
        <v>-6.9766097185596301E-2</v>
      </c>
      <c r="AE981" s="11">
        <v>-4.5944053529092498E-2</v>
      </c>
      <c r="AF981" s="11">
        <v>-2.4167031952724901E-2</v>
      </c>
      <c r="AG981" s="11">
        <v>-7.0647264005614704E-2</v>
      </c>
      <c r="AH981" s="11">
        <v>-3.9929221718073699E-2</v>
      </c>
      <c r="AI981" s="11">
        <v>-2.93170414249081E-2</v>
      </c>
      <c r="AJ981" s="11">
        <v>-2.0643742282417901E-2</v>
      </c>
      <c r="AK981" s="11">
        <v>-1.29707171560123E-2</v>
      </c>
      <c r="AL981" s="11">
        <v>-3.3559040679876201E-3</v>
      </c>
      <c r="AM981" s="11">
        <v>-1.66792803961195E-2</v>
      </c>
      <c r="AN981" s="11">
        <v>-2.7698427586893899E-2</v>
      </c>
      <c r="AO981" s="11">
        <v>-5.20964948371598E-2</v>
      </c>
      <c r="AP981" s="11">
        <v>-1.06340028959381E-2</v>
      </c>
      <c r="AQ981" s="11">
        <v>-5.1492412778528299E-2</v>
      </c>
      <c r="AR981" s="11">
        <v>2.4409360210940399E-2</v>
      </c>
      <c r="AS981" s="11">
        <v>-1.72657731421265E-2</v>
      </c>
      <c r="AT981" s="11">
        <v>-5.5446246608933297E-2</v>
      </c>
      <c r="AU981" s="11">
        <v>4.0937835788947399E-2</v>
      </c>
      <c r="AW981">
        <f t="array" ref="AW981">SUMPRODUCT(B981:AU981,TRANSPOSE('QoL regression results'!$H$3:$H$48))</f>
        <v>0.84975098343388777</v>
      </c>
    </row>
    <row r="982" spans="1:49" x14ac:dyDescent="0.3">
      <c r="A982">
        <v>981</v>
      </c>
      <c r="B982" s="11">
        <v>0.86098138932739299</v>
      </c>
      <c r="C982" s="11">
        <v>-4.5926051809636999E-2</v>
      </c>
      <c r="D982" s="11">
        <v>6.7237169221567201E-3</v>
      </c>
      <c r="E982" s="11">
        <v>4.5340608208637402E-3</v>
      </c>
      <c r="F982" s="11">
        <v>1.85671081394027E-2</v>
      </c>
      <c r="G982" s="11">
        <v>2.21173751944122E-2</v>
      </c>
      <c r="H982" s="11">
        <v>3.2683643414489601E-2</v>
      </c>
      <c r="I982" s="11">
        <v>-0.102536642335624</v>
      </c>
      <c r="J982" s="11">
        <v>-3.0090811114606399E-2</v>
      </c>
      <c r="K982" s="11">
        <v>-0.162711620827031</v>
      </c>
      <c r="L982" s="11">
        <v>-9.4992660199085893E-2</v>
      </c>
      <c r="M982" s="11">
        <v>-4.8644368420166402E-2</v>
      </c>
      <c r="N982" s="11">
        <v>-0.117897780642316</v>
      </c>
      <c r="O982" s="11">
        <v>-9.7289607008261697E-2</v>
      </c>
      <c r="P982" s="11">
        <v>-2.3419048296174898E-2</v>
      </c>
      <c r="Q982" s="11">
        <v>-0.10607154511181099</v>
      </c>
      <c r="R982" s="11">
        <v>-0.104363927510754</v>
      </c>
      <c r="S982" s="11">
        <v>-8.8043483420315899E-2</v>
      </c>
      <c r="T982" s="11">
        <v>-6.3420798427299904E-2</v>
      </c>
      <c r="U982" s="11">
        <v>-0.154062026649471</v>
      </c>
      <c r="V982" s="11">
        <v>2.17673250285642E-2</v>
      </c>
      <c r="W982" s="11">
        <v>-5.4533011732304203E-2</v>
      </c>
      <c r="X982" s="11">
        <v>-3.2496231065921699E-2</v>
      </c>
      <c r="Y982" s="11">
        <v>7.92908802953185E-4</v>
      </c>
      <c r="Z982" s="11">
        <v>-8.2786147358680697E-3</v>
      </c>
      <c r="AA982" s="11">
        <v>-7.6542707464707302E-2</v>
      </c>
      <c r="AB982" s="11">
        <v>-2.4835073694771601E-2</v>
      </c>
      <c r="AC982" s="11">
        <v>0.114853099124731</v>
      </c>
      <c r="AD982" s="11">
        <v>5.8705648771230703E-2</v>
      </c>
      <c r="AE982" s="11">
        <v>-2.9024362988418099E-2</v>
      </c>
      <c r="AF982" s="11">
        <v>-1.90259190193015E-2</v>
      </c>
      <c r="AG982" s="11">
        <v>-5.9846345500742401E-2</v>
      </c>
      <c r="AH982" s="11">
        <v>-4.97961292549986E-2</v>
      </c>
      <c r="AI982" s="11">
        <v>-3.2181487945122197E-2</v>
      </c>
      <c r="AJ982" s="11">
        <v>-1.7501199285848101E-2</v>
      </c>
      <c r="AK982" s="11">
        <v>-6.0956756860732798E-3</v>
      </c>
      <c r="AL982" s="11">
        <v>6.2603782504130996E-3</v>
      </c>
      <c r="AM982" s="11">
        <v>-9.0379838938108494E-3</v>
      </c>
      <c r="AN982" s="11">
        <v>-2.0501244625264599E-2</v>
      </c>
      <c r="AO982" s="11">
        <v>-5.1711531545602402E-2</v>
      </c>
      <c r="AP982" s="11">
        <v>-7.9198727829648593E-3</v>
      </c>
      <c r="AQ982" s="11">
        <v>-5.4694060595595499E-2</v>
      </c>
      <c r="AR982" s="11">
        <v>2.3885001859304401E-2</v>
      </c>
      <c r="AS982" s="11">
        <v>-1.06329373305154E-2</v>
      </c>
      <c r="AT982" s="11">
        <v>-5.3770096944027998E-2</v>
      </c>
      <c r="AU982" s="11">
        <v>3.36810953728129E-2</v>
      </c>
      <c r="AW982">
        <f t="array" ref="AW982">SUMPRODUCT(B982:AU982,TRANSPOSE('QoL regression results'!$H$3:$H$48))</f>
        <v>0.81744563832280748</v>
      </c>
    </row>
    <row r="983" spans="1:49" x14ac:dyDescent="0.3">
      <c r="A983">
        <v>982</v>
      </c>
      <c r="B983" s="11">
        <v>0.85545635047438295</v>
      </c>
      <c r="C983" s="11">
        <v>-2.9895245913617599E-2</v>
      </c>
      <c r="D983" s="11">
        <v>-1.54380989502716E-2</v>
      </c>
      <c r="E983" s="11">
        <v>-3.44018299509255E-3</v>
      </c>
      <c r="F983" s="11">
        <v>-1.3519393527397901E-2</v>
      </c>
      <c r="G983" s="11">
        <v>2.8164514775617301E-2</v>
      </c>
      <c r="H983" s="11">
        <v>4.81500156002376E-2</v>
      </c>
      <c r="I983" s="11">
        <v>-5.5160603020141898E-2</v>
      </c>
      <c r="J983" s="11">
        <v>9.1022301183185193E-3</v>
      </c>
      <c r="K983" s="11">
        <v>-0.116228987706951</v>
      </c>
      <c r="L983" s="11">
        <v>-0.11082764534716701</v>
      </c>
      <c r="M983" s="11">
        <v>-4.9376638953997201E-2</v>
      </c>
      <c r="N983" s="11">
        <v>-0.13787109655965801</v>
      </c>
      <c r="O983" s="11">
        <v>-6.7159275894010703E-2</v>
      </c>
      <c r="P983" s="11">
        <v>-2.12338449132136E-2</v>
      </c>
      <c r="Q983" s="11">
        <v>-9.9800194139473594E-2</v>
      </c>
      <c r="R983" s="11">
        <v>-7.9762821356478802E-2</v>
      </c>
      <c r="S983" s="11">
        <v>-0.13781102488379299</v>
      </c>
      <c r="T983" s="11">
        <v>-7.2830573061820406E-2</v>
      </c>
      <c r="U983" s="11">
        <v>-8.6329846345630998E-2</v>
      </c>
      <c r="V983" s="11">
        <v>7.6387880836769999E-3</v>
      </c>
      <c r="W983" s="11">
        <v>-5.9486563731697403E-2</v>
      </c>
      <c r="X983" s="11">
        <v>-3.8544971688410097E-2</v>
      </c>
      <c r="Y983" s="11">
        <v>-6.3897955345356805E-2</v>
      </c>
      <c r="Z983" s="11">
        <v>-1.74178144425104E-2</v>
      </c>
      <c r="AA983" s="11">
        <v>-0.10955339433124101</v>
      </c>
      <c r="AB983" s="11">
        <v>-2.05014410651564E-2</v>
      </c>
      <c r="AC983" s="11">
        <v>-3.9637922127580001E-2</v>
      </c>
      <c r="AD983" s="11">
        <v>-0.13143862336649301</v>
      </c>
      <c r="AE983" s="11">
        <v>-3.3039848564951402E-2</v>
      </c>
      <c r="AF983" s="11">
        <v>-2.1365618892378601E-2</v>
      </c>
      <c r="AG983" s="11">
        <v>-5.4663974870296402E-2</v>
      </c>
      <c r="AH983" s="11">
        <v>-6.3402709719412004E-2</v>
      </c>
      <c r="AI983" s="11">
        <v>-4.2879767724172901E-2</v>
      </c>
      <c r="AJ983" s="11">
        <v>-1.25762181976931E-2</v>
      </c>
      <c r="AK983" s="11">
        <v>4.9849216935563797E-3</v>
      </c>
      <c r="AL983" s="11">
        <v>1.3834805053597E-2</v>
      </c>
      <c r="AM983" s="11">
        <v>-4.8430291746045804E-3</v>
      </c>
      <c r="AN983" s="11">
        <v>-1.0157716684243499E-2</v>
      </c>
      <c r="AO983" s="11">
        <v>-3.4371291106103298E-2</v>
      </c>
      <c r="AP983" s="11">
        <v>-1.6192169167931699E-2</v>
      </c>
      <c r="AQ983" s="11">
        <v>-4.8307048104197801E-2</v>
      </c>
      <c r="AR983" s="11">
        <v>3.1964260519370201E-2</v>
      </c>
      <c r="AS983" s="11">
        <v>-1.7994037784519201E-2</v>
      </c>
      <c r="AT983" s="11">
        <v>-6.0326210229172103E-2</v>
      </c>
      <c r="AU983" s="11">
        <v>3.5873102682550499E-2</v>
      </c>
      <c r="AW983">
        <f t="array" ref="AW983">SUMPRODUCT(B983:AU983,TRANSPOSE('QoL regression results'!$H$3:$H$48))</f>
        <v>0.805888445808568</v>
      </c>
    </row>
    <row r="984" spans="1:49" x14ac:dyDescent="0.3">
      <c r="A984">
        <v>983</v>
      </c>
      <c r="B984" s="11">
        <v>0.85809157120995505</v>
      </c>
      <c r="C984" s="11">
        <v>-4.0564890330444303E-2</v>
      </c>
      <c r="D984" s="11">
        <v>2.1744497189603799E-2</v>
      </c>
      <c r="E984" s="11">
        <v>-2.4682962800959599E-3</v>
      </c>
      <c r="F984" s="11">
        <v>-5.8399835506162904E-3</v>
      </c>
      <c r="G984" s="11">
        <v>8.3974108747230899E-4</v>
      </c>
      <c r="H984" s="11">
        <v>2.1911678930511099E-2</v>
      </c>
      <c r="I984" s="11">
        <v>-7.19361171760977E-2</v>
      </c>
      <c r="J984" s="11">
        <v>-1.6039619812298098E-2</v>
      </c>
      <c r="K984" s="11">
        <v>-0.122428555776832</v>
      </c>
      <c r="L984" s="11">
        <v>-0.117820316719166</v>
      </c>
      <c r="M984" s="11">
        <v>-6.35133998327366E-2</v>
      </c>
      <c r="N984" s="11">
        <v>-0.15386822355657401</v>
      </c>
      <c r="O984" s="11">
        <v>-7.6841471146952903E-2</v>
      </c>
      <c r="P984" s="11">
        <v>-1.2236201772888901E-2</v>
      </c>
      <c r="Q984" s="11">
        <v>-5.5161667907582902E-2</v>
      </c>
      <c r="R984" s="11">
        <v>-0.132638212435647</v>
      </c>
      <c r="S984" s="11">
        <v>-0.129407252401566</v>
      </c>
      <c r="T984" s="11">
        <v>-7.5020853045123403E-2</v>
      </c>
      <c r="U984" s="11">
        <v>-7.3962327177842693E-2</v>
      </c>
      <c r="V984" s="11">
        <v>2.8987136506547799E-3</v>
      </c>
      <c r="W984" s="11">
        <v>-3.2488124204326202E-2</v>
      </c>
      <c r="X984" s="11">
        <v>-5.4163720979058999E-2</v>
      </c>
      <c r="Y984" s="11">
        <v>-2.6284378459047599E-2</v>
      </c>
      <c r="Z984" s="11">
        <v>4.35942286501423E-2</v>
      </c>
      <c r="AA984" s="11">
        <v>-9.7693023353629102E-2</v>
      </c>
      <c r="AB984" s="11">
        <v>-2.2032857451368699E-2</v>
      </c>
      <c r="AC984" s="11">
        <v>-1.89873623067677E-4</v>
      </c>
      <c r="AD984" s="11">
        <v>-3.2841966081120097E-2</v>
      </c>
      <c r="AE984" s="11">
        <v>-3.4319386383641702E-2</v>
      </c>
      <c r="AF984" s="11">
        <v>-7.0181760235506901E-3</v>
      </c>
      <c r="AG984" s="11">
        <v>-6.8585477984175094E-2</v>
      </c>
      <c r="AH984" s="11">
        <v>-4.0542710032642197E-2</v>
      </c>
      <c r="AI984" s="11">
        <v>-1.4595091898825199E-2</v>
      </c>
      <c r="AJ984" s="11">
        <v>-1.5179813479023601E-2</v>
      </c>
      <c r="AK984" s="11">
        <v>1.34963859583176E-2</v>
      </c>
      <c r="AL984" s="11">
        <v>1.3437350084325299E-2</v>
      </c>
      <c r="AM984" s="11">
        <v>-2.61166861507422E-3</v>
      </c>
      <c r="AN984" s="11">
        <v>-1.6216584365230401E-2</v>
      </c>
      <c r="AO984" s="11">
        <v>-3.1037355440942001E-2</v>
      </c>
      <c r="AP984" s="11">
        <v>-1.47849823622269E-2</v>
      </c>
      <c r="AQ984" s="11">
        <v>-5.1888291436055799E-2</v>
      </c>
      <c r="AR984" s="11">
        <v>3.5463161262750398E-2</v>
      </c>
      <c r="AS984" s="11">
        <v>-1.7614456905944501E-2</v>
      </c>
      <c r="AT984" s="11">
        <v>-7.1309634219716894E-2</v>
      </c>
      <c r="AU984" s="11">
        <v>4.4318864415433298E-2</v>
      </c>
      <c r="AW984">
        <f t="array" ref="AW984">SUMPRODUCT(B984:AU984,TRANSPOSE('QoL regression results'!$H$3:$H$48))</f>
        <v>0.83098621126163819</v>
      </c>
    </row>
    <row r="985" spans="1:49" x14ac:dyDescent="0.3">
      <c r="A985">
        <v>984</v>
      </c>
      <c r="B985" s="11">
        <v>0.856657435377568</v>
      </c>
      <c r="C985" s="11">
        <v>-0.11420490221836201</v>
      </c>
      <c r="D985" s="11">
        <v>-1.54152648070105E-2</v>
      </c>
      <c r="E985" s="11">
        <v>-1.3920197868865199E-3</v>
      </c>
      <c r="F985" s="11">
        <v>1.45508728061985E-2</v>
      </c>
      <c r="G985" s="11">
        <v>3.4277672676133103E-2</v>
      </c>
      <c r="H985" s="11">
        <v>2.3546306228161E-2</v>
      </c>
      <c r="I985" s="11">
        <v>-8.4879601442472405E-2</v>
      </c>
      <c r="J985" s="11">
        <v>-8.6894726724017195E-3</v>
      </c>
      <c r="K985" s="11">
        <v>-0.21412170774282799</v>
      </c>
      <c r="L985" s="11">
        <v>-0.145463991656377</v>
      </c>
      <c r="M985" s="11">
        <v>-6.6935579741360898E-2</v>
      </c>
      <c r="N985" s="11">
        <v>-0.117816411195362</v>
      </c>
      <c r="O985" s="11">
        <v>-0.112952835425928</v>
      </c>
      <c r="P985" s="11">
        <v>-1.5600824017185501E-2</v>
      </c>
      <c r="Q985" s="11">
        <v>-5.8339347630873402E-2</v>
      </c>
      <c r="R985" s="11">
        <v>-9.5216459228912698E-2</v>
      </c>
      <c r="S985" s="11">
        <v>-0.13826147633525299</v>
      </c>
      <c r="T985" s="11">
        <v>-6.3609571068021897E-2</v>
      </c>
      <c r="U985" s="11">
        <v>-5.2860595586425398E-2</v>
      </c>
      <c r="V985" s="11">
        <v>-5.0499362281753802E-3</v>
      </c>
      <c r="W985" s="11">
        <v>-4.7782484944194299E-2</v>
      </c>
      <c r="X985" s="11">
        <v>-2.2526923527017299E-2</v>
      </c>
      <c r="Y985" s="11">
        <v>3.5451831696114498E-3</v>
      </c>
      <c r="Z985" s="11">
        <v>2.02838924182322E-2</v>
      </c>
      <c r="AA985" s="11">
        <v>-9.2019749075561305E-2</v>
      </c>
      <c r="AB985" s="11">
        <v>-3.0645186381873801E-2</v>
      </c>
      <c r="AC985" s="11">
        <v>-4.7494841164552298E-2</v>
      </c>
      <c r="AD985" s="11">
        <v>-5.2403975922562303E-2</v>
      </c>
      <c r="AE985" s="11">
        <v>-3.1762904278517502E-2</v>
      </c>
      <c r="AF985" s="11">
        <v>-2.11529024242402E-2</v>
      </c>
      <c r="AG985" s="11">
        <v>-6.49865670183392E-2</v>
      </c>
      <c r="AH985" s="11">
        <v>-4.8451251351197398E-2</v>
      </c>
      <c r="AI985" s="11">
        <v>-1.4253756160591999E-2</v>
      </c>
      <c r="AJ985" s="11">
        <v>-9.9903724471961004E-3</v>
      </c>
      <c r="AK985" s="11">
        <v>8.2788815309589002E-3</v>
      </c>
      <c r="AL985" s="11">
        <v>1.1969526720127899E-2</v>
      </c>
      <c r="AM985" s="11">
        <v>-8.9253679474205101E-3</v>
      </c>
      <c r="AN985" s="11">
        <v>-2.2320935205518502E-2</v>
      </c>
      <c r="AO985" s="11">
        <v>-2.9378520168142699E-2</v>
      </c>
      <c r="AP985" s="11">
        <v>-1.7415266499981801E-2</v>
      </c>
      <c r="AQ985" s="11">
        <v>-5.7445878603668697E-2</v>
      </c>
      <c r="AR985" s="11">
        <v>2.9711426671178601E-2</v>
      </c>
      <c r="AS985" s="11">
        <v>-1.22456442079501E-2</v>
      </c>
      <c r="AT985" s="11">
        <v>-6.4443229202623201E-2</v>
      </c>
      <c r="AU985" s="11">
        <v>4.8092971128254301E-2</v>
      </c>
      <c r="AW985">
        <f t="array" ref="AW985">SUMPRODUCT(B985:AU985,TRANSPOSE('QoL regression results'!$H$3:$H$48))</f>
        <v>0.82017571074649842</v>
      </c>
    </row>
    <row r="986" spans="1:49" x14ac:dyDescent="0.3">
      <c r="A986">
        <v>985</v>
      </c>
      <c r="B986" s="11">
        <v>0.84960422080047104</v>
      </c>
      <c r="C986" s="11">
        <v>-2.9785481851529402E-2</v>
      </c>
      <c r="D986" s="11">
        <v>2.2763750864369301E-2</v>
      </c>
      <c r="E986" s="11">
        <v>9.9597189580784302E-3</v>
      </c>
      <c r="F986" s="11">
        <v>-2.18633292555609E-2</v>
      </c>
      <c r="G986" s="11">
        <v>1.6783527095302099E-2</v>
      </c>
      <c r="H986" s="11">
        <v>3.1419024561424702E-2</v>
      </c>
      <c r="I986" s="11">
        <v>-5.9369323943807298E-2</v>
      </c>
      <c r="J986" s="11">
        <v>-3.8436834241327003E-2</v>
      </c>
      <c r="K986" s="11">
        <v>-9.8171304122043598E-2</v>
      </c>
      <c r="L986" s="11">
        <v>-0.14019364808542001</v>
      </c>
      <c r="M986" s="11">
        <v>-5.2961177711833798E-2</v>
      </c>
      <c r="N986" s="11">
        <v>-0.125332233241569</v>
      </c>
      <c r="O986" s="11">
        <v>-4.5539097432016097E-2</v>
      </c>
      <c r="P986" s="11">
        <v>-1.7363301680627798E-2</v>
      </c>
      <c r="Q986" s="11">
        <v>-0.12893318988409799</v>
      </c>
      <c r="R986" s="11">
        <v>-6.8995054388211697E-3</v>
      </c>
      <c r="S986" s="11">
        <v>-6.8330218137579807E-2</v>
      </c>
      <c r="T986" s="11">
        <v>-9.0400147375033602E-2</v>
      </c>
      <c r="U986" s="11">
        <v>-7.2242291055444399E-2</v>
      </c>
      <c r="V986" s="11">
        <v>1.0983370688661599E-2</v>
      </c>
      <c r="W986" s="11">
        <v>-5.1510322967850901E-2</v>
      </c>
      <c r="X986" s="11">
        <v>-5.3960117254986404E-3</v>
      </c>
      <c r="Y986" s="11">
        <v>1.04609376974697E-2</v>
      </c>
      <c r="Z986" s="11">
        <v>-1.15630868685647E-2</v>
      </c>
      <c r="AA986" s="11">
        <v>-0.10850482846861401</v>
      </c>
      <c r="AB986" s="11">
        <v>-4.68559903848485E-2</v>
      </c>
      <c r="AC986" s="11">
        <v>-6.7207704257357295E-2</v>
      </c>
      <c r="AD986" s="11">
        <v>-6.8312107027498403E-2</v>
      </c>
      <c r="AE986" s="11">
        <v>-3.3588616241972201E-2</v>
      </c>
      <c r="AF986" s="11">
        <v>-2.4019419488972901E-2</v>
      </c>
      <c r="AG986" s="11">
        <v>-5.8714788765560799E-2</v>
      </c>
      <c r="AH986" s="11">
        <v>-5.4473934829794998E-2</v>
      </c>
      <c r="AI986" s="11">
        <v>-1.97536939796687E-2</v>
      </c>
      <c r="AJ986" s="11">
        <v>-1.42887663224986E-2</v>
      </c>
      <c r="AK986" s="11">
        <v>-1.65541936275341E-3</v>
      </c>
      <c r="AL986" s="11">
        <v>1.2354521269487599E-2</v>
      </c>
      <c r="AM986" s="11">
        <v>-1.03180079470337E-2</v>
      </c>
      <c r="AN986" s="11">
        <v>-2.54867717730075E-2</v>
      </c>
      <c r="AO986" s="11">
        <v>-4.0187416085964697E-2</v>
      </c>
      <c r="AP986" s="11">
        <v>-6.9499893580589299E-3</v>
      </c>
      <c r="AQ986" s="11">
        <v>-5.6440435989483201E-2</v>
      </c>
      <c r="AR986" s="11">
        <v>3.0309686901476E-2</v>
      </c>
      <c r="AS986" s="11">
        <v>-1.11489494125713E-2</v>
      </c>
      <c r="AT986" s="11">
        <v>-6.1467250338519699E-2</v>
      </c>
      <c r="AU986" s="11">
        <v>4.2332137548934202E-2</v>
      </c>
      <c r="AW986">
        <f t="array" ref="AW986">SUMPRODUCT(B986:AU986,TRANSPOSE('QoL regression results'!$H$3:$H$48))</f>
        <v>0.80748480724016358</v>
      </c>
    </row>
    <row r="987" spans="1:49" x14ac:dyDescent="0.3">
      <c r="A987">
        <v>986</v>
      </c>
      <c r="B987" s="11">
        <v>0.85624143088909199</v>
      </c>
      <c r="C987" s="11">
        <v>-1.9962311875193199E-2</v>
      </c>
      <c r="D987" s="11">
        <v>1.9813632368962899E-4</v>
      </c>
      <c r="E987" s="11">
        <v>8.2595074517819898E-4</v>
      </c>
      <c r="F987" s="11">
        <v>-1.7664442441706601E-2</v>
      </c>
      <c r="G987" s="11">
        <v>1.46082311437805E-5</v>
      </c>
      <c r="H987" s="11">
        <v>2.08939501604079E-2</v>
      </c>
      <c r="I987" s="11">
        <v>-7.9231060834760003E-2</v>
      </c>
      <c r="J987" s="11">
        <v>-2.5603203821646499E-2</v>
      </c>
      <c r="K987" s="11">
        <v>-0.197357583830917</v>
      </c>
      <c r="L987" s="11">
        <v>-0.14335296344715501</v>
      </c>
      <c r="M987" s="11">
        <v>-6.3512142832262794E-2</v>
      </c>
      <c r="N987" s="11">
        <v>-0.119476151329859</v>
      </c>
      <c r="O987" s="11">
        <v>-0.12812269215121999</v>
      </c>
      <c r="P987" s="11">
        <v>-1.6722717988724801E-2</v>
      </c>
      <c r="Q987" s="11">
        <v>-0.129763791350161</v>
      </c>
      <c r="R987" s="11">
        <v>-4.6730315160359699E-2</v>
      </c>
      <c r="S987" s="11">
        <v>-0.116103114111512</v>
      </c>
      <c r="T987" s="11">
        <v>-8.4114581753135007E-2</v>
      </c>
      <c r="U987" s="11">
        <v>-0.12889259082159099</v>
      </c>
      <c r="V987" s="11">
        <v>-2.5667236239443999E-2</v>
      </c>
      <c r="W987" s="11">
        <v>-6.1292020589963199E-2</v>
      </c>
      <c r="X987" s="11">
        <v>-5.6802875388479897E-2</v>
      </c>
      <c r="Y987" s="11">
        <v>-1.7884862411686901E-2</v>
      </c>
      <c r="Z987" s="11">
        <v>1.1239070660758899E-2</v>
      </c>
      <c r="AA987" s="11">
        <v>-9.9239546878078094E-2</v>
      </c>
      <c r="AB987" s="11">
        <v>-4.1815569139399801E-2</v>
      </c>
      <c r="AC987" s="11">
        <v>4.5836410475113699E-2</v>
      </c>
      <c r="AD987" s="11">
        <v>-6.4997419978907997E-2</v>
      </c>
      <c r="AE987" s="11">
        <v>-3.7819313567795998E-2</v>
      </c>
      <c r="AF987" s="11">
        <v>-3.7644922430926098E-2</v>
      </c>
      <c r="AG987" s="11">
        <v>-6.1116304569896002E-2</v>
      </c>
      <c r="AH987" s="11">
        <v>-3.9858897286492001E-2</v>
      </c>
      <c r="AI987" s="11">
        <v>-1.9117743014603499E-2</v>
      </c>
      <c r="AJ987" s="11">
        <v>-1.7518969837138399E-2</v>
      </c>
      <c r="AK987" s="11">
        <v>2.3866302926010999E-3</v>
      </c>
      <c r="AL987" s="11">
        <v>9.9698652451461808E-3</v>
      </c>
      <c r="AM987" s="11">
        <v>-3.8409852472682101E-3</v>
      </c>
      <c r="AN987" s="11">
        <v>-1.8857777239286999E-2</v>
      </c>
      <c r="AO987" s="11">
        <v>-3.0027342910735499E-2</v>
      </c>
      <c r="AP987" s="11">
        <v>-1.9996488716477599E-2</v>
      </c>
      <c r="AQ987" s="11">
        <v>-5.4264081853556197E-2</v>
      </c>
      <c r="AR987" s="11">
        <v>4.3575708457062101E-2</v>
      </c>
      <c r="AS987" s="11">
        <v>-1.69409011577717E-2</v>
      </c>
      <c r="AT987" s="11">
        <v>-6.1805283760677197E-2</v>
      </c>
      <c r="AU987" s="11">
        <v>4.2845790303826001E-2</v>
      </c>
      <c r="AW987">
        <f t="array" ref="AW987">SUMPRODUCT(B987:AU987,TRANSPOSE('QoL regression results'!$H$3:$H$48))</f>
        <v>0.82635239884774625</v>
      </c>
    </row>
    <row r="988" spans="1:49" x14ac:dyDescent="0.3">
      <c r="A988">
        <v>987</v>
      </c>
      <c r="B988" s="11">
        <v>0.861951648023348</v>
      </c>
      <c r="C988" s="11">
        <v>-1.0689706197362901E-2</v>
      </c>
      <c r="D988" s="11">
        <v>2.8227391357064702E-2</v>
      </c>
      <c r="E988" s="11">
        <v>1.0637805408814699E-2</v>
      </c>
      <c r="F988" s="11">
        <v>-5.5035266487415101E-2</v>
      </c>
      <c r="G988" s="11">
        <v>2.29192827708611E-2</v>
      </c>
      <c r="H988" s="11">
        <v>3.4464685908970998E-2</v>
      </c>
      <c r="I988" s="11">
        <v>-8.3614462960004798E-2</v>
      </c>
      <c r="J988" s="11">
        <v>-1.9080995668938599E-2</v>
      </c>
      <c r="K988" s="11">
        <v>-0.120511954518804</v>
      </c>
      <c r="L988" s="11">
        <v>-0.12642479164137299</v>
      </c>
      <c r="M988" s="11">
        <v>-4.8851430667188299E-2</v>
      </c>
      <c r="N988" s="11">
        <v>-0.12681838372600199</v>
      </c>
      <c r="O988" s="11">
        <v>-5.4999733681227299E-2</v>
      </c>
      <c r="P988" s="11">
        <v>-3.2914443105667303E-2</v>
      </c>
      <c r="Q988" s="11">
        <v>-9.1934153302340102E-2</v>
      </c>
      <c r="R988" s="11">
        <v>-8.7710683552287005E-2</v>
      </c>
      <c r="S988" s="11">
        <v>-8.6419382629604996E-2</v>
      </c>
      <c r="T988" s="11">
        <v>-6.56625163274277E-2</v>
      </c>
      <c r="U988" s="11">
        <v>-3.0041443535709098E-3</v>
      </c>
      <c r="V988" s="11">
        <v>-4.5412389875841303E-3</v>
      </c>
      <c r="W988" s="11">
        <v>-4.46510892533869E-2</v>
      </c>
      <c r="X988" s="11">
        <v>-4.3669830757365503E-2</v>
      </c>
      <c r="Y988" s="11">
        <v>1.1993681778569401E-2</v>
      </c>
      <c r="Z988" s="11">
        <v>3.9632517025875502E-2</v>
      </c>
      <c r="AA988" s="11">
        <v>-9.5714350315180094E-2</v>
      </c>
      <c r="AB988" s="11">
        <v>-7.0361879734542896E-3</v>
      </c>
      <c r="AC988" s="11">
        <v>-5.4848239387271597E-2</v>
      </c>
      <c r="AD988" s="11">
        <v>-1.9320957523374802E-2</v>
      </c>
      <c r="AE988" s="11">
        <v>-3.6504697984989801E-2</v>
      </c>
      <c r="AF988" s="11">
        <v>-3.3444271483630099E-2</v>
      </c>
      <c r="AG988" s="11">
        <v>-5.3695109815314897E-2</v>
      </c>
      <c r="AH988" s="11">
        <v>-5.6523293491923199E-2</v>
      </c>
      <c r="AI988" s="11">
        <v>-3.08072894356968E-2</v>
      </c>
      <c r="AJ988" s="11">
        <v>-1.6080312509157601E-2</v>
      </c>
      <c r="AK988" s="11">
        <v>-6.6534876048548004E-3</v>
      </c>
      <c r="AL988" s="11">
        <v>1.1882706863426799E-3</v>
      </c>
      <c r="AM988" s="11">
        <v>-2.0508454372038701E-2</v>
      </c>
      <c r="AN988" s="11">
        <v>-2.0747677799066298E-2</v>
      </c>
      <c r="AO988" s="11">
        <v>-4.4915028650488797E-2</v>
      </c>
      <c r="AP988" s="11">
        <v>-1.55516596453879E-2</v>
      </c>
      <c r="AQ988" s="11">
        <v>-5.2689301316468103E-2</v>
      </c>
      <c r="AR988" s="11">
        <v>2.9831227961234399E-2</v>
      </c>
      <c r="AS988" s="11">
        <v>-2.3894344273202899E-2</v>
      </c>
      <c r="AT988" s="11">
        <v>-7.1749528535405296E-2</v>
      </c>
      <c r="AU988" s="11">
        <v>4.6074241815890697E-2</v>
      </c>
      <c r="AW988">
        <f t="array" ref="AW988">SUMPRODUCT(B988:AU988,TRANSPOSE('QoL regression results'!$H$3:$H$48))</f>
        <v>0.80661662521776745</v>
      </c>
    </row>
    <row r="989" spans="1:49" x14ac:dyDescent="0.3">
      <c r="A989">
        <v>988</v>
      </c>
      <c r="B989" s="11">
        <v>0.84691196156947102</v>
      </c>
      <c r="C989" s="11">
        <v>-4.3296356962099103E-2</v>
      </c>
      <c r="D989" s="11">
        <v>-2.8021939481844799E-2</v>
      </c>
      <c r="E989" s="11">
        <v>5.5107205972629997E-3</v>
      </c>
      <c r="F989" s="11">
        <v>6.7994137679703204E-4</v>
      </c>
      <c r="G989" s="11">
        <v>3.95472681334628E-2</v>
      </c>
      <c r="H989" s="11">
        <v>2.2702633675117798E-2</v>
      </c>
      <c r="I989" s="11">
        <v>-0.113374334935806</v>
      </c>
      <c r="J989" s="11">
        <v>-8.5781027977719793E-3</v>
      </c>
      <c r="K989" s="11">
        <v>-0.114612591271481</v>
      </c>
      <c r="L989" s="11">
        <v>-0.12847825980390601</v>
      </c>
      <c r="M989" s="11">
        <v>-5.4279233682719599E-2</v>
      </c>
      <c r="N989" s="11">
        <v>-0.107807175191533</v>
      </c>
      <c r="O989" s="11">
        <v>-0.10515847041493299</v>
      </c>
      <c r="P989" s="11">
        <v>-2.7124370800956199E-2</v>
      </c>
      <c r="Q989" s="11">
        <v>-0.19852010946288401</v>
      </c>
      <c r="R989" s="11">
        <v>-0.178830449498077</v>
      </c>
      <c r="S989" s="11">
        <v>-0.111371048552577</v>
      </c>
      <c r="T989" s="11">
        <v>-5.7180482720143297E-2</v>
      </c>
      <c r="U989" s="11">
        <v>2.14411744620071E-2</v>
      </c>
      <c r="V989" s="11">
        <v>2.9333497536128399E-2</v>
      </c>
      <c r="W989" s="11">
        <v>-4.6555750471918199E-2</v>
      </c>
      <c r="X989" s="11">
        <v>-1.54854850545099E-2</v>
      </c>
      <c r="Y989" s="11">
        <v>-5.2147691639646597E-3</v>
      </c>
      <c r="Z989" s="11">
        <v>-2.3355438514883098E-3</v>
      </c>
      <c r="AA989" s="11">
        <v>-9.6316924205460203E-2</v>
      </c>
      <c r="AB989" s="11">
        <v>-3.9674801340858802E-2</v>
      </c>
      <c r="AC989" s="11">
        <v>-0.15169556219424701</v>
      </c>
      <c r="AD989" s="11">
        <v>-9.9560437926925205E-2</v>
      </c>
      <c r="AE989" s="11">
        <v>-3.1169162573827701E-2</v>
      </c>
      <c r="AF989" s="11">
        <v>-1.83406387841775E-2</v>
      </c>
      <c r="AG989" s="11">
        <v>-5.0286181898276099E-2</v>
      </c>
      <c r="AH989" s="11">
        <v>-3.58764291530888E-2</v>
      </c>
      <c r="AI989" s="11">
        <v>-2.69436290456209E-2</v>
      </c>
      <c r="AJ989" s="11">
        <v>-1.35721427054744E-2</v>
      </c>
      <c r="AK989" s="11">
        <v>-7.7339629418592105E-4</v>
      </c>
      <c r="AL989" s="11">
        <v>3.13231568811329E-3</v>
      </c>
      <c r="AM989" s="11">
        <v>-9.6391907697994002E-3</v>
      </c>
      <c r="AN989" s="11">
        <v>-1.80271045726366E-2</v>
      </c>
      <c r="AO989" s="11">
        <v>-3.4678586481434799E-2</v>
      </c>
      <c r="AP989" s="11">
        <v>-1.3409018508063201E-2</v>
      </c>
      <c r="AQ989" s="11">
        <v>-5.1599230648283798E-2</v>
      </c>
      <c r="AR989" s="11">
        <v>3.1968379035381599E-2</v>
      </c>
      <c r="AS989" s="11">
        <v>-1.80487719706252E-2</v>
      </c>
      <c r="AT989" s="11">
        <v>-5.9796690979982803E-2</v>
      </c>
      <c r="AU989" s="11">
        <v>4.2340553975981202E-2</v>
      </c>
      <c r="AW989">
        <f t="array" ref="AW989">SUMPRODUCT(B989:AU989,TRANSPOSE('QoL regression results'!$H$3:$H$48))</f>
        <v>0.81416784810449561</v>
      </c>
    </row>
    <row r="990" spans="1:49" x14ac:dyDescent="0.3">
      <c r="A990">
        <v>989</v>
      </c>
      <c r="B990" s="11">
        <v>0.86754464351357097</v>
      </c>
      <c r="C990" s="11">
        <v>-6.7054490252198701E-2</v>
      </c>
      <c r="D990" s="11">
        <v>1.3719370375986299E-2</v>
      </c>
      <c r="E990" s="11">
        <v>1.0822263471636701E-2</v>
      </c>
      <c r="F990" s="11">
        <v>2.4406839518819501E-2</v>
      </c>
      <c r="G990" s="11">
        <v>1.2718934270363301E-2</v>
      </c>
      <c r="H990" s="11">
        <v>2.8688708302968099E-2</v>
      </c>
      <c r="I990" s="11">
        <v>-8.1943788084730004E-2</v>
      </c>
      <c r="J990" s="11">
        <v>-2.70697135112433E-2</v>
      </c>
      <c r="K990" s="11">
        <v>-0.13139901301785001</v>
      </c>
      <c r="L990" s="11">
        <v>-0.149229366005588</v>
      </c>
      <c r="M990" s="11">
        <v>-5.7022174069350701E-2</v>
      </c>
      <c r="N990" s="11">
        <v>-0.12024416575498199</v>
      </c>
      <c r="O990" s="11">
        <v>-6.8139279015957094E-2</v>
      </c>
      <c r="P990" s="11">
        <v>-1.7683622584859501E-2</v>
      </c>
      <c r="Q990" s="11">
        <v>-0.113298605636347</v>
      </c>
      <c r="R990" s="11">
        <v>-0.11890882108879899</v>
      </c>
      <c r="S990" s="11">
        <v>-0.120065793914219</v>
      </c>
      <c r="T990" s="11">
        <v>-4.37309113575578E-2</v>
      </c>
      <c r="U990" s="11">
        <v>-5.2965663995851002E-2</v>
      </c>
      <c r="V990" s="11">
        <v>-1.13802445949398E-2</v>
      </c>
      <c r="W990" s="11">
        <v>-5.6687701728813003E-2</v>
      </c>
      <c r="X990" s="11">
        <v>-4.8317752324780597E-2</v>
      </c>
      <c r="Y990" s="11">
        <v>-5.3860747228323897E-3</v>
      </c>
      <c r="Z990" s="11">
        <v>7.3096990843675696E-4</v>
      </c>
      <c r="AA990" s="11">
        <v>-9.9263717951905195E-2</v>
      </c>
      <c r="AB990" s="11">
        <v>-4.1843180187113797E-2</v>
      </c>
      <c r="AC990" s="11">
        <v>-1.49964940388364E-2</v>
      </c>
      <c r="AD990" s="11">
        <v>-4.7304950324989499E-2</v>
      </c>
      <c r="AE990" s="11">
        <v>-3.3199551155334503E-2</v>
      </c>
      <c r="AF990" s="11">
        <v>-2.1656302324292401E-2</v>
      </c>
      <c r="AG990" s="11">
        <v>-6.1098650120584901E-2</v>
      </c>
      <c r="AH990" s="11">
        <v>-5.0202517300071497E-2</v>
      </c>
      <c r="AI990" s="11">
        <v>-2.3904715655085899E-2</v>
      </c>
      <c r="AJ990" s="11">
        <v>-1.34370038691107E-2</v>
      </c>
      <c r="AK990" s="11">
        <v>-1.06896105914765E-2</v>
      </c>
      <c r="AL990" s="11">
        <v>-3.0285337601347502E-3</v>
      </c>
      <c r="AM990" s="11">
        <v>-1.6498353969593298E-2</v>
      </c>
      <c r="AN990" s="11">
        <v>-3.2555872842886101E-2</v>
      </c>
      <c r="AO990" s="11">
        <v>-4.4321538118664197E-2</v>
      </c>
      <c r="AP990" s="11">
        <v>-1.7972209386932999E-2</v>
      </c>
      <c r="AQ990" s="11">
        <v>-5.7446089742355197E-2</v>
      </c>
      <c r="AR990" s="11">
        <v>2.9444477336302101E-2</v>
      </c>
      <c r="AS990" s="11">
        <v>-1.2656369917719699E-2</v>
      </c>
      <c r="AT990" s="11">
        <v>-5.9969638291316803E-2</v>
      </c>
      <c r="AU990" s="11">
        <v>4.1426412216974302E-2</v>
      </c>
      <c r="AW990">
        <f t="array" ref="AW990">SUMPRODUCT(B990:AU990,TRANSPOSE('QoL regression results'!$H$3:$H$48))</f>
        <v>0.81431359245336465</v>
      </c>
    </row>
    <row r="991" spans="1:49" x14ac:dyDescent="0.3">
      <c r="A991">
        <v>990</v>
      </c>
      <c r="B991" s="11">
        <v>0.87310755626835201</v>
      </c>
      <c r="C991" s="11">
        <v>-2.3306362660181899E-2</v>
      </c>
      <c r="D991" s="11">
        <v>9.3135039547231398E-3</v>
      </c>
      <c r="E991" s="11">
        <v>-2.2716221813542598E-3</v>
      </c>
      <c r="F991" s="11">
        <v>-2.19592322660873E-2</v>
      </c>
      <c r="G991" s="11">
        <v>1.723264756413E-2</v>
      </c>
      <c r="H991" s="11">
        <v>2.97849105228499E-2</v>
      </c>
      <c r="I991" s="11">
        <v>-7.7226173924591704E-2</v>
      </c>
      <c r="J991" s="11">
        <v>-1.6052489090138899E-2</v>
      </c>
      <c r="K991" s="11">
        <v>-8.1345094980074598E-2</v>
      </c>
      <c r="L991" s="11">
        <v>-0.118342244280012</v>
      </c>
      <c r="M991" s="11">
        <v>-5.7422772143945901E-2</v>
      </c>
      <c r="N991" s="11">
        <v>-0.11037754923816299</v>
      </c>
      <c r="O991" s="11">
        <v>-7.7802583205799802E-2</v>
      </c>
      <c r="P991" s="11">
        <v>-1.4096894552229001E-2</v>
      </c>
      <c r="Q991" s="11">
        <v>-8.0019736457074997E-2</v>
      </c>
      <c r="R991" s="11">
        <v>-7.3764503230614495E-2</v>
      </c>
      <c r="S991" s="11">
        <v>-9.51600077351938E-2</v>
      </c>
      <c r="T991" s="11">
        <v>-4.0424339019252901E-2</v>
      </c>
      <c r="U991" s="11">
        <v>-0.146716017913607</v>
      </c>
      <c r="V991" s="11">
        <v>-1.4765660316760001E-3</v>
      </c>
      <c r="W991" s="11">
        <v>-5.0370867876548903E-2</v>
      </c>
      <c r="X991" s="11">
        <v>-3.3837052811057401E-2</v>
      </c>
      <c r="Y991" s="11">
        <v>-1.27191819060293E-2</v>
      </c>
      <c r="Z991" s="11">
        <v>-3.3561766200249699E-3</v>
      </c>
      <c r="AA991" s="11">
        <v>-8.9594630843259998E-2</v>
      </c>
      <c r="AB991" s="11">
        <v>-3.8041502739661497E-2</v>
      </c>
      <c r="AC991" s="11">
        <v>-9.2460236902139198E-2</v>
      </c>
      <c r="AD991" s="11">
        <v>-8.4534739392638406E-2</v>
      </c>
      <c r="AE991" s="11">
        <v>-3.6316778782920701E-2</v>
      </c>
      <c r="AF991" s="11">
        <v>-1.2345487192405099E-2</v>
      </c>
      <c r="AG991" s="11">
        <v>-6.3200381175898004E-2</v>
      </c>
      <c r="AH991" s="11">
        <v>-4.9360443494263502E-2</v>
      </c>
      <c r="AI991" s="11">
        <v>-3.0316472644475598E-2</v>
      </c>
      <c r="AJ991" s="11">
        <v>-1.7481732101850399E-2</v>
      </c>
      <c r="AK991" s="11">
        <v>-3.5309030994575101E-3</v>
      </c>
      <c r="AL991" s="11">
        <v>1.6624689040328001E-3</v>
      </c>
      <c r="AM991" s="11">
        <v>-1.42013658086689E-2</v>
      </c>
      <c r="AN991" s="11">
        <v>-1.7711285580464801E-2</v>
      </c>
      <c r="AO991" s="11">
        <v>-4.6277215990658899E-2</v>
      </c>
      <c r="AP991" s="11">
        <v>-1.4306719289352799E-2</v>
      </c>
      <c r="AQ991" s="11">
        <v>-5.1245846592001001E-2</v>
      </c>
      <c r="AR991" s="11">
        <v>3.5005887308079603E-2</v>
      </c>
      <c r="AS991" s="11">
        <v>-2.02711402824781E-2</v>
      </c>
      <c r="AT991" s="11">
        <v>-6.6725782601198103E-2</v>
      </c>
      <c r="AU991" s="11">
        <v>3.9130618504619297E-2</v>
      </c>
      <c r="AW991">
        <f t="array" ref="AW991">SUMPRODUCT(B991:AU991,TRANSPOSE('QoL regression results'!$H$3:$H$48))</f>
        <v>0.82540958167812128</v>
      </c>
    </row>
    <row r="992" spans="1:49" x14ac:dyDescent="0.3">
      <c r="A992">
        <v>991</v>
      </c>
      <c r="B992" s="11">
        <v>0.85039376958811597</v>
      </c>
      <c r="C992" s="11">
        <v>-6.0395368833591603E-2</v>
      </c>
      <c r="D992" s="11">
        <v>3.9293736377088596E-3</v>
      </c>
      <c r="E992" s="11">
        <v>7.4949871624874704E-3</v>
      </c>
      <c r="F992" s="11">
        <v>1.70238261272917E-2</v>
      </c>
      <c r="G992" s="11">
        <v>7.2547789564741203E-3</v>
      </c>
      <c r="H992" s="11">
        <v>1.7408318762785899E-2</v>
      </c>
      <c r="I992" s="11">
        <v>-0.116072129445053</v>
      </c>
      <c r="J992" s="11">
        <v>-2.68510841150803E-2</v>
      </c>
      <c r="K992" s="11">
        <v>-9.5902691473784094E-2</v>
      </c>
      <c r="L992" s="11">
        <v>-0.112834758559143</v>
      </c>
      <c r="M992" s="11">
        <v>-4.6797250906101998E-2</v>
      </c>
      <c r="N992" s="11">
        <v>-0.15095848597809</v>
      </c>
      <c r="O992" s="11">
        <v>-6.0970929311911497E-2</v>
      </c>
      <c r="P992" s="11">
        <v>-1.76608006976594E-2</v>
      </c>
      <c r="Q992" s="11">
        <v>-0.13269374784992799</v>
      </c>
      <c r="R992" s="11">
        <v>-8.0279922438586601E-2</v>
      </c>
      <c r="S992" s="11">
        <v>-0.12579454134519799</v>
      </c>
      <c r="T992" s="11">
        <v>-4.0944735777765501E-2</v>
      </c>
      <c r="U992" s="11">
        <v>-4.1181711963204699E-2</v>
      </c>
      <c r="V992" s="11">
        <v>1.14322738668707E-2</v>
      </c>
      <c r="W992" s="11">
        <v>-2.8703230517834001E-2</v>
      </c>
      <c r="X992" s="11">
        <v>-4.2454117758249803E-2</v>
      </c>
      <c r="Y992" s="11">
        <v>7.1171363818075706E-2</v>
      </c>
      <c r="Z992" s="11">
        <v>-2.3129951736619501E-2</v>
      </c>
      <c r="AA992" s="11">
        <v>-0.118774975089925</v>
      </c>
      <c r="AB992" s="11">
        <v>-3.6319886443831897E-2</v>
      </c>
      <c r="AC992" s="11">
        <v>1.7665500039153201E-3</v>
      </c>
      <c r="AD992" s="11">
        <v>-8.4401181061726002E-3</v>
      </c>
      <c r="AE992" s="11">
        <v>-3.5905868853535597E-2</v>
      </c>
      <c r="AF992" s="11">
        <v>-2.94599622464434E-2</v>
      </c>
      <c r="AG992" s="11">
        <v>-5.45520088562182E-2</v>
      </c>
      <c r="AH992" s="11">
        <v>-4.1393056955070298E-2</v>
      </c>
      <c r="AI992" s="11">
        <v>-2.9230473805863501E-2</v>
      </c>
      <c r="AJ992" s="11">
        <v>-2.1531813803681701E-2</v>
      </c>
      <c r="AK992" s="11">
        <v>6.0552195279141201E-3</v>
      </c>
      <c r="AL992" s="11">
        <v>1.60698807437149E-2</v>
      </c>
      <c r="AM992" s="11">
        <v>-7.9851389256122198E-3</v>
      </c>
      <c r="AN992" s="11">
        <v>-1.1659695930094501E-2</v>
      </c>
      <c r="AO992" s="11">
        <v>-2.7402675219876101E-2</v>
      </c>
      <c r="AP992" s="11">
        <v>-9.1671792048656203E-3</v>
      </c>
      <c r="AQ992" s="11">
        <v>-5.2961331985865397E-2</v>
      </c>
      <c r="AR992" s="11">
        <v>2.3483602593627601E-2</v>
      </c>
      <c r="AS992" s="11">
        <v>-1.6270738687902599E-2</v>
      </c>
      <c r="AT992" s="11">
        <v>-6.8945028832947203E-2</v>
      </c>
      <c r="AU992" s="11">
        <v>5.1352139085134502E-2</v>
      </c>
      <c r="AW992">
        <f t="array" ref="AW992">SUMPRODUCT(B992:AU992,TRANSPOSE('QoL regression results'!$H$3:$H$48))</f>
        <v>0.82507059337676047</v>
      </c>
    </row>
    <row r="993" spans="1:49" x14ac:dyDescent="0.3">
      <c r="A993">
        <v>992</v>
      </c>
      <c r="B993" s="11">
        <v>0.86816271128717404</v>
      </c>
      <c r="C993" s="11">
        <v>-7.6986191244741597E-2</v>
      </c>
      <c r="D993" s="11">
        <v>-3.1227367394033999E-2</v>
      </c>
      <c r="E993" s="11">
        <v>2.7103567659889002E-4</v>
      </c>
      <c r="F993" s="11">
        <v>5.3583259573365197E-3</v>
      </c>
      <c r="G993" s="11">
        <v>2.6068190384141099E-2</v>
      </c>
      <c r="H993" s="11">
        <v>2.2106957730564699E-2</v>
      </c>
      <c r="I993" s="11">
        <v>-0.106546991800282</v>
      </c>
      <c r="J993" s="11">
        <v>-2.3356679301769101E-2</v>
      </c>
      <c r="K993" s="11">
        <v>-0.15259717665901701</v>
      </c>
      <c r="L993" s="11">
        <v>-0.123562921182195</v>
      </c>
      <c r="M993" s="11">
        <v>-4.8939591038308999E-2</v>
      </c>
      <c r="N993" s="11">
        <v>-0.166710791221857</v>
      </c>
      <c r="O993" s="11">
        <v>-8.8414432418351396E-2</v>
      </c>
      <c r="P993" s="11">
        <v>-2.0641469680902101E-2</v>
      </c>
      <c r="Q993" s="11">
        <v>-8.3156757250615901E-2</v>
      </c>
      <c r="R993" s="11">
        <v>-5.0529663478431797E-2</v>
      </c>
      <c r="S993" s="11">
        <v>-0.13392774900014501</v>
      </c>
      <c r="T993" s="11">
        <v>-2.5278388613142501E-2</v>
      </c>
      <c r="U993" s="11">
        <v>1.39823085676968E-2</v>
      </c>
      <c r="V993" s="11">
        <v>-1.8766921978225101E-2</v>
      </c>
      <c r="W993" s="11">
        <v>-1.7227400988753499E-3</v>
      </c>
      <c r="X993" s="11">
        <v>-3.7018829743315898E-2</v>
      </c>
      <c r="Y993" s="11">
        <v>2.99853902191928E-2</v>
      </c>
      <c r="Z993" s="11">
        <v>-6.8915583389139806E-2</v>
      </c>
      <c r="AA993" s="11">
        <v>-0.102231509649853</v>
      </c>
      <c r="AB993" s="11">
        <v>-2.87587041712924E-2</v>
      </c>
      <c r="AC993" s="11">
        <v>-9.9974079248492699E-3</v>
      </c>
      <c r="AD993" s="11">
        <v>8.7566153480387997E-3</v>
      </c>
      <c r="AE993" s="11">
        <v>-3.6841508004351702E-2</v>
      </c>
      <c r="AF993" s="11">
        <v>-1.5300521957439301E-2</v>
      </c>
      <c r="AG993" s="11">
        <v>-5.8686779161100502E-2</v>
      </c>
      <c r="AH993" s="11">
        <v>-4.1136524995168802E-2</v>
      </c>
      <c r="AI993" s="11">
        <v>-2.7824613494662601E-2</v>
      </c>
      <c r="AJ993" s="11">
        <v>-2.35463178919013E-2</v>
      </c>
      <c r="AK993" s="11">
        <v>-5.1337405434341496E-3</v>
      </c>
      <c r="AL993" s="11">
        <v>5.97534525865799E-3</v>
      </c>
      <c r="AM993" s="11">
        <v>-1.0986093545031E-2</v>
      </c>
      <c r="AN993" s="11">
        <v>-1.94960498148216E-2</v>
      </c>
      <c r="AO993" s="11">
        <v>-2.95689205138903E-2</v>
      </c>
      <c r="AP993" s="11">
        <v>-1.3363437838575199E-2</v>
      </c>
      <c r="AQ993" s="11">
        <v>-5.7443595561806698E-2</v>
      </c>
      <c r="AR993" s="11">
        <v>2.8361313216718899E-2</v>
      </c>
      <c r="AS993" s="11">
        <v>-1.44133138773219E-2</v>
      </c>
      <c r="AT993" s="11">
        <v>-6.1048986586802398E-2</v>
      </c>
      <c r="AU993" s="11">
        <v>3.5944229339805199E-2</v>
      </c>
      <c r="AW993">
        <f t="array" ref="AW993">SUMPRODUCT(B993:AU993,TRANSPOSE('QoL regression results'!$H$3:$H$48))</f>
        <v>0.83300153155066314</v>
      </c>
    </row>
    <row r="994" spans="1:49" x14ac:dyDescent="0.3">
      <c r="A994">
        <v>993</v>
      </c>
      <c r="B994" s="11">
        <v>0.86586339982724603</v>
      </c>
      <c r="C994" s="11">
        <v>-3.8493756063714503E-2</v>
      </c>
      <c r="D994" s="11">
        <v>1.9569152053206699E-2</v>
      </c>
      <c r="E994" s="11">
        <v>1.2736971331400501E-3</v>
      </c>
      <c r="F994" s="11">
        <v>-2.7308129005009E-3</v>
      </c>
      <c r="G994" s="11">
        <v>-1.4820289063358701E-3</v>
      </c>
      <c r="H994" s="11">
        <v>1.8800263548089901E-2</v>
      </c>
      <c r="I994" s="11">
        <v>-8.0081327349808107E-2</v>
      </c>
      <c r="J994" s="11">
        <v>-4.6815581030594904E-3</v>
      </c>
      <c r="K994" s="11">
        <v>-0.10053617652371501</v>
      </c>
      <c r="L994" s="11">
        <v>-0.15456940212596801</v>
      </c>
      <c r="M994" s="11">
        <v>-5.8048380891848002E-2</v>
      </c>
      <c r="N994" s="11">
        <v>-0.119422342519337</v>
      </c>
      <c r="O994" s="11">
        <v>-5.29238987450832E-2</v>
      </c>
      <c r="P994" s="11">
        <v>-1.61288874042958E-2</v>
      </c>
      <c r="Q994" s="11">
        <v>-0.12780532678370801</v>
      </c>
      <c r="R994" s="11">
        <v>-6.0595190156996603E-2</v>
      </c>
      <c r="S994" s="11">
        <v>-0.118849898721852</v>
      </c>
      <c r="T994" s="11">
        <v>-7.1235354979754806E-2</v>
      </c>
      <c r="U994" s="11">
        <v>-0.168897253431017</v>
      </c>
      <c r="V994" s="11">
        <v>2.1466940909159699E-2</v>
      </c>
      <c r="W994" s="11">
        <v>-6.5615251051117193E-2</v>
      </c>
      <c r="X994" s="11">
        <v>-2.99412389350866E-2</v>
      </c>
      <c r="Y994" s="11">
        <v>1.02020609840763E-2</v>
      </c>
      <c r="Z994" s="11">
        <v>7.9699849813564903E-3</v>
      </c>
      <c r="AA994" s="11">
        <v>-0.101730064365367</v>
      </c>
      <c r="AB994" s="11">
        <v>-3.1389964983252999E-2</v>
      </c>
      <c r="AC994" s="11">
        <v>6.7733326407135794E-2</v>
      </c>
      <c r="AD994" s="11">
        <v>-4.5700145252916803E-2</v>
      </c>
      <c r="AE994" s="11">
        <v>-4.0199308824011203E-2</v>
      </c>
      <c r="AF994" s="11">
        <v>-1.0002132606965501E-2</v>
      </c>
      <c r="AG994" s="11">
        <v>-6.7540734659393795E-2</v>
      </c>
      <c r="AH994" s="11">
        <v>-4.1956299651753501E-2</v>
      </c>
      <c r="AI994" s="11">
        <v>-2.76625715290678E-2</v>
      </c>
      <c r="AJ994" s="11">
        <v>-1.1027199516661699E-2</v>
      </c>
      <c r="AK994" s="11">
        <v>-2.8675629592103298E-3</v>
      </c>
      <c r="AL994" s="11">
        <v>6.4206123513827398E-3</v>
      </c>
      <c r="AM994" s="11">
        <v>-9.8870407498265894E-3</v>
      </c>
      <c r="AN994" s="11">
        <v>-2.2199811886007201E-2</v>
      </c>
      <c r="AO994" s="11">
        <v>-4.6882496689861899E-2</v>
      </c>
      <c r="AP994" s="11">
        <v>-1.01570781373351E-2</v>
      </c>
      <c r="AQ994" s="11">
        <v>-5.7947304115558498E-2</v>
      </c>
      <c r="AR994" s="11">
        <v>3.0477165714046E-2</v>
      </c>
      <c r="AS994" s="11">
        <v>-1.6086916330261301E-2</v>
      </c>
      <c r="AT994" s="11">
        <v>-6.8249106778996399E-2</v>
      </c>
      <c r="AU994" s="11">
        <v>4.1648328529062299E-2</v>
      </c>
      <c r="AW994">
        <f t="array" ref="AW994">SUMPRODUCT(B994:AU994,TRANSPOSE('QoL regression results'!$H$3:$H$48))</f>
        <v>0.83032771252687521</v>
      </c>
    </row>
    <row r="995" spans="1:49" x14ac:dyDescent="0.3">
      <c r="A995">
        <v>994</v>
      </c>
      <c r="B995" s="11">
        <v>0.86350858391304297</v>
      </c>
      <c r="C995" s="11">
        <v>-6.9794818265956293E-2</v>
      </c>
      <c r="D995" s="11">
        <v>3.19134784632255E-3</v>
      </c>
      <c r="E995" s="11">
        <v>-6.7347957086513598E-3</v>
      </c>
      <c r="F995" s="11">
        <v>-4.2622895340793502E-4</v>
      </c>
      <c r="G995" s="11">
        <v>1.45638190477355E-2</v>
      </c>
      <c r="H995" s="11">
        <v>2.0665786148906198E-2</v>
      </c>
      <c r="I995" s="11">
        <v>-8.3728476087704506E-2</v>
      </c>
      <c r="J995" s="11">
        <v>-3.8612031063807201E-2</v>
      </c>
      <c r="K995" s="11">
        <v>-0.125090634951144</v>
      </c>
      <c r="L995" s="11">
        <v>-0.13649367932304099</v>
      </c>
      <c r="M995" s="11">
        <v>-5.6454292985594103E-2</v>
      </c>
      <c r="N995" s="11">
        <v>-0.13011748789647701</v>
      </c>
      <c r="O995" s="11">
        <v>-9.1842287510091103E-2</v>
      </c>
      <c r="P995" s="11">
        <v>-2.7905068320989001E-2</v>
      </c>
      <c r="Q995" s="11">
        <v>-8.4247142263700406E-2</v>
      </c>
      <c r="R995" s="11">
        <v>-6.6971019405698107E-2</v>
      </c>
      <c r="S995" s="11">
        <v>-0.13133811786479299</v>
      </c>
      <c r="T995" s="11">
        <v>-6.24481182402346E-2</v>
      </c>
      <c r="U995" s="11">
        <v>-0.16818601157080701</v>
      </c>
      <c r="V995" s="11">
        <v>1.9728924696585902E-3</v>
      </c>
      <c r="W995" s="11">
        <v>-6.1178862731582302E-2</v>
      </c>
      <c r="X995" s="11">
        <v>-4.7591901204535401E-2</v>
      </c>
      <c r="Y995" s="11">
        <v>-3.46044930771656E-2</v>
      </c>
      <c r="Z995" s="11">
        <v>1.3301612271775599E-2</v>
      </c>
      <c r="AA995" s="11">
        <v>-9.6180015780449199E-2</v>
      </c>
      <c r="AB995" s="11">
        <v>-4.0354970941784502E-2</v>
      </c>
      <c r="AC995" s="11">
        <v>-1.76937778923822E-2</v>
      </c>
      <c r="AD995" s="11">
        <v>-7.7713221049078698E-2</v>
      </c>
      <c r="AE995" s="11">
        <v>-4.06332143741054E-2</v>
      </c>
      <c r="AF995" s="11">
        <v>-7.9344086154180694E-3</v>
      </c>
      <c r="AG995" s="11">
        <v>-5.96569864341263E-2</v>
      </c>
      <c r="AH995" s="11">
        <v>-3.8814452692174498E-2</v>
      </c>
      <c r="AI995" s="11">
        <v>-3.1641104602436201E-2</v>
      </c>
      <c r="AJ995" s="11">
        <v>-2.2976311605780401E-2</v>
      </c>
      <c r="AK995" s="11">
        <v>-7.1969822784615899E-3</v>
      </c>
      <c r="AL995" s="11">
        <v>-4.1194107385648998E-3</v>
      </c>
      <c r="AM995" s="11">
        <v>-5.4803309351459297E-3</v>
      </c>
      <c r="AN995" s="11">
        <v>-2.1790790844264999E-2</v>
      </c>
      <c r="AO995" s="11">
        <v>-4.2764439853590699E-2</v>
      </c>
      <c r="AP995" s="11">
        <v>-1.0366320234609599E-2</v>
      </c>
      <c r="AQ995" s="11">
        <v>-5.1251016025533801E-2</v>
      </c>
      <c r="AR995" s="11">
        <v>3.27780250753903E-2</v>
      </c>
      <c r="AS995" s="11">
        <v>-1.10823572759139E-2</v>
      </c>
      <c r="AT995" s="11">
        <v>-5.4866614321863599E-2</v>
      </c>
      <c r="AU995" s="11">
        <v>4.8943508034069501E-2</v>
      </c>
      <c r="AW995">
        <f t="array" ref="AW995">SUMPRODUCT(B995:AU995,TRANSPOSE('QoL regression results'!$H$3:$H$48))</f>
        <v>0.82057472048230351</v>
      </c>
    </row>
    <row r="996" spans="1:49" x14ac:dyDescent="0.3">
      <c r="A996">
        <v>995</v>
      </c>
      <c r="B996" s="11">
        <v>0.86940762467858301</v>
      </c>
      <c r="C996" s="11">
        <v>-2.0125261808060801E-2</v>
      </c>
      <c r="D996" s="11">
        <v>8.9917863766400593E-3</v>
      </c>
      <c r="E996" s="11">
        <v>3.5244223211434002E-3</v>
      </c>
      <c r="F996" s="11">
        <v>2.02250827809979E-2</v>
      </c>
      <c r="G996" s="11">
        <v>8.69406973616315E-3</v>
      </c>
      <c r="H996" s="11">
        <v>3.0612807364449102E-2</v>
      </c>
      <c r="I996" s="11">
        <v>-0.12752323404785099</v>
      </c>
      <c r="J996" s="11">
        <v>-3.70903360358091E-2</v>
      </c>
      <c r="K996" s="11">
        <v>-7.0848861347379805E-2</v>
      </c>
      <c r="L996" s="11">
        <v>-0.14511768469494599</v>
      </c>
      <c r="M996" s="11">
        <v>-5.3980216283004603E-2</v>
      </c>
      <c r="N996" s="11">
        <v>-0.145180848949548</v>
      </c>
      <c r="O996" s="11">
        <v>-6.7154182444662799E-2</v>
      </c>
      <c r="P996" s="11">
        <v>-1.6630092175308302E-2</v>
      </c>
      <c r="Q996" s="11">
        <v>-5.43893663431518E-2</v>
      </c>
      <c r="R996" s="11">
        <v>-7.2199395805196506E-2</v>
      </c>
      <c r="S996" s="11">
        <v>-0.10028535281940699</v>
      </c>
      <c r="T996" s="11">
        <v>-7.0501333430459501E-2</v>
      </c>
      <c r="U996" s="11">
        <v>-7.1573414778381902E-2</v>
      </c>
      <c r="V996" s="11">
        <v>2.20807591325813E-3</v>
      </c>
      <c r="W996" s="11">
        <v>-2.2300880997735101E-2</v>
      </c>
      <c r="X996" s="11">
        <v>-4.9002185063062198E-2</v>
      </c>
      <c r="Y996" s="11">
        <v>1.56860569928902E-3</v>
      </c>
      <c r="Z996" s="11">
        <v>2.1809966793514698E-2</v>
      </c>
      <c r="AA996" s="11">
        <v>-0.10681100636966499</v>
      </c>
      <c r="AB996" s="11">
        <v>-2.6032339446860401E-2</v>
      </c>
      <c r="AC996" s="11">
        <v>3.6566893559213602E-2</v>
      </c>
      <c r="AD996" s="11">
        <v>-7.2933515473266896E-4</v>
      </c>
      <c r="AE996" s="11">
        <v>-3.6953496399250899E-2</v>
      </c>
      <c r="AF996" s="11">
        <v>-3.2595378359503401E-2</v>
      </c>
      <c r="AG996" s="11">
        <v>-5.9309789057767202E-2</v>
      </c>
      <c r="AH996" s="11">
        <v>-4.78367061102489E-2</v>
      </c>
      <c r="AI996" s="11">
        <v>-2.2889028500251599E-2</v>
      </c>
      <c r="AJ996" s="11">
        <v>-1.31859803678055E-2</v>
      </c>
      <c r="AK996" s="11">
        <v>-1.1718142598869399E-2</v>
      </c>
      <c r="AL996" s="11">
        <v>4.5684981660894599E-4</v>
      </c>
      <c r="AM996" s="11">
        <v>-2.1270611834098601E-2</v>
      </c>
      <c r="AN996" s="11">
        <v>-2.82228775810138E-2</v>
      </c>
      <c r="AO996" s="11">
        <v>-5.03964023087888E-2</v>
      </c>
      <c r="AP996" s="11">
        <v>-1.8322593994649802E-2</v>
      </c>
      <c r="AQ996" s="11">
        <v>-4.7273219907460098E-2</v>
      </c>
      <c r="AR996" s="11">
        <v>2.9766625605618002E-2</v>
      </c>
      <c r="AS996" s="11">
        <v>-1.2394436362529199E-2</v>
      </c>
      <c r="AT996" s="11">
        <v>-5.7725855678111102E-2</v>
      </c>
      <c r="AU996" s="11">
        <v>3.69029650234248E-2</v>
      </c>
      <c r="AW996">
        <f t="array" ref="AW996">SUMPRODUCT(B996:AU996,TRANSPOSE('QoL regression results'!$H$3:$H$48))</f>
        <v>0.82202776838494307</v>
      </c>
    </row>
    <row r="997" spans="1:49" x14ac:dyDescent="0.3">
      <c r="A997">
        <v>996</v>
      </c>
      <c r="B997" s="11">
        <v>0.86412768408914697</v>
      </c>
      <c r="C997" s="11">
        <v>-3.1405082324586601E-2</v>
      </c>
      <c r="D997" s="11">
        <v>2.40373245092192E-2</v>
      </c>
      <c r="E997" s="11">
        <v>-3.9793569050730797E-6</v>
      </c>
      <c r="F997" s="11">
        <v>-1.21480416676215E-2</v>
      </c>
      <c r="G997" s="11">
        <v>4.4741337923583698E-3</v>
      </c>
      <c r="H997" s="11">
        <v>2.0679965545985501E-2</v>
      </c>
      <c r="I997" s="11">
        <v>-8.9862601146960097E-2</v>
      </c>
      <c r="J997" s="11">
        <v>6.3124827246137799E-3</v>
      </c>
      <c r="K997" s="11">
        <v>-0.16346454783143699</v>
      </c>
      <c r="L997" s="11">
        <v>-0.12591154518316</v>
      </c>
      <c r="M997" s="11">
        <v>-6.1398009484257401E-2</v>
      </c>
      <c r="N997" s="11">
        <v>-0.146678212515783</v>
      </c>
      <c r="O997" s="11">
        <v>-7.1025072787384097E-2</v>
      </c>
      <c r="P997" s="11">
        <v>-2.4767362590828599E-2</v>
      </c>
      <c r="Q997" s="11">
        <v>-0.114081350903124</v>
      </c>
      <c r="R997" s="11">
        <v>-9.6615009109549302E-2</v>
      </c>
      <c r="S997" s="11">
        <v>-0.143394728866442</v>
      </c>
      <c r="T997" s="11">
        <v>-5.5997720481235302E-2</v>
      </c>
      <c r="U997" s="11">
        <v>-4.7133651877120299E-2</v>
      </c>
      <c r="V997" s="11">
        <v>4.2256212346384299E-3</v>
      </c>
      <c r="W997" s="11">
        <v>-4.9144348223873299E-2</v>
      </c>
      <c r="X997" s="11">
        <v>-1.8830835118051201E-2</v>
      </c>
      <c r="Y997" s="11">
        <v>3.3357551786043403E-2</v>
      </c>
      <c r="Z997" s="11">
        <v>-3.46844041718758E-2</v>
      </c>
      <c r="AA997" s="11">
        <v>-0.10552451087852199</v>
      </c>
      <c r="AB997" s="11">
        <v>-3.5171977568785998E-2</v>
      </c>
      <c r="AC997" s="11">
        <v>3.1017582607468699E-2</v>
      </c>
      <c r="AD997" s="11">
        <v>-9.1437514825302602E-2</v>
      </c>
      <c r="AE997" s="11">
        <v>-4.0809194296239401E-2</v>
      </c>
      <c r="AF997" s="11">
        <v>-3.0972839548892801E-2</v>
      </c>
      <c r="AG997" s="11">
        <v>-6.3679183860985603E-2</v>
      </c>
      <c r="AH997" s="11">
        <v>-4.4762877057887798E-2</v>
      </c>
      <c r="AI997" s="11">
        <v>-3.0583997390921401E-2</v>
      </c>
      <c r="AJ997" s="11">
        <v>-9.4694540932910402E-3</v>
      </c>
      <c r="AK997" s="11">
        <v>-4.3101025751114902E-3</v>
      </c>
      <c r="AL997" s="11">
        <v>1.1000114845448199E-2</v>
      </c>
      <c r="AM997" s="11">
        <v>-6.3125512908654103E-3</v>
      </c>
      <c r="AN997" s="11">
        <v>-1.5916956945870201E-2</v>
      </c>
      <c r="AO997" s="11">
        <v>-2.8034841398602399E-2</v>
      </c>
      <c r="AP997" s="11">
        <v>-9.9744261543114193E-3</v>
      </c>
      <c r="AQ997" s="11">
        <v>-5.1855041107401502E-2</v>
      </c>
      <c r="AR997" s="11">
        <v>2.8260187973864401E-2</v>
      </c>
      <c r="AS997" s="11">
        <v>-1.6223797900621E-2</v>
      </c>
      <c r="AT997" s="11">
        <v>-6.8488396185567499E-2</v>
      </c>
      <c r="AU997" s="11">
        <v>3.9508473156896901E-2</v>
      </c>
      <c r="AW997">
        <f t="array" ref="AW997">SUMPRODUCT(B997:AU997,TRANSPOSE('QoL regression results'!$H$3:$H$48))</f>
        <v>0.8303649218767073</v>
      </c>
    </row>
    <row r="998" spans="1:49" x14ac:dyDescent="0.3">
      <c r="A998">
        <v>997</v>
      </c>
      <c r="B998" s="11">
        <v>0.85039281395646404</v>
      </c>
      <c r="C998" s="11">
        <v>-4.5709329171306497E-2</v>
      </c>
      <c r="D998" s="11">
        <v>-1.5215790339935501E-3</v>
      </c>
      <c r="E998" s="11">
        <v>3.8652757863806499E-3</v>
      </c>
      <c r="F998" s="11">
        <v>7.4273551727336001E-3</v>
      </c>
      <c r="G998" s="11">
        <v>1.81817440852815E-2</v>
      </c>
      <c r="H998" s="11">
        <v>3.5052184695109199E-2</v>
      </c>
      <c r="I998" s="11">
        <v>-0.103818896857853</v>
      </c>
      <c r="J998" s="11">
        <v>-3.2277169565895103E-2</v>
      </c>
      <c r="K998" s="11">
        <v>-0.11617097518049101</v>
      </c>
      <c r="L998" s="11">
        <v>-0.144365933308161</v>
      </c>
      <c r="M998" s="11">
        <v>-5.2444661175208199E-2</v>
      </c>
      <c r="N998" s="11">
        <v>-5.3056877866931203E-2</v>
      </c>
      <c r="O998" s="11">
        <v>-0.104330918227251</v>
      </c>
      <c r="P998" s="11">
        <v>-1.22535964492262E-2</v>
      </c>
      <c r="Q998" s="11">
        <v>-0.13003149684023099</v>
      </c>
      <c r="R998" s="11">
        <v>-9.2002614236865093E-2</v>
      </c>
      <c r="S998" s="11">
        <v>-0.106517404405708</v>
      </c>
      <c r="T998" s="11">
        <v>-3.7801096800802098E-2</v>
      </c>
      <c r="U998" s="11">
        <v>-0.103282697787186</v>
      </c>
      <c r="V998" s="11">
        <v>3.6084853154668499E-3</v>
      </c>
      <c r="W998" s="11">
        <v>-5.1889927698614599E-2</v>
      </c>
      <c r="X998" s="11">
        <v>-2.8127357646668402E-2</v>
      </c>
      <c r="Y998" s="11">
        <v>7.0851066062488297E-3</v>
      </c>
      <c r="Z998" s="11">
        <v>-9.7014800375460394E-3</v>
      </c>
      <c r="AA998" s="11">
        <v>-7.1586252666065497E-2</v>
      </c>
      <c r="AB998" s="11">
        <v>-2.2949867799764399E-2</v>
      </c>
      <c r="AC998" s="11">
        <v>-3.1129824951967498E-2</v>
      </c>
      <c r="AD998" s="11">
        <v>-3.80665717363027E-2</v>
      </c>
      <c r="AE998" s="11">
        <v>-3.6252944426870701E-2</v>
      </c>
      <c r="AF998" s="11">
        <v>-2.6192610007924499E-2</v>
      </c>
      <c r="AG998" s="11">
        <v>-5.4436454583618801E-2</v>
      </c>
      <c r="AH998" s="11">
        <v>-5.1354404523422797E-2</v>
      </c>
      <c r="AI998" s="11">
        <v>-1.72279413526343E-2</v>
      </c>
      <c r="AJ998" s="11">
        <v>-1.1976681202817E-2</v>
      </c>
      <c r="AK998" s="11">
        <v>-9.1853776444484302E-3</v>
      </c>
      <c r="AL998" s="11">
        <v>4.7421622437302897E-3</v>
      </c>
      <c r="AM998" s="11">
        <v>-1.3019890069361899E-2</v>
      </c>
      <c r="AN998" s="11">
        <v>-2.5753430367365701E-2</v>
      </c>
      <c r="AO998" s="11">
        <v>-4.8973160880190499E-2</v>
      </c>
      <c r="AP998" s="11">
        <v>-1.9039052776651799E-2</v>
      </c>
      <c r="AQ998" s="11">
        <v>-4.4349855977110698E-2</v>
      </c>
      <c r="AR998" s="11">
        <v>3.2859993228326403E-2</v>
      </c>
      <c r="AS998" s="11">
        <v>-1.37415090324147E-2</v>
      </c>
      <c r="AT998" s="11">
        <v>-5.5443265939778399E-2</v>
      </c>
      <c r="AU998" s="11">
        <v>4.3876826384587397E-2</v>
      </c>
      <c r="AW998">
        <f t="array" ref="AW998">SUMPRODUCT(B998:AU998,TRANSPOSE('QoL regression results'!$H$3:$H$48))</f>
        <v>0.80378057167677153</v>
      </c>
    </row>
    <row r="999" spans="1:49" x14ac:dyDescent="0.3">
      <c r="A999">
        <v>998</v>
      </c>
      <c r="B999" s="11">
        <v>0.85702932849347202</v>
      </c>
      <c r="C999" s="11">
        <v>-3.9152126357316699E-2</v>
      </c>
      <c r="D999" s="11">
        <v>2.4251319842137499E-2</v>
      </c>
      <c r="E999" s="11">
        <v>6.86518477758199E-3</v>
      </c>
      <c r="F999" s="11">
        <v>1.06057090513248E-2</v>
      </c>
      <c r="G999" s="11">
        <v>2.17332012067783E-2</v>
      </c>
      <c r="H999" s="11">
        <v>3.5606604828437603E-2</v>
      </c>
      <c r="I999" s="11">
        <v>-7.8954785531128405E-2</v>
      </c>
      <c r="J999" s="11">
        <v>-2.18993343508572E-2</v>
      </c>
      <c r="K999" s="11">
        <v>-0.20711370144729299</v>
      </c>
      <c r="L999" s="11">
        <v>-6.4445494816801605E-2</v>
      </c>
      <c r="M999" s="11">
        <v>-5.5633482668834701E-2</v>
      </c>
      <c r="N999" s="11">
        <v>-0.14111558016294301</v>
      </c>
      <c r="O999" s="11">
        <v>-6.1076355724730601E-2</v>
      </c>
      <c r="P999" s="11">
        <v>-2.1432913691846401E-2</v>
      </c>
      <c r="Q999" s="11">
        <v>-0.15749162467702299</v>
      </c>
      <c r="R999" s="11">
        <v>-5.4948605412374001E-2</v>
      </c>
      <c r="S999" s="11">
        <v>-0.10380690628576</v>
      </c>
      <c r="T999" s="11">
        <v>-9.2412065467412999E-2</v>
      </c>
      <c r="U999" s="11">
        <v>-9.9940996597985193E-2</v>
      </c>
      <c r="V999" s="11">
        <v>2.01004530391195E-2</v>
      </c>
      <c r="W999" s="11">
        <v>-5.8521754711683097E-2</v>
      </c>
      <c r="X999" s="11">
        <v>-5.5125047444506602E-2</v>
      </c>
      <c r="Y999" s="11">
        <v>1.01358746736028E-2</v>
      </c>
      <c r="Z999" s="11">
        <v>-6.3579227587318796E-3</v>
      </c>
      <c r="AA999" s="11">
        <v>-7.4427532950420594E-2</v>
      </c>
      <c r="AB999" s="11">
        <v>-4.1028127234698203E-2</v>
      </c>
      <c r="AC999" s="11">
        <v>2.8679822429182801E-2</v>
      </c>
      <c r="AD999" s="11">
        <v>6.8899848753665701E-3</v>
      </c>
      <c r="AE999" s="11">
        <v>-4.2977771744813001E-2</v>
      </c>
      <c r="AF999" s="11">
        <v>-1.13112727104701E-2</v>
      </c>
      <c r="AG999" s="11">
        <v>-5.9407311706576101E-2</v>
      </c>
      <c r="AH999" s="11">
        <v>-5.8449477139279199E-2</v>
      </c>
      <c r="AI999" s="11">
        <v>-3.1255706974549803E-2</v>
      </c>
      <c r="AJ999" s="11">
        <v>-1.60449067858476E-2</v>
      </c>
      <c r="AK999" s="11">
        <v>5.6739064855363796E-3</v>
      </c>
      <c r="AL999" s="11">
        <v>2.3500089661082701E-2</v>
      </c>
      <c r="AM999" s="11">
        <v>-5.5191912422848204E-3</v>
      </c>
      <c r="AN999" s="11">
        <v>-1.61524963158967E-2</v>
      </c>
      <c r="AO999" s="11">
        <v>-4.0299965957092503E-2</v>
      </c>
      <c r="AP999" s="11">
        <v>-1.50889751918838E-2</v>
      </c>
      <c r="AQ999" s="11">
        <v>-5.6430282069536999E-2</v>
      </c>
      <c r="AR999" s="11">
        <v>2.6956158463016001E-2</v>
      </c>
      <c r="AS999" s="11">
        <v>-1.9421135774372E-2</v>
      </c>
      <c r="AT999" s="11">
        <v>-6.5324651973258499E-2</v>
      </c>
      <c r="AU999" s="11">
        <v>4.5684516606601201E-2</v>
      </c>
      <c r="AW999">
        <f t="array" ref="AW999">SUMPRODUCT(B999:AU999,TRANSPOSE('QoL regression results'!$H$3:$H$48))</f>
        <v>0.82207994101527559</v>
      </c>
    </row>
    <row r="1000" spans="1:49" x14ac:dyDescent="0.3">
      <c r="A1000">
        <v>999</v>
      </c>
      <c r="B1000" s="11">
        <v>0.85617056160883198</v>
      </c>
      <c r="C1000" s="11">
        <v>3.3555762299213102E-2</v>
      </c>
      <c r="D1000" s="11">
        <v>2.4065629976067301E-2</v>
      </c>
      <c r="E1000" s="11">
        <v>1.0277581885736501E-2</v>
      </c>
      <c r="F1000" s="11">
        <v>-4.1341784426147297E-2</v>
      </c>
      <c r="G1000" s="11">
        <v>1.09854645086319E-3</v>
      </c>
      <c r="H1000" s="11">
        <v>1.31815793877648E-2</v>
      </c>
      <c r="I1000" s="11">
        <v>-7.8986905890302106E-2</v>
      </c>
      <c r="J1000" s="11">
        <v>-2.01353205870771E-2</v>
      </c>
      <c r="K1000" s="11">
        <v>-0.163320136170721</v>
      </c>
      <c r="L1000" s="11">
        <v>-0.12901738445408401</v>
      </c>
      <c r="M1000" s="11">
        <v>-5.4922351778079297E-2</v>
      </c>
      <c r="N1000" s="11">
        <v>-8.0862907332416703E-2</v>
      </c>
      <c r="O1000" s="11">
        <v>-0.10897868686699801</v>
      </c>
      <c r="P1000" s="11">
        <v>-1.8903994764900199E-2</v>
      </c>
      <c r="Q1000" s="11">
        <v>-0.110083815837538</v>
      </c>
      <c r="R1000" s="11">
        <v>-9.1610970784430604E-2</v>
      </c>
      <c r="S1000" s="11">
        <v>-0.104371903415912</v>
      </c>
      <c r="T1000" s="11">
        <v>-6.0297901882157397E-2</v>
      </c>
      <c r="U1000" s="11">
        <v>-0.16809255572667101</v>
      </c>
      <c r="V1000" s="11">
        <v>2.1771285746811201E-2</v>
      </c>
      <c r="W1000" s="11">
        <v>-4.7710059175645997E-2</v>
      </c>
      <c r="X1000" s="11">
        <v>-3.4609477268776702E-2</v>
      </c>
      <c r="Y1000" s="11">
        <v>-3.2061489857611203E-2</v>
      </c>
      <c r="Z1000" s="11">
        <v>2.28386531982833E-2</v>
      </c>
      <c r="AA1000" s="11">
        <v>-8.4255843142752307E-2</v>
      </c>
      <c r="AB1000" s="11">
        <v>-3.2138932065304097E-2</v>
      </c>
      <c r="AC1000" s="11">
        <v>-2.70298534337572E-2</v>
      </c>
      <c r="AD1000" s="11">
        <v>-4.7704204570091398E-2</v>
      </c>
      <c r="AE1000" s="11">
        <v>-3.9604451763725103E-2</v>
      </c>
      <c r="AF1000" s="11">
        <v>-2.7989538093976401E-2</v>
      </c>
      <c r="AG1000" s="11">
        <v>-6.2040271401992801E-2</v>
      </c>
      <c r="AH1000" s="11">
        <v>-3.8317203961488203E-2</v>
      </c>
      <c r="AI1000" s="11">
        <v>-2.1652168495396602E-2</v>
      </c>
      <c r="AJ1000" s="11">
        <v>-1.32928201118124E-2</v>
      </c>
      <c r="AK1000" s="11">
        <v>-1.4915272673155901E-3</v>
      </c>
      <c r="AL1000" s="11">
        <v>-2.93817421520874E-5</v>
      </c>
      <c r="AM1000" s="11">
        <v>-8.2682312498995707E-3</v>
      </c>
      <c r="AN1000" s="11">
        <v>-3.32779440740796E-2</v>
      </c>
      <c r="AO1000" s="11">
        <v>-5.0216597894975297E-2</v>
      </c>
      <c r="AP1000" s="11">
        <v>-1.16493510169574E-2</v>
      </c>
      <c r="AQ1000" s="11">
        <v>-5.5614892947729803E-2</v>
      </c>
      <c r="AR1000" s="11">
        <v>3.3114497248278502E-2</v>
      </c>
      <c r="AS1000" s="11">
        <v>-2.1772335957760101E-2</v>
      </c>
      <c r="AT1000" s="11">
        <v>-6.5602634766909404E-2</v>
      </c>
      <c r="AU1000" s="11">
        <v>4.72714558804695E-2</v>
      </c>
      <c r="AW1000">
        <f t="array" ref="AW1000">SUMPRODUCT(B1000:AU1000,TRANSPOSE('QoL regression results'!$H$3:$H$48))</f>
        <v>0.81782397590519174</v>
      </c>
    </row>
    <row r="1001" spans="1:49" x14ac:dyDescent="0.3">
      <c r="A1001">
        <v>1000</v>
      </c>
      <c r="B1001" s="11">
        <v>0.85071675579998995</v>
      </c>
      <c r="C1001" s="11">
        <v>-6.2700979958909706E-2</v>
      </c>
      <c r="D1001" s="11">
        <v>-1.2837167788800201E-2</v>
      </c>
      <c r="E1001" s="11">
        <v>7.8281333949490103E-3</v>
      </c>
      <c r="F1001" s="11">
        <v>2.24236271462528E-2</v>
      </c>
      <c r="G1001" s="11">
        <v>3.4365377280378098E-2</v>
      </c>
      <c r="H1001" s="11">
        <v>3.25870720845126E-2</v>
      </c>
      <c r="I1001" s="11">
        <v>-4.4429718019576597E-2</v>
      </c>
      <c r="J1001" s="11">
        <v>-1.6932406257315999E-2</v>
      </c>
      <c r="K1001" s="11">
        <v>-0.15570016629937</v>
      </c>
      <c r="L1001" s="11">
        <v>-9.1470675477661106E-2</v>
      </c>
      <c r="M1001" s="11">
        <v>-5.0023380617749802E-2</v>
      </c>
      <c r="N1001" s="11">
        <v>-0.19379833719313799</v>
      </c>
      <c r="O1001" s="11">
        <v>-5.3641647015357799E-2</v>
      </c>
      <c r="P1001" s="11">
        <v>-2.0913057077204301E-2</v>
      </c>
      <c r="Q1001" s="11">
        <v>-5.6984933826746201E-2</v>
      </c>
      <c r="R1001" s="11">
        <v>-0.12517842188539699</v>
      </c>
      <c r="S1001" s="11">
        <v>-0.123888817495861</v>
      </c>
      <c r="T1001" s="11">
        <v>-5.4944060890549699E-2</v>
      </c>
      <c r="U1001" s="11">
        <v>-7.10575239142585E-2</v>
      </c>
      <c r="V1001" s="11">
        <v>-3.1579475198583299E-3</v>
      </c>
      <c r="W1001" s="11">
        <v>-6.1835337502980099E-2</v>
      </c>
      <c r="X1001" s="11">
        <v>-5.1391597723647098E-2</v>
      </c>
      <c r="Y1001" s="11">
        <v>5.4805383659051597E-2</v>
      </c>
      <c r="Z1001" s="11">
        <v>3.66499786951721E-2</v>
      </c>
      <c r="AA1001" s="11">
        <v>-8.5095796281301997E-2</v>
      </c>
      <c r="AB1001" s="11">
        <v>-3.4189248022292097E-2</v>
      </c>
      <c r="AC1001" s="11">
        <v>3.0814552078761898E-2</v>
      </c>
      <c r="AD1001" s="11">
        <v>4.15606411428237E-2</v>
      </c>
      <c r="AE1001" s="11">
        <v>-3.36898496164569E-2</v>
      </c>
      <c r="AF1001" s="11">
        <v>-1.9117900930531499E-2</v>
      </c>
      <c r="AG1001" s="11">
        <v>-5.0271587981684199E-2</v>
      </c>
      <c r="AH1001" s="11">
        <v>-5.7148102770668001E-2</v>
      </c>
      <c r="AI1001" s="11">
        <v>-2.3639195732172401E-2</v>
      </c>
      <c r="AJ1001" s="11">
        <v>-1.52582094220871E-2</v>
      </c>
      <c r="AK1001" s="11">
        <v>-1.85006956611897E-3</v>
      </c>
      <c r="AL1001" s="11">
        <v>8.1688137928701103E-3</v>
      </c>
      <c r="AM1001" s="11">
        <v>-8.4551621744463398E-3</v>
      </c>
      <c r="AN1001" s="11">
        <v>-2.09226754530468E-2</v>
      </c>
      <c r="AO1001" s="11">
        <v>-4.02675181855775E-2</v>
      </c>
      <c r="AP1001" s="11">
        <v>-2.1309125114470601E-2</v>
      </c>
      <c r="AQ1001" s="11">
        <v>-5.8654299872343003E-2</v>
      </c>
      <c r="AR1001" s="11">
        <v>3.3641592496256E-2</v>
      </c>
      <c r="AS1001" s="11">
        <v>-1.0908551081894599E-2</v>
      </c>
      <c r="AT1001" s="11">
        <v>-5.80131024315967E-2</v>
      </c>
      <c r="AU1001" s="11">
        <v>4.04088230805753E-2</v>
      </c>
      <c r="AW1001">
        <f t="array" ref="AW1001">SUMPRODUCT(B1001:AU1001,TRANSPOSE('QoL regression results'!$H$3:$H$48))</f>
        <v>0.80173746682219216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W1001"/>
  <sheetViews>
    <sheetView workbookViewId="0">
      <selection activeCell="K8" sqref="K8"/>
    </sheetView>
  </sheetViews>
  <sheetFormatPr defaultRowHeight="14.4" x14ac:dyDescent="0.3"/>
  <cols>
    <col min="1" max="1" width="14.44140625" customWidth="1"/>
    <col min="2" max="47" width="8" customWidth="1"/>
  </cols>
  <sheetData>
    <row r="1" spans="1:49" x14ac:dyDescent="0.3">
      <c r="A1" t="s">
        <v>134</v>
      </c>
      <c r="B1" s="2" t="s">
        <v>85</v>
      </c>
      <c r="C1" s="8" t="s">
        <v>86</v>
      </c>
      <c r="D1" s="8" t="s">
        <v>87</v>
      </c>
      <c r="E1" s="8" t="s">
        <v>88</v>
      </c>
      <c r="F1" s="8" t="s">
        <v>89</v>
      </c>
      <c r="G1" s="3" t="s">
        <v>90</v>
      </c>
      <c r="H1" s="3" t="s">
        <v>91</v>
      </c>
      <c r="I1" s="2" t="s">
        <v>92</v>
      </c>
      <c r="J1" s="2" t="s">
        <v>93</v>
      </c>
      <c r="K1" s="5" t="s">
        <v>94</v>
      </c>
      <c r="L1" s="5" t="s">
        <v>95</v>
      </c>
      <c r="M1" s="2" t="s">
        <v>96</v>
      </c>
      <c r="N1" s="2" t="s">
        <v>97</v>
      </c>
      <c r="O1" s="2" t="s">
        <v>98</v>
      </c>
      <c r="P1" s="2" t="s">
        <v>99</v>
      </c>
      <c r="Q1" t="s">
        <v>100</v>
      </c>
      <c r="R1" t="s">
        <v>101</v>
      </c>
      <c r="S1" t="s">
        <v>102</v>
      </c>
      <c r="T1" t="s">
        <v>103</v>
      </c>
      <c r="U1" t="s">
        <v>104</v>
      </c>
      <c r="V1" t="s">
        <v>105</v>
      </c>
      <c r="W1" t="s">
        <v>106</v>
      </c>
      <c r="X1" t="s">
        <v>107</v>
      </c>
      <c r="Y1" t="s">
        <v>108</v>
      </c>
      <c r="Z1" t="s">
        <v>109</v>
      </c>
      <c r="AA1" t="s">
        <v>110</v>
      </c>
      <c r="AB1" t="s">
        <v>111</v>
      </c>
      <c r="AC1" t="s">
        <v>112</v>
      </c>
      <c r="AD1" t="s">
        <v>113</v>
      </c>
      <c r="AE1" t="s">
        <v>114</v>
      </c>
      <c r="AF1" t="s">
        <v>115</v>
      </c>
      <c r="AG1" t="s">
        <v>116</v>
      </c>
      <c r="AH1" t="s">
        <v>117</v>
      </c>
      <c r="AI1" t="s">
        <v>118</v>
      </c>
      <c r="AJ1" t="s">
        <v>119</v>
      </c>
      <c r="AK1" t="s">
        <v>120</v>
      </c>
      <c r="AL1" t="s">
        <v>121</v>
      </c>
      <c r="AM1" t="s">
        <v>122</v>
      </c>
      <c r="AN1" t="s">
        <v>123</v>
      </c>
      <c r="AO1" t="s">
        <v>124</v>
      </c>
      <c r="AP1" t="s">
        <v>125</v>
      </c>
      <c r="AQ1" t="s">
        <v>126</v>
      </c>
      <c r="AR1" t="s">
        <v>127</v>
      </c>
      <c r="AS1" t="s">
        <v>128</v>
      </c>
      <c r="AT1" t="s">
        <v>129</v>
      </c>
      <c r="AU1" t="s">
        <v>130</v>
      </c>
      <c r="AW1" t="s">
        <v>206</v>
      </c>
    </row>
    <row r="2" spans="1:49" x14ac:dyDescent="0.3">
      <c r="A2">
        <v>1</v>
      </c>
      <c r="B2" s="12">
        <v>0.89751267579779204</v>
      </c>
      <c r="C2" s="12">
        <v>1.9498744855837801E-3</v>
      </c>
      <c r="D2" s="12">
        <v>-9.5717533057725693E-3</v>
      </c>
      <c r="E2" s="12">
        <v>-3.7634795114742201E-2</v>
      </c>
      <c r="F2" s="12">
        <v>1.68688717101616E-2</v>
      </c>
      <c r="G2" s="12">
        <v>1.41464176523313E-2</v>
      </c>
      <c r="H2" s="12">
        <v>-1.04425376231101E-2</v>
      </c>
      <c r="I2" s="12">
        <v>1.1288291123028499E-2</v>
      </c>
      <c r="J2" s="12">
        <v>-7.3707365702378597E-2</v>
      </c>
      <c r="K2" s="12">
        <v>-4.2427114136488302E-2</v>
      </c>
      <c r="L2" s="12">
        <v>-8.8700877628237695E-2</v>
      </c>
      <c r="M2" s="12">
        <v>-8.5802689289364104E-2</v>
      </c>
      <c r="N2" s="12">
        <v>-2.1379365458488401E-2</v>
      </c>
      <c r="O2" s="12">
        <v>-7.0509584052126706E-2</v>
      </c>
      <c r="P2" s="12">
        <v>-7.7733958764527197E-2</v>
      </c>
      <c r="Q2" s="12">
        <v>-6.9901700028098604E-2</v>
      </c>
      <c r="R2" s="12">
        <v>-2.6262158381712902E-2</v>
      </c>
      <c r="S2" s="12">
        <v>-5.5992432741560197E-2</v>
      </c>
      <c r="T2" s="12">
        <v>-7.36679166225125E-2</v>
      </c>
      <c r="U2" s="12">
        <v>-8.8680900538616794E-3</v>
      </c>
      <c r="V2" s="12">
        <v>-0.118972476680114</v>
      </c>
      <c r="W2" s="12">
        <v>-3.22609763758306E-2</v>
      </c>
      <c r="X2" s="12">
        <v>-2.9192671313991701E-2</v>
      </c>
      <c r="Y2" s="12">
        <v>-1.15397481826161E-2</v>
      </c>
      <c r="Z2" s="12">
        <v>-9.6754542876104303E-3</v>
      </c>
      <c r="AA2" s="12">
        <v>-2.3625117159834001E-2</v>
      </c>
      <c r="AB2" s="12">
        <v>-6.6721783436035104E-2</v>
      </c>
      <c r="AC2" s="12">
        <v>-9.0485259306720994E-2</v>
      </c>
      <c r="AD2" s="12">
        <v>-6.5214166328069704E-3</v>
      </c>
      <c r="AE2" s="12">
        <v>-2.4672004762486401E-2</v>
      </c>
      <c r="AF2" s="12">
        <v>-1.17630318389079E-2</v>
      </c>
      <c r="AG2" s="12">
        <v>-4.8980522150757301E-2</v>
      </c>
      <c r="AH2" s="12">
        <v>-3.1797777718164E-2</v>
      </c>
      <c r="AI2" s="12">
        <v>-1.46911706121145E-2</v>
      </c>
      <c r="AJ2" s="12">
        <v>-1.05921006486525E-2</v>
      </c>
      <c r="AK2" s="12">
        <v>-6.9395750545177704E-3</v>
      </c>
      <c r="AL2" s="12">
        <v>2.7066427766823001E-3</v>
      </c>
      <c r="AM2" s="12">
        <v>-1.6309058768246801E-2</v>
      </c>
      <c r="AN2" s="12">
        <v>-2.5602819226467E-2</v>
      </c>
      <c r="AO2" s="12">
        <v>-4.2383015566921603E-2</v>
      </c>
      <c r="AP2" s="12">
        <v>-1.0759433899694699E-2</v>
      </c>
      <c r="AQ2" s="12">
        <v>-4.3407491775388198E-2</v>
      </c>
      <c r="AR2" s="12">
        <v>2.6328073129660401E-2</v>
      </c>
      <c r="AS2" s="12">
        <v>-1.09476837380871E-2</v>
      </c>
      <c r="AT2" s="12">
        <v>-4.6662923482898598E-2</v>
      </c>
      <c r="AU2" s="12">
        <v>2.64082101204739E-2</v>
      </c>
      <c r="AW2">
        <f t="array" ref="AW2">SUMPRODUCT(B2:AU2,TRANSPOSE('QoL regression results'!$H$3:$H$48))</f>
        <v>0.8684215408563104</v>
      </c>
    </row>
    <row r="3" spans="1:49" x14ac:dyDescent="0.3">
      <c r="A3">
        <v>2</v>
      </c>
      <c r="B3" s="12">
        <v>0.89117697306275101</v>
      </c>
      <c r="C3" s="12">
        <v>5.7154408703735697E-3</v>
      </c>
      <c r="D3" s="12">
        <v>2.0185821499062498E-3</v>
      </c>
      <c r="E3" s="12">
        <v>-1.7473996112845301E-2</v>
      </c>
      <c r="F3" s="12">
        <v>2.0206657532247999E-2</v>
      </c>
      <c r="G3" s="12">
        <v>1.55568211771165E-2</v>
      </c>
      <c r="H3" s="12">
        <v>-1.8346217490377001E-2</v>
      </c>
      <c r="I3" s="12">
        <v>-2.2926191955379299E-2</v>
      </c>
      <c r="J3" s="12">
        <v>-2.9532044760972698E-2</v>
      </c>
      <c r="K3" s="12">
        <v>-3.8021527226035502E-2</v>
      </c>
      <c r="L3" s="12">
        <v>-8.24613384808245E-2</v>
      </c>
      <c r="M3" s="12">
        <v>-0.114717063428855</v>
      </c>
      <c r="N3" s="12">
        <v>-7.4997314855641296E-3</v>
      </c>
      <c r="O3" s="12">
        <v>-2.5076573090079098E-2</v>
      </c>
      <c r="P3" s="12">
        <v>-0.11976291362088801</v>
      </c>
      <c r="Q3" s="12">
        <v>-7.8614745973973096E-2</v>
      </c>
      <c r="R3" s="12">
        <v>-7.6619757182804601E-2</v>
      </c>
      <c r="S3" s="12">
        <v>-2.9009621755366501E-2</v>
      </c>
      <c r="T3" s="12">
        <v>-5.2600510618859599E-2</v>
      </c>
      <c r="U3" s="12">
        <v>-1.42409437313027E-2</v>
      </c>
      <c r="V3" s="12">
        <v>-0.120850289689052</v>
      </c>
      <c r="W3" s="12">
        <v>-1.4752490036099099E-2</v>
      </c>
      <c r="X3" s="12">
        <v>-3.1164109575616598E-2</v>
      </c>
      <c r="Y3" s="12">
        <v>-1.6182971515037999E-2</v>
      </c>
      <c r="Z3" s="12">
        <v>-1.1310227184852101E-3</v>
      </c>
      <c r="AA3" s="12">
        <v>-2.3190206418290199E-2</v>
      </c>
      <c r="AB3" s="12">
        <v>-5.4445532804412403E-2</v>
      </c>
      <c r="AC3" s="12">
        <v>-7.5214725460405599E-2</v>
      </c>
      <c r="AD3" s="12">
        <v>-3.7126736476555199E-2</v>
      </c>
      <c r="AE3" s="12">
        <v>-2.2905302201000399E-2</v>
      </c>
      <c r="AF3" s="12">
        <v>-1.18828255460232E-2</v>
      </c>
      <c r="AG3" s="12">
        <v>-4.1282846208795097E-2</v>
      </c>
      <c r="AH3" s="12">
        <v>-3.6320661532695503E-2</v>
      </c>
      <c r="AI3" s="12">
        <v>-2.20119006593858E-2</v>
      </c>
      <c r="AJ3" s="12">
        <v>-9.9547808794210307E-3</v>
      </c>
      <c r="AK3" s="12">
        <v>-2.0642454056222699E-3</v>
      </c>
      <c r="AL3" s="12">
        <v>2.9819117115017901E-3</v>
      </c>
      <c r="AM3" s="12">
        <v>-5.9947208838291499E-3</v>
      </c>
      <c r="AN3" s="12">
        <v>-2.0351296967464499E-2</v>
      </c>
      <c r="AO3" s="12">
        <v>-3.5602187664895799E-2</v>
      </c>
      <c r="AP3" s="12">
        <v>-1.45648119233812E-2</v>
      </c>
      <c r="AQ3" s="12">
        <v>-4.4655683202567999E-2</v>
      </c>
      <c r="AR3" s="12">
        <v>2.29669689026894E-2</v>
      </c>
      <c r="AS3" s="12">
        <v>-1.2455875157101099E-2</v>
      </c>
      <c r="AT3" s="12">
        <v>-4.7498049757865403E-2</v>
      </c>
      <c r="AU3" s="12">
        <v>3.2217910476163299E-2</v>
      </c>
      <c r="AW3">
        <f t="array" ref="AW3">SUMPRODUCT(B3:AU3,TRANSPOSE('QoL regression results'!$H$3:$H$48))</f>
        <v>0.85783822324155723</v>
      </c>
    </row>
    <row r="4" spans="1:49" x14ac:dyDescent="0.3">
      <c r="A4">
        <v>3</v>
      </c>
      <c r="B4" s="12">
        <v>0.89484821681239102</v>
      </c>
      <c r="C4" s="12">
        <v>-2.6417169911150101E-3</v>
      </c>
      <c r="D4" s="12">
        <v>-8.1029350774013895E-3</v>
      </c>
      <c r="E4" s="12">
        <v>-3.08198263276666E-2</v>
      </c>
      <c r="F4" s="12">
        <v>1.2783752367124901E-2</v>
      </c>
      <c r="G4" s="12">
        <v>8.3894148380146607E-3</v>
      </c>
      <c r="H4" s="12">
        <v>-3.6550613427404001E-3</v>
      </c>
      <c r="I4" s="12">
        <v>-5.2469990316690897E-3</v>
      </c>
      <c r="J4" s="12">
        <v>-5.5013051615325298E-2</v>
      </c>
      <c r="K4" s="12">
        <v>-3.9796271961368097E-2</v>
      </c>
      <c r="L4" s="12">
        <v>-8.6335564715724802E-2</v>
      </c>
      <c r="M4" s="12">
        <v>-7.0265152755196097E-2</v>
      </c>
      <c r="N4" s="12">
        <v>-2.0076685541072201E-2</v>
      </c>
      <c r="O4" s="12">
        <v>-6.6797247676325305E-2</v>
      </c>
      <c r="P4" s="12">
        <v>-3.9409899175912602E-2</v>
      </c>
      <c r="Q4" s="12">
        <v>-4.9025239938620499E-2</v>
      </c>
      <c r="R4" s="12">
        <v>-0.10013521487841399</v>
      </c>
      <c r="S4" s="12">
        <v>-5.9166612081979097E-2</v>
      </c>
      <c r="T4" s="12">
        <v>-8.3773886833180197E-2</v>
      </c>
      <c r="U4" s="12">
        <v>-1.1409894870536799E-2</v>
      </c>
      <c r="V4" s="12">
        <v>-8.9230119644126804E-2</v>
      </c>
      <c r="W4" s="12">
        <v>-1.9700995908291399E-2</v>
      </c>
      <c r="X4" s="12">
        <v>-2.9079631239977099E-2</v>
      </c>
      <c r="Y4" s="12">
        <v>-1.8274665853175401E-2</v>
      </c>
      <c r="Z4" s="12">
        <v>-1.19198340869522E-2</v>
      </c>
      <c r="AA4" s="12">
        <v>-1.6177721374659101E-2</v>
      </c>
      <c r="AB4" s="12">
        <v>-6.88071516848274E-2</v>
      </c>
      <c r="AC4" s="12">
        <v>1.85673578337081E-3</v>
      </c>
      <c r="AD4" s="12">
        <v>-3.4851132983745301E-3</v>
      </c>
      <c r="AE4" s="12">
        <v>-2.4542847656467501E-2</v>
      </c>
      <c r="AF4" s="12">
        <v>-1.6310688357231502E-2</v>
      </c>
      <c r="AG4" s="12">
        <v>-4.6774886269091598E-2</v>
      </c>
      <c r="AH4" s="12">
        <v>-2.3372377943261101E-2</v>
      </c>
      <c r="AI4" s="12">
        <v>-1.26723258055325E-2</v>
      </c>
      <c r="AJ4" s="12">
        <v>-9.6170064759618194E-3</v>
      </c>
      <c r="AK4" s="12">
        <v>-5.4631784397385199E-3</v>
      </c>
      <c r="AL4" s="12">
        <v>-4.4390076251718596E-3</v>
      </c>
      <c r="AM4" s="12">
        <v>-1.24072291273727E-2</v>
      </c>
      <c r="AN4" s="12">
        <v>-2.6226075966911701E-2</v>
      </c>
      <c r="AO4" s="12">
        <v>-3.4021724376093403E-2</v>
      </c>
      <c r="AP4" s="12">
        <v>-1.07743489295583E-2</v>
      </c>
      <c r="AQ4" s="12">
        <v>-3.55948794756481E-2</v>
      </c>
      <c r="AR4" s="12">
        <v>2.28021733601372E-2</v>
      </c>
      <c r="AS4" s="12">
        <v>-1.43586220962132E-2</v>
      </c>
      <c r="AT4" s="12">
        <v>-4.2546095260315199E-2</v>
      </c>
      <c r="AU4" s="12">
        <v>3.40267981468797E-2</v>
      </c>
      <c r="AW4">
        <f t="array" ref="AW4">SUMPRODUCT(B4:AU4,TRANSPOSE('QoL regression results'!$H$3:$H$48))</f>
        <v>0.86703683124395803</v>
      </c>
    </row>
    <row r="5" spans="1:49" x14ac:dyDescent="0.3">
      <c r="A5">
        <v>4</v>
      </c>
      <c r="B5" s="12">
        <v>0.89589951814066004</v>
      </c>
      <c r="C5" s="12">
        <v>-3.3736533748145998E-3</v>
      </c>
      <c r="D5" s="12">
        <v>-9.7021174723021103E-3</v>
      </c>
      <c r="E5" s="12">
        <v>-2.6444480268595898E-2</v>
      </c>
      <c r="F5" s="12">
        <v>1.6607410037171699E-2</v>
      </c>
      <c r="G5" s="12">
        <v>1.47228700361782E-2</v>
      </c>
      <c r="H5" s="12">
        <v>-1.3653151600605901E-2</v>
      </c>
      <c r="I5" s="12">
        <v>-2.1884094508432601E-2</v>
      </c>
      <c r="J5" s="12">
        <v>-3.12744094079015E-2</v>
      </c>
      <c r="K5" s="12">
        <v>-4.2182780032810299E-2</v>
      </c>
      <c r="L5" s="12">
        <v>-8.7456080502478897E-2</v>
      </c>
      <c r="M5" s="12">
        <v>-8.6442359014008499E-2</v>
      </c>
      <c r="N5" s="12">
        <v>-1.8488608658353001E-2</v>
      </c>
      <c r="O5" s="12">
        <v>-6.6882036124292193E-2</v>
      </c>
      <c r="P5" s="12">
        <v>-5.0832363584239801E-2</v>
      </c>
      <c r="Q5" s="12">
        <v>-5.1310443132370702E-2</v>
      </c>
      <c r="R5" s="12">
        <v>-6.6784881564239507E-2</v>
      </c>
      <c r="S5" s="12">
        <v>-5.2568158115841999E-2</v>
      </c>
      <c r="T5" s="12">
        <v>-7.0749550902512198E-2</v>
      </c>
      <c r="U5" s="12">
        <v>-1.09224411150542E-2</v>
      </c>
      <c r="V5" s="12">
        <v>-1.0191180887797399E-2</v>
      </c>
      <c r="W5" s="12">
        <v>-3.0278645874773701E-2</v>
      </c>
      <c r="X5" s="12">
        <v>-3.4229205014756701E-2</v>
      </c>
      <c r="Y5" s="12">
        <v>-1.6904833793261499E-3</v>
      </c>
      <c r="Z5" s="12">
        <v>1.0626714607698399E-2</v>
      </c>
      <c r="AA5" s="12">
        <v>-1.6409496733708701E-2</v>
      </c>
      <c r="AB5" s="12">
        <v>-7.0624288024442095E-2</v>
      </c>
      <c r="AC5" s="12">
        <v>-8.3378828279329006E-3</v>
      </c>
      <c r="AD5" s="12">
        <v>7.3916715947995003E-3</v>
      </c>
      <c r="AE5" s="12">
        <v>-3.4752630526399597E-2</v>
      </c>
      <c r="AF5" s="12">
        <v>-1.6520841612959199E-2</v>
      </c>
      <c r="AG5" s="12">
        <v>-4.9499729030577699E-2</v>
      </c>
      <c r="AH5" s="12">
        <v>-2.6914151652755999E-2</v>
      </c>
      <c r="AI5" s="12">
        <v>-2.0558244127578399E-2</v>
      </c>
      <c r="AJ5" s="12">
        <v>-9.1231920357557807E-3</v>
      </c>
      <c r="AK5" s="12">
        <v>-6.8916719190803104E-3</v>
      </c>
      <c r="AL5" s="12">
        <v>3.9125765585585901E-3</v>
      </c>
      <c r="AM5" s="12">
        <v>-7.8329503746414307E-3</v>
      </c>
      <c r="AN5" s="12">
        <v>-1.30239627883786E-2</v>
      </c>
      <c r="AO5" s="12">
        <v>-2.44367607051857E-2</v>
      </c>
      <c r="AP5" s="12">
        <v>-8.9576338911265593E-3</v>
      </c>
      <c r="AQ5" s="12">
        <v>-3.1433445494639202E-2</v>
      </c>
      <c r="AR5" s="12">
        <v>1.4368225486850499E-2</v>
      </c>
      <c r="AS5" s="12">
        <v>-1.27934695630604E-2</v>
      </c>
      <c r="AT5" s="12">
        <v>-4.65615653050147E-2</v>
      </c>
      <c r="AU5" s="12">
        <v>3.9156994508416899E-2</v>
      </c>
      <c r="AW5">
        <f t="array" ref="AW5">SUMPRODUCT(B5:AU5,TRANSPOSE('QoL regression results'!$H$3:$H$48))</f>
        <v>0.87289794304646262</v>
      </c>
    </row>
    <row r="6" spans="1:49" x14ac:dyDescent="0.3">
      <c r="A6">
        <v>5</v>
      </c>
      <c r="B6" s="12">
        <v>0.88825652535559396</v>
      </c>
      <c r="C6" s="12">
        <v>1.49106155014704E-2</v>
      </c>
      <c r="D6" s="12">
        <v>8.3241131208643092E-3</v>
      </c>
      <c r="E6" s="12">
        <v>-1.6592436918947701E-2</v>
      </c>
      <c r="F6" s="12">
        <v>1.86082749509505E-2</v>
      </c>
      <c r="G6" s="12">
        <v>1.6746729414563101E-2</v>
      </c>
      <c r="H6" s="12">
        <v>-6.1423062246483903E-3</v>
      </c>
      <c r="I6" s="12">
        <v>-4.45204780489767E-3</v>
      </c>
      <c r="J6" s="12">
        <v>-9.0783351171965801E-2</v>
      </c>
      <c r="K6" s="12">
        <v>-3.4422560033846201E-2</v>
      </c>
      <c r="L6" s="12">
        <v>-7.7851980166945903E-2</v>
      </c>
      <c r="M6" s="12">
        <v>-0.12056529047760201</v>
      </c>
      <c r="N6" s="12">
        <v>-1.53154759941709E-2</v>
      </c>
      <c r="O6" s="12">
        <v>-7.5084879521060993E-2</v>
      </c>
      <c r="P6" s="12">
        <v>-7.7555146480636494E-2</v>
      </c>
      <c r="Q6" s="12">
        <v>-9.2462647425055194E-3</v>
      </c>
      <c r="R6" s="12">
        <v>-7.8826165637542897E-2</v>
      </c>
      <c r="S6" s="12">
        <v>-2.8612562024254901E-2</v>
      </c>
      <c r="T6" s="12">
        <v>-8.5764081549355303E-2</v>
      </c>
      <c r="U6" s="12">
        <v>1.07363736538349E-2</v>
      </c>
      <c r="V6" s="12">
        <v>-3.9075958861381897E-2</v>
      </c>
      <c r="W6" s="12">
        <v>-3.8943617305775301E-2</v>
      </c>
      <c r="X6" s="12">
        <v>-2.1051511259414801E-2</v>
      </c>
      <c r="Y6" s="12">
        <v>7.6287530128811695E-4</v>
      </c>
      <c r="Z6" s="12">
        <v>8.93159016410007E-3</v>
      </c>
      <c r="AA6" s="12">
        <v>-1.03958166842711E-2</v>
      </c>
      <c r="AB6" s="12">
        <v>-6.9236928695664404E-2</v>
      </c>
      <c r="AC6" s="12">
        <v>-0.105235552452244</v>
      </c>
      <c r="AD6" s="12">
        <v>-2.4553650096202102E-2</v>
      </c>
      <c r="AE6" s="12">
        <v>-2.415198188052E-2</v>
      </c>
      <c r="AF6" s="12">
        <v>-1.72391761379233E-2</v>
      </c>
      <c r="AG6" s="12">
        <v>-3.2773936888458602E-2</v>
      </c>
      <c r="AH6" s="12">
        <v>-3.6713017862882398E-2</v>
      </c>
      <c r="AI6" s="12">
        <v>-1.8423288391433201E-2</v>
      </c>
      <c r="AJ6" s="12">
        <v>-1.5374782209817601E-2</v>
      </c>
      <c r="AK6" s="12">
        <v>8.4940497080297696E-4</v>
      </c>
      <c r="AL6" s="13">
        <v>-2.2970231059179401E-5</v>
      </c>
      <c r="AM6" s="12">
        <v>-1.0386234019837799E-2</v>
      </c>
      <c r="AN6" s="12">
        <v>-1.6800037809511101E-2</v>
      </c>
      <c r="AO6" s="12">
        <v>-4.1754820081609502E-2</v>
      </c>
      <c r="AP6" s="12">
        <v>-1.3472298395294E-2</v>
      </c>
      <c r="AQ6" s="12">
        <v>-4.0915674037333399E-2</v>
      </c>
      <c r="AR6" s="12">
        <v>2.21849972430169E-2</v>
      </c>
      <c r="AS6" s="12">
        <v>-1.1176958131994199E-2</v>
      </c>
      <c r="AT6" s="12">
        <v>-4.0707871370264902E-2</v>
      </c>
      <c r="AU6" s="12">
        <v>3.04400012216819E-2</v>
      </c>
      <c r="AW6">
        <f t="array" ref="AW6">SUMPRODUCT(B6:AU6,TRANSPOSE('QoL regression results'!$H$3:$H$48))</f>
        <v>0.85152053726165244</v>
      </c>
    </row>
    <row r="7" spans="1:49" x14ac:dyDescent="0.3">
      <c r="A7">
        <v>6</v>
      </c>
      <c r="B7" s="12">
        <v>0.89261502119132097</v>
      </c>
      <c r="C7" s="12">
        <v>5.4119353653908396E-3</v>
      </c>
      <c r="D7" s="12">
        <v>2.6036412351999501E-3</v>
      </c>
      <c r="E7" s="12">
        <v>-1.7637056288852902E-2</v>
      </c>
      <c r="F7" s="12">
        <v>2.59853274456322E-2</v>
      </c>
      <c r="G7" s="12">
        <v>7.2384822309999102E-3</v>
      </c>
      <c r="H7" s="12">
        <v>5.19749356480713E-3</v>
      </c>
      <c r="I7" s="12">
        <v>-2.64643378559852E-2</v>
      </c>
      <c r="J7" s="12">
        <v>-3.4020397244127303E-2</v>
      </c>
      <c r="K7" s="12">
        <v>-4.18924576670055E-2</v>
      </c>
      <c r="L7" s="12">
        <v>-8.6886351468847905E-2</v>
      </c>
      <c r="M7" s="12">
        <v>-8.1151642728245002E-2</v>
      </c>
      <c r="N7" s="12">
        <v>-1.6049423879948899E-2</v>
      </c>
      <c r="O7" s="12">
        <v>-4.3851212106041502E-2</v>
      </c>
      <c r="P7" s="12">
        <v>-9.2032613212654907E-2</v>
      </c>
      <c r="Q7" s="12">
        <v>-4.8484146617414001E-2</v>
      </c>
      <c r="R7" s="12">
        <v>-6.1331247250374497E-2</v>
      </c>
      <c r="S7" s="12">
        <v>-4.08943210797875E-2</v>
      </c>
      <c r="T7" s="12">
        <v>-8.5420107470558601E-2</v>
      </c>
      <c r="U7" s="12">
        <v>8.6688779460716101E-3</v>
      </c>
      <c r="V7" s="12">
        <v>-0.113557952786631</v>
      </c>
      <c r="W7" s="12">
        <v>-1.27334705070989E-2</v>
      </c>
      <c r="X7" s="12">
        <v>-2.42904711400256E-2</v>
      </c>
      <c r="Y7" s="12">
        <v>9.2220490332277404E-4</v>
      </c>
      <c r="Z7" s="12">
        <v>-2.2916073753546401E-2</v>
      </c>
      <c r="AA7" s="12">
        <v>-1.86745933980604E-2</v>
      </c>
      <c r="AB7" s="12">
        <v>-7.1907590690817494E-2</v>
      </c>
      <c r="AC7" s="12">
        <v>-2.2475643479653001E-2</v>
      </c>
      <c r="AD7" s="12">
        <v>-0.14058958888081</v>
      </c>
      <c r="AE7" s="12">
        <v>-1.9841174778976099E-2</v>
      </c>
      <c r="AF7" s="12">
        <v>-1.76848761229801E-2</v>
      </c>
      <c r="AG7" s="12">
        <v>-4.0992945748822202E-2</v>
      </c>
      <c r="AH7" s="12">
        <v>-4.3627576513152702E-2</v>
      </c>
      <c r="AI7" s="12">
        <v>-2.2060408933561901E-2</v>
      </c>
      <c r="AJ7" s="12">
        <v>-1.35708709959353E-2</v>
      </c>
      <c r="AK7" s="12">
        <v>-4.4209714108786897E-3</v>
      </c>
      <c r="AL7" s="12">
        <v>1.5194574158499E-3</v>
      </c>
      <c r="AM7" s="12">
        <v>-6.6130200383379004E-3</v>
      </c>
      <c r="AN7" s="12">
        <v>-1.6519514623332801E-2</v>
      </c>
      <c r="AO7" s="12">
        <v>-2.87438332727246E-2</v>
      </c>
      <c r="AP7" s="12">
        <v>-9.4052901791771299E-3</v>
      </c>
      <c r="AQ7" s="12">
        <v>-3.64840380242882E-2</v>
      </c>
      <c r="AR7" s="12">
        <v>1.99467378246307E-2</v>
      </c>
      <c r="AS7" s="12">
        <v>-1.3026967717207299E-2</v>
      </c>
      <c r="AT7" s="12">
        <v>-4.4532790694189098E-2</v>
      </c>
      <c r="AU7" s="12">
        <v>3.6980016732223203E-2</v>
      </c>
      <c r="AW7">
        <f t="array" ref="AW7">SUMPRODUCT(B7:AU7,TRANSPOSE('QoL regression results'!$H$3:$H$48))</f>
        <v>0.85050690209401814</v>
      </c>
    </row>
    <row r="8" spans="1:49" x14ac:dyDescent="0.3">
      <c r="A8">
        <v>7</v>
      </c>
      <c r="B8" s="12">
        <v>0.88747268734190699</v>
      </c>
      <c r="C8" s="12">
        <v>3.3714157214040901E-3</v>
      </c>
      <c r="D8" s="12">
        <v>2.7358676221837801E-3</v>
      </c>
      <c r="E8" s="12">
        <v>-1.2440184551942001E-2</v>
      </c>
      <c r="F8" s="12">
        <v>1.4087115673123899E-2</v>
      </c>
      <c r="G8" s="12">
        <v>1.44067411164297E-2</v>
      </c>
      <c r="H8" s="12">
        <v>-4.0261017289948201E-3</v>
      </c>
      <c r="I8" s="12">
        <v>-2.3658229567007399E-2</v>
      </c>
      <c r="J8" s="12">
        <v>-6.5816171381146094E-2</v>
      </c>
      <c r="K8" s="12">
        <v>-3.77231306200876E-2</v>
      </c>
      <c r="L8" s="12">
        <v>-6.29928202271655E-2</v>
      </c>
      <c r="M8" s="12">
        <v>-0.122108636011828</v>
      </c>
      <c r="N8" s="12">
        <v>-1.37413306065073E-2</v>
      </c>
      <c r="O8" s="12">
        <v>-5.32699796717645E-2</v>
      </c>
      <c r="P8" s="12">
        <v>-9.9222845037783905E-2</v>
      </c>
      <c r="Q8" s="12">
        <v>-9.0184896859585806E-2</v>
      </c>
      <c r="R8" s="12">
        <v>-9.0634893351375201E-2</v>
      </c>
      <c r="S8" s="12">
        <v>-5.4288800002941E-2</v>
      </c>
      <c r="T8" s="12">
        <v>-0.105483470509176</v>
      </c>
      <c r="U8" s="12">
        <v>2.80044984143006E-2</v>
      </c>
      <c r="V8" s="12">
        <v>-9.7815983434781706E-2</v>
      </c>
      <c r="W8" s="12">
        <v>-1.78365499460993E-2</v>
      </c>
      <c r="X8" s="12">
        <v>-3.4829143300351598E-2</v>
      </c>
      <c r="Y8" s="12">
        <v>-3.2738773851562097E-2</v>
      </c>
      <c r="Z8" s="12">
        <v>4.8345652978308796E-3</v>
      </c>
      <c r="AA8" s="12">
        <v>-2.3824880773879498E-2</v>
      </c>
      <c r="AB8" s="12">
        <v>-7.1847982236288493E-2</v>
      </c>
      <c r="AC8" s="12">
        <v>-1.41582042993616E-2</v>
      </c>
      <c r="AD8" s="12">
        <v>1.3996895395260899E-2</v>
      </c>
      <c r="AE8" s="12">
        <v>-2.6392679775550501E-2</v>
      </c>
      <c r="AF8" s="12">
        <v>-1.7961737221271201E-2</v>
      </c>
      <c r="AG8" s="12">
        <v>-4.2497568530028999E-2</v>
      </c>
      <c r="AH8" s="12">
        <v>-2.9173365829963702E-2</v>
      </c>
      <c r="AI8" s="12">
        <v>-2.0904794338758002E-2</v>
      </c>
      <c r="AJ8" s="12">
        <v>-1.02126411826055E-2</v>
      </c>
      <c r="AK8" s="12">
        <v>9.2354012087814401E-4</v>
      </c>
      <c r="AL8" s="12">
        <v>6.3770654246023198E-3</v>
      </c>
      <c r="AM8" s="12">
        <v>-5.2421514024253097E-3</v>
      </c>
      <c r="AN8" s="12">
        <v>-9.8541530153048104E-3</v>
      </c>
      <c r="AO8" s="12">
        <v>-2.1852478556097801E-2</v>
      </c>
      <c r="AP8" s="12">
        <v>-9.7511328319905295E-3</v>
      </c>
      <c r="AQ8" s="12">
        <v>-3.68939709034386E-2</v>
      </c>
      <c r="AR8" s="12">
        <v>2.4818944771522501E-2</v>
      </c>
      <c r="AS8" s="12">
        <v>-8.8985811198208E-3</v>
      </c>
      <c r="AT8" s="12">
        <v>-3.7769492659135803E-2</v>
      </c>
      <c r="AU8" s="12">
        <v>2.6890618427807201E-2</v>
      </c>
      <c r="AW8">
        <f t="array" ref="AW8">SUMPRODUCT(B8:AU8,TRANSPOSE('QoL regression results'!$H$3:$H$48))</f>
        <v>0.86467638693654569</v>
      </c>
    </row>
    <row r="9" spans="1:49" x14ac:dyDescent="0.3">
      <c r="A9">
        <v>8</v>
      </c>
      <c r="B9" s="12">
        <v>0.88775869053715295</v>
      </c>
      <c r="C9" s="12">
        <v>6.1699616617874502E-3</v>
      </c>
      <c r="D9" s="12">
        <v>-7.6736000971894397E-3</v>
      </c>
      <c r="E9" s="12">
        <v>5.1428799054513397E-4</v>
      </c>
      <c r="F9" s="12">
        <v>2.3775870389803101E-2</v>
      </c>
      <c r="G9" s="12">
        <v>2.3904733587299901E-2</v>
      </c>
      <c r="H9" s="12">
        <v>2.8358874834735401E-4</v>
      </c>
      <c r="I9" s="12">
        <v>-1.9938197606349999E-2</v>
      </c>
      <c r="J9" s="12">
        <v>-5.8455939157140001E-2</v>
      </c>
      <c r="K9" s="12">
        <v>-3.3900958703260702E-2</v>
      </c>
      <c r="L9" s="12">
        <v>-7.5893411700140204E-2</v>
      </c>
      <c r="M9" s="12">
        <v>-8.2125893884369E-2</v>
      </c>
      <c r="N9" s="12">
        <v>-6.6480310742596596E-3</v>
      </c>
      <c r="O9" s="12">
        <v>-6.0023299927184803E-2</v>
      </c>
      <c r="P9" s="12">
        <v>-9.4987921026379901E-2</v>
      </c>
      <c r="Q9" s="12">
        <v>-8.1827780829413693E-2</v>
      </c>
      <c r="R9" s="12">
        <v>-3.24597724198415E-2</v>
      </c>
      <c r="S9" s="12">
        <v>-7.2525144162044003E-2</v>
      </c>
      <c r="T9" s="12">
        <v>-7.21459365105699E-2</v>
      </c>
      <c r="U9" s="12">
        <v>8.3354307914102997E-3</v>
      </c>
      <c r="V9" s="12">
        <v>-9.5645246781902296E-2</v>
      </c>
      <c r="W9" s="12">
        <v>-4.6115497052799298E-2</v>
      </c>
      <c r="X9" s="12">
        <v>-2.83668905287091E-2</v>
      </c>
      <c r="Y9" s="12">
        <v>-1.6778529389406799E-2</v>
      </c>
      <c r="Z9" s="12">
        <v>-2.6287319054313901E-3</v>
      </c>
      <c r="AA9" s="12">
        <v>-2.0221101117877401E-2</v>
      </c>
      <c r="AB9" s="12">
        <v>-7.3712422109704107E-2</v>
      </c>
      <c r="AC9" s="12">
        <v>-3.79974234492053E-2</v>
      </c>
      <c r="AD9" s="12">
        <v>-5.9056622799056402E-3</v>
      </c>
      <c r="AE9" s="12">
        <v>-2.4692342561199301E-2</v>
      </c>
      <c r="AF9" s="12">
        <v>-1.24580487271018E-2</v>
      </c>
      <c r="AG9" s="12">
        <v>-4.1283629134066503E-2</v>
      </c>
      <c r="AH9" s="12">
        <v>-4.0688445700794502E-2</v>
      </c>
      <c r="AI9" s="12">
        <v>-9.8570217681121092E-3</v>
      </c>
      <c r="AJ9" s="12">
        <v>-1.17453574678494E-2</v>
      </c>
      <c r="AK9" s="12">
        <v>5.3416456057067598E-3</v>
      </c>
      <c r="AL9" s="12">
        <v>1.01267842425002E-2</v>
      </c>
      <c r="AM9" s="12">
        <v>-1.05454542149958E-2</v>
      </c>
      <c r="AN9" s="12">
        <v>-1.6375339840315001E-2</v>
      </c>
      <c r="AO9" s="12">
        <v>-3.8921177273105102E-2</v>
      </c>
      <c r="AP9" s="12">
        <v>-1.4150070489751299E-2</v>
      </c>
      <c r="AQ9" s="12">
        <v>-3.8765868244427799E-2</v>
      </c>
      <c r="AR9" s="12">
        <v>2.21534821362202E-2</v>
      </c>
      <c r="AS9" s="12">
        <v>-1.15233037443884E-2</v>
      </c>
      <c r="AT9" s="12">
        <v>-4.5599735221770799E-2</v>
      </c>
      <c r="AU9" s="12">
        <v>3.55875269578559E-2</v>
      </c>
      <c r="AW9">
        <f t="array" ref="AW9">SUMPRODUCT(B9:AU9,TRANSPOSE('QoL regression results'!$H$3:$H$48))</f>
        <v>0.85719702907885864</v>
      </c>
    </row>
    <row r="10" spans="1:49" x14ac:dyDescent="0.3">
      <c r="A10">
        <v>9</v>
      </c>
      <c r="B10" s="12">
        <v>0.88323342495208801</v>
      </c>
      <c r="C10" s="12">
        <v>4.6921309018816901E-3</v>
      </c>
      <c r="D10" s="12">
        <v>1.22478282614202E-2</v>
      </c>
      <c r="E10" s="12">
        <v>-1.5440713931060199E-2</v>
      </c>
      <c r="F10" s="12">
        <v>1.6309609421698901E-2</v>
      </c>
      <c r="G10" s="12">
        <v>7.71966004971228E-3</v>
      </c>
      <c r="H10" s="12">
        <v>-1.63691720712522E-2</v>
      </c>
      <c r="I10" s="12">
        <v>-5.4795668123410798E-3</v>
      </c>
      <c r="J10" s="12">
        <v>-4.9022300873511102E-2</v>
      </c>
      <c r="K10" s="12">
        <v>-4.2131454796073102E-2</v>
      </c>
      <c r="L10" s="12">
        <v>-8.8646510501172199E-2</v>
      </c>
      <c r="M10" s="12">
        <v>-0.15022365302378701</v>
      </c>
      <c r="N10" s="12">
        <v>-2.1686622023727498E-2</v>
      </c>
      <c r="O10" s="12">
        <v>-3.5343936758688098E-2</v>
      </c>
      <c r="P10" s="12">
        <v>-0.160570384599309</v>
      </c>
      <c r="Q10" s="12">
        <v>-6.7399300850157995E-2</v>
      </c>
      <c r="R10" s="12">
        <v>-4.3063740847571003E-2</v>
      </c>
      <c r="S10" s="12">
        <v>-4.3236520095729702E-2</v>
      </c>
      <c r="T10" s="12">
        <v>-6.5602389768642994E-2</v>
      </c>
      <c r="U10" s="12">
        <v>-1.76207007877545E-2</v>
      </c>
      <c r="V10" s="12">
        <v>-8.0030924870949899E-2</v>
      </c>
      <c r="W10" s="12">
        <v>-2.2966244963772999E-2</v>
      </c>
      <c r="X10" s="12">
        <v>-8.1195049239324593E-2</v>
      </c>
      <c r="Y10" s="12">
        <v>1.5928888529762202E-2</v>
      </c>
      <c r="Z10" s="12">
        <v>3.5579464123690001E-2</v>
      </c>
      <c r="AA10" s="12">
        <v>-2.6587590952066299E-2</v>
      </c>
      <c r="AB10" s="12">
        <v>-6.1923454030535403E-2</v>
      </c>
      <c r="AC10" s="12">
        <v>-3.2663889970976599E-2</v>
      </c>
      <c r="AD10" s="12">
        <v>-4.2971632508705102E-2</v>
      </c>
      <c r="AE10" s="12">
        <v>-2.5558712320697001E-2</v>
      </c>
      <c r="AF10" s="12">
        <v>-1.7541181510394799E-2</v>
      </c>
      <c r="AG10" s="12">
        <v>-4.7092618296313102E-2</v>
      </c>
      <c r="AH10" s="12">
        <v>-3.0553386260552502E-2</v>
      </c>
      <c r="AI10" s="12">
        <v>-1.12169437883763E-2</v>
      </c>
      <c r="AJ10" s="12">
        <v>-1.28153380792568E-2</v>
      </c>
      <c r="AK10" s="12">
        <v>-1.0349505962727499E-3</v>
      </c>
      <c r="AL10" s="12">
        <v>7.1549328122257703E-3</v>
      </c>
      <c r="AM10" s="12">
        <v>-1.2444039743717401E-2</v>
      </c>
      <c r="AN10" s="12">
        <v>-1.6637073964949799E-2</v>
      </c>
      <c r="AO10" s="12">
        <v>-2.9482308986540001E-2</v>
      </c>
      <c r="AP10" s="12">
        <v>-7.3532408658387397E-3</v>
      </c>
      <c r="AQ10" s="12">
        <v>-3.7800920132464499E-2</v>
      </c>
      <c r="AR10" s="12">
        <v>2.4513471616132699E-2</v>
      </c>
      <c r="AS10" s="12">
        <v>-8.2989565725124503E-3</v>
      </c>
      <c r="AT10" s="12">
        <v>-4.2741774395519697E-2</v>
      </c>
      <c r="AU10" s="12">
        <v>3.1209927520099299E-2</v>
      </c>
      <c r="AW10">
        <f t="array" ref="AW10">SUMPRODUCT(B10:AU10,TRANSPOSE('QoL regression results'!$H$3:$H$48))</f>
        <v>0.85983497150376131</v>
      </c>
    </row>
    <row r="11" spans="1:49" x14ac:dyDescent="0.3">
      <c r="A11">
        <v>10</v>
      </c>
      <c r="B11" s="12">
        <v>0.89506864168855704</v>
      </c>
      <c r="C11" s="12">
        <v>-2.6465856717079999E-3</v>
      </c>
      <c r="D11" s="12">
        <v>-1.51925232507242E-4</v>
      </c>
      <c r="E11" s="12">
        <v>-7.0685340866505797E-2</v>
      </c>
      <c r="F11" s="12">
        <v>1.83858519108096E-2</v>
      </c>
      <c r="G11" s="12">
        <v>2.7880027788451101E-2</v>
      </c>
      <c r="H11" s="12">
        <v>1.6074625105459699E-2</v>
      </c>
      <c r="I11" s="12">
        <v>-1.48840931702163E-2</v>
      </c>
      <c r="J11" s="12">
        <v>-6.6372499024785897E-2</v>
      </c>
      <c r="K11" s="12">
        <v>-3.5561938637753199E-2</v>
      </c>
      <c r="L11" s="12">
        <v>-6.3844687565873498E-2</v>
      </c>
      <c r="M11" s="12">
        <v>-9.4528715446533199E-2</v>
      </c>
      <c r="N11" s="12">
        <v>-1.55974905833866E-2</v>
      </c>
      <c r="O11" s="12">
        <v>-7.4238965129567194E-2</v>
      </c>
      <c r="P11" s="12">
        <v>-0.12709150220621701</v>
      </c>
      <c r="Q11" s="12">
        <v>-3.9720374281919199E-2</v>
      </c>
      <c r="R11" s="12">
        <v>-5.9479029361862799E-2</v>
      </c>
      <c r="S11" s="12">
        <v>-5.0713541825450202E-2</v>
      </c>
      <c r="T11" s="12">
        <v>-7.8096707350454805E-2</v>
      </c>
      <c r="U11" s="12">
        <v>2.7499847865676001E-2</v>
      </c>
      <c r="V11" s="12">
        <v>-6.1571111937039097E-2</v>
      </c>
      <c r="W11" s="12">
        <v>-3.7810553344361598E-2</v>
      </c>
      <c r="X11" s="12">
        <v>-4.57900738290795E-2</v>
      </c>
      <c r="Y11" s="12">
        <v>-1.52882062238741E-2</v>
      </c>
      <c r="Z11" s="12">
        <v>-2.4030250597959601E-2</v>
      </c>
      <c r="AA11" s="12">
        <v>-2.3868617441006001E-2</v>
      </c>
      <c r="AB11" s="12">
        <v>-7.8355360743529098E-2</v>
      </c>
      <c r="AC11" s="12">
        <v>2.2383385955698502E-2</v>
      </c>
      <c r="AD11" s="12">
        <v>8.1164960919037805E-3</v>
      </c>
      <c r="AE11" s="12">
        <v>-2.5956400443217301E-2</v>
      </c>
      <c r="AF11" s="12">
        <v>-4.7840115582765399E-3</v>
      </c>
      <c r="AG11" s="12">
        <v>-4.6873040325182198E-2</v>
      </c>
      <c r="AH11" s="12">
        <v>-3.1902863298482201E-2</v>
      </c>
      <c r="AI11" s="12">
        <v>-2.1728278218700998E-2</v>
      </c>
      <c r="AJ11" s="12">
        <v>-1.3350722027883E-2</v>
      </c>
      <c r="AK11" s="12">
        <v>-5.0624231779970103E-3</v>
      </c>
      <c r="AL11" s="12">
        <v>1.5835283726876701E-3</v>
      </c>
      <c r="AM11" s="12">
        <v>-1.18411636936971E-2</v>
      </c>
      <c r="AN11" s="12">
        <v>-2.5297004617221799E-2</v>
      </c>
      <c r="AO11" s="12">
        <v>-3.0531788373116198E-2</v>
      </c>
      <c r="AP11" s="12">
        <v>-1.19102732095843E-2</v>
      </c>
      <c r="AQ11" s="12">
        <v>-3.3327775208363601E-2</v>
      </c>
      <c r="AR11" s="12">
        <v>2.4128786555988001E-2</v>
      </c>
      <c r="AS11" s="12">
        <v>-1.4689763518009101E-2</v>
      </c>
      <c r="AT11" s="12">
        <v>-4.3122951292666002E-2</v>
      </c>
      <c r="AU11" s="12">
        <v>3.5445303561175902E-2</v>
      </c>
      <c r="AW11">
        <f t="array" ref="AW11">SUMPRODUCT(B11:AU11,TRANSPOSE('QoL regression results'!$H$3:$H$48))</f>
        <v>0.86474930676276252</v>
      </c>
    </row>
    <row r="12" spans="1:49" x14ac:dyDescent="0.3">
      <c r="A12">
        <v>11</v>
      </c>
      <c r="B12" s="12">
        <v>0.88119083360363404</v>
      </c>
      <c r="C12" s="12">
        <v>4.9663321344331603E-3</v>
      </c>
      <c r="D12" s="12">
        <v>-6.7205084958554401E-3</v>
      </c>
      <c r="E12" s="12">
        <v>-1.0846153655389899E-2</v>
      </c>
      <c r="F12" s="12">
        <v>1.62335885944631E-2</v>
      </c>
      <c r="G12" s="12">
        <v>3.0165354951564201E-2</v>
      </c>
      <c r="H12" s="12">
        <v>-4.2494233419712299E-2</v>
      </c>
      <c r="I12" s="12">
        <v>4.4511483107768299E-3</v>
      </c>
      <c r="J12" s="12">
        <v>-3.8081638634986099E-2</v>
      </c>
      <c r="K12" s="12">
        <v>-4.2185111381909002E-2</v>
      </c>
      <c r="L12" s="12">
        <v>-8.2780651285210505E-2</v>
      </c>
      <c r="M12" s="12">
        <v>-9.8982296123601196E-2</v>
      </c>
      <c r="N12" s="12">
        <v>-1.57867063853207E-2</v>
      </c>
      <c r="O12" s="12">
        <v>-8.0165592267185004E-2</v>
      </c>
      <c r="P12" s="12">
        <v>-7.8463138519334605E-2</v>
      </c>
      <c r="Q12" s="12">
        <v>-6.7780769783780295E-2</v>
      </c>
      <c r="R12" s="12">
        <v>-5.4795727869999998E-2</v>
      </c>
      <c r="S12" s="12">
        <v>-4.1190500100991997E-2</v>
      </c>
      <c r="T12" s="12">
        <v>-8.7058465616979594E-2</v>
      </c>
      <c r="U12" s="12">
        <v>-2.2347824821676798E-2</v>
      </c>
      <c r="V12" s="12">
        <v>-9.5663810351007406E-3</v>
      </c>
      <c r="W12" s="12">
        <v>-4.0882387518978901E-2</v>
      </c>
      <c r="X12" s="12">
        <v>1.5827926504262801E-2</v>
      </c>
      <c r="Y12" s="12">
        <v>-1.5134183899798301E-2</v>
      </c>
      <c r="Z12" s="12">
        <v>2.4301462218168701E-2</v>
      </c>
      <c r="AA12" s="12">
        <v>-2.8002691354978699E-2</v>
      </c>
      <c r="AB12" s="12">
        <v>-6.02167164466587E-2</v>
      </c>
      <c r="AC12" s="12">
        <v>-3.9313825008333997E-2</v>
      </c>
      <c r="AD12" s="12">
        <v>1.7016019833818799E-2</v>
      </c>
      <c r="AE12" s="12">
        <v>-2.4873046456844801E-2</v>
      </c>
      <c r="AF12" s="12">
        <v>-3.67376946634427E-3</v>
      </c>
      <c r="AG12" s="12">
        <v>-4.0660967281680102E-2</v>
      </c>
      <c r="AH12" s="12">
        <v>-3.0543587235847901E-2</v>
      </c>
      <c r="AI12" s="12">
        <v>-1.45282874813372E-2</v>
      </c>
      <c r="AJ12" s="12">
        <v>-1.24187605988104E-2</v>
      </c>
      <c r="AK12" s="12">
        <v>5.8267975279260699E-3</v>
      </c>
      <c r="AL12" s="12">
        <v>7.1496073152072003E-3</v>
      </c>
      <c r="AM12" s="12">
        <v>-1.569006783148E-3</v>
      </c>
      <c r="AN12" s="12">
        <v>-1.3556510862347999E-2</v>
      </c>
      <c r="AO12" s="12">
        <v>-2.95661124431255E-2</v>
      </c>
      <c r="AP12" s="12">
        <v>-7.8223316369337194E-3</v>
      </c>
      <c r="AQ12" s="12">
        <v>-3.0893075270964399E-2</v>
      </c>
      <c r="AR12" s="12">
        <v>2.1452270287076199E-2</v>
      </c>
      <c r="AS12" s="12">
        <v>-6.8780250891608604E-3</v>
      </c>
      <c r="AT12" s="12">
        <v>-4.2189326494473697E-2</v>
      </c>
      <c r="AU12" s="12">
        <v>2.5823913328842599E-2</v>
      </c>
      <c r="AW12">
        <f t="array" ref="AW12">SUMPRODUCT(B12:AU12,TRANSPOSE('QoL regression results'!$H$3:$H$48))</f>
        <v>0.8577968536829933</v>
      </c>
    </row>
    <row r="13" spans="1:49" x14ac:dyDescent="0.3">
      <c r="A13">
        <v>12</v>
      </c>
      <c r="B13" s="12">
        <v>0.89534088012984403</v>
      </c>
      <c r="C13" s="12">
        <v>6.8683520228861499E-3</v>
      </c>
      <c r="D13" s="12">
        <v>-1.4498311800479401E-4</v>
      </c>
      <c r="E13" s="12">
        <v>-4.9429750729349901E-2</v>
      </c>
      <c r="F13" s="12">
        <v>3.1610722225643997E-2</v>
      </c>
      <c r="G13" s="12">
        <v>2.1740876965581701E-2</v>
      </c>
      <c r="H13" s="12">
        <v>2.8667310154695699E-2</v>
      </c>
      <c r="I13" s="12">
        <v>-1.8724829325885699E-2</v>
      </c>
      <c r="J13" s="12">
        <v>-5.7735154708513099E-2</v>
      </c>
      <c r="K13" s="12">
        <v>-3.7293878203938403E-2</v>
      </c>
      <c r="L13" s="12">
        <v>-8.6327055681507503E-2</v>
      </c>
      <c r="M13" s="12">
        <v>-0.10180759660991801</v>
      </c>
      <c r="N13" s="12">
        <v>-1.94822501222288E-2</v>
      </c>
      <c r="O13" s="12">
        <v>-6.57789566657251E-2</v>
      </c>
      <c r="P13" s="12">
        <v>-6.0668388256655201E-2</v>
      </c>
      <c r="Q13" s="12">
        <v>-5.6624072439718502E-2</v>
      </c>
      <c r="R13" s="12">
        <v>-1.9172503226798199E-2</v>
      </c>
      <c r="S13" s="12">
        <v>-6.2027911510969203E-2</v>
      </c>
      <c r="T13" s="12">
        <v>-7.8559395255470205E-2</v>
      </c>
      <c r="U13" s="12">
        <v>5.5049544917157803E-3</v>
      </c>
      <c r="V13" s="12">
        <v>-4.7851754304489597E-2</v>
      </c>
      <c r="W13" s="12">
        <v>-3.0264332790597401E-2</v>
      </c>
      <c r="X13" s="12">
        <v>-3.2532342623901797E-2</v>
      </c>
      <c r="Y13" s="12">
        <v>6.5432843307210902E-4</v>
      </c>
      <c r="Z13" s="12">
        <v>-1.28574743661269E-2</v>
      </c>
      <c r="AA13" s="12">
        <v>-1.2428429582880599E-2</v>
      </c>
      <c r="AB13" s="12">
        <v>-6.3988215172416305E-2</v>
      </c>
      <c r="AC13" s="12">
        <v>1.9166727742490799E-2</v>
      </c>
      <c r="AD13" s="12">
        <v>-6.7000251860462696E-4</v>
      </c>
      <c r="AE13" s="12">
        <v>-2.5861520485847101E-2</v>
      </c>
      <c r="AF13" s="12">
        <v>-1.5883102345217899E-2</v>
      </c>
      <c r="AG13" s="12">
        <v>-4.4501167521663103E-2</v>
      </c>
      <c r="AH13" s="12">
        <v>-4.5188569002258601E-2</v>
      </c>
      <c r="AI13" s="12">
        <v>-1.7912663234747099E-2</v>
      </c>
      <c r="AJ13" s="12">
        <v>-1.2762468504091001E-2</v>
      </c>
      <c r="AK13" s="13">
        <v>4.6581672028291102E-5</v>
      </c>
      <c r="AL13" s="12">
        <v>-5.5903680331230799E-3</v>
      </c>
      <c r="AM13" s="12">
        <v>-9.4166250473258599E-3</v>
      </c>
      <c r="AN13" s="12">
        <v>-2.3598414736090801E-2</v>
      </c>
      <c r="AO13" s="12">
        <v>-3.7210085486335497E-2</v>
      </c>
      <c r="AP13" s="12">
        <v>-9.4717443156209797E-3</v>
      </c>
      <c r="AQ13" s="12">
        <v>-4.6643307116000503E-2</v>
      </c>
      <c r="AR13" s="12">
        <v>2.31363656519822E-2</v>
      </c>
      <c r="AS13" s="12">
        <v>-1.42140868754334E-2</v>
      </c>
      <c r="AT13" s="12">
        <v>-4.71796440385173E-2</v>
      </c>
      <c r="AU13" s="12">
        <v>3.0321893140112698E-2</v>
      </c>
      <c r="AW13">
        <f t="array" ref="AW13">SUMPRODUCT(B13:AU13,TRANSPOSE('QoL regression results'!$H$3:$H$48))</f>
        <v>0.84456194309446231</v>
      </c>
    </row>
    <row r="14" spans="1:49" x14ac:dyDescent="0.3">
      <c r="A14">
        <v>13</v>
      </c>
      <c r="B14" s="12">
        <v>0.89879508974841305</v>
      </c>
      <c r="C14" s="12">
        <v>-3.8424160517407501E-3</v>
      </c>
      <c r="D14" s="12">
        <v>6.0325307060517504E-3</v>
      </c>
      <c r="E14" s="12">
        <v>-2.757742428308E-2</v>
      </c>
      <c r="F14" s="12">
        <v>1.2813166903855699E-2</v>
      </c>
      <c r="G14" s="12">
        <v>-6.4047367266899203E-3</v>
      </c>
      <c r="H14" s="12">
        <v>-1.46382633365392E-2</v>
      </c>
      <c r="I14" s="12">
        <v>-1.5335447701894499E-2</v>
      </c>
      <c r="J14" s="12">
        <v>-7.0564712281744907E-2</v>
      </c>
      <c r="K14" s="12">
        <v>-4.1674777339058701E-2</v>
      </c>
      <c r="L14" s="12">
        <v>-0.12066464225743501</v>
      </c>
      <c r="M14" s="12">
        <v>-5.9887245066278301E-2</v>
      </c>
      <c r="N14" s="12">
        <v>-1.3051899955778001E-2</v>
      </c>
      <c r="O14" s="12">
        <v>-7.0680680096447596E-2</v>
      </c>
      <c r="P14" s="12">
        <v>-0.117454416539338</v>
      </c>
      <c r="Q14" s="12">
        <v>-6.1923489583270597E-2</v>
      </c>
      <c r="R14" s="12">
        <v>-9.3397019518962301E-2</v>
      </c>
      <c r="S14" s="12">
        <v>-4.3382837530704897E-2</v>
      </c>
      <c r="T14" s="12">
        <v>-9.6841706694741903E-2</v>
      </c>
      <c r="U14" s="12">
        <v>1.0287808479651699E-2</v>
      </c>
      <c r="V14" s="12">
        <v>-3.8280834332408101E-2</v>
      </c>
      <c r="W14" s="12">
        <v>-3.4002976087251197E-2</v>
      </c>
      <c r="X14" s="12">
        <v>-4.1217452229228402E-2</v>
      </c>
      <c r="Y14" s="12">
        <v>-1.8888273947684699E-2</v>
      </c>
      <c r="Z14" s="12">
        <v>-3.6169326107485703E-2</v>
      </c>
      <c r="AA14" s="12">
        <v>-2.1994107178427699E-2</v>
      </c>
      <c r="AB14" s="12">
        <v>-6.3319700461860098E-2</v>
      </c>
      <c r="AC14" s="12">
        <v>-1.4884316462343301E-2</v>
      </c>
      <c r="AD14" s="12">
        <v>3.6116924594207997E-2</v>
      </c>
      <c r="AE14" s="12">
        <v>-2.29573995211373E-2</v>
      </c>
      <c r="AF14" s="12">
        <v>-1.46861738895726E-2</v>
      </c>
      <c r="AG14" s="12">
        <v>-4.6716434306683097E-2</v>
      </c>
      <c r="AH14" s="12">
        <v>-2.5063667576684202E-2</v>
      </c>
      <c r="AI14" s="12">
        <v>-1.8123025714046798E-2</v>
      </c>
      <c r="AJ14" s="12">
        <v>-1.5706903144468001E-2</v>
      </c>
      <c r="AK14" s="12">
        <v>-6.02744729039866E-3</v>
      </c>
      <c r="AL14" s="12">
        <v>2.32452828930784E-3</v>
      </c>
      <c r="AM14" s="12">
        <v>-8.80374633974919E-3</v>
      </c>
      <c r="AN14" s="12">
        <v>-1.7947927731461599E-2</v>
      </c>
      <c r="AO14" s="12">
        <v>-3.7420070817855901E-2</v>
      </c>
      <c r="AP14" s="12">
        <v>-6.7033573148853002E-3</v>
      </c>
      <c r="AQ14" s="12">
        <v>-3.5748478754140597E-2</v>
      </c>
      <c r="AR14" s="12">
        <v>1.9664583198001899E-2</v>
      </c>
      <c r="AS14" s="12">
        <v>-1.0054004677430501E-2</v>
      </c>
      <c r="AT14" s="12">
        <v>-4.7598483989382101E-2</v>
      </c>
      <c r="AU14" s="12">
        <v>3.11139820708034E-2</v>
      </c>
      <c r="AW14">
        <f t="array" ref="AW14">SUMPRODUCT(B14:AU14,TRANSPOSE('QoL regression results'!$H$3:$H$48))</f>
        <v>0.87605595046103668</v>
      </c>
    </row>
    <row r="15" spans="1:49" x14ac:dyDescent="0.3">
      <c r="A15">
        <v>14</v>
      </c>
      <c r="B15" s="12">
        <v>0.88240342754400802</v>
      </c>
      <c r="C15" s="12">
        <v>3.5730893969128999E-3</v>
      </c>
      <c r="D15" s="12">
        <v>1.01336161459579E-2</v>
      </c>
      <c r="E15" s="12">
        <v>-4.1370506254572899E-2</v>
      </c>
      <c r="F15" s="12">
        <v>1.6926557879666501E-2</v>
      </c>
      <c r="G15" s="12">
        <v>1.3598702146281101E-2</v>
      </c>
      <c r="H15" s="12">
        <v>-4.5578191477178096E-3</v>
      </c>
      <c r="I15" s="12">
        <v>1.7415684237169001E-3</v>
      </c>
      <c r="J15" s="12">
        <v>-7.15070598749796E-2</v>
      </c>
      <c r="K15" s="12">
        <v>-3.6436096601775401E-2</v>
      </c>
      <c r="L15" s="12">
        <v>-8.1819510490518402E-2</v>
      </c>
      <c r="M15" s="12">
        <v>-0.112399216833081</v>
      </c>
      <c r="N15" s="12">
        <v>-1.7233295210578901E-2</v>
      </c>
      <c r="O15" s="12">
        <v>-3.8132601774741599E-2</v>
      </c>
      <c r="P15" s="12">
        <v>-5.1539045654621599E-2</v>
      </c>
      <c r="Q15" s="12">
        <v>-5.3270253767819097E-2</v>
      </c>
      <c r="R15" s="12">
        <v>-5.8367604746870201E-2</v>
      </c>
      <c r="S15" s="12">
        <v>-5.2574165290936802E-2</v>
      </c>
      <c r="T15" s="12">
        <v>-6.3989615316812201E-2</v>
      </c>
      <c r="U15" s="12">
        <v>2.4560974941732999E-3</v>
      </c>
      <c r="V15" s="12">
        <v>-6.2979913337963003E-2</v>
      </c>
      <c r="W15" s="12">
        <v>-4.2732206536675303E-2</v>
      </c>
      <c r="X15" s="12">
        <v>-4.1950725549376199E-2</v>
      </c>
      <c r="Y15" s="12">
        <v>2.0444270637823801E-3</v>
      </c>
      <c r="Z15" s="12">
        <v>-1.8149844696538599E-2</v>
      </c>
      <c r="AA15" s="12">
        <v>-2.8933205245470502E-2</v>
      </c>
      <c r="AB15" s="12">
        <v>-5.87623633567807E-2</v>
      </c>
      <c r="AC15" s="12">
        <v>-6.5166296921072897E-2</v>
      </c>
      <c r="AD15" s="12">
        <v>1.3497801753823201E-3</v>
      </c>
      <c r="AE15" s="12">
        <v>-2.6981896077326501E-2</v>
      </c>
      <c r="AF15" s="12">
        <v>-1.47417322587151E-2</v>
      </c>
      <c r="AG15" s="12">
        <v>-4.6255334443607403E-2</v>
      </c>
      <c r="AH15" s="12">
        <v>-2.8781683335880399E-2</v>
      </c>
      <c r="AI15" s="12">
        <v>-2.01567010982843E-2</v>
      </c>
      <c r="AJ15" s="12">
        <v>-1.0039292551575501E-2</v>
      </c>
      <c r="AK15" s="12">
        <v>-2.7970773052246898E-4</v>
      </c>
      <c r="AL15" s="12">
        <v>3.68727875256684E-3</v>
      </c>
      <c r="AM15" s="12">
        <v>-7.5328318707699399E-3</v>
      </c>
      <c r="AN15" s="12">
        <v>-1.59737699692773E-2</v>
      </c>
      <c r="AO15" s="12">
        <v>-2.9417852968355002E-2</v>
      </c>
      <c r="AP15" s="12">
        <v>-8.07173345936338E-3</v>
      </c>
      <c r="AQ15" s="12">
        <v>-3.6846657143337701E-2</v>
      </c>
      <c r="AR15" s="12">
        <v>2.1813804837938999E-2</v>
      </c>
      <c r="AS15" s="12">
        <v>-9.4755474033767096E-3</v>
      </c>
      <c r="AT15" s="12">
        <v>-4.1450311566389599E-2</v>
      </c>
      <c r="AU15" s="12">
        <v>3.2533807759402997E-2</v>
      </c>
      <c r="AW15">
        <f t="array" ref="AW15">SUMPRODUCT(B15:AU15,TRANSPOSE('QoL regression results'!$H$3:$H$48))</f>
        <v>0.85730902296069444</v>
      </c>
    </row>
    <row r="16" spans="1:49" x14ac:dyDescent="0.3">
      <c r="A16">
        <v>15</v>
      </c>
      <c r="B16" s="12">
        <v>0.87986884776421304</v>
      </c>
      <c r="C16" s="12">
        <v>1.0567963301009901E-2</v>
      </c>
      <c r="D16" s="12">
        <v>-1.58863980710088E-3</v>
      </c>
      <c r="E16" s="12">
        <v>-5.4337311184039297E-2</v>
      </c>
      <c r="F16" s="12">
        <v>1.48379803549315E-2</v>
      </c>
      <c r="G16" s="12">
        <v>1.4192030921644099E-2</v>
      </c>
      <c r="H16" s="12">
        <v>1.93633583898583E-3</v>
      </c>
      <c r="I16" s="12">
        <v>-7.1155619440133096E-3</v>
      </c>
      <c r="J16" s="12">
        <v>-7.4334426935374606E-2</v>
      </c>
      <c r="K16" s="12">
        <v>-4.0358406558871997E-2</v>
      </c>
      <c r="L16" s="12">
        <v>-8.1242207927392104E-2</v>
      </c>
      <c r="M16" s="12">
        <v>-0.11322507795093199</v>
      </c>
      <c r="N16" s="12">
        <v>-1.9236106527977099E-2</v>
      </c>
      <c r="O16" s="12">
        <v>-7.9040897057722007E-2</v>
      </c>
      <c r="P16" s="12">
        <v>-0.122863598452761</v>
      </c>
      <c r="Q16" s="12">
        <v>-9.4799383686506797E-2</v>
      </c>
      <c r="R16" s="12">
        <v>-0.10464752272620299</v>
      </c>
      <c r="S16" s="12">
        <v>-5.2142135001192198E-2</v>
      </c>
      <c r="T16" s="12">
        <v>-0.10147581965147601</v>
      </c>
      <c r="U16" s="12">
        <v>1.8331160684967301E-2</v>
      </c>
      <c r="V16" s="12">
        <v>-7.2844696819845497E-2</v>
      </c>
      <c r="W16" s="12">
        <v>-4.7500722405436097E-2</v>
      </c>
      <c r="X16" s="12">
        <v>-3.67852774954728E-2</v>
      </c>
      <c r="Y16" s="12">
        <v>2.5681251194764401E-2</v>
      </c>
      <c r="Z16" s="12">
        <v>-1.2588190968177501E-2</v>
      </c>
      <c r="AA16" s="12">
        <v>-1.2675922974941399E-2</v>
      </c>
      <c r="AB16" s="12">
        <v>-7.0570013068446596E-2</v>
      </c>
      <c r="AC16" s="12">
        <v>-7.73643432693425E-3</v>
      </c>
      <c r="AD16" s="12">
        <v>2.4906309851598901E-3</v>
      </c>
      <c r="AE16" s="12">
        <v>-2.6302957925724402E-2</v>
      </c>
      <c r="AF16" s="12">
        <v>-2.12236293595729E-2</v>
      </c>
      <c r="AG16" s="12">
        <v>-3.8274534977993803E-2</v>
      </c>
      <c r="AH16" s="12">
        <v>-2.8525155998114698E-2</v>
      </c>
      <c r="AI16" s="12">
        <v>-1.4919406547319901E-2</v>
      </c>
      <c r="AJ16" s="12">
        <v>-1.3715365305386199E-2</v>
      </c>
      <c r="AK16" s="12">
        <v>2.4845371045838301E-3</v>
      </c>
      <c r="AL16" s="12">
        <v>7.9737957651153102E-3</v>
      </c>
      <c r="AM16" s="12">
        <v>-6.6240618305034001E-3</v>
      </c>
      <c r="AN16" s="12">
        <v>-1.13515929908457E-2</v>
      </c>
      <c r="AO16" s="12">
        <v>-3.14189226037919E-2</v>
      </c>
      <c r="AP16" s="12">
        <v>-1.19194876680859E-2</v>
      </c>
      <c r="AQ16" s="12">
        <v>-4.5757917421689998E-2</v>
      </c>
      <c r="AR16" s="12">
        <v>2.0718127986049498E-2</v>
      </c>
      <c r="AS16" s="12">
        <v>-4.8177159283704502E-3</v>
      </c>
      <c r="AT16" s="12">
        <v>-3.6174627381371803E-2</v>
      </c>
      <c r="AU16" s="12">
        <v>3.3136428895342997E-2</v>
      </c>
      <c r="AW16">
        <f t="array" ref="AW16">SUMPRODUCT(B16:AU16,TRANSPOSE('QoL regression results'!$H$3:$H$48))</f>
        <v>0.85931748753121373</v>
      </c>
    </row>
    <row r="17" spans="1:49" x14ac:dyDescent="0.3">
      <c r="A17">
        <v>16</v>
      </c>
      <c r="B17" s="12">
        <v>0.89210640337220803</v>
      </c>
      <c r="C17" s="12">
        <v>1.3299319093313599E-3</v>
      </c>
      <c r="D17" s="12">
        <v>8.5535057714472996E-3</v>
      </c>
      <c r="E17" s="12">
        <v>-2.89517859016028E-2</v>
      </c>
      <c r="F17" s="12">
        <v>2.6787432186294299E-2</v>
      </c>
      <c r="G17" s="12">
        <v>9.0052061716017207E-3</v>
      </c>
      <c r="H17" s="12">
        <v>-1.0071451145229299E-2</v>
      </c>
      <c r="I17" s="12">
        <v>-1.41973271218879E-2</v>
      </c>
      <c r="J17" s="12">
        <v>-9.9679930200959402E-2</v>
      </c>
      <c r="K17" s="12">
        <v>-3.4665469138313899E-2</v>
      </c>
      <c r="L17" s="12">
        <v>-8.8717511768477697E-2</v>
      </c>
      <c r="M17" s="12">
        <v>-0.13114452408816801</v>
      </c>
      <c r="N17" s="12">
        <v>-1.05166513337577E-2</v>
      </c>
      <c r="O17" s="12">
        <v>-6.4684809150398398E-2</v>
      </c>
      <c r="P17" s="12">
        <v>-4.7600909783272603E-2</v>
      </c>
      <c r="Q17" s="12">
        <v>-2.4899838519781298E-2</v>
      </c>
      <c r="R17" s="12">
        <v>-9.3378581947895306E-2</v>
      </c>
      <c r="S17" s="12">
        <v>-4.3176701027921399E-2</v>
      </c>
      <c r="T17" s="12">
        <v>-6.3996666638373403E-2</v>
      </c>
      <c r="U17" s="12">
        <v>2.57277469810393E-3</v>
      </c>
      <c r="V17" s="12">
        <v>-9.1388421560342603E-2</v>
      </c>
      <c r="W17" s="12">
        <v>-2.63781712366336E-2</v>
      </c>
      <c r="X17" s="12">
        <v>-5.7353141376050402E-2</v>
      </c>
      <c r="Y17" s="12">
        <v>-2.3474005496293599E-2</v>
      </c>
      <c r="Z17" s="12">
        <v>-1.1944115112822701E-2</v>
      </c>
      <c r="AA17" s="12">
        <v>-2.3869263005624902E-2</v>
      </c>
      <c r="AB17" s="12">
        <v>-7.6280059997086605E-2</v>
      </c>
      <c r="AC17" s="12">
        <v>-3.7889072545566698E-3</v>
      </c>
      <c r="AD17" s="12">
        <v>-4.5413014746164097E-3</v>
      </c>
      <c r="AE17" s="12">
        <v>-3.0716828319155599E-2</v>
      </c>
      <c r="AF17" s="12">
        <v>-9.4254574876013793E-3</v>
      </c>
      <c r="AG17" s="12">
        <v>-3.9244257327696701E-2</v>
      </c>
      <c r="AH17" s="12">
        <v>-3.5378894470693999E-2</v>
      </c>
      <c r="AI17" s="12">
        <v>-2.08232082146028E-2</v>
      </c>
      <c r="AJ17" s="12">
        <v>-1.1447702123797501E-2</v>
      </c>
      <c r="AK17" s="12">
        <v>-9.8330833873087604E-4</v>
      </c>
      <c r="AL17" s="12">
        <v>7.2775802516796802E-3</v>
      </c>
      <c r="AM17" s="12">
        <v>2.0438737209369599E-4</v>
      </c>
      <c r="AN17" s="12">
        <v>-1.69406784956741E-2</v>
      </c>
      <c r="AO17" s="12">
        <v>-2.6848529252676698E-2</v>
      </c>
      <c r="AP17" s="12">
        <v>-1.1204923783083701E-2</v>
      </c>
      <c r="AQ17" s="12">
        <v>-3.9081172596211702E-2</v>
      </c>
      <c r="AR17" s="12">
        <v>2.04381780077313E-2</v>
      </c>
      <c r="AS17" s="12">
        <v>-1.10112487570092E-2</v>
      </c>
      <c r="AT17" s="12">
        <v>-4.2159660480076903E-2</v>
      </c>
      <c r="AU17" s="12">
        <v>2.82238877441491E-2</v>
      </c>
      <c r="AW17">
        <f t="array" ref="AW17">SUMPRODUCT(B17:AU17,TRANSPOSE('QoL regression results'!$H$3:$H$48))</f>
        <v>0.86400508915319374</v>
      </c>
    </row>
    <row r="18" spans="1:49" x14ac:dyDescent="0.3">
      <c r="A18">
        <v>17</v>
      </c>
      <c r="B18" s="12">
        <v>0.88859513929203404</v>
      </c>
      <c r="C18" s="12">
        <v>9.0729492953407903E-3</v>
      </c>
      <c r="D18" s="12">
        <v>1.0393623523954299E-2</v>
      </c>
      <c r="E18" s="12">
        <v>-2.2346829256609899E-2</v>
      </c>
      <c r="F18" s="12">
        <v>1.7585356555449402E-2</v>
      </c>
      <c r="G18" s="12">
        <v>1.5648305187708302E-2</v>
      </c>
      <c r="H18" s="12">
        <v>3.1938001153008302E-3</v>
      </c>
      <c r="I18" s="12">
        <v>-2.6095345445977601E-2</v>
      </c>
      <c r="J18" s="12">
        <v>-2.9746161242276799E-2</v>
      </c>
      <c r="K18" s="12">
        <v>-3.4280924974755697E-2</v>
      </c>
      <c r="L18" s="12">
        <v>-6.8602820368531298E-2</v>
      </c>
      <c r="M18" s="12">
        <v>-0.128990106476877</v>
      </c>
      <c r="N18" s="12">
        <v>-1.8852436099281701E-2</v>
      </c>
      <c r="O18" s="12">
        <v>-6.2730406043299894E-2</v>
      </c>
      <c r="P18" s="12">
        <v>-0.130932778774078</v>
      </c>
      <c r="Q18" s="12">
        <v>-5.8173392096816302E-2</v>
      </c>
      <c r="R18" s="12">
        <v>-8.6708917205805605E-2</v>
      </c>
      <c r="S18" s="12">
        <v>-2.1504058715447701E-2</v>
      </c>
      <c r="T18" s="12">
        <v>-9.3322226907680703E-2</v>
      </c>
      <c r="U18" s="12">
        <v>1.63363748041234E-3</v>
      </c>
      <c r="V18" s="12">
        <v>-1.7994323766549199E-2</v>
      </c>
      <c r="W18" s="12">
        <v>-1.70599560477456E-2</v>
      </c>
      <c r="X18" s="12">
        <v>-3.3906729492730499E-2</v>
      </c>
      <c r="Y18" s="12">
        <v>-1.4743766024964E-2</v>
      </c>
      <c r="Z18" s="12">
        <v>-2.1485024505939102E-2</v>
      </c>
      <c r="AA18" s="12">
        <v>-3.0963530793571101E-2</v>
      </c>
      <c r="AB18" s="12">
        <v>-7.04483199655523E-2</v>
      </c>
      <c r="AC18" s="12">
        <v>-1.18587297163537E-2</v>
      </c>
      <c r="AD18" s="12">
        <v>-1.33579203093468E-2</v>
      </c>
      <c r="AE18" s="12">
        <v>-2.3622518862947899E-2</v>
      </c>
      <c r="AF18" s="12">
        <v>-1.59926806444795E-2</v>
      </c>
      <c r="AG18" s="12">
        <v>-3.8007632788401899E-2</v>
      </c>
      <c r="AH18" s="12">
        <v>-2.9506951528941502E-2</v>
      </c>
      <c r="AI18" s="12">
        <v>-2.3880144831568501E-2</v>
      </c>
      <c r="AJ18" s="12">
        <v>-8.0648191611457105E-3</v>
      </c>
      <c r="AK18" s="12">
        <v>-1.3920788926185699E-3</v>
      </c>
      <c r="AL18" s="12">
        <v>1.01162368283552E-3</v>
      </c>
      <c r="AM18" s="12">
        <v>-8.62210605751388E-3</v>
      </c>
      <c r="AN18" s="12">
        <v>-1.9152110387322702E-2</v>
      </c>
      <c r="AO18" s="12">
        <v>-3.3365306415943603E-2</v>
      </c>
      <c r="AP18" s="12">
        <v>-9.8094618228440691E-3</v>
      </c>
      <c r="AQ18" s="12">
        <v>-4.1401414694054298E-2</v>
      </c>
      <c r="AR18" s="12">
        <v>2.04532919412805E-2</v>
      </c>
      <c r="AS18" s="12">
        <v>-1.49307649262992E-2</v>
      </c>
      <c r="AT18" s="12">
        <v>-5.2780679119234598E-2</v>
      </c>
      <c r="AU18" s="12">
        <v>3.05468708205772E-2</v>
      </c>
      <c r="AW18">
        <f t="array" ref="AW18">SUMPRODUCT(B18:AU18,TRANSPOSE('QoL regression results'!$H$3:$H$48))</f>
        <v>0.86009981144592806</v>
      </c>
    </row>
    <row r="19" spans="1:49" x14ac:dyDescent="0.3">
      <c r="A19">
        <v>18</v>
      </c>
      <c r="B19" s="12">
        <v>0.886278018809878</v>
      </c>
      <c r="C19" s="12">
        <v>2.6532174532037101E-3</v>
      </c>
      <c r="D19" s="12">
        <v>-1.8280558833469499E-3</v>
      </c>
      <c r="E19" s="12">
        <v>-3.5368121573940897E-2</v>
      </c>
      <c r="F19" s="12">
        <v>2.0589613180646602E-2</v>
      </c>
      <c r="G19" s="12">
        <v>2.4201175684689501E-2</v>
      </c>
      <c r="H19" s="12">
        <v>-5.7754542798750001E-3</v>
      </c>
      <c r="I19" s="12">
        <v>-1.8843639894101E-2</v>
      </c>
      <c r="J19" s="12">
        <v>-4.4316561648163999E-2</v>
      </c>
      <c r="K19" s="12">
        <v>-4.0603451615229803E-2</v>
      </c>
      <c r="L19" s="12">
        <v>-9.9278089953063406E-2</v>
      </c>
      <c r="M19" s="12">
        <v>-4.6526965473355698E-2</v>
      </c>
      <c r="N19" s="12">
        <v>-1.73933385399535E-2</v>
      </c>
      <c r="O19" s="12">
        <v>-4.62354527010981E-2</v>
      </c>
      <c r="P19" s="12">
        <v>-9.6553149019919196E-2</v>
      </c>
      <c r="Q19" s="12">
        <v>-4.10880199482999E-2</v>
      </c>
      <c r="R19" s="12">
        <v>-0.10485771065797</v>
      </c>
      <c r="S19" s="12">
        <v>-4.7698731408337303E-2</v>
      </c>
      <c r="T19" s="12">
        <v>-0.10005852580425301</v>
      </c>
      <c r="U19" s="12">
        <v>1.3081270937879501E-2</v>
      </c>
      <c r="V19" s="12">
        <v>-0.122021900621643</v>
      </c>
      <c r="W19" s="12">
        <v>-3.6486352067266997E-2</v>
      </c>
      <c r="X19" s="12">
        <v>4.7756863004914203E-3</v>
      </c>
      <c r="Y19" s="12">
        <v>-1.0255002718786699E-2</v>
      </c>
      <c r="Z19" s="12">
        <v>-2.41027919975671E-2</v>
      </c>
      <c r="AA19" s="12">
        <v>-1.69854313794164E-2</v>
      </c>
      <c r="AB19" s="12">
        <v>-7.8525591109148404E-2</v>
      </c>
      <c r="AC19" s="12">
        <v>-2.4884399690556201E-2</v>
      </c>
      <c r="AD19" s="12">
        <v>-5.6229041781999202E-2</v>
      </c>
      <c r="AE19" s="12">
        <v>-2.8196848536228999E-2</v>
      </c>
      <c r="AF19" s="12">
        <v>-9.8939051179378693E-3</v>
      </c>
      <c r="AG19" s="12">
        <v>-4.0278873146474999E-2</v>
      </c>
      <c r="AH19" s="12">
        <v>-3.9687386201133899E-2</v>
      </c>
      <c r="AI19" s="12">
        <v>-1.9169496061366701E-2</v>
      </c>
      <c r="AJ19" s="12">
        <v>-1.1499566705152699E-2</v>
      </c>
      <c r="AK19" s="12">
        <v>4.5093273193162102E-3</v>
      </c>
      <c r="AL19" s="12">
        <v>9.4468731570015903E-3</v>
      </c>
      <c r="AM19" s="12">
        <v>2.32734916693172E-3</v>
      </c>
      <c r="AN19" s="12">
        <v>-1.48426049689275E-2</v>
      </c>
      <c r="AO19" s="12">
        <v>-2.31660296797991E-2</v>
      </c>
      <c r="AP19" s="12">
        <v>-1.14382097524801E-2</v>
      </c>
      <c r="AQ19" s="12">
        <v>-4.1630801067602301E-2</v>
      </c>
      <c r="AR19" s="12">
        <v>1.93441431439926E-2</v>
      </c>
      <c r="AS19" s="12">
        <v>-1.0588898227859999E-2</v>
      </c>
      <c r="AT19" s="12">
        <v>-3.9817345788888299E-2</v>
      </c>
      <c r="AU19" s="12">
        <v>3.4397138073740001E-2</v>
      </c>
      <c r="AW19">
        <f t="array" ref="AW19">SUMPRODUCT(B19:AU19,TRANSPOSE('QoL regression results'!$H$3:$H$48))</f>
        <v>0.85603750576574567</v>
      </c>
    </row>
    <row r="20" spans="1:49" x14ac:dyDescent="0.3">
      <c r="A20">
        <v>19</v>
      </c>
      <c r="B20" s="12">
        <v>0.90383369986714002</v>
      </c>
      <c r="C20" s="12">
        <v>6.0333758622290699E-3</v>
      </c>
      <c r="D20" s="12">
        <v>-1.16670434866002E-2</v>
      </c>
      <c r="E20" s="12">
        <v>-4.5345527484660801E-2</v>
      </c>
      <c r="F20" s="12">
        <v>1.91816933357448E-2</v>
      </c>
      <c r="G20" s="12">
        <v>2.3838537419880101E-3</v>
      </c>
      <c r="H20" s="12">
        <v>-5.28030548162799E-3</v>
      </c>
      <c r="I20" s="12">
        <v>-5.43400014594195E-3</v>
      </c>
      <c r="J20" s="12">
        <v>-6.1005621024049501E-2</v>
      </c>
      <c r="K20" s="12">
        <v>-3.7673012964289203E-2</v>
      </c>
      <c r="L20" s="12">
        <v>-8.4218193927531396E-2</v>
      </c>
      <c r="M20" s="12">
        <v>-0.102027630677818</v>
      </c>
      <c r="N20" s="12">
        <v>-1.53328159896072E-2</v>
      </c>
      <c r="O20" s="12">
        <v>-6.5443792860796199E-2</v>
      </c>
      <c r="P20" s="12">
        <v>-7.9506445190347594E-2</v>
      </c>
      <c r="Q20" s="12">
        <v>-9.0370841470899105E-2</v>
      </c>
      <c r="R20" s="12">
        <v>-2.8099675519462599E-2</v>
      </c>
      <c r="S20" s="12">
        <v>-4.9167275397759801E-2</v>
      </c>
      <c r="T20" s="12">
        <v>-9.5580919340932893E-2</v>
      </c>
      <c r="U20" s="12">
        <v>-1.2777762717346401E-2</v>
      </c>
      <c r="V20" s="12">
        <v>-6.6983756289978297E-2</v>
      </c>
      <c r="W20" s="12">
        <v>-2.8664528526119702E-2</v>
      </c>
      <c r="X20" s="12">
        <v>-2.2102223030597799E-2</v>
      </c>
      <c r="Y20" s="12">
        <v>-4.2042473276121501E-4</v>
      </c>
      <c r="Z20" s="12">
        <v>3.2772902228749998E-2</v>
      </c>
      <c r="AA20" s="12">
        <v>-1.9243324936746301E-2</v>
      </c>
      <c r="AB20" s="12">
        <v>-6.5407010808809604E-2</v>
      </c>
      <c r="AC20" s="12">
        <v>-7.5613291418339598E-2</v>
      </c>
      <c r="AD20" s="12">
        <v>-6.8708808163040896E-2</v>
      </c>
      <c r="AE20" s="12">
        <v>-2.11135418833703E-2</v>
      </c>
      <c r="AF20" s="12">
        <v>-1.6194297774352599E-2</v>
      </c>
      <c r="AG20" s="12">
        <v>-4.68880332251886E-2</v>
      </c>
      <c r="AH20" s="12">
        <v>-3.5488012998317997E-2</v>
      </c>
      <c r="AI20" s="12">
        <v>-1.9089154162146401E-2</v>
      </c>
      <c r="AJ20" s="12">
        <v>-1.54906618195523E-2</v>
      </c>
      <c r="AK20" s="12">
        <v>-1.74327922611797E-3</v>
      </c>
      <c r="AL20" s="12">
        <v>-4.1576073916471598E-3</v>
      </c>
      <c r="AM20" s="12">
        <v>-8.9428128488899996E-3</v>
      </c>
      <c r="AN20" s="12">
        <v>-2.36597559527639E-2</v>
      </c>
      <c r="AO20" s="12">
        <v>-4.0942051865344498E-2</v>
      </c>
      <c r="AP20" s="12">
        <v>-8.3084340064952904E-3</v>
      </c>
      <c r="AQ20" s="12">
        <v>-3.6938766824078803E-2</v>
      </c>
      <c r="AR20" s="12">
        <v>1.9471594376426399E-2</v>
      </c>
      <c r="AS20" s="12">
        <v>-1.3864807924481699E-2</v>
      </c>
      <c r="AT20" s="12">
        <v>-4.8868483804576798E-2</v>
      </c>
      <c r="AU20" s="12">
        <v>2.8746048161253299E-2</v>
      </c>
      <c r="AW20">
        <f t="array" ref="AW20">SUMPRODUCT(B20:AU20,TRANSPOSE('QoL regression results'!$H$3:$H$48))</f>
        <v>0.8641880794771748</v>
      </c>
    </row>
    <row r="21" spans="1:49" x14ac:dyDescent="0.3">
      <c r="A21">
        <v>20</v>
      </c>
      <c r="B21" s="12">
        <v>0.90602146449552301</v>
      </c>
      <c r="C21" s="12">
        <v>4.3262064231407498E-3</v>
      </c>
      <c r="D21" s="12">
        <v>-3.45705566951363E-4</v>
      </c>
      <c r="E21" s="12">
        <v>-3.9784185879937199E-2</v>
      </c>
      <c r="F21" s="12">
        <v>2.0790242260615901E-2</v>
      </c>
      <c r="G21" s="12">
        <v>1.2686017026428799E-2</v>
      </c>
      <c r="H21" s="12">
        <v>-2.2911723895694702E-3</v>
      </c>
      <c r="I21" s="12">
        <v>-1.03267361397603E-2</v>
      </c>
      <c r="J21" s="12">
        <v>-6.5254770860244296E-2</v>
      </c>
      <c r="K21" s="12">
        <v>-4.4345053765372698E-2</v>
      </c>
      <c r="L21" s="12">
        <v>-8.1471380372273597E-2</v>
      </c>
      <c r="M21" s="12">
        <v>-9.9768584567576798E-2</v>
      </c>
      <c r="N21" s="12">
        <v>-1.9376363551634201E-2</v>
      </c>
      <c r="O21" s="12">
        <v>-8.6162619539297894E-2</v>
      </c>
      <c r="P21" s="12">
        <v>-5.46866817686106E-2</v>
      </c>
      <c r="Q21" s="12">
        <v>-4.0474296878207597E-2</v>
      </c>
      <c r="R21" s="12">
        <v>-3.2387292318874703E-2</v>
      </c>
      <c r="S21" s="12">
        <v>-5.9684167943246297E-2</v>
      </c>
      <c r="T21" s="12">
        <v>-8.9700153814274999E-2</v>
      </c>
      <c r="U21" s="12">
        <v>1.5517340904215599E-2</v>
      </c>
      <c r="V21" s="12">
        <v>-4.0811784967356497E-2</v>
      </c>
      <c r="W21" s="12">
        <v>-3.3279700774209602E-2</v>
      </c>
      <c r="X21" s="12">
        <v>-2.82162301730489E-2</v>
      </c>
      <c r="Y21" s="12">
        <v>7.0813465251458804E-3</v>
      </c>
      <c r="Z21" s="12">
        <v>-6.1365839567295799E-2</v>
      </c>
      <c r="AA21" s="12">
        <v>-3.3330709810127201E-2</v>
      </c>
      <c r="AB21" s="12">
        <v>-7.2372327728016106E-2</v>
      </c>
      <c r="AC21" s="12">
        <v>-1.9817812074762398E-2</v>
      </c>
      <c r="AD21" s="12">
        <v>-3.15455987399526E-2</v>
      </c>
      <c r="AE21" s="12">
        <v>-2.5760987930679401E-2</v>
      </c>
      <c r="AF21" s="12">
        <v>-1.5046890761579199E-2</v>
      </c>
      <c r="AG21" s="12">
        <v>-4.2327979046110603E-2</v>
      </c>
      <c r="AH21" s="12">
        <v>-3.5275327878284302E-2</v>
      </c>
      <c r="AI21" s="12">
        <v>-1.8387689316219601E-2</v>
      </c>
      <c r="AJ21" s="12">
        <v>-7.4553922819845702E-3</v>
      </c>
      <c r="AK21" s="12">
        <v>-3.52566084695019E-3</v>
      </c>
      <c r="AL21" s="12">
        <v>-2.4097346048002999E-3</v>
      </c>
      <c r="AM21" s="12">
        <v>-1.1774686610495E-2</v>
      </c>
      <c r="AN21" s="12">
        <v>-2.0561539009472499E-2</v>
      </c>
      <c r="AO21" s="12">
        <v>-3.9204588809635101E-2</v>
      </c>
      <c r="AP21" s="12">
        <v>-8.8681228321695303E-3</v>
      </c>
      <c r="AQ21" s="12">
        <v>-3.8825797879407001E-2</v>
      </c>
      <c r="AR21" s="12">
        <v>1.6141104129615301E-2</v>
      </c>
      <c r="AS21" s="12">
        <v>-1.8025393393557999E-2</v>
      </c>
      <c r="AT21" s="12">
        <v>-4.9843637472424401E-2</v>
      </c>
      <c r="AU21" s="12">
        <v>2.58601765547107E-2</v>
      </c>
      <c r="AW21">
        <f t="array" ref="AW21">SUMPRODUCT(B21:AU21,TRANSPOSE('QoL regression results'!$H$3:$H$48))</f>
        <v>0.86833640201243834</v>
      </c>
    </row>
    <row r="22" spans="1:49" x14ac:dyDescent="0.3">
      <c r="A22">
        <v>21</v>
      </c>
      <c r="B22" s="12">
        <v>0.893784270908206</v>
      </c>
      <c r="C22" s="12">
        <v>-3.6175032846772399E-3</v>
      </c>
      <c r="D22" s="12">
        <v>-4.8449525794472198E-3</v>
      </c>
      <c r="E22" s="12">
        <v>-8.3979779469160201E-2</v>
      </c>
      <c r="F22" s="12">
        <v>2.5476595793303799E-2</v>
      </c>
      <c r="G22" s="12">
        <v>2.2644767989494399E-2</v>
      </c>
      <c r="H22" s="12">
        <v>6.4174678908222897E-3</v>
      </c>
      <c r="I22" s="12">
        <v>-1.38740011357694E-2</v>
      </c>
      <c r="J22" s="12">
        <v>-5.2259668889366201E-2</v>
      </c>
      <c r="K22" s="12">
        <v>-3.8651055363381301E-2</v>
      </c>
      <c r="L22" s="12">
        <v>-7.7702490498780405E-2</v>
      </c>
      <c r="M22" s="12">
        <v>-0.10863730144417599</v>
      </c>
      <c r="N22" s="12">
        <v>-1.5182364084881999E-2</v>
      </c>
      <c r="O22" s="12">
        <v>-6.2540013605694403E-2</v>
      </c>
      <c r="P22" s="12">
        <v>-0.10133842729412799</v>
      </c>
      <c r="Q22" s="12">
        <v>-4.9470847311927198E-2</v>
      </c>
      <c r="R22" s="12">
        <v>-5.34518379618735E-2</v>
      </c>
      <c r="S22" s="12">
        <v>-4.5120984745071598E-2</v>
      </c>
      <c r="T22" s="12">
        <v>-9.0721225262740998E-2</v>
      </c>
      <c r="U22" s="12">
        <v>-1.0304033289831101E-2</v>
      </c>
      <c r="V22" s="12">
        <v>2.1505327482073299E-2</v>
      </c>
      <c r="W22" s="12">
        <v>-4.5024265731951098E-2</v>
      </c>
      <c r="X22" s="12">
        <v>-1.7646240962409999E-2</v>
      </c>
      <c r="Y22" s="12">
        <v>-1.62008859457724E-2</v>
      </c>
      <c r="Z22" s="12">
        <v>-2.2668713175960899E-2</v>
      </c>
      <c r="AA22" s="12">
        <v>-1.3348170993040399E-2</v>
      </c>
      <c r="AB22" s="12">
        <v>-5.18308195636039E-2</v>
      </c>
      <c r="AC22" s="12">
        <v>-5.5819954197730802E-2</v>
      </c>
      <c r="AD22" s="12">
        <v>-8.2907598836475499E-2</v>
      </c>
      <c r="AE22" s="12">
        <v>-2.8148410019938799E-2</v>
      </c>
      <c r="AF22" s="12">
        <v>-3.0726836471276501E-2</v>
      </c>
      <c r="AG22" s="12">
        <v>-4.6782867324420302E-2</v>
      </c>
      <c r="AH22" s="12">
        <v>-3.5381469478106498E-2</v>
      </c>
      <c r="AI22" s="12">
        <v>-2.1288933188594299E-2</v>
      </c>
      <c r="AJ22" s="12">
        <v>-1.30174448282303E-2</v>
      </c>
      <c r="AK22" s="12">
        <v>8.7736432018039202E-3</v>
      </c>
      <c r="AL22" s="12">
        <v>1.25025889502483E-2</v>
      </c>
      <c r="AM22" s="12">
        <v>-5.7616958577927004E-3</v>
      </c>
      <c r="AN22" s="12">
        <v>-1.2575525860278901E-2</v>
      </c>
      <c r="AO22" s="12">
        <v>-3.2571974220462402E-2</v>
      </c>
      <c r="AP22" s="12">
        <v>-1.01089800650412E-2</v>
      </c>
      <c r="AQ22" s="12">
        <v>-4.31493187343489E-2</v>
      </c>
      <c r="AR22" s="12">
        <v>2.04323036735478E-2</v>
      </c>
      <c r="AS22" s="12">
        <v>-8.2913564365439205E-3</v>
      </c>
      <c r="AT22" s="12">
        <v>-3.7258448324695603E-2</v>
      </c>
      <c r="AU22" s="12">
        <v>2.7829855916079099E-2</v>
      </c>
      <c r="AW22">
        <f t="array" ref="AW22">SUMPRODUCT(B22:AU22,TRANSPOSE('QoL regression results'!$H$3:$H$48))</f>
        <v>0.87090539038034775</v>
      </c>
    </row>
    <row r="23" spans="1:49" x14ac:dyDescent="0.3">
      <c r="A23">
        <v>22</v>
      </c>
      <c r="B23" s="12">
        <v>0.90176536359388204</v>
      </c>
      <c r="C23" s="12">
        <v>6.0215403632055998E-4</v>
      </c>
      <c r="D23" s="12">
        <v>5.9346369372169101E-3</v>
      </c>
      <c r="E23" s="12">
        <v>-3.5588182685010301E-2</v>
      </c>
      <c r="F23" s="12">
        <v>2.3572426954386098E-2</v>
      </c>
      <c r="G23" s="12">
        <v>1.8222658531631401E-2</v>
      </c>
      <c r="H23" s="12">
        <v>9.0013118424058704E-3</v>
      </c>
      <c r="I23" s="12">
        <v>-4.4458476905104103E-3</v>
      </c>
      <c r="J23" s="12">
        <v>-4.52909064045771E-2</v>
      </c>
      <c r="K23" s="12">
        <v>-4.1016660908488801E-2</v>
      </c>
      <c r="L23" s="12">
        <v>-0.107838195306742</v>
      </c>
      <c r="M23" s="12">
        <v>-0.12346731452325301</v>
      </c>
      <c r="N23" s="12">
        <v>-1.4897943228544701E-2</v>
      </c>
      <c r="O23" s="12">
        <v>-4.8831479933709801E-2</v>
      </c>
      <c r="P23" s="12">
        <v>-5.1775463873192699E-2</v>
      </c>
      <c r="Q23" s="12">
        <v>-2.60677191824337E-2</v>
      </c>
      <c r="R23" s="12">
        <v>-6.9561242428021003E-2</v>
      </c>
      <c r="S23" s="12">
        <v>-6.8263038855487707E-2</v>
      </c>
      <c r="T23" s="12">
        <v>-8.5808493020398099E-2</v>
      </c>
      <c r="U23" s="12">
        <v>-4.58813041409609E-3</v>
      </c>
      <c r="V23" s="12">
        <v>-6.2031314838366103E-2</v>
      </c>
      <c r="W23" s="12">
        <v>-3.2833787349673398E-2</v>
      </c>
      <c r="X23" s="12">
        <v>-5.1161001788794701E-2</v>
      </c>
      <c r="Y23" s="12">
        <v>5.0779349246299404E-3</v>
      </c>
      <c r="Z23" s="12">
        <v>-4.0223934056950399E-2</v>
      </c>
      <c r="AA23" s="12">
        <v>-1.0791001658485301E-2</v>
      </c>
      <c r="AB23" s="12">
        <v>-7.0778789625174296E-2</v>
      </c>
      <c r="AC23" s="12">
        <v>-1.5858920444855901E-2</v>
      </c>
      <c r="AD23" s="12">
        <v>1.9412699009928799E-2</v>
      </c>
      <c r="AE23" s="12">
        <v>-2.14232508054224E-2</v>
      </c>
      <c r="AF23" s="12">
        <v>-1.78714220025552E-2</v>
      </c>
      <c r="AG23" s="12">
        <v>-4.6642853761926402E-2</v>
      </c>
      <c r="AH23" s="12">
        <v>-3.8812108442510498E-2</v>
      </c>
      <c r="AI23" s="12">
        <v>-2.8074055173943901E-2</v>
      </c>
      <c r="AJ23" s="12">
        <v>-1.40466503143853E-2</v>
      </c>
      <c r="AK23" s="12">
        <v>-1.00805420772987E-2</v>
      </c>
      <c r="AL23" s="12">
        <v>-2.4367835635228101E-4</v>
      </c>
      <c r="AM23" s="12">
        <v>-1.4470590450611699E-2</v>
      </c>
      <c r="AN23" s="12">
        <v>-2.27741164368984E-2</v>
      </c>
      <c r="AO23" s="12">
        <v>-4.2637137183483102E-2</v>
      </c>
      <c r="AP23" s="12">
        <v>-1.34084558782536E-2</v>
      </c>
      <c r="AQ23" s="12">
        <v>-4.1008849871762898E-2</v>
      </c>
      <c r="AR23" s="12">
        <v>2.4374668502568E-2</v>
      </c>
      <c r="AS23" s="12">
        <v>-7.0436249453664198E-3</v>
      </c>
      <c r="AT23" s="12">
        <v>-4.3605801765816403E-2</v>
      </c>
      <c r="AU23" s="12">
        <v>2.8356460265152698E-2</v>
      </c>
      <c r="AW23">
        <f t="array" ref="AW23">SUMPRODUCT(B23:AU23,TRANSPOSE('QoL regression results'!$H$3:$H$48))</f>
        <v>0.86270957679501925</v>
      </c>
    </row>
    <row r="24" spans="1:49" x14ac:dyDescent="0.3">
      <c r="A24">
        <v>23</v>
      </c>
      <c r="B24" s="12">
        <v>0.88872018256378005</v>
      </c>
      <c r="C24" s="12">
        <v>-1.26875796969489E-4</v>
      </c>
      <c r="D24" s="12">
        <v>1.3725776579949899E-3</v>
      </c>
      <c r="E24" s="12">
        <v>-4.0775438101436801E-2</v>
      </c>
      <c r="F24" s="12">
        <v>2.5257601465194401E-2</v>
      </c>
      <c r="G24" s="12">
        <v>1.2215880072481301E-2</v>
      </c>
      <c r="H24" s="12">
        <v>-2.3145533770648399E-3</v>
      </c>
      <c r="I24" s="12">
        <v>-1.3471038586205001E-2</v>
      </c>
      <c r="J24" s="12">
        <v>-3.0823224200019799E-2</v>
      </c>
      <c r="K24" s="12">
        <v>-4.4195246675459002E-2</v>
      </c>
      <c r="L24" s="12">
        <v>-9.1352422765135693E-2</v>
      </c>
      <c r="M24" s="12">
        <v>-0.11831909654473501</v>
      </c>
      <c r="N24" s="12">
        <v>-1.8498287707838099E-2</v>
      </c>
      <c r="O24" s="12">
        <v>-4.70510950896567E-2</v>
      </c>
      <c r="P24" s="12">
        <v>-7.5063660458181899E-2</v>
      </c>
      <c r="Q24" s="12">
        <v>-5.2167540009714297E-2</v>
      </c>
      <c r="R24" s="12">
        <v>-1.63649148852608E-2</v>
      </c>
      <c r="S24" s="12">
        <v>-4.8266558263692902E-2</v>
      </c>
      <c r="T24" s="12">
        <v>-0.113516716451575</v>
      </c>
      <c r="U24" s="12">
        <v>1.47040486083051E-2</v>
      </c>
      <c r="V24" s="12">
        <v>-0.109159042288643</v>
      </c>
      <c r="W24" s="12">
        <v>-2.4328060356447599E-2</v>
      </c>
      <c r="X24" s="12">
        <v>-4.0961549449841698E-2</v>
      </c>
      <c r="Y24" s="12">
        <v>3.0429710621863199E-2</v>
      </c>
      <c r="Z24" s="12">
        <v>-2.45395571892306E-2</v>
      </c>
      <c r="AA24" s="12">
        <v>-2.0310611879409201E-2</v>
      </c>
      <c r="AB24" s="12">
        <v>-4.9262718631525003E-2</v>
      </c>
      <c r="AC24" s="12">
        <v>-2.6128440459087E-2</v>
      </c>
      <c r="AD24" s="12">
        <v>-5.1612656789852301E-2</v>
      </c>
      <c r="AE24" s="12">
        <v>-2.7170991341581401E-2</v>
      </c>
      <c r="AF24" s="12">
        <v>-7.55908781034081E-3</v>
      </c>
      <c r="AG24" s="12">
        <v>-4.3439982332889801E-2</v>
      </c>
      <c r="AH24" s="12">
        <v>-3.6829855598177502E-2</v>
      </c>
      <c r="AI24" s="12">
        <v>-1.3945572689306599E-2</v>
      </c>
      <c r="AJ24" s="12">
        <v>-1.1559345728894501E-2</v>
      </c>
      <c r="AK24" s="12">
        <v>-2.60517172644738E-3</v>
      </c>
      <c r="AL24" s="12">
        <v>7.1210537167737302E-3</v>
      </c>
      <c r="AM24" s="12">
        <v>-9.5129466149942096E-3</v>
      </c>
      <c r="AN24" s="12">
        <v>-1.78714231225943E-2</v>
      </c>
      <c r="AO24" s="12">
        <v>-3.6507553359810901E-2</v>
      </c>
      <c r="AP24" s="12">
        <v>-9.6763011304570896E-3</v>
      </c>
      <c r="AQ24" s="12">
        <v>-4.21322923876934E-2</v>
      </c>
      <c r="AR24" s="12">
        <v>2.6621086721240399E-2</v>
      </c>
      <c r="AS24" s="12">
        <v>-1.01267055500158E-2</v>
      </c>
      <c r="AT24" s="12">
        <v>-4.1234274801280398E-2</v>
      </c>
      <c r="AU24" s="12">
        <v>2.84909965344993E-2</v>
      </c>
      <c r="AW24">
        <f t="array" ref="AW24">SUMPRODUCT(B24:AU24,TRANSPOSE('QoL regression results'!$H$3:$H$48))</f>
        <v>0.85901138068237626</v>
      </c>
    </row>
    <row r="25" spans="1:49" x14ac:dyDescent="0.3">
      <c r="A25">
        <v>24</v>
      </c>
      <c r="B25" s="12">
        <v>0.88444274076361795</v>
      </c>
      <c r="C25" s="12">
        <v>5.6333817921374804E-3</v>
      </c>
      <c r="D25" s="12">
        <v>-2.9878034349755701E-3</v>
      </c>
      <c r="E25" s="12">
        <v>-3.42708356996115E-2</v>
      </c>
      <c r="F25" s="12">
        <v>1.94094756435178E-2</v>
      </c>
      <c r="G25" s="12">
        <v>9.4748307133326794E-3</v>
      </c>
      <c r="H25" s="12">
        <v>-2.6218833693444402E-3</v>
      </c>
      <c r="I25" s="12">
        <v>-1.41584032998471E-2</v>
      </c>
      <c r="J25" s="12">
        <v>-5.7937363280868001E-2</v>
      </c>
      <c r="K25" s="12">
        <v>-3.8998259732413901E-2</v>
      </c>
      <c r="L25" s="12">
        <v>-9.1381985491298098E-2</v>
      </c>
      <c r="M25" s="12">
        <v>-8.6842807901353E-2</v>
      </c>
      <c r="N25" s="12">
        <v>-1.0647323869745399E-2</v>
      </c>
      <c r="O25" s="12">
        <v>-5.3804444263288703E-2</v>
      </c>
      <c r="P25" s="12">
        <v>-7.2083194749909804E-2</v>
      </c>
      <c r="Q25" s="12">
        <v>-6.68595377894875E-2</v>
      </c>
      <c r="R25" s="12">
        <v>-8.2798023521111E-2</v>
      </c>
      <c r="S25" s="12">
        <v>-4.806600989063E-2</v>
      </c>
      <c r="T25" s="12">
        <v>-5.8919200124117603E-2</v>
      </c>
      <c r="U25" s="12">
        <v>9.0654677944300901E-3</v>
      </c>
      <c r="V25" s="12">
        <v>-3.6527900262579002E-2</v>
      </c>
      <c r="W25" s="12">
        <v>-2.5527284176837101E-2</v>
      </c>
      <c r="X25" s="12">
        <v>-1.05138930689017E-2</v>
      </c>
      <c r="Y25" s="12">
        <v>2.31786766247685E-2</v>
      </c>
      <c r="Z25" s="12">
        <v>-2.4687359572979298E-2</v>
      </c>
      <c r="AA25" s="12">
        <v>-1.6022186230385399E-2</v>
      </c>
      <c r="AB25" s="12">
        <v>-7.4120325127049899E-2</v>
      </c>
      <c r="AC25" s="12">
        <v>-7.3337258112642903E-3</v>
      </c>
      <c r="AD25" s="12">
        <v>-5.5441433396785497E-3</v>
      </c>
      <c r="AE25" s="12">
        <v>-3.4355162321865002E-2</v>
      </c>
      <c r="AF25" s="12">
        <v>-1.93248223640957E-2</v>
      </c>
      <c r="AG25" s="12">
        <v>-4.1351758369412697E-2</v>
      </c>
      <c r="AH25" s="12">
        <v>-3.3615755449316699E-2</v>
      </c>
      <c r="AI25" s="12">
        <v>-2.1639129385202901E-2</v>
      </c>
      <c r="AJ25" s="12">
        <v>-1.0037082118336999E-2</v>
      </c>
      <c r="AK25" s="12">
        <v>2.20809869803155E-3</v>
      </c>
      <c r="AL25" s="12">
        <v>7.0942676600723601E-3</v>
      </c>
      <c r="AM25" s="12">
        <v>-1.52932438909149E-3</v>
      </c>
      <c r="AN25" s="12">
        <v>-1.29824080437622E-2</v>
      </c>
      <c r="AO25" s="12">
        <v>-2.73671959298388E-2</v>
      </c>
      <c r="AP25" s="12">
        <v>-1.30631735017998E-2</v>
      </c>
      <c r="AQ25" s="12">
        <v>-3.8711282340365402E-2</v>
      </c>
      <c r="AR25" s="12">
        <v>2.0916431917012E-2</v>
      </c>
      <c r="AS25" s="12">
        <v>-1.10553933653878E-2</v>
      </c>
      <c r="AT25" s="12">
        <v>-3.9114608189651699E-2</v>
      </c>
      <c r="AU25" s="12">
        <v>3.2124741189151498E-2</v>
      </c>
      <c r="AW25">
        <f t="array" ref="AW25">SUMPRODUCT(B25:AU25,TRANSPOSE('QoL regression results'!$H$3:$H$48))</f>
        <v>0.8579212529743736</v>
      </c>
    </row>
    <row r="26" spans="1:49" x14ac:dyDescent="0.3">
      <c r="A26">
        <v>25</v>
      </c>
      <c r="B26" s="12">
        <v>0.88453812689009703</v>
      </c>
      <c r="C26" s="12">
        <v>6.6482736461590201E-3</v>
      </c>
      <c r="D26" s="12">
        <v>8.0034974441128403E-3</v>
      </c>
      <c r="E26" s="12">
        <v>-4.1022774472934002E-2</v>
      </c>
      <c r="F26" s="12">
        <v>1.67737507705297E-2</v>
      </c>
      <c r="G26" s="12">
        <v>1.01138481829544E-2</v>
      </c>
      <c r="H26" s="12">
        <v>-1.3753916474629901E-4</v>
      </c>
      <c r="I26" s="12">
        <v>1.2804864118001E-3</v>
      </c>
      <c r="J26" s="12">
        <v>-3.6010413871078298E-2</v>
      </c>
      <c r="K26" s="12">
        <v>-3.1182673122055901E-2</v>
      </c>
      <c r="L26" s="12">
        <v>-7.3206744664920498E-2</v>
      </c>
      <c r="M26" s="12">
        <v>-5.4509026886711602E-2</v>
      </c>
      <c r="N26" s="12">
        <v>-9.0136378807221407E-3</v>
      </c>
      <c r="O26" s="12">
        <v>-8.9425159588114603E-2</v>
      </c>
      <c r="P26" s="12">
        <v>-8.9331460457647505E-2</v>
      </c>
      <c r="Q26" s="12">
        <v>-4.30225649543753E-2</v>
      </c>
      <c r="R26" s="12">
        <v>-4.6411087583160197E-2</v>
      </c>
      <c r="S26" s="12">
        <v>-3.5079054859536198E-2</v>
      </c>
      <c r="T26" s="12">
        <v>-9.0049690793493703E-2</v>
      </c>
      <c r="U26" s="12">
        <v>-1.80969354964335E-2</v>
      </c>
      <c r="V26" s="12">
        <v>-3.06452785016369E-2</v>
      </c>
      <c r="W26" s="12">
        <v>-2.11003406929345E-2</v>
      </c>
      <c r="X26" s="12">
        <v>-2.8410227534327599E-2</v>
      </c>
      <c r="Y26" s="12">
        <v>-5.4115745117304099E-4</v>
      </c>
      <c r="Z26" s="12">
        <v>2.5644669144737401E-2</v>
      </c>
      <c r="AA26" s="12">
        <v>-1.8634127045307099E-2</v>
      </c>
      <c r="AB26" s="12">
        <v>-7.75435882453272E-2</v>
      </c>
      <c r="AC26" s="12">
        <v>-1.1228782614379E-2</v>
      </c>
      <c r="AD26" s="12">
        <v>-4.9074453806849397E-2</v>
      </c>
      <c r="AE26" s="12">
        <v>-2.2331691125969898E-2</v>
      </c>
      <c r="AF26" s="12">
        <v>-1.0693999996777699E-2</v>
      </c>
      <c r="AG26" s="12">
        <v>-3.9648527607122702E-2</v>
      </c>
      <c r="AH26" s="12">
        <v>-2.9062475500440901E-2</v>
      </c>
      <c r="AI26" s="12">
        <v>-1.7868194546527601E-2</v>
      </c>
      <c r="AJ26" s="12">
        <v>-1.04337189388215E-2</v>
      </c>
      <c r="AK26" s="12">
        <v>5.5343103604059097E-3</v>
      </c>
      <c r="AL26" s="12">
        <v>8.8361021160255106E-3</v>
      </c>
      <c r="AM26" s="12">
        <v>-1.0222718042998701E-2</v>
      </c>
      <c r="AN26" s="12">
        <v>-2.1384924773165299E-2</v>
      </c>
      <c r="AO26" s="12">
        <v>-3.0953324070469801E-2</v>
      </c>
      <c r="AP26" s="12">
        <v>-1.0932114289701301E-2</v>
      </c>
      <c r="AQ26" s="12">
        <v>-4.0303865475161002E-2</v>
      </c>
      <c r="AR26" s="12">
        <v>2.35414781339452E-2</v>
      </c>
      <c r="AS26" s="12">
        <v>-1.1222137798009599E-2</v>
      </c>
      <c r="AT26" s="12">
        <v>-4.4938575906193101E-2</v>
      </c>
      <c r="AU26" s="12">
        <v>2.9370350052661899E-2</v>
      </c>
      <c r="AW26">
        <f t="array" ref="AW26">SUMPRODUCT(B26:AU26,TRANSPOSE('QoL regression results'!$H$3:$H$48))</f>
        <v>0.86431175350568157</v>
      </c>
    </row>
    <row r="27" spans="1:49" x14ac:dyDescent="0.3">
      <c r="A27">
        <v>26</v>
      </c>
      <c r="B27" s="12">
        <v>0.89004975741257097</v>
      </c>
      <c r="C27" s="12">
        <v>5.3215743718221199E-3</v>
      </c>
      <c r="D27" s="12">
        <v>-6.1408896797179504E-3</v>
      </c>
      <c r="E27" s="12">
        <v>-7.3075655105000201E-3</v>
      </c>
      <c r="F27" s="12">
        <v>1.8272265397540299E-2</v>
      </c>
      <c r="G27" s="12">
        <v>-3.0595054701245202E-3</v>
      </c>
      <c r="H27" s="12">
        <v>-2.1434044058471199E-2</v>
      </c>
      <c r="I27" s="12">
        <v>3.4207971640498802E-3</v>
      </c>
      <c r="J27" s="12">
        <v>-6.0115172456166599E-2</v>
      </c>
      <c r="K27" s="12">
        <v>-3.6864720571524602E-2</v>
      </c>
      <c r="L27" s="12">
        <v>-7.7263475093830802E-2</v>
      </c>
      <c r="M27" s="12">
        <v>-0.12126698104853</v>
      </c>
      <c r="N27" s="12">
        <v>-1.2512562575491101E-2</v>
      </c>
      <c r="O27" s="12">
        <v>-0.10219618706148099</v>
      </c>
      <c r="P27" s="12">
        <v>-0.11029951737268701</v>
      </c>
      <c r="Q27" s="12">
        <v>-8.7492545957363305E-2</v>
      </c>
      <c r="R27" s="12">
        <v>-5.0481698614431698E-2</v>
      </c>
      <c r="S27" s="12">
        <v>-6.5497298886438599E-2</v>
      </c>
      <c r="T27" s="12">
        <v>-8.0596325919550002E-2</v>
      </c>
      <c r="U27" s="12">
        <v>-7.9316431262199099E-3</v>
      </c>
      <c r="V27" s="12">
        <v>-2.5805822230186799E-2</v>
      </c>
      <c r="W27" s="12">
        <v>-3.4164038260274102E-2</v>
      </c>
      <c r="X27" s="12">
        <v>-2.8012428613978801E-2</v>
      </c>
      <c r="Y27" s="12">
        <v>1.19792224646584E-2</v>
      </c>
      <c r="Z27" s="12">
        <v>4.3431475580370804E-3</v>
      </c>
      <c r="AA27" s="12">
        <v>-2.23691671562685E-2</v>
      </c>
      <c r="AB27" s="12">
        <v>-6.8409246143362398E-2</v>
      </c>
      <c r="AC27" s="12">
        <v>-5.6429375447047098E-2</v>
      </c>
      <c r="AD27" s="12">
        <v>2.36025832730558E-2</v>
      </c>
      <c r="AE27" s="12">
        <v>-2.3227192272495902E-2</v>
      </c>
      <c r="AF27" s="12">
        <v>-2.4197324160743698E-3</v>
      </c>
      <c r="AG27" s="12">
        <v>-4.2024912315913501E-2</v>
      </c>
      <c r="AH27" s="12">
        <v>-3.1977475936444101E-2</v>
      </c>
      <c r="AI27" s="12">
        <v>-1.37591157704927E-2</v>
      </c>
      <c r="AJ27" s="12">
        <v>-9.6125359532882003E-3</v>
      </c>
      <c r="AK27" s="12">
        <v>-8.0228480081593299E-4</v>
      </c>
      <c r="AL27" s="12">
        <v>4.1530849438280596E-3</v>
      </c>
      <c r="AM27" s="12">
        <v>-1.17149847438415E-2</v>
      </c>
      <c r="AN27" s="12">
        <v>-1.9036306451872102E-2</v>
      </c>
      <c r="AO27" s="12">
        <v>-3.9328322229463301E-2</v>
      </c>
      <c r="AP27" s="12">
        <v>-5.4327958606488602E-3</v>
      </c>
      <c r="AQ27" s="12">
        <v>-3.4096758383876297E-2</v>
      </c>
      <c r="AR27" s="12">
        <v>1.83334950024336E-2</v>
      </c>
      <c r="AS27" s="12">
        <v>-1.12126693960336E-2</v>
      </c>
      <c r="AT27" s="12">
        <v>-4.68236238122932E-2</v>
      </c>
      <c r="AU27" s="12">
        <v>2.8982539097781899E-2</v>
      </c>
      <c r="AW27">
        <f t="array" ref="AW27">SUMPRODUCT(B27:AU27,TRANSPOSE('QoL regression results'!$H$3:$H$48))</f>
        <v>0.86222536641995495</v>
      </c>
    </row>
    <row r="28" spans="1:49" x14ac:dyDescent="0.3">
      <c r="A28">
        <v>27</v>
      </c>
      <c r="B28" s="12">
        <v>0.88265567875829998</v>
      </c>
      <c r="C28" s="12">
        <v>2.7517165614651101E-3</v>
      </c>
      <c r="D28" s="12">
        <v>-6.5263405959935404E-3</v>
      </c>
      <c r="E28" s="12">
        <v>-1.21821540866677E-2</v>
      </c>
      <c r="F28" s="12">
        <v>1.54288131405548E-2</v>
      </c>
      <c r="G28" s="12">
        <v>2.0338897432082101E-2</v>
      </c>
      <c r="H28" s="12">
        <v>4.8226363601325799E-3</v>
      </c>
      <c r="I28" s="12">
        <v>-9.0778095229100599E-3</v>
      </c>
      <c r="J28" s="12">
        <v>-7.1899787306686502E-2</v>
      </c>
      <c r="K28" s="12">
        <v>-3.71042246275212E-2</v>
      </c>
      <c r="L28" s="12">
        <v>-0.100693151757883</v>
      </c>
      <c r="M28" s="12">
        <v>-8.1158636282345806E-2</v>
      </c>
      <c r="N28" s="12">
        <v>-1.9384385580487402E-2</v>
      </c>
      <c r="O28" s="12">
        <v>-4.2345324246986199E-2</v>
      </c>
      <c r="P28" s="12">
        <v>-9.0963391064826399E-2</v>
      </c>
      <c r="Q28" s="12">
        <v>-6.4850770586688894E-2</v>
      </c>
      <c r="R28" s="12">
        <v>-5.8748545883367302E-2</v>
      </c>
      <c r="S28" s="12">
        <v>-4.7926471388460699E-2</v>
      </c>
      <c r="T28" s="12">
        <v>-8.3428870692040899E-2</v>
      </c>
      <c r="U28" s="12">
        <v>1.7578732960447901E-2</v>
      </c>
      <c r="V28" s="12">
        <v>-3.7106138026754699E-2</v>
      </c>
      <c r="W28" s="12">
        <v>-2.9789067772048799E-2</v>
      </c>
      <c r="X28" s="12">
        <v>-2.74792475712257E-2</v>
      </c>
      <c r="Y28" s="12">
        <v>-4.8152400143058202E-2</v>
      </c>
      <c r="Z28" s="12">
        <v>2.1480386915243E-2</v>
      </c>
      <c r="AA28" s="12">
        <v>-1.50410067530876E-2</v>
      </c>
      <c r="AB28" s="12">
        <v>-5.7423350292518598E-2</v>
      </c>
      <c r="AC28" s="12">
        <v>-4.9056722874365799E-2</v>
      </c>
      <c r="AD28" s="12">
        <v>3.48675976003705E-4</v>
      </c>
      <c r="AE28" s="12">
        <v>-2.1538843819293899E-2</v>
      </c>
      <c r="AF28" s="12">
        <v>-1.20067339501948E-2</v>
      </c>
      <c r="AG28" s="12">
        <v>-4.1325680259279102E-2</v>
      </c>
      <c r="AH28" s="12">
        <v>-2.9462939458150001E-2</v>
      </c>
      <c r="AI28" s="12">
        <v>-1.8156213584879E-2</v>
      </c>
      <c r="AJ28" s="12">
        <v>-1.36989500905696E-2</v>
      </c>
      <c r="AK28" s="12">
        <v>5.2198537746909798E-3</v>
      </c>
      <c r="AL28" s="12">
        <v>1.01742565879104E-2</v>
      </c>
      <c r="AM28" s="12">
        <v>-3.6610326320216401E-3</v>
      </c>
      <c r="AN28" s="12">
        <v>-1.7118089628515899E-2</v>
      </c>
      <c r="AO28" s="12">
        <v>-2.8692569510478199E-2</v>
      </c>
      <c r="AP28" s="12">
        <v>-7.5903931594767399E-3</v>
      </c>
      <c r="AQ28" s="12">
        <v>-3.8849513313375397E-2</v>
      </c>
      <c r="AR28" s="12">
        <v>2.2324299882318498E-2</v>
      </c>
      <c r="AS28" s="12">
        <v>-7.6238161547077798E-3</v>
      </c>
      <c r="AT28" s="12">
        <v>-4.0493463925020699E-2</v>
      </c>
      <c r="AU28" s="12">
        <v>2.75748799999673E-2</v>
      </c>
      <c r="AW28">
        <f t="array" ref="AW28">SUMPRODUCT(B28:AU28,TRANSPOSE('QoL regression results'!$H$3:$H$48))</f>
        <v>0.86336699588806032</v>
      </c>
    </row>
    <row r="29" spans="1:49" x14ac:dyDescent="0.3">
      <c r="A29">
        <v>28</v>
      </c>
      <c r="B29" s="12">
        <v>0.88462555277950905</v>
      </c>
      <c r="C29" s="12">
        <v>-1.61637851928189E-3</v>
      </c>
      <c r="D29" s="12">
        <v>-9.2866906809495799E-3</v>
      </c>
      <c r="E29" s="12">
        <v>-4.8737766485774499E-2</v>
      </c>
      <c r="F29" s="12">
        <v>2.9881796019618399E-2</v>
      </c>
      <c r="G29" s="12">
        <v>2.2083322604849201E-2</v>
      </c>
      <c r="H29" s="12">
        <v>2.2774266129778498E-2</v>
      </c>
      <c r="I29" s="12">
        <v>-1.7819732982730899E-4</v>
      </c>
      <c r="J29" s="12">
        <v>-7.2594170898479901E-2</v>
      </c>
      <c r="K29" s="12">
        <v>-3.4868980769765898E-2</v>
      </c>
      <c r="L29" s="12">
        <v>-0.112764547769481</v>
      </c>
      <c r="M29" s="12">
        <v>-9.5558590915864702E-2</v>
      </c>
      <c r="N29" s="12">
        <v>-9.4161729321477292E-3</v>
      </c>
      <c r="O29" s="12">
        <v>-3.09579970296004E-2</v>
      </c>
      <c r="P29" s="12">
        <v>-7.1500239857373707E-2</v>
      </c>
      <c r="Q29" s="12">
        <v>-5.6103264503771198E-2</v>
      </c>
      <c r="R29" s="12">
        <v>-6.17692008235841E-2</v>
      </c>
      <c r="S29" s="12">
        <v>-4.6605115409402001E-2</v>
      </c>
      <c r="T29" s="12">
        <v>-6.6548317135048496E-2</v>
      </c>
      <c r="U29" s="12">
        <v>-1.02491180473239E-2</v>
      </c>
      <c r="V29" s="12">
        <v>-5.2368733049384997E-2</v>
      </c>
      <c r="W29" s="12">
        <v>-2.34209917136716E-2</v>
      </c>
      <c r="X29" s="12">
        <v>-1.57282006684826E-2</v>
      </c>
      <c r="Y29" s="12">
        <v>-3.1696406944759899E-2</v>
      </c>
      <c r="Z29" s="12">
        <v>4.9965756979414203E-2</v>
      </c>
      <c r="AA29" s="12">
        <v>-1.7190773550286201E-2</v>
      </c>
      <c r="AB29" s="12">
        <v>-5.93245386814912E-2</v>
      </c>
      <c r="AC29" s="12">
        <v>-1.01175294552009E-2</v>
      </c>
      <c r="AD29" s="12">
        <v>-7.9578421494123697E-2</v>
      </c>
      <c r="AE29" s="12">
        <v>-2.50563637702618E-2</v>
      </c>
      <c r="AF29" s="12">
        <v>-1.8822237686616498E-2</v>
      </c>
      <c r="AG29" s="12">
        <v>-4.2857789078125E-2</v>
      </c>
      <c r="AH29" s="12">
        <v>-4.1457883838075603E-2</v>
      </c>
      <c r="AI29" s="12">
        <v>-1.6424169454706001E-2</v>
      </c>
      <c r="AJ29" s="12">
        <v>-1.0367509586654401E-2</v>
      </c>
      <c r="AK29" s="12">
        <v>1.9915947095227901E-3</v>
      </c>
      <c r="AL29" s="12">
        <v>9.8267839623077096E-3</v>
      </c>
      <c r="AM29" s="12">
        <v>-1.6672347127163799E-3</v>
      </c>
      <c r="AN29" s="12">
        <v>-8.6541979717292307E-3</v>
      </c>
      <c r="AO29" s="12">
        <v>-3.1650960374542098E-2</v>
      </c>
      <c r="AP29" s="12">
        <v>-9.1457715355217697E-3</v>
      </c>
      <c r="AQ29" s="12">
        <v>-3.6509656959868297E-2</v>
      </c>
      <c r="AR29" s="12">
        <v>2.36322303643581E-2</v>
      </c>
      <c r="AS29" s="12">
        <v>-1.5884875792817301E-2</v>
      </c>
      <c r="AT29" s="12">
        <v>-4.5192678399708398E-2</v>
      </c>
      <c r="AU29" s="12">
        <v>3.2231300640448497E-2</v>
      </c>
      <c r="AW29">
        <f t="array" ref="AW29">SUMPRODUCT(B29:AU29,TRANSPOSE('QoL regression results'!$H$3:$H$48))</f>
        <v>0.85299445290374121</v>
      </c>
    </row>
    <row r="30" spans="1:49" x14ac:dyDescent="0.3">
      <c r="A30">
        <v>29</v>
      </c>
      <c r="B30" s="12">
        <v>0.90173328916180095</v>
      </c>
      <c r="C30" s="12">
        <v>2.0795915990658299E-3</v>
      </c>
      <c r="D30" s="12">
        <v>-8.8579834502125893E-3</v>
      </c>
      <c r="E30" s="12">
        <v>-1.31606467482158E-2</v>
      </c>
      <c r="F30" s="12">
        <v>2.4783305877837999E-2</v>
      </c>
      <c r="G30" s="12">
        <v>1.94981159449285E-2</v>
      </c>
      <c r="H30" s="12">
        <v>4.37146733095908E-3</v>
      </c>
      <c r="I30" s="12">
        <v>-1.4618068098989599E-3</v>
      </c>
      <c r="J30" s="12">
        <v>-6.1102629825007297E-2</v>
      </c>
      <c r="K30" s="12">
        <v>-4.8171886238591498E-2</v>
      </c>
      <c r="L30" s="12">
        <v>-7.3035672183370398E-2</v>
      </c>
      <c r="M30" s="12">
        <v>-0.11543946237111399</v>
      </c>
      <c r="N30" s="12">
        <v>-1.82101263257765E-2</v>
      </c>
      <c r="O30" s="12">
        <v>-3.6134984209655302E-2</v>
      </c>
      <c r="P30" s="12">
        <v>-8.3993959653941394E-2</v>
      </c>
      <c r="Q30" s="12">
        <v>-7.6619400894611001E-2</v>
      </c>
      <c r="R30" s="12">
        <v>-5.6527574164974601E-2</v>
      </c>
      <c r="S30" s="12">
        <v>-4.7724481722683003E-2</v>
      </c>
      <c r="T30" s="12">
        <v>-7.7189114793777602E-2</v>
      </c>
      <c r="U30" s="12">
        <v>2.8924426555918901E-3</v>
      </c>
      <c r="V30" s="12">
        <v>-0.18825541375587901</v>
      </c>
      <c r="W30" s="12">
        <v>-2.55631273097955E-2</v>
      </c>
      <c r="X30" s="12">
        <v>-2.6648842721642599E-2</v>
      </c>
      <c r="Y30" s="12">
        <v>1.0802993019153599E-2</v>
      </c>
      <c r="Z30" s="12">
        <v>1.6650489396638098E-2</v>
      </c>
      <c r="AA30" s="12">
        <v>-1.9643190977344099E-2</v>
      </c>
      <c r="AB30" s="12">
        <v>-7.1074668150099302E-2</v>
      </c>
      <c r="AC30" s="12">
        <v>-2.54072493756312E-2</v>
      </c>
      <c r="AD30" s="12">
        <v>-3.2945037909678003E-2</v>
      </c>
      <c r="AE30" s="12">
        <v>-2.4659733093902899E-2</v>
      </c>
      <c r="AF30" s="12">
        <v>-1.96342507026512E-2</v>
      </c>
      <c r="AG30" s="12">
        <v>-4.5913957242798599E-2</v>
      </c>
      <c r="AH30" s="12">
        <v>-4.5749259938248202E-2</v>
      </c>
      <c r="AI30" s="12">
        <v>-1.6891105988700701E-2</v>
      </c>
      <c r="AJ30" s="12">
        <v>-1.53834334272651E-2</v>
      </c>
      <c r="AK30" s="12">
        <v>-1.2542805323974601E-3</v>
      </c>
      <c r="AL30" s="12">
        <v>3.8335320026600902E-3</v>
      </c>
      <c r="AM30" s="12">
        <v>-8.3779193508157802E-3</v>
      </c>
      <c r="AN30" s="12">
        <v>-1.7335193714763199E-2</v>
      </c>
      <c r="AO30" s="12">
        <v>-3.6014461895542901E-2</v>
      </c>
      <c r="AP30" s="12">
        <v>-5.7622961300103498E-3</v>
      </c>
      <c r="AQ30" s="12">
        <v>-3.7643959210058899E-2</v>
      </c>
      <c r="AR30" s="12">
        <v>1.72046799340985E-2</v>
      </c>
      <c r="AS30" s="12">
        <v>-1.39189148281343E-2</v>
      </c>
      <c r="AT30" s="12">
        <v>-4.4462614399425199E-2</v>
      </c>
      <c r="AU30" s="12">
        <v>3.4700205349627998E-2</v>
      </c>
      <c r="AW30">
        <f t="array" ref="AW30">SUMPRODUCT(B30:AU30,TRANSPOSE('QoL regression results'!$H$3:$H$48))</f>
        <v>0.85981756122621289</v>
      </c>
    </row>
    <row r="31" spans="1:49" x14ac:dyDescent="0.3">
      <c r="A31">
        <v>30</v>
      </c>
      <c r="B31" s="12">
        <v>0.89020430547653895</v>
      </c>
      <c r="C31" s="12">
        <v>-3.4510502202369901E-4</v>
      </c>
      <c r="D31" s="12">
        <v>-1.7194415851601901E-2</v>
      </c>
      <c r="E31" s="12">
        <v>-1.3081285749472701E-2</v>
      </c>
      <c r="F31" s="12">
        <v>2.91982170483845E-2</v>
      </c>
      <c r="G31" s="12">
        <v>2.18684998713784E-2</v>
      </c>
      <c r="H31" s="12">
        <v>-1.7042053322325001E-2</v>
      </c>
      <c r="I31" s="12">
        <v>-3.5110288719580902E-3</v>
      </c>
      <c r="J31" s="12">
        <v>-8.1831791238569596E-2</v>
      </c>
      <c r="K31" s="12">
        <v>-3.4398004731308697E-2</v>
      </c>
      <c r="L31" s="12">
        <v>-5.9349296772995198E-2</v>
      </c>
      <c r="M31" s="12">
        <v>-0.111603328028322</v>
      </c>
      <c r="N31" s="12">
        <v>-1.3281438216102099E-2</v>
      </c>
      <c r="O31" s="12">
        <v>-5.2643920427808702E-2</v>
      </c>
      <c r="P31" s="12">
        <v>-0.10374263817388001</v>
      </c>
      <c r="Q31" s="12">
        <v>-4.2788380209943501E-2</v>
      </c>
      <c r="R31" s="12">
        <v>-6.3598025673097303E-2</v>
      </c>
      <c r="S31" s="12">
        <v>-4.0280286492225301E-2</v>
      </c>
      <c r="T31" s="12">
        <v>-9.35100681564765E-2</v>
      </c>
      <c r="U31" s="12">
        <v>-9.6762287971209604E-4</v>
      </c>
      <c r="V31" s="12">
        <v>-3.8258044841424803E-2</v>
      </c>
      <c r="W31" s="12">
        <v>-1.8266317375986701E-2</v>
      </c>
      <c r="X31" s="12">
        <v>-1.9607764010071999E-2</v>
      </c>
      <c r="Y31" s="12">
        <v>-6.26911502251442E-4</v>
      </c>
      <c r="Z31" s="12">
        <v>-1.1766052446797799E-2</v>
      </c>
      <c r="AA31" s="12">
        <v>-1.04034084626126E-2</v>
      </c>
      <c r="AB31" s="12">
        <v>-8.4054948682167993E-2</v>
      </c>
      <c r="AC31" s="12">
        <v>2.20577733066472E-2</v>
      </c>
      <c r="AD31" s="12">
        <v>-5.1917420737973799E-2</v>
      </c>
      <c r="AE31" s="12">
        <v>-1.8041510123414199E-2</v>
      </c>
      <c r="AF31" s="12">
        <v>-1.6828647420105401E-2</v>
      </c>
      <c r="AG31" s="12">
        <v>-4.7720601790361299E-2</v>
      </c>
      <c r="AH31" s="12">
        <v>-3.8454231426347997E-2</v>
      </c>
      <c r="AI31" s="12">
        <v>-1.95290009932278E-2</v>
      </c>
      <c r="AJ31" s="12">
        <v>-1.2208624073985199E-2</v>
      </c>
      <c r="AK31" s="12">
        <v>-2.5807558331287601E-3</v>
      </c>
      <c r="AL31" s="12">
        <v>3.2228583673161201E-4</v>
      </c>
      <c r="AM31" s="12">
        <v>-1.55815504223556E-2</v>
      </c>
      <c r="AN31" s="12">
        <v>-2.1620519437081001E-2</v>
      </c>
      <c r="AO31" s="12">
        <v>-3.71455326192901E-2</v>
      </c>
      <c r="AP31" s="12">
        <v>-4.4337341262541304E-3</v>
      </c>
      <c r="AQ31" s="12">
        <v>-3.3834569303525498E-2</v>
      </c>
      <c r="AR31" s="12">
        <v>2.2477726628813401E-2</v>
      </c>
      <c r="AS31" s="12">
        <v>-1.2239306696543901E-2</v>
      </c>
      <c r="AT31" s="12">
        <v>-4.7773119959091503E-2</v>
      </c>
      <c r="AU31" s="12">
        <v>3.3119857475582597E-2</v>
      </c>
      <c r="AW31">
        <f t="array" ref="AW31">SUMPRODUCT(B31:AU31,TRANSPOSE('QoL regression results'!$H$3:$H$48))</f>
        <v>0.85207235988692265</v>
      </c>
    </row>
    <row r="32" spans="1:49" x14ac:dyDescent="0.3">
      <c r="A32">
        <v>31</v>
      </c>
      <c r="B32" s="12">
        <v>0.89230662750480905</v>
      </c>
      <c r="C32" s="12">
        <v>4.1291004632235803E-3</v>
      </c>
      <c r="D32" s="12">
        <v>7.3869072755008104E-3</v>
      </c>
      <c r="E32" s="12">
        <v>-4.18162950302115E-3</v>
      </c>
      <c r="F32" s="12">
        <v>2.4734830037936799E-2</v>
      </c>
      <c r="G32" s="12">
        <v>1.6559222996775001E-2</v>
      </c>
      <c r="H32" s="12">
        <v>-1.01456478870573E-2</v>
      </c>
      <c r="I32" s="12">
        <v>-1.08649748396933E-2</v>
      </c>
      <c r="J32" s="12">
        <v>-5.9605752994496601E-2</v>
      </c>
      <c r="K32" s="12">
        <v>-3.3288191606861701E-2</v>
      </c>
      <c r="L32" s="12">
        <v>-8.6940175346855705E-2</v>
      </c>
      <c r="M32" s="12">
        <v>-0.102743378296881</v>
      </c>
      <c r="N32" s="12">
        <v>-1.4994111678706901E-2</v>
      </c>
      <c r="O32" s="12">
        <v>-5.16464406199868E-2</v>
      </c>
      <c r="P32" s="12">
        <v>-8.8015343595224504E-2</v>
      </c>
      <c r="Q32" s="12">
        <v>-3.7220296848943103E-2</v>
      </c>
      <c r="R32" s="12">
        <v>-5.4523404055592098E-2</v>
      </c>
      <c r="S32" s="12">
        <v>-5.5076782194292101E-2</v>
      </c>
      <c r="T32" s="12">
        <v>-0.109886266843484</v>
      </c>
      <c r="U32" s="12">
        <v>1.18765678524877E-2</v>
      </c>
      <c r="V32" s="12">
        <v>-3.5023345243484799E-2</v>
      </c>
      <c r="W32" s="12">
        <v>-1.9059712594841599E-2</v>
      </c>
      <c r="X32" s="12">
        <v>-5.7130084468019898E-2</v>
      </c>
      <c r="Y32" s="12">
        <v>-2.9952657202943701E-2</v>
      </c>
      <c r="Z32" s="12">
        <v>-2.64349833643595E-3</v>
      </c>
      <c r="AA32" s="12">
        <v>-3.0730365704465499E-2</v>
      </c>
      <c r="AB32" s="12">
        <v>-6.3151117784252295E-2</v>
      </c>
      <c r="AC32" s="12">
        <v>-5.5314405264380601E-3</v>
      </c>
      <c r="AD32" s="12">
        <v>-9.3933946818582706E-2</v>
      </c>
      <c r="AE32" s="12">
        <v>-2.32275546583731E-2</v>
      </c>
      <c r="AF32" s="12">
        <v>-1.0283212046768299E-2</v>
      </c>
      <c r="AG32" s="12">
        <v>-4.2160722805851703E-2</v>
      </c>
      <c r="AH32" s="12">
        <v>-4.02469257698004E-2</v>
      </c>
      <c r="AI32" s="12">
        <v>-1.8973377372636501E-2</v>
      </c>
      <c r="AJ32" s="12">
        <v>-1.6174092930129599E-2</v>
      </c>
      <c r="AK32" s="12">
        <v>-3.0534744335432799E-3</v>
      </c>
      <c r="AL32" s="12">
        <v>4.1541848973376304E-3</v>
      </c>
      <c r="AM32" s="12">
        <v>-9.9287923313633106E-3</v>
      </c>
      <c r="AN32" s="12">
        <v>-2.16917821943537E-2</v>
      </c>
      <c r="AO32" s="12">
        <v>-3.5742723057930401E-2</v>
      </c>
      <c r="AP32" s="12">
        <v>-1.1140490670281699E-2</v>
      </c>
      <c r="AQ32" s="12">
        <v>-3.7823966206326998E-2</v>
      </c>
      <c r="AR32" s="12">
        <v>2.2591742719197901E-2</v>
      </c>
      <c r="AS32" s="12">
        <v>-1.27645667542349E-2</v>
      </c>
      <c r="AT32" s="12">
        <v>-4.7159383252019502E-2</v>
      </c>
      <c r="AU32" s="12">
        <v>3.5367008302395003E-2</v>
      </c>
      <c r="AW32">
        <f t="array" ref="AW32">SUMPRODUCT(B32:AU32,TRANSPOSE('QoL regression results'!$H$3:$H$48))</f>
        <v>0.85621388663234632</v>
      </c>
    </row>
    <row r="33" spans="1:49" x14ac:dyDescent="0.3">
      <c r="A33">
        <v>32</v>
      </c>
      <c r="B33" s="12">
        <v>0.899665355917594</v>
      </c>
      <c r="C33" s="12">
        <v>1.8563557778378699E-3</v>
      </c>
      <c r="D33" s="12">
        <v>-1.10701507168607E-2</v>
      </c>
      <c r="E33" s="12">
        <v>-2.6951416246994899E-2</v>
      </c>
      <c r="F33" s="12">
        <v>2.7763340735805199E-2</v>
      </c>
      <c r="G33" s="12">
        <v>2.8092940293379599E-2</v>
      </c>
      <c r="H33" s="12">
        <v>-1.54027205779356E-2</v>
      </c>
      <c r="I33" s="12">
        <v>-1.21491310266991E-2</v>
      </c>
      <c r="J33" s="12">
        <v>-5.07472154608056E-2</v>
      </c>
      <c r="K33" s="12">
        <v>-4.0484997355734E-2</v>
      </c>
      <c r="L33" s="12">
        <v>-0.105873319259201</v>
      </c>
      <c r="M33" s="12">
        <v>-9.4062491304617593E-2</v>
      </c>
      <c r="N33" s="12">
        <v>-2.37413594091971E-2</v>
      </c>
      <c r="O33" s="12">
        <v>-6.2162116729217398E-2</v>
      </c>
      <c r="P33" s="12">
        <v>-3.7946520167125401E-2</v>
      </c>
      <c r="Q33" s="12">
        <v>-7.0591411261187106E-2</v>
      </c>
      <c r="R33" s="12">
        <v>-2.3403959970783001E-2</v>
      </c>
      <c r="S33" s="12">
        <v>-3.4246183047456601E-2</v>
      </c>
      <c r="T33" s="12">
        <v>-0.108995545528851</v>
      </c>
      <c r="U33" s="12">
        <v>5.1695329146766002E-3</v>
      </c>
      <c r="V33" s="12">
        <v>-7.9467183542150502E-2</v>
      </c>
      <c r="W33" s="12">
        <v>-2.1198181237949899E-2</v>
      </c>
      <c r="X33" s="12">
        <v>-2.01080885726019E-2</v>
      </c>
      <c r="Y33" s="12">
        <v>-1.22611707387336E-2</v>
      </c>
      <c r="Z33" s="12">
        <v>-1.34497833836675E-2</v>
      </c>
      <c r="AA33" s="12">
        <v>-2.8303115198298399E-2</v>
      </c>
      <c r="AB33" s="12">
        <v>-7.4177443418218705E-2</v>
      </c>
      <c r="AC33" s="12">
        <v>-3.6205524495490499E-2</v>
      </c>
      <c r="AD33" s="12">
        <v>-5.6049056751726202E-2</v>
      </c>
      <c r="AE33" s="12">
        <v>-1.9896962065685E-2</v>
      </c>
      <c r="AF33" s="12">
        <v>-1.2846101634118499E-2</v>
      </c>
      <c r="AG33" s="12">
        <v>-4.4295962315130999E-2</v>
      </c>
      <c r="AH33" s="12">
        <v>-3.8625105760775297E-2</v>
      </c>
      <c r="AI33" s="12">
        <v>-1.9426210183790499E-2</v>
      </c>
      <c r="AJ33" s="12">
        <v>-1.7659822977559098E-2</v>
      </c>
      <c r="AK33" s="12">
        <v>-3.0633174775782702E-3</v>
      </c>
      <c r="AL33" s="12">
        <v>3.6894094280277298E-3</v>
      </c>
      <c r="AM33" s="12">
        <v>-1.0404460853483699E-2</v>
      </c>
      <c r="AN33" s="12">
        <v>-1.7821298046455498E-2</v>
      </c>
      <c r="AO33" s="12">
        <v>-3.88572592492165E-2</v>
      </c>
      <c r="AP33" s="12">
        <v>-8.6555272140182403E-3</v>
      </c>
      <c r="AQ33" s="12">
        <v>-3.9605122800786798E-2</v>
      </c>
      <c r="AR33" s="12">
        <v>1.9278464911369499E-2</v>
      </c>
      <c r="AS33" s="12">
        <v>-1.03706688217283E-2</v>
      </c>
      <c r="AT33" s="12">
        <v>-4.72103193714919E-2</v>
      </c>
      <c r="AU33" s="12">
        <v>2.97665440854844E-2</v>
      </c>
      <c r="AW33">
        <f t="array" ref="AW33">SUMPRODUCT(B33:AU33,TRANSPOSE('QoL regression results'!$H$3:$H$48))</f>
        <v>0.86472965958484649</v>
      </c>
    </row>
    <row r="34" spans="1:49" x14ac:dyDescent="0.3">
      <c r="A34">
        <v>33</v>
      </c>
      <c r="B34" s="12">
        <v>0.88392762717956297</v>
      </c>
      <c r="C34" s="12">
        <v>9.2409122018675492E-3</v>
      </c>
      <c r="D34" s="12">
        <v>8.2976965961897298E-3</v>
      </c>
      <c r="E34" s="12">
        <v>-6.7358134216490301E-3</v>
      </c>
      <c r="F34" s="12">
        <v>1.81223863777141E-2</v>
      </c>
      <c r="G34" s="12">
        <v>7.2650682631196697E-3</v>
      </c>
      <c r="H34" s="12">
        <v>-1.5667529991837299E-2</v>
      </c>
      <c r="I34" s="12">
        <v>-9.1537216467509498E-3</v>
      </c>
      <c r="J34" s="12">
        <v>-7.9276828785096995E-2</v>
      </c>
      <c r="K34" s="12">
        <v>-3.9815968727472097E-2</v>
      </c>
      <c r="L34" s="12">
        <v>-7.6604900244106697E-2</v>
      </c>
      <c r="M34" s="12">
        <v>-0.113012887456691</v>
      </c>
      <c r="N34" s="12">
        <v>-1.2673844892759E-2</v>
      </c>
      <c r="O34" s="12">
        <v>-4.2740542582344603E-2</v>
      </c>
      <c r="P34" s="12">
        <v>-0.106040888423828</v>
      </c>
      <c r="Q34" s="12">
        <v>-6.4529476656778606E-2</v>
      </c>
      <c r="R34" s="12">
        <v>-4.5278946519549897E-2</v>
      </c>
      <c r="S34" s="12">
        <v>-4.3106895510606799E-2</v>
      </c>
      <c r="T34" s="12">
        <v>-7.0557797594013302E-2</v>
      </c>
      <c r="U34" s="12">
        <v>4.7631925370574098E-2</v>
      </c>
      <c r="V34" s="12">
        <v>-8.1475496580608195E-2</v>
      </c>
      <c r="W34" s="12">
        <v>-3.18005311116814E-2</v>
      </c>
      <c r="X34" s="12">
        <v>-5.8794859310332001E-2</v>
      </c>
      <c r="Y34" s="12">
        <v>1.65823319773513E-3</v>
      </c>
      <c r="Z34" s="12">
        <v>-1.06073483174941E-2</v>
      </c>
      <c r="AA34" s="12">
        <v>-1.2125018051325201E-2</v>
      </c>
      <c r="AB34" s="12">
        <v>-6.2788385746848793E-2</v>
      </c>
      <c r="AC34" s="12">
        <v>-5.93664856375338E-2</v>
      </c>
      <c r="AD34" s="12">
        <v>-3.1417940670002698E-2</v>
      </c>
      <c r="AE34" s="12">
        <v>-2.1392360622606899E-2</v>
      </c>
      <c r="AF34" s="12">
        <v>-1.6673565449873199E-2</v>
      </c>
      <c r="AG34" s="12">
        <v>-4.0587967879340298E-2</v>
      </c>
      <c r="AH34" s="12">
        <v>-3.3277235714556798E-2</v>
      </c>
      <c r="AI34" s="12">
        <v>-1.3585888502332701E-2</v>
      </c>
      <c r="AJ34" s="12">
        <v>-1.1469145422517601E-2</v>
      </c>
      <c r="AK34" s="12">
        <v>-3.38444216924793E-3</v>
      </c>
      <c r="AL34" s="12">
        <v>1.6278266606471701E-4</v>
      </c>
      <c r="AM34" s="12">
        <v>-1.03086455897151E-2</v>
      </c>
      <c r="AN34" s="12">
        <v>-1.9458044023467201E-2</v>
      </c>
      <c r="AO34" s="12">
        <v>-4.2027528550233E-2</v>
      </c>
      <c r="AP34" s="12">
        <v>-1.05389994536754E-2</v>
      </c>
      <c r="AQ34" s="12">
        <v>-3.2412990907312901E-2</v>
      </c>
      <c r="AR34" s="12">
        <v>2.3589707542288799E-2</v>
      </c>
      <c r="AS34" s="12">
        <v>-1.1780092148668301E-2</v>
      </c>
      <c r="AT34" s="12">
        <v>-4.4523898121082997E-2</v>
      </c>
      <c r="AU34" s="12">
        <v>3.1285227146587498E-2</v>
      </c>
      <c r="AW34">
        <f t="array" ref="AW34">SUMPRODUCT(B34:AU34,TRANSPOSE('QoL regression results'!$H$3:$H$48))</f>
        <v>0.85081317413107094</v>
      </c>
    </row>
    <row r="35" spans="1:49" x14ac:dyDescent="0.3">
      <c r="A35">
        <v>34</v>
      </c>
      <c r="B35" s="12">
        <v>0.887199091484701</v>
      </c>
      <c r="C35" s="12">
        <v>-1.1341882140144999E-4</v>
      </c>
      <c r="D35" s="12">
        <v>1.5781169886742701E-2</v>
      </c>
      <c r="E35" s="12">
        <v>-3.2216190779728898E-2</v>
      </c>
      <c r="F35" s="12">
        <v>2.07346478467225E-2</v>
      </c>
      <c r="G35" s="12">
        <v>1.68663508272661E-3</v>
      </c>
      <c r="H35" s="12">
        <v>-9.4621173088248606E-3</v>
      </c>
      <c r="I35" s="12">
        <v>-1.2505748341992799E-2</v>
      </c>
      <c r="J35" s="12">
        <v>-7.1172426185158802E-2</v>
      </c>
      <c r="K35" s="12">
        <v>-4.1253890715769299E-2</v>
      </c>
      <c r="L35" s="12">
        <v>-0.11920203264717</v>
      </c>
      <c r="M35" s="12">
        <v>-4.6297727272529801E-2</v>
      </c>
      <c r="N35" s="12">
        <v>-2.2775884706818E-2</v>
      </c>
      <c r="O35" s="12">
        <v>-6.9375688603685801E-2</v>
      </c>
      <c r="P35" s="12">
        <v>-0.16113969594845901</v>
      </c>
      <c r="Q35" s="12">
        <v>-3.1498123073709902E-2</v>
      </c>
      <c r="R35" s="12">
        <v>-9.0191673910004003E-2</v>
      </c>
      <c r="S35" s="12">
        <v>-4.86498270111278E-2</v>
      </c>
      <c r="T35" s="12">
        <v>-9.8486126546202105E-2</v>
      </c>
      <c r="U35" s="12">
        <v>-4.31893808129664E-3</v>
      </c>
      <c r="V35" s="12">
        <v>-3.6407986406198301E-2</v>
      </c>
      <c r="W35" s="12">
        <v>-3.7063899140032601E-2</v>
      </c>
      <c r="X35" s="12">
        <v>-1.50147308357615E-2</v>
      </c>
      <c r="Y35" s="12">
        <v>-2.1147812560686999E-2</v>
      </c>
      <c r="Z35" s="12">
        <v>2.85191876648246E-2</v>
      </c>
      <c r="AA35" s="12">
        <v>-8.5935738923013406E-3</v>
      </c>
      <c r="AB35" s="12">
        <v>-6.4490224070312893E-2</v>
      </c>
      <c r="AC35" s="12">
        <v>4.2790470552206703E-3</v>
      </c>
      <c r="AD35" s="12">
        <v>-1.4738936270027501E-3</v>
      </c>
      <c r="AE35" s="12">
        <v>-2.5077163447718299E-2</v>
      </c>
      <c r="AF35" s="12">
        <v>-1.70908721185111E-2</v>
      </c>
      <c r="AG35" s="12">
        <v>-4.1401844374290397E-2</v>
      </c>
      <c r="AH35" s="12">
        <v>-3.11910818259237E-2</v>
      </c>
      <c r="AI35" s="12">
        <v>-1.96820992884136E-2</v>
      </c>
      <c r="AJ35" s="12">
        <v>-1.35800039805029E-2</v>
      </c>
      <c r="AK35" s="12">
        <v>-3.3914268024609201E-3</v>
      </c>
      <c r="AL35" s="12">
        <v>6.0106406194889899E-3</v>
      </c>
      <c r="AM35" s="12">
        <v>-1.0020406386840401E-2</v>
      </c>
      <c r="AN35" s="12">
        <v>-1.7220811691555E-2</v>
      </c>
      <c r="AO35" s="12">
        <v>-2.9524189768660201E-2</v>
      </c>
      <c r="AP35" s="12">
        <v>-5.86714864998048E-3</v>
      </c>
      <c r="AQ35" s="12">
        <v>-3.6583342955331201E-2</v>
      </c>
      <c r="AR35" s="12">
        <v>2.28842875171077E-2</v>
      </c>
      <c r="AS35" s="12">
        <v>-6.0887891871246299E-3</v>
      </c>
      <c r="AT35" s="12">
        <v>-3.9061669606356701E-2</v>
      </c>
      <c r="AU35" s="12">
        <v>2.7068402192399799E-2</v>
      </c>
      <c r="AW35">
        <f t="array" ref="AW35">SUMPRODUCT(B35:AU35,TRANSPOSE('QoL regression results'!$H$3:$H$48))</f>
        <v>0.8620186502782663</v>
      </c>
    </row>
    <row r="36" spans="1:49" x14ac:dyDescent="0.3">
      <c r="A36">
        <v>35</v>
      </c>
      <c r="B36" s="12">
        <v>0.90585914311050897</v>
      </c>
      <c r="C36" s="12">
        <v>1.40992007274746E-3</v>
      </c>
      <c r="D36" s="12">
        <v>-2.1377617025369999E-2</v>
      </c>
      <c r="E36" s="12">
        <v>-1.50259927996566E-2</v>
      </c>
      <c r="F36" s="12">
        <v>2.3904015032385099E-2</v>
      </c>
      <c r="G36" s="12">
        <v>2.0249566873081201E-2</v>
      </c>
      <c r="H36" s="12">
        <v>-1.35167338010528E-2</v>
      </c>
      <c r="I36" s="12">
        <v>-3.7488874045928E-3</v>
      </c>
      <c r="J36" s="12">
        <v>-7.2004881751657104E-2</v>
      </c>
      <c r="K36" s="12">
        <v>-4.3546044777889502E-2</v>
      </c>
      <c r="L36" s="12">
        <v>-8.7113689566856806E-2</v>
      </c>
      <c r="M36" s="12">
        <v>-0.100060621010369</v>
      </c>
      <c r="N36" s="12">
        <v>-1.334403302207E-2</v>
      </c>
      <c r="O36" s="12">
        <v>-8.6369068925931006E-2</v>
      </c>
      <c r="P36" s="12">
        <v>-5.6727165740250003E-2</v>
      </c>
      <c r="Q36" s="12">
        <v>-6.7466981549816299E-2</v>
      </c>
      <c r="R36" s="12">
        <v>-6.7305284676024493E-2</v>
      </c>
      <c r="S36" s="12">
        <v>-2.96849592382998E-2</v>
      </c>
      <c r="T36" s="12">
        <v>-7.1329070687447205E-2</v>
      </c>
      <c r="U36" s="12">
        <v>6.9113841756996801E-3</v>
      </c>
      <c r="V36" s="12">
        <v>-4.4352935715356499E-2</v>
      </c>
      <c r="W36" s="12">
        <v>-3.0856055542613999E-2</v>
      </c>
      <c r="X36" s="12">
        <v>-4.6962014231210297E-2</v>
      </c>
      <c r="Y36" s="12">
        <v>-2.6344070280733201E-2</v>
      </c>
      <c r="Z36" s="12">
        <v>1.5667107607887901E-3</v>
      </c>
      <c r="AA36" s="12">
        <v>-1.9052637827630999E-2</v>
      </c>
      <c r="AB36" s="12">
        <v>-7.4417064656021395E-2</v>
      </c>
      <c r="AC36" s="12">
        <v>-5.8282545071696001E-2</v>
      </c>
      <c r="AD36" s="12">
        <v>-5.2192138352142398E-2</v>
      </c>
      <c r="AE36" s="12">
        <v>-2.2053156525298202E-2</v>
      </c>
      <c r="AF36" s="12">
        <v>-1.1420890195739501E-2</v>
      </c>
      <c r="AG36" s="12">
        <v>-4.9176853407477301E-2</v>
      </c>
      <c r="AH36" s="12">
        <v>-4.1276836827141498E-2</v>
      </c>
      <c r="AI36" s="12">
        <v>-2.5136897206710002E-2</v>
      </c>
      <c r="AJ36" s="12">
        <v>-1.03535986146009E-2</v>
      </c>
      <c r="AK36" s="12">
        <v>-1.11176526989671E-2</v>
      </c>
      <c r="AL36" s="13">
        <v>-3.3176853114040602E-5</v>
      </c>
      <c r="AM36" s="12">
        <v>-1.6354907198639801E-2</v>
      </c>
      <c r="AN36" s="12">
        <v>-2.31908703524236E-2</v>
      </c>
      <c r="AO36" s="12">
        <v>-3.5029420116278097E-2</v>
      </c>
      <c r="AP36" s="12">
        <v>-7.0928261786339904E-3</v>
      </c>
      <c r="AQ36" s="12">
        <v>-3.6062368365195802E-2</v>
      </c>
      <c r="AR36" s="12">
        <v>2.5949374405968E-2</v>
      </c>
      <c r="AS36" s="12">
        <v>-1.33065142374086E-2</v>
      </c>
      <c r="AT36" s="12">
        <v>-5.1615719946131303E-2</v>
      </c>
      <c r="AU36" s="12">
        <v>2.60385401269317E-2</v>
      </c>
      <c r="AW36">
        <f t="array" ref="AW36">SUMPRODUCT(B36:AU36,TRANSPOSE('QoL regression results'!$H$3:$H$48))</f>
        <v>0.86454912943025353</v>
      </c>
    </row>
    <row r="37" spans="1:49" x14ac:dyDescent="0.3">
      <c r="A37">
        <v>36</v>
      </c>
      <c r="B37" s="12">
        <v>0.88591327211224302</v>
      </c>
      <c r="C37" s="12">
        <v>5.7403959396485705E-4</v>
      </c>
      <c r="D37" s="12">
        <v>-1.31842873144511E-2</v>
      </c>
      <c r="E37" s="12">
        <v>-6.9771755725198698E-2</v>
      </c>
      <c r="F37" s="12">
        <v>2.1698638385894E-2</v>
      </c>
      <c r="G37" s="12">
        <v>3.0274336130082499E-2</v>
      </c>
      <c r="H37" s="12">
        <v>2.25049433723035E-2</v>
      </c>
      <c r="I37" s="12">
        <v>-1.5785605110356302E-2</v>
      </c>
      <c r="J37" s="12">
        <v>-7.2397156649947197E-2</v>
      </c>
      <c r="K37" s="12">
        <v>-4.1975269109154903E-2</v>
      </c>
      <c r="L37" s="12">
        <v>-9.4890355024407499E-2</v>
      </c>
      <c r="M37" s="12">
        <v>-0.101373084655398</v>
      </c>
      <c r="N37" s="12">
        <v>-1.8397495147689499E-2</v>
      </c>
      <c r="O37" s="12">
        <v>-5.9863466771284402E-2</v>
      </c>
      <c r="P37" s="12">
        <v>-0.100773562897206</v>
      </c>
      <c r="Q37" s="12">
        <v>-6.1829240307359701E-2</v>
      </c>
      <c r="R37" s="12">
        <v>-3.7246216661935498E-2</v>
      </c>
      <c r="S37" s="12">
        <v>-4.9765743043685598E-2</v>
      </c>
      <c r="T37" s="12">
        <v>-0.13473850314930799</v>
      </c>
      <c r="U37" s="12">
        <v>-2.2764751663899602E-2</v>
      </c>
      <c r="V37" s="12">
        <v>1.2156094586373201E-3</v>
      </c>
      <c r="W37" s="12">
        <v>-3.4518785145855102E-2</v>
      </c>
      <c r="X37" s="12">
        <v>-1.95275378909244E-3</v>
      </c>
      <c r="Y37" s="12">
        <v>9.7075219327418102E-4</v>
      </c>
      <c r="Z37" s="12">
        <v>1.70644254248136E-3</v>
      </c>
      <c r="AA37" s="12">
        <v>-2.6585575893868299E-2</v>
      </c>
      <c r="AB37" s="12">
        <v>-8.5870999022305897E-2</v>
      </c>
      <c r="AC37" s="12">
        <v>-2.83001459837302E-2</v>
      </c>
      <c r="AD37" s="12">
        <v>6.0210224901941597E-2</v>
      </c>
      <c r="AE37" s="12">
        <v>-2.4962627676781202E-2</v>
      </c>
      <c r="AF37" s="12">
        <v>-8.1165039950730593E-3</v>
      </c>
      <c r="AG37" s="12">
        <v>-3.8174870072519997E-2</v>
      </c>
      <c r="AH37" s="12">
        <v>-3.41892279956965E-2</v>
      </c>
      <c r="AI37" s="12">
        <v>-1.8353804027724501E-2</v>
      </c>
      <c r="AJ37" s="12">
        <v>-1.14349850577354E-2</v>
      </c>
      <c r="AK37" s="12">
        <v>1.6711261577777401E-3</v>
      </c>
      <c r="AL37" s="12">
        <v>7.9708653498189296E-3</v>
      </c>
      <c r="AM37" s="12">
        <v>-4.5382205408852402E-3</v>
      </c>
      <c r="AN37" s="12">
        <v>-1.62597416492158E-2</v>
      </c>
      <c r="AO37" s="12">
        <v>-3.1710501126666103E-2</v>
      </c>
      <c r="AP37" s="12">
        <v>-1.14990940526028E-2</v>
      </c>
      <c r="AQ37" s="12">
        <v>-3.5216568830178999E-2</v>
      </c>
      <c r="AR37" s="12">
        <v>2.6093139874793E-2</v>
      </c>
      <c r="AS37" s="12">
        <v>-8.9499266977124594E-3</v>
      </c>
      <c r="AT37" s="12">
        <v>-4.3370703081709497E-2</v>
      </c>
      <c r="AU37" s="12">
        <v>3.07941114011866E-2</v>
      </c>
      <c r="AW37">
        <f t="array" ref="AW37">SUMPRODUCT(B37:AU37,TRANSPOSE('QoL regression results'!$H$3:$H$48))</f>
        <v>0.85969490946636551</v>
      </c>
    </row>
    <row r="38" spans="1:49" x14ac:dyDescent="0.3">
      <c r="A38">
        <v>37</v>
      </c>
      <c r="B38" s="12">
        <v>0.89421586454621704</v>
      </c>
      <c r="C38" s="12">
        <v>6.3600084355612003E-3</v>
      </c>
      <c r="D38" s="12">
        <v>1.17490827322664E-2</v>
      </c>
      <c r="E38" s="12">
        <v>-3.9426612785600203E-2</v>
      </c>
      <c r="F38" s="12">
        <v>1.1469759951995199E-2</v>
      </c>
      <c r="G38" s="12">
        <v>5.7913220927350599E-3</v>
      </c>
      <c r="H38" s="12">
        <v>5.3140801439664504E-3</v>
      </c>
      <c r="I38" s="12">
        <v>3.3764595374794798E-3</v>
      </c>
      <c r="J38" s="12">
        <v>-7.1384670673148104E-2</v>
      </c>
      <c r="K38" s="12">
        <v>-4.0666674199528997E-2</v>
      </c>
      <c r="L38" s="12">
        <v>-9.4657154336013002E-2</v>
      </c>
      <c r="M38" s="12">
        <v>-0.113865234331047</v>
      </c>
      <c r="N38" s="12">
        <v>-1.3001195333208201E-2</v>
      </c>
      <c r="O38" s="12">
        <v>-3.1739003041349897E-2</v>
      </c>
      <c r="P38" s="12">
        <v>-7.8550476827348406E-2</v>
      </c>
      <c r="Q38" s="12">
        <v>-9.1442554485474406E-2</v>
      </c>
      <c r="R38" s="12">
        <v>-7.4468887868461703E-2</v>
      </c>
      <c r="S38" s="12">
        <v>-5.5517512956120701E-2</v>
      </c>
      <c r="T38" s="12">
        <v>-8.1483051812964502E-2</v>
      </c>
      <c r="U38" s="12">
        <v>2.5593338573135099E-2</v>
      </c>
      <c r="V38" s="12">
        <v>-6.3003409700858395E-2</v>
      </c>
      <c r="W38" s="12">
        <v>-3.5648164649282103E-2</v>
      </c>
      <c r="X38" s="12">
        <v>-1.2902804308545001E-2</v>
      </c>
      <c r="Y38" s="12">
        <v>-6.4949894328946399E-3</v>
      </c>
      <c r="Z38" s="12">
        <v>-1.8825680548708701E-2</v>
      </c>
      <c r="AA38" s="12">
        <v>-2.37901466388948E-2</v>
      </c>
      <c r="AB38" s="12">
        <v>-8.7898134139269904E-2</v>
      </c>
      <c r="AC38" s="12">
        <v>-2.8292633481389301E-2</v>
      </c>
      <c r="AD38" s="12">
        <v>-8.1134428749423004E-2</v>
      </c>
      <c r="AE38" s="12">
        <v>-2.7383954271255201E-2</v>
      </c>
      <c r="AF38" s="12">
        <v>-1.36718788277067E-2</v>
      </c>
      <c r="AG38" s="12">
        <v>-4.5560153894072801E-2</v>
      </c>
      <c r="AH38" s="12">
        <v>-2.7568782868636701E-2</v>
      </c>
      <c r="AI38" s="12">
        <v>-1.44592868734464E-2</v>
      </c>
      <c r="AJ38" s="12">
        <v>-1.42480434738501E-2</v>
      </c>
      <c r="AK38" s="12">
        <v>-4.32404081212002E-3</v>
      </c>
      <c r="AL38" s="12">
        <v>8.0132994727646195E-4</v>
      </c>
      <c r="AM38" s="12">
        <v>-1.2405311640108401E-2</v>
      </c>
      <c r="AN38" s="12">
        <v>-2.6869040025543401E-2</v>
      </c>
      <c r="AO38" s="12">
        <v>-3.0841907262333199E-2</v>
      </c>
      <c r="AP38" s="12">
        <v>-1.00048983188088E-2</v>
      </c>
      <c r="AQ38" s="12">
        <v>-4.5172730162730601E-2</v>
      </c>
      <c r="AR38" s="12">
        <v>2.1364380621138698E-2</v>
      </c>
      <c r="AS38" s="12">
        <v>-7.1860057996393804E-3</v>
      </c>
      <c r="AT38" s="12">
        <v>-4.4223801875149203E-2</v>
      </c>
      <c r="AU38" s="12">
        <v>2.5712186618512E-2</v>
      </c>
      <c r="AW38">
        <f t="array" ref="AW38">SUMPRODUCT(B38:AU38,TRANSPOSE('QoL regression results'!$H$3:$H$48))</f>
        <v>0.86744841162485675</v>
      </c>
    </row>
    <row r="39" spans="1:49" x14ac:dyDescent="0.3">
      <c r="A39">
        <v>38</v>
      </c>
      <c r="B39" s="12">
        <v>0.90452501850629896</v>
      </c>
      <c r="C39" s="12">
        <v>6.5265695854777803E-3</v>
      </c>
      <c r="D39" s="12">
        <v>7.1097500028544499E-3</v>
      </c>
      <c r="E39" s="12">
        <v>1.6840608471677199E-3</v>
      </c>
      <c r="F39" s="12">
        <v>2.4337714398722302E-2</v>
      </c>
      <c r="G39" s="12">
        <v>9.8372867007697502E-3</v>
      </c>
      <c r="H39" s="12">
        <v>-7.1065504615357399E-3</v>
      </c>
      <c r="I39" s="12">
        <v>-1.13435103367737E-2</v>
      </c>
      <c r="J39" s="12">
        <v>-2.6544326371409899E-2</v>
      </c>
      <c r="K39" s="12">
        <v>-3.7661678696861003E-2</v>
      </c>
      <c r="L39" s="12">
        <v>-0.10236655028356</v>
      </c>
      <c r="M39" s="12">
        <v>-6.8815420387130399E-2</v>
      </c>
      <c r="N39" s="12">
        <v>-1.7705765052311199E-2</v>
      </c>
      <c r="O39" s="12">
        <v>-6.2247700628351998E-2</v>
      </c>
      <c r="P39" s="12">
        <v>-0.114203530209361</v>
      </c>
      <c r="Q39" s="12">
        <v>-7.7914348885540705E-2</v>
      </c>
      <c r="R39" s="12">
        <v>-9.8389664132455604E-2</v>
      </c>
      <c r="S39" s="12">
        <v>-4.97079985422497E-2</v>
      </c>
      <c r="T39" s="12">
        <v>-9.9930319381338395E-2</v>
      </c>
      <c r="U39" s="12">
        <v>2.7053532914729202E-3</v>
      </c>
      <c r="V39" s="12">
        <v>-2.9199932273798E-2</v>
      </c>
      <c r="W39" s="12">
        <v>-1.7355202319601099E-2</v>
      </c>
      <c r="X39" s="12">
        <v>-1.3362220175053299E-2</v>
      </c>
      <c r="Y39" s="12">
        <v>3.6779223901600398E-2</v>
      </c>
      <c r="Z39" s="12">
        <v>3.6025773085090702E-2</v>
      </c>
      <c r="AA39" s="12">
        <v>-1.86784482613182E-2</v>
      </c>
      <c r="AB39" s="12">
        <v>-7.2512879964951496E-2</v>
      </c>
      <c r="AC39" s="12">
        <v>-4.2626885499541502E-2</v>
      </c>
      <c r="AD39" s="12">
        <v>6.24478624150865E-2</v>
      </c>
      <c r="AE39" s="12">
        <v>-2.6870204927520201E-2</v>
      </c>
      <c r="AF39" s="12">
        <v>-8.7342400680520908E-3</v>
      </c>
      <c r="AG39" s="12">
        <v>-4.2018115636969097E-2</v>
      </c>
      <c r="AH39" s="12">
        <v>-4.5120532412421602E-2</v>
      </c>
      <c r="AI39" s="12">
        <v>-1.7313257233344301E-2</v>
      </c>
      <c r="AJ39" s="12">
        <v>-1.54741676692339E-2</v>
      </c>
      <c r="AK39" s="12">
        <v>-1.7988581181580901E-3</v>
      </c>
      <c r="AL39" s="12">
        <v>3.2057659877829901E-3</v>
      </c>
      <c r="AM39" s="12">
        <v>-1.0480175080091299E-2</v>
      </c>
      <c r="AN39" s="12">
        <v>-1.6844329440803801E-2</v>
      </c>
      <c r="AO39" s="12">
        <v>-3.2714857386863201E-2</v>
      </c>
      <c r="AP39" s="12">
        <v>-1.24118158911038E-2</v>
      </c>
      <c r="AQ39" s="12">
        <v>-4.2536465937933497E-2</v>
      </c>
      <c r="AR39" s="12">
        <v>1.91658933375825E-2</v>
      </c>
      <c r="AS39" s="12">
        <v>-1.09294500848377E-2</v>
      </c>
      <c r="AT39" s="12">
        <v>-4.2729804329826003E-2</v>
      </c>
      <c r="AU39" s="12">
        <v>2.77487463100233E-2</v>
      </c>
      <c r="AW39">
        <f t="array" ref="AW39">SUMPRODUCT(B39:AU39,TRANSPOSE('QoL regression results'!$H$3:$H$48))</f>
        <v>0.86261025208166031</v>
      </c>
    </row>
    <row r="40" spans="1:49" x14ac:dyDescent="0.3">
      <c r="A40">
        <v>39</v>
      </c>
      <c r="B40" s="12">
        <v>0.88735102071614602</v>
      </c>
      <c r="C40" s="12">
        <v>-9.6416929676397002E-4</v>
      </c>
      <c r="D40" s="12">
        <v>1.8409225094474901E-3</v>
      </c>
      <c r="E40" s="12">
        <v>-2.0353406472184001E-2</v>
      </c>
      <c r="F40" s="12">
        <v>8.9339167822146005E-3</v>
      </c>
      <c r="G40" s="12">
        <v>1.4917729274291001E-2</v>
      </c>
      <c r="H40" s="12">
        <v>-2.0440037062540599E-2</v>
      </c>
      <c r="I40" s="12">
        <v>-1.4439135407056901E-2</v>
      </c>
      <c r="J40" s="12">
        <v>-3.4852632033751801E-2</v>
      </c>
      <c r="K40" s="12">
        <v>-3.6429890457906199E-2</v>
      </c>
      <c r="L40" s="12">
        <v>-9.2103983027122596E-2</v>
      </c>
      <c r="M40" s="12">
        <v>-0.102751770558679</v>
      </c>
      <c r="N40" s="12">
        <v>-1.9967213035255098E-2</v>
      </c>
      <c r="O40" s="12">
        <v>-1.99814139377173E-2</v>
      </c>
      <c r="P40" s="12">
        <v>-0.141936250636746</v>
      </c>
      <c r="Q40" s="12">
        <v>-3.9298637501813602E-2</v>
      </c>
      <c r="R40" s="12">
        <v>-5.5315079507554897E-2</v>
      </c>
      <c r="S40" s="12">
        <v>-4.32465517762705E-2</v>
      </c>
      <c r="T40" s="12">
        <v>-9.6674307420761899E-2</v>
      </c>
      <c r="U40" s="12">
        <v>-1.34875045851645E-3</v>
      </c>
      <c r="V40" s="12">
        <v>-0.115795367795167</v>
      </c>
      <c r="W40" s="12">
        <v>-2.9318328607730999E-2</v>
      </c>
      <c r="X40" s="12">
        <v>-3.7419135866838801E-2</v>
      </c>
      <c r="Y40" s="12">
        <v>-2.2281201946592E-2</v>
      </c>
      <c r="Z40" s="12">
        <v>-2.9575096920974298E-3</v>
      </c>
      <c r="AA40" s="12">
        <v>-2.53578916614518E-2</v>
      </c>
      <c r="AB40" s="12">
        <v>-8.4982065771592494E-2</v>
      </c>
      <c r="AC40" s="12">
        <v>-7.45378734019093E-3</v>
      </c>
      <c r="AD40" s="12">
        <v>2.1871052316278099E-2</v>
      </c>
      <c r="AE40" s="12">
        <v>-2.5617703907566E-2</v>
      </c>
      <c r="AF40" s="12">
        <v>-1.19580366074571E-2</v>
      </c>
      <c r="AG40" s="12">
        <v>-4.2413304346073703E-2</v>
      </c>
      <c r="AH40" s="12">
        <v>-1.8622643656086801E-2</v>
      </c>
      <c r="AI40" s="12">
        <v>-1.8681567317254E-2</v>
      </c>
      <c r="AJ40" s="12">
        <v>-9.6838680936051497E-3</v>
      </c>
      <c r="AK40" s="12">
        <v>-5.6818657233685E-3</v>
      </c>
      <c r="AL40" s="12">
        <v>8.6701580509155295E-3</v>
      </c>
      <c r="AM40" s="12">
        <v>-8.0134258586627705E-3</v>
      </c>
      <c r="AN40" s="12">
        <v>-1.9259522999464599E-2</v>
      </c>
      <c r="AO40" s="12">
        <v>-3.68755162829476E-2</v>
      </c>
      <c r="AP40" s="12">
        <v>-6.46738596536968E-3</v>
      </c>
      <c r="AQ40" s="12">
        <v>-3.4870053189604802E-2</v>
      </c>
      <c r="AR40" s="12">
        <v>2.1545065599984699E-2</v>
      </c>
      <c r="AS40" s="12">
        <v>-7.5240038226479997E-3</v>
      </c>
      <c r="AT40" s="12">
        <v>-4.8007798876543599E-2</v>
      </c>
      <c r="AU40" s="12">
        <v>2.6673776518170201E-2</v>
      </c>
      <c r="AW40">
        <f t="array" ref="AW40">SUMPRODUCT(B40:AU40,TRANSPOSE('QoL regression results'!$H$3:$H$48))</f>
        <v>0.87739853511097476</v>
      </c>
    </row>
    <row r="41" spans="1:49" x14ac:dyDescent="0.3">
      <c r="A41">
        <v>40</v>
      </c>
      <c r="B41" s="12">
        <v>0.89053634497065404</v>
      </c>
      <c r="C41" s="12">
        <v>1.34890530708647E-2</v>
      </c>
      <c r="D41" s="12">
        <v>-1.1627893521164499E-3</v>
      </c>
      <c r="E41" s="12">
        <v>-4.5453753745103298E-2</v>
      </c>
      <c r="F41" s="12">
        <v>2.5726266490839901E-2</v>
      </c>
      <c r="G41" s="12">
        <v>1.6228955984992501E-2</v>
      </c>
      <c r="H41" s="12">
        <v>3.1191172330502202E-2</v>
      </c>
      <c r="I41" s="12">
        <v>-6.2237670977147901E-3</v>
      </c>
      <c r="J41" s="12">
        <v>-5.7817599071542103E-2</v>
      </c>
      <c r="K41" s="12">
        <v>-3.1923916825365398E-2</v>
      </c>
      <c r="L41" s="12">
        <v>-9.1531581136343895E-2</v>
      </c>
      <c r="M41" s="12">
        <v>-9.4411366074631103E-2</v>
      </c>
      <c r="N41" s="12">
        <v>-2.0342737467590299E-2</v>
      </c>
      <c r="O41" s="12">
        <v>-8.4653729166843494E-2</v>
      </c>
      <c r="P41" s="12">
        <v>-6.7042358419222195E-2</v>
      </c>
      <c r="Q41" s="12">
        <v>-6.5460561912624504E-2</v>
      </c>
      <c r="R41" s="12">
        <v>-1.71576034379399E-2</v>
      </c>
      <c r="S41" s="12">
        <v>-4.70400686736583E-2</v>
      </c>
      <c r="T41" s="12">
        <v>-0.102057464575724</v>
      </c>
      <c r="U41" s="12">
        <v>1.34526737979591E-2</v>
      </c>
      <c r="V41" s="12">
        <v>-4.2077057130349003E-2</v>
      </c>
      <c r="W41" s="12">
        <v>-1.326594677759E-2</v>
      </c>
      <c r="X41" s="12">
        <v>-3.0187693857183499E-2</v>
      </c>
      <c r="Y41" s="12">
        <v>-1.5632263525991699E-3</v>
      </c>
      <c r="Z41" s="12">
        <v>-5.33815056808855E-3</v>
      </c>
      <c r="AA41" s="12">
        <v>-2.4258806519658199E-2</v>
      </c>
      <c r="AB41" s="12">
        <v>-5.12112527574968E-2</v>
      </c>
      <c r="AC41" s="12">
        <v>4.84939555942673E-2</v>
      </c>
      <c r="AD41" s="12">
        <v>-9.9887317934492202E-3</v>
      </c>
      <c r="AE41" s="12">
        <v>-2.0741973087665799E-2</v>
      </c>
      <c r="AF41" s="12">
        <v>-1.2759566742521201E-2</v>
      </c>
      <c r="AG41" s="12">
        <v>-4.32190565965649E-2</v>
      </c>
      <c r="AH41" s="12">
        <v>-4.3630137268580102E-2</v>
      </c>
      <c r="AI41" s="12">
        <v>-1.2344002935721301E-2</v>
      </c>
      <c r="AJ41" s="12">
        <v>-1.3021296625179601E-2</v>
      </c>
      <c r="AK41" s="12">
        <v>-3.2913005276665099E-3</v>
      </c>
      <c r="AL41" s="12">
        <v>-3.4586168263932302E-3</v>
      </c>
      <c r="AM41" s="12">
        <v>-1.33605307927096E-2</v>
      </c>
      <c r="AN41" s="12">
        <v>-1.6876528647892401E-2</v>
      </c>
      <c r="AO41" s="12">
        <v>-3.3972131563192502E-2</v>
      </c>
      <c r="AP41" s="12">
        <v>-6.75916795924234E-3</v>
      </c>
      <c r="AQ41" s="12">
        <v>-3.9820667473283999E-2</v>
      </c>
      <c r="AR41" s="12">
        <v>2.0545918015127701E-2</v>
      </c>
      <c r="AS41" s="12">
        <v>-1.12579965936E-2</v>
      </c>
      <c r="AT41" s="12">
        <v>-4.4333331055195102E-2</v>
      </c>
      <c r="AU41" s="12">
        <v>2.8416328485475501E-2</v>
      </c>
      <c r="AW41">
        <f t="array" ref="AW41">SUMPRODUCT(B41:AU41,TRANSPOSE('QoL regression results'!$H$3:$H$48))</f>
        <v>0.84344759087568066</v>
      </c>
    </row>
    <row r="42" spans="1:49" x14ac:dyDescent="0.3">
      <c r="A42">
        <v>41</v>
      </c>
      <c r="B42" s="12">
        <v>0.88951872634017504</v>
      </c>
      <c r="C42" s="12">
        <v>4.46992414375455E-3</v>
      </c>
      <c r="D42" s="12">
        <v>2.3146615735709201E-2</v>
      </c>
      <c r="E42" s="12">
        <v>-4.7256588456078399E-2</v>
      </c>
      <c r="F42" s="12">
        <v>3.1374895929896701E-2</v>
      </c>
      <c r="G42" s="12">
        <v>8.4699235858178394E-3</v>
      </c>
      <c r="H42" s="12">
        <v>3.1475456341391599E-3</v>
      </c>
      <c r="I42" s="12">
        <v>-1.19503483254045E-2</v>
      </c>
      <c r="J42" s="12">
        <v>-2.11323347588218E-2</v>
      </c>
      <c r="K42" s="12">
        <v>-3.2342786320711497E-2</v>
      </c>
      <c r="L42" s="12">
        <v>-8.76978892528259E-2</v>
      </c>
      <c r="M42" s="12">
        <v>-9.1195300080388106E-2</v>
      </c>
      <c r="N42" s="12">
        <v>-1.5678320039992599E-2</v>
      </c>
      <c r="O42" s="12">
        <v>-4.82871759768006E-2</v>
      </c>
      <c r="P42" s="12">
        <v>-0.10014178401509501</v>
      </c>
      <c r="Q42" s="12">
        <v>-5.5982094415211403E-2</v>
      </c>
      <c r="R42" s="12">
        <v>-1.36346816788215E-2</v>
      </c>
      <c r="S42" s="12">
        <v>-5.2044168996807499E-2</v>
      </c>
      <c r="T42" s="12">
        <v>-9.0831252166548901E-2</v>
      </c>
      <c r="U42" s="12">
        <v>-3.4099777885870999E-2</v>
      </c>
      <c r="V42" s="12">
        <v>-4.2278011894845299E-2</v>
      </c>
      <c r="W42" s="12">
        <v>-2.06520257022418E-2</v>
      </c>
      <c r="X42" s="12">
        <v>-2.0454213698158301E-2</v>
      </c>
      <c r="Y42" s="12">
        <v>-2.5207161933329801E-2</v>
      </c>
      <c r="Z42" s="12">
        <v>1.0677658440812501E-2</v>
      </c>
      <c r="AA42" s="12">
        <v>-2.35650912452561E-2</v>
      </c>
      <c r="AB42" s="12">
        <v>-5.8152592681649198E-2</v>
      </c>
      <c r="AC42" s="12">
        <v>2.6171051634979701E-2</v>
      </c>
      <c r="AD42" s="12">
        <v>-1.1232100879143901E-3</v>
      </c>
      <c r="AE42" s="12">
        <v>-2.6380748098071598E-2</v>
      </c>
      <c r="AF42" s="12">
        <v>-1.19067734037941E-2</v>
      </c>
      <c r="AG42" s="12">
        <v>-4.13149926932697E-2</v>
      </c>
      <c r="AH42" s="12">
        <v>-4.0638401966133997E-2</v>
      </c>
      <c r="AI42" s="12">
        <v>-1.27574828085356E-2</v>
      </c>
      <c r="AJ42" s="12">
        <v>-1.13104042246348E-2</v>
      </c>
      <c r="AK42" s="12">
        <v>-8.3317570018445492E-3</v>
      </c>
      <c r="AL42" s="12">
        <v>-1.46530920670403E-4</v>
      </c>
      <c r="AM42" s="12">
        <v>-1.2596878697525101E-2</v>
      </c>
      <c r="AN42" s="12">
        <v>-2.00631966267255E-2</v>
      </c>
      <c r="AO42" s="12">
        <v>-4.00353638226967E-2</v>
      </c>
      <c r="AP42" s="12">
        <v>-1.2475568649327799E-2</v>
      </c>
      <c r="AQ42" s="12">
        <v>-3.9808556286167002E-2</v>
      </c>
      <c r="AR42" s="12">
        <v>2.5389592921698598E-2</v>
      </c>
      <c r="AS42" s="12">
        <v>-7.5703834671023203E-3</v>
      </c>
      <c r="AT42" s="12">
        <v>-4.1401047183515997E-2</v>
      </c>
      <c r="AU42" s="12">
        <v>2.8453894381251801E-2</v>
      </c>
      <c r="AW42">
        <f t="array" ref="AW42">SUMPRODUCT(B42:AU42,TRANSPOSE('QoL regression results'!$H$3:$H$48))</f>
        <v>0.84873379345337063</v>
      </c>
    </row>
    <row r="43" spans="1:49" x14ac:dyDescent="0.3">
      <c r="A43">
        <v>42</v>
      </c>
      <c r="B43" s="12">
        <v>0.874398201201526</v>
      </c>
      <c r="C43" s="12">
        <v>6.6020575378282096E-3</v>
      </c>
      <c r="D43" s="12">
        <v>4.3756938744174897E-3</v>
      </c>
      <c r="E43" s="12">
        <v>-3.10467502725464E-2</v>
      </c>
      <c r="F43" s="12">
        <v>2.3151597120186499E-2</v>
      </c>
      <c r="G43" s="12">
        <v>2.4304813807694298E-2</v>
      </c>
      <c r="H43" s="12">
        <v>1.0666544526092499E-2</v>
      </c>
      <c r="I43" s="12">
        <v>-2.2193822662501701E-2</v>
      </c>
      <c r="J43" s="12">
        <v>-6.4353340954390104E-2</v>
      </c>
      <c r="K43" s="12">
        <v>-2.82045052959423E-2</v>
      </c>
      <c r="L43" s="12">
        <v>-9.5704919383442805E-2</v>
      </c>
      <c r="M43" s="12">
        <v>-7.0460246263102502E-2</v>
      </c>
      <c r="N43" s="12">
        <v>-2.1080039388811801E-2</v>
      </c>
      <c r="O43" s="12">
        <v>-5.03777935418286E-2</v>
      </c>
      <c r="P43" s="12">
        <v>-0.15489786113606299</v>
      </c>
      <c r="Q43" s="12">
        <v>-8.3532669165156906E-2</v>
      </c>
      <c r="R43" s="12">
        <v>-2.6428280283478999E-2</v>
      </c>
      <c r="S43" s="12">
        <v>-5.4072398802671201E-2</v>
      </c>
      <c r="T43" s="12">
        <v>-9.8442953114957002E-2</v>
      </c>
      <c r="U43" s="12">
        <v>-2.3925797457980701E-3</v>
      </c>
      <c r="V43" s="12">
        <v>-2.4345007367211498E-3</v>
      </c>
      <c r="W43" s="12">
        <v>-2.8355329736672302E-2</v>
      </c>
      <c r="X43" s="12">
        <v>-3.0206946557658099E-2</v>
      </c>
      <c r="Y43" s="12">
        <v>9.9108843078602495E-3</v>
      </c>
      <c r="Z43" s="12">
        <v>1.9992254151968E-3</v>
      </c>
      <c r="AA43" s="12">
        <v>-2.6732913041757799E-2</v>
      </c>
      <c r="AB43" s="12">
        <v>-6.9072429990000697E-2</v>
      </c>
      <c r="AC43" s="12">
        <v>-2.9045310877827701E-2</v>
      </c>
      <c r="AD43" s="12">
        <v>1.8991696467002099E-2</v>
      </c>
      <c r="AE43" s="12">
        <v>-2.62143814848101E-2</v>
      </c>
      <c r="AF43" s="12">
        <v>-1.2171358750893899E-2</v>
      </c>
      <c r="AG43" s="12">
        <v>-4.25863601620321E-2</v>
      </c>
      <c r="AH43" s="12">
        <v>-3.8257124319914702E-2</v>
      </c>
      <c r="AI43" s="12">
        <v>-2.0492350644010299E-2</v>
      </c>
      <c r="AJ43" s="12">
        <v>-1.5635227058619802E-2</v>
      </c>
      <c r="AK43" s="12">
        <v>5.8406411063123597E-3</v>
      </c>
      <c r="AL43" s="12">
        <v>1.5549758465500999E-2</v>
      </c>
      <c r="AM43" s="12">
        <v>1.2466322668952599E-3</v>
      </c>
      <c r="AN43" s="12">
        <v>-6.66656691764072E-3</v>
      </c>
      <c r="AO43" s="12">
        <v>-2.1974119138037301E-2</v>
      </c>
      <c r="AP43" s="12">
        <v>-3.9604504548818699E-3</v>
      </c>
      <c r="AQ43" s="12">
        <v>-2.99512444083497E-2</v>
      </c>
      <c r="AR43" s="12">
        <v>2.1978159514427199E-2</v>
      </c>
      <c r="AS43" s="12">
        <v>-1.30033187966267E-2</v>
      </c>
      <c r="AT43" s="12">
        <v>-4.5046582623667099E-2</v>
      </c>
      <c r="AU43" s="12">
        <v>3.2935479991375E-2</v>
      </c>
      <c r="AW43">
        <f t="array" ref="AW43">SUMPRODUCT(B43:AU43,TRANSPOSE('QoL regression results'!$H$3:$H$48))</f>
        <v>0.85169083534711232</v>
      </c>
    </row>
    <row r="44" spans="1:49" x14ac:dyDescent="0.3">
      <c r="A44">
        <v>43</v>
      </c>
      <c r="B44" s="12">
        <v>0.89276715608484003</v>
      </c>
      <c r="C44" s="12">
        <v>4.4497006319260896E-3</v>
      </c>
      <c r="D44" s="12">
        <v>3.2504801587361202E-3</v>
      </c>
      <c r="E44" s="12">
        <v>-1.9717852485638499E-2</v>
      </c>
      <c r="F44" s="12">
        <v>2.7099547717126499E-2</v>
      </c>
      <c r="G44" s="12">
        <v>2.51927516176692E-2</v>
      </c>
      <c r="H44" s="12">
        <v>-6.8715889816775696E-3</v>
      </c>
      <c r="I44" s="12">
        <v>-1.25061584902446E-2</v>
      </c>
      <c r="J44" s="12">
        <v>-6.8762027825975403E-2</v>
      </c>
      <c r="K44" s="12">
        <v>-4.2655135792192399E-2</v>
      </c>
      <c r="L44" s="12">
        <v>-0.105203252278097</v>
      </c>
      <c r="M44" s="12">
        <v>-9.4222177986862804E-2</v>
      </c>
      <c r="N44" s="12">
        <v>-1.77468709714497E-2</v>
      </c>
      <c r="O44" s="12">
        <v>-4.5948844514969403E-2</v>
      </c>
      <c r="P44" s="12">
        <v>-0.125547833512309</v>
      </c>
      <c r="Q44" s="12">
        <v>-5.0860892085034297E-2</v>
      </c>
      <c r="R44" s="12">
        <v>-8.6906962653365394E-2</v>
      </c>
      <c r="S44" s="12">
        <v>-4.9341513909604402E-2</v>
      </c>
      <c r="T44" s="12">
        <v>-7.6608985298753998E-2</v>
      </c>
      <c r="U44" s="12">
        <v>-2.9291964684459298E-3</v>
      </c>
      <c r="V44" s="12">
        <v>-0.113213940574767</v>
      </c>
      <c r="W44" s="12">
        <v>-2.51778068936255E-2</v>
      </c>
      <c r="X44" s="12">
        <v>-9.7845862263729304E-3</v>
      </c>
      <c r="Y44" s="12">
        <v>-3.1120911361546899E-3</v>
      </c>
      <c r="Z44" s="12">
        <v>-1.2985463920510001E-2</v>
      </c>
      <c r="AA44" s="12">
        <v>-3.0035702299755399E-2</v>
      </c>
      <c r="AB44" s="12">
        <v>-5.0206140471487297E-2</v>
      </c>
      <c r="AC44" s="12">
        <v>-1.43162124396144E-2</v>
      </c>
      <c r="AD44" s="12">
        <v>-3.1434638386634302E-2</v>
      </c>
      <c r="AE44" s="12">
        <v>-2.1448449165829001E-2</v>
      </c>
      <c r="AF44" s="12">
        <v>-2.1187467615347101E-2</v>
      </c>
      <c r="AG44" s="12">
        <v>-4.43919524473885E-2</v>
      </c>
      <c r="AH44" s="12">
        <v>-3.88708308384716E-2</v>
      </c>
      <c r="AI44" s="12">
        <v>-2.4391286798513101E-2</v>
      </c>
      <c r="AJ44" s="12">
        <v>-9.1574707258560307E-3</v>
      </c>
      <c r="AK44" s="12">
        <v>-1.03463726533406E-2</v>
      </c>
      <c r="AL44" s="12">
        <v>-3.9391486556501201E-3</v>
      </c>
      <c r="AM44" s="12">
        <v>-1.3806950060309801E-2</v>
      </c>
      <c r="AN44" s="12">
        <v>-1.9307104945193599E-2</v>
      </c>
      <c r="AO44" s="12">
        <v>-4.0514528485616902E-2</v>
      </c>
      <c r="AP44" s="12">
        <v>-6.9697529678243103E-3</v>
      </c>
      <c r="AQ44" s="12">
        <v>-3.46839824418224E-2</v>
      </c>
      <c r="AR44" s="12">
        <v>2.4033294184190299E-2</v>
      </c>
      <c r="AS44" s="12">
        <v>-1.18800348832457E-2</v>
      </c>
      <c r="AT44" s="12">
        <v>-4.8143436600421301E-2</v>
      </c>
      <c r="AU44" s="12">
        <v>3.0445981174887799E-2</v>
      </c>
      <c r="AW44">
        <f t="array" ref="AW44">SUMPRODUCT(B44:AU44,TRANSPOSE('QoL regression results'!$H$3:$H$48))</f>
        <v>0.84995717659071823</v>
      </c>
    </row>
    <row r="45" spans="1:49" x14ac:dyDescent="0.3">
      <c r="A45">
        <v>44</v>
      </c>
      <c r="B45" s="12">
        <v>0.89506432947763104</v>
      </c>
      <c r="C45" s="12">
        <v>-2.66313589900027E-4</v>
      </c>
      <c r="D45" s="12">
        <v>2.6235578188001101E-3</v>
      </c>
      <c r="E45" s="12">
        <v>-7.4457306627577505E-2</v>
      </c>
      <c r="F45" s="12">
        <v>3.1252882137876199E-2</v>
      </c>
      <c r="G45" s="12">
        <v>2.3148368159036901E-2</v>
      </c>
      <c r="H45" s="12">
        <v>2.54465094475935E-2</v>
      </c>
      <c r="I45" s="12">
        <v>-1.1346424752016301E-2</v>
      </c>
      <c r="J45" s="12">
        <v>-6.89357047275823E-2</v>
      </c>
      <c r="K45" s="12">
        <v>-3.9981562767945601E-2</v>
      </c>
      <c r="L45" s="12">
        <v>-8.3273595417065804E-2</v>
      </c>
      <c r="M45" s="12">
        <v>-8.9401923356583202E-2</v>
      </c>
      <c r="N45" s="12">
        <v>-1.3606147291462501E-2</v>
      </c>
      <c r="O45" s="12">
        <v>-6.7112664278398501E-2</v>
      </c>
      <c r="P45" s="12">
        <v>-0.129215122880115</v>
      </c>
      <c r="Q45" s="12">
        <v>-5.1395855781264398E-2</v>
      </c>
      <c r="R45" s="12">
        <v>3.1152456006607501E-2</v>
      </c>
      <c r="S45" s="12">
        <v>-6.5488485432235899E-2</v>
      </c>
      <c r="T45" s="12">
        <v>-9.6767608244716599E-2</v>
      </c>
      <c r="U45" s="12">
        <v>-1.7120917164023999E-2</v>
      </c>
      <c r="V45" s="12">
        <v>-9.0635156594022701E-2</v>
      </c>
      <c r="W45" s="12">
        <v>-4.5415356476860597E-2</v>
      </c>
      <c r="X45" s="12">
        <v>-7.5740257535943899E-3</v>
      </c>
      <c r="Y45" s="12">
        <v>3.6191097925922303E-2</v>
      </c>
      <c r="Z45" s="12">
        <v>2.5749474313268801E-2</v>
      </c>
      <c r="AA45" s="12">
        <v>-2.7094671241215999E-2</v>
      </c>
      <c r="AB45" s="12">
        <v>-6.4111642973450705E-2</v>
      </c>
      <c r="AC45" s="12">
        <v>-5.40803456458087E-2</v>
      </c>
      <c r="AD45" s="12">
        <v>-1.53189327066072E-2</v>
      </c>
      <c r="AE45" s="12">
        <v>-2.6703653486719301E-2</v>
      </c>
      <c r="AF45" s="12">
        <v>-5.0118779891698603E-3</v>
      </c>
      <c r="AG45" s="12">
        <v>-4.53653743094595E-2</v>
      </c>
      <c r="AH45" s="12">
        <v>-4.3709233570035602E-2</v>
      </c>
      <c r="AI45" s="12">
        <v>-1.1328507124489301E-2</v>
      </c>
      <c r="AJ45" s="12">
        <v>-1.49780104491418E-2</v>
      </c>
      <c r="AK45" s="12">
        <v>-3.6308709484938798E-3</v>
      </c>
      <c r="AL45" s="12">
        <v>4.6558466307481698E-3</v>
      </c>
      <c r="AM45" s="12">
        <v>-3.6875069204037199E-3</v>
      </c>
      <c r="AN45" s="12">
        <v>-1.57148248088235E-2</v>
      </c>
      <c r="AO45" s="12">
        <v>-3.3365109422856899E-2</v>
      </c>
      <c r="AP45" s="12">
        <v>-7.9097302004822907E-3</v>
      </c>
      <c r="AQ45" s="12">
        <v>-3.8599518389271802E-2</v>
      </c>
      <c r="AR45" s="12">
        <v>1.6139200978359101E-2</v>
      </c>
      <c r="AS45" s="12">
        <v>-9.0067554644583797E-3</v>
      </c>
      <c r="AT45" s="12">
        <v>-4.4105336141540399E-2</v>
      </c>
      <c r="AU45" s="12">
        <v>3.2443924055836397E-2</v>
      </c>
      <c r="AW45">
        <f t="array" ref="AW45">SUMPRODUCT(B45:AU45,TRANSPOSE('QoL regression results'!$H$3:$H$48))</f>
        <v>0.85601094253834353</v>
      </c>
    </row>
    <row r="46" spans="1:49" x14ac:dyDescent="0.3">
      <c r="A46">
        <v>45</v>
      </c>
      <c r="B46" s="12">
        <v>0.90883618823562395</v>
      </c>
      <c r="C46" s="12">
        <v>-3.5393636711547102E-3</v>
      </c>
      <c r="D46" s="12">
        <v>1.29920407040669E-2</v>
      </c>
      <c r="E46" s="12">
        <v>-5.4872567328029698E-2</v>
      </c>
      <c r="F46" s="12">
        <v>1.6677162503315999E-2</v>
      </c>
      <c r="G46" s="12">
        <v>-2.2283175481455698E-3</v>
      </c>
      <c r="H46" s="12">
        <v>1.6688508765379501E-2</v>
      </c>
      <c r="I46" s="12">
        <v>1.0147636037423901E-2</v>
      </c>
      <c r="J46" s="12">
        <v>-6.2256845721029103E-2</v>
      </c>
      <c r="K46" s="12">
        <v>-4.5369521891132802E-2</v>
      </c>
      <c r="L46" s="12">
        <v>-0.118049928874105</v>
      </c>
      <c r="M46" s="12">
        <v>-7.7130972642770301E-2</v>
      </c>
      <c r="N46" s="12">
        <v>-1.1479703433237801E-2</v>
      </c>
      <c r="O46" s="12">
        <v>-8.9061872122009805E-2</v>
      </c>
      <c r="P46" s="12">
        <v>-8.8493376717931199E-2</v>
      </c>
      <c r="Q46" s="12">
        <v>-7.4202182662422705E-2</v>
      </c>
      <c r="R46" s="12">
        <v>-9.4845399218321802E-2</v>
      </c>
      <c r="S46" s="12">
        <v>-4.7791520461231099E-2</v>
      </c>
      <c r="T46" s="12">
        <v>-9.4586160995066504E-2</v>
      </c>
      <c r="U46" s="12">
        <v>-1.1566367173081901E-2</v>
      </c>
      <c r="V46" s="12">
        <v>-9.0995807411354601E-2</v>
      </c>
      <c r="W46" s="12">
        <v>-3.1325581318236199E-2</v>
      </c>
      <c r="X46" s="12">
        <v>-1.9761481183120901E-2</v>
      </c>
      <c r="Y46" s="12">
        <v>-1.1853402759196101E-2</v>
      </c>
      <c r="Z46" s="12">
        <v>7.2302387100850697E-3</v>
      </c>
      <c r="AA46" s="12">
        <v>-1.0865680292214601E-2</v>
      </c>
      <c r="AB46" s="12">
        <v>-6.4153180579527805E-2</v>
      </c>
      <c r="AC46" s="12">
        <v>-6.4007938045231401E-3</v>
      </c>
      <c r="AD46" s="12">
        <v>-6.2781833124481795E-2</v>
      </c>
      <c r="AE46" s="12">
        <v>-2.61070316686936E-2</v>
      </c>
      <c r="AF46" s="12">
        <v>-9.9166743290437492E-3</v>
      </c>
      <c r="AG46" s="12">
        <v>-5.1946043634201099E-2</v>
      </c>
      <c r="AH46" s="12">
        <v>-3.0120747866535E-2</v>
      </c>
      <c r="AI46" s="12">
        <v>-1.6456953900458302E-2</v>
      </c>
      <c r="AJ46" s="12">
        <v>-9.2733570354637009E-3</v>
      </c>
      <c r="AK46" s="12">
        <v>-7.2382357955505803E-3</v>
      </c>
      <c r="AL46" s="12">
        <v>-4.9120811972767203E-4</v>
      </c>
      <c r="AM46" s="12">
        <v>-1.29359755268519E-2</v>
      </c>
      <c r="AN46" s="12">
        <v>-2.3485122445106501E-2</v>
      </c>
      <c r="AO46" s="12">
        <v>-3.6316312247708898E-2</v>
      </c>
      <c r="AP46" s="12">
        <v>-1.7433166644780399E-2</v>
      </c>
      <c r="AQ46" s="12">
        <v>-3.5529153459151697E-2</v>
      </c>
      <c r="AR46" s="12">
        <v>2.60807216235403E-2</v>
      </c>
      <c r="AS46" s="12">
        <v>-1.23736085923319E-2</v>
      </c>
      <c r="AT46" s="12">
        <v>-3.8612779655163201E-2</v>
      </c>
      <c r="AU46" s="12">
        <v>2.1972723153179299E-2</v>
      </c>
      <c r="AW46">
        <f t="array" ref="AW46">SUMPRODUCT(B46:AU46,TRANSPOSE('QoL regression results'!$H$3:$H$48))</f>
        <v>0.8782242322493613</v>
      </c>
    </row>
    <row r="47" spans="1:49" x14ac:dyDescent="0.3">
      <c r="A47">
        <v>46</v>
      </c>
      <c r="B47" s="12">
        <v>0.89433278933948901</v>
      </c>
      <c r="C47" s="12">
        <v>-1.1875716731322199E-4</v>
      </c>
      <c r="D47" s="12">
        <v>-2.0335296885266498E-3</v>
      </c>
      <c r="E47" s="12">
        <v>-6.2399281711512898E-2</v>
      </c>
      <c r="F47" s="12">
        <v>1.7256491410921299E-2</v>
      </c>
      <c r="G47" s="12">
        <v>9.9711575067834707E-3</v>
      </c>
      <c r="H47" s="12">
        <v>1.3241669098332499E-2</v>
      </c>
      <c r="I47" s="12">
        <v>-1.80300838268251E-2</v>
      </c>
      <c r="J47" s="12">
        <v>-6.0629518851835103E-2</v>
      </c>
      <c r="K47" s="12">
        <v>-3.9222606629266903E-2</v>
      </c>
      <c r="L47" s="12">
        <v>-0.116722767129495</v>
      </c>
      <c r="M47" s="12">
        <v>-5.2118346965415098E-2</v>
      </c>
      <c r="N47" s="12">
        <v>-8.8132488205697208E-3</v>
      </c>
      <c r="O47" s="12">
        <v>-9.2763086214925697E-2</v>
      </c>
      <c r="P47" s="12">
        <v>-5.3449583982105899E-2</v>
      </c>
      <c r="Q47" s="12">
        <v>-1.5660776833928799E-2</v>
      </c>
      <c r="R47" s="12">
        <v>-8.4761847650080199E-2</v>
      </c>
      <c r="S47" s="12">
        <v>-4.9588982811566103E-2</v>
      </c>
      <c r="T47" s="12">
        <v>-7.0333190312038399E-2</v>
      </c>
      <c r="U47" s="12">
        <v>-1.9662267096544301E-2</v>
      </c>
      <c r="V47" s="12">
        <v>-3.5069119231766303E-2</v>
      </c>
      <c r="W47" s="12">
        <v>-2.96680247790207E-2</v>
      </c>
      <c r="X47" s="12">
        <v>-5.6793425084039903E-3</v>
      </c>
      <c r="Y47" s="12">
        <v>-2.6798126961097199E-3</v>
      </c>
      <c r="Z47" s="12">
        <v>2.9994939512903E-2</v>
      </c>
      <c r="AA47" s="12">
        <v>-1.58667431281799E-2</v>
      </c>
      <c r="AB47" s="12">
        <v>-8.2845346751977203E-2</v>
      </c>
      <c r="AC47" s="12">
        <v>-2.9736144794883401E-2</v>
      </c>
      <c r="AD47" s="12">
        <v>-2.33962186799186E-2</v>
      </c>
      <c r="AE47" s="12">
        <v>-2.0137293526104199E-2</v>
      </c>
      <c r="AF47" s="12">
        <v>-7.0209197817201604E-3</v>
      </c>
      <c r="AG47" s="12">
        <v>-4.7743696979932498E-2</v>
      </c>
      <c r="AH47" s="12">
        <v>-2.7776469922996799E-2</v>
      </c>
      <c r="AI47" s="12">
        <v>-2.53407770116079E-2</v>
      </c>
      <c r="AJ47" s="12">
        <v>-1.0548374861540699E-2</v>
      </c>
      <c r="AK47" s="12">
        <v>-8.6255928296913504E-4</v>
      </c>
      <c r="AL47" s="12">
        <v>-1.3880372172621299E-3</v>
      </c>
      <c r="AM47" s="12">
        <v>-1.28836175960784E-2</v>
      </c>
      <c r="AN47" s="12">
        <v>-1.64795004676179E-2</v>
      </c>
      <c r="AO47" s="12">
        <v>-3.5552475611580599E-2</v>
      </c>
      <c r="AP47" s="12">
        <v>-9.2824266898743901E-3</v>
      </c>
      <c r="AQ47" s="12">
        <v>-4.3763616053893797E-2</v>
      </c>
      <c r="AR47" s="12">
        <v>1.9574279943553399E-2</v>
      </c>
      <c r="AS47" s="12">
        <v>-9.4798306681578605E-3</v>
      </c>
      <c r="AT47" s="12">
        <v>-4.41897448605316E-2</v>
      </c>
      <c r="AU47" s="12">
        <v>3.2510692871609001E-2</v>
      </c>
      <c r="AW47">
        <f t="array" ref="AW47">SUMPRODUCT(B47:AU47,TRANSPOSE('QoL regression results'!$H$3:$H$48))</f>
        <v>0.86516828219923014</v>
      </c>
    </row>
    <row r="48" spans="1:49" x14ac:dyDescent="0.3">
      <c r="A48">
        <v>47</v>
      </c>
      <c r="B48" s="12">
        <v>0.89045020848402201</v>
      </c>
      <c r="C48" s="12">
        <v>1.8147364808730601E-3</v>
      </c>
      <c r="D48" s="12">
        <v>-4.5515342122604604E-3</v>
      </c>
      <c r="E48" s="12">
        <v>-3.94718848566483E-2</v>
      </c>
      <c r="F48" s="12">
        <v>1.00597783950741E-2</v>
      </c>
      <c r="G48" s="12">
        <v>8.26946757203878E-3</v>
      </c>
      <c r="H48" s="12">
        <v>-4.78370252418296E-3</v>
      </c>
      <c r="I48" s="12">
        <v>-1.4873022257949699E-2</v>
      </c>
      <c r="J48" s="12">
        <v>-7.5603865895503497E-2</v>
      </c>
      <c r="K48" s="12">
        <v>-4.0843031323796103E-2</v>
      </c>
      <c r="L48" s="12">
        <v>-0.10331094085682301</v>
      </c>
      <c r="M48" s="12">
        <v>-6.4394828127324194E-2</v>
      </c>
      <c r="N48" s="12">
        <v>-1.8106990940064901E-2</v>
      </c>
      <c r="O48" s="12">
        <v>-5.90046590998448E-2</v>
      </c>
      <c r="P48" s="12">
        <v>-6.1384187174273602E-2</v>
      </c>
      <c r="Q48" s="12">
        <v>-8.5977023586271906E-2</v>
      </c>
      <c r="R48" s="12">
        <v>-2.0601497651470201E-2</v>
      </c>
      <c r="S48" s="12">
        <v>-5.4241305202292998E-2</v>
      </c>
      <c r="T48" s="12">
        <v>-7.9914011022615403E-2</v>
      </c>
      <c r="U48" s="12">
        <v>1.6858493464100201E-2</v>
      </c>
      <c r="V48" s="12">
        <v>-0.109889733559488</v>
      </c>
      <c r="W48" s="12">
        <v>-2.3352327278456899E-2</v>
      </c>
      <c r="X48" s="12">
        <v>-5.4850043840054701E-2</v>
      </c>
      <c r="Y48" s="12">
        <v>-6.9517316917421298E-3</v>
      </c>
      <c r="Z48" s="12">
        <v>9.8303459290748907E-3</v>
      </c>
      <c r="AA48" s="12">
        <v>-1.97108316218884E-2</v>
      </c>
      <c r="AB48" s="12">
        <v>-5.8328943649328398E-2</v>
      </c>
      <c r="AC48" s="12">
        <v>-1.7546438176445699E-2</v>
      </c>
      <c r="AD48" s="12">
        <v>2.7009752192403398E-3</v>
      </c>
      <c r="AE48" s="12">
        <v>-2.4617041427929202E-2</v>
      </c>
      <c r="AF48" s="12">
        <v>-1.5523255105571201E-2</v>
      </c>
      <c r="AG48" s="12">
        <v>-4.1314710217256703E-2</v>
      </c>
      <c r="AH48" s="12">
        <v>-2.2043178704112602E-2</v>
      </c>
      <c r="AI48" s="12">
        <v>-1.6527776464918799E-2</v>
      </c>
      <c r="AJ48" s="12">
        <v>-1.6849030259584102E-2</v>
      </c>
      <c r="AK48" s="12">
        <v>-9.13957309470942E-4</v>
      </c>
      <c r="AL48" s="12">
        <v>-2.2145057306075999E-4</v>
      </c>
      <c r="AM48" s="12">
        <v>-1.4752106801281001E-2</v>
      </c>
      <c r="AN48" s="12">
        <v>-1.7036521767674201E-2</v>
      </c>
      <c r="AO48" s="12">
        <v>-3.4492363132686402E-2</v>
      </c>
      <c r="AP48" s="12">
        <v>-1.3006128193980801E-2</v>
      </c>
      <c r="AQ48" s="12">
        <v>-3.7631318690193899E-2</v>
      </c>
      <c r="AR48" s="12">
        <v>2.1212431029791999E-2</v>
      </c>
      <c r="AS48" s="12">
        <v>-1.2949749102813201E-2</v>
      </c>
      <c r="AT48" s="12">
        <v>-4.3003401764819302E-2</v>
      </c>
      <c r="AU48" s="12">
        <v>3.6943174990826201E-2</v>
      </c>
      <c r="AW48">
        <f t="array" ref="AW48">SUMPRODUCT(B48:AU48,TRANSPOSE('QoL regression results'!$H$3:$H$48))</f>
        <v>0.86818557920684858</v>
      </c>
    </row>
    <row r="49" spans="1:49" x14ac:dyDescent="0.3">
      <c r="A49">
        <v>48</v>
      </c>
      <c r="B49" s="12">
        <v>0.89618060098388497</v>
      </c>
      <c r="C49" s="12">
        <v>5.9572768083901604E-3</v>
      </c>
      <c r="D49" s="12">
        <v>-3.6491377349780699E-3</v>
      </c>
      <c r="E49" s="12">
        <v>-2.6334479187722099E-2</v>
      </c>
      <c r="F49" s="12">
        <v>2.6456940034970101E-2</v>
      </c>
      <c r="G49" s="12">
        <v>1.19498691066749E-2</v>
      </c>
      <c r="H49" s="12">
        <v>9.2138779248877901E-3</v>
      </c>
      <c r="I49" s="12">
        <v>-9.9082105020928297E-3</v>
      </c>
      <c r="J49" s="12">
        <v>-4.7595609348111002E-2</v>
      </c>
      <c r="K49" s="12">
        <v>-3.1609159010058403E-2</v>
      </c>
      <c r="L49" s="12">
        <v>-0.113324922623318</v>
      </c>
      <c r="M49" s="12">
        <v>-3.4534031351286798E-2</v>
      </c>
      <c r="N49" s="12">
        <v>-1.9481070977592399E-2</v>
      </c>
      <c r="O49" s="12">
        <v>-6.3592119689519E-2</v>
      </c>
      <c r="P49" s="12">
        <v>-9.0149659264123702E-2</v>
      </c>
      <c r="Q49" s="12">
        <v>-2.59234870326219E-2</v>
      </c>
      <c r="R49" s="12">
        <v>6.4358835533044802E-3</v>
      </c>
      <c r="S49" s="12">
        <v>-4.7734101471157503E-2</v>
      </c>
      <c r="T49" s="12">
        <v>-7.1379124103498504E-2</v>
      </c>
      <c r="U49" s="12">
        <v>1.07917642310142E-2</v>
      </c>
      <c r="V49" s="12">
        <v>-4.3221176888343503E-2</v>
      </c>
      <c r="W49" s="12">
        <v>-2.7590828373819699E-2</v>
      </c>
      <c r="X49" s="12">
        <v>-4.1526187799775002E-2</v>
      </c>
      <c r="Y49" s="12">
        <v>-1.71096377316522E-3</v>
      </c>
      <c r="Z49" s="12">
        <v>4.7377747441382399E-3</v>
      </c>
      <c r="AA49" s="12">
        <v>-1.8866755180809599E-2</v>
      </c>
      <c r="AB49" s="12">
        <v>-7.6993146410042998E-2</v>
      </c>
      <c r="AC49" s="12">
        <v>-1.5910151451172999E-2</v>
      </c>
      <c r="AD49" s="12">
        <v>-2.7473333756961801E-2</v>
      </c>
      <c r="AE49" s="12">
        <v>-2.0124847699240202E-2</v>
      </c>
      <c r="AF49" s="12">
        <v>-1.7023265010958199E-2</v>
      </c>
      <c r="AG49" s="12">
        <v>-4.5086130344548697E-2</v>
      </c>
      <c r="AH49" s="12">
        <v>-3.7727031639799E-2</v>
      </c>
      <c r="AI49" s="12">
        <v>-2.58734106355498E-2</v>
      </c>
      <c r="AJ49" s="12">
        <v>-1.0538492599054001E-2</v>
      </c>
      <c r="AK49" s="12">
        <v>-3.3196623652471998E-3</v>
      </c>
      <c r="AL49" s="12">
        <v>3.5176402178511501E-3</v>
      </c>
      <c r="AM49" s="12">
        <v>-1.3819891184538E-2</v>
      </c>
      <c r="AN49" s="12">
        <v>-2.7794388574729299E-2</v>
      </c>
      <c r="AO49" s="12">
        <v>-4.2629178614648801E-2</v>
      </c>
      <c r="AP49" s="12">
        <v>-6.2176137425395397E-3</v>
      </c>
      <c r="AQ49" s="12">
        <v>-3.8902897560150203E-2</v>
      </c>
      <c r="AR49" s="12">
        <v>2.34252991488475E-2</v>
      </c>
      <c r="AS49" s="12">
        <v>-1.1113455209309399E-2</v>
      </c>
      <c r="AT49" s="12">
        <v>-4.2861750520280802E-2</v>
      </c>
      <c r="AU49" s="12">
        <v>2.37369079409743E-2</v>
      </c>
      <c r="AW49">
        <f t="array" ref="AW49">SUMPRODUCT(B49:AU49,TRANSPOSE('QoL regression results'!$H$3:$H$48))</f>
        <v>0.86197120956193718</v>
      </c>
    </row>
    <row r="50" spans="1:49" x14ac:dyDescent="0.3">
      <c r="A50">
        <v>49</v>
      </c>
      <c r="B50" s="12">
        <v>0.88817840850308605</v>
      </c>
      <c r="C50" s="12">
        <v>1.28373872198764E-3</v>
      </c>
      <c r="D50" s="12">
        <v>4.2587832536114204E-3</v>
      </c>
      <c r="E50" s="12">
        <v>-5.36680450516476E-2</v>
      </c>
      <c r="F50" s="12">
        <v>3.3777080077188201E-2</v>
      </c>
      <c r="G50" s="12">
        <v>2.62482244574632E-2</v>
      </c>
      <c r="H50" s="12">
        <v>3.2835964416384998E-3</v>
      </c>
      <c r="I50" s="12">
        <v>-1.8927470556482699E-2</v>
      </c>
      <c r="J50" s="12">
        <v>-3.9660700798845198E-2</v>
      </c>
      <c r="K50" s="12">
        <v>-4.2318169481688102E-2</v>
      </c>
      <c r="L50" s="12">
        <v>-0.108797457204956</v>
      </c>
      <c r="M50" s="12">
        <v>-8.6884259059596305E-2</v>
      </c>
      <c r="N50" s="12">
        <v>-2.2220598396043598E-2</v>
      </c>
      <c r="O50" s="12">
        <v>-4.9594203397369099E-2</v>
      </c>
      <c r="P50" s="12">
        <v>-0.105634992714497</v>
      </c>
      <c r="Q50" s="12">
        <v>-5.4133301738349598E-2</v>
      </c>
      <c r="R50" s="12">
        <v>-5.0600330277198499E-2</v>
      </c>
      <c r="S50" s="12">
        <v>-4.9948461422116099E-2</v>
      </c>
      <c r="T50" s="12">
        <v>-8.6169285542247995E-2</v>
      </c>
      <c r="U50" s="12">
        <v>-3.0965199563073101E-2</v>
      </c>
      <c r="V50" s="12">
        <v>-5.4519077796758901E-2</v>
      </c>
      <c r="W50" s="12">
        <v>-1.228552415528E-2</v>
      </c>
      <c r="X50" s="12">
        <v>-4.4717315588445501E-2</v>
      </c>
      <c r="Y50" s="12">
        <v>4.2166973732189099E-3</v>
      </c>
      <c r="Z50" s="12">
        <v>6.5195028792815496E-2</v>
      </c>
      <c r="AA50" s="12">
        <v>-1.03764136134564E-2</v>
      </c>
      <c r="AB50" s="12">
        <v>-7.0931728605086897E-2</v>
      </c>
      <c r="AC50" s="12">
        <v>3.8832448563410103E-4</v>
      </c>
      <c r="AD50" s="12">
        <v>9.1925993698276504E-3</v>
      </c>
      <c r="AE50" s="12">
        <v>-2.6687803413870798E-2</v>
      </c>
      <c r="AF50" s="12">
        <v>-1.06666973646143E-2</v>
      </c>
      <c r="AG50" s="12">
        <v>-4.2146782672055301E-2</v>
      </c>
      <c r="AH50" s="12">
        <v>-4.6512382523762802E-2</v>
      </c>
      <c r="AI50" s="12">
        <v>-2.2259868544249502E-2</v>
      </c>
      <c r="AJ50" s="12">
        <v>-1.21478148534334E-2</v>
      </c>
      <c r="AK50" s="12">
        <v>2.5517450963680002E-3</v>
      </c>
      <c r="AL50" s="12">
        <v>6.8669405767725596E-3</v>
      </c>
      <c r="AM50" s="12">
        <v>-1.17933701400859E-2</v>
      </c>
      <c r="AN50" s="12">
        <v>-1.9379234937560198E-2</v>
      </c>
      <c r="AO50" s="12">
        <v>-2.7701342455156701E-2</v>
      </c>
      <c r="AP50" s="12">
        <v>-8.1627056916015392E-3</v>
      </c>
      <c r="AQ50" s="12">
        <v>-3.1874738961296403E-2</v>
      </c>
      <c r="AR50" s="12">
        <v>2.19898401488735E-2</v>
      </c>
      <c r="AS50" s="12">
        <v>-8.0061671578846201E-3</v>
      </c>
      <c r="AT50" s="12">
        <v>-3.7672227346963898E-2</v>
      </c>
      <c r="AU50" s="12">
        <v>3.0302319725171101E-2</v>
      </c>
      <c r="AW50">
        <f t="array" ref="AW50">SUMPRODUCT(B50:AU50,TRANSPOSE('QoL regression results'!$H$3:$H$48))</f>
        <v>0.84853296655609578</v>
      </c>
    </row>
    <row r="51" spans="1:49" x14ac:dyDescent="0.3">
      <c r="A51">
        <v>50</v>
      </c>
      <c r="B51" s="12">
        <v>0.89517459157955503</v>
      </c>
      <c r="C51" s="12">
        <v>1.2234739594706699E-3</v>
      </c>
      <c r="D51" s="12">
        <v>-1.0965268966869999E-2</v>
      </c>
      <c r="E51" s="12">
        <v>-2.8200271369117E-2</v>
      </c>
      <c r="F51" s="12">
        <v>2.1280766931316499E-2</v>
      </c>
      <c r="G51" s="12">
        <v>1.62979901103011E-2</v>
      </c>
      <c r="H51" s="12">
        <v>-5.8932611547349799E-4</v>
      </c>
      <c r="I51" s="12">
        <v>-9.4610035246584095E-3</v>
      </c>
      <c r="J51" s="12">
        <v>-3.1617170684301699E-2</v>
      </c>
      <c r="K51" s="12">
        <v>-3.7892301141720999E-2</v>
      </c>
      <c r="L51" s="12">
        <v>-7.4920399617683597E-2</v>
      </c>
      <c r="M51" s="12">
        <v>-0.146918181781236</v>
      </c>
      <c r="N51" s="12">
        <v>-1.11399458139622E-2</v>
      </c>
      <c r="O51" s="12">
        <v>-0.103817670179392</v>
      </c>
      <c r="P51" s="12">
        <v>-9.8284305768905206E-2</v>
      </c>
      <c r="Q51" s="12">
        <v>-6.7669530474099501E-2</v>
      </c>
      <c r="R51" s="12">
        <v>-4.5690103625220899E-2</v>
      </c>
      <c r="S51" s="12">
        <v>-4.7083713183516999E-2</v>
      </c>
      <c r="T51" s="12">
        <v>-8.7763068570926306E-2</v>
      </c>
      <c r="U51" s="12">
        <v>2.10832017340663E-2</v>
      </c>
      <c r="V51" s="12">
        <v>4.8971331104002303E-3</v>
      </c>
      <c r="W51" s="12">
        <v>-2.8853867168182799E-2</v>
      </c>
      <c r="X51" s="12">
        <v>-2.7844209550028899E-2</v>
      </c>
      <c r="Y51" s="12">
        <v>1.7404779103136401E-2</v>
      </c>
      <c r="Z51" s="12">
        <v>-2.2674642577988399E-2</v>
      </c>
      <c r="AA51" s="12">
        <v>-2.6658135927476598E-2</v>
      </c>
      <c r="AB51" s="12">
        <v>-7.9792247785792206E-2</v>
      </c>
      <c r="AC51" s="12">
        <v>-1.55916976873082E-2</v>
      </c>
      <c r="AD51" s="12">
        <v>-6.3393282813710095E-2</v>
      </c>
      <c r="AE51" s="12">
        <v>-1.94152639765388E-2</v>
      </c>
      <c r="AF51" s="12">
        <v>-1.84998337257446E-2</v>
      </c>
      <c r="AG51" s="12">
        <v>-4.0837346705411497E-2</v>
      </c>
      <c r="AH51" s="12">
        <v>-3.5423082076177601E-2</v>
      </c>
      <c r="AI51" s="12">
        <v>-2.00471930991859E-2</v>
      </c>
      <c r="AJ51" s="12">
        <v>-1.13272070766699E-2</v>
      </c>
      <c r="AK51" s="12">
        <v>9.6116375829054701E-4</v>
      </c>
      <c r="AL51" s="12">
        <v>3.82620094713034E-3</v>
      </c>
      <c r="AM51" s="12">
        <v>-7.4079279977307599E-3</v>
      </c>
      <c r="AN51" s="12">
        <v>-1.6135346550398399E-2</v>
      </c>
      <c r="AO51" s="12">
        <v>-2.78880552624544E-2</v>
      </c>
      <c r="AP51" s="12">
        <v>-9.6095277249021692E-3</v>
      </c>
      <c r="AQ51" s="12">
        <v>-3.3701713984191001E-2</v>
      </c>
      <c r="AR51" s="12">
        <v>2.0172174355189799E-2</v>
      </c>
      <c r="AS51" s="12">
        <v>-1.1407727892511601E-2</v>
      </c>
      <c r="AT51" s="12">
        <v>-4.3937727375966198E-2</v>
      </c>
      <c r="AU51" s="12">
        <v>2.9034139095392399E-2</v>
      </c>
      <c r="AW51">
        <f t="array" ref="AW51">SUMPRODUCT(B51:AU51,TRANSPOSE('QoL regression results'!$H$3:$H$48))</f>
        <v>0.8635777104505078</v>
      </c>
    </row>
    <row r="52" spans="1:49" x14ac:dyDescent="0.3">
      <c r="A52">
        <v>51</v>
      </c>
      <c r="B52" s="12">
        <v>0.88400497107388698</v>
      </c>
      <c r="C52" s="12">
        <v>7.2473607740670999E-3</v>
      </c>
      <c r="D52" s="12">
        <v>-1.58332715052675E-3</v>
      </c>
      <c r="E52" s="12">
        <v>-2.4500809408087802E-2</v>
      </c>
      <c r="F52" s="12">
        <v>2.5648135184499599E-2</v>
      </c>
      <c r="G52" s="12">
        <v>1.8746634174247E-2</v>
      </c>
      <c r="H52" s="12">
        <v>2.0623897535825501E-2</v>
      </c>
      <c r="I52" s="12">
        <v>-1.4049355141693899E-2</v>
      </c>
      <c r="J52" s="12">
        <v>-5.3883535742017798E-2</v>
      </c>
      <c r="K52" s="12">
        <v>-3.0378500857741499E-2</v>
      </c>
      <c r="L52" s="12">
        <v>-9.6381421390567198E-2</v>
      </c>
      <c r="M52" s="12">
        <v>-1.6798089769781002E-2</v>
      </c>
      <c r="N52" s="12">
        <v>-2.0523903847003099E-2</v>
      </c>
      <c r="O52" s="12">
        <v>-3.9974611228930201E-2</v>
      </c>
      <c r="P52" s="12">
        <v>-8.2160949578284806E-2</v>
      </c>
      <c r="Q52" s="12">
        <v>-6.5020114030738096E-2</v>
      </c>
      <c r="R52" s="12">
        <v>-4.3286842705622101E-2</v>
      </c>
      <c r="S52" s="12">
        <v>-4.3504868978564801E-2</v>
      </c>
      <c r="T52" s="12">
        <v>-7.71743943079964E-2</v>
      </c>
      <c r="U52" s="12">
        <v>6.6816514496036003E-3</v>
      </c>
      <c r="V52" s="12">
        <v>-0.11605411670761499</v>
      </c>
      <c r="W52" s="12">
        <v>-2.0990036591657199E-2</v>
      </c>
      <c r="X52" s="12">
        <v>-4.9168216918339398E-2</v>
      </c>
      <c r="Y52" s="12">
        <v>-1.21593705870582E-2</v>
      </c>
      <c r="Z52" s="12">
        <v>-1.96732865692416E-2</v>
      </c>
      <c r="AA52" s="12">
        <v>-1.8221917458352999E-2</v>
      </c>
      <c r="AB52" s="12">
        <v>-8.1864081703573205E-2</v>
      </c>
      <c r="AC52" s="12">
        <v>1.07373148245341E-3</v>
      </c>
      <c r="AD52" s="12">
        <v>-4.3556068885290899E-2</v>
      </c>
      <c r="AE52" s="12">
        <v>-2.5508203546110001E-2</v>
      </c>
      <c r="AF52" s="12">
        <v>-6.0560097244698801E-3</v>
      </c>
      <c r="AG52" s="12">
        <v>-4.9558364385338401E-2</v>
      </c>
      <c r="AH52" s="12">
        <v>-3.8861807505579798E-2</v>
      </c>
      <c r="AI52" s="12">
        <v>-2.3706515612624102E-2</v>
      </c>
      <c r="AJ52" s="12">
        <v>-1.12506411152903E-2</v>
      </c>
      <c r="AK52" s="13">
        <v>-6.4845791129914597E-5</v>
      </c>
      <c r="AL52" s="12">
        <v>7.0947619491960401E-3</v>
      </c>
      <c r="AM52" s="12">
        <v>-8.9998856282786106E-3</v>
      </c>
      <c r="AN52" s="12">
        <v>-1.5917370721220701E-2</v>
      </c>
      <c r="AO52" s="12">
        <v>-4.0983001896633897E-2</v>
      </c>
      <c r="AP52" s="12">
        <v>-9.88515689952486E-3</v>
      </c>
      <c r="AQ52" s="12">
        <v>-2.9687630777666601E-2</v>
      </c>
      <c r="AR52" s="12">
        <v>2.68224014710602E-2</v>
      </c>
      <c r="AS52" s="12">
        <v>-6.9475361491768304E-3</v>
      </c>
      <c r="AT52" s="12">
        <v>-4.3059053604855201E-2</v>
      </c>
      <c r="AU52" s="12">
        <v>2.8207755694676501E-2</v>
      </c>
      <c r="AW52">
        <f t="array" ref="AW52">SUMPRODUCT(B52:AU52,TRANSPOSE('QoL regression results'!$H$3:$H$48))</f>
        <v>0.85223792551750321</v>
      </c>
    </row>
    <row r="53" spans="1:49" x14ac:dyDescent="0.3">
      <c r="A53">
        <v>52</v>
      </c>
      <c r="B53" s="12">
        <v>0.891651098680734</v>
      </c>
      <c r="C53" s="12">
        <v>1.02130622557475E-2</v>
      </c>
      <c r="D53" s="12">
        <v>4.0955337001071703E-3</v>
      </c>
      <c r="E53" s="12">
        <v>-2.15910847409298E-2</v>
      </c>
      <c r="F53" s="12">
        <v>2.8057733847836799E-2</v>
      </c>
      <c r="G53" s="12">
        <v>3.07564027363313E-2</v>
      </c>
      <c r="H53" s="12">
        <v>3.31004905797041E-2</v>
      </c>
      <c r="I53" s="12">
        <v>-1.6272421729051301E-2</v>
      </c>
      <c r="J53" s="12">
        <v>-4.1416843293579197E-2</v>
      </c>
      <c r="K53" s="12">
        <v>-4.30261496914814E-2</v>
      </c>
      <c r="L53" s="12">
        <v>-8.5309305953001097E-2</v>
      </c>
      <c r="M53" s="12">
        <v>-9.7398036242277303E-2</v>
      </c>
      <c r="N53" s="12">
        <v>-1.7157885365107001E-2</v>
      </c>
      <c r="O53" s="12">
        <v>-6.9829109853682403E-2</v>
      </c>
      <c r="P53" s="12">
        <v>-9.7083875505353801E-2</v>
      </c>
      <c r="Q53" s="12">
        <v>-7.0860742585699202E-2</v>
      </c>
      <c r="R53" s="12">
        <v>-5.2319784883023697E-2</v>
      </c>
      <c r="S53" s="12">
        <v>-5.0823658560327403E-2</v>
      </c>
      <c r="T53" s="12">
        <v>-7.70069006035424E-2</v>
      </c>
      <c r="U53" s="12">
        <v>-1.65500755971075E-3</v>
      </c>
      <c r="V53" s="12">
        <v>-5.5227030031845897E-2</v>
      </c>
      <c r="W53" s="12">
        <v>-1.4422039509419201E-2</v>
      </c>
      <c r="X53" s="12">
        <v>-3.3088317349245201E-2</v>
      </c>
      <c r="Y53" s="12">
        <v>2.0079837816445002E-2</v>
      </c>
      <c r="Z53" s="12">
        <v>-3.3952428112676798E-2</v>
      </c>
      <c r="AA53" s="12">
        <v>-2.28223873630586E-2</v>
      </c>
      <c r="AB53" s="12">
        <v>-6.8122985179662698E-2</v>
      </c>
      <c r="AC53" s="12">
        <v>-4.3149548007941199E-2</v>
      </c>
      <c r="AD53" s="12">
        <v>1.85853654140854E-3</v>
      </c>
      <c r="AE53" s="12">
        <v>-2.4963855503941101E-2</v>
      </c>
      <c r="AF53" s="12">
        <v>-1.89340119111636E-2</v>
      </c>
      <c r="AG53" s="12">
        <v>-4.2590177141455299E-2</v>
      </c>
      <c r="AH53" s="12">
        <v>-4.6304589659105201E-2</v>
      </c>
      <c r="AI53" s="12">
        <v>-1.98247774637119E-2</v>
      </c>
      <c r="AJ53" s="12">
        <v>-1.3107994139013099E-2</v>
      </c>
      <c r="AK53" s="12">
        <v>5.0777882607975604E-3</v>
      </c>
      <c r="AL53" s="12">
        <v>7.3138246019418401E-3</v>
      </c>
      <c r="AM53" s="12">
        <v>-6.92603115865968E-3</v>
      </c>
      <c r="AN53" s="12">
        <v>-1.8245447376942302E-2</v>
      </c>
      <c r="AO53" s="12">
        <v>-2.9589342769899399E-2</v>
      </c>
      <c r="AP53" s="12">
        <v>-1.05171192619932E-2</v>
      </c>
      <c r="AQ53" s="12">
        <v>-4.4428598066085602E-2</v>
      </c>
      <c r="AR53" s="12">
        <v>2.1524874368224398E-2</v>
      </c>
      <c r="AS53" s="12">
        <v>-1.0621878693167301E-2</v>
      </c>
      <c r="AT53" s="12">
        <v>-4.6435741848791803E-2</v>
      </c>
      <c r="AU53" s="12">
        <v>3.1548909388025299E-2</v>
      </c>
      <c r="AW53">
        <f t="array" ref="AW53">SUMPRODUCT(B53:AU53,TRANSPOSE('QoL regression results'!$H$3:$H$48))</f>
        <v>0.85266033362357063</v>
      </c>
    </row>
    <row r="54" spans="1:49" x14ac:dyDescent="0.3">
      <c r="A54">
        <v>53</v>
      </c>
      <c r="B54" s="12">
        <v>0.89779701878853801</v>
      </c>
      <c r="C54" s="12">
        <v>1.8680178842814101E-3</v>
      </c>
      <c r="D54" s="12">
        <v>1.5107533716810499E-2</v>
      </c>
      <c r="E54" s="12">
        <v>2.14522763878419E-3</v>
      </c>
      <c r="F54" s="12">
        <v>1.5764560739863698E-2</v>
      </c>
      <c r="G54" s="12">
        <v>-2.0774096493252599E-3</v>
      </c>
      <c r="H54" s="12">
        <v>-2.0780627188497099E-2</v>
      </c>
      <c r="I54" s="12">
        <v>-1.28856693554359E-2</v>
      </c>
      <c r="J54" s="12">
        <v>-6.69710884722126E-2</v>
      </c>
      <c r="K54" s="12">
        <v>-3.7196382731142001E-2</v>
      </c>
      <c r="L54" s="12">
        <v>-0.117329937241489</v>
      </c>
      <c r="M54" s="12">
        <v>-0.128292243329653</v>
      </c>
      <c r="N54" s="12">
        <v>-1.00411725904008E-2</v>
      </c>
      <c r="O54" s="12">
        <v>-7.8996948970479805E-2</v>
      </c>
      <c r="P54" s="12">
        <v>-0.10341554301455599</v>
      </c>
      <c r="Q54" s="12">
        <v>-1.4547425524300999E-2</v>
      </c>
      <c r="R54" s="12">
        <v>-0.10148125092561799</v>
      </c>
      <c r="S54" s="12">
        <v>-4.3495255877094602E-2</v>
      </c>
      <c r="T54" s="12">
        <v>-7.3650212659612704E-2</v>
      </c>
      <c r="U54" s="12">
        <v>1.67486763067211E-2</v>
      </c>
      <c r="V54" s="12">
        <v>-0.107228096650439</v>
      </c>
      <c r="W54" s="12">
        <v>-3.7450690811068998E-2</v>
      </c>
      <c r="X54" s="12">
        <v>-3.7917524190100901E-2</v>
      </c>
      <c r="Y54" s="12">
        <v>1.8073777404017801E-2</v>
      </c>
      <c r="Z54" s="12">
        <v>1.6391378983848799E-2</v>
      </c>
      <c r="AA54" s="12">
        <v>-1.0171018869414E-2</v>
      </c>
      <c r="AB54" s="12">
        <v>-6.01253549216045E-2</v>
      </c>
      <c r="AC54" s="12">
        <v>-9.7035486717128902E-2</v>
      </c>
      <c r="AD54" s="12">
        <v>3.5046563755965703E-2</v>
      </c>
      <c r="AE54" s="12">
        <v>-2.4419376003675001E-2</v>
      </c>
      <c r="AF54" s="12">
        <v>-1.6023068455334001E-2</v>
      </c>
      <c r="AG54" s="12">
        <v>-4.3477422802602403E-2</v>
      </c>
      <c r="AH54" s="12">
        <v>-3.1354709159297001E-2</v>
      </c>
      <c r="AI54" s="12">
        <v>-1.80156880916265E-2</v>
      </c>
      <c r="AJ54" s="12">
        <v>-1.01588774025835E-2</v>
      </c>
      <c r="AK54" s="12">
        <v>-7.58296052386796E-3</v>
      </c>
      <c r="AL54" s="12">
        <v>7.1372105116339097E-4</v>
      </c>
      <c r="AM54" s="12">
        <v>-1.12181970796269E-2</v>
      </c>
      <c r="AN54" s="12">
        <v>-2.2892228362079499E-2</v>
      </c>
      <c r="AO54" s="12">
        <v>-3.42987380971305E-2</v>
      </c>
      <c r="AP54" s="12">
        <v>-1.01503355513585E-2</v>
      </c>
      <c r="AQ54" s="12">
        <v>-3.7004440706581598E-2</v>
      </c>
      <c r="AR54" s="12">
        <v>2.4311881774337799E-2</v>
      </c>
      <c r="AS54" s="12">
        <v>-1.59304851146717E-2</v>
      </c>
      <c r="AT54" s="12">
        <v>-5.0423558875555101E-2</v>
      </c>
      <c r="AU54" s="12">
        <v>3.2406307674177702E-2</v>
      </c>
      <c r="AW54">
        <f t="array" ref="AW54">SUMPRODUCT(B54:AU54,TRANSPOSE('QoL regression results'!$H$3:$H$48))</f>
        <v>0.86715603068040448</v>
      </c>
    </row>
    <row r="55" spans="1:49" x14ac:dyDescent="0.3">
      <c r="A55">
        <v>54</v>
      </c>
      <c r="B55" s="12">
        <v>0.88661247743835503</v>
      </c>
      <c r="C55" s="12">
        <v>4.0844495863387202E-3</v>
      </c>
      <c r="D55" s="12">
        <v>2.4229959954081698E-3</v>
      </c>
      <c r="E55" s="12">
        <v>-1.7250013541644099E-2</v>
      </c>
      <c r="F55" s="12">
        <v>1.85650791296866E-2</v>
      </c>
      <c r="G55" s="12">
        <v>5.3120696539120096E-3</v>
      </c>
      <c r="H55" s="12">
        <v>-3.27333496812143E-3</v>
      </c>
      <c r="I55" s="12">
        <v>-1.01081616944509E-2</v>
      </c>
      <c r="J55" s="12">
        <v>-7.7438118652424198E-2</v>
      </c>
      <c r="K55" s="12">
        <v>-3.5689652320122403E-2</v>
      </c>
      <c r="L55" s="12">
        <v>-0.11983852807359301</v>
      </c>
      <c r="M55" s="12">
        <v>-0.144213262790296</v>
      </c>
      <c r="N55" s="12">
        <v>-1.9848970149082001E-2</v>
      </c>
      <c r="O55" s="12">
        <v>-8.3091811164601306E-2</v>
      </c>
      <c r="P55" s="12">
        <v>-7.9602363378354593E-2</v>
      </c>
      <c r="Q55" s="12">
        <v>-5.2032330892902899E-2</v>
      </c>
      <c r="R55" s="12">
        <v>-8.7899823767666696E-2</v>
      </c>
      <c r="S55" s="12">
        <v>-3.7912645973186401E-2</v>
      </c>
      <c r="T55" s="12">
        <v>-0.113062155288274</v>
      </c>
      <c r="U55" s="12">
        <v>-1.03019251020854E-3</v>
      </c>
      <c r="V55" s="12">
        <v>-3.3183152870460503E-2</v>
      </c>
      <c r="W55" s="12">
        <v>-3.8634888424225002E-2</v>
      </c>
      <c r="X55" s="12">
        <v>-3.99495668053933E-2</v>
      </c>
      <c r="Y55" s="12">
        <v>7.6682116125728703E-3</v>
      </c>
      <c r="Z55" s="12">
        <v>1.1171783302841101E-3</v>
      </c>
      <c r="AA55" s="12">
        <v>-3.0833401456424301E-2</v>
      </c>
      <c r="AB55" s="12">
        <v>-6.3835571715006797E-2</v>
      </c>
      <c r="AC55" s="12">
        <v>-5.4383490111772403E-2</v>
      </c>
      <c r="AD55" s="12">
        <v>-9.1642757479444194E-3</v>
      </c>
      <c r="AE55" s="12">
        <v>-2.51336578768919E-2</v>
      </c>
      <c r="AF55" s="12">
        <v>-1.5466190157769399E-2</v>
      </c>
      <c r="AG55" s="12">
        <v>-4.11484371070098E-2</v>
      </c>
      <c r="AH55" s="12">
        <v>-2.98094912444553E-2</v>
      </c>
      <c r="AI55" s="12">
        <v>-2.3607644294720599E-2</v>
      </c>
      <c r="AJ55" s="12">
        <v>-1.44135630530047E-2</v>
      </c>
      <c r="AK55" s="12">
        <v>-2.6074356331022698E-3</v>
      </c>
      <c r="AL55" s="12">
        <v>2.2973176856198999E-3</v>
      </c>
      <c r="AM55" s="12">
        <v>-5.2812403208124803E-3</v>
      </c>
      <c r="AN55" s="12">
        <v>-2.04172699158633E-2</v>
      </c>
      <c r="AO55" s="12">
        <v>-3.1347961686639399E-2</v>
      </c>
      <c r="AP55" s="12">
        <v>-1.13127721760348E-2</v>
      </c>
      <c r="AQ55" s="12">
        <v>-4.44216480234325E-2</v>
      </c>
      <c r="AR55" s="12">
        <v>2.0780276726148499E-2</v>
      </c>
      <c r="AS55" s="12">
        <v>-1.12612206340877E-2</v>
      </c>
      <c r="AT55" s="12">
        <v>-4.48499439094181E-2</v>
      </c>
      <c r="AU55" s="12">
        <v>3.7076171344022198E-2</v>
      </c>
      <c r="AW55">
        <f t="array" ref="AW55">SUMPRODUCT(B55:AU55,TRANSPOSE('QoL regression results'!$H$3:$H$48))</f>
        <v>0.85910030387951963</v>
      </c>
    </row>
    <row r="56" spans="1:49" x14ac:dyDescent="0.3">
      <c r="A56">
        <v>55</v>
      </c>
      <c r="B56" s="12">
        <v>0.88884401567835503</v>
      </c>
      <c r="C56" s="12">
        <v>1.3633509937888101E-3</v>
      </c>
      <c r="D56" s="12">
        <v>-1.9628194191951501E-3</v>
      </c>
      <c r="E56" s="12">
        <v>-2.46522548647196E-2</v>
      </c>
      <c r="F56" s="12">
        <v>2.4864888989348698E-2</v>
      </c>
      <c r="G56" s="12">
        <v>2.0087304139256499E-2</v>
      </c>
      <c r="H56" s="12">
        <v>6.6523836550001197E-3</v>
      </c>
      <c r="I56" s="12">
        <v>-3.41442143066472E-2</v>
      </c>
      <c r="J56" s="12">
        <v>-7.2188273361520297E-2</v>
      </c>
      <c r="K56" s="12">
        <v>-3.5496168673409302E-2</v>
      </c>
      <c r="L56" s="12">
        <v>-9.9089794121426697E-2</v>
      </c>
      <c r="M56" s="12">
        <v>-6.0642359606664697E-2</v>
      </c>
      <c r="N56" s="12">
        <v>-1.9099987090543301E-2</v>
      </c>
      <c r="O56" s="12">
        <v>-5.9649756461285203E-2</v>
      </c>
      <c r="P56" s="12">
        <v>-9.7217273389671899E-2</v>
      </c>
      <c r="Q56" s="12">
        <v>-5.9552923792436097E-2</v>
      </c>
      <c r="R56" s="12">
        <v>-1.7884254943406199E-2</v>
      </c>
      <c r="S56" s="12">
        <v>-3.82897180132152E-2</v>
      </c>
      <c r="T56" s="12">
        <v>-7.0107426204242193E-2</v>
      </c>
      <c r="U56" s="12">
        <v>-1.2354593425718E-2</v>
      </c>
      <c r="V56" s="12">
        <v>-5.4237538013183199E-2</v>
      </c>
      <c r="W56" s="12">
        <v>-2.7318787805592701E-2</v>
      </c>
      <c r="X56" s="12">
        <v>-2.9356199587373399E-2</v>
      </c>
      <c r="Y56" s="12">
        <v>-2.59682382408652E-2</v>
      </c>
      <c r="Z56" s="12">
        <v>5.1145917748071498E-3</v>
      </c>
      <c r="AA56" s="12">
        <v>-2.2086913228756298E-2</v>
      </c>
      <c r="AB56" s="12">
        <v>-7.4044158016810899E-2</v>
      </c>
      <c r="AC56" s="12">
        <v>1.57853330538021E-2</v>
      </c>
      <c r="AD56" s="12">
        <v>-1.5103967717677001E-2</v>
      </c>
      <c r="AE56" s="12">
        <v>-2.4510655594688398E-2</v>
      </c>
      <c r="AF56" s="12">
        <v>-1.2512196111656999E-2</v>
      </c>
      <c r="AG56" s="12">
        <v>-4.1067992957409503E-2</v>
      </c>
      <c r="AH56" s="12">
        <v>-3.7450534637647998E-2</v>
      </c>
      <c r="AI56" s="12">
        <v>-2.5742239706885901E-2</v>
      </c>
      <c r="AJ56" s="12">
        <v>-1.0006382991638E-2</v>
      </c>
      <c r="AK56" s="12">
        <v>6.8590806537002103E-3</v>
      </c>
      <c r="AL56" s="12">
        <v>6.7390528475127802E-3</v>
      </c>
      <c r="AM56" s="12">
        <v>-2.3432532103806998E-3</v>
      </c>
      <c r="AN56" s="12">
        <v>-1.4428566486499201E-2</v>
      </c>
      <c r="AO56" s="12">
        <v>-2.5173293464700101E-2</v>
      </c>
      <c r="AP56" s="12">
        <v>-8.6144721766259098E-3</v>
      </c>
      <c r="AQ56" s="12">
        <v>-3.5121998278812898E-2</v>
      </c>
      <c r="AR56" s="12">
        <v>2.0648644395880499E-2</v>
      </c>
      <c r="AS56" s="12">
        <v>-1.2521404327024499E-2</v>
      </c>
      <c r="AT56" s="12">
        <v>-4.8865560671253097E-2</v>
      </c>
      <c r="AU56" s="12">
        <v>3.0209647871880799E-2</v>
      </c>
      <c r="AW56">
        <f t="array" ref="AW56">SUMPRODUCT(B56:AU56,TRANSPOSE('QoL regression results'!$H$3:$H$48))</f>
        <v>0.85813253388821975</v>
      </c>
    </row>
    <row r="57" spans="1:49" x14ac:dyDescent="0.3">
      <c r="A57">
        <v>56</v>
      </c>
      <c r="B57" s="12">
        <v>0.89204928066048195</v>
      </c>
      <c r="C57" s="12">
        <v>3.3374396589349399E-4</v>
      </c>
      <c r="D57" s="12">
        <v>-4.0768651170988096E-3</v>
      </c>
      <c r="E57" s="12">
        <v>-2.31389956102643E-2</v>
      </c>
      <c r="F57" s="12">
        <v>2.0783910411821101E-2</v>
      </c>
      <c r="G57" s="12">
        <v>9.1037515024051403E-3</v>
      </c>
      <c r="H57" s="12">
        <v>-1.57046824351533E-2</v>
      </c>
      <c r="I57" s="12">
        <v>-2.4374767527719901E-2</v>
      </c>
      <c r="J57" s="12">
        <v>-6.1904759833324198E-2</v>
      </c>
      <c r="K57" s="12">
        <v>-4.1295271677142302E-2</v>
      </c>
      <c r="L57" s="12">
        <v>-9.60100343704203E-2</v>
      </c>
      <c r="M57" s="12">
        <v>-0.101267467027658</v>
      </c>
      <c r="N57" s="12">
        <v>-1.4274224823082901E-2</v>
      </c>
      <c r="O57" s="12">
        <v>-7.9157397392726495E-2</v>
      </c>
      <c r="P57" s="12">
        <v>-2.9732716428374401E-2</v>
      </c>
      <c r="Q57" s="12">
        <v>-6.5729142480344102E-2</v>
      </c>
      <c r="R57" s="12">
        <v>-3.3982524718629398E-3</v>
      </c>
      <c r="S57" s="12">
        <v>-4.4574225833309902E-2</v>
      </c>
      <c r="T57" s="12">
        <v>-7.0712696902850203E-2</v>
      </c>
      <c r="U57" s="12">
        <v>-1.6008940368915599E-2</v>
      </c>
      <c r="V57" s="12">
        <v>-8.5604888542085103E-2</v>
      </c>
      <c r="W57" s="12">
        <v>-3.63293852461226E-2</v>
      </c>
      <c r="X57" s="12">
        <v>1.1148370712756499E-3</v>
      </c>
      <c r="Y57" s="12">
        <v>-2.7881903531443E-2</v>
      </c>
      <c r="Z57" s="12">
        <v>-2.4558304086927201E-2</v>
      </c>
      <c r="AA57" s="12">
        <v>-2.0691719092207201E-2</v>
      </c>
      <c r="AB57" s="12">
        <v>-6.9781063964920398E-2</v>
      </c>
      <c r="AC57" s="12">
        <v>-5.7090996849371398E-2</v>
      </c>
      <c r="AD57" s="12">
        <v>-2.4174728681759499E-2</v>
      </c>
      <c r="AE57" s="12">
        <v>-2.1481322761490999E-2</v>
      </c>
      <c r="AF57" s="12">
        <v>-1.7621938490351499E-2</v>
      </c>
      <c r="AG57" s="12">
        <v>-4.2340554258459902E-2</v>
      </c>
      <c r="AH57" s="12">
        <v>-3.91003380124555E-2</v>
      </c>
      <c r="AI57" s="12">
        <v>-1.5639508738056099E-2</v>
      </c>
      <c r="AJ57" s="12">
        <v>-1.63066590622899E-2</v>
      </c>
      <c r="AK57" s="12">
        <v>4.5555370560929097E-4</v>
      </c>
      <c r="AL57" s="12">
        <v>7.41275966019428E-3</v>
      </c>
      <c r="AM57" s="12">
        <v>-6.1347176939236204E-3</v>
      </c>
      <c r="AN57" s="12">
        <v>-1.73276199017647E-2</v>
      </c>
      <c r="AO57" s="12">
        <v>-2.88224886350609E-2</v>
      </c>
      <c r="AP57" s="12">
        <v>-9.8884280280329695E-3</v>
      </c>
      <c r="AQ57" s="12">
        <v>-3.6720407738329901E-2</v>
      </c>
      <c r="AR57" s="12">
        <v>2.4298510413826701E-2</v>
      </c>
      <c r="AS57" s="12">
        <v>-1.35080885944724E-2</v>
      </c>
      <c r="AT57" s="12">
        <v>-4.0424115319225601E-2</v>
      </c>
      <c r="AU57" s="12">
        <v>3.3111233130996898E-2</v>
      </c>
      <c r="AW57">
        <f t="array" ref="AW57">SUMPRODUCT(B57:AU57,TRANSPOSE('QoL regression results'!$H$3:$H$48))</f>
        <v>0.86036170230822073</v>
      </c>
    </row>
    <row r="58" spans="1:49" x14ac:dyDescent="0.3">
      <c r="A58">
        <v>57</v>
      </c>
      <c r="B58" s="12">
        <v>0.89698246643201196</v>
      </c>
      <c r="C58" s="12">
        <v>2.68559037937451E-3</v>
      </c>
      <c r="D58" s="12">
        <v>-7.9404009154907095E-3</v>
      </c>
      <c r="E58" s="12">
        <v>-4.5558678680518598E-2</v>
      </c>
      <c r="F58" s="12">
        <v>2.1210589377044599E-2</v>
      </c>
      <c r="G58" s="12">
        <v>2.6945866711105999E-2</v>
      </c>
      <c r="H58" s="12">
        <v>-1.0963994032538501E-3</v>
      </c>
      <c r="I58" s="12">
        <v>-1.60038854621922E-2</v>
      </c>
      <c r="J58" s="12">
        <v>-6.7297975720672101E-2</v>
      </c>
      <c r="K58" s="12">
        <v>-3.8689114575476399E-2</v>
      </c>
      <c r="L58" s="12">
        <v>-0.104323551033159</v>
      </c>
      <c r="M58" s="12">
        <v>-6.1836289640429497E-2</v>
      </c>
      <c r="N58" s="12">
        <v>-1.7960614611851999E-2</v>
      </c>
      <c r="O58" s="12">
        <v>-7.9162579250871098E-2</v>
      </c>
      <c r="P58" s="12">
        <v>-7.1919505837244296E-2</v>
      </c>
      <c r="Q58" s="12">
        <v>-3.3246567651516103E-2</v>
      </c>
      <c r="R58" s="12">
        <v>4.4065643766870097E-3</v>
      </c>
      <c r="S58" s="12">
        <v>-3.9739833557833303E-2</v>
      </c>
      <c r="T58" s="12">
        <v>-7.4833875661070304E-2</v>
      </c>
      <c r="U58" s="12">
        <v>-1.56213249327489E-2</v>
      </c>
      <c r="V58" s="12">
        <v>-9.2113057667821102E-2</v>
      </c>
      <c r="W58" s="12">
        <v>-2.8055653744591999E-2</v>
      </c>
      <c r="X58" s="12">
        <v>-3.9741025030510697E-2</v>
      </c>
      <c r="Y58" s="12">
        <v>4.1973671381854497E-2</v>
      </c>
      <c r="Z58" s="12">
        <v>5.4549417867479501E-2</v>
      </c>
      <c r="AA58" s="12">
        <v>-1.7400102316119499E-2</v>
      </c>
      <c r="AB58" s="12">
        <v>-5.8783493849242897E-2</v>
      </c>
      <c r="AC58" s="12">
        <v>3.1970579883905102E-3</v>
      </c>
      <c r="AD58" s="12">
        <v>2.98313489721296E-2</v>
      </c>
      <c r="AE58" s="12">
        <v>-2.69884840298888E-2</v>
      </c>
      <c r="AF58" s="12">
        <v>-2.5894829511338899E-2</v>
      </c>
      <c r="AG58" s="12">
        <v>-4.1425186873832398E-2</v>
      </c>
      <c r="AH58" s="12">
        <v>-3.992196554816E-2</v>
      </c>
      <c r="AI58" s="12">
        <v>-1.8399650189503802E-2</v>
      </c>
      <c r="AJ58" s="12">
        <v>-1.2542385923068101E-2</v>
      </c>
      <c r="AK58" s="12">
        <v>1.86120216846873E-3</v>
      </c>
      <c r="AL58" s="12">
        <v>3.6302354322951002E-3</v>
      </c>
      <c r="AM58" s="12">
        <v>-1.1439951620794401E-2</v>
      </c>
      <c r="AN58" s="12">
        <v>-1.7942865851690901E-2</v>
      </c>
      <c r="AO58" s="12">
        <v>-3.0746885304839999E-2</v>
      </c>
      <c r="AP58" s="12">
        <v>-1.47141883973289E-2</v>
      </c>
      <c r="AQ58" s="12">
        <v>-4.5088692879666298E-2</v>
      </c>
      <c r="AR58" s="12">
        <v>2.1216023241500199E-2</v>
      </c>
      <c r="AS58" s="12">
        <v>-1.54829801863554E-2</v>
      </c>
      <c r="AT58" s="12">
        <v>-4.3646219552036597E-2</v>
      </c>
      <c r="AU58" s="12">
        <v>3.5244416705970401E-2</v>
      </c>
      <c r="AW58">
        <f t="array" ref="AW58">SUMPRODUCT(B58:AU58,TRANSPOSE('QoL regression results'!$H$3:$H$48))</f>
        <v>0.86069073631614712</v>
      </c>
    </row>
    <row r="59" spans="1:49" x14ac:dyDescent="0.3">
      <c r="A59">
        <v>58</v>
      </c>
      <c r="B59" s="12">
        <v>0.892681513269725</v>
      </c>
      <c r="C59" s="12">
        <v>3.21465309866957E-3</v>
      </c>
      <c r="D59" s="12">
        <v>-1.0010429637088E-2</v>
      </c>
      <c r="E59" s="12">
        <v>-4.7148298877420301E-2</v>
      </c>
      <c r="F59" s="12">
        <v>2.8783083510386401E-2</v>
      </c>
      <c r="G59" s="12">
        <v>2.7637702264411999E-2</v>
      </c>
      <c r="H59" s="12">
        <v>1.5243615334522899E-2</v>
      </c>
      <c r="I59" s="12">
        <v>-7.92567313953625E-3</v>
      </c>
      <c r="J59" s="12">
        <v>-3.8308874665342899E-2</v>
      </c>
      <c r="K59" s="12">
        <v>-3.52886404289443E-2</v>
      </c>
      <c r="L59" s="12">
        <v>-0.103314838703269</v>
      </c>
      <c r="M59" s="12">
        <v>-5.7672003336714399E-2</v>
      </c>
      <c r="N59" s="12">
        <v>-2.1083714102886401E-2</v>
      </c>
      <c r="O59" s="12">
        <v>-4.6238737672031398E-2</v>
      </c>
      <c r="P59" s="12">
        <v>-0.12699866294338299</v>
      </c>
      <c r="Q59" s="12">
        <v>-4.1289837980777698E-2</v>
      </c>
      <c r="R59" s="12">
        <v>-3.2550546255664503E-2</v>
      </c>
      <c r="S59" s="12">
        <v>-6.1195854026981897E-2</v>
      </c>
      <c r="T59" s="12">
        <v>-9.5496484935718703E-2</v>
      </c>
      <c r="U59" s="12">
        <v>9.3830834823153807E-3</v>
      </c>
      <c r="V59" s="12">
        <v>-0.10409645803492699</v>
      </c>
      <c r="W59" s="12">
        <v>-8.0939605983897604E-3</v>
      </c>
      <c r="X59" s="12">
        <v>-3.8194545676429797E-2</v>
      </c>
      <c r="Y59" s="12">
        <v>8.5618797500692598E-3</v>
      </c>
      <c r="Z59" s="12">
        <v>1.9830892343135301E-2</v>
      </c>
      <c r="AA59" s="12">
        <v>-2.00816354687029E-2</v>
      </c>
      <c r="AB59" s="12">
        <v>-5.9041913084626002E-2</v>
      </c>
      <c r="AC59" s="12">
        <v>-3.1044544679785301E-2</v>
      </c>
      <c r="AD59" s="12">
        <v>6.2048349028580698E-3</v>
      </c>
      <c r="AE59" s="12">
        <v>-1.9892597991159701E-2</v>
      </c>
      <c r="AF59" s="12">
        <v>-3.4720970040927799E-3</v>
      </c>
      <c r="AG59" s="12">
        <v>-4.2354836522390603E-2</v>
      </c>
      <c r="AH59" s="12">
        <v>-3.9094879841796999E-2</v>
      </c>
      <c r="AI59" s="12">
        <v>-2.5714902708651999E-2</v>
      </c>
      <c r="AJ59" s="12">
        <v>-1.4876730504133099E-2</v>
      </c>
      <c r="AK59" s="12">
        <v>-1.4576809246981601E-3</v>
      </c>
      <c r="AL59" s="12">
        <v>2.0730992215727E-3</v>
      </c>
      <c r="AM59" s="12">
        <v>-6.6850666831516498E-3</v>
      </c>
      <c r="AN59" s="12">
        <v>-1.9804082028841E-2</v>
      </c>
      <c r="AO59" s="12">
        <v>-3.7693213548888299E-2</v>
      </c>
      <c r="AP59" s="12">
        <v>-8.0504979750947898E-3</v>
      </c>
      <c r="AQ59" s="12">
        <v>-3.5727161708256301E-2</v>
      </c>
      <c r="AR59" s="12">
        <v>2.2335272525691299E-2</v>
      </c>
      <c r="AS59" s="12">
        <v>-1.07670578738744E-2</v>
      </c>
      <c r="AT59" s="12">
        <v>-4.47634581730256E-2</v>
      </c>
      <c r="AU59" s="12">
        <v>2.32975239358982E-2</v>
      </c>
      <c r="AW59">
        <f t="array" ref="AW59">SUMPRODUCT(B59:AU59,TRANSPOSE('QoL regression results'!$H$3:$H$48))</f>
        <v>0.85565973264950068</v>
      </c>
    </row>
    <row r="60" spans="1:49" x14ac:dyDescent="0.3">
      <c r="A60">
        <v>59</v>
      </c>
      <c r="B60" s="12">
        <v>0.87662381877974704</v>
      </c>
      <c r="C60" s="12">
        <v>1.33372497637976E-2</v>
      </c>
      <c r="D60" s="12">
        <v>2.2828115554292299E-2</v>
      </c>
      <c r="E60" s="12">
        <v>4.13321326103253E-3</v>
      </c>
      <c r="F60" s="12">
        <v>2.0836608389083602E-2</v>
      </c>
      <c r="G60" s="12">
        <v>1.05328631535222E-2</v>
      </c>
      <c r="H60" s="12">
        <v>-2.5636716182640702E-2</v>
      </c>
      <c r="I60" s="12">
        <v>-1.4183151301284299E-2</v>
      </c>
      <c r="J60" s="12">
        <v>-4.8308300475617703E-2</v>
      </c>
      <c r="K60" s="12">
        <v>-3.3660793652099001E-2</v>
      </c>
      <c r="L60" s="12">
        <v>-7.8434771495206501E-2</v>
      </c>
      <c r="M60" s="12">
        <v>-0.122438361096093</v>
      </c>
      <c r="N60" s="12">
        <v>-1.6392835564992599E-2</v>
      </c>
      <c r="O60" s="12">
        <v>-6.9259347060189297E-2</v>
      </c>
      <c r="P60" s="12">
        <v>-0.12625238733386801</v>
      </c>
      <c r="Q60" s="12">
        <v>-4.7086632360494901E-2</v>
      </c>
      <c r="R60" s="12">
        <v>-1.81022810368771E-2</v>
      </c>
      <c r="S60" s="12">
        <v>-5.7420970110181303E-2</v>
      </c>
      <c r="T60" s="12">
        <v>-0.102342859221333</v>
      </c>
      <c r="U60" s="12">
        <v>7.3754314945796099E-3</v>
      </c>
      <c r="V60" s="12">
        <v>-0.10041922325734499</v>
      </c>
      <c r="W60" s="12">
        <v>-4.7689172741067799E-2</v>
      </c>
      <c r="X60" s="12">
        <v>-3.5647770628318302E-2</v>
      </c>
      <c r="Y60" s="12">
        <v>2.7514737109427E-2</v>
      </c>
      <c r="Z60" s="12">
        <v>1.38012540319843E-2</v>
      </c>
      <c r="AA60" s="12">
        <v>-1.6307398914978601E-2</v>
      </c>
      <c r="AB60" s="12">
        <v>-6.2577546406893406E-2</v>
      </c>
      <c r="AC60" s="12">
        <v>-6.93392736445234E-2</v>
      </c>
      <c r="AD60" s="12">
        <v>-4.4798455341346903E-2</v>
      </c>
      <c r="AE60" s="12">
        <v>-2.7291586712057499E-2</v>
      </c>
      <c r="AF60" s="12">
        <v>-1.87270456041282E-2</v>
      </c>
      <c r="AG60" s="12">
        <v>-4.0151650712980998E-2</v>
      </c>
      <c r="AH60" s="12">
        <v>-3.6246839264129201E-2</v>
      </c>
      <c r="AI60" s="12">
        <v>-7.2842584443335804E-3</v>
      </c>
      <c r="AJ60" s="12">
        <v>-1.0778176859596001E-2</v>
      </c>
      <c r="AK60" s="12">
        <v>8.3965878390729505E-3</v>
      </c>
      <c r="AL60" s="12">
        <v>3.1901210983540399E-3</v>
      </c>
      <c r="AM60" s="12">
        <v>-4.6527337553565404E-3</v>
      </c>
      <c r="AN60" s="12">
        <v>-1.5923813492373901E-2</v>
      </c>
      <c r="AO60" s="12">
        <v>-3.7990095196306702E-2</v>
      </c>
      <c r="AP60" s="12">
        <v>-1.28021440640594E-2</v>
      </c>
      <c r="AQ60" s="12">
        <v>-4.2769507567545599E-2</v>
      </c>
      <c r="AR60" s="12">
        <v>2.1565654580609599E-2</v>
      </c>
      <c r="AS60" s="12">
        <v>-6.7572016280466702E-3</v>
      </c>
      <c r="AT60" s="12">
        <v>-3.5901160679781802E-2</v>
      </c>
      <c r="AU60" s="12">
        <v>3.2367437941441597E-2</v>
      </c>
      <c r="AW60">
        <f t="array" ref="AW60">SUMPRODUCT(B60:AU60,TRANSPOSE('QoL regression results'!$H$3:$H$48))</f>
        <v>0.84356710061397189</v>
      </c>
    </row>
    <row r="61" spans="1:49" x14ac:dyDescent="0.3">
      <c r="A61">
        <v>60</v>
      </c>
      <c r="B61" s="12">
        <v>0.90349462502127098</v>
      </c>
      <c r="C61" s="12">
        <v>3.29993617824869E-3</v>
      </c>
      <c r="D61" s="12">
        <v>-2.7711547275609599E-3</v>
      </c>
      <c r="E61" s="12">
        <v>-1.57946846356397E-2</v>
      </c>
      <c r="F61" s="12">
        <v>2.0509982962572899E-2</v>
      </c>
      <c r="G61" s="12">
        <v>-1.62707687385286E-3</v>
      </c>
      <c r="H61" s="12">
        <v>-2.7355821571607399E-2</v>
      </c>
      <c r="I61" s="12">
        <v>4.1607910994866798E-4</v>
      </c>
      <c r="J61" s="12">
        <v>-1.98426804893535E-2</v>
      </c>
      <c r="K61" s="12">
        <v>-4.0044634112328101E-2</v>
      </c>
      <c r="L61" s="12">
        <v>-0.105287688038272</v>
      </c>
      <c r="M61" s="12">
        <v>-8.2294868356423898E-2</v>
      </c>
      <c r="N61" s="12">
        <v>-1.22391138912788E-2</v>
      </c>
      <c r="O61" s="12">
        <v>-5.5919900735810303E-2</v>
      </c>
      <c r="P61" s="12">
        <v>-8.1596827703898298E-2</v>
      </c>
      <c r="Q61" s="12">
        <v>-7.4613139701561804E-2</v>
      </c>
      <c r="R61" s="12">
        <v>-2.76505227999847E-2</v>
      </c>
      <c r="S61" s="12">
        <v>-4.1723650658729301E-2</v>
      </c>
      <c r="T61" s="12">
        <v>-6.5952408112577396E-2</v>
      </c>
      <c r="U61" s="12">
        <v>-2.18741617306508E-2</v>
      </c>
      <c r="V61" s="12">
        <v>-1.9552133429762399E-2</v>
      </c>
      <c r="W61" s="12">
        <v>-3.33542645196028E-2</v>
      </c>
      <c r="X61" s="12">
        <v>-3.3990107139994001E-2</v>
      </c>
      <c r="Y61" s="12">
        <v>-3.3801115778024399E-3</v>
      </c>
      <c r="Z61" s="12">
        <v>2.8957334298040399E-2</v>
      </c>
      <c r="AA61" s="12">
        <v>-2.0262249326094099E-2</v>
      </c>
      <c r="AB61" s="12">
        <v>-6.2215178524893902E-2</v>
      </c>
      <c r="AC61" s="12">
        <v>-2.7377831742380301E-2</v>
      </c>
      <c r="AD61" s="12">
        <v>-1.6350693083767E-2</v>
      </c>
      <c r="AE61" s="12">
        <v>-2.5794102020812198E-2</v>
      </c>
      <c r="AF61" s="12">
        <v>-1.8678793293614E-2</v>
      </c>
      <c r="AG61" s="12">
        <v>-4.8974638124256398E-2</v>
      </c>
      <c r="AH61" s="12">
        <v>-3.4528641578596697E-2</v>
      </c>
      <c r="AI61" s="12">
        <v>-1.47735278287629E-2</v>
      </c>
      <c r="AJ61" s="12">
        <v>-1.54568064728877E-2</v>
      </c>
      <c r="AK61" s="12">
        <v>-3.4851490091019799E-3</v>
      </c>
      <c r="AL61" s="12">
        <v>4.96881815353728E-3</v>
      </c>
      <c r="AM61" s="12">
        <v>-8.9719879311016704E-3</v>
      </c>
      <c r="AN61" s="12">
        <v>-2.1084804160310399E-2</v>
      </c>
      <c r="AO61" s="12">
        <v>-4.0783299414439998E-2</v>
      </c>
      <c r="AP61" s="12">
        <v>-9.4676474755804197E-3</v>
      </c>
      <c r="AQ61" s="12">
        <v>-4.1284057075496997E-2</v>
      </c>
      <c r="AR61" s="12">
        <v>1.69744256906398E-2</v>
      </c>
      <c r="AS61" s="12">
        <v>-1.10648160964905E-2</v>
      </c>
      <c r="AT61" s="12">
        <v>-4.5661312607314403E-2</v>
      </c>
      <c r="AU61" s="12">
        <v>2.68174197577432E-2</v>
      </c>
      <c r="AW61">
        <f t="array" ref="AW61">SUMPRODUCT(B61:AU61,TRANSPOSE('QoL regression results'!$H$3:$H$48))</f>
        <v>0.87393480159621162</v>
      </c>
    </row>
    <row r="62" spans="1:49" x14ac:dyDescent="0.3">
      <c r="A62">
        <v>61</v>
      </c>
      <c r="B62" s="12">
        <v>0.87260496132081899</v>
      </c>
      <c r="C62" s="12">
        <v>4.1595400861524801E-4</v>
      </c>
      <c r="D62" s="12">
        <v>-1.62061294935123E-2</v>
      </c>
      <c r="E62" s="12">
        <v>-9.8396367029729408E-3</v>
      </c>
      <c r="F62" s="12">
        <v>2.1081780826010199E-2</v>
      </c>
      <c r="G62" s="12">
        <v>9.4939104649729E-3</v>
      </c>
      <c r="H62" s="12">
        <v>-1.79203795146597E-3</v>
      </c>
      <c r="I62" s="12">
        <v>-1.5763923158060598E-2</v>
      </c>
      <c r="J62" s="12">
        <v>-6.4013729313353196E-2</v>
      </c>
      <c r="K62" s="12">
        <v>-3.6924656223140701E-2</v>
      </c>
      <c r="L62" s="12">
        <v>-7.9056708938521195E-2</v>
      </c>
      <c r="M62" s="12">
        <v>-0.11311325648916799</v>
      </c>
      <c r="N62" s="12">
        <v>-1.0236965323705299E-2</v>
      </c>
      <c r="O62" s="12">
        <v>-7.8750945624503396E-2</v>
      </c>
      <c r="P62" s="12">
        <v>-0.126927731516426</v>
      </c>
      <c r="Q62" s="12">
        <v>-6.0528847021748801E-2</v>
      </c>
      <c r="R62" s="12">
        <v>-5.2496229554088697E-2</v>
      </c>
      <c r="S62" s="12">
        <v>-4.9929121744238802E-2</v>
      </c>
      <c r="T62" s="12">
        <v>-8.9405400853349207E-2</v>
      </c>
      <c r="U62" s="12">
        <v>-8.25662767150761E-4</v>
      </c>
      <c r="V62" s="12">
        <v>-2.5798494612415901E-2</v>
      </c>
      <c r="W62" s="12">
        <v>-1.9221032318575901E-2</v>
      </c>
      <c r="X62" s="12">
        <v>-2.7881405896183899E-2</v>
      </c>
      <c r="Y62" s="12">
        <v>-3.1658507426967301E-3</v>
      </c>
      <c r="Z62" s="12">
        <v>-3.0562499620687101E-4</v>
      </c>
      <c r="AA62" s="12">
        <v>-2.78448062247438E-2</v>
      </c>
      <c r="AB62" s="12">
        <v>-7.0794501007231406E-2</v>
      </c>
      <c r="AC62" s="12">
        <v>-2.5703382188144299E-2</v>
      </c>
      <c r="AD62" s="12">
        <v>3.7327927476645199E-2</v>
      </c>
      <c r="AE62" s="12">
        <v>-2.43497112083782E-2</v>
      </c>
      <c r="AF62" s="12">
        <v>-5.6158266407865401E-3</v>
      </c>
      <c r="AG62" s="12">
        <v>-3.6843742288361597E-2</v>
      </c>
      <c r="AH62" s="12">
        <v>-3.5734724603175297E-2</v>
      </c>
      <c r="AI62" s="12">
        <v>-1.22756985735251E-2</v>
      </c>
      <c r="AJ62" s="12">
        <v>-1.54198200611072E-2</v>
      </c>
      <c r="AK62" s="12">
        <v>8.7325731859262592E-3</v>
      </c>
      <c r="AL62" s="12">
        <v>1.27197577232147E-2</v>
      </c>
      <c r="AM62" s="12">
        <v>7.9739931666592901E-4</v>
      </c>
      <c r="AN62" s="12">
        <v>-7.3097676308363502E-3</v>
      </c>
      <c r="AO62" s="12">
        <v>-2.2390944613664799E-2</v>
      </c>
      <c r="AP62" s="12">
        <v>-9.7608016161079593E-3</v>
      </c>
      <c r="AQ62" s="12">
        <v>-4.0260283816004099E-2</v>
      </c>
      <c r="AR62" s="12">
        <v>2.6375737762364199E-2</v>
      </c>
      <c r="AS62" s="12">
        <v>-4.5018916117917501E-3</v>
      </c>
      <c r="AT62" s="12">
        <v>-3.5768201332935803E-2</v>
      </c>
      <c r="AU62" s="12">
        <v>3.2703277468745698E-2</v>
      </c>
      <c r="AW62">
        <f t="array" ref="AW62">SUMPRODUCT(B62:AU62,TRANSPOSE('QoL regression results'!$H$3:$H$48))</f>
        <v>0.84958999444085836</v>
      </c>
    </row>
    <row r="63" spans="1:49" x14ac:dyDescent="0.3">
      <c r="A63">
        <v>62</v>
      </c>
      <c r="B63" s="12">
        <v>0.88979535423981704</v>
      </c>
      <c r="C63" s="12">
        <v>4.1929071432076897E-3</v>
      </c>
      <c r="D63" s="12">
        <v>-4.1359822839898801E-3</v>
      </c>
      <c r="E63" s="12">
        <v>-6.7041490451083999E-2</v>
      </c>
      <c r="F63" s="12">
        <v>3.56928500811605E-2</v>
      </c>
      <c r="G63" s="12">
        <v>3.9548596950958498E-2</v>
      </c>
      <c r="H63" s="12">
        <v>1.38077904337735E-2</v>
      </c>
      <c r="I63" s="12">
        <v>-6.38991211716523E-3</v>
      </c>
      <c r="J63" s="12">
        <v>-5.9499213121128797E-2</v>
      </c>
      <c r="K63" s="12">
        <v>-3.8959799619778003E-2</v>
      </c>
      <c r="L63" s="12">
        <v>-0.105891827854977</v>
      </c>
      <c r="M63" s="12">
        <v>-6.0495134602599601E-2</v>
      </c>
      <c r="N63" s="12">
        <v>-2.40420120628363E-2</v>
      </c>
      <c r="O63" s="12">
        <v>-7.6032597838173399E-2</v>
      </c>
      <c r="P63" s="12">
        <v>-0.11438223189226</v>
      </c>
      <c r="Q63" s="12">
        <v>-1.9088031615140499E-2</v>
      </c>
      <c r="R63" s="12">
        <v>-5.93202736528348E-2</v>
      </c>
      <c r="S63" s="12">
        <v>-4.9252079727487297E-2</v>
      </c>
      <c r="T63" s="12">
        <v>-0.104985744530232</v>
      </c>
      <c r="U63" s="12">
        <v>-4.6042604794249804E-3</v>
      </c>
      <c r="V63" s="12">
        <v>-0.11783365028722401</v>
      </c>
      <c r="W63" s="12">
        <v>-2.4998024446079899E-2</v>
      </c>
      <c r="X63" s="12">
        <v>-9.2288254771081407E-3</v>
      </c>
      <c r="Y63" s="12">
        <v>-1.70875415233279E-2</v>
      </c>
      <c r="Z63" s="12">
        <v>1.5560085939621601E-2</v>
      </c>
      <c r="AA63" s="12">
        <v>-1.60631441892586E-2</v>
      </c>
      <c r="AB63" s="12">
        <v>-6.3883474041004099E-2</v>
      </c>
      <c r="AC63" s="12">
        <v>2.1971857838603202E-2</v>
      </c>
      <c r="AD63" s="12">
        <v>-1.6048070622600399E-2</v>
      </c>
      <c r="AE63" s="12">
        <v>-2.62808792134725E-2</v>
      </c>
      <c r="AF63" s="12">
        <v>-1.4681194348493199E-2</v>
      </c>
      <c r="AG63" s="12">
        <v>-4.0156933471516297E-2</v>
      </c>
      <c r="AH63" s="12">
        <v>-4.4537133437844302E-2</v>
      </c>
      <c r="AI63" s="12">
        <v>-2.1991093471315198E-2</v>
      </c>
      <c r="AJ63" s="12">
        <v>-1.4010961538022801E-2</v>
      </c>
      <c r="AK63" s="13">
        <v>2.42595388814516E-5</v>
      </c>
      <c r="AL63" s="12">
        <v>3.4043270214349501E-3</v>
      </c>
      <c r="AM63" s="12">
        <v>-6.5274515085190204E-3</v>
      </c>
      <c r="AN63" s="12">
        <v>-1.24338416046229E-2</v>
      </c>
      <c r="AO63" s="12">
        <v>-2.4557961770318298E-2</v>
      </c>
      <c r="AP63" s="12">
        <v>-1.04041540933921E-2</v>
      </c>
      <c r="AQ63" s="12">
        <v>-3.5367794399389398E-2</v>
      </c>
      <c r="AR63" s="12">
        <v>2.4047241300684401E-2</v>
      </c>
      <c r="AS63" s="12">
        <v>-9.6384422738538898E-3</v>
      </c>
      <c r="AT63" s="12">
        <v>-4.5249896739830903E-2</v>
      </c>
      <c r="AU63" s="12">
        <v>2.6604077051113902E-2</v>
      </c>
      <c r="AW63">
        <f t="array" ref="AW63">SUMPRODUCT(B63:AU63,TRANSPOSE('QoL regression results'!$H$3:$H$48))</f>
        <v>0.84866254782340778</v>
      </c>
    </row>
    <row r="64" spans="1:49" x14ac:dyDescent="0.3">
      <c r="A64">
        <v>63</v>
      </c>
      <c r="B64" s="12">
        <v>0.89254400461626904</v>
      </c>
      <c r="C64" s="12">
        <v>8.8072507950449799E-4</v>
      </c>
      <c r="D64" s="12">
        <v>8.9246572389777203E-3</v>
      </c>
      <c r="E64" s="12">
        <v>-3.4849893626582598E-2</v>
      </c>
      <c r="F64" s="12">
        <v>2.15046142256821E-2</v>
      </c>
      <c r="G64" s="12">
        <v>2.8121278994189602E-2</v>
      </c>
      <c r="H64" s="12">
        <v>3.1929530343468598E-2</v>
      </c>
      <c r="I64" s="12">
        <v>-7.6434217627651098E-3</v>
      </c>
      <c r="J64" s="12">
        <v>-6.5819498491466899E-2</v>
      </c>
      <c r="K64" s="12">
        <v>-4.0960440107905997E-2</v>
      </c>
      <c r="L64" s="12">
        <v>-8.9864899013009106E-2</v>
      </c>
      <c r="M64" s="12">
        <v>-0.105209886743673</v>
      </c>
      <c r="N64" s="12">
        <v>-1.57106006851719E-2</v>
      </c>
      <c r="O64" s="12">
        <v>-5.7476919295366802E-2</v>
      </c>
      <c r="P64" s="12">
        <v>-0.12758131795779301</v>
      </c>
      <c r="Q64" s="12">
        <v>-7.3416871344935006E-2</v>
      </c>
      <c r="R64" s="12">
        <v>-4.6923264111085897E-2</v>
      </c>
      <c r="S64" s="12">
        <v>-5.68953771158872E-2</v>
      </c>
      <c r="T64" s="12">
        <v>-9.33454065722613E-2</v>
      </c>
      <c r="U64" s="12">
        <v>-8.8407891899789405E-3</v>
      </c>
      <c r="V64" s="12">
        <v>-7.5714791875304596E-2</v>
      </c>
      <c r="W64" s="12">
        <v>-4.1757050079625199E-2</v>
      </c>
      <c r="X64" s="12">
        <v>-2.8244206129808401E-2</v>
      </c>
      <c r="Y64" s="12">
        <v>8.7871427762588796E-3</v>
      </c>
      <c r="Z64" s="12">
        <v>-2.1473388901828701E-2</v>
      </c>
      <c r="AA64" s="12">
        <v>-2.03907921815417E-2</v>
      </c>
      <c r="AB64" s="12">
        <v>-7.5726056950630394E-2</v>
      </c>
      <c r="AC64" s="12">
        <v>-1.9675316852408201E-2</v>
      </c>
      <c r="AD64" s="12">
        <v>1.3510807254807E-2</v>
      </c>
      <c r="AE64" s="12">
        <v>-2.5180313986709699E-2</v>
      </c>
      <c r="AF64" s="12">
        <v>-9.0644309565569795E-3</v>
      </c>
      <c r="AG64" s="12">
        <v>-5.1390327983586198E-2</v>
      </c>
      <c r="AH64" s="12">
        <v>-3.72040416957264E-2</v>
      </c>
      <c r="AI64" s="12">
        <v>-1.50393373174926E-2</v>
      </c>
      <c r="AJ64" s="12">
        <v>-1.00619439907563E-2</v>
      </c>
      <c r="AK64" s="12">
        <v>-1.59875450471919E-3</v>
      </c>
      <c r="AL64" s="12">
        <v>-3.50163972591019E-3</v>
      </c>
      <c r="AM64" s="12">
        <v>-9.2377073474054598E-3</v>
      </c>
      <c r="AN64" s="12">
        <v>-2.27780899303811E-2</v>
      </c>
      <c r="AO64" s="12">
        <v>-3.5797567831077397E-2</v>
      </c>
      <c r="AP64" s="12">
        <v>-1.19913119366251E-2</v>
      </c>
      <c r="AQ64" s="12">
        <v>-3.7486778154067299E-2</v>
      </c>
      <c r="AR64" s="12">
        <v>2.1903927271156701E-2</v>
      </c>
      <c r="AS64" s="12">
        <v>-8.0802764225132197E-3</v>
      </c>
      <c r="AT64" s="12">
        <v>-3.9140027367586101E-2</v>
      </c>
      <c r="AU64" s="12">
        <v>3.5139301411341903E-2</v>
      </c>
      <c r="AW64">
        <f t="array" ref="AW64">SUMPRODUCT(B64:AU64,TRANSPOSE('QoL regression results'!$H$3:$H$48))</f>
        <v>0.85183832319463237</v>
      </c>
    </row>
    <row r="65" spans="1:49" x14ac:dyDescent="0.3">
      <c r="A65">
        <v>64</v>
      </c>
      <c r="B65" s="12">
        <v>0.89539459956520495</v>
      </c>
      <c r="C65" s="12">
        <v>3.1754853032961699E-3</v>
      </c>
      <c r="D65" s="12">
        <v>-2.3802998499672701E-2</v>
      </c>
      <c r="E65" s="12">
        <v>-1.57113634273306E-2</v>
      </c>
      <c r="F65" s="12">
        <v>1.4062634090381901E-2</v>
      </c>
      <c r="G65" s="12">
        <v>9.2116056783870907E-3</v>
      </c>
      <c r="H65" s="12">
        <v>-2.01445670799619E-2</v>
      </c>
      <c r="I65" s="12">
        <v>-2.2091724012470199E-2</v>
      </c>
      <c r="J65" s="12">
        <v>-4.19022195233925E-2</v>
      </c>
      <c r="K65" s="12">
        <v>-4.2003062041519899E-2</v>
      </c>
      <c r="L65" s="12">
        <v>-9.1987802834232399E-2</v>
      </c>
      <c r="M65" s="12">
        <v>-7.2402711381052295E-2</v>
      </c>
      <c r="N65" s="12">
        <v>-1.4158013196603699E-2</v>
      </c>
      <c r="O65" s="12">
        <v>-6.9160893537398294E-2</v>
      </c>
      <c r="P65" s="12">
        <v>-8.1420740307416903E-2</v>
      </c>
      <c r="Q65" s="12">
        <v>-6.8109615767094206E-2</v>
      </c>
      <c r="R65" s="12">
        <v>-7.2243973476920201E-2</v>
      </c>
      <c r="S65" s="12">
        <v>-3.7981843567922703E-2</v>
      </c>
      <c r="T65" s="12">
        <v>-7.7042715082261695E-2</v>
      </c>
      <c r="U65" s="12">
        <v>1.49768984635326E-2</v>
      </c>
      <c r="V65" s="12">
        <v>-6.6967449733083995E-2</v>
      </c>
      <c r="W65" s="12">
        <v>-1.9814700560663701E-2</v>
      </c>
      <c r="X65" s="12">
        <v>-1.24415843644336E-2</v>
      </c>
      <c r="Y65" s="12">
        <v>5.7899879099710403E-3</v>
      </c>
      <c r="Z65" s="12">
        <v>1.52678532894878E-2</v>
      </c>
      <c r="AA65" s="12">
        <v>-5.5079904932919498E-3</v>
      </c>
      <c r="AB65" s="12">
        <v>-7.5236579005334106E-2</v>
      </c>
      <c r="AC65" s="12">
        <v>-1.8657706884144101E-2</v>
      </c>
      <c r="AD65" s="12">
        <v>7.7373110539201897E-3</v>
      </c>
      <c r="AE65" s="12">
        <v>-2.6560089730313399E-2</v>
      </c>
      <c r="AF65" s="12">
        <v>-1.8049008428234498E-2</v>
      </c>
      <c r="AG65" s="12">
        <v>-3.7136593747918001E-2</v>
      </c>
      <c r="AH65" s="12">
        <v>-2.8622865918625499E-2</v>
      </c>
      <c r="AI65" s="12">
        <v>-1.8669639244808699E-2</v>
      </c>
      <c r="AJ65" s="12">
        <v>-1.4871563795709501E-2</v>
      </c>
      <c r="AK65" s="12">
        <v>-6.8156212656589298E-3</v>
      </c>
      <c r="AL65" s="12">
        <v>2.6951380041716501E-3</v>
      </c>
      <c r="AM65" s="12">
        <v>-1.11201254316672E-2</v>
      </c>
      <c r="AN65" s="12">
        <v>-1.7842384326358301E-2</v>
      </c>
      <c r="AO65" s="12">
        <v>-4.0242885087327998E-2</v>
      </c>
      <c r="AP65" s="12">
        <v>-7.8249838923470996E-3</v>
      </c>
      <c r="AQ65" s="12">
        <v>-4.3596228799292501E-2</v>
      </c>
      <c r="AR65" s="12">
        <v>2.0633685166575998E-2</v>
      </c>
      <c r="AS65" s="12">
        <v>-1.23625160495599E-2</v>
      </c>
      <c r="AT65" s="12">
        <v>-4.9016401811265299E-2</v>
      </c>
      <c r="AU65" s="12">
        <v>3.6031337948444299E-2</v>
      </c>
      <c r="AW65">
        <f t="array" ref="AW65">SUMPRODUCT(B65:AU65,TRANSPOSE('QoL regression results'!$H$3:$H$48))</f>
        <v>0.86946687165075109</v>
      </c>
    </row>
    <row r="66" spans="1:49" x14ac:dyDescent="0.3">
      <c r="A66">
        <v>65</v>
      </c>
      <c r="B66" s="12">
        <v>0.89590625706836402</v>
      </c>
      <c r="C66" s="12">
        <v>-6.0153825834902098E-4</v>
      </c>
      <c r="D66" s="12">
        <v>7.0507591179128203E-3</v>
      </c>
      <c r="E66" s="12">
        <v>-4.5752966083385499E-2</v>
      </c>
      <c r="F66" s="12">
        <v>3.1666481284400201E-2</v>
      </c>
      <c r="G66" s="12">
        <v>2.04867409142418E-2</v>
      </c>
      <c r="H66" s="12">
        <v>-7.9822422533717494E-3</v>
      </c>
      <c r="I66" s="12">
        <v>-9.2769619965480197E-3</v>
      </c>
      <c r="J66" s="12">
        <v>-4.8976854150977897E-2</v>
      </c>
      <c r="K66" s="12">
        <v>-4.3843505342372698E-2</v>
      </c>
      <c r="L66" s="12">
        <v>-8.1047172676706997E-2</v>
      </c>
      <c r="M66" s="12">
        <v>-6.9919147931841202E-2</v>
      </c>
      <c r="N66" s="12">
        <v>-1.9328822853367799E-2</v>
      </c>
      <c r="O66" s="12">
        <v>-7.8425538244579499E-2</v>
      </c>
      <c r="P66" s="12">
        <v>-5.3484762621606202E-2</v>
      </c>
      <c r="Q66" s="12">
        <v>-6.9331947037914399E-2</v>
      </c>
      <c r="R66" s="12">
        <v>-7.8975325341186897E-2</v>
      </c>
      <c r="S66" s="12">
        <v>-4.4788178144206998E-2</v>
      </c>
      <c r="T66" s="12">
        <v>-9.7459414378753703E-2</v>
      </c>
      <c r="U66" s="12">
        <v>2.10547557886097E-2</v>
      </c>
      <c r="V66" s="12">
        <v>-0.12597406144249401</v>
      </c>
      <c r="W66" s="12">
        <v>-3.44768589730279E-2</v>
      </c>
      <c r="X66" s="12">
        <v>-1.85450722487813E-2</v>
      </c>
      <c r="Y66" s="12">
        <v>-1.6517909812420099E-3</v>
      </c>
      <c r="Z66" s="12">
        <v>4.3326716041541903E-2</v>
      </c>
      <c r="AA66" s="12">
        <v>-2.4592178872189001E-2</v>
      </c>
      <c r="AB66" s="12">
        <v>-7.8230850573277499E-2</v>
      </c>
      <c r="AC66" s="12">
        <v>1.17899254088353E-2</v>
      </c>
      <c r="AD66" s="12">
        <v>4.1135155039909296E-3</v>
      </c>
      <c r="AE66" s="12">
        <v>-2.7175341090671899E-2</v>
      </c>
      <c r="AF66" s="12">
        <v>-7.0614343605166904E-3</v>
      </c>
      <c r="AG66" s="12">
        <v>-4.5119393101348798E-2</v>
      </c>
      <c r="AH66" s="12">
        <v>-4.44182576831951E-2</v>
      </c>
      <c r="AI66" s="12">
        <v>-1.9886048905579001E-2</v>
      </c>
      <c r="AJ66" s="12">
        <v>-1.7582427146586799E-2</v>
      </c>
      <c r="AK66" s="12">
        <v>-3.6268238006013898E-3</v>
      </c>
      <c r="AL66" s="12">
        <v>8.4951158600672094E-3</v>
      </c>
      <c r="AM66" s="12">
        <v>-7.6199830892856504E-3</v>
      </c>
      <c r="AN66" s="12">
        <v>-1.8129217115554101E-2</v>
      </c>
      <c r="AO66" s="12">
        <v>-3.3381441771449701E-2</v>
      </c>
      <c r="AP66" s="12">
        <v>-1.08246129504727E-2</v>
      </c>
      <c r="AQ66" s="12">
        <v>-3.6015374541573102E-2</v>
      </c>
      <c r="AR66" s="12">
        <v>2.3951092279024502E-2</v>
      </c>
      <c r="AS66" s="12">
        <v>-1.3188182760201599E-2</v>
      </c>
      <c r="AT66" s="12">
        <v>-4.2581333438568798E-2</v>
      </c>
      <c r="AU66" s="12">
        <v>2.9498322003574599E-2</v>
      </c>
      <c r="AW66">
        <f t="array" ref="AW66">SUMPRODUCT(B66:AU66,TRANSPOSE('QoL regression results'!$H$3:$H$48))</f>
        <v>0.85998311524523618</v>
      </c>
    </row>
    <row r="67" spans="1:49" x14ac:dyDescent="0.3">
      <c r="A67">
        <v>66</v>
      </c>
      <c r="B67" s="12">
        <v>0.88313638316307397</v>
      </c>
      <c r="C67" s="12">
        <v>4.2113679935191798E-3</v>
      </c>
      <c r="D67" s="12">
        <v>5.4284950329611201E-3</v>
      </c>
      <c r="E67" s="12">
        <v>-2.6811929686453798E-2</v>
      </c>
      <c r="F67" s="12">
        <v>2.2914231901859702E-2</v>
      </c>
      <c r="G67" s="12">
        <v>-6.5122467384503904E-3</v>
      </c>
      <c r="H67" s="12">
        <v>-2.40674492253037E-2</v>
      </c>
      <c r="I67" s="12">
        <v>-4.2076316572695798E-3</v>
      </c>
      <c r="J67" s="12">
        <v>-4.3776822095709003E-2</v>
      </c>
      <c r="K67" s="12">
        <v>-3.26597162686557E-2</v>
      </c>
      <c r="L67" s="12">
        <v>-0.118202023985226</v>
      </c>
      <c r="M67" s="12">
        <v>-8.5261499109772002E-2</v>
      </c>
      <c r="N67" s="12">
        <v>-1.7649801860319201E-2</v>
      </c>
      <c r="O67" s="12">
        <v>-5.5286557025215302E-2</v>
      </c>
      <c r="P67" s="12">
        <v>-7.4996412706692397E-2</v>
      </c>
      <c r="Q67" s="12">
        <v>-5.7032737635496697E-2</v>
      </c>
      <c r="R67" s="12">
        <v>-6.4563995330995202E-2</v>
      </c>
      <c r="S67" s="12">
        <v>-5.44536466637707E-2</v>
      </c>
      <c r="T67" s="12">
        <v>-8.0874561520483099E-2</v>
      </c>
      <c r="U67" s="12">
        <v>-1.4097610392668899E-2</v>
      </c>
      <c r="V67" s="12">
        <v>-5.2793531685185101E-2</v>
      </c>
      <c r="W67" s="12">
        <v>-2.1201716996936001E-2</v>
      </c>
      <c r="X67" s="12">
        <v>-3.5270742109787402E-2</v>
      </c>
      <c r="Y67" s="12">
        <v>2.9680100063272301E-3</v>
      </c>
      <c r="Z67" s="12">
        <v>1.72193742767754E-2</v>
      </c>
      <c r="AA67" s="12">
        <v>-1.3459588487916899E-2</v>
      </c>
      <c r="AB67" s="12">
        <v>-6.43576011701147E-2</v>
      </c>
      <c r="AC67" s="12">
        <v>8.0471074002971509E-3</v>
      </c>
      <c r="AD67" s="12">
        <v>-1.03743165100975E-2</v>
      </c>
      <c r="AE67" s="12">
        <v>-2.73371272110969E-2</v>
      </c>
      <c r="AF67" s="12">
        <v>-4.7003078240966997E-3</v>
      </c>
      <c r="AG67" s="12">
        <v>-4.3194293834439498E-2</v>
      </c>
      <c r="AH67" s="12">
        <v>-3.5960932735871101E-2</v>
      </c>
      <c r="AI67" s="12">
        <v>-2.1475918330162599E-2</v>
      </c>
      <c r="AJ67" s="12">
        <v>-1.1042237251929101E-2</v>
      </c>
      <c r="AK67" s="12">
        <v>8.2064595540401204E-3</v>
      </c>
      <c r="AL67" s="12">
        <v>1.10742622743532E-2</v>
      </c>
      <c r="AM67" s="12">
        <v>-3.06260265430967E-3</v>
      </c>
      <c r="AN67" s="12">
        <v>-7.6955566129184999E-3</v>
      </c>
      <c r="AO67" s="12">
        <v>-3.2048763134717301E-2</v>
      </c>
      <c r="AP67" s="12">
        <v>-8.2526926214868904E-3</v>
      </c>
      <c r="AQ67" s="12">
        <v>-3.4179620794865001E-2</v>
      </c>
      <c r="AR67" s="12">
        <v>2.1719568416917901E-2</v>
      </c>
      <c r="AS67" s="12">
        <v>-1.3888163147073199E-2</v>
      </c>
      <c r="AT67" s="12">
        <v>-4.5679567304003799E-2</v>
      </c>
      <c r="AU67" s="12">
        <v>3.13070046834159E-2</v>
      </c>
      <c r="AW67">
        <f t="array" ref="AW67">SUMPRODUCT(B67:AU67,TRANSPOSE('QoL regression results'!$H$3:$H$48))</f>
        <v>0.85824971270155603</v>
      </c>
    </row>
    <row r="68" spans="1:49" x14ac:dyDescent="0.3">
      <c r="A68">
        <v>67</v>
      </c>
      <c r="B68" s="12">
        <v>0.87801308914457099</v>
      </c>
      <c r="C68" s="12">
        <v>4.6510215618587496E-3</v>
      </c>
      <c r="D68" s="12">
        <v>-4.8381078509502603E-3</v>
      </c>
      <c r="E68" s="12">
        <v>-4.1031817090725203E-2</v>
      </c>
      <c r="F68" s="12">
        <v>2.1057552301187599E-2</v>
      </c>
      <c r="G68" s="12">
        <v>2.3847233365703501E-2</v>
      </c>
      <c r="H68" s="12">
        <v>-7.63777210295437E-3</v>
      </c>
      <c r="I68" s="12">
        <v>-2.30940963543247E-2</v>
      </c>
      <c r="J68" s="12">
        <v>-6.50203748065354E-2</v>
      </c>
      <c r="K68" s="12">
        <v>-4.1259484624884601E-2</v>
      </c>
      <c r="L68" s="12">
        <v>-9.6548634649762793E-2</v>
      </c>
      <c r="M68" s="12">
        <v>-8.2220505058081303E-2</v>
      </c>
      <c r="N68" s="12">
        <v>-1.3336757962685601E-2</v>
      </c>
      <c r="O68" s="12">
        <v>-4.5786934103408998E-2</v>
      </c>
      <c r="P68" s="12">
        <v>-5.6651378655079902E-2</v>
      </c>
      <c r="Q68" s="12">
        <v>-4.65460667153407E-2</v>
      </c>
      <c r="R68" s="12">
        <v>-5.9367410229667898E-2</v>
      </c>
      <c r="S68" s="12">
        <v>-3.1427347830996002E-2</v>
      </c>
      <c r="T68" s="12">
        <v>-5.8419899955512299E-2</v>
      </c>
      <c r="U68" s="12">
        <v>3.5070462020118198E-3</v>
      </c>
      <c r="V68" s="12">
        <v>-3.4823667001323298E-2</v>
      </c>
      <c r="W68" s="12">
        <v>-2.35874658100842E-2</v>
      </c>
      <c r="X68" s="12">
        <v>-2.44735250666589E-2</v>
      </c>
      <c r="Y68" s="12">
        <v>-8.8794747465433099E-3</v>
      </c>
      <c r="Z68" s="12">
        <v>1.3771484431099001E-2</v>
      </c>
      <c r="AA68" s="12">
        <v>-1.8924624082503599E-2</v>
      </c>
      <c r="AB68" s="12">
        <v>-8.11045811797447E-2</v>
      </c>
      <c r="AC68" s="12">
        <v>-4.1469892731766198E-2</v>
      </c>
      <c r="AD68" s="12">
        <v>-7.5258726362228495E-2</v>
      </c>
      <c r="AE68" s="12">
        <v>-2.3482401525197E-2</v>
      </c>
      <c r="AF68" s="12">
        <v>-1.3606394013740499E-2</v>
      </c>
      <c r="AG68" s="12">
        <v>-4.4617567450828802E-2</v>
      </c>
      <c r="AH68" s="12">
        <v>-3.5944397390002797E-2</v>
      </c>
      <c r="AI68" s="12">
        <v>-2.3137557206060901E-2</v>
      </c>
      <c r="AJ68" s="12">
        <v>-9.2072254185229605E-3</v>
      </c>
      <c r="AK68" s="12">
        <v>2.3740520384938901E-3</v>
      </c>
      <c r="AL68" s="12">
        <v>1.60228757594457E-2</v>
      </c>
      <c r="AM68" s="12">
        <v>-2.8165657915179801E-3</v>
      </c>
      <c r="AN68" s="12">
        <v>-1.1222913739632001E-2</v>
      </c>
      <c r="AO68" s="12">
        <v>-1.6221801869918201E-2</v>
      </c>
      <c r="AP68" s="12">
        <v>-1.3859581106940499E-2</v>
      </c>
      <c r="AQ68" s="12">
        <v>-3.8852328020223897E-2</v>
      </c>
      <c r="AR68" s="12">
        <v>2.62012040394561E-2</v>
      </c>
      <c r="AS68" s="12">
        <v>-9.5507410209675798E-3</v>
      </c>
      <c r="AT68" s="12">
        <v>-3.9299396206315201E-2</v>
      </c>
      <c r="AU68" s="12">
        <v>3.1805975599680403E-2</v>
      </c>
      <c r="AW68">
        <f t="array" ref="AW68">SUMPRODUCT(B68:AU68,TRANSPOSE('QoL regression results'!$H$3:$H$48))</f>
        <v>0.85809156751401394</v>
      </c>
    </row>
    <row r="69" spans="1:49" x14ac:dyDescent="0.3">
      <c r="A69">
        <v>68</v>
      </c>
      <c r="B69" s="12">
        <v>0.881436759223444</v>
      </c>
      <c r="C69" s="12">
        <v>1.2234341173405701E-2</v>
      </c>
      <c r="D69" s="12">
        <v>1.47058437232599E-2</v>
      </c>
      <c r="E69" s="12">
        <v>-2.1238045844007E-2</v>
      </c>
      <c r="F69" s="12">
        <v>1.8492994086726E-2</v>
      </c>
      <c r="G69" s="12">
        <v>1.31068431859246E-2</v>
      </c>
      <c r="H69" s="12">
        <v>1.1482926778814099E-2</v>
      </c>
      <c r="I69" s="12">
        <v>-2.4000545655089901E-2</v>
      </c>
      <c r="J69" s="12">
        <v>-8.2785847670420507E-2</v>
      </c>
      <c r="K69" s="12">
        <v>-3.6119104416779103E-2</v>
      </c>
      <c r="L69" s="12">
        <v>-0.108454913165627</v>
      </c>
      <c r="M69" s="12">
        <v>-0.112284018952926</v>
      </c>
      <c r="N69" s="12">
        <v>-1.4349032849721201E-2</v>
      </c>
      <c r="O69" s="12">
        <v>-8.3216968230751295E-2</v>
      </c>
      <c r="P69" s="12">
        <v>-8.9883646822541005E-2</v>
      </c>
      <c r="Q69" s="12">
        <v>-4.68236707174303E-2</v>
      </c>
      <c r="R69" s="12">
        <v>-5.7840721966616097E-2</v>
      </c>
      <c r="S69" s="12">
        <v>-4.0932397553593798E-2</v>
      </c>
      <c r="T69" s="12">
        <v>-9.6706472909172905E-2</v>
      </c>
      <c r="U69" s="12">
        <v>1.9735469336223901E-2</v>
      </c>
      <c r="V69" s="12">
        <v>-2.73946991828251E-2</v>
      </c>
      <c r="W69" s="12">
        <v>-2.7118774393051898E-2</v>
      </c>
      <c r="X69" s="12">
        <v>-4.7886065784298902E-2</v>
      </c>
      <c r="Y69" s="12">
        <v>-2.2307853285578098E-2</v>
      </c>
      <c r="Z69" s="12">
        <v>3.4288788078750701E-2</v>
      </c>
      <c r="AA69" s="12">
        <v>-2.1695622422718001E-2</v>
      </c>
      <c r="AB69" s="12">
        <v>-7.3173469878761499E-2</v>
      </c>
      <c r="AC69" s="12">
        <v>-2.5269872459107799E-2</v>
      </c>
      <c r="AD69" s="12">
        <v>6.5924112241839306E-2</v>
      </c>
      <c r="AE69" s="12">
        <v>-2.2129020266378498E-2</v>
      </c>
      <c r="AF69" s="12">
        <v>-2.0489799528451601E-2</v>
      </c>
      <c r="AG69" s="12">
        <v>-3.9222093538193697E-2</v>
      </c>
      <c r="AH69" s="12">
        <v>-3.86411368609706E-2</v>
      </c>
      <c r="AI69" s="12">
        <v>-1.4200056414233799E-2</v>
      </c>
      <c r="AJ69" s="12">
        <v>-1.1379432144096599E-2</v>
      </c>
      <c r="AK69" s="12">
        <v>9.9390954323047304E-3</v>
      </c>
      <c r="AL69" s="12">
        <v>1.1425719703813999E-2</v>
      </c>
      <c r="AM69" s="12">
        <v>-3.9155044040560796E-3</v>
      </c>
      <c r="AN69" s="12">
        <v>-1.45394979834281E-2</v>
      </c>
      <c r="AO69" s="12">
        <v>-2.2571928514724601E-2</v>
      </c>
      <c r="AP69" s="12">
        <v>-1.12127654506074E-2</v>
      </c>
      <c r="AQ69" s="12">
        <v>-3.6460729370092697E-2</v>
      </c>
      <c r="AR69" s="12">
        <v>2.1303524500188398E-2</v>
      </c>
      <c r="AS69" s="12">
        <v>-1.3673394179650401E-2</v>
      </c>
      <c r="AT69" s="12">
        <v>-4.1244124352143703E-2</v>
      </c>
      <c r="AU69" s="12">
        <v>3.0274166186028101E-2</v>
      </c>
      <c r="AW69">
        <f t="array" ref="AW69">SUMPRODUCT(B69:AU69,TRANSPOSE('QoL regression results'!$H$3:$H$48))</f>
        <v>0.85422134206628741</v>
      </c>
    </row>
    <row r="70" spans="1:49" x14ac:dyDescent="0.3">
      <c r="A70">
        <v>69</v>
      </c>
      <c r="B70" s="12">
        <v>0.89220424368061402</v>
      </c>
      <c r="C70" s="12">
        <v>7.9416620325904307E-3</v>
      </c>
      <c r="D70" s="12">
        <v>5.6748141920322703E-4</v>
      </c>
      <c r="E70" s="12">
        <v>-5.6868173489851501E-2</v>
      </c>
      <c r="F70" s="12">
        <v>1.9180459266373299E-2</v>
      </c>
      <c r="G70" s="12">
        <v>2.3279932468652099E-2</v>
      </c>
      <c r="H70" s="12">
        <v>1.2239275019967299E-2</v>
      </c>
      <c r="I70" s="12">
        <v>6.5446800406231296E-3</v>
      </c>
      <c r="J70" s="12">
        <v>-6.2132950323099498E-2</v>
      </c>
      <c r="K70" s="12">
        <v>-4.0166115604979798E-2</v>
      </c>
      <c r="L70" s="12">
        <v>-0.104320311745348</v>
      </c>
      <c r="M70" s="12">
        <v>-0.100749716155953</v>
      </c>
      <c r="N70" s="12">
        <v>-2.0645473725058702E-2</v>
      </c>
      <c r="O70" s="12">
        <v>-8.4146843701670193E-2</v>
      </c>
      <c r="P70" s="12">
        <v>-7.4829457718664005E-2</v>
      </c>
      <c r="Q70" s="12">
        <v>-7.5580563198988204E-2</v>
      </c>
      <c r="R70" s="12">
        <v>-7.2005771217791503E-2</v>
      </c>
      <c r="S70" s="12">
        <v>-5.8581558466562003E-2</v>
      </c>
      <c r="T70" s="12">
        <v>-9.7302161054951902E-2</v>
      </c>
      <c r="U70" s="12">
        <v>1.1209395839281501E-2</v>
      </c>
      <c r="V70" s="12">
        <v>-4.5094373189174898E-2</v>
      </c>
      <c r="W70" s="12">
        <v>-1.5952540731916699E-2</v>
      </c>
      <c r="X70" s="12">
        <v>4.7578992262927999E-3</v>
      </c>
      <c r="Y70" s="12">
        <v>-3.7978864547102398E-3</v>
      </c>
      <c r="Z70" s="12">
        <v>-8.1540978537697796E-3</v>
      </c>
      <c r="AA70" s="12">
        <v>-2.4952661500027999E-2</v>
      </c>
      <c r="AB70" s="12">
        <v>-5.8245357456459999E-2</v>
      </c>
      <c r="AC70" s="12">
        <v>-1.2665046078886801E-2</v>
      </c>
      <c r="AD70" s="12">
        <v>-7.6903942457046695E-2</v>
      </c>
      <c r="AE70" s="12">
        <v>-2.3854421919416401E-2</v>
      </c>
      <c r="AF70" s="12">
        <v>-1.3145495133736701E-2</v>
      </c>
      <c r="AG70" s="12">
        <v>-4.7717340956887601E-2</v>
      </c>
      <c r="AH70" s="12">
        <v>-3.69085683865953E-2</v>
      </c>
      <c r="AI70" s="12">
        <v>-1.62629571801996E-2</v>
      </c>
      <c r="AJ70" s="12">
        <v>-1.59846673924278E-2</v>
      </c>
      <c r="AK70" s="12">
        <v>-1.7984875737414999E-3</v>
      </c>
      <c r="AL70" s="12">
        <v>2.9239738850925E-3</v>
      </c>
      <c r="AM70" s="12">
        <v>-9.4083887351887208E-3</v>
      </c>
      <c r="AN70" s="12">
        <v>-2.2708162083749199E-2</v>
      </c>
      <c r="AO70" s="12">
        <v>-3.8397665349177497E-2</v>
      </c>
      <c r="AP70" s="12">
        <v>-7.9704111492292697E-3</v>
      </c>
      <c r="AQ70" s="12">
        <v>-3.8749495342120001E-2</v>
      </c>
      <c r="AR70" s="12">
        <v>2.41291114739908E-2</v>
      </c>
      <c r="AS70" s="12">
        <v>-1.0775658062957501E-2</v>
      </c>
      <c r="AT70" s="12">
        <v>-4.3743292010328297E-2</v>
      </c>
      <c r="AU70" s="12">
        <v>2.8890893939740901E-2</v>
      </c>
      <c r="AW70">
        <f t="array" ref="AW70">SUMPRODUCT(B70:AU70,TRANSPOSE('QoL regression results'!$H$3:$H$48))</f>
        <v>0.8582196491791112</v>
      </c>
    </row>
    <row r="71" spans="1:49" x14ac:dyDescent="0.3">
      <c r="A71">
        <v>70</v>
      </c>
      <c r="B71" s="12">
        <v>0.898013470367655</v>
      </c>
      <c r="C71" s="12">
        <v>8.4566114771158596E-4</v>
      </c>
      <c r="D71" s="12">
        <v>6.8792739552130501E-3</v>
      </c>
      <c r="E71" s="12">
        <v>-1.9161395907285501E-2</v>
      </c>
      <c r="F71" s="12">
        <v>8.0367742901644203E-3</v>
      </c>
      <c r="G71" s="12">
        <v>7.0272509207882396E-3</v>
      </c>
      <c r="H71" s="12">
        <v>-2.2413740484782799E-2</v>
      </c>
      <c r="I71" s="12">
        <v>-1.29202793012839E-2</v>
      </c>
      <c r="J71" s="12">
        <v>-4.7889679957226601E-2</v>
      </c>
      <c r="K71" s="12">
        <v>-3.3037436089666E-2</v>
      </c>
      <c r="L71" s="12">
        <v>-0.109245241112712</v>
      </c>
      <c r="M71" s="12">
        <v>-7.0276527972168407E-2</v>
      </c>
      <c r="N71" s="12">
        <v>-1.6548872788719901E-2</v>
      </c>
      <c r="O71" s="12">
        <v>-6.2961166891943601E-2</v>
      </c>
      <c r="P71" s="12">
        <v>-0.12505900268015799</v>
      </c>
      <c r="Q71" s="12">
        <v>-4.0678602616129197E-2</v>
      </c>
      <c r="R71" s="12">
        <v>-4.2597306718807598E-2</v>
      </c>
      <c r="S71" s="12">
        <v>-3.2624615819516603E-2</v>
      </c>
      <c r="T71" s="12">
        <v>-8.1930258089154398E-2</v>
      </c>
      <c r="U71" s="12">
        <v>5.0105790826348298E-3</v>
      </c>
      <c r="V71" s="12">
        <v>-4.7931781007401503E-2</v>
      </c>
      <c r="W71" s="12">
        <v>-3.2405235729398199E-2</v>
      </c>
      <c r="X71" s="12">
        <v>-3.9490975752783701E-2</v>
      </c>
      <c r="Y71" s="12">
        <v>3.6579749005022501E-3</v>
      </c>
      <c r="Z71" s="12">
        <v>1.22853206776137E-2</v>
      </c>
      <c r="AA71" s="12">
        <v>-2.2879798536360602E-2</v>
      </c>
      <c r="AB71" s="12">
        <v>-5.9981867475920603E-2</v>
      </c>
      <c r="AC71" s="12">
        <v>-2.5589097590467302E-2</v>
      </c>
      <c r="AD71" s="12">
        <v>-1.78947670293561E-2</v>
      </c>
      <c r="AE71" s="12">
        <v>-2.5619866287257199E-2</v>
      </c>
      <c r="AF71" s="12">
        <v>-1.9373017053059299E-2</v>
      </c>
      <c r="AG71" s="12">
        <v>-4.2349651527233197E-2</v>
      </c>
      <c r="AH71" s="12">
        <v>-2.1563322755858001E-2</v>
      </c>
      <c r="AI71" s="12">
        <v>-1.1030790441932E-2</v>
      </c>
      <c r="AJ71" s="12">
        <v>-1.3117548578716399E-2</v>
      </c>
      <c r="AK71" s="12">
        <v>-1.7197963291136101E-3</v>
      </c>
      <c r="AL71" s="12">
        <v>2.7566689127351898E-3</v>
      </c>
      <c r="AM71" s="12">
        <v>-1.6524051590989099E-2</v>
      </c>
      <c r="AN71" s="12">
        <v>-2.4000809682674099E-2</v>
      </c>
      <c r="AO71" s="12">
        <v>-3.2091520838898102E-2</v>
      </c>
      <c r="AP71" s="12">
        <v>-6.06939712317021E-3</v>
      </c>
      <c r="AQ71" s="12">
        <v>-3.5390801856414897E-2</v>
      </c>
      <c r="AR71" s="12">
        <v>2.45075880412013E-2</v>
      </c>
      <c r="AS71" s="12">
        <v>-1.56002129386006E-2</v>
      </c>
      <c r="AT71" s="12">
        <v>-4.6091154981556803E-2</v>
      </c>
      <c r="AU71" s="12">
        <v>2.42290655766049E-2</v>
      </c>
      <c r="AW71">
        <f t="array" ref="AW71">SUMPRODUCT(B71:AU71,TRANSPOSE('QoL regression results'!$H$3:$H$48))</f>
        <v>0.87920681652453214</v>
      </c>
    </row>
    <row r="72" spans="1:49" x14ac:dyDescent="0.3">
      <c r="A72">
        <v>71</v>
      </c>
      <c r="B72" s="12">
        <v>0.89628725145752197</v>
      </c>
      <c r="C72" s="12">
        <v>-6.8918061847146703E-4</v>
      </c>
      <c r="D72" s="12">
        <v>-4.7088309907577499E-3</v>
      </c>
      <c r="E72" s="12">
        <v>-1.2902833775490801E-2</v>
      </c>
      <c r="F72" s="12">
        <v>2.6826646757662199E-2</v>
      </c>
      <c r="G72" s="12">
        <v>2.7548403866889601E-2</v>
      </c>
      <c r="H72" s="12">
        <v>-1.4673381444183399E-2</v>
      </c>
      <c r="I72" s="12">
        <v>-2.90816410824873E-2</v>
      </c>
      <c r="J72" s="12">
        <v>-4.3043451879587698E-2</v>
      </c>
      <c r="K72" s="12">
        <v>-3.8002550382523599E-2</v>
      </c>
      <c r="L72" s="12">
        <v>-9.5643589174944504E-2</v>
      </c>
      <c r="M72" s="12">
        <v>-9.9450485672334596E-2</v>
      </c>
      <c r="N72" s="12">
        <v>-1.9154561561115599E-2</v>
      </c>
      <c r="O72" s="12">
        <v>-5.0237705309970203E-2</v>
      </c>
      <c r="P72" s="12">
        <v>-9.2518315463699E-2</v>
      </c>
      <c r="Q72" s="12">
        <v>-2.21359696157927E-2</v>
      </c>
      <c r="R72" s="12">
        <v>-4.8326533683509497E-2</v>
      </c>
      <c r="S72" s="12">
        <v>-5.7812705036276599E-2</v>
      </c>
      <c r="T72" s="12">
        <v>-7.4803919810596697E-2</v>
      </c>
      <c r="U72" s="12">
        <v>1.0719340184297099E-2</v>
      </c>
      <c r="V72" s="12">
        <v>-5.7841908055311302E-2</v>
      </c>
      <c r="W72" s="12">
        <v>-1.83157044224347E-2</v>
      </c>
      <c r="X72" s="12">
        <v>-2.54758494136837E-2</v>
      </c>
      <c r="Y72" s="12">
        <v>6.4176244585349498E-3</v>
      </c>
      <c r="Z72" s="12">
        <v>2.59141986722221E-2</v>
      </c>
      <c r="AA72" s="12">
        <v>-1.5640179010425099E-2</v>
      </c>
      <c r="AB72" s="12">
        <v>-7.1650877151718903E-2</v>
      </c>
      <c r="AC72" s="12">
        <v>-3.4341605504507301E-2</v>
      </c>
      <c r="AD72" s="12">
        <v>-1.75684169934297E-2</v>
      </c>
      <c r="AE72" s="12">
        <v>-2.5644364928772999E-2</v>
      </c>
      <c r="AF72" s="12">
        <v>-2.41000867497521E-2</v>
      </c>
      <c r="AG72" s="12">
        <v>-4.39306291419191E-2</v>
      </c>
      <c r="AH72" s="12">
        <v>-3.7819332948703203E-2</v>
      </c>
      <c r="AI72" s="12">
        <v>-1.4650502572354E-2</v>
      </c>
      <c r="AJ72" s="12">
        <v>-1.3995014842015201E-2</v>
      </c>
      <c r="AK72" s="12">
        <v>-6.3657592872639604E-3</v>
      </c>
      <c r="AL72" s="12">
        <v>-1.87132368057099E-3</v>
      </c>
      <c r="AM72" s="12">
        <v>-9.0503867111740698E-3</v>
      </c>
      <c r="AN72" s="12">
        <v>-1.59079875602357E-2</v>
      </c>
      <c r="AO72" s="12">
        <v>-3.87962591562101E-2</v>
      </c>
      <c r="AP72" s="12">
        <v>-1.0678617731256199E-2</v>
      </c>
      <c r="AQ72" s="12">
        <v>-4.1183987951502098E-2</v>
      </c>
      <c r="AR72" s="12">
        <v>2.3359582650255398E-2</v>
      </c>
      <c r="AS72" s="12">
        <v>-1.47312675882844E-2</v>
      </c>
      <c r="AT72" s="12">
        <v>-4.8241707055896303E-2</v>
      </c>
      <c r="AU72" s="12">
        <v>3.1820938879120499E-2</v>
      </c>
      <c r="AW72">
        <f t="array" ref="AW72">SUMPRODUCT(B72:AU72,TRANSPOSE('QoL regression results'!$H$3:$H$48))</f>
        <v>0.85659659482824779</v>
      </c>
    </row>
    <row r="73" spans="1:49" x14ac:dyDescent="0.3">
      <c r="A73">
        <v>72</v>
      </c>
      <c r="B73" s="12">
        <v>0.90173180333715797</v>
      </c>
      <c r="C73" s="12">
        <v>8.2259097847604198E-3</v>
      </c>
      <c r="D73" s="12">
        <v>-3.9388487950108601E-3</v>
      </c>
      <c r="E73" s="12">
        <v>-5.1773229696768397E-2</v>
      </c>
      <c r="F73" s="12">
        <v>2.3729062941368399E-2</v>
      </c>
      <c r="G73" s="12">
        <v>1.8974286041502E-2</v>
      </c>
      <c r="H73" s="12">
        <v>1.8947992653738501E-2</v>
      </c>
      <c r="I73" s="12">
        <v>-2.4660391508672001E-2</v>
      </c>
      <c r="J73" s="12">
        <v>-3.1445939157654597E-2</v>
      </c>
      <c r="K73" s="12">
        <v>-3.6911746508249597E-2</v>
      </c>
      <c r="L73" s="12">
        <v>-5.5870295397868801E-2</v>
      </c>
      <c r="M73" s="12">
        <v>-7.5023588978068906E-2</v>
      </c>
      <c r="N73" s="12">
        <v>-1.81715253391691E-2</v>
      </c>
      <c r="O73" s="12">
        <v>-4.1541500918933202E-2</v>
      </c>
      <c r="P73" s="12">
        <v>-2.38497513080871E-2</v>
      </c>
      <c r="Q73" s="12">
        <v>-9.4853224854935095E-2</v>
      </c>
      <c r="R73" s="12">
        <v>-4.0393197163972501E-3</v>
      </c>
      <c r="S73" s="12">
        <v>-4.0650108236974701E-2</v>
      </c>
      <c r="T73" s="12">
        <v>-0.120706837285169</v>
      </c>
      <c r="U73" s="12">
        <v>2.0738277474176298E-2</v>
      </c>
      <c r="V73" s="12">
        <v>-4.4732951863775804E-3</v>
      </c>
      <c r="W73" s="12">
        <v>-2.5178445953928E-2</v>
      </c>
      <c r="X73" s="12">
        <v>-3.9418962120202301E-2</v>
      </c>
      <c r="Y73" s="12">
        <v>-2.9417083476255702E-2</v>
      </c>
      <c r="Z73" s="12">
        <v>-4.26051038774998E-2</v>
      </c>
      <c r="AA73" s="12">
        <v>-2.6056700519822701E-2</v>
      </c>
      <c r="AB73" s="12">
        <v>-6.5359858466109505E-2</v>
      </c>
      <c r="AC73" s="12">
        <v>-1.09620671870574E-2</v>
      </c>
      <c r="AD73" s="12">
        <v>9.3988690717658301E-3</v>
      </c>
      <c r="AE73" s="12">
        <v>-2.34553820301827E-2</v>
      </c>
      <c r="AF73" s="12">
        <v>-2.1846600729742802E-2</v>
      </c>
      <c r="AG73" s="12">
        <v>-3.9026757476077797E-2</v>
      </c>
      <c r="AH73" s="12">
        <v>-4.5778351392283902E-2</v>
      </c>
      <c r="AI73" s="12">
        <v>-1.9632794691379601E-2</v>
      </c>
      <c r="AJ73" s="12">
        <v>-8.1926694409083008E-3</v>
      </c>
      <c r="AK73" s="12">
        <v>-3.7509091064516298E-3</v>
      </c>
      <c r="AL73" s="12">
        <v>-1.0798953862136301E-3</v>
      </c>
      <c r="AM73" s="12">
        <v>-1.07462861760421E-2</v>
      </c>
      <c r="AN73" s="12">
        <v>-1.9889936944929201E-2</v>
      </c>
      <c r="AO73" s="12">
        <v>-3.2953395887427003E-2</v>
      </c>
      <c r="AP73" s="12">
        <v>-1.1908078481761199E-2</v>
      </c>
      <c r="AQ73" s="12">
        <v>-4.2831244027948301E-2</v>
      </c>
      <c r="AR73" s="12">
        <v>1.5718174912910301E-2</v>
      </c>
      <c r="AS73" s="12">
        <v>-1.17697273836065E-2</v>
      </c>
      <c r="AT73" s="12">
        <v>-5.0061950578875802E-2</v>
      </c>
      <c r="AU73" s="12">
        <v>2.95912650743013E-2</v>
      </c>
      <c r="AW73">
        <f t="array" ref="AW73">SUMPRODUCT(B73:AU73,TRANSPOSE('QoL regression results'!$H$3:$H$48))</f>
        <v>0.85487355655866037</v>
      </c>
    </row>
    <row r="74" spans="1:49" x14ac:dyDescent="0.3">
      <c r="A74">
        <v>73</v>
      </c>
      <c r="B74" s="12">
        <v>0.89425614945908505</v>
      </c>
      <c r="C74" s="12">
        <v>-3.68079193601276E-3</v>
      </c>
      <c r="D74" s="12">
        <v>1.3025681575803E-3</v>
      </c>
      <c r="E74" s="12">
        <v>-2.5112634133622998E-3</v>
      </c>
      <c r="F74" s="12">
        <v>2.0103633686307801E-2</v>
      </c>
      <c r="G74" s="12">
        <v>7.4291428133704696E-3</v>
      </c>
      <c r="H74" s="12">
        <v>-1.2351740281129999E-2</v>
      </c>
      <c r="I74" s="12">
        <v>-2.65495058248567E-3</v>
      </c>
      <c r="J74" s="12">
        <v>-5.9283984908646198E-2</v>
      </c>
      <c r="K74" s="12">
        <v>-3.9603893826069901E-2</v>
      </c>
      <c r="L74" s="12">
        <v>-9.2914380763509899E-2</v>
      </c>
      <c r="M74" s="12">
        <v>-9.9708807664158794E-2</v>
      </c>
      <c r="N74" s="12">
        <v>-1.30585924230217E-2</v>
      </c>
      <c r="O74" s="12">
        <v>-4.2403513395773598E-2</v>
      </c>
      <c r="P74" s="12">
        <v>-0.116647684515189</v>
      </c>
      <c r="Q74" s="12">
        <v>-9.2545418530845303E-2</v>
      </c>
      <c r="R74" s="12">
        <v>-7.8669057077987506E-2</v>
      </c>
      <c r="S74" s="12">
        <v>-4.3425844805891498E-2</v>
      </c>
      <c r="T74" s="12">
        <v>-8.6582521488442005E-2</v>
      </c>
      <c r="U74" s="12">
        <v>-3.2596298163997798E-3</v>
      </c>
      <c r="V74" s="12">
        <v>-6.7248797712213204E-2</v>
      </c>
      <c r="W74" s="12">
        <v>-2.3317550267364099E-2</v>
      </c>
      <c r="X74" s="12">
        <v>-2.78109148293604E-3</v>
      </c>
      <c r="Y74" s="12">
        <v>2.5365568919933101E-3</v>
      </c>
      <c r="Z74" s="12">
        <v>-1.58174714087694E-2</v>
      </c>
      <c r="AA74" s="12">
        <v>-2.1469544177014199E-2</v>
      </c>
      <c r="AB74" s="12">
        <v>-5.2419437791256199E-2</v>
      </c>
      <c r="AC74" s="12">
        <v>-4.9617171345255201E-2</v>
      </c>
      <c r="AD74" s="12">
        <v>2.0956912534787001E-2</v>
      </c>
      <c r="AE74" s="12">
        <v>-1.9511660447590201E-2</v>
      </c>
      <c r="AF74" s="12">
        <v>-2.37329441632687E-2</v>
      </c>
      <c r="AG74" s="12">
        <v>-4.3847336492453502E-2</v>
      </c>
      <c r="AH74" s="12">
        <v>-2.9990516903712201E-2</v>
      </c>
      <c r="AI74" s="12">
        <v>-2.0705791625173501E-2</v>
      </c>
      <c r="AJ74" s="12">
        <v>-1.70304382859407E-2</v>
      </c>
      <c r="AK74" s="12">
        <v>-6.7008271829505804E-3</v>
      </c>
      <c r="AL74" s="12">
        <v>6.0320020942172198E-3</v>
      </c>
      <c r="AM74" s="12">
        <v>-1.0006545215949399E-2</v>
      </c>
      <c r="AN74" s="12">
        <v>-2.2899215902838301E-2</v>
      </c>
      <c r="AO74" s="12">
        <v>-3.8498186808995701E-2</v>
      </c>
      <c r="AP74" s="12">
        <v>-1.45422252085279E-2</v>
      </c>
      <c r="AQ74" s="12">
        <v>-4.0090072700539998E-2</v>
      </c>
      <c r="AR74" s="12">
        <v>2.55585003536914E-2</v>
      </c>
      <c r="AS74" s="12">
        <v>-7.4224462830358101E-3</v>
      </c>
      <c r="AT74" s="12">
        <v>-4.2878566269491401E-2</v>
      </c>
      <c r="AU74" s="12">
        <v>3.0863896310070901E-2</v>
      </c>
      <c r="AW74">
        <f t="array" ref="AW74">SUMPRODUCT(B74:AU74,TRANSPOSE('QoL regression results'!$H$3:$H$48))</f>
        <v>0.87029763464958998</v>
      </c>
    </row>
    <row r="75" spans="1:49" x14ac:dyDescent="0.3">
      <c r="A75">
        <v>74</v>
      </c>
      <c r="B75" s="12">
        <v>0.88624848940126799</v>
      </c>
      <c r="C75" s="12">
        <v>1.83477678911802E-3</v>
      </c>
      <c r="D75" s="12">
        <v>-1.47603717938374E-2</v>
      </c>
      <c r="E75" s="12">
        <v>-8.8279123323533701E-2</v>
      </c>
      <c r="F75" s="12">
        <v>2.3358851702625499E-2</v>
      </c>
      <c r="G75" s="12">
        <v>1.9959249379338299E-2</v>
      </c>
      <c r="H75" s="12">
        <v>2.3919921106853599E-2</v>
      </c>
      <c r="I75" s="12">
        <v>-1.24455151268396E-2</v>
      </c>
      <c r="J75" s="12">
        <v>-4.89534162294534E-2</v>
      </c>
      <c r="K75" s="12">
        <v>-3.6369617584079098E-2</v>
      </c>
      <c r="L75" s="12">
        <v>-8.5058015257221301E-2</v>
      </c>
      <c r="M75" s="12">
        <v>-0.104215521452591</v>
      </c>
      <c r="N75" s="12">
        <v>-2.09822125305365E-2</v>
      </c>
      <c r="O75" s="12">
        <v>-2.70454289071069E-2</v>
      </c>
      <c r="P75" s="12">
        <v>-8.5815024508760607E-2</v>
      </c>
      <c r="Q75" s="12">
        <v>-3.3385785651734001E-2</v>
      </c>
      <c r="R75" s="12">
        <v>-6.6414063227787395E-2</v>
      </c>
      <c r="S75" s="12">
        <v>-4.5831898713910899E-2</v>
      </c>
      <c r="T75" s="12">
        <v>-7.0825419465562894E-2</v>
      </c>
      <c r="U75" s="12">
        <v>2.8088737139017701E-3</v>
      </c>
      <c r="V75" s="12">
        <v>-0.12431338978325</v>
      </c>
      <c r="W75" s="12">
        <v>-1.9424905743245E-2</v>
      </c>
      <c r="X75" s="12">
        <v>-2.7381917178406399E-2</v>
      </c>
      <c r="Y75" s="12">
        <v>-3.9079696691771401E-2</v>
      </c>
      <c r="Z75" s="12">
        <v>-1.6669402174063E-2</v>
      </c>
      <c r="AA75" s="12">
        <v>-2.84718907107217E-2</v>
      </c>
      <c r="AB75" s="12">
        <v>-6.3099001178928193E-2</v>
      </c>
      <c r="AC75" s="12">
        <v>-1.8286757761804901E-2</v>
      </c>
      <c r="AD75" s="12">
        <v>1.0290647173633699E-2</v>
      </c>
      <c r="AE75" s="12">
        <v>-2.3474610511534599E-2</v>
      </c>
      <c r="AF75" s="12">
        <v>-1.3168920802731699E-2</v>
      </c>
      <c r="AG75" s="12">
        <v>-4.4626275655128202E-2</v>
      </c>
      <c r="AH75" s="12">
        <v>-3.4385823528745099E-2</v>
      </c>
      <c r="AI75" s="12">
        <v>-2.10744271611297E-2</v>
      </c>
      <c r="AJ75" s="12">
        <v>-1.1753335716412201E-2</v>
      </c>
      <c r="AK75" s="12">
        <v>-1.72104044566746E-3</v>
      </c>
      <c r="AL75" s="12">
        <v>8.9021035071189802E-3</v>
      </c>
      <c r="AM75" s="12">
        <v>-4.7125437927845104E-3</v>
      </c>
      <c r="AN75" s="12">
        <v>-1.88101737536122E-2</v>
      </c>
      <c r="AO75" s="12">
        <v>-3.4361344565055199E-2</v>
      </c>
      <c r="AP75" s="12">
        <v>-1.2946398157991E-2</v>
      </c>
      <c r="AQ75" s="12">
        <v>-3.33213235363337E-2</v>
      </c>
      <c r="AR75" s="12">
        <v>2.2878190685077199E-2</v>
      </c>
      <c r="AS75" s="12">
        <v>-1.16966983651354E-2</v>
      </c>
      <c r="AT75" s="12">
        <v>-4.0939515340800099E-2</v>
      </c>
      <c r="AU75" s="12">
        <v>3.1103112888006101E-2</v>
      </c>
      <c r="AW75">
        <f t="array" ref="AW75">SUMPRODUCT(B75:AU75,TRANSPOSE('QoL regression results'!$H$3:$H$48))</f>
        <v>0.86076476937964186</v>
      </c>
    </row>
    <row r="76" spans="1:49" x14ac:dyDescent="0.3">
      <c r="A76">
        <v>75</v>
      </c>
      <c r="B76" s="12">
        <v>0.88479998605923205</v>
      </c>
      <c r="C76" s="12">
        <v>6.7703421119711202E-3</v>
      </c>
      <c r="D76" s="12">
        <v>1.3215310331355999E-2</v>
      </c>
      <c r="E76" s="12">
        <v>-2.1576098560189601E-2</v>
      </c>
      <c r="F76" s="12">
        <v>2.0595625216067E-2</v>
      </c>
      <c r="G76" s="12">
        <v>-6.74412998545803E-3</v>
      </c>
      <c r="H76" s="12">
        <v>-9.6056062230286607E-3</v>
      </c>
      <c r="I76" s="12">
        <v>-1.7187042999450598E-2</v>
      </c>
      <c r="J76" s="12">
        <v>-7.3836225756650498E-2</v>
      </c>
      <c r="K76" s="12">
        <v>-3.4178371313520702E-2</v>
      </c>
      <c r="L76" s="12">
        <v>-8.20339828359858E-2</v>
      </c>
      <c r="M76" s="12">
        <v>-0.104148465758232</v>
      </c>
      <c r="N76" s="12">
        <v>-1.9016428381798199E-2</v>
      </c>
      <c r="O76" s="12">
        <v>-5.1479629305259803E-2</v>
      </c>
      <c r="P76" s="12">
        <v>-6.4414332329247606E-2</v>
      </c>
      <c r="Q76" s="12">
        <v>-5.8705511048834903E-2</v>
      </c>
      <c r="R76" s="12">
        <v>-6.1180740131132602E-2</v>
      </c>
      <c r="S76" s="12">
        <v>-3.8095950716525898E-2</v>
      </c>
      <c r="T76" s="12">
        <v>-0.10548902309037</v>
      </c>
      <c r="U76" s="12">
        <v>3.6986565323081498E-2</v>
      </c>
      <c r="V76" s="12">
        <v>-8.0912557265757606E-2</v>
      </c>
      <c r="W76" s="12">
        <v>-3.5348610243855799E-2</v>
      </c>
      <c r="X76" s="12">
        <v>-7.7811866360562899E-3</v>
      </c>
      <c r="Y76" s="12">
        <v>1.9793555150804899E-3</v>
      </c>
      <c r="Z76" s="12">
        <v>7.46332594997225E-3</v>
      </c>
      <c r="AA76" s="12">
        <v>-2.0900256124373899E-2</v>
      </c>
      <c r="AB76" s="12">
        <v>-7.0052787022646001E-2</v>
      </c>
      <c r="AC76" s="12">
        <v>-2.26506894482656E-2</v>
      </c>
      <c r="AD76" s="13">
        <v>-1.59170532066828E-5</v>
      </c>
      <c r="AE76" s="12">
        <v>-2.5587798417584399E-2</v>
      </c>
      <c r="AF76" s="12">
        <v>-1.12592627550666E-2</v>
      </c>
      <c r="AG76" s="12">
        <v>-3.9572871457292998E-2</v>
      </c>
      <c r="AH76" s="12">
        <v>-3.4069559282097497E-2</v>
      </c>
      <c r="AI76" s="12">
        <v>-2.7153924389067899E-2</v>
      </c>
      <c r="AJ76" s="12">
        <v>-7.6258275004958496E-3</v>
      </c>
      <c r="AK76" s="12">
        <v>2.9692843287022698E-3</v>
      </c>
      <c r="AL76" s="12">
        <v>6.6872207629070498E-3</v>
      </c>
      <c r="AM76" s="12">
        <v>-8.8699910319963403E-3</v>
      </c>
      <c r="AN76" s="12">
        <v>-1.4315372117880301E-2</v>
      </c>
      <c r="AO76" s="12">
        <v>-3.38215564775649E-2</v>
      </c>
      <c r="AP76" s="12">
        <v>-1.29386935939385E-2</v>
      </c>
      <c r="AQ76" s="12">
        <v>-4.2115693969866398E-2</v>
      </c>
      <c r="AR76" s="12">
        <v>2.3047419148961901E-2</v>
      </c>
      <c r="AS76" s="12">
        <v>-1.2145348698455899E-2</v>
      </c>
      <c r="AT76" s="12">
        <v>-4.1258226603747901E-2</v>
      </c>
      <c r="AU76" s="12">
        <v>2.9670933275188702E-2</v>
      </c>
      <c r="AW76">
        <f t="array" ref="AW76">SUMPRODUCT(B76:AU76,TRANSPOSE('QoL regression results'!$H$3:$H$48))</f>
        <v>0.85741764754004157</v>
      </c>
    </row>
    <row r="77" spans="1:49" x14ac:dyDescent="0.3">
      <c r="A77">
        <v>76</v>
      </c>
      <c r="B77" s="12">
        <v>0.90273070473178596</v>
      </c>
      <c r="C77" s="12">
        <v>-3.9875109011403703E-3</v>
      </c>
      <c r="D77" s="12">
        <v>-2.4155336775061501E-2</v>
      </c>
      <c r="E77" s="12">
        <v>8.0891113110998294E-3</v>
      </c>
      <c r="F77" s="12">
        <v>2.9218609041983201E-2</v>
      </c>
      <c r="G77" s="12">
        <v>2.1918670263425599E-2</v>
      </c>
      <c r="H77" s="12">
        <v>-1.5398628883410899E-2</v>
      </c>
      <c r="I77" s="12">
        <v>-3.3155208329053699E-2</v>
      </c>
      <c r="J77" s="12">
        <v>-6.6977056098803597E-2</v>
      </c>
      <c r="K77" s="12">
        <v>-4.3782643141700203E-2</v>
      </c>
      <c r="L77" s="12">
        <v>-9.2347944828534395E-2</v>
      </c>
      <c r="M77" s="12">
        <v>-6.0124413116016399E-2</v>
      </c>
      <c r="N77" s="12">
        <v>-2.39148706502012E-2</v>
      </c>
      <c r="O77" s="12">
        <v>-6.5702182849493598E-2</v>
      </c>
      <c r="P77" s="12">
        <v>-0.133496565185381</v>
      </c>
      <c r="Q77" s="12">
        <v>-4.1142405036866503E-2</v>
      </c>
      <c r="R77" s="12">
        <v>-4.5494503965553698E-2</v>
      </c>
      <c r="S77" s="12">
        <v>-6.3240806413201706E-2</v>
      </c>
      <c r="T77" s="12">
        <v>-9.9128744513237499E-2</v>
      </c>
      <c r="U77" s="12">
        <v>5.2450386214973497E-3</v>
      </c>
      <c r="V77" s="12">
        <v>-6.8443364254511696E-2</v>
      </c>
      <c r="W77" s="12">
        <v>-2.8374892584254099E-2</v>
      </c>
      <c r="X77" s="12">
        <v>-3.0906094320734798E-2</v>
      </c>
      <c r="Y77" s="12">
        <v>-2.0135002867605899E-2</v>
      </c>
      <c r="Z77" s="12">
        <v>-6.23703871508062E-3</v>
      </c>
      <c r="AA77" s="12">
        <v>-2.6777185132293501E-2</v>
      </c>
      <c r="AB77" s="12">
        <v>-5.9462754139115698E-2</v>
      </c>
      <c r="AC77" s="12">
        <v>-4.4851774030217402E-2</v>
      </c>
      <c r="AD77" s="12">
        <v>-6.9164276399214797E-2</v>
      </c>
      <c r="AE77" s="12">
        <v>-2.3255823852595E-2</v>
      </c>
      <c r="AF77" s="12">
        <v>-1.8296420988224999E-2</v>
      </c>
      <c r="AG77" s="12">
        <v>-4.0047839372788802E-2</v>
      </c>
      <c r="AH77" s="12">
        <v>-3.8119309639480597E-2</v>
      </c>
      <c r="AI77" s="12">
        <v>-1.8980727315708702E-2</v>
      </c>
      <c r="AJ77" s="12">
        <v>-1.5417759857822099E-2</v>
      </c>
      <c r="AK77" s="12">
        <v>-3.4840124253529398E-3</v>
      </c>
      <c r="AL77" s="12">
        <v>3.1700743056013699E-3</v>
      </c>
      <c r="AM77" s="12">
        <v>-9.7079449196768308E-3</v>
      </c>
      <c r="AN77" s="12">
        <v>-2.1543533045303698E-2</v>
      </c>
      <c r="AO77" s="12">
        <v>-2.2972680925746801E-2</v>
      </c>
      <c r="AP77" s="12">
        <v>-7.6517576695225896E-3</v>
      </c>
      <c r="AQ77" s="12">
        <v>-4.10190791804615E-2</v>
      </c>
      <c r="AR77" s="12">
        <v>2.2390713780632201E-2</v>
      </c>
      <c r="AS77" s="12">
        <v>-1.3058135159711199E-2</v>
      </c>
      <c r="AT77" s="12">
        <v>-4.5205987952723098E-2</v>
      </c>
      <c r="AU77" s="12">
        <v>2.95625615309031E-2</v>
      </c>
      <c r="AW77">
        <f t="array" ref="AW77">SUMPRODUCT(B77:AU77,TRANSPOSE('QoL regression results'!$H$3:$H$48))</f>
        <v>0.86778146939790668</v>
      </c>
    </row>
    <row r="78" spans="1:49" x14ac:dyDescent="0.3">
      <c r="A78">
        <v>77</v>
      </c>
      <c r="B78" s="12">
        <v>0.88472250042828005</v>
      </c>
      <c r="C78" s="12">
        <v>6.5904918889920297E-3</v>
      </c>
      <c r="D78" s="12">
        <v>4.1856829337975996E-3</v>
      </c>
      <c r="E78" s="12">
        <v>-3.6064952438037701E-2</v>
      </c>
      <c r="F78" s="12">
        <v>1.6412622471949901E-2</v>
      </c>
      <c r="G78" s="12">
        <v>1.0294364825745501E-3</v>
      </c>
      <c r="H78" s="12">
        <v>2.3617547950142499E-3</v>
      </c>
      <c r="I78" s="12">
        <v>-2.1237475560017299E-2</v>
      </c>
      <c r="J78" s="12">
        <v>-5.9681467236437899E-2</v>
      </c>
      <c r="K78" s="12">
        <v>-3.9661056234662803E-2</v>
      </c>
      <c r="L78" s="12">
        <v>-9.1802334109946801E-2</v>
      </c>
      <c r="M78" s="12">
        <v>-0.118386256482844</v>
      </c>
      <c r="N78" s="12">
        <v>-4.0232449888186802E-3</v>
      </c>
      <c r="O78" s="12">
        <v>-3.9019322438013399E-2</v>
      </c>
      <c r="P78" s="12">
        <v>-0.103996205132783</v>
      </c>
      <c r="Q78" s="12">
        <v>-4.9697693778268902E-2</v>
      </c>
      <c r="R78" s="12">
        <v>-8.5777345353738002E-2</v>
      </c>
      <c r="S78" s="12">
        <v>-5.1930091484986701E-2</v>
      </c>
      <c r="T78" s="12">
        <v>-7.3588055906022506E-2</v>
      </c>
      <c r="U78" s="12">
        <v>-1.3553843261480999E-2</v>
      </c>
      <c r="V78" s="12">
        <v>-7.4844996492582097E-2</v>
      </c>
      <c r="W78" s="12">
        <v>-1.9067632583281102E-2</v>
      </c>
      <c r="X78" s="12">
        <v>-3.96605687792837E-2</v>
      </c>
      <c r="Y78" s="12">
        <v>2.5089105391499899E-2</v>
      </c>
      <c r="Z78" s="12">
        <v>1.8149415045850398E-2</v>
      </c>
      <c r="AA78" s="12">
        <v>-2.5717250684391599E-2</v>
      </c>
      <c r="AB78" s="12">
        <v>-7.0544052844233901E-2</v>
      </c>
      <c r="AC78" s="12">
        <v>8.4807972438628709E-3</v>
      </c>
      <c r="AD78" s="12">
        <v>3.82183677212398E-2</v>
      </c>
      <c r="AE78" s="12">
        <v>-2.0540177143963199E-2</v>
      </c>
      <c r="AF78" s="12">
        <v>-1.8773043328367999E-2</v>
      </c>
      <c r="AG78" s="12">
        <v>-4.0135484560144902E-2</v>
      </c>
      <c r="AH78" s="12">
        <v>-3.63009245580624E-2</v>
      </c>
      <c r="AI78" s="12">
        <v>-2.085961207989E-2</v>
      </c>
      <c r="AJ78" s="12">
        <v>-1.19048220172473E-2</v>
      </c>
      <c r="AK78" s="12">
        <v>-5.6969199153576898E-3</v>
      </c>
      <c r="AL78" s="12">
        <v>3.1332749139167601E-3</v>
      </c>
      <c r="AM78" s="12">
        <v>-8.7333609340146997E-3</v>
      </c>
      <c r="AN78" s="12">
        <v>-1.51192404493021E-2</v>
      </c>
      <c r="AO78" s="12">
        <v>-3.79964177922801E-2</v>
      </c>
      <c r="AP78" s="12">
        <v>-8.6530470502888795E-3</v>
      </c>
      <c r="AQ78" s="12">
        <v>-4.4342320892771299E-2</v>
      </c>
      <c r="AR78" s="12">
        <v>2.37052957616634E-2</v>
      </c>
      <c r="AS78" s="12">
        <v>-1.1948096794700699E-2</v>
      </c>
      <c r="AT78" s="12">
        <v>-4.6800327599206902E-2</v>
      </c>
      <c r="AU78" s="12">
        <v>3.3121638540983801E-2</v>
      </c>
      <c r="AW78">
        <f t="array" ref="AW78">SUMPRODUCT(B78:AU78,TRANSPOSE('QoL regression results'!$H$3:$H$48))</f>
        <v>0.8515548507841344</v>
      </c>
    </row>
    <row r="79" spans="1:49" x14ac:dyDescent="0.3">
      <c r="A79">
        <v>78</v>
      </c>
      <c r="B79" s="12">
        <v>0.89057436378757104</v>
      </c>
      <c r="C79" s="12">
        <v>2.5927982630486899E-3</v>
      </c>
      <c r="D79" s="12">
        <v>2.1489459815455E-3</v>
      </c>
      <c r="E79" s="12">
        <v>-3.6866430500782602E-2</v>
      </c>
      <c r="F79" s="12">
        <v>3.1523964409236403E-2</v>
      </c>
      <c r="G79" s="12">
        <v>2.5489366368285801E-2</v>
      </c>
      <c r="H79" s="12">
        <v>1.65312796576573E-2</v>
      </c>
      <c r="I79" s="12">
        <v>-1.7885194813529601E-2</v>
      </c>
      <c r="J79" s="12">
        <v>-3.6637493116235903E-2</v>
      </c>
      <c r="K79" s="12">
        <v>-3.5905021023600499E-2</v>
      </c>
      <c r="L79" s="12">
        <v>-6.0908086364803E-2</v>
      </c>
      <c r="M79" s="12">
        <v>-0.103482762689613</v>
      </c>
      <c r="N79" s="12">
        <v>-2.41248483722965E-2</v>
      </c>
      <c r="O79" s="12">
        <v>-6.3590750136942403E-2</v>
      </c>
      <c r="P79" s="12">
        <v>-4.1911469320537499E-2</v>
      </c>
      <c r="Q79" s="12">
        <v>-4.4456124574329799E-2</v>
      </c>
      <c r="R79" s="12">
        <v>-2.9558969626401799E-2</v>
      </c>
      <c r="S79" s="12">
        <v>-4.3139294151363798E-2</v>
      </c>
      <c r="T79" s="12">
        <v>-8.5153638388910602E-2</v>
      </c>
      <c r="U79" s="12">
        <v>2.4680887866635901E-2</v>
      </c>
      <c r="V79" s="12">
        <v>-1.9579442422551701E-2</v>
      </c>
      <c r="W79" s="12">
        <v>-2.16312313389329E-2</v>
      </c>
      <c r="X79" s="12">
        <v>-2.9987701762955302E-2</v>
      </c>
      <c r="Y79" s="12">
        <v>1.9519699179204798E-2</v>
      </c>
      <c r="Z79" s="12">
        <v>-1.41112859740051E-2</v>
      </c>
      <c r="AA79" s="12">
        <v>-2.2441732834824601E-2</v>
      </c>
      <c r="AB79" s="12">
        <v>-5.5810436712908397E-2</v>
      </c>
      <c r="AC79" s="12">
        <v>-1.9862358514239E-3</v>
      </c>
      <c r="AD79" s="12">
        <v>-2.2871570685143401E-2</v>
      </c>
      <c r="AE79" s="12">
        <v>-2.85876170361576E-2</v>
      </c>
      <c r="AF79" s="12">
        <v>-1.06356198388988E-2</v>
      </c>
      <c r="AG79" s="12">
        <v>-4.2141164866886502E-2</v>
      </c>
      <c r="AH79" s="12">
        <v>-4.7114002911287998E-2</v>
      </c>
      <c r="AI79" s="12">
        <v>-2.97369396421822E-2</v>
      </c>
      <c r="AJ79" s="12">
        <v>-1.43800937423304E-2</v>
      </c>
      <c r="AK79" s="12">
        <v>-6.5766490522423098E-3</v>
      </c>
      <c r="AL79" s="12">
        <v>2.4475585895894899E-3</v>
      </c>
      <c r="AM79" s="12">
        <v>-8.8482269645973593E-3</v>
      </c>
      <c r="AN79" s="12">
        <v>-1.6229749335544899E-2</v>
      </c>
      <c r="AO79" s="12">
        <v>-3.8120112351409503E-2</v>
      </c>
      <c r="AP79" s="12">
        <v>-7.2094794181998502E-3</v>
      </c>
      <c r="AQ79" s="12">
        <v>-3.37039587305537E-2</v>
      </c>
      <c r="AR79" s="12">
        <v>2.5100053799962101E-2</v>
      </c>
      <c r="AS79" s="12">
        <v>-1.2350392426892899E-2</v>
      </c>
      <c r="AT79" s="12">
        <v>-4.1594150031051498E-2</v>
      </c>
      <c r="AU79" s="12">
        <v>3.2237431197603097E-2</v>
      </c>
      <c r="AW79">
        <f t="array" ref="AW79">SUMPRODUCT(B79:AU79,TRANSPOSE('QoL regression results'!$H$3:$H$48))</f>
        <v>0.84590791946587252</v>
      </c>
    </row>
    <row r="80" spans="1:49" x14ac:dyDescent="0.3">
      <c r="A80">
        <v>79</v>
      </c>
      <c r="B80" s="12">
        <v>0.89068898064267099</v>
      </c>
      <c r="C80" s="12">
        <v>6.4795317362968397E-3</v>
      </c>
      <c r="D80" s="12">
        <v>-7.75768486933694E-3</v>
      </c>
      <c r="E80" s="12">
        <v>-1.27962355436995E-2</v>
      </c>
      <c r="F80" s="12">
        <v>2.04954613529728E-2</v>
      </c>
      <c r="G80" s="12">
        <v>1.0450239347211E-2</v>
      </c>
      <c r="H80" s="12">
        <v>-1.45991707360369E-2</v>
      </c>
      <c r="I80" s="12">
        <v>-6.6376990607402396E-3</v>
      </c>
      <c r="J80" s="12">
        <v>-8.1621816435000993E-2</v>
      </c>
      <c r="K80" s="12">
        <v>-3.8999570524362502E-2</v>
      </c>
      <c r="L80" s="12">
        <v>-8.1006598988086598E-2</v>
      </c>
      <c r="M80" s="12">
        <v>-0.113894544518233</v>
      </c>
      <c r="N80" s="12">
        <v>-1.84094878344878E-2</v>
      </c>
      <c r="O80" s="12">
        <v>-5.1078723602423798E-2</v>
      </c>
      <c r="P80" s="12">
        <v>-9.2456237888819501E-2</v>
      </c>
      <c r="Q80" s="12">
        <v>-5.72817478054026E-2</v>
      </c>
      <c r="R80" s="12">
        <v>-6.13675924470077E-2</v>
      </c>
      <c r="S80" s="12">
        <v>-5.7796827773821897E-2</v>
      </c>
      <c r="T80" s="12">
        <v>-8.4221138234706394E-2</v>
      </c>
      <c r="U80" s="12">
        <v>3.2401248287528901E-3</v>
      </c>
      <c r="V80" s="12">
        <v>-5.7241391218025399E-2</v>
      </c>
      <c r="W80" s="12">
        <v>-1.99466629528234E-2</v>
      </c>
      <c r="X80" s="12">
        <v>-4.35494646961943E-2</v>
      </c>
      <c r="Y80" s="12">
        <v>1.25497472796471E-4</v>
      </c>
      <c r="Z80" s="12">
        <v>3.32586140473625E-3</v>
      </c>
      <c r="AA80" s="12">
        <v>-1.7034845112496099E-2</v>
      </c>
      <c r="AB80" s="12">
        <v>-5.9328636058625997E-2</v>
      </c>
      <c r="AC80" s="12">
        <v>1.07924631974139E-2</v>
      </c>
      <c r="AD80" s="12">
        <v>-2.8234850882154099E-2</v>
      </c>
      <c r="AE80" s="12">
        <v>-2.4562974875535201E-2</v>
      </c>
      <c r="AF80" s="12">
        <v>-1.6526907696374799E-2</v>
      </c>
      <c r="AG80" s="12">
        <v>-4.3670795015629503E-2</v>
      </c>
      <c r="AH80" s="12">
        <v>-4.2568744458892797E-2</v>
      </c>
      <c r="AI80" s="12">
        <v>-2.2689424099230401E-2</v>
      </c>
      <c r="AJ80" s="12">
        <v>-1.05761625305896E-2</v>
      </c>
      <c r="AK80" s="12">
        <v>-2.7417935035804102E-4</v>
      </c>
      <c r="AL80" s="12">
        <v>7.6312445849464504E-3</v>
      </c>
      <c r="AM80" s="12">
        <v>-6.7031577608785697E-3</v>
      </c>
      <c r="AN80" s="12">
        <v>-1.3075579446446399E-2</v>
      </c>
      <c r="AO80" s="12">
        <v>-2.7197008381478701E-2</v>
      </c>
      <c r="AP80" s="12">
        <v>-7.5218851705049997E-3</v>
      </c>
      <c r="AQ80" s="12">
        <v>-3.92766560726465E-2</v>
      </c>
      <c r="AR80" s="12">
        <v>2.4827747275301001E-2</v>
      </c>
      <c r="AS80" s="12">
        <v>-1.09584955681425E-2</v>
      </c>
      <c r="AT80" s="12">
        <v>-4.5900220457041299E-2</v>
      </c>
      <c r="AU80" s="12">
        <v>2.5160189595868802E-2</v>
      </c>
      <c r="AW80">
        <f t="array" ref="AW80">SUMPRODUCT(B80:AU80,TRANSPOSE('QoL regression results'!$H$3:$H$48))</f>
        <v>0.85575148076872465</v>
      </c>
    </row>
    <row r="81" spans="1:49" x14ac:dyDescent="0.3">
      <c r="A81">
        <v>80</v>
      </c>
      <c r="B81" s="12">
        <v>0.88826460192133905</v>
      </c>
      <c r="C81" s="12">
        <v>6.5203816291703499E-3</v>
      </c>
      <c r="D81" s="12">
        <v>-3.2513438555561501E-3</v>
      </c>
      <c r="E81" s="12">
        <v>-4.66299632819831E-2</v>
      </c>
      <c r="F81" s="12">
        <v>1.4912809594171799E-2</v>
      </c>
      <c r="G81" s="12">
        <v>1.09850357078586E-2</v>
      </c>
      <c r="H81" s="12">
        <v>1.7182387338037901E-3</v>
      </c>
      <c r="I81" s="12">
        <v>1.2168295166905299E-2</v>
      </c>
      <c r="J81" s="12">
        <v>-4.9298676569294902E-2</v>
      </c>
      <c r="K81" s="12">
        <v>-3.7279555356072601E-2</v>
      </c>
      <c r="L81" s="12">
        <v>-8.7087939872984299E-2</v>
      </c>
      <c r="M81" s="12">
        <v>-0.10771367198148001</v>
      </c>
      <c r="N81" s="12">
        <v>-1.2904211549377599E-2</v>
      </c>
      <c r="O81" s="12">
        <v>-6.47172402625939E-2</v>
      </c>
      <c r="P81" s="12">
        <v>-0.10734934474850701</v>
      </c>
      <c r="Q81" s="12">
        <v>-3.7369158611281102E-2</v>
      </c>
      <c r="R81" s="12">
        <v>-7.3876788548517799E-2</v>
      </c>
      <c r="S81" s="12">
        <v>-6.3191848377825294E-2</v>
      </c>
      <c r="T81" s="12">
        <v>-6.2503292062993696E-2</v>
      </c>
      <c r="U81" s="12">
        <v>3.52560309589082E-3</v>
      </c>
      <c r="V81" s="12">
        <v>-6.08313727737258E-2</v>
      </c>
      <c r="W81" s="12">
        <v>-1.7765966456296699E-2</v>
      </c>
      <c r="X81" s="12">
        <v>-5.5175972336497299E-2</v>
      </c>
      <c r="Y81" s="12">
        <v>-5.48158577259254E-3</v>
      </c>
      <c r="Z81" s="12">
        <v>-2.1364294226539401E-3</v>
      </c>
      <c r="AA81" s="12">
        <v>-2.71354143924924E-2</v>
      </c>
      <c r="AB81" s="12">
        <v>-7.3147183194555307E-2</v>
      </c>
      <c r="AC81" s="12">
        <v>-2.9962690172914801E-3</v>
      </c>
      <c r="AD81" s="12">
        <v>5.99360633261979E-2</v>
      </c>
      <c r="AE81" s="12">
        <v>-2.3105220382573701E-2</v>
      </c>
      <c r="AF81" s="12">
        <v>-2.9415831229852099E-2</v>
      </c>
      <c r="AG81" s="12">
        <v>-4.2062839729970797E-2</v>
      </c>
      <c r="AH81" s="12">
        <v>-3.3865644782597501E-2</v>
      </c>
      <c r="AI81" s="12">
        <v>-1.86554190830664E-2</v>
      </c>
      <c r="AJ81" s="12">
        <v>-8.7323278105339193E-3</v>
      </c>
      <c r="AK81" s="12">
        <v>-5.0683481848916899E-3</v>
      </c>
      <c r="AL81" s="12">
        <v>4.9331961153498798E-3</v>
      </c>
      <c r="AM81" s="12">
        <v>-1.45257355373744E-2</v>
      </c>
      <c r="AN81" s="12">
        <v>-1.8721676271900401E-2</v>
      </c>
      <c r="AO81" s="12">
        <v>-3.6949077901298401E-2</v>
      </c>
      <c r="AP81" s="12">
        <v>-9.1154227540247504E-3</v>
      </c>
      <c r="AQ81" s="12">
        <v>-3.7796113348302997E-2</v>
      </c>
      <c r="AR81" s="12">
        <v>2.0064746627973098E-2</v>
      </c>
      <c r="AS81" s="12">
        <v>-8.7422053591695702E-3</v>
      </c>
      <c r="AT81" s="12">
        <v>-4.0869929813026298E-2</v>
      </c>
      <c r="AU81" s="12">
        <v>3.1935861874995697E-2</v>
      </c>
      <c r="AW81">
        <f t="array" ref="AW81">SUMPRODUCT(B81:AU81,TRANSPOSE('QoL regression results'!$H$3:$H$48))</f>
        <v>0.85933215325409151</v>
      </c>
    </row>
    <row r="82" spans="1:49" x14ac:dyDescent="0.3">
      <c r="A82">
        <v>81</v>
      </c>
      <c r="B82" s="12">
        <v>0.89535968208448902</v>
      </c>
      <c r="C82" s="13">
        <v>-2.5803785734585899E-5</v>
      </c>
      <c r="D82" s="12">
        <v>6.1455198426833297E-3</v>
      </c>
      <c r="E82" s="12">
        <v>-3.4449150114034398E-2</v>
      </c>
      <c r="F82" s="12">
        <v>2.9191562933178001E-2</v>
      </c>
      <c r="G82" s="12">
        <v>2.1014389622680599E-2</v>
      </c>
      <c r="H82" s="12">
        <v>-1.6543991509961001E-2</v>
      </c>
      <c r="I82" s="12">
        <v>-6.0630290299966199E-3</v>
      </c>
      <c r="J82" s="12">
        <v>-4.63110229121384E-2</v>
      </c>
      <c r="K82" s="12">
        <v>-4.11185479889115E-2</v>
      </c>
      <c r="L82" s="12">
        <v>-8.4907678531778497E-2</v>
      </c>
      <c r="M82" s="12">
        <v>-4.5094054084487002E-2</v>
      </c>
      <c r="N82" s="12">
        <v>-1.8725814322286101E-2</v>
      </c>
      <c r="O82" s="12">
        <v>-9.3703866632914495E-2</v>
      </c>
      <c r="P82" s="12">
        <v>-8.2941128146134899E-2</v>
      </c>
      <c r="Q82" s="12">
        <v>-4.1049594924437403E-2</v>
      </c>
      <c r="R82" s="12">
        <v>-9.2021687371629204E-2</v>
      </c>
      <c r="S82" s="12">
        <v>-4.3612919344251599E-2</v>
      </c>
      <c r="T82" s="12">
        <v>-8.0420271483134201E-2</v>
      </c>
      <c r="U82" s="12">
        <v>-1.1937937638682099E-2</v>
      </c>
      <c r="V82" s="12">
        <v>-9.7593417691645895E-2</v>
      </c>
      <c r="W82" s="12">
        <v>-3.2376678941458598E-2</v>
      </c>
      <c r="X82" s="12">
        <v>-4.3367430294491499E-2</v>
      </c>
      <c r="Y82" s="12">
        <v>2.5165910248284198E-2</v>
      </c>
      <c r="Z82" s="12">
        <v>-1.7137432379779601E-2</v>
      </c>
      <c r="AA82" s="12">
        <v>-1.6666090325386101E-2</v>
      </c>
      <c r="AB82" s="12">
        <v>-6.9308157791020897E-2</v>
      </c>
      <c r="AC82" s="12">
        <v>-8.8397213378355696E-2</v>
      </c>
      <c r="AD82" s="12">
        <v>4.2709934818670704E-3</v>
      </c>
      <c r="AE82" s="12">
        <v>-2.83469293579817E-2</v>
      </c>
      <c r="AF82" s="12">
        <v>-2.4393671605511799E-2</v>
      </c>
      <c r="AG82" s="12">
        <v>-4.0686572066252799E-2</v>
      </c>
      <c r="AH82" s="12">
        <v>-3.6171693169839397E-2</v>
      </c>
      <c r="AI82" s="12">
        <v>-1.67161133509348E-2</v>
      </c>
      <c r="AJ82" s="12">
        <v>-1.10503584842352E-2</v>
      </c>
      <c r="AK82" s="12">
        <v>-9.7162224101114691E-3</v>
      </c>
      <c r="AL82" s="12">
        <v>-3.2395620598328601E-3</v>
      </c>
      <c r="AM82" s="12">
        <v>-1.26746522557615E-2</v>
      </c>
      <c r="AN82" s="12">
        <v>-1.46268691610511E-2</v>
      </c>
      <c r="AO82" s="12">
        <v>-4.6586155527499298E-2</v>
      </c>
      <c r="AP82" s="12">
        <v>-1.31838064106368E-2</v>
      </c>
      <c r="AQ82" s="12">
        <v>-3.4901625884851101E-2</v>
      </c>
      <c r="AR82" s="12">
        <v>2.0418982787071899E-2</v>
      </c>
      <c r="AS82" s="12">
        <v>-1.29002201404605E-2</v>
      </c>
      <c r="AT82" s="12">
        <v>-4.2103965500698198E-2</v>
      </c>
      <c r="AU82" s="12">
        <v>3.28359446239362E-2</v>
      </c>
      <c r="AW82">
        <f t="array" ref="AW82">SUMPRODUCT(B82:AU82,TRANSPOSE('QoL regression results'!$H$3:$H$48))</f>
        <v>0.85594842685481676</v>
      </c>
    </row>
    <row r="83" spans="1:49" x14ac:dyDescent="0.3">
      <c r="A83">
        <v>82</v>
      </c>
      <c r="B83" s="12">
        <v>0.89351553717691001</v>
      </c>
      <c r="C83" s="12">
        <v>4.8586075402209999E-3</v>
      </c>
      <c r="D83" s="12">
        <v>-1.18649321745479E-2</v>
      </c>
      <c r="E83" s="12">
        <v>-3.2227287474566498E-2</v>
      </c>
      <c r="F83" s="12">
        <v>9.2918152287053898E-3</v>
      </c>
      <c r="G83" s="12">
        <v>5.2773294810396004E-3</v>
      </c>
      <c r="H83" s="12">
        <v>1.0337181394703401E-3</v>
      </c>
      <c r="I83" s="12">
        <v>-7.2338027501452204E-3</v>
      </c>
      <c r="J83" s="12">
        <v>-8.1973242857552898E-3</v>
      </c>
      <c r="K83" s="12">
        <v>-4.4951530951917902E-2</v>
      </c>
      <c r="L83" s="12">
        <v>-0.106996835787681</v>
      </c>
      <c r="M83" s="12">
        <v>-6.29258283227003E-2</v>
      </c>
      <c r="N83" s="12">
        <v>-1.7567343429500899E-2</v>
      </c>
      <c r="O83" s="12">
        <v>-6.1264923130508603E-2</v>
      </c>
      <c r="P83" s="12">
        <v>-9.6954946017792906E-2</v>
      </c>
      <c r="Q83" s="12">
        <v>-4.6309410105966099E-2</v>
      </c>
      <c r="R83" s="12">
        <v>-0.101929571634936</v>
      </c>
      <c r="S83" s="12">
        <v>-4.3453038862847598E-2</v>
      </c>
      <c r="T83" s="12">
        <v>-9.6756208112214095E-2</v>
      </c>
      <c r="U83" s="12">
        <v>1.1382490434727E-2</v>
      </c>
      <c r="V83" s="12">
        <v>-5.8285021672676199E-2</v>
      </c>
      <c r="W83" s="12">
        <v>-2.3574003963231598E-2</v>
      </c>
      <c r="X83" s="12">
        <v>-3.2044855277230999E-2</v>
      </c>
      <c r="Y83" s="12">
        <v>2.8861851356014601E-2</v>
      </c>
      <c r="Z83" s="12">
        <v>-1.2169184782373201E-2</v>
      </c>
      <c r="AA83" s="12">
        <v>-1.6074730477895201E-2</v>
      </c>
      <c r="AB83" s="12">
        <v>-6.9500917887431193E-2</v>
      </c>
      <c r="AC83" s="12">
        <v>-5.5359927647804397E-2</v>
      </c>
      <c r="AD83" s="12">
        <v>-5.62741330914018E-2</v>
      </c>
      <c r="AE83" s="12">
        <v>-2.3703891102381101E-2</v>
      </c>
      <c r="AF83" s="12">
        <v>-1.86156252995755E-2</v>
      </c>
      <c r="AG83" s="12">
        <v>-4.0938526134194402E-2</v>
      </c>
      <c r="AH83" s="12">
        <v>-2.3073453942264999E-2</v>
      </c>
      <c r="AI83" s="12">
        <v>-1.8777777583201202E-2</v>
      </c>
      <c r="AJ83" s="12">
        <v>-1.6635281900686E-2</v>
      </c>
      <c r="AK83" s="12">
        <v>1.9964145948445601E-3</v>
      </c>
      <c r="AL83" s="12">
        <v>5.36846510528624E-3</v>
      </c>
      <c r="AM83" s="12">
        <v>-1.3396483153677301E-2</v>
      </c>
      <c r="AN83" s="12">
        <v>-1.8647631882072802E-2</v>
      </c>
      <c r="AO83" s="12">
        <v>-3.6229807094359003E-2</v>
      </c>
      <c r="AP83" s="12">
        <v>-7.3897162413287401E-3</v>
      </c>
      <c r="AQ83" s="12">
        <v>-4.0102605426565199E-2</v>
      </c>
      <c r="AR83" s="12">
        <v>1.7791335426955799E-2</v>
      </c>
      <c r="AS83" s="12">
        <v>-1.00397453834474E-2</v>
      </c>
      <c r="AT83" s="12">
        <v>-4.7876677754318302E-2</v>
      </c>
      <c r="AU83" s="12">
        <v>3.2708831969796501E-2</v>
      </c>
      <c r="AW83">
        <f t="array" ref="AW83">SUMPRODUCT(B83:AU83,TRANSPOSE('QoL regression results'!$H$3:$H$48))</f>
        <v>0.87581054833993122</v>
      </c>
    </row>
    <row r="84" spans="1:49" x14ac:dyDescent="0.3">
      <c r="A84">
        <v>83</v>
      </c>
      <c r="B84" s="12">
        <v>0.90578921582678296</v>
      </c>
      <c r="C84" s="12">
        <v>-3.8713358237659201E-3</v>
      </c>
      <c r="D84" s="12">
        <v>-1.3002116674281399E-2</v>
      </c>
      <c r="E84" s="12">
        <v>-1.038131803938E-2</v>
      </c>
      <c r="F84" s="12">
        <v>2.29355233125812E-2</v>
      </c>
      <c r="G84" s="12">
        <v>1.6958853866346001E-2</v>
      </c>
      <c r="H84" s="12">
        <v>-3.1991849082604003E-2</v>
      </c>
      <c r="I84" s="12">
        <v>-2.1779691880326701E-2</v>
      </c>
      <c r="J84" s="12">
        <v>-6.0550603223984999E-2</v>
      </c>
      <c r="K84" s="12">
        <v>-4.28964908753963E-2</v>
      </c>
      <c r="L84" s="12">
        <v>-8.6336363095556604E-2</v>
      </c>
      <c r="M84" s="12">
        <v>-0.11780816837651099</v>
      </c>
      <c r="N84" s="12">
        <v>-1.6479659901027899E-2</v>
      </c>
      <c r="O84" s="12">
        <v>-6.5122617301531002E-2</v>
      </c>
      <c r="P84" s="12">
        <v>-9.1761448287359604E-2</v>
      </c>
      <c r="Q84" s="12">
        <v>-7.2639065969206607E-2</v>
      </c>
      <c r="R84" s="12">
        <v>-5.6426758502584599E-2</v>
      </c>
      <c r="S84" s="12">
        <v>-3.4250634929019003E-2</v>
      </c>
      <c r="T84" s="12">
        <v>-7.9216042348553103E-2</v>
      </c>
      <c r="U84" s="12">
        <v>6.8720768328915504E-3</v>
      </c>
      <c r="V84" s="12">
        <v>-7.7339730024330006E-2</v>
      </c>
      <c r="W84" s="12">
        <v>-2.8562463990936399E-2</v>
      </c>
      <c r="X84" s="12">
        <v>-2.6620414433136199E-2</v>
      </c>
      <c r="Y84" s="12">
        <v>4.4182319828678903E-3</v>
      </c>
      <c r="Z84" s="12">
        <v>1.8750323040091299E-3</v>
      </c>
      <c r="AA84" s="12">
        <v>-2.9225895814344701E-2</v>
      </c>
      <c r="AB84" s="12">
        <v>-6.4916830423126404E-2</v>
      </c>
      <c r="AC84" s="12">
        <v>-6.3076807724241707E-2</v>
      </c>
      <c r="AD84" s="12">
        <v>-6.73501721350801E-2</v>
      </c>
      <c r="AE84" s="12">
        <v>-2.4632009344070602E-2</v>
      </c>
      <c r="AF84" s="12">
        <v>-1.3965905976857601E-2</v>
      </c>
      <c r="AG84" s="12">
        <v>-4.6269078331296197E-2</v>
      </c>
      <c r="AH84" s="12">
        <v>-3.5507269889358699E-2</v>
      </c>
      <c r="AI84" s="12">
        <v>-1.9191835164967901E-2</v>
      </c>
      <c r="AJ84" s="12">
        <v>-9.1554485871247204E-3</v>
      </c>
      <c r="AK84" s="12">
        <v>-6.92618220495975E-3</v>
      </c>
      <c r="AL84" s="12">
        <v>-3.9625502735395198E-4</v>
      </c>
      <c r="AM84" s="12">
        <v>-8.5523134129909494E-3</v>
      </c>
      <c r="AN84" s="12">
        <v>-1.8172594823697399E-2</v>
      </c>
      <c r="AO84" s="12">
        <v>-3.02792044467192E-2</v>
      </c>
      <c r="AP84" s="12">
        <v>-1.28456875098943E-2</v>
      </c>
      <c r="AQ84" s="12">
        <v>-3.6180916779062898E-2</v>
      </c>
      <c r="AR84" s="12">
        <v>2.1857783572011898E-2</v>
      </c>
      <c r="AS84" s="12">
        <v>-1.7958464735795699E-2</v>
      </c>
      <c r="AT84" s="12">
        <v>-4.6495335497698603E-2</v>
      </c>
      <c r="AU84" s="12">
        <v>3.1323956376057602E-2</v>
      </c>
      <c r="AW84">
        <f t="array" ref="AW84">SUMPRODUCT(B84:AU84,TRANSPOSE('QoL regression results'!$H$3:$H$48))</f>
        <v>0.86988569091007029</v>
      </c>
    </row>
    <row r="85" spans="1:49" x14ac:dyDescent="0.3">
      <c r="A85">
        <v>84</v>
      </c>
      <c r="B85" s="12">
        <v>0.90708732340397102</v>
      </c>
      <c r="C85" s="12">
        <v>2.96146392471926E-3</v>
      </c>
      <c r="D85" s="12">
        <v>9.9982983054473992E-3</v>
      </c>
      <c r="E85" s="12">
        <v>-1.7739790457375799E-2</v>
      </c>
      <c r="F85" s="12">
        <v>1.4676117031182901E-2</v>
      </c>
      <c r="G85" s="12">
        <v>8.0681179579690301E-3</v>
      </c>
      <c r="H85" s="12">
        <v>-1.4723222652892901E-2</v>
      </c>
      <c r="I85" s="12">
        <v>-2.35781596227089E-2</v>
      </c>
      <c r="J85" s="12">
        <v>-6.8579859166514406E-2</v>
      </c>
      <c r="K85" s="12">
        <v>-3.8666634135160097E-2</v>
      </c>
      <c r="L85" s="12">
        <v>-7.1209838626454594E-2</v>
      </c>
      <c r="M85" s="12">
        <v>-7.8791660362956706E-2</v>
      </c>
      <c r="N85" s="12">
        <v>-1.4564313134597899E-2</v>
      </c>
      <c r="O85" s="12">
        <v>-8.0832892800671893E-2</v>
      </c>
      <c r="P85" s="12">
        <v>-7.9049268602984502E-2</v>
      </c>
      <c r="Q85" s="12">
        <v>-6.2266043146604999E-2</v>
      </c>
      <c r="R85" s="12">
        <v>-3.9193767450612003E-2</v>
      </c>
      <c r="S85" s="12">
        <v>-4.7993172065743599E-2</v>
      </c>
      <c r="T85" s="12">
        <v>-7.0919043572223103E-2</v>
      </c>
      <c r="U85" s="12">
        <v>-1.7030734086058399E-2</v>
      </c>
      <c r="V85" s="12">
        <v>-0.115807280968696</v>
      </c>
      <c r="W85" s="12">
        <v>-4.5925627337086897E-2</v>
      </c>
      <c r="X85" s="12">
        <v>-3.3048691778435502E-2</v>
      </c>
      <c r="Y85" s="12">
        <v>-6.0135022794287904E-3</v>
      </c>
      <c r="Z85" s="12">
        <v>9.9114525221802897E-3</v>
      </c>
      <c r="AA85" s="12">
        <v>-2.22885075937438E-2</v>
      </c>
      <c r="AB85" s="12">
        <v>-7.3326911333474298E-2</v>
      </c>
      <c r="AC85" s="12">
        <v>5.6773806595795603E-3</v>
      </c>
      <c r="AD85" s="12">
        <v>-2.24695156854469E-2</v>
      </c>
      <c r="AE85" s="12">
        <v>-2.4394366006473801E-2</v>
      </c>
      <c r="AF85" s="12">
        <v>-1.11608346894226E-2</v>
      </c>
      <c r="AG85" s="12">
        <v>-3.9882875099436201E-2</v>
      </c>
      <c r="AH85" s="12">
        <v>-3.1505802485750002E-2</v>
      </c>
      <c r="AI85" s="12">
        <v>-2.1697420993799399E-2</v>
      </c>
      <c r="AJ85" s="12">
        <v>-1.20338325567984E-2</v>
      </c>
      <c r="AK85" s="12">
        <v>-1.1544175657933701E-2</v>
      </c>
      <c r="AL85" s="12">
        <v>-6.0426371730710401E-3</v>
      </c>
      <c r="AM85" s="12">
        <v>-1.8227216530623199E-2</v>
      </c>
      <c r="AN85" s="12">
        <v>-2.3969714980042901E-2</v>
      </c>
      <c r="AO85" s="12">
        <v>-4.2780933545502102E-2</v>
      </c>
      <c r="AP85" s="12">
        <v>-1.2304566049929201E-2</v>
      </c>
      <c r="AQ85" s="12">
        <v>-4.2726457129696499E-2</v>
      </c>
      <c r="AR85" s="12">
        <v>2.1941990975562198E-2</v>
      </c>
      <c r="AS85" s="12">
        <v>-1.4840125169487101E-2</v>
      </c>
      <c r="AT85" s="12">
        <v>-4.8700055652269002E-2</v>
      </c>
      <c r="AU85" s="12">
        <v>2.94054630525236E-2</v>
      </c>
      <c r="AW85">
        <f t="array" ref="AW85">SUMPRODUCT(B85:AU85,TRANSPOSE('QoL regression results'!$H$3:$H$48))</f>
        <v>0.86953888374514998</v>
      </c>
    </row>
    <row r="86" spans="1:49" x14ac:dyDescent="0.3">
      <c r="A86">
        <v>85</v>
      </c>
      <c r="B86" s="12">
        <v>0.88507897037854399</v>
      </c>
      <c r="C86" s="12">
        <v>5.9648126522391697E-3</v>
      </c>
      <c r="D86" s="12">
        <v>2.6962810260894301E-3</v>
      </c>
      <c r="E86" s="12">
        <v>-4.0029785112958002E-2</v>
      </c>
      <c r="F86" s="12">
        <v>2.07291601856457E-2</v>
      </c>
      <c r="G86" s="12">
        <v>1.5649502087890899E-2</v>
      </c>
      <c r="H86" s="12">
        <v>1.5156422669288201E-2</v>
      </c>
      <c r="I86" s="12">
        <v>-1.25717274785925E-3</v>
      </c>
      <c r="J86" s="12">
        <v>-8.75294719134104E-2</v>
      </c>
      <c r="K86" s="12">
        <v>-4.1937183110226803E-2</v>
      </c>
      <c r="L86" s="12">
        <v>-8.7252524229341502E-2</v>
      </c>
      <c r="M86" s="12">
        <v>-0.116343647344852</v>
      </c>
      <c r="N86" s="12">
        <v>-1.8696072527432501E-3</v>
      </c>
      <c r="O86" s="12">
        <v>-5.7251079819692102E-2</v>
      </c>
      <c r="P86" s="12">
        <v>-6.4055678936322205E-2</v>
      </c>
      <c r="Q86" s="12">
        <v>-6.0161919368359802E-2</v>
      </c>
      <c r="R86" s="12">
        <v>-3.0117994332870299E-2</v>
      </c>
      <c r="S86" s="12">
        <v>-3.9327930094478103E-2</v>
      </c>
      <c r="T86" s="12">
        <v>-6.6294623443049996E-2</v>
      </c>
      <c r="U86" s="12">
        <v>-1.20329577075271E-2</v>
      </c>
      <c r="V86" s="12">
        <v>-3.7059630197946898E-2</v>
      </c>
      <c r="W86" s="12">
        <v>-4.1943510991584797E-2</v>
      </c>
      <c r="X86" s="12">
        <v>-1.73326228683773E-2</v>
      </c>
      <c r="Y86" s="12">
        <v>-1.30740712099554E-2</v>
      </c>
      <c r="Z86" s="12">
        <v>-4.17341663716505E-3</v>
      </c>
      <c r="AA86" s="12">
        <v>-3.1385140996927199E-2</v>
      </c>
      <c r="AB86" s="12">
        <v>-8.0060402586173599E-2</v>
      </c>
      <c r="AC86" s="12">
        <v>-5.7516833619809804E-3</v>
      </c>
      <c r="AD86" s="12">
        <v>-6.3989720797024099E-2</v>
      </c>
      <c r="AE86" s="12">
        <v>-2.6271292408045401E-2</v>
      </c>
      <c r="AF86" s="12">
        <v>-2.2366770200683499E-2</v>
      </c>
      <c r="AG86" s="12">
        <v>-4.2519903481506902E-2</v>
      </c>
      <c r="AH86" s="12">
        <v>-3.5304062391943898E-2</v>
      </c>
      <c r="AI86" s="12">
        <v>-1.39708103233565E-2</v>
      </c>
      <c r="AJ86" s="12">
        <v>-1.00068732124656E-2</v>
      </c>
      <c r="AK86" s="12">
        <v>1.3294583080383699E-3</v>
      </c>
      <c r="AL86" s="12">
        <v>7.1877951870631196E-3</v>
      </c>
      <c r="AM86" s="12">
        <v>-1.33576415099016E-2</v>
      </c>
      <c r="AN86" s="12">
        <v>-1.8255060504737301E-2</v>
      </c>
      <c r="AO86" s="12">
        <v>-2.8285925652159101E-2</v>
      </c>
      <c r="AP86" s="12">
        <v>-9.9239091136268092E-3</v>
      </c>
      <c r="AQ86" s="12">
        <v>-3.4531899489386703E-2</v>
      </c>
      <c r="AR86" s="12">
        <v>2.4997729878495301E-2</v>
      </c>
      <c r="AS86" s="12">
        <v>-9.7896346222006107E-3</v>
      </c>
      <c r="AT86" s="12">
        <v>-4.0121792173215799E-2</v>
      </c>
      <c r="AU86" s="12">
        <v>3.11190502502726E-2</v>
      </c>
      <c r="AW86">
        <f t="array" ref="AW86">SUMPRODUCT(B86:AU86,TRANSPOSE('QoL regression results'!$H$3:$H$48))</f>
        <v>0.85696270317366319</v>
      </c>
    </row>
    <row r="87" spans="1:49" x14ac:dyDescent="0.3">
      <c r="A87">
        <v>86</v>
      </c>
      <c r="B87" s="12">
        <v>0.88225731918092498</v>
      </c>
      <c r="C87" s="12">
        <v>6.3954286584472098E-3</v>
      </c>
      <c r="D87" s="12">
        <v>8.9661989353185794E-3</v>
      </c>
      <c r="E87" s="12">
        <v>5.7649281727849304E-3</v>
      </c>
      <c r="F87" s="12">
        <v>1.9407777768140601E-2</v>
      </c>
      <c r="G87" s="12">
        <v>4.7843655351798697E-3</v>
      </c>
      <c r="H87" s="12">
        <v>-3.17401288986457E-3</v>
      </c>
      <c r="I87" s="12">
        <v>-3.7336304691214899E-2</v>
      </c>
      <c r="J87" s="12">
        <v>-5.8596840449561899E-2</v>
      </c>
      <c r="K87" s="12">
        <v>-3.7921456340882898E-2</v>
      </c>
      <c r="L87" s="12">
        <v>-8.0802800363894298E-2</v>
      </c>
      <c r="M87" s="12">
        <v>-0.124443724128542</v>
      </c>
      <c r="N87" s="12">
        <v>-2.1717039819404899E-2</v>
      </c>
      <c r="O87" s="12">
        <v>-4.5144250801151503E-2</v>
      </c>
      <c r="P87" s="12">
        <v>-0.116653273225004</v>
      </c>
      <c r="Q87" s="12">
        <v>-7.3540922705100195E-2</v>
      </c>
      <c r="R87" s="12">
        <v>-2.7917222370031299E-2</v>
      </c>
      <c r="S87" s="12">
        <v>-7.0671857352261294E-2</v>
      </c>
      <c r="T87" s="12">
        <v>-9.2944452168774699E-2</v>
      </c>
      <c r="U87" s="12">
        <v>-1.6635380524057601E-2</v>
      </c>
      <c r="V87" s="12">
        <v>-4.5287963627929001E-2</v>
      </c>
      <c r="W87" s="12">
        <v>-3.5828159635743102E-2</v>
      </c>
      <c r="X87" s="12">
        <v>-2.6339213611205701E-2</v>
      </c>
      <c r="Y87" s="12">
        <v>1.4938563143993701E-2</v>
      </c>
      <c r="Z87" s="12">
        <v>-4.8658236177723702E-4</v>
      </c>
      <c r="AA87" s="12">
        <v>-2.2997470019696199E-2</v>
      </c>
      <c r="AB87" s="12">
        <v>-5.12530162724954E-2</v>
      </c>
      <c r="AC87" s="12">
        <v>-5.12476076688725E-2</v>
      </c>
      <c r="AD87" s="12">
        <v>-9.6438706414075405E-3</v>
      </c>
      <c r="AE87" s="12">
        <v>-2.32276383571326E-2</v>
      </c>
      <c r="AF87" s="12">
        <v>-1.9470856182131499E-2</v>
      </c>
      <c r="AG87" s="12">
        <v>-3.9584763828187403E-2</v>
      </c>
      <c r="AH87" s="12">
        <v>-2.6354078054550201E-2</v>
      </c>
      <c r="AI87" s="12">
        <v>-1.35450853347301E-2</v>
      </c>
      <c r="AJ87" s="12">
        <v>-1.3782020173095299E-2</v>
      </c>
      <c r="AK87" s="12">
        <v>-1.8841736161102499E-3</v>
      </c>
      <c r="AL87" s="12">
        <v>2.6403067842196699E-3</v>
      </c>
      <c r="AM87" s="12">
        <v>-1.1210402206730899E-2</v>
      </c>
      <c r="AN87" s="12">
        <v>-1.8191571985149899E-2</v>
      </c>
      <c r="AO87" s="12">
        <v>-3.2413203617996898E-2</v>
      </c>
      <c r="AP87" s="12">
        <v>-1.10862359519763E-2</v>
      </c>
      <c r="AQ87" s="12">
        <v>-3.5120010916177599E-2</v>
      </c>
      <c r="AR87" s="12">
        <v>2.3226647986832501E-2</v>
      </c>
      <c r="AS87" s="12">
        <v>-1.43057701781369E-2</v>
      </c>
      <c r="AT87" s="12">
        <v>-4.3338853217664702E-2</v>
      </c>
      <c r="AU87" s="12">
        <v>3.6506495264516499E-2</v>
      </c>
      <c r="AW87">
        <f t="array" ref="AW87">SUMPRODUCT(B87:AU87,TRANSPOSE('QoL regression results'!$H$3:$H$48))</f>
        <v>0.8585435479105944</v>
      </c>
    </row>
    <row r="88" spans="1:49" x14ac:dyDescent="0.3">
      <c r="A88">
        <v>87</v>
      </c>
      <c r="B88" s="12">
        <v>0.89523544831202695</v>
      </c>
      <c r="C88" s="12">
        <v>-1.5288656664506201E-3</v>
      </c>
      <c r="D88" s="12">
        <v>2.5583692628402101E-4</v>
      </c>
      <c r="E88" s="12">
        <v>-1.0402289871353901E-2</v>
      </c>
      <c r="F88" s="12">
        <v>2.2466331116640301E-2</v>
      </c>
      <c r="G88" s="12">
        <v>1.49273483860224E-2</v>
      </c>
      <c r="H88" s="12">
        <v>-6.7582088679204204E-3</v>
      </c>
      <c r="I88" s="12">
        <v>-1.43948775490164E-2</v>
      </c>
      <c r="J88" s="12">
        <v>-3.5034293007204002E-2</v>
      </c>
      <c r="K88" s="12">
        <v>-3.7205502427190902E-2</v>
      </c>
      <c r="L88" s="12">
        <v>-0.100898871642676</v>
      </c>
      <c r="M88" s="12">
        <v>-9.9668527097363596E-2</v>
      </c>
      <c r="N88" s="12">
        <v>-1.4561224313783899E-2</v>
      </c>
      <c r="O88" s="12">
        <v>-5.3318826137880401E-2</v>
      </c>
      <c r="P88" s="12">
        <v>-0.119375037433074</v>
      </c>
      <c r="Q88" s="12">
        <v>-5.66453492306387E-2</v>
      </c>
      <c r="R88" s="12">
        <v>-1.1307276349704401E-2</v>
      </c>
      <c r="S88" s="12">
        <v>-3.2743632546787901E-2</v>
      </c>
      <c r="T88" s="12">
        <v>-9.6739790737488104E-2</v>
      </c>
      <c r="U88" s="12">
        <v>-6.2219241525952197E-3</v>
      </c>
      <c r="V88" s="12">
        <v>-8.5418711013275805E-2</v>
      </c>
      <c r="W88" s="12">
        <v>-2.4681079308193899E-2</v>
      </c>
      <c r="X88" s="12">
        <v>-2.9309222299545599E-2</v>
      </c>
      <c r="Y88" s="12">
        <v>3.1294461714585198E-3</v>
      </c>
      <c r="Z88" s="12">
        <v>1.29049592895939E-2</v>
      </c>
      <c r="AA88" s="12">
        <v>-2.0910584418743799E-2</v>
      </c>
      <c r="AB88" s="12">
        <v>-6.3284917787537198E-2</v>
      </c>
      <c r="AC88" s="12">
        <v>-2.1489263931704701E-2</v>
      </c>
      <c r="AD88" s="12">
        <v>-7.5442909828019503E-2</v>
      </c>
      <c r="AE88" s="12">
        <v>-2.2776061736039001E-2</v>
      </c>
      <c r="AF88" s="12">
        <v>-1.9938862703794701E-2</v>
      </c>
      <c r="AG88" s="12">
        <v>-3.9584861755899599E-2</v>
      </c>
      <c r="AH88" s="12">
        <v>-3.1796548999108103E-2</v>
      </c>
      <c r="AI88" s="12">
        <v>-2.1470333919260402E-2</v>
      </c>
      <c r="AJ88" s="12">
        <v>-1.16112008291044E-2</v>
      </c>
      <c r="AK88" s="12">
        <v>3.5597162296200101E-4</v>
      </c>
      <c r="AL88" s="12">
        <v>7.7266496813225196E-3</v>
      </c>
      <c r="AM88" s="12">
        <v>-6.5399807191525803E-3</v>
      </c>
      <c r="AN88" s="12">
        <v>-1.9165665601147901E-2</v>
      </c>
      <c r="AO88" s="12">
        <v>-2.4789960919716001E-2</v>
      </c>
      <c r="AP88" s="12">
        <v>-1.29144855168449E-2</v>
      </c>
      <c r="AQ88" s="12">
        <v>-4.1247376619899599E-2</v>
      </c>
      <c r="AR88" s="12">
        <v>2.35955838355086E-2</v>
      </c>
      <c r="AS88" s="12">
        <v>-1.09899829913397E-2</v>
      </c>
      <c r="AT88" s="12">
        <v>-4.9635868674907699E-2</v>
      </c>
      <c r="AU88" s="12">
        <v>2.8481247370500701E-2</v>
      </c>
      <c r="AW88">
        <f t="array" ref="AW88">SUMPRODUCT(B88:AU88,TRANSPOSE('QoL regression results'!$H$3:$H$48))</f>
        <v>0.87116554899424137</v>
      </c>
    </row>
    <row r="89" spans="1:49" x14ac:dyDescent="0.3">
      <c r="A89">
        <v>88</v>
      </c>
      <c r="B89" s="12">
        <v>0.90683988983489106</v>
      </c>
      <c r="C89" s="12">
        <v>-1.0756916035856801E-3</v>
      </c>
      <c r="D89" s="12">
        <v>-5.5189992155831999E-3</v>
      </c>
      <c r="E89" s="12">
        <v>-5.1497755618713302E-2</v>
      </c>
      <c r="F89" s="12">
        <v>2.3062177455392699E-2</v>
      </c>
      <c r="G89" s="12">
        <v>3.1500036242974601E-2</v>
      </c>
      <c r="H89" s="12">
        <v>-2.5364458676877602E-3</v>
      </c>
      <c r="I89" s="12">
        <v>-2.4555094567678499E-3</v>
      </c>
      <c r="J89" s="12">
        <v>-2.4134200010518501E-2</v>
      </c>
      <c r="K89" s="12">
        <v>-4.0039999923851703E-2</v>
      </c>
      <c r="L89" s="12">
        <v>-9.1071838742060998E-2</v>
      </c>
      <c r="M89" s="12">
        <v>-8.4500955843094902E-2</v>
      </c>
      <c r="N89" s="12">
        <v>-2.7790987579673802E-2</v>
      </c>
      <c r="O89" s="12">
        <v>-5.3361547609175199E-2</v>
      </c>
      <c r="P89" s="12">
        <v>-9.6338693191814997E-2</v>
      </c>
      <c r="Q89" s="12">
        <v>-6.6673278476624395E-2</v>
      </c>
      <c r="R89" s="12">
        <v>-7.5841767510614402E-2</v>
      </c>
      <c r="S89" s="12">
        <v>-2.6674427816474802E-2</v>
      </c>
      <c r="T89" s="12">
        <v>-0.10312026855598699</v>
      </c>
      <c r="U89" s="12">
        <v>-8.7712325983285693E-3</v>
      </c>
      <c r="V89" s="12">
        <v>-7.5772113301792093E-2</v>
      </c>
      <c r="W89" s="12">
        <v>-3.5607814413012202E-2</v>
      </c>
      <c r="X89" s="12">
        <v>-3.9262118051079001E-2</v>
      </c>
      <c r="Y89" s="12">
        <v>4.0668193400075501E-3</v>
      </c>
      <c r="Z89" s="12">
        <v>-3.5150162268929698E-3</v>
      </c>
      <c r="AA89" s="12">
        <v>-2.7745641373291299E-2</v>
      </c>
      <c r="AB89" s="12">
        <v>-5.98883894765318E-2</v>
      </c>
      <c r="AC89" s="12">
        <v>3.2309638505227602E-3</v>
      </c>
      <c r="AD89" s="12">
        <v>4.9035087732766498E-2</v>
      </c>
      <c r="AE89" s="12">
        <v>-2.5676583136842498E-2</v>
      </c>
      <c r="AF89" s="12">
        <v>-1.42600836985236E-2</v>
      </c>
      <c r="AG89" s="12">
        <v>-4.3344786926937502E-2</v>
      </c>
      <c r="AH89" s="12">
        <v>-3.5912911723526203E-2</v>
      </c>
      <c r="AI89" s="12">
        <v>-1.7079540735229898E-2</v>
      </c>
      <c r="AJ89" s="12">
        <v>-1.7697261293007902E-2</v>
      </c>
      <c r="AK89" s="12">
        <v>-3.1398300991084299E-3</v>
      </c>
      <c r="AL89" s="12">
        <v>1.4993223612841001E-3</v>
      </c>
      <c r="AM89" s="12">
        <v>-1.3558356150648199E-2</v>
      </c>
      <c r="AN89" s="12">
        <v>-1.9138127931953599E-2</v>
      </c>
      <c r="AO89" s="12">
        <v>-3.6009228539281103E-2</v>
      </c>
      <c r="AP89" s="12">
        <v>-1.0091803552175101E-2</v>
      </c>
      <c r="AQ89" s="12">
        <v>-4.4186883623657698E-2</v>
      </c>
      <c r="AR89" s="12">
        <v>2.2803595541479999E-2</v>
      </c>
      <c r="AS89" s="12">
        <v>-1.2268327137479201E-2</v>
      </c>
      <c r="AT89" s="12">
        <v>-4.4112861901969599E-2</v>
      </c>
      <c r="AU89" s="12">
        <v>2.36226930359047E-2</v>
      </c>
      <c r="AW89">
        <f t="array" ref="AW89">SUMPRODUCT(B89:AU89,TRANSPOSE('QoL regression results'!$H$3:$H$48))</f>
        <v>0.87242630047264902</v>
      </c>
    </row>
    <row r="90" spans="1:49" x14ac:dyDescent="0.3">
      <c r="A90">
        <v>89</v>
      </c>
      <c r="B90" s="12">
        <v>0.90743072464974495</v>
      </c>
      <c r="C90" s="12">
        <v>-7.2894665343910497E-4</v>
      </c>
      <c r="D90" s="12">
        <v>2.4901401075193099E-3</v>
      </c>
      <c r="E90" s="12">
        <v>-6.8280418785691896E-2</v>
      </c>
      <c r="F90" s="12">
        <v>2.2819713763009099E-2</v>
      </c>
      <c r="G90" s="12">
        <v>2.81543680930069E-2</v>
      </c>
      <c r="H90" s="12">
        <v>6.5449346776714299E-3</v>
      </c>
      <c r="I90" s="12">
        <v>-2.19636963260895E-2</v>
      </c>
      <c r="J90" s="12">
        <v>-5.49535962149479E-2</v>
      </c>
      <c r="K90" s="12">
        <v>-4.0725548359922398E-2</v>
      </c>
      <c r="L90" s="12">
        <v>-9.1591842058932199E-2</v>
      </c>
      <c r="M90" s="12">
        <v>-8.2151883240797099E-2</v>
      </c>
      <c r="N90" s="12">
        <v>-2.3097344949385298E-2</v>
      </c>
      <c r="O90" s="12">
        <v>-6.1739191023993202E-2</v>
      </c>
      <c r="P90" s="12">
        <v>-8.2353851872920103E-2</v>
      </c>
      <c r="Q90" s="12">
        <v>-4.1216365760773199E-2</v>
      </c>
      <c r="R90" s="12">
        <v>-0.123145957926934</v>
      </c>
      <c r="S90" s="12">
        <v>-3.8822333965019398E-2</v>
      </c>
      <c r="T90" s="12">
        <v>-8.1181045394162196E-2</v>
      </c>
      <c r="U90" s="12">
        <v>-1.9328698147385599E-2</v>
      </c>
      <c r="V90" s="12">
        <v>7.4028762859771899E-3</v>
      </c>
      <c r="W90" s="12">
        <v>-2.84636891482082E-2</v>
      </c>
      <c r="X90" s="12">
        <v>-3.79847531924144E-2</v>
      </c>
      <c r="Y90" s="12">
        <v>-9.1989213693977109E-3</v>
      </c>
      <c r="Z90" s="12">
        <v>1.0738639308250499E-2</v>
      </c>
      <c r="AA90" s="12">
        <v>-1.3392442327957299E-2</v>
      </c>
      <c r="AB90" s="12">
        <v>-5.7107613612887097E-2</v>
      </c>
      <c r="AC90" s="12">
        <v>-2.4858917053379101E-2</v>
      </c>
      <c r="AD90" s="12">
        <v>2.0487877466102599E-2</v>
      </c>
      <c r="AE90" s="12">
        <v>-2.6207036183945199E-2</v>
      </c>
      <c r="AF90" s="12">
        <v>-1.38698085853438E-2</v>
      </c>
      <c r="AG90" s="12">
        <v>-4.0718143513750402E-2</v>
      </c>
      <c r="AH90" s="12">
        <v>-3.4882230574996002E-2</v>
      </c>
      <c r="AI90" s="12">
        <v>-2.2069817108972298E-2</v>
      </c>
      <c r="AJ90" s="12">
        <v>-1.0679477682301699E-2</v>
      </c>
      <c r="AK90" s="12">
        <v>-8.2941001104005797E-3</v>
      </c>
      <c r="AL90" s="12">
        <v>-5.8640982559619E-3</v>
      </c>
      <c r="AM90" s="12">
        <v>-1.9184891101706601E-2</v>
      </c>
      <c r="AN90" s="12">
        <v>-2.6396174829843602E-2</v>
      </c>
      <c r="AO90" s="12">
        <v>-3.6610327361223001E-2</v>
      </c>
      <c r="AP90" s="12">
        <v>-1.0350652724079701E-2</v>
      </c>
      <c r="AQ90" s="12">
        <v>-3.2861554672611301E-2</v>
      </c>
      <c r="AR90" s="12">
        <v>1.8582823167117599E-2</v>
      </c>
      <c r="AS90" s="12">
        <v>-1.30264499246967E-2</v>
      </c>
      <c r="AT90" s="12">
        <v>-4.9836586154718102E-2</v>
      </c>
      <c r="AU90" s="12">
        <v>3.0866335821613598E-2</v>
      </c>
      <c r="AW90">
        <f t="array" ref="AW90">SUMPRODUCT(B90:AU90,TRANSPOSE('QoL regression results'!$H$3:$H$48))</f>
        <v>0.86668439581878709</v>
      </c>
    </row>
    <row r="91" spans="1:49" x14ac:dyDescent="0.3">
      <c r="A91">
        <v>90</v>
      </c>
      <c r="B91" s="12">
        <v>0.88538251279480995</v>
      </c>
      <c r="C91" s="12">
        <v>6.1649752714976903E-3</v>
      </c>
      <c r="D91" s="12">
        <v>-9.6521978491326595E-3</v>
      </c>
      <c r="E91" s="12">
        <v>-3.2896913290028001E-2</v>
      </c>
      <c r="F91" s="12">
        <v>3.0499966756632801E-2</v>
      </c>
      <c r="G91" s="12">
        <v>2.6036833275204001E-2</v>
      </c>
      <c r="H91" s="12">
        <v>9.0289552227561104E-3</v>
      </c>
      <c r="I91" s="12">
        <v>-4.7687296391073098E-3</v>
      </c>
      <c r="J91" s="12">
        <v>-6.1158081013911597E-2</v>
      </c>
      <c r="K91" s="12">
        <v>-3.6452264756758897E-2</v>
      </c>
      <c r="L91" s="12">
        <v>-0.10484594850383799</v>
      </c>
      <c r="M91" s="12">
        <v>-0.107319801693564</v>
      </c>
      <c r="N91" s="12">
        <v>-2.3204876336127001E-2</v>
      </c>
      <c r="O91" s="12">
        <v>-5.6475885333421801E-2</v>
      </c>
      <c r="P91" s="12">
        <v>-0.13132343567101001</v>
      </c>
      <c r="Q91" s="12">
        <v>-3.3676067037460698E-2</v>
      </c>
      <c r="R91" s="12">
        <v>-0.11885147579081901</v>
      </c>
      <c r="S91" s="12">
        <v>-5.7465542177489302E-2</v>
      </c>
      <c r="T91" s="12">
        <v>-8.5774499734164497E-2</v>
      </c>
      <c r="U91" s="12">
        <v>1.26362141946593E-3</v>
      </c>
      <c r="V91" s="12">
        <v>-7.9412627547300496E-2</v>
      </c>
      <c r="W91" s="12">
        <v>-2.88336688217487E-2</v>
      </c>
      <c r="X91" s="12">
        <v>-3.6974673896009301E-2</v>
      </c>
      <c r="Y91" s="12">
        <v>-7.6350718223710404E-3</v>
      </c>
      <c r="Z91" s="12">
        <v>1.2958973658479899E-2</v>
      </c>
      <c r="AA91" s="12">
        <v>-2.0359329342722599E-2</v>
      </c>
      <c r="AB91" s="12">
        <v>-9.1704595817492504E-2</v>
      </c>
      <c r="AC91" s="12">
        <v>1.40896837703159E-3</v>
      </c>
      <c r="AD91" s="12">
        <v>5.6852305607954998E-2</v>
      </c>
      <c r="AE91" s="12">
        <v>-2.5200248342990599E-2</v>
      </c>
      <c r="AF91" s="12">
        <v>-2.4120634767447802E-2</v>
      </c>
      <c r="AG91" s="12">
        <v>-4.21255588524065E-2</v>
      </c>
      <c r="AH91" s="12">
        <v>-4.6367059602256198E-2</v>
      </c>
      <c r="AI91" s="12">
        <v>-1.93221082413427E-2</v>
      </c>
      <c r="AJ91" s="12">
        <v>-1.48810210737307E-2</v>
      </c>
      <c r="AK91" s="12">
        <v>-5.7532210356413104E-3</v>
      </c>
      <c r="AL91" s="12">
        <v>7.8409608211132496E-3</v>
      </c>
      <c r="AM91" s="12">
        <v>-5.0321978523420498E-3</v>
      </c>
      <c r="AN91" s="12">
        <v>-1.3502223993373599E-2</v>
      </c>
      <c r="AO91" s="12">
        <v>-2.6387906262170899E-2</v>
      </c>
      <c r="AP91" s="12">
        <v>-1.09714050436677E-2</v>
      </c>
      <c r="AQ91" s="12">
        <v>-3.6921544352501202E-2</v>
      </c>
      <c r="AR91" s="12">
        <v>1.9210491728576199E-2</v>
      </c>
      <c r="AS91" s="12">
        <v>-8.4252918581315308E-3</v>
      </c>
      <c r="AT91" s="12">
        <v>-4.0473052322698697E-2</v>
      </c>
      <c r="AU91" s="12">
        <v>3.65771888043969E-2</v>
      </c>
      <c r="AW91">
        <f t="array" ref="AW91">SUMPRODUCT(B91:AU91,TRANSPOSE('QoL regression results'!$H$3:$H$48))</f>
        <v>0.84685641401366707</v>
      </c>
    </row>
    <row r="92" spans="1:49" x14ac:dyDescent="0.3">
      <c r="A92">
        <v>91</v>
      </c>
      <c r="B92" s="12">
        <v>0.89107843097052997</v>
      </c>
      <c r="C92" s="12">
        <v>3.9451801375772798E-4</v>
      </c>
      <c r="D92" s="12">
        <v>5.7067973056642001E-3</v>
      </c>
      <c r="E92" s="12">
        <v>-3.2775662423568497E-2</v>
      </c>
      <c r="F92" s="12">
        <v>2.6594556407378699E-2</v>
      </c>
      <c r="G92" s="12">
        <v>2.2748465919982998E-2</v>
      </c>
      <c r="H92" s="12">
        <v>-6.8316600213835397E-3</v>
      </c>
      <c r="I92" s="12">
        <v>-2.1093733006528402E-3</v>
      </c>
      <c r="J92" s="12">
        <v>-9.1062170601817496E-2</v>
      </c>
      <c r="K92" s="12">
        <v>-4.4475776410936099E-2</v>
      </c>
      <c r="L92" s="12">
        <v>-0.12354027664488899</v>
      </c>
      <c r="M92" s="12">
        <v>-0.107340037073376</v>
      </c>
      <c r="N92" s="12">
        <v>-1.07182684977538E-2</v>
      </c>
      <c r="O92" s="12">
        <v>-8.8670276750136598E-2</v>
      </c>
      <c r="P92" s="12">
        <v>-0.102300503555317</v>
      </c>
      <c r="Q92" s="12">
        <v>-5.9542513203948502E-2</v>
      </c>
      <c r="R92" s="12">
        <v>-6.8705725539202706E-2</v>
      </c>
      <c r="S92" s="12">
        <v>-6.1782626772177197E-2</v>
      </c>
      <c r="T92" s="12">
        <v>-8.0831414318060804E-2</v>
      </c>
      <c r="U92" s="12">
        <v>-1.7774981992649899E-3</v>
      </c>
      <c r="V92" s="12">
        <v>-7.6639412074679697E-2</v>
      </c>
      <c r="W92" s="12">
        <v>-2.5481811916227701E-2</v>
      </c>
      <c r="X92" s="12">
        <v>-2.2037636405983999E-2</v>
      </c>
      <c r="Y92" s="12">
        <v>-7.7529686190456696E-3</v>
      </c>
      <c r="Z92" s="12">
        <v>1.48800835329417E-2</v>
      </c>
      <c r="AA92" s="12">
        <v>-3.09110211238304E-3</v>
      </c>
      <c r="AB92" s="12">
        <v>-6.8198481756471904E-2</v>
      </c>
      <c r="AC92" s="12">
        <v>-9.3309143531273606E-2</v>
      </c>
      <c r="AD92" s="12">
        <v>-2.3069714557704901E-2</v>
      </c>
      <c r="AE92" s="12">
        <v>-2.6490837143178399E-2</v>
      </c>
      <c r="AF92" s="12">
        <v>-1.2222358049411601E-2</v>
      </c>
      <c r="AG92" s="12">
        <v>-4.5474314650739998E-2</v>
      </c>
      <c r="AH92" s="12">
        <v>-4.2808006230078403E-2</v>
      </c>
      <c r="AI92" s="12">
        <v>-2.15046832163561E-2</v>
      </c>
      <c r="AJ92" s="12">
        <v>-9.5288523011158692E-3</v>
      </c>
      <c r="AK92" s="12">
        <v>2.21516671755053E-4</v>
      </c>
      <c r="AL92" s="12">
        <v>4.1418258573678703E-3</v>
      </c>
      <c r="AM92" s="12">
        <v>-9.0927114579847992E-3</v>
      </c>
      <c r="AN92" s="12">
        <v>-1.5396279262953901E-2</v>
      </c>
      <c r="AO92" s="12">
        <v>-3.8521108660997103E-2</v>
      </c>
      <c r="AP92" s="12">
        <v>-6.7506023470786996E-3</v>
      </c>
      <c r="AQ92" s="12">
        <v>-4.3875549662568597E-2</v>
      </c>
      <c r="AR92" s="12">
        <v>2.5891885706814801E-2</v>
      </c>
      <c r="AS92" s="12">
        <v>-1.2889695517421799E-2</v>
      </c>
      <c r="AT92" s="12">
        <v>-4.3733381450077602E-2</v>
      </c>
      <c r="AU92" s="12">
        <v>3.0284923825871599E-2</v>
      </c>
      <c r="AW92">
        <f t="array" ref="AW92">SUMPRODUCT(B92:AU92,TRANSPOSE('QoL regression results'!$H$3:$H$48))</f>
        <v>0.85241225059781944</v>
      </c>
    </row>
    <row r="93" spans="1:49" x14ac:dyDescent="0.3">
      <c r="A93">
        <v>92</v>
      </c>
      <c r="B93" s="12">
        <v>0.90081405647881396</v>
      </c>
      <c r="C93" s="13">
        <v>-1.2957143163502E-5</v>
      </c>
      <c r="D93" s="12">
        <v>9.1403641055592001E-3</v>
      </c>
      <c r="E93" s="12">
        <v>3.1413141839596202E-3</v>
      </c>
      <c r="F93" s="12">
        <v>2.0719863271805201E-2</v>
      </c>
      <c r="G93" s="12">
        <v>1.74158176493098E-2</v>
      </c>
      <c r="H93" s="12">
        <v>-2.3068968052082899E-2</v>
      </c>
      <c r="I93" s="12">
        <v>-1.5005418057161201E-2</v>
      </c>
      <c r="J93" s="12">
        <v>-4.1108535448437997E-2</v>
      </c>
      <c r="K93" s="12">
        <v>-4.0461037909644698E-2</v>
      </c>
      <c r="L93" s="12">
        <v>-0.103634896910852</v>
      </c>
      <c r="M93" s="12">
        <v>-6.3334663904293001E-2</v>
      </c>
      <c r="N93" s="12">
        <v>-1.6660067703386301E-2</v>
      </c>
      <c r="O93" s="12">
        <v>-8.0529388010482095E-2</v>
      </c>
      <c r="P93" s="12">
        <v>-0.12643718234239501</v>
      </c>
      <c r="Q93" s="12">
        <v>-5.3457495556608003E-2</v>
      </c>
      <c r="R93" s="12">
        <v>-4.5494815680127601E-2</v>
      </c>
      <c r="S93" s="12">
        <v>-4.0248170527450201E-2</v>
      </c>
      <c r="T93" s="12">
        <v>-8.1113915421742899E-2</v>
      </c>
      <c r="U93" s="12">
        <v>-1.03143312055568E-2</v>
      </c>
      <c r="V93" s="12">
        <v>-8.5047877499001903E-2</v>
      </c>
      <c r="W93" s="12">
        <v>-3.0829997988759902E-2</v>
      </c>
      <c r="X93" s="12">
        <v>-2.8375778531650901E-2</v>
      </c>
      <c r="Y93" s="12">
        <v>1.41054515916179E-2</v>
      </c>
      <c r="Z93" s="12">
        <v>-1.1218620695279E-2</v>
      </c>
      <c r="AA93" s="12">
        <v>-1.53492636919543E-2</v>
      </c>
      <c r="AB93" s="12">
        <v>-6.5468727495701498E-2</v>
      </c>
      <c r="AC93" s="12">
        <v>-3.2018576094861799E-2</v>
      </c>
      <c r="AD93" s="12">
        <v>-5.5082316228521902E-2</v>
      </c>
      <c r="AE93" s="12">
        <v>-2.85352664755151E-2</v>
      </c>
      <c r="AF93" s="12">
        <v>-9.2587835599558296E-3</v>
      </c>
      <c r="AG93" s="12">
        <v>-3.7841323374139001E-2</v>
      </c>
      <c r="AH93" s="12">
        <v>-3.5689795037507001E-2</v>
      </c>
      <c r="AI93" s="12">
        <v>-1.6767373400291399E-2</v>
      </c>
      <c r="AJ93" s="12">
        <v>-9.6165363339816203E-3</v>
      </c>
      <c r="AK93" s="12">
        <v>-1.4575889845827E-2</v>
      </c>
      <c r="AL93" s="12">
        <v>-3.2666197730238399E-3</v>
      </c>
      <c r="AM93" s="12">
        <v>-1.75835443578129E-2</v>
      </c>
      <c r="AN93" s="12">
        <v>-2.4662660626799102E-2</v>
      </c>
      <c r="AO93" s="12">
        <v>-3.9784899562890497E-2</v>
      </c>
      <c r="AP93" s="12">
        <v>-1.0010681797937199E-2</v>
      </c>
      <c r="AQ93" s="12">
        <v>-4.3721031620498299E-2</v>
      </c>
      <c r="AR93" s="12">
        <v>2.43864665761831E-2</v>
      </c>
      <c r="AS93" s="12">
        <v>-1.0715648199966E-2</v>
      </c>
      <c r="AT93" s="12">
        <v>-4.4876565565972602E-2</v>
      </c>
      <c r="AU93" s="12">
        <v>3.1855327148228897E-2</v>
      </c>
      <c r="AW93">
        <f t="array" ref="AW93">SUMPRODUCT(B93:AU93,TRANSPOSE('QoL regression results'!$H$3:$H$48))</f>
        <v>0.86185764166828305</v>
      </c>
    </row>
    <row r="94" spans="1:49" x14ac:dyDescent="0.3">
      <c r="A94">
        <v>93</v>
      </c>
      <c r="B94" s="12">
        <v>0.88865768738642104</v>
      </c>
      <c r="C94" s="12">
        <v>5.4437234762506701E-3</v>
      </c>
      <c r="D94" s="12">
        <v>1.05226731881578E-2</v>
      </c>
      <c r="E94" s="12">
        <v>-3.29014911092088E-2</v>
      </c>
      <c r="F94" s="12">
        <v>1.4272614448776399E-2</v>
      </c>
      <c r="G94" s="12">
        <v>6.5848333172906399E-3</v>
      </c>
      <c r="H94" s="12">
        <v>-1.16721372646691E-2</v>
      </c>
      <c r="I94" s="12">
        <v>-2.0017207682463099E-2</v>
      </c>
      <c r="J94" s="12">
        <v>-6.2255744901340199E-2</v>
      </c>
      <c r="K94" s="12">
        <v>-4.2765896530145397E-2</v>
      </c>
      <c r="L94" s="12">
        <v>-9.0942338957957294E-2</v>
      </c>
      <c r="M94" s="12">
        <v>-6.0520356939550997E-2</v>
      </c>
      <c r="N94" s="12">
        <v>-1.5616228169407999E-2</v>
      </c>
      <c r="O94" s="12">
        <v>-1.8004694207800299E-2</v>
      </c>
      <c r="P94" s="12">
        <v>-0.10393291754879599</v>
      </c>
      <c r="Q94" s="12">
        <v>-4.3863673088867197E-2</v>
      </c>
      <c r="R94" s="12">
        <v>-5.61577814564665E-2</v>
      </c>
      <c r="S94" s="12">
        <v>-4.2445214996539998E-2</v>
      </c>
      <c r="T94" s="12">
        <v>-9.0625274915707196E-2</v>
      </c>
      <c r="U94" s="12">
        <v>-6.9018037538268297E-3</v>
      </c>
      <c r="V94" s="12">
        <v>-8.7096350273036804E-2</v>
      </c>
      <c r="W94" s="12">
        <v>-2.92544605091767E-2</v>
      </c>
      <c r="X94" s="12">
        <v>-4.3570731724141797E-2</v>
      </c>
      <c r="Y94" s="12">
        <v>-5.5044730548143503E-3</v>
      </c>
      <c r="Z94" s="12">
        <v>1.2609354040683101E-2</v>
      </c>
      <c r="AA94" s="12">
        <v>-2.29712001011807E-2</v>
      </c>
      <c r="AB94" s="12">
        <v>-6.7490558073337495E-2</v>
      </c>
      <c r="AC94" s="12">
        <v>-6.7813478899779603E-3</v>
      </c>
      <c r="AD94" s="12">
        <v>-8.96418924883816E-2</v>
      </c>
      <c r="AE94" s="12">
        <v>-2.2727642046394599E-2</v>
      </c>
      <c r="AF94" s="12">
        <v>-2.3159010029327701E-2</v>
      </c>
      <c r="AG94" s="12">
        <v>-4.5840536131759799E-2</v>
      </c>
      <c r="AH94" s="12">
        <v>-2.7737670049665399E-2</v>
      </c>
      <c r="AI94" s="12">
        <v>-1.8439969114201999E-2</v>
      </c>
      <c r="AJ94" s="12">
        <v>-1.52680963781326E-2</v>
      </c>
      <c r="AK94" s="12">
        <v>5.19850918956089E-3</v>
      </c>
      <c r="AL94" s="12">
        <v>1.2394824956767799E-2</v>
      </c>
      <c r="AM94" s="12">
        <v>1.8856251989780501E-4</v>
      </c>
      <c r="AN94" s="12">
        <v>-1.17177969370357E-2</v>
      </c>
      <c r="AO94" s="12">
        <v>-2.8919347731892701E-2</v>
      </c>
      <c r="AP94" s="12">
        <v>-1.1750418364015599E-2</v>
      </c>
      <c r="AQ94" s="12">
        <v>-3.9041660157399398E-2</v>
      </c>
      <c r="AR94" s="12">
        <v>2.0280228369983201E-2</v>
      </c>
      <c r="AS94" s="12">
        <v>-1.463820788624E-2</v>
      </c>
      <c r="AT94" s="12">
        <v>-4.1041044689928398E-2</v>
      </c>
      <c r="AU94" s="12">
        <v>2.8972897851314201E-2</v>
      </c>
      <c r="AW94">
        <f t="array" ref="AW94">SUMPRODUCT(B94:AU94,TRANSPOSE('QoL regression results'!$H$3:$H$48))</f>
        <v>0.87331484229352341</v>
      </c>
    </row>
    <row r="95" spans="1:49" x14ac:dyDescent="0.3">
      <c r="A95">
        <v>94</v>
      </c>
      <c r="B95" s="12">
        <v>0.89027424074865502</v>
      </c>
      <c r="C95" s="12">
        <v>1.37062901242205E-2</v>
      </c>
      <c r="D95" s="12">
        <v>2.1571576412249001E-2</v>
      </c>
      <c r="E95" s="12">
        <v>-2.8145629879535498E-2</v>
      </c>
      <c r="F95" s="12">
        <v>2.3579373178730201E-2</v>
      </c>
      <c r="G95" s="12">
        <v>1.6145650136129099E-2</v>
      </c>
      <c r="H95" s="12">
        <v>6.5121852891051896E-3</v>
      </c>
      <c r="I95" s="12">
        <v>-4.1318634367511597E-2</v>
      </c>
      <c r="J95" s="12">
        <v>-5.2524352568890799E-2</v>
      </c>
      <c r="K95" s="12">
        <v>-2.8102068541467601E-2</v>
      </c>
      <c r="L95" s="12">
        <v>-6.8401180839374701E-2</v>
      </c>
      <c r="M95" s="12">
        <v>-4.85865738669152E-2</v>
      </c>
      <c r="N95" s="12">
        <v>-1.8971083321911799E-2</v>
      </c>
      <c r="O95" s="12">
        <v>-1.07562782208987E-2</v>
      </c>
      <c r="P95" s="12">
        <v>-8.4530741747373905E-2</v>
      </c>
      <c r="Q95" s="12">
        <v>-3.5921345311866498E-2</v>
      </c>
      <c r="R95" s="12">
        <v>-9.0315070074797998E-2</v>
      </c>
      <c r="S95" s="12">
        <v>-6.7965435374947702E-2</v>
      </c>
      <c r="T95" s="12">
        <v>-8.92461631973296E-2</v>
      </c>
      <c r="U95" s="12">
        <v>-1.6939464792738699E-2</v>
      </c>
      <c r="V95" s="12">
        <v>-9.6048882174130101E-2</v>
      </c>
      <c r="W95" s="12">
        <v>-4.5751682303953697E-2</v>
      </c>
      <c r="X95" s="12">
        <v>-3.4172718809769798E-2</v>
      </c>
      <c r="Y95" s="12">
        <v>-2.95074354656128E-2</v>
      </c>
      <c r="Z95" s="12">
        <v>2.03590238511698E-3</v>
      </c>
      <c r="AA95" s="12">
        <v>-2.9248004329241802E-2</v>
      </c>
      <c r="AB95" s="12">
        <v>-7.2100512452167698E-2</v>
      </c>
      <c r="AC95" s="12">
        <v>-3.1114493955773899E-3</v>
      </c>
      <c r="AD95" s="12">
        <v>4.2260092453663099E-2</v>
      </c>
      <c r="AE95" s="12">
        <v>-2.6158631890767298E-2</v>
      </c>
      <c r="AF95" s="12">
        <v>-9.91934354322856E-3</v>
      </c>
      <c r="AG95" s="12">
        <v>-3.30002972983863E-2</v>
      </c>
      <c r="AH95" s="12">
        <v>-3.7237465623038701E-2</v>
      </c>
      <c r="AI95" s="12">
        <v>-1.8377596103052E-2</v>
      </c>
      <c r="AJ95" s="12">
        <v>-1.04415997004984E-2</v>
      </c>
      <c r="AK95" s="12">
        <v>-1.44167228533944E-3</v>
      </c>
      <c r="AL95" s="12">
        <v>6.5828810078048501E-3</v>
      </c>
      <c r="AM95" s="12">
        <v>-1.08678919803432E-2</v>
      </c>
      <c r="AN95" s="12">
        <v>-2.0369692369163299E-2</v>
      </c>
      <c r="AO95" s="12">
        <v>-3.3058908750492902E-2</v>
      </c>
      <c r="AP95" s="12">
        <v>-1.0916266710830701E-2</v>
      </c>
      <c r="AQ95" s="12">
        <v>-3.3800778610514899E-2</v>
      </c>
      <c r="AR95" s="12">
        <v>2.17466159722127E-2</v>
      </c>
      <c r="AS95" s="12">
        <v>-9.3858276958624001E-3</v>
      </c>
      <c r="AT95" s="12">
        <v>-4.2535927446075303E-2</v>
      </c>
      <c r="AU95" s="12">
        <v>2.2667997133311701E-2</v>
      </c>
      <c r="AW95">
        <f t="array" ref="AW95">SUMPRODUCT(B95:AU95,TRANSPOSE('QoL regression results'!$H$3:$H$48))</f>
        <v>0.85961965613342106</v>
      </c>
    </row>
    <row r="96" spans="1:49" x14ac:dyDescent="0.3">
      <c r="A96">
        <v>95</v>
      </c>
      <c r="B96" s="12">
        <v>0.88840593127471801</v>
      </c>
      <c r="C96" s="12">
        <v>7.14635797515948E-3</v>
      </c>
      <c r="D96" s="12">
        <v>1.9431631043430001E-3</v>
      </c>
      <c r="E96" s="12">
        <v>1.17065832887642E-2</v>
      </c>
      <c r="F96" s="12">
        <v>1.6122156156223401E-2</v>
      </c>
      <c r="G96" s="12">
        <v>3.0251142639881401E-3</v>
      </c>
      <c r="H96" s="12">
        <v>-2.04985121485818E-2</v>
      </c>
      <c r="I96" s="12">
        <v>-1.8407466439666099E-2</v>
      </c>
      <c r="J96" s="12">
        <v>-5.9591441403697903E-2</v>
      </c>
      <c r="K96" s="12">
        <v>-4.0232004116666699E-2</v>
      </c>
      <c r="L96" s="12">
        <v>-8.2674335743396596E-2</v>
      </c>
      <c r="M96" s="12">
        <v>-9.9482314421410797E-2</v>
      </c>
      <c r="N96" s="12">
        <v>-1.6910897314321799E-2</v>
      </c>
      <c r="O96" s="12">
        <v>-6.6188378148518495E-2</v>
      </c>
      <c r="P96" s="12">
        <v>-0.107382537117811</v>
      </c>
      <c r="Q96" s="12">
        <v>-5.1860877281032697E-2</v>
      </c>
      <c r="R96" s="12">
        <v>-7.7172137529631701E-2</v>
      </c>
      <c r="S96" s="12">
        <v>-3.2970984865017199E-2</v>
      </c>
      <c r="T96" s="12">
        <v>-5.7359112934555298E-2</v>
      </c>
      <c r="U96" s="12">
        <v>1.9743024799848E-3</v>
      </c>
      <c r="V96" s="12">
        <v>-4.3778477845960999E-2</v>
      </c>
      <c r="W96" s="12">
        <v>-2.8954566056130299E-2</v>
      </c>
      <c r="X96" s="12">
        <v>-2.9053202542052101E-2</v>
      </c>
      <c r="Y96" s="12">
        <v>-7.2843194168794199E-3</v>
      </c>
      <c r="Z96" s="12">
        <v>8.9189396506042396E-3</v>
      </c>
      <c r="AA96" s="12">
        <v>-1.64351979728844E-2</v>
      </c>
      <c r="AB96" s="12">
        <v>-8.13577133011857E-2</v>
      </c>
      <c r="AC96" s="12">
        <v>-4.2991485972007797E-2</v>
      </c>
      <c r="AD96" s="12">
        <v>-1.22638788106942E-2</v>
      </c>
      <c r="AE96" s="12">
        <v>-2.3238224534994099E-2</v>
      </c>
      <c r="AF96" s="12">
        <v>-1.8146103876225499E-2</v>
      </c>
      <c r="AG96" s="12">
        <v>-4.6267517594150098E-2</v>
      </c>
      <c r="AH96" s="12">
        <v>-2.9330297583660299E-2</v>
      </c>
      <c r="AI96" s="12">
        <v>-1.27125691467156E-2</v>
      </c>
      <c r="AJ96" s="12">
        <v>-1.4187610614362601E-2</v>
      </c>
      <c r="AK96" s="12">
        <v>-4.5896031267221903E-3</v>
      </c>
      <c r="AL96" s="12">
        <v>2.2856636397128702E-3</v>
      </c>
      <c r="AM96" s="12">
        <v>-1.4882935945321699E-2</v>
      </c>
      <c r="AN96" s="12">
        <v>-2.6494409236045301E-2</v>
      </c>
      <c r="AO96" s="12">
        <v>-4.2006043269775702E-2</v>
      </c>
      <c r="AP96" s="12">
        <v>-8.4501172734556002E-3</v>
      </c>
      <c r="AQ96" s="12">
        <v>-3.3118455636478403E-2</v>
      </c>
      <c r="AR96" s="12">
        <v>2.23575643049711E-2</v>
      </c>
      <c r="AS96" s="12">
        <v>-1.23682818710365E-2</v>
      </c>
      <c r="AT96" s="12">
        <v>-4.5979415116095497E-2</v>
      </c>
      <c r="AU96" s="12">
        <v>3.45464074040122E-2</v>
      </c>
      <c r="AW96">
        <f t="array" ref="AW96">SUMPRODUCT(B96:AU96,TRANSPOSE('QoL regression results'!$H$3:$H$48))</f>
        <v>0.86136129733077049</v>
      </c>
    </row>
    <row r="97" spans="1:49" x14ac:dyDescent="0.3">
      <c r="A97">
        <v>96</v>
      </c>
      <c r="B97" s="12">
        <v>0.89815173557299399</v>
      </c>
      <c r="C97" s="12">
        <v>-1.2699046601043801E-3</v>
      </c>
      <c r="D97" s="12">
        <v>-7.28062310567814E-4</v>
      </c>
      <c r="E97" s="12">
        <v>-1.82903794845919E-2</v>
      </c>
      <c r="F97" s="12">
        <v>1.9496635998365E-2</v>
      </c>
      <c r="G97" s="12">
        <v>1.04390858516837E-2</v>
      </c>
      <c r="H97" s="12">
        <v>-1.3252126720618901E-2</v>
      </c>
      <c r="I97" s="12">
        <v>-2.37226646262962E-2</v>
      </c>
      <c r="J97" s="12">
        <v>-8.8387701254523193E-2</v>
      </c>
      <c r="K97" s="12">
        <v>-3.6289484961570299E-2</v>
      </c>
      <c r="L97" s="12">
        <v>-0.105708115135807</v>
      </c>
      <c r="M97" s="12">
        <v>-7.9083784213074201E-2</v>
      </c>
      <c r="N97" s="12">
        <v>-2.0220931722833201E-2</v>
      </c>
      <c r="O97" s="12">
        <v>-6.3985061705809504E-2</v>
      </c>
      <c r="P97" s="12">
        <v>-0.116191565797731</v>
      </c>
      <c r="Q97" s="12">
        <v>-6.2590874801643201E-2</v>
      </c>
      <c r="R97" s="12">
        <v>-1.0587504769033401E-2</v>
      </c>
      <c r="S97" s="12">
        <v>-6.0584120878701402E-2</v>
      </c>
      <c r="T97" s="12">
        <v>-8.6674911610592403E-2</v>
      </c>
      <c r="U97" s="12">
        <v>7.1556127607235297E-3</v>
      </c>
      <c r="V97" s="12">
        <v>-5.4887447644600698E-2</v>
      </c>
      <c r="W97" s="12">
        <v>-2.7352901689345802E-2</v>
      </c>
      <c r="X97" s="12">
        <v>-1.8271705778864899E-2</v>
      </c>
      <c r="Y97" s="12">
        <v>9.0492721150406408E-3</v>
      </c>
      <c r="Z97" s="12">
        <v>-1.2006083344628901E-2</v>
      </c>
      <c r="AA97" s="12">
        <v>-1.8200012471827801E-2</v>
      </c>
      <c r="AB97" s="12">
        <v>-8.7242917299129502E-2</v>
      </c>
      <c r="AC97" s="12">
        <v>-3.0965352506117198E-3</v>
      </c>
      <c r="AD97" s="12">
        <v>-2.52448403109959E-2</v>
      </c>
      <c r="AE97" s="12">
        <v>-2.7289630227319901E-2</v>
      </c>
      <c r="AF97" s="12">
        <v>-1.37221148390415E-2</v>
      </c>
      <c r="AG97" s="12">
        <v>-4.0586161866473902E-2</v>
      </c>
      <c r="AH97" s="12">
        <v>-3.1299762718441197E-2</v>
      </c>
      <c r="AI97" s="12">
        <v>-2.54096255945091E-2</v>
      </c>
      <c r="AJ97" s="12">
        <v>-9.9996488575522704E-3</v>
      </c>
      <c r="AK97" s="12">
        <v>-2.3525611649475699E-3</v>
      </c>
      <c r="AL97" s="12">
        <v>9.8154578983903808E-3</v>
      </c>
      <c r="AM97" s="12">
        <v>-3.21063721220149E-3</v>
      </c>
      <c r="AN97" s="12">
        <v>-1.43582547239062E-2</v>
      </c>
      <c r="AO97" s="12">
        <v>-3.4654699033717297E-2</v>
      </c>
      <c r="AP97" s="12">
        <v>-1.4777481621048499E-2</v>
      </c>
      <c r="AQ97" s="12">
        <v>-4.6367068122358898E-2</v>
      </c>
      <c r="AR97" s="12">
        <v>2.1406856373531E-2</v>
      </c>
      <c r="AS97" s="12">
        <v>-1.45149741407256E-2</v>
      </c>
      <c r="AT97" s="12">
        <v>-4.9431024617236898E-2</v>
      </c>
      <c r="AU97" s="12">
        <v>2.7415190829601199E-2</v>
      </c>
      <c r="AW97">
        <f t="array" ref="AW97">SUMPRODUCT(B97:AU97,TRANSPOSE('QoL regression results'!$H$3:$H$48))</f>
        <v>0.87666743075294318</v>
      </c>
    </row>
    <row r="98" spans="1:49" x14ac:dyDescent="0.3">
      <c r="A98">
        <v>97</v>
      </c>
      <c r="B98" s="12">
        <v>0.88451426996230498</v>
      </c>
      <c r="C98" s="12">
        <v>5.2155232047723299E-3</v>
      </c>
      <c r="D98" s="12">
        <v>6.2029651254188502E-3</v>
      </c>
      <c r="E98" s="12">
        <v>-4.6221233580171099E-2</v>
      </c>
      <c r="F98" s="12">
        <v>7.7505454519641998E-3</v>
      </c>
      <c r="G98" s="12">
        <v>1.3262224485904001E-2</v>
      </c>
      <c r="H98" s="12">
        <v>-1.59666651843571E-2</v>
      </c>
      <c r="I98" s="12">
        <v>-2.0262122822895599E-2</v>
      </c>
      <c r="J98" s="12">
        <v>-5.4273705072767998E-2</v>
      </c>
      <c r="K98" s="12">
        <v>-3.6989192162494598E-2</v>
      </c>
      <c r="L98" s="12">
        <v>-9.8885962533649105E-2</v>
      </c>
      <c r="M98" s="12">
        <v>-6.1199693411818398E-2</v>
      </c>
      <c r="N98" s="12">
        <v>-2.1080517249680901E-2</v>
      </c>
      <c r="O98" s="12">
        <v>-3.1709045959083901E-2</v>
      </c>
      <c r="P98" s="12">
        <v>-5.8787537198534003E-2</v>
      </c>
      <c r="Q98" s="12">
        <v>-7.0065733015078902E-2</v>
      </c>
      <c r="R98" s="12">
        <v>-4.2658223219884703E-2</v>
      </c>
      <c r="S98" s="12">
        <v>-6.3503058338600593E-2</v>
      </c>
      <c r="T98" s="12">
        <v>-9.4529740775502802E-2</v>
      </c>
      <c r="U98" s="12">
        <v>1.71766977874621E-2</v>
      </c>
      <c r="V98" s="12">
        <v>9.1190393209759895E-3</v>
      </c>
      <c r="W98" s="12">
        <v>-2.8432024317207798E-2</v>
      </c>
      <c r="X98" s="12">
        <v>-1.58920854027698E-2</v>
      </c>
      <c r="Y98" s="12">
        <v>4.30572508387435E-3</v>
      </c>
      <c r="Z98" s="12">
        <v>-1.4017795462981099E-2</v>
      </c>
      <c r="AA98" s="12">
        <v>-2.3528531350663701E-2</v>
      </c>
      <c r="AB98" s="12">
        <v>-6.5786960377031495E-2</v>
      </c>
      <c r="AC98" s="12">
        <v>-4.0276691419148497E-2</v>
      </c>
      <c r="AD98" s="12">
        <v>-1.74205129064369E-2</v>
      </c>
      <c r="AE98" s="12">
        <v>-2.6219570125376498E-2</v>
      </c>
      <c r="AF98" s="12">
        <v>-1.40264699801815E-2</v>
      </c>
      <c r="AG98" s="12">
        <v>-3.89662390964872E-2</v>
      </c>
      <c r="AH98" s="12">
        <v>-2.21586994866706E-2</v>
      </c>
      <c r="AI98" s="12">
        <v>-2.1347561677430502E-2</v>
      </c>
      <c r="AJ98" s="12">
        <v>-5.7947204766788298E-3</v>
      </c>
      <c r="AK98" s="12">
        <v>-3.5424113777527801E-3</v>
      </c>
      <c r="AL98" s="12">
        <v>1.17495478960943E-4</v>
      </c>
      <c r="AM98" s="12">
        <v>-1.1643210092601899E-2</v>
      </c>
      <c r="AN98" s="12">
        <v>-1.97266039242932E-2</v>
      </c>
      <c r="AO98" s="12">
        <v>-3.0988046394237301E-2</v>
      </c>
      <c r="AP98" s="12">
        <v>-1.0028737211506201E-2</v>
      </c>
      <c r="AQ98" s="12">
        <v>-4.3280956699925897E-2</v>
      </c>
      <c r="AR98" s="12">
        <v>2.36738976692017E-2</v>
      </c>
      <c r="AS98" s="12">
        <v>-1.11995990428067E-2</v>
      </c>
      <c r="AT98" s="12">
        <v>-3.9165922123384697E-2</v>
      </c>
      <c r="AU98" s="12">
        <v>3.3761329179847102E-2</v>
      </c>
      <c r="AW98">
        <f t="array" ref="AW98">SUMPRODUCT(B98:AU98,TRANSPOSE('QoL regression results'!$H$3:$H$48))</f>
        <v>0.86247306595459527</v>
      </c>
    </row>
    <row r="99" spans="1:49" x14ac:dyDescent="0.3">
      <c r="A99">
        <v>98</v>
      </c>
      <c r="B99" s="12">
        <v>0.90101534248179105</v>
      </c>
      <c r="C99" s="12">
        <v>-2.3736916598606698E-3</v>
      </c>
      <c r="D99" s="12">
        <v>-3.8916503342300802E-3</v>
      </c>
      <c r="E99" s="12">
        <v>-4.69826574459399E-2</v>
      </c>
      <c r="F99" s="12">
        <v>1.9530633948729101E-2</v>
      </c>
      <c r="G99" s="12">
        <v>4.74733003990091E-3</v>
      </c>
      <c r="H99" s="12">
        <v>-7.9373316550542996E-3</v>
      </c>
      <c r="I99" s="12">
        <v>-1.2986274495506701E-2</v>
      </c>
      <c r="J99" s="12">
        <v>-6.5047498036711296E-2</v>
      </c>
      <c r="K99" s="12">
        <v>-4.0853937329603601E-2</v>
      </c>
      <c r="L99" s="12">
        <v>-0.101552696005567</v>
      </c>
      <c r="M99" s="12">
        <v>-7.1272097409434298E-2</v>
      </c>
      <c r="N99" s="12">
        <v>-9.7006417798334004E-3</v>
      </c>
      <c r="O99" s="12">
        <v>-5.33418347190538E-2</v>
      </c>
      <c r="P99" s="12">
        <v>-9.2119447639120902E-2</v>
      </c>
      <c r="Q99" s="12">
        <v>-4.4532619254825198E-2</v>
      </c>
      <c r="R99" s="12">
        <v>-2.5840289608950798E-2</v>
      </c>
      <c r="S99" s="12">
        <v>-5.25702704475094E-2</v>
      </c>
      <c r="T99" s="12">
        <v>-9.9125824945998794E-2</v>
      </c>
      <c r="U99" s="12">
        <v>-1.4527865142149699E-2</v>
      </c>
      <c r="V99" s="12">
        <v>-1.6229863807191301E-2</v>
      </c>
      <c r="W99" s="12">
        <v>-3.1341420279445503E-2</v>
      </c>
      <c r="X99" s="12">
        <v>3.7981049820247602E-3</v>
      </c>
      <c r="Y99" s="12">
        <v>-2.5819241189131099E-2</v>
      </c>
      <c r="Z99" s="12">
        <v>1.2151927212202601E-2</v>
      </c>
      <c r="AA99" s="12">
        <v>-2.11493178726791E-2</v>
      </c>
      <c r="AB99" s="12">
        <v>-8.7059469215339302E-2</v>
      </c>
      <c r="AC99" s="12">
        <v>1.36106872762087E-2</v>
      </c>
      <c r="AD99" s="12">
        <v>2.3768393238916798E-2</v>
      </c>
      <c r="AE99" s="12">
        <v>-2.66353015237396E-2</v>
      </c>
      <c r="AF99" s="12">
        <v>-1.29060854636806E-2</v>
      </c>
      <c r="AG99" s="12">
        <v>-4.6406601810535401E-2</v>
      </c>
      <c r="AH99" s="12">
        <v>-3.2978356664232197E-2</v>
      </c>
      <c r="AI99" s="12">
        <v>-2.2058800642129402E-2</v>
      </c>
      <c r="AJ99" s="12">
        <v>-1.51098808020653E-2</v>
      </c>
      <c r="AK99" s="12">
        <v>-4.7744109611546903E-3</v>
      </c>
      <c r="AL99" s="12">
        <v>2.9732361933426802E-3</v>
      </c>
      <c r="AM99" s="12">
        <v>-5.6584454100797902E-3</v>
      </c>
      <c r="AN99" s="12">
        <v>-1.7377305717062301E-2</v>
      </c>
      <c r="AO99" s="12">
        <v>-2.86009986174088E-2</v>
      </c>
      <c r="AP99" s="12">
        <v>-9.7205521791148795E-3</v>
      </c>
      <c r="AQ99" s="12">
        <v>-4.41884574000884E-2</v>
      </c>
      <c r="AR99" s="12">
        <v>2.1022724191943801E-2</v>
      </c>
      <c r="AS99" s="12">
        <v>-9.7557058460614205E-3</v>
      </c>
      <c r="AT99" s="12">
        <v>-4.2763193492094398E-2</v>
      </c>
      <c r="AU99" s="12">
        <v>2.8310413615835299E-2</v>
      </c>
      <c r="AW99">
        <f t="array" ref="AW99">SUMPRODUCT(B99:AU99,TRANSPOSE('QoL regression results'!$H$3:$H$48))</f>
        <v>0.8710102220109015</v>
      </c>
    </row>
    <row r="100" spans="1:49" x14ac:dyDescent="0.3">
      <c r="A100">
        <v>99</v>
      </c>
      <c r="B100" s="12">
        <v>0.87732396374799204</v>
      </c>
      <c r="C100" s="12">
        <v>1.0538439069564301E-2</v>
      </c>
      <c r="D100" s="12">
        <v>1.61396022335689E-2</v>
      </c>
      <c r="E100" s="12">
        <v>1.7185657750651601E-3</v>
      </c>
      <c r="F100" s="12">
        <v>2.09813865419438E-2</v>
      </c>
      <c r="G100" s="12">
        <v>1.5207235483842699E-3</v>
      </c>
      <c r="H100" s="12">
        <v>-1.7257266856995201E-2</v>
      </c>
      <c r="I100" s="12">
        <v>-3.1526106319663801E-2</v>
      </c>
      <c r="J100" s="12">
        <v>-4.34311235411899E-2</v>
      </c>
      <c r="K100" s="12">
        <v>-3.5638269543124497E-2</v>
      </c>
      <c r="L100" s="12">
        <v>-0.11336433528099001</v>
      </c>
      <c r="M100" s="12">
        <v>-0.15358113827506101</v>
      </c>
      <c r="N100" s="12">
        <v>-2.6220187598216298E-2</v>
      </c>
      <c r="O100" s="12">
        <v>-6.6226362624250898E-2</v>
      </c>
      <c r="P100" s="12">
        <v>-0.102469633177266</v>
      </c>
      <c r="Q100" s="12">
        <v>-8.5543471334614402E-2</v>
      </c>
      <c r="R100" s="12">
        <v>-3.4289108721093503E-2</v>
      </c>
      <c r="S100" s="12">
        <v>-3.9895257054062397E-2</v>
      </c>
      <c r="T100" s="12">
        <v>-6.3573243591319897E-2</v>
      </c>
      <c r="U100" s="12">
        <v>-2.1237046329867899E-2</v>
      </c>
      <c r="V100" s="12">
        <v>-6.5264546824166506E-2</v>
      </c>
      <c r="W100" s="12">
        <v>-3.2349183556490899E-2</v>
      </c>
      <c r="X100" s="12">
        <v>-3.8268321278112499E-2</v>
      </c>
      <c r="Y100" s="12">
        <v>-5.6727365310655798E-3</v>
      </c>
      <c r="Z100" s="12">
        <v>9.5835999099068894E-3</v>
      </c>
      <c r="AA100" s="12">
        <v>-3.11235829935727E-2</v>
      </c>
      <c r="AB100" s="12">
        <v>-5.6152550752793601E-2</v>
      </c>
      <c r="AC100" s="12">
        <v>-6.5878112445694401E-2</v>
      </c>
      <c r="AD100" s="12">
        <v>-4.7347320158482198E-2</v>
      </c>
      <c r="AE100" s="12">
        <v>-2.5123465230262501E-2</v>
      </c>
      <c r="AF100" s="12">
        <v>-9.9641609772748892E-3</v>
      </c>
      <c r="AG100" s="12">
        <v>-4.38980958516497E-2</v>
      </c>
      <c r="AH100" s="12">
        <v>-3.7794154363414101E-2</v>
      </c>
      <c r="AI100" s="12">
        <v>-1.4623142459714401E-2</v>
      </c>
      <c r="AJ100" s="12">
        <v>-8.85520826982116E-3</v>
      </c>
      <c r="AK100" s="12">
        <v>-4.4758264696684899E-4</v>
      </c>
      <c r="AL100" s="12">
        <v>7.1431104279222196E-3</v>
      </c>
      <c r="AM100" s="12">
        <v>-7.4364941392272401E-3</v>
      </c>
      <c r="AN100" s="12">
        <v>-1.6893833568762201E-2</v>
      </c>
      <c r="AO100" s="12">
        <v>-2.82812340085388E-2</v>
      </c>
      <c r="AP100" s="12">
        <v>-7.4869924572183904E-3</v>
      </c>
      <c r="AQ100" s="12">
        <v>-3.3938242400761903E-2</v>
      </c>
      <c r="AR100" s="12">
        <v>2.4131214285329501E-2</v>
      </c>
      <c r="AS100" s="12">
        <v>-6.4197315389404397E-3</v>
      </c>
      <c r="AT100" s="12">
        <v>-3.8815985309948099E-2</v>
      </c>
      <c r="AU100" s="12">
        <v>3.1690798215432199E-2</v>
      </c>
      <c r="AW100">
        <f t="array" ref="AW100">SUMPRODUCT(B100:AU100,TRANSPOSE('QoL regression results'!$H$3:$H$48))</f>
        <v>0.84667291981250026</v>
      </c>
    </row>
    <row r="101" spans="1:49" x14ac:dyDescent="0.3">
      <c r="A101">
        <v>100</v>
      </c>
      <c r="B101" s="12">
        <v>0.89944498914585902</v>
      </c>
      <c r="C101" s="12">
        <v>2.2613894998561898E-3</v>
      </c>
      <c r="D101" s="12">
        <v>-1.6569006493470002E-2</v>
      </c>
      <c r="E101" s="12">
        <v>-3.8136258189023102E-2</v>
      </c>
      <c r="F101" s="12">
        <v>2.87624743636293E-2</v>
      </c>
      <c r="G101" s="12">
        <v>3.1710590712651698E-2</v>
      </c>
      <c r="H101" s="12">
        <v>4.5445146523953803E-3</v>
      </c>
      <c r="I101" s="12">
        <v>-3.0422737214500198E-3</v>
      </c>
      <c r="J101" s="12">
        <v>-5.6186657942644401E-2</v>
      </c>
      <c r="K101" s="12">
        <v>-4.1186385830209803E-2</v>
      </c>
      <c r="L101" s="12">
        <v>-9.5608556706189202E-2</v>
      </c>
      <c r="M101" s="12">
        <v>-8.51005539607122E-2</v>
      </c>
      <c r="N101" s="12">
        <v>-1.8662280712813301E-2</v>
      </c>
      <c r="O101" s="12">
        <v>-6.2569559950311507E-2</v>
      </c>
      <c r="P101" s="12">
        <v>-9.9738601130639995E-2</v>
      </c>
      <c r="Q101" s="12">
        <v>-3.4434675754878498E-2</v>
      </c>
      <c r="R101" s="12">
        <v>-0.106670285266752</v>
      </c>
      <c r="S101" s="12">
        <v>-3.3274715763244998E-2</v>
      </c>
      <c r="T101" s="12">
        <v>-7.45932850243263E-2</v>
      </c>
      <c r="U101" s="12">
        <v>-1.5992255729941299E-2</v>
      </c>
      <c r="V101" s="12">
        <v>-4.6209743998258598E-2</v>
      </c>
      <c r="W101" s="12">
        <v>-2.3659824450865299E-2</v>
      </c>
      <c r="X101" s="12">
        <v>-5.6918216227683999E-3</v>
      </c>
      <c r="Y101" s="12">
        <v>-4.8968793422468201E-3</v>
      </c>
      <c r="Z101" s="12">
        <v>-9.6151298136535699E-3</v>
      </c>
      <c r="AA101" s="12">
        <v>-1.46614089433914E-2</v>
      </c>
      <c r="AB101" s="12">
        <v>-6.9068555375687096E-2</v>
      </c>
      <c r="AC101" s="12">
        <v>-3.51949274944355E-2</v>
      </c>
      <c r="AD101" s="12">
        <v>5.8761837930772602E-2</v>
      </c>
      <c r="AE101" s="12">
        <v>-2.2140683019960201E-2</v>
      </c>
      <c r="AF101" s="12">
        <v>-2.3013582448148599E-2</v>
      </c>
      <c r="AG101" s="12">
        <v>-4.6987741829917599E-2</v>
      </c>
      <c r="AH101" s="12">
        <v>-4.32246012404328E-2</v>
      </c>
      <c r="AI101" s="12">
        <v>-1.61286692527648E-2</v>
      </c>
      <c r="AJ101" s="12">
        <v>-7.7272194524627301E-3</v>
      </c>
      <c r="AK101" s="12">
        <v>-8.1995578188035108E-3</v>
      </c>
      <c r="AL101" s="12">
        <v>4.59638570908001E-4</v>
      </c>
      <c r="AM101" s="12">
        <v>-1.5364951456130999E-2</v>
      </c>
      <c r="AN101" s="12">
        <v>-2.8314729857893899E-2</v>
      </c>
      <c r="AO101" s="12">
        <v>-4.2889061790961899E-2</v>
      </c>
      <c r="AP101" s="12">
        <v>-1.37558225528523E-2</v>
      </c>
      <c r="AQ101" s="12">
        <v>-3.5506156949255498E-2</v>
      </c>
      <c r="AR101" s="12">
        <v>2.34404028617301E-2</v>
      </c>
      <c r="AS101" s="12">
        <v>-1.3605637001521001E-2</v>
      </c>
      <c r="AT101" s="12">
        <v>-4.81662066356928E-2</v>
      </c>
      <c r="AU101" s="12">
        <v>3.0142278184741501E-2</v>
      </c>
      <c r="AW101">
        <f t="array" ref="AW101">SUMPRODUCT(B101:AU101,TRANSPOSE('QoL regression results'!$H$3:$H$48))</f>
        <v>0.85668002647633423</v>
      </c>
    </row>
    <row r="102" spans="1:49" x14ac:dyDescent="0.3">
      <c r="A102">
        <v>101</v>
      </c>
      <c r="B102" s="12">
        <v>0.88824896752258298</v>
      </c>
      <c r="C102" s="12">
        <v>1.53914145947519E-3</v>
      </c>
      <c r="D102" s="12">
        <v>-2.4131073526958799E-2</v>
      </c>
      <c r="E102" s="12">
        <v>-3.4369558416135801E-2</v>
      </c>
      <c r="F102" s="12">
        <v>1.5752597560172998E-2</v>
      </c>
      <c r="G102" s="12">
        <v>1.0278713692573001E-2</v>
      </c>
      <c r="H102" s="12">
        <v>1.4594675412112901E-2</v>
      </c>
      <c r="I102" s="12">
        <v>-2.7071680061458402E-2</v>
      </c>
      <c r="J102" s="12">
        <v>-5.11391351780658E-2</v>
      </c>
      <c r="K102" s="12">
        <v>-3.8022098135421602E-2</v>
      </c>
      <c r="L102" s="12">
        <v>-8.4098023320849397E-2</v>
      </c>
      <c r="M102" s="12">
        <v>-7.9162958543184295E-2</v>
      </c>
      <c r="N102" s="12">
        <v>-1.92588942460288E-2</v>
      </c>
      <c r="O102" s="12">
        <v>-3.5083585038929499E-2</v>
      </c>
      <c r="P102" s="12">
        <v>-0.102987604036199</v>
      </c>
      <c r="Q102" s="12">
        <v>-4.5598365149462999E-2</v>
      </c>
      <c r="R102" s="12">
        <v>-2.89848188051741E-2</v>
      </c>
      <c r="S102" s="12">
        <v>-4.2379847109647102E-2</v>
      </c>
      <c r="T102" s="12">
        <v>-9.3253264696128602E-2</v>
      </c>
      <c r="U102" s="12">
        <v>1.8124097797139398E-2</v>
      </c>
      <c r="V102" s="12">
        <v>-2.7540680334862101E-2</v>
      </c>
      <c r="W102" s="12">
        <v>-2.7019482540277799E-2</v>
      </c>
      <c r="X102" s="12">
        <v>-5.2090196446603398E-2</v>
      </c>
      <c r="Y102" s="12">
        <v>-3.73398650734608E-3</v>
      </c>
      <c r="Z102" s="12">
        <v>1.1581886260035699E-2</v>
      </c>
      <c r="AA102" s="12">
        <v>-2.8254104822490599E-2</v>
      </c>
      <c r="AB102" s="12">
        <v>-6.8747434678142497E-2</v>
      </c>
      <c r="AC102" s="12">
        <v>-3.1895920771867897E-2</v>
      </c>
      <c r="AD102" s="12">
        <v>-2.07961618040951E-2</v>
      </c>
      <c r="AE102" s="12">
        <v>-2.5345097225930199E-2</v>
      </c>
      <c r="AF102" s="12">
        <v>-1.5697054292979899E-2</v>
      </c>
      <c r="AG102" s="12">
        <v>-4.0765730802417903E-2</v>
      </c>
      <c r="AH102" s="12">
        <v>-2.7310036656653301E-2</v>
      </c>
      <c r="AI102" s="12">
        <v>-2.1243130877706799E-2</v>
      </c>
      <c r="AJ102" s="12">
        <v>-1.13868822196686E-2</v>
      </c>
      <c r="AK102" s="12">
        <v>-8.3987773279226696E-3</v>
      </c>
      <c r="AL102" s="12">
        <v>-1.27328447784298E-3</v>
      </c>
      <c r="AM102" s="12">
        <v>-1.6007321487526E-2</v>
      </c>
      <c r="AN102" s="12">
        <v>-2.16387883087827E-2</v>
      </c>
      <c r="AO102" s="12">
        <v>-3.5634435148370697E-2</v>
      </c>
      <c r="AP102" s="12">
        <v>-1.37474865754296E-2</v>
      </c>
      <c r="AQ102" s="12">
        <v>-4.3399870716077198E-2</v>
      </c>
      <c r="AR102" s="12">
        <v>2.8040653444359999E-2</v>
      </c>
      <c r="AS102" s="12">
        <v>-8.6421523309520402E-3</v>
      </c>
      <c r="AT102" s="12">
        <v>-4.4868327108605499E-2</v>
      </c>
      <c r="AU102" s="12">
        <v>3.2757218832652597E-2</v>
      </c>
      <c r="AW102">
        <f t="array" ref="AW102">SUMPRODUCT(B102:AU102,TRANSPOSE('QoL regression results'!$H$3:$H$48))</f>
        <v>0.85966564638808662</v>
      </c>
    </row>
    <row r="103" spans="1:49" x14ac:dyDescent="0.3">
      <c r="A103">
        <v>102</v>
      </c>
      <c r="B103" s="12">
        <v>0.89231117183339503</v>
      </c>
      <c r="C103" s="12">
        <v>6.7971052299887202E-3</v>
      </c>
      <c r="D103" s="12">
        <v>8.0214817410656503E-3</v>
      </c>
      <c r="E103" s="12">
        <v>-2.1708354780731302E-2</v>
      </c>
      <c r="F103" s="12">
        <v>2.2247480509449701E-2</v>
      </c>
      <c r="G103" s="12">
        <v>1.35831766375933E-2</v>
      </c>
      <c r="H103" s="12">
        <v>-1.4461877352979199E-2</v>
      </c>
      <c r="I103" s="12">
        <v>-3.0855556234756099E-3</v>
      </c>
      <c r="J103" s="12">
        <v>-3.95869104546527E-2</v>
      </c>
      <c r="K103" s="12">
        <v>-3.5637477533022301E-2</v>
      </c>
      <c r="L103" s="12">
        <v>-0.109706108750075</v>
      </c>
      <c r="M103" s="12">
        <v>-6.8382478218841206E-2</v>
      </c>
      <c r="N103" s="12">
        <v>-1.5450377321641499E-2</v>
      </c>
      <c r="O103" s="12">
        <v>-5.24561596470981E-2</v>
      </c>
      <c r="P103" s="12">
        <v>-9.1259434018977903E-2</v>
      </c>
      <c r="Q103" s="12">
        <v>-8.2748833560335994E-2</v>
      </c>
      <c r="R103" s="12">
        <v>-8.0031741662983297E-2</v>
      </c>
      <c r="S103" s="12">
        <v>-4.3162025230500903E-2</v>
      </c>
      <c r="T103" s="12">
        <v>-0.108515350877539</v>
      </c>
      <c r="U103" s="12">
        <v>3.61405963172294E-2</v>
      </c>
      <c r="V103" s="12">
        <v>-5.1687845958505299E-2</v>
      </c>
      <c r="W103" s="12">
        <v>-2.8147546414762602E-2</v>
      </c>
      <c r="X103" s="12">
        <v>-5.1250934307329403E-2</v>
      </c>
      <c r="Y103" s="12">
        <v>1.48644544648854E-2</v>
      </c>
      <c r="Z103" s="12">
        <v>-3.8344771004571399E-2</v>
      </c>
      <c r="AA103" s="12">
        <v>-1.31170305408889E-2</v>
      </c>
      <c r="AB103" s="12">
        <v>-8.1154353329102494E-2</v>
      </c>
      <c r="AC103" s="12">
        <v>-5.1736226612960901E-2</v>
      </c>
      <c r="AD103" s="12">
        <v>-2.1281697829846201E-2</v>
      </c>
      <c r="AE103" s="12">
        <v>-3.1654083613879599E-2</v>
      </c>
      <c r="AF103" s="12">
        <v>-1.16441501190698E-2</v>
      </c>
      <c r="AG103" s="12">
        <v>-3.6181752523249899E-2</v>
      </c>
      <c r="AH103" s="12">
        <v>-3.2844639137593702E-2</v>
      </c>
      <c r="AI103" s="12">
        <v>-1.3854546568017699E-2</v>
      </c>
      <c r="AJ103" s="12">
        <v>-1.4033798202511201E-2</v>
      </c>
      <c r="AK103" s="12">
        <v>-2.30837173492817E-3</v>
      </c>
      <c r="AL103" s="12">
        <v>-1.58298556994626E-3</v>
      </c>
      <c r="AM103" s="12">
        <v>-1.3094679319384701E-2</v>
      </c>
      <c r="AN103" s="12">
        <v>-2.1889464707430299E-2</v>
      </c>
      <c r="AO103" s="12">
        <v>-3.8124780344831598E-2</v>
      </c>
      <c r="AP103" s="12">
        <v>-1.26234782647796E-2</v>
      </c>
      <c r="AQ103" s="12">
        <v>-4.51671220854587E-2</v>
      </c>
      <c r="AR103" s="12">
        <v>2.2034791851453E-2</v>
      </c>
      <c r="AS103" s="12">
        <v>-1.48584962613106E-2</v>
      </c>
      <c r="AT103" s="12">
        <v>-4.5216634331023998E-2</v>
      </c>
      <c r="AU103" s="12">
        <v>3.1856570021270299E-2</v>
      </c>
      <c r="AW103">
        <f t="array" ref="AW103">SUMPRODUCT(B103:AU103,TRANSPOSE('QoL regression results'!$H$3:$H$48))</f>
        <v>0.85788354712585502</v>
      </c>
    </row>
    <row r="104" spans="1:49" x14ac:dyDescent="0.3">
      <c r="A104">
        <v>103</v>
      </c>
      <c r="B104" s="12">
        <v>0.89863414098351402</v>
      </c>
      <c r="C104" s="12">
        <v>-2.3919036701863699E-3</v>
      </c>
      <c r="D104" s="12">
        <v>4.1589259555257496E-3</v>
      </c>
      <c r="E104" s="12">
        <v>-4.8710326377292397E-2</v>
      </c>
      <c r="F104" s="12">
        <v>2.39896214744947E-2</v>
      </c>
      <c r="G104" s="12">
        <v>5.1214027782973699E-3</v>
      </c>
      <c r="H104" s="12">
        <v>-9.5335455615003402E-3</v>
      </c>
      <c r="I104" s="12">
        <v>-2.28773989258588E-2</v>
      </c>
      <c r="J104" s="12">
        <v>-6.3370897237274404E-2</v>
      </c>
      <c r="K104" s="12">
        <v>-4.77779470357136E-2</v>
      </c>
      <c r="L104" s="12">
        <v>-8.0752839901394799E-2</v>
      </c>
      <c r="M104" s="12">
        <v>-0.12962496030899401</v>
      </c>
      <c r="N104" s="12">
        <v>-1.65786597599984E-2</v>
      </c>
      <c r="O104" s="12">
        <v>-3.28644782249801E-2</v>
      </c>
      <c r="P104" s="12">
        <v>-8.5338882548568806E-2</v>
      </c>
      <c r="Q104" s="12">
        <v>-4.1672969866493499E-2</v>
      </c>
      <c r="R104" s="12">
        <v>-2.8735297955497702E-2</v>
      </c>
      <c r="S104" s="12">
        <v>-4.2699058563279498E-2</v>
      </c>
      <c r="T104" s="12">
        <v>-7.5122860341632805E-2</v>
      </c>
      <c r="U104" s="12">
        <v>5.0568311369484104E-3</v>
      </c>
      <c r="V104" s="12">
        <v>3.9472115347985101E-2</v>
      </c>
      <c r="W104" s="12">
        <v>-4.2198735448745597E-2</v>
      </c>
      <c r="X104" s="12">
        <v>-5.7133494447600602E-2</v>
      </c>
      <c r="Y104" s="12">
        <v>4.1560909007814896E-3</v>
      </c>
      <c r="Z104" s="12">
        <v>-3.3810447814394001E-4</v>
      </c>
      <c r="AA104" s="12">
        <v>-1.9790156677982101E-2</v>
      </c>
      <c r="AB104" s="12">
        <v>-6.5255517353690007E-2</v>
      </c>
      <c r="AC104" s="12">
        <v>-1.9202369346008202E-2</v>
      </c>
      <c r="AD104" s="12">
        <v>2.9999778158643901E-2</v>
      </c>
      <c r="AE104" s="12">
        <v>-2.5499939372804901E-2</v>
      </c>
      <c r="AF104" s="12">
        <v>-2.1621954852648902E-2</v>
      </c>
      <c r="AG104" s="12">
        <v>-4.5809845634976899E-2</v>
      </c>
      <c r="AH104" s="12">
        <v>-3.7782585554873301E-2</v>
      </c>
      <c r="AI104" s="12">
        <v>-2.3430468416113799E-2</v>
      </c>
      <c r="AJ104" s="12">
        <v>-1.28481281533682E-2</v>
      </c>
      <c r="AK104" s="12">
        <v>-4.4012424669543299E-3</v>
      </c>
      <c r="AL104" s="12">
        <v>4.5659813603857397E-3</v>
      </c>
      <c r="AM104" s="12">
        <v>-8.2167650983854604E-3</v>
      </c>
      <c r="AN104" s="12">
        <v>-1.0145438616081699E-2</v>
      </c>
      <c r="AO104" s="12">
        <v>-3.0017460601014199E-2</v>
      </c>
      <c r="AP104" s="12">
        <v>-8.0866860510109394E-3</v>
      </c>
      <c r="AQ104" s="12">
        <v>-3.9537473741749998E-2</v>
      </c>
      <c r="AR104" s="12">
        <v>2.3474407353251701E-2</v>
      </c>
      <c r="AS104" s="12">
        <v>-1.0782284993349499E-2</v>
      </c>
      <c r="AT104" s="12">
        <v>-4.47995049095401E-2</v>
      </c>
      <c r="AU104" s="12">
        <v>2.8563955525769999E-2</v>
      </c>
      <c r="AW104">
        <f t="array" ref="AW104">SUMPRODUCT(B104:AU104,TRANSPOSE('QoL regression results'!$H$3:$H$48))</f>
        <v>0.86541753678902644</v>
      </c>
    </row>
    <row r="105" spans="1:49" x14ac:dyDescent="0.3">
      <c r="A105">
        <v>104</v>
      </c>
      <c r="B105" s="12">
        <v>0.89144946876100595</v>
      </c>
      <c r="C105" s="12">
        <v>7.0170492365391902E-3</v>
      </c>
      <c r="D105" s="12">
        <v>-1.1363412756774001E-3</v>
      </c>
      <c r="E105" s="12">
        <v>-1.4723204933068E-2</v>
      </c>
      <c r="F105" s="12">
        <v>2.26914358988154E-2</v>
      </c>
      <c r="G105" s="12">
        <v>5.6345855314761202E-3</v>
      </c>
      <c r="H105" s="12">
        <v>5.4146139307651902E-3</v>
      </c>
      <c r="I105" s="12">
        <v>-4.55568056684982E-3</v>
      </c>
      <c r="J105" s="12">
        <v>-4.0987934190387203E-2</v>
      </c>
      <c r="K105" s="12">
        <v>-3.3788136170453599E-2</v>
      </c>
      <c r="L105" s="12">
        <v>-8.9297003127398897E-2</v>
      </c>
      <c r="M105" s="12">
        <v>-8.7262213282004397E-2</v>
      </c>
      <c r="N105" s="12">
        <v>-1.8651210277784401E-2</v>
      </c>
      <c r="O105" s="12">
        <v>-4.93167520173034E-2</v>
      </c>
      <c r="P105" s="12">
        <v>-0.13116111135304301</v>
      </c>
      <c r="Q105" s="12">
        <v>-5.8182938859049398E-2</v>
      </c>
      <c r="R105" s="12">
        <v>-0.121354487153936</v>
      </c>
      <c r="S105" s="12">
        <v>-4.1356062712933198E-2</v>
      </c>
      <c r="T105" s="12">
        <v>-7.3250311570683693E-2</v>
      </c>
      <c r="U105" s="12">
        <v>8.0131364109462706E-3</v>
      </c>
      <c r="V105" s="12">
        <v>-7.3111324236014796E-2</v>
      </c>
      <c r="W105" s="12">
        <v>-2.9351679534123699E-2</v>
      </c>
      <c r="X105" s="12">
        <v>-2.6395587376352302E-2</v>
      </c>
      <c r="Y105" s="12">
        <v>-1.17683849692122E-2</v>
      </c>
      <c r="Z105" s="12">
        <v>-6.8427947605142403E-3</v>
      </c>
      <c r="AA105" s="12">
        <v>-2.5057194431154201E-2</v>
      </c>
      <c r="AB105" s="12">
        <v>-7.4846929035115806E-2</v>
      </c>
      <c r="AC105" s="12">
        <v>-5.3605164273052501E-2</v>
      </c>
      <c r="AD105" s="12">
        <v>-1.5462954238937799E-2</v>
      </c>
      <c r="AE105" s="12">
        <v>-2.4684156320413E-2</v>
      </c>
      <c r="AF105" s="12">
        <v>-1.87044266753221E-2</v>
      </c>
      <c r="AG105" s="12">
        <v>-4.5072555203215403E-2</v>
      </c>
      <c r="AH105" s="12">
        <v>-3.5216720372237102E-2</v>
      </c>
      <c r="AI105" s="12">
        <v>-1.9950074089110301E-2</v>
      </c>
      <c r="AJ105" s="12">
        <v>-1.05666710438884E-2</v>
      </c>
      <c r="AK105" s="12">
        <v>-5.2336039890859198E-3</v>
      </c>
      <c r="AL105" s="12">
        <v>-2.2252154675024001E-3</v>
      </c>
      <c r="AM105" s="12">
        <v>-1.1843959703651799E-2</v>
      </c>
      <c r="AN105" s="12">
        <v>-1.6894776980670701E-2</v>
      </c>
      <c r="AO105" s="12">
        <v>-3.4559525751682398E-2</v>
      </c>
      <c r="AP105" s="12">
        <v>-1.1845173789941999E-2</v>
      </c>
      <c r="AQ105" s="12">
        <v>-4.1472798475015997E-2</v>
      </c>
      <c r="AR105" s="12">
        <v>2.36827243863061E-2</v>
      </c>
      <c r="AS105" s="12">
        <v>-8.8994848853336597E-3</v>
      </c>
      <c r="AT105" s="12">
        <v>-4.2004305176029301E-2</v>
      </c>
      <c r="AU105" s="12">
        <v>2.8027106672308299E-2</v>
      </c>
      <c r="AW105">
        <f t="array" ref="AW105">SUMPRODUCT(B105:AU105,TRANSPOSE('QoL regression results'!$H$3:$H$48))</f>
        <v>0.85400753292126641</v>
      </c>
    </row>
    <row r="106" spans="1:49" x14ac:dyDescent="0.3">
      <c r="A106">
        <v>105</v>
      </c>
      <c r="B106" s="12">
        <v>0.88499937890066405</v>
      </c>
      <c r="C106" s="12">
        <v>5.9716228612413397E-3</v>
      </c>
      <c r="D106" s="12">
        <v>5.6982694127194998E-3</v>
      </c>
      <c r="E106" s="12">
        <v>-1.2787181659110299E-2</v>
      </c>
      <c r="F106" s="12">
        <v>2.5524847339057001E-2</v>
      </c>
      <c r="G106" s="12">
        <v>1.8155464742996501E-2</v>
      </c>
      <c r="H106" s="12">
        <v>-1.73150083297255E-2</v>
      </c>
      <c r="I106" s="12">
        <v>-1.0821110686775199E-2</v>
      </c>
      <c r="J106" s="12">
        <v>-4.6030236266770497E-2</v>
      </c>
      <c r="K106" s="12">
        <v>-3.9108823958525198E-2</v>
      </c>
      <c r="L106" s="12">
        <v>-7.9548973053887501E-2</v>
      </c>
      <c r="M106" s="12">
        <v>-0.130564267254491</v>
      </c>
      <c r="N106" s="12">
        <v>-1.91870544132864E-2</v>
      </c>
      <c r="O106" s="12">
        <v>-3.9848999603472497E-2</v>
      </c>
      <c r="P106" s="12">
        <v>-6.5432205454585002E-2</v>
      </c>
      <c r="Q106" s="12">
        <v>-5.6645435835822898E-2</v>
      </c>
      <c r="R106" s="12">
        <v>-0.110820972875697</v>
      </c>
      <c r="S106" s="12">
        <v>-6.08060874101213E-2</v>
      </c>
      <c r="T106" s="12">
        <v>-0.10382198197371</v>
      </c>
      <c r="U106" s="12">
        <v>-3.5731580532466999E-3</v>
      </c>
      <c r="V106" s="12">
        <v>-2.8966778239757798E-3</v>
      </c>
      <c r="W106" s="12">
        <v>-1.6608655566835301E-2</v>
      </c>
      <c r="X106" s="12">
        <v>-2.0217721603249E-2</v>
      </c>
      <c r="Y106" s="12">
        <v>-4.2409579499347899E-2</v>
      </c>
      <c r="Z106" s="12">
        <v>-7.11719058291978E-3</v>
      </c>
      <c r="AA106" s="12">
        <v>-1.21292976492539E-2</v>
      </c>
      <c r="AB106" s="12">
        <v>-4.9360163305381899E-2</v>
      </c>
      <c r="AC106" s="12">
        <v>-3.2308074319095798E-2</v>
      </c>
      <c r="AD106" s="12">
        <v>6.7485517751415796E-3</v>
      </c>
      <c r="AE106" s="12">
        <v>-2.7345959393769201E-2</v>
      </c>
      <c r="AF106" s="12">
        <v>-1.89217156340192E-2</v>
      </c>
      <c r="AG106" s="12">
        <v>-4.8805340493437099E-2</v>
      </c>
      <c r="AH106" s="12">
        <v>-3.9502824262373899E-2</v>
      </c>
      <c r="AI106" s="12">
        <v>-2.2611713037323102E-2</v>
      </c>
      <c r="AJ106" s="12">
        <v>-8.9616140650482807E-3</v>
      </c>
      <c r="AK106" s="12">
        <v>-1.6298773736826201E-3</v>
      </c>
      <c r="AL106" s="12">
        <v>1.13383153478161E-2</v>
      </c>
      <c r="AM106" s="12">
        <v>-5.5499685543932602E-3</v>
      </c>
      <c r="AN106" s="12">
        <v>-1.2369534822071E-2</v>
      </c>
      <c r="AO106" s="12">
        <v>-2.6085724946095502E-2</v>
      </c>
      <c r="AP106" s="12">
        <v>-9.0696240368425898E-3</v>
      </c>
      <c r="AQ106" s="12">
        <v>-3.48650206729363E-2</v>
      </c>
      <c r="AR106" s="12">
        <v>2.3928568874399099E-2</v>
      </c>
      <c r="AS106" s="12">
        <v>-9.96941997038173E-3</v>
      </c>
      <c r="AT106" s="12">
        <v>-4.5048248967278499E-2</v>
      </c>
      <c r="AU106" s="12">
        <v>2.8295315891679301E-2</v>
      </c>
      <c r="AW106">
        <f t="array" ref="AW106">SUMPRODUCT(B106:AU106,TRANSPOSE('QoL regression results'!$H$3:$H$48))</f>
        <v>0.85683486998610625</v>
      </c>
    </row>
    <row r="107" spans="1:49" x14ac:dyDescent="0.3">
      <c r="A107">
        <v>106</v>
      </c>
      <c r="B107" s="12">
        <v>0.88834308847017596</v>
      </c>
      <c r="C107" s="12">
        <v>2.9343061283419302E-3</v>
      </c>
      <c r="D107" s="12">
        <v>-3.1607398504483099E-3</v>
      </c>
      <c r="E107" s="12">
        <v>-4.1652360404977003E-2</v>
      </c>
      <c r="F107" s="12">
        <v>2.7523372307394E-2</v>
      </c>
      <c r="G107" s="12">
        <v>3.0521664294262101E-2</v>
      </c>
      <c r="H107" s="12">
        <v>1.24221894402543E-2</v>
      </c>
      <c r="I107" s="12">
        <v>-3.0627066832782501E-2</v>
      </c>
      <c r="J107" s="12">
        <v>-6.3672361633989802E-2</v>
      </c>
      <c r="K107" s="12">
        <v>-3.7259288077358503E-2</v>
      </c>
      <c r="L107" s="12">
        <v>-9.0104872458067198E-2</v>
      </c>
      <c r="M107" s="12">
        <v>-0.140712751123094</v>
      </c>
      <c r="N107" s="12">
        <v>-2.3659212514968501E-2</v>
      </c>
      <c r="O107" s="12">
        <v>-3.4692018335867297E-2</v>
      </c>
      <c r="P107" s="12">
        <v>-6.0390464792051797E-2</v>
      </c>
      <c r="Q107" s="12">
        <v>-6.9222384251611202E-2</v>
      </c>
      <c r="R107" s="12">
        <v>-6.6404237146888104E-2</v>
      </c>
      <c r="S107" s="12">
        <v>-4.9152099235378603E-2</v>
      </c>
      <c r="T107" s="12">
        <v>-7.8467654325828404E-2</v>
      </c>
      <c r="U107" s="12">
        <v>1.2620289035491701E-3</v>
      </c>
      <c r="V107" s="12">
        <v>-6.8317742334776499E-2</v>
      </c>
      <c r="W107" s="12">
        <v>-2.0879385298304499E-2</v>
      </c>
      <c r="X107" s="12">
        <v>-7.14770373106852E-3</v>
      </c>
      <c r="Y107" s="12">
        <v>-1.8827328815879899E-2</v>
      </c>
      <c r="Z107" s="12">
        <v>1.8487524451506199E-2</v>
      </c>
      <c r="AA107" s="12">
        <v>-2.9150734719704901E-2</v>
      </c>
      <c r="AB107" s="12">
        <v>-6.5291663015370205E-2</v>
      </c>
      <c r="AC107" s="12">
        <v>-2.9955763400540299E-2</v>
      </c>
      <c r="AD107" s="12">
        <v>-2.5226106442080799E-3</v>
      </c>
      <c r="AE107" s="12">
        <v>-2.50729763410657E-2</v>
      </c>
      <c r="AF107" s="12">
        <v>-1.9533511098430999E-2</v>
      </c>
      <c r="AG107" s="12">
        <v>-4.4660237461249599E-2</v>
      </c>
      <c r="AH107" s="12">
        <v>-4.44236861017814E-2</v>
      </c>
      <c r="AI107" s="12">
        <v>-1.6363039575128299E-2</v>
      </c>
      <c r="AJ107" s="12">
        <v>-1.54005291552995E-2</v>
      </c>
      <c r="AK107" s="12">
        <v>3.8349641326415498E-3</v>
      </c>
      <c r="AL107" s="12">
        <v>6.9234623295287498E-3</v>
      </c>
      <c r="AM107" s="12">
        <v>-6.4856007012543898E-3</v>
      </c>
      <c r="AN107" s="12">
        <v>-1.50830881960881E-2</v>
      </c>
      <c r="AO107" s="12">
        <v>-3.0994413524288299E-2</v>
      </c>
      <c r="AP107" s="12">
        <v>-9.5237672651174304E-3</v>
      </c>
      <c r="AQ107" s="12">
        <v>-3.9523400084588399E-2</v>
      </c>
      <c r="AR107" s="12">
        <v>2.42185676541582E-2</v>
      </c>
      <c r="AS107" s="12">
        <v>-6.6407638816257698E-3</v>
      </c>
      <c r="AT107" s="12">
        <v>-4.1399568808700701E-2</v>
      </c>
      <c r="AU107" s="12">
        <v>3.1994375951848501E-2</v>
      </c>
      <c r="AW107">
        <f t="array" ref="AW107">SUMPRODUCT(B107:AU107,TRANSPOSE('QoL regression results'!$H$3:$H$48))</f>
        <v>0.85084286469792336</v>
      </c>
    </row>
    <row r="108" spans="1:49" x14ac:dyDescent="0.3">
      <c r="A108">
        <v>107</v>
      </c>
      <c r="B108" s="12">
        <v>0.89667773559834096</v>
      </c>
      <c r="C108" s="12">
        <v>5.6585396761645998E-3</v>
      </c>
      <c r="D108" s="12">
        <v>-1.00695330755579E-3</v>
      </c>
      <c r="E108" s="12">
        <v>-1.0808670467483601E-3</v>
      </c>
      <c r="F108" s="12">
        <v>1.1630478837908499E-2</v>
      </c>
      <c r="G108" s="12">
        <v>9.18302070746513E-3</v>
      </c>
      <c r="H108" s="12">
        <v>-1.2090513308142901E-2</v>
      </c>
      <c r="I108" s="12">
        <v>-1.1804987213073E-2</v>
      </c>
      <c r="J108" s="12">
        <v>-7.4648907434455805E-2</v>
      </c>
      <c r="K108" s="12">
        <v>-4.0611518616212698E-2</v>
      </c>
      <c r="L108" s="12">
        <v>-0.107040176538002</v>
      </c>
      <c r="M108" s="12">
        <v>-0.123333326107236</v>
      </c>
      <c r="N108" s="12">
        <v>-7.7966498633903003E-3</v>
      </c>
      <c r="O108" s="12">
        <v>-9.1028815184416301E-2</v>
      </c>
      <c r="P108" s="12">
        <v>-9.0637339616519805E-2</v>
      </c>
      <c r="Q108" s="12">
        <v>-9.3103382216090103E-2</v>
      </c>
      <c r="R108" s="12">
        <v>-3.4683344105146202E-2</v>
      </c>
      <c r="S108" s="12">
        <v>-5.6798170756617097E-2</v>
      </c>
      <c r="T108" s="12">
        <v>-8.9055391270832507E-2</v>
      </c>
      <c r="U108" s="12">
        <v>-1.4445739025131001E-2</v>
      </c>
      <c r="V108" s="12">
        <v>4.4299194884455599E-2</v>
      </c>
      <c r="W108" s="12">
        <v>-3.0630135880556499E-2</v>
      </c>
      <c r="X108" s="12">
        <v>-3.5555312754709703E-2</v>
      </c>
      <c r="Y108" s="12">
        <v>2.35899057643883E-2</v>
      </c>
      <c r="Z108" s="12">
        <v>1.6198262590482598E-2</v>
      </c>
      <c r="AA108" s="12">
        <v>-1.0440994727387401E-2</v>
      </c>
      <c r="AB108" s="12">
        <v>-7.6078987741002704E-2</v>
      </c>
      <c r="AC108" s="12">
        <v>-6.8892687871174502E-2</v>
      </c>
      <c r="AD108" s="12">
        <v>-3.5008047420705603E-2</v>
      </c>
      <c r="AE108" s="12">
        <v>-2.3681772407008101E-2</v>
      </c>
      <c r="AF108" s="12">
        <v>-1.1621718667712E-2</v>
      </c>
      <c r="AG108" s="12">
        <v>-4.4394037150489098E-2</v>
      </c>
      <c r="AH108" s="12">
        <v>-3.0015229419541399E-2</v>
      </c>
      <c r="AI108" s="12">
        <v>-1.41211403712E-2</v>
      </c>
      <c r="AJ108" s="12">
        <v>-1.23024238538906E-2</v>
      </c>
      <c r="AK108" s="12">
        <v>-7.3794516494073798E-3</v>
      </c>
      <c r="AL108" s="12">
        <v>-1.7728802753279301E-3</v>
      </c>
      <c r="AM108" s="12">
        <v>-1.8124666741877699E-2</v>
      </c>
      <c r="AN108" s="12">
        <v>-1.9704246503476699E-2</v>
      </c>
      <c r="AO108" s="12">
        <v>-3.7000238586929801E-2</v>
      </c>
      <c r="AP108" s="12">
        <v>-8.7120115365008095E-3</v>
      </c>
      <c r="AQ108" s="12">
        <v>-3.6937291202803799E-2</v>
      </c>
      <c r="AR108" s="12">
        <v>2.4896609732660301E-2</v>
      </c>
      <c r="AS108" s="12">
        <v>-1.1624597981542001E-2</v>
      </c>
      <c r="AT108" s="12">
        <v>-4.4336951856736903E-2</v>
      </c>
      <c r="AU108" s="12">
        <v>2.7178246303641702E-2</v>
      </c>
      <c r="AW108">
        <f t="array" ref="AW108">SUMPRODUCT(B108:AU108,TRANSPOSE('QoL regression results'!$H$3:$H$48))</f>
        <v>0.86488962590347163</v>
      </c>
    </row>
    <row r="109" spans="1:49" x14ac:dyDescent="0.3">
      <c r="A109">
        <v>108</v>
      </c>
      <c r="B109" s="12">
        <v>0.89861654193280804</v>
      </c>
      <c r="C109" s="12">
        <v>5.4150211089980498E-4</v>
      </c>
      <c r="D109" s="12">
        <v>3.0874708494990702E-3</v>
      </c>
      <c r="E109" s="12">
        <v>-2.84018982884847E-2</v>
      </c>
      <c r="F109" s="12">
        <v>1.3622798703918301E-2</v>
      </c>
      <c r="G109" s="12">
        <v>6.6052752651815103E-3</v>
      </c>
      <c r="H109" s="12">
        <v>-2.59861832949294E-2</v>
      </c>
      <c r="I109" s="12">
        <v>-3.0424884855063901E-2</v>
      </c>
      <c r="J109" s="12">
        <v>-8.2609611381826806E-2</v>
      </c>
      <c r="K109" s="12">
        <v>-3.9248257597534503E-2</v>
      </c>
      <c r="L109" s="12">
        <v>-9.0947086215266398E-2</v>
      </c>
      <c r="M109" s="12">
        <v>-0.12307587544861</v>
      </c>
      <c r="N109" s="12">
        <v>-1.79153007731889E-2</v>
      </c>
      <c r="O109" s="12">
        <v>-1.6179564801292901E-2</v>
      </c>
      <c r="P109" s="12">
        <v>-0.103316096305041</v>
      </c>
      <c r="Q109" s="12">
        <v>-5.1405323389571198E-2</v>
      </c>
      <c r="R109" s="12">
        <v>-5.7879957646458098E-2</v>
      </c>
      <c r="S109" s="12">
        <v>-4.1762809830592697E-2</v>
      </c>
      <c r="T109" s="12">
        <v>-8.5187094939540298E-2</v>
      </c>
      <c r="U109" s="12">
        <v>1.2681099843257101E-2</v>
      </c>
      <c r="V109" s="12">
        <v>-5.3171862677591698E-2</v>
      </c>
      <c r="W109" s="12">
        <v>-1.5228070056840201E-2</v>
      </c>
      <c r="X109" s="12">
        <v>-4.18494913986205E-2</v>
      </c>
      <c r="Y109" s="12">
        <v>-3.88602975390255E-2</v>
      </c>
      <c r="Z109" s="12">
        <v>5.3601527836728098E-3</v>
      </c>
      <c r="AA109" s="12">
        <v>-2.1298644626122399E-2</v>
      </c>
      <c r="AB109" s="12">
        <v>-5.8550195249681698E-2</v>
      </c>
      <c r="AC109" s="12">
        <v>-3.2275438230175799E-2</v>
      </c>
      <c r="AD109" s="12">
        <v>-2.8649946109205501E-2</v>
      </c>
      <c r="AE109" s="12">
        <v>-2.5005465669982602E-2</v>
      </c>
      <c r="AF109" s="12">
        <v>-1.25864151505071E-2</v>
      </c>
      <c r="AG109" s="12">
        <v>-4.00854814190253E-2</v>
      </c>
      <c r="AH109" s="12">
        <v>-2.7617448718342801E-2</v>
      </c>
      <c r="AI109" s="12">
        <v>-2.5545322260820801E-2</v>
      </c>
      <c r="AJ109" s="12">
        <v>-1.2826339961308201E-2</v>
      </c>
      <c r="AK109" s="12">
        <v>4.6270436204428897E-3</v>
      </c>
      <c r="AL109" s="12">
        <v>7.1931795056665304E-3</v>
      </c>
      <c r="AM109" s="12">
        <v>-3.2192080661401301E-3</v>
      </c>
      <c r="AN109" s="12">
        <v>-1.5981739710001101E-2</v>
      </c>
      <c r="AO109" s="12">
        <v>-3.4839871946587803E-2</v>
      </c>
      <c r="AP109" s="12">
        <v>-1.49897296664854E-2</v>
      </c>
      <c r="AQ109" s="12">
        <v>-4.2630132550813903E-2</v>
      </c>
      <c r="AR109" s="12">
        <v>2.4043243455488899E-2</v>
      </c>
      <c r="AS109" s="12">
        <v>-1.3665550685596399E-2</v>
      </c>
      <c r="AT109" s="12">
        <v>-5.3027380062318899E-2</v>
      </c>
      <c r="AU109" s="12">
        <v>2.8508378900437E-2</v>
      </c>
      <c r="AW109">
        <f t="array" ref="AW109">SUMPRODUCT(B109:AU109,TRANSPOSE('QoL regression results'!$H$3:$H$48))</f>
        <v>0.87819227272013178</v>
      </c>
    </row>
    <row r="110" spans="1:49" x14ac:dyDescent="0.3">
      <c r="A110">
        <v>109</v>
      </c>
      <c r="B110" s="12">
        <v>0.88897617519216998</v>
      </c>
      <c r="C110" s="12">
        <v>4.7435602723500201E-3</v>
      </c>
      <c r="D110" s="12">
        <v>2.62776494405733E-2</v>
      </c>
      <c r="E110" s="12">
        <v>-6.4818529691029201E-3</v>
      </c>
      <c r="F110" s="12">
        <v>2.69643648745586E-2</v>
      </c>
      <c r="G110" s="12">
        <v>4.9034021912511801E-3</v>
      </c>
      <c r="H110" s="12">
        <v>-6.4049936699856203E-3</v>
      </c>
      <c r="I110" s="12">
        <v>-4.1318134617682797E-3</v>
      </c>
      <c r="J110" s="12">
        <v>-4.25795533021728E-2</v>
      </c>
      <c r="K110" s="12">
        <v>-3.56727154295318E-2</v>
      </c>
      <c r="L110" s="12">
        <v>-7.0804704413746894E-2</v>
      </c>
      <c r="M110" s="12">
        <v>-0.118585418110828</v>
      </c>
      <c r="N110" s="12">
        <v>-1.7188020201555201E-2</v>
      </c>
      <c r="O110" s="12">
        <v>-3.7419347595832701E-2</v>
      </c>
      <c r="P110" s="12">
        <v>-9.5209436503350495E-2</v>
      </c>
      <c r="Q110" s="12">
        <v>-8.3831580098234895E-2</v>
      </c>
      <c r="R110" s="12">
        <v>-6.2594528777174502E-2</v>
      </c>
      <c r="S110" s="12">
        <v>-2.7074565607310998E-2</v>
      </c>
      <c r="T110" s="12">
        <v>-0.105997020607556</v>
      </c>
      <c r="U110" s="12">
        <v>1.67710232653175E-2</v>
      </c>
      <c r="V110" s="12">
        <v>-6.8018129664224103E-2</v>
      </c>
      <c r="W110" s="12">
        <v>-2.2447670927579901E-2</v>
      </c>
      <c r="X110" s="12">
        <v>1.1981976790872E-2</v>
      </c>
      <c r="Y110" s="12">
        <v>1.25378249489029E-2</v>
      </c>
      <c r="Z110" s="12">
        <v>6.9184514067694098E-3</v>
      </c>
      <c r="AA110" s="12">
        <v>-5.0689867498655396E-3</v>
      </c>
      <c r="AB110" s="12">
        <v>-7.7327573543732694E-2</v>
      </c>
      <c r="AC110" s="12">
        <v>-1.2919061578379599E-3</v>
      </c>
      <c r="AD110" s="12">
        <v>-2.14738328785474E-2</v>
      </c>
      <c r="AE110" s="12">
        <v>-2.6367318955307601E-2</v>
      </c>
      <c r="AF110" s="12">
        <v>-1.65205677134872E-2</v>
      </c>
      <c r="AG110" s="12">
        <v>-3.7360874164199302E-2</v>
      </c>
      <c r="AH110" s="12">
        <v>-4.6172162385858702E-2</v>
      </c>
      <c r="AI110" s="12">
        <v>-2.4644363313791599E-2</v>
      </c>
      <c r="AJ110" s="12">
        <v>-1.1222524277371099E-2</v>
      </c>
      <c r="AK110" s="12">
        <v>1.0333176400986099E-3</v>
      </c>
      <c r="AL110" s="12">
        <v>5.4994060472715904E-3</v>
      </c>
      <c r="AM110" s="12">
        <v>-6.6445813476545303E-3</v>
      </c>
      <c r="AN110" s="12">
        <v>-2.0400576309164298E-2</v>
      </c>
      <c r="AO110" s="12">
        <v>-3.2371432024425197E-2</v>
      </c>
      <c r="AP110" s="12">
        <v>-5.29178119972676E-3</v>
      </c>
      <c r="AQ110" s="12">
        <v>-4.2007260004075703E-2</v>
      </c>
      <c r="AR110" s="12">
        <v>1.5484775085824101E-2</v>
      </c>
      <c r="AS110" s="12">
        <v>-6.2854428660362701E-3</v>
      </c>
      <c r="AT110" s="12">
        <v>-4.0185097611229903E-2</v>
      </c>
      <c r="AU110" s="12">
        <v>3.1826285747831598E-2</v>
      </c>
      <c r="AW110">
        <f t="array" ref="AW110">SUMPRODUCT(B110:AU110,TRANSPOSE('QoL regression results'!$H$3:$H$48))</f>
        <v>0.84830341885358285</v>
      </c>
    </row>
    <row r="111" spans="1:49" x14ac:dyDescent="0.3">
      <c r="A111">
        <v>110</v>
      </c>
      <c r="B111" s="12">
        <v>0.89249219480514996</v>
      </c>
      <c r="C111" s="12">
        <v>1.88301561150102E-3</v>
      </c>
      <c r="D111" s="12">
        <v>-3.23202784877369E-3</v>
      </c>
      <c r="E111" s="12">
        <v>-2.7295190458013301E-2</v>
      </c>
      <c r="F111" s="12">
        <v>1.48706575285438E-2</v>
      </c>
      <c r="G111" s="12">
        <v>2.0406218894685999E-2</v>
      </c>
      <c r="H111" s="12">
        <v>-1.4399624253167599E-2</v>
      </c>
      <c r="I111" s="12">
        <v>-2.5154742689063599E-2</v>
      </c>
      <c r="J111" s="12">
        <v>-7.5428492086390103E-2</v>
      </c>
      <c r="K111" s="12">
        <v>-4.2518875094278E-2</v>
      </c>
      <c r="L111" s="12">
        <v>-7.0946870433477902E-2</v>
      </c>
      <c r="M111" s="12">
        <v>-8.0748108068689498E-2</v>
      </c>
      <c r="N111" s="12">
        <v>-1.9611861301769201E-2</v>
      </c>
      <c r="O111" s="12">
        <v>-4.0927360398518603E-2</v>
      </c>
      <c r="P111" s="12">
        <v>-8.0683295402738803E-2</v>
      </c>
      <c r="Q111" s="12">
        <v>-7.43300063516103E-2</v>
      </c>
      <c r="R111" s="12">
        <v>-5.4753134344360903E-2</v>
      </c>
      <c r="S111" s="12">
        <v>-4.5089287703439902E-2</v>
      </c>
      <c r="T111" s="12">
        <v>-8.7976971796523196E-2</v>
      </c>
      <c r="U111" s="12">
        <v>-4.9981310006008599E-3</v>
      </c>
      <c r="V111" s="12">
        <v>-2.1869525711678099E-2</v>
      </c>
      <c r="W111" s="12">
        <v>-3.8125390783191701E-2</v>
      </c>
      <c r="X111" s="12">
        <v>-2.0095074696493399E-2</v>
      </c>
      <c r="Y111" s="12">
        <v>3.5182536281920598E-2</v>
      </c>
      <c r="Z111" s="12">
        <v>-1.1065332862557601E-2</v>
      </c>
      <c r="AA111" s="12">
        <v>-2.9801750757713501E-2</v>
      </c>
      <c r="AB111" s="12">
        <v>-5.6399354297234902E-2</v>
      </c>
      <c r="AC111" s="12">
        <v>-3.7300731966147999E-2</v>
      </c>
      <c r="AD111" s="12">
        <v>3.7550826236431502E-2</v>
      </c>
      <c r="AE111" s="12">
        <v>-2.6214805679224299E-2</v>
      </c>
      <c r="AF111" s="12">
        <v>-1.5721049921434201E-2</v>
      </c>
      <c r="AG111" s="12">
        <v>-4.1994507644299198E-2</v>
      </c>
      <c r="AH111" s="12">
        <v>-3.2558621718855998E-2</v>
      </c>
      <c r="AI111" s="12">
        <v>-2.0036292280255399E-2</v>
      </c>
      <c r="AJ111" s="12">
        <v>-8.5759907073671704E-3</v>
      </c>
      <c r="AK111" s="12">
        <v>4.8224761298372399E-3</v>
      </c>
      <c r="AL111" s="12">
        <v>9.5349647964977895E-3</v>
      </c>
      <c r="AM111" s="12">
        <v>-2.3997264729541E-3</v>
      </c>
      <c r="AN111" s="12">
        <v>-1.6468466307339901E-2</v>
      </c>
      <c r="AO111" s="12">
        <v>-2.2779109761570202E-2</v>
      </c>
      <c r="AP111" s="12">
        <v>-1.2630637459978E-2</v>
      </c>
      <c r="AQ111" s="12">
        <v>-4.0261995607633598E-2</v>
      </c>
      <c r="AR111" s="12">
        <v>2.07457946368843E-2</v>
      </c>
      <c r="AS111" s="12">
        <v>-1.0506677170920801E-2</v>
      </c>
      <c r="AT111" s="12">
        <v>-4.36410190123609E-2</v>
      </c>
      <c r="AU111" s="12">
        <v>2.8079005693780398E-2</v>
      </c>
      <c r="AW111">
        <f t="array" ref="AW111">SUMPRODUCT(B111:AU111,TRANSPOSE('QoL regression results'!$H$3:$H$48))</f>
        <v>0.86946853788279166</v>
      </c>
    </row>
    <row r="112" spans="1:49" x14ac:dyDescent="0.3">
      <c r="A112">
        <v>111</v>
      </c>
      <c r="B112" s="12">
        <v>0.89687623316833198</v>
      </c>
      <c r="C112" s="12">
        <v>5.8483818199130296E-4</v>
      </c>
      <c r="D112" s="12">
        <v>-4.8566847273312803E-3</v>
      </c>
      <c r="E112" s="12">
        <v>-4.4240277432958601E-2</v>
      </c>
      <c r="F112" s="12">
        <v>2.1135568572762099E-2</v>
      </c>
      <c r="G112" s="12">
        <v>1.4124964898770199E-2</v>
      </c>
      <c r="H112" s="12">
        <v>1.56149441722218E-2</v>
      </c>
      <c r="I112" s="12">
        <v>-1.63606439776827E-2</v>
      </c>
      <c r="J112" s="12">
        <v>-6.1387327052298303E-2</v>
      </c>
      <c r="K112" s="12">
        <v>-3.9786444793831699E-2</v>
      </c>
      <c r="L112" s="12">
        <v>-9.0275083245247204E-2</v>
      </c>
      <c r="M112" s="12">
        <v>-0.105979791639034</v>
      </c>
      <c r="N112" s="12">
        <v>-2.67640274264387E-2</v>
      </c>
      <c r="O112" s="12">
        <v>-3.7184393342131097E-2</v>
      </c>
      <c r="P112" s="12">
        <v>-8.8575703489745694E-2</v>
      </c>
      <c r="Q112" s="12">
        <v>-8.0285090671842599E-2</v>
      </c>
      <c r="R112" s="12">
        <v>-0.10863475621558</v>
      </c>
      <c r="S112" s="12">
        <v>-6.3839148220985104E-2</v>
      </c>
      <c r="T112" s="12">
        <v>-9.8922421427836499E-2</v>
      </c>
      <c r="U112" s="12">
        <v>-2.4631112562798398E-2</v>
      </c>
      <c r="V112" s="12">
        <v>-6.4905657300858996E-2</v>
      </c>
      <c r="W112" s="12">
        <v>-3.4592257967367E-2</v>
      </c>
      <c r="X112" s="12">
        <v>-1.4361097647087999E-2</v>
      </c>
      <c r="Y112" s="12">
        <v>-1.25263906087858E-2</v>
      </c>
      <c r="Z112" s="12">
        <v>-1.1707523278092E-2</v>
      </c>
      <c r="AA112" s="12">
        <v>-1.03880582466803E-2</v>
      </c>
      <c r="AB112" s="12">
        <v>-6.91990367178381E-2</v>
      </c>
      <c r="AC112" s="12">
        <v>-2.3370893865637E-2</v>
      </c>
      <c r="AD112" s="12">
        <v>-1.66095764142054E-2</v>
      </c>
      <c r="AE112" s="12">
        <v>-2.59227759572455E-2</v>
      </c>
      <c r="AF112" s="12">
        <v>-1.85815004153034E-2</v>
      </c>
      <c r="AG112" s="12">
        <v>-4.0257640082986199E-2</v>
      </c>
      <c r="AH112" s="12">
        <v>-3.19224577136819E-2</v>
      </c>
      <c r="AI112" s="12">
        <v>-1.5066259112341799E-2</v>
      </c>
      <c r="AJ112" s="12">
        <v>-1.22715839216556E-2</v>
      </c>
      <c r="AK112" s="12">
        <v>-7.2415936675140199E-3</v>
      </c>
      <c r="AL112" s="12">
        <v>-4.3056231672985897E-3</v>
      </c>
      <c r="AM112" s="12">
        <v>-1.76339295198275E-2</v>
      </c>
      <c r="AN112" s="12">
        <v>-2.9650369877292901E-2</v>
      </c>
      <c r="AO112" s="12">
        <v>-4.0029149959595001E-2</v>
      </c>
      <c r="AP112" s="12">
        <v>-7.83475577759459E-3</v>
      </c>
      <c r="AQ112" s="12">
        <v>-3.69905919875732E-2</v>
      </c>
      <c r="AR112" s="12">
        <v>1.85671934886887E-2</v>
      </c>
      <c r="AS112" s="12">
        <v>-6.2140570424944397E-3</v>
      </c>
      <c r="AT112" s="12">
        <v>-3.8899086226424601E-2</v>
      </c>
      <c r="AU112" s="12">
        <v>3.2259219971068301E-2</v>
      </c>
      <c r="AW112">
        <f t="array" ref="AW112">SUMPRODUCT(B112:AU112,TRANSPOSE('QoL regression results'!$H$3:$H$48))</f>
        <v>0.86064815228735159</v>
      </c>
    </row>
    <row r="113" spans="1:49" x14ac:dyDescent="0.3">
      <c r="A113">
        <v>112</v>
      </c>
      <c r="B113" s="12">
        <v>0.90258405981452405</v>
      </c>
      <c r="C113" s="12">
        <v>-5.99191757978698E-3</v>
      </c>
      <c r="D113" s="12">
        <v>-1.04576527016554E-2</v>
      </c>
      <c r="E113" s="12">
        <v>-3.5475769300999903E-2</v>
      </c>
      <c r="F113" s="12">
        <v>2.2346628117415598E-2</v>
      </c>
      <c r="G113" s="12">
        <v>1.4848449263838199E-2</v>
      </c>
      <c r="H113" s="13">
        <v>1.9687720883678301E-6</v>
      </c>
      <c r="I113" s="12">
        <v>-2.23081487753094E-2</v>
      </c>
      <c r="J113" s="12">
        <v>-5.7778314841334097E-2</v>
      </c>
      <c r="K113" s="12">
        <v>-4.8173634160208402E-2</v>
      </c>
      <c r="L113" s="12">
        <v>-8.5760382808976895E-2</v>
      </c>
      <c r="M113" s="12">
        <v>-9.2513203868854907E-2</v>
      </c>
      <c r="N113" s="12">
        <v>-1.9005685778094202E-2</v>
      </c>
      <c r="O113" s="12">
        <v>-6.819206378197E-2</v>
      </c>
      <c r="P113" s="12">
        <v>-6.9873536903236999E-2</v>
      </c>
      <c r="Q113" s="12">
        <v>-4.91094800783426E-2</v>
      </c>
      <c r="R113" s="12">
        <v>-0.11884582721094999</v>
      </c>
      <c r="S113" s="12">
        <v>-4.5437437148061303E-2</v>
      </c>
      <c r="T113" s="12">
        <v>-6.7389357677994199E-2</v>
      </c>
      <c r="U113" s="12">
        <v>2.2167999925848499E-2</v>
      </c>
      <c r="V113" s="12">
        <v>-0.117700858246055</v>
      </c>
      <c r="W113" s="12">
        <v>-3.7018400827654799E-2</v>
      </c>
      <c r="X113" s="12">
        <v>-2.4322692500902601E-2</v>
      </c>
      <c r="Y113" s="12">
        <v>-3.28270331802697E-2</v>
      </c>
      <c r="Z113" s="12">
        <v>1.34022121043671E-2</v>
      </c>
      <c r="AA113" s="12">
        <v>-2.3959124559762599E-2</v>
      </c>
      <c r="AB113" s="12">
        <v>-5.8705083720827E-2</v>
      </c>
      <c r="AC113" s="12">
        <v>-5.2180325238205302E-2</v>
      </c>
      <c r="AD113" s="12">
        <v>2.3045088715808602E-2</v>
      </c>
      <c r="AE113" s="12">
        <v>-2.8312341376606001E-2</v>
      </c>
      <c r="AF113" s="12">
        <v>-1.6551068583803102E-2</v>
      </c>
      <c r="AG113" s="12">
        <v>-3.8781075754723802E-2</v>
      </c>
      <c r="AH113" s="12">
        <v>-3.62446622022164E-2</v>
      </c>
      <c r="AI113" s="12">
        <v>-2.75580729109395E-2</v>
      </c>
      <c r="AJ113" s="12">
        <v>-1.19573411967353E-2</v>
      </c>
      <c r="AK113" s="12">
        <v>8.18993633506224E-4</v>
      </c>
      <c r="AL113" s="12">
        <v>7.0260897631151996E-3</v>
      </c>
      <c r="AM113" s="12">
        <v>-2.7035907183117001E-3</v>
      </c>
      <c r="AN113" s="12">
        <v>-1.14747064103186E-2</v>
      </c>
      <c r="AO113" s="12">
        <v>-3.0369023282713702E-2</v>
      </c>
      <c r="AP113" s="12">
        <v>-7.7447535617112297E-3</v>
      </c>
      <c r="AQ113" s="12">
        <v>-3.5839195800918801E-2</v>
      </c>
      <c r="AR113" s="12">
        <v>1.7278074460735801E-2</v>
      </c>
      <c r="AS113" s="12">
        <v>-9.8183187668596395E-3</v>
      </c>
      <c r="AT113" s="12">
        <v>-4.1857522084871701E-2</v>
      </c>
      <c r="AU113" s="12">
        <v>2.8901824584023499E-2</v>
      </c>
      <c r="AW113">
        <f t="array" ref="AW113">SUMPRODUCT(B113:AU113,TRANSPOSE('QoL regression results'!$H$3:$H$48))</f>
        <v>0.87336548737542286</v>
      </c>
    </row>
    <row r="114" spans="1:49" x14ac:dyDescent="0.3">
      <c r="A114">
        <v>113</v>
      </c>
      <c r="B114" s="12">
        <v>0.88747827960751302</v>
      </c>
      <c r="C114" s="12">
        <v>2.98236919821085E-3</v>
      </c>
      <c r="D114" s="12">
        <v>-8.0228355895708096E-3</v>
      </c>
      <c r="E114" s="12">
        <v>-3.7981963369186002E-2</v>
      </c>
      <c r="F114" s="12">
        <v>1.9952055287979002E-2</v>
      </c>
      <c r="G114" s="12">
        <v>1.5647812618667899E-2</v>
      </c>
      <c r="H114" s="12">
        <v>1.93028217285682E-2</v>
      </c>
      <c r="I114" s="12">
        <v>-6.71963091426172E-3</v>
      </c>
      <c r="J114" s="12">
        <v>-3.6426621128773103E-2</v>
      </c>
      <c r="K114" s="12">
        <v>-3.55429364342442E-2</v>
      </c>
      <c r="L114" s="12">
        <v>-6.6607058958504606E-2</v>
      </c>
      <c r="M114" s="12">
        <v>-8.4495105027687797E-2</v>
      </c>
      <c r="N114" s="12">
        <v>-2.4010468486097399E-2</v>
      </c>
      <c r="O114" s="12">
        <v>-4.6305514135655E-2</v>
      </c>
      <c r="P114" s="12">
        <v>-0.112461851960229</v>
      </c>
      <c r="Q114" s="12">
        <v>-2.5272988088460201E-2</v>
      </c>
      <c r="R114" s="12">
        <v>-0.12362736071970901</v>
      </c>
      <c r="S114" s="12">
        <v>-4.4527875403735498E-2</v>
      </c>
      <c r="T114" s="12">
        <v>-9.2386475874621898E-2</v>
      </c>
      <c r="U114" s="12">
        <v>1.75825091987423E-2</v>
      </c>
      <c r="V114" s="12">
        <v>-0.13119231431638001</v>
      </c>
      <c r="W114" s="12">
        <v>-2.1613160596940701E-2</v>
      </c>
      <c r="X114" s="12">
        <v>-4.50405063319783E-2</v>
      </c>
      <c r="Y114" s="12">
        <v>4.7084882648934599E-3</v>
      </c>
      <c r="Z114" s="12">
        <v>5.9947476815203999E-3</v>
      </c>
      <c r="AA114" s="12">
        <v>-4.0274529694151202E-3</v>
      </c>
      <c r="AB114" s="12">
        <v>-8.3079908921344897E-2</v>
      </c>
      <c r="AC114" s="12">
        <v>-2.1293011878360201E-2</v>
      </c>
      <c r="AD114" s="12">
        <v>6.1548133974283102E-3</v>
      </c>
      <c r="AE114" s="12">
        <v>-2.53583724830523E-2</v>
      </c>
      <c r="AF114" s="12">
        <v>-1.99229792339491E-2</v>
      </c>
      <c r="AG114" s="12">
        <v>-4.7624605474347298E-2</v>
      </c>
      <c r="AH114" s="12">
        <v>-3.1374277169171301E-2</v>
      </c>
      <c r="AI114" s="12">
        <v>-1.9130858137052901E-2</v>
      </c>
      <c r="AJ114" s="12">
        <v>-1.6355626681105E-2</v>
      </c>
      <c r="AK114" s="12">
        <v>2.32667604462946E-3</v>
      </c>
      <c r="AL114" s="12">
        <v>1.22740871593343E-2</v>
      </c>
      <c r="AM114" s="12">
        <v>-3.38171773773913E-3</v>
      </c>
      <c r="AN114" s="12">
        <v>-1.14061592610054E-2</v>
      </c>
      <c r="AO114" s="12">
        <v>-3.9745895998595702E-2</v>
      </c>
      <c r="AP114" s="12">
        <v>-1.4717756254218201E-2</v>
      </c>
      <c r="AQ114" s="12">
        <v>-4.1685515897586102E-2</v>
      </c>
      <c r="AR114" s="12">
        <v>2.0447117964858E-2</v>
      </c>
      <c r="AS114" s="12">
        <v>-1.22985550226388E-2</v>
      </c>
      <c r="AT114" s="12">
        <v>-4.2652494002826301E-2</v>
      </c>
      <c r="AU114" s="12">
        <v>3.7429228857798702E-2</v>
      </c>
      <c r="AW114">
        <f t="array" ref="AW114">SUMPRODUCT(B114:AU114,TRANSPOSE('QoL regression results'!$H$3:$H$48))</f>
        <v>0.86837808959767604</v>
      </c>
    </row>
    <row r="115" spans="1:49" x14ac:dyDescent="0.3">
      <c r="A115">
        <v>114</v>
      </c>
      <c r="B115" s="12">
        <v>0.90748402780558302</v>
      </c>
      <c r="C115" s="12">
        <v>-3.90255159604279E-3</v>
      </c>
      <c r="D115" s="12">
        <v>-2.1385239973477502E-3</v>
      </c>
      <c r="E115" s="12">
        <v>-2.25948983834021E-2</v>
      </c>
      <c r="F115" s="12">
        <v>2.3963289926752E-2</v>
      </c>
      <c r="G115" s="12">
        <v>1.7718810233117999E-2</v>
      </c>
      <c r="H115" s="12">
        <v>-2.4468544401419E-3</v>
      </c>
      <c r="I115" s="12">
        <v>-2.5411247421851701E-2</v>
      </c>
      <c r="J115" s="12">
        <v>-8.7169725831079597E-2</v>
      </c>
      <c r="K115" s="12">
        <v>-4.12302138930669E-2</v>
      </c>
      <c r="L115" s="12">
        <v>-8.0943972316412496E-2</v>
      </c>
      <c r="M115" s="12">
        <v>-7.0046238209131695E-2</v>
      </c>
      <c r="N115" s="12">
        <v>-1.84146082606663E-2</v>
      </c>
      <c r="O115" s="12">
        <v>-6.5675145683836103E-2</v>
      </c>
      <c r="P115" s="12">
        <v>-8.4258298401047704E-2</v>
      </c>
      <c r="Q115" s="12">
        <v>-1.3739411246393499E-2</v>
      </c>
      <c r="R115" s="12">
        <v>-3.6316643197812797E-2</v>
      </c>
      <c r="S115" s="12">
        <v>-5.6798540077599102E-2</v>
      </c>
      <c r="T115" s="12">
        <v>-8.1974188509537693E-2</v>
      </c>
      <c r="U115" s="12">
        <v>8.9365950629041095E-4</v>
      </c>
      <c r="V115" s="12">
        <v>-0.12213269664232899</v>
      </c>
      <c r="W115" s="12">
        <v>-1.1367745621777401E-2</v>
      </c>
      <c r="X115" s="12">
        <v>-2.94190156765946E-2</v>
      </c>
      <c r="Y115" s="12">
        <v>-3.3165628250601202E-2</v>
      </c>
      <c r="Z115" s="12">
        <v>-2.0081419791088202E-2</v>
      </c>
      <c r="AA115" s="12">
        <v>-2.87289626526816E-2</v>
      </c>
      <c r="AB115" s="12">
        <v>-6.7027236786276506E-2</v>
      </c>
      <c r="AC115" s="12">
        <v>2.8233966731072199E-2</v>
      </c>
      <c r="AD115" s="12">
        <v>1.3280155901204E-2</v>
      </c>
      <c r="AE115" s="12">
        <v>-3.4673516891117799E-2</v>
      </c>
      <c r="AF115" s="12">
        <v>-1.52629997705195E-2</v>
      </c>
      <c r="AG115" s="12">
        <v>-5.0932028065058102E-2</v>
      </c>
      <c r="AH115" s="12">
        <v>-3.3442869197992303E-2</v>
      </c>
      <c r="AI115" s="12">
        <v>-2.1818989947548401E-2</v>
      </c>
      <c r="AJ115" s="12">
        <v>-1.28760751923387E-2</v>
      </c>
      <c r="AK115" s="12">
        <v>-1.97370334802455E-3</v>
      </c>
      <c r="AL115" s="12">
        <v>2.3670709459221598E-3</v>
      </c>
      <c r="AM115" s="12">
        <v>-8.4623378342436901E-3</v>
      </c>
      <c r="AN115" s="12">
        <v>-2.3864685144051601E-2</v>
      </c>
      <c r="AO115" s="12">
        <v>-3.6358201787030101E-2</v>
      </c>
      <c r="AP115" s="12">
        <v>-1.4189382936804201E-2</v>
      </c>
      <c r="AQ115" s="12">
        <v>-4.6007355512282203E-2</v>
      </c>
      <c r="AR115" s="12">
        <v>1.8875305116225701E-2</v>
      </c>
      <c r="AS115" s="12">
        <v>-1.3304700575036001E-2</v>
      </c>
      <c r="AT115" s="12">
        <v>-4.1701179169517197E-2</v>
      </c>
      <c r="AU115" s="12">
        <v>3.16512967991033E-2</v>
      </c>
      <c r="AW115">
        <f t="array" ref="AW115">SUMPRODUCT(B115:AU115,TRANSPOSE('QoL regression results'!$H$3:$H$48))</f>
        <v>0.87640822955351283</v>
      </c>
    </row>
    <row r="116" spans="1:49" x14ac:dyDescent="0.3">
      <c r="A116">
        <v>115</v>
      </c>
      <c r="B116" s="12">
        <v>0.90012265180338003</v>
      </c>
      <c r="C116" s="12">
        <v>1.14207769361856E-3</v>
      </c>
      <c r="D116" s="12">
        <v>-8.3935683625847007E-3</v>
      </c>
      <c r="E116" s="12">
        <v>-1.17981506352335E-2</v>
      </c>
      <c r="F116" s="12">
        <v>2.8927512785851602E-2</v>
      </c>
      <c r="G116" s="12">
        <v>2.5655759416459201E-2</v>
      </c>
      <c r="H116" s="12">
        <v>-9.6231986449014807E-3</v>
      </c>
      <c r="I116" s="12">
        <v>-2.00565171469811E-2</v>
      </c>
      <c r="J116" s="12">
        <v>-6.1180309566278998E-2</v>
      </c>
      <c r="K116" s="12">
        <v>-3.94892373103541E-2</v>
      </c>
      <c r="L116" s="12">
        <v>-8.4830957942220703E-2</v>
      </c>
      <c r="M116" s="12">
        <v>-9.6213680884389599E-2</v>
      </c>
      <c r="N116" s="12">
        <v>-1.43014483428336E-2</v>
      </c>
      <c r="O116" s="12">
        <v>-6.9244050295028906E-2</v>
      </c>
      <c r="P116" s="12">
        <v>-0.122976050090289</v>
      </c>
      <c r="Q116" s="12">
        <v>-2.5363280020850199E-2</v>
      </c>
      <c r="R116" s="12">
        <v>-9.0696902248240896E-2</v>
      </c>
      <c r="S116" s="12">
        <v>-5.1221407810858398E-2</v>
      </c>
      <c r="T116" s="12">
        <v>-6.96920701090918E-2</v>
      </c>
      <c r="U116" s="12">
        <v>1.3048145676952901E-2</v>
      </c>
      <c r="V116" s="12">
        <v>-3.76320347071257E-2</v>
      </c>
      <c r="W116" s="12">
        <v>-3.7384688319936001E-2</v>
      </c>
      <c r="X116" s="12">
        <v>-3.6134004834015E-2</v>
      </c>
      <c r="Y116" s="12">
        <v>-5.3169691881365102E-3</v>
      </c>
      <c r="Z116" s="12">
        <v>9.3826502769084209E-3</v>
      </c>
      <c r="AA116" s="12">
        <v>-2.60624256293982E-2</v>
      </c>
      <c r="AB116" s="12">
        <v>-5.0291990912309702E-2</v>
      </c>
      <c r="AC116" s="12">
        <v>-1.56126705920353E-2</v>
      </c>
      <c r="AD116" s="12">
        <v>3.04065237181587E-2</v>
      </c>
      <c r="AE116" s="12">
        <v>-2.6527655028911901E-2</v>
      </c>
      <c r="AF116" s="12">
        <v>-1.8271139583824699E-2</v>
      </c>
      <c r="AG116" s="12">
        <v>-4.1948080074119397E-2</v>
      </c>
      <c r="AH116" s="12">
        <v>-3.8675549596284997E-2</v>
      </c>
      <c r="AI116" s="12">
        <v>-1.4559931256825099E-2</v>
      </c>
      <c r="AJ116" s="12">
        <v>-1.59569202003449E-2</v>
      </c>
      <c r="AK116" s="12">
        <v>-9.1941121983861104E-3</v>
      </c>
      <c r="AL116" s="12">
        <v>3.3781934623243999E-3</v>
      </c>
      <c r="AM116" s="12">
        <v>-9.6837490684123697E-3</v>
      </c>
      <c r="AN116" s="12">
        <v>-2.00668509249682E-2</v>
      </c>
      <c r="AO116" s="12">
        <v>-3.9418564637514697E-2</v>
      </c>
      <c r="AP116" s="12">
        <v>-1.41988286895527E-2</v>
      </c>
      <c r="AQ116" s="12">
        <v>-4.4923160386131797E-2</v>
      </c>
      <c r="AR116" s="12">
        <v>2.5039307076309799E-2</v>
      </c>
      <c r="AS116" s="12">
        <v>-1.0768647747401E-2</v>
      </c>
      <c r="AT116" s="12">
        <v>-4.3658973156615703E-2</v>
      </c>
      <c r="AU116" s="12">
        <v>2.81375769706999E-2</v>
      </c>
      <c r="AW116">
        <f t="array" ref="AW116">SUMPRODUCT(B116:AU116,TRANSPOSE('QoL regression results'!$H$3:$H$48))</f>
        <v>0.86482529566941946</v>
      </c>
    </row>
    <row r="117" spans="1:49" x14ac:dyDescent="0.3">
      <c r="A117">
        <v>116</v>
      </c>
      <c r="B117" s="12">
        <v>0.89289272245962503</v>
      </c>
      <c r="C117" s="12">
        <v>5.4275108496390197E-3</v>
      </c>
      <c r="D117" s="12">
        <v>-2.40913855829412E-3</v>
      </c>
      <c r="E117" s="12">
        <v>-2.8032265205065E-2</v>
      </c>
      <c r="F117" s="12">
        <v>2.0646530460802E-2</v>
      </c>
      <c r="G117" s="12">
        <v>1.10557340196418E-2</v>
      </c>
      <c r="H117" s="12">
        <v>1.34213631172084E-2</v>
      </c>
      <c r="I117" s="12">
        <v>-5.9442811868017703E-3</v>
      </c>
      <c r="J117" s="12">
        <v>-5.4315031512777397E-2</v>
      </c>
      <c r="K117" s="12">
        <v>-3.8606454782338297E-2</v>
      </c>
      <c r="L117" s="12">
        <v>-0.10945836321197699</v>
      </c>
      <c r="M117" s="12">
        <v>-0.12191630408103001</v>
      </c>
      <c r="N117" s="12">
        <v>-2.12796516845619E-2</v>
      </c>
      <c r="O117" s="12">
        <v>-3.82830422397702E-2</v>
      </c>
      <c r="P117" s="12">
        <v>-0.107676792590572</v>
      </c>
      <c r="Q117" s="12">
        <v>-3.2796091090091802E-2</v>
      </c>
      <c r="R117" s="12">
        <v>-5.7637109554965101E-2</v>
      </c>
      <c r="S117" s="12">
        <v>-6.5655743485760004E-2</v>
      </c>
      <c r="T117" s="12">
        <v>-9.4023710126563798E-2</v>
      </c>
      <c r="U117" s="12">
        <v>2.1536549785120601E-3</v>
      </c>
      <c r="V117" s="12">
        <v>-0.12166769206762899</v>
      </c>
      <c r="W117" s="12">
        <v>-2.8675780647635801E-2</v>
      </c>
      <c r="X117" s="12">
        <v>-5.7470460054169599E-3</v>
      </c>
      <c r="Y117" s="12">
        <v>-1.19256160086683E-2</v>
      </c>
      <c r="Z117" s="12">
        <v>-8.6794644200676296E-3</v>
      </c>
      <c r="AA117" s="12">
        <v>-2.1496566874808099E-2</v>
      </c>
      <c r="AB117" s="12">
        <v>-8.0396665047030205E-2</v>
      </c>
      <c r="AC117" s="12">
        <v>-5.2868693376999501E-3</v>
      </c>
      <c r="AD117" s="12">
        <v>-1.47170131552856E-2</v>
      </c>
      <c r="AE117" s="12">
        <v>-2.5725281034242702E-2</v>
      </c>
      <c r="AF117" s="12">
        <v>-1.30667737728775E-2</v>
      </c>
      <c r="AG117" s="12">
        <v>-4.5804207697737701E-2</v>
      </c>
      <c r="AH117" s="12">
        <v>-3.32028515800998E-2</v>
      </c>
      <c r="AI117" s="12">
        <v>-1.6813900730188101E-2</v>
      </c>
      <c r="AJ117" s="12">
        <v>-1.26171290835244E-2</v>
      </c>
      <c r="AK117" s="12">
        <v>-8.9097858179986097E-3</v>
      </c>
      <c r="AL117" s="12">
        <v>9.5419505305858598E-4</v>
      </c>
      <c r="AM117" s="12">
        <v>-1.4856826633474301E-2</v>
      </c>
      <c r="AN117" s="12">
        <v>-2.3049207713462E-2</v>
      </c>
      <c r="AO117" s="12">
        <v>-3.7277015564582003E-2</v>
      </c>
      <c r="AP117" s="12">
        <v>-8.0232793963331307E-3</v>
      </c>
      <c r="AQ117" s="12">
        <v>-4.2439371932661403E-2</v>
      </c>
      <c r="AR117" s="12">
        <v>1.8193454355108898E-2</v>
      </c>
      <c r="AS117" s="12">
        <v>-3.63992020412002E-3</v>
      </c>
      <c r="AT117" s="12">
        <v>-4.47159614328662E-2</v>
      </c>
      <c r="AU117" s="12">
        <v>3.4433333277067303E-2</v>
      </c>
      <c r="AW117">
        <f t="array" ref="AW117">SUMPRODUCT(B117:AU117,TRANSPOSE('QoL regression results'!$H$3:$H$48))</f>
        <v>0.8606440659325838</v>
      </c>
    </row>
    <row r="118" spans="1:49" x14ac:dyDescent="0.3">
      <c r="A118">
        <v>117</v>
      </c>
      <c r="B118" s="12">
        <v>0.88968540591057799</v>
      </c>
      <c r="C118" s="12">
        <v>-1.0140883987203499E-3</v>
      </c>
      <c r="D118" s="12">
        <v>-1.7766513216481501E-2</v>
      </c>
      <c r="E118" s="12">
        <v>-7.0476265802683902E-2</v>
      </c>
      <c r="F118" s="12">
        <v>3.0025351960740299E-2</v>
      </c>
      <c r="G118" s="12">
        <v>2.9130518346583301E-2</v>
      </c>
      <c r="H118" s="12">
        <v>5.8589731881222998E-3</v>
      </c>
      <c r="I118" s="12">
        <v>-2.4065407588290601E-2</v>
      </c>
      <c r="J118" s="12">
        <v>-7.3156670452608E-2</v>
      </c>
      <c r="K118" s="12">
        <v>-3.8862938047950199E-2</v>
      </c>
      <c r="L118" s="12">
        <v>-9.6512149179537696E-2</v>
      </c>
      <c r="M118" s="12">
        <v>-7.0511213052084507E-2</v>
      </c>
      <c r="N118" s="12">
        <v>-1.42406205373576E-2</v>
      </c>
      <c r="O118" s="12">
        <v>-7.7747771824163397E-2</v>
      </c>
      <c r="P118" s="12">
        <v>-5.9205830686993997E-2</v>
      </c>
      <c r="Q118" s="12">
        <v>-6.4526337986207896E-2</v>
      </c>
      <c r="R118" s="12">
        <v>-0.107629537379667</v>
      </c>
      <c r="S118" s="12">
        <v>-3.71905962927623E-2</v>
      </c>
      <c r="T118" s="12">
        <v>-9.0465305319630901E-2</v>
      </c>
      <c r="U118" s="12">
        <v>1.91246193107612E-2</v>
      </c>
      <c r="V118" s="12">
        <v>-8.2808324497145903E-3</v>
      </c>
      <c r="W118" s="12">
        <v>-3.0094623024115998E-2</v>
      </c>
      <c r="X118" s="12">
        <v>-3.0073579157715899E-2</v>
      </c>
      <c r="Y118" s="12">
        <v>2.8692125539056101E-2</v>
      </c>
      <c r="Z118" s="12">
        <v>1.8797767851177799E-3</v>
      </c>
      <c r="AA118" s="12">
        <v>-1.7149802999747901E-2</v>
      </c>
      <c r="AB118" s="12">
        <v>-7.0022522210370503E-2</v>
      </c>
      <c r="AC118" s="12">
        <v>-2.0874084410913901E-2</v>
      </c>
      <c r="AD118" s="12">
        <v>2.4615282044669701E-2</v>
      </c>
      <c r="AE118" s="12">
        <v>-3.1840031536253303E-2</v>
      </c>
      <c r="AF118" s="12">
        <v>-1.6432914498308599E-2</v>
      </c>
      <c r="AG118" s="12">
        <v>-4.49990653493334E-2</v>
      </c>
      <c r="AH118" s="12">
        <v>-4.2432433451343003E-2</v>
      </c>
      <c r="AI118" s="12">
        <v>-1.9383540548488301E-2</v>
      </c>
      <c r="AJ118" s="12">
        <v>-7.3761595836140401E-3</v>
      </c>
      <c r="AK118" s="12">
        <v>-3.3079940356360699E-3</v>
      </c>
      <c r="AL118" s="12">
        <v>7.5038175722822601E-3</v>
      </c>
      <c r="AM118" s="12">
        <v>-6.5726723629550097E-3</v>
      </c>
      <c r="AN118" s="12">
        <v>-1.5018707644958501E-2</v>
      </c>
      <c r="AO118" s="12">
        <v>-3.06964291033907E-2</v>
      </c>
      <c r="AP118" s="12">
        <v>-7.94953175422544E-3</v>
      </c>
      <c r="AQ118" s="12">
        <v>-3.7801670835279397E-2</v>
      </c>
      <c r="AR118" s="12">
        <v>1.98008254189222E-2</v>
      </c>
      <c r="AS118" s="12">
        <v>-9.5195144913071596E-3</v>
      </c>
      <c r="AT118" s="12">
        <v>-4.2607238337270398E-2</v>
      </c>
      <c r="AU118" s="12">
        <v>3.3662579582685002E-2</v>
      </c>
      <c r="AW118">
        <f t="array" ref="AW118">SUMPRODUCT(B118:AU118,TRANSPOSE('QoL regression results'!$H$3:$H$48))</f>
        <v>0.85475679003151728</v>
      </c>
    </row>
    <row r="119" spans="1:49" x14ac:dyDescent="0.3">
      <c r="A119">
        <v>118</v>
      </c>
      <c r="B119" s="12">
        <v>0.89077099505917701</v>
      </c>
      <c r="C119" s="12">
        <v>3.00269785290296E-3</v>
      </c>
      <c r="D119" s="12">
        <v>-1.00632226139338E-2</v>
      </c>
      <c r="E119" s="12">
        <v>-3.2710817190520797E-2</v>
      </c>
      <c r="F119" s="12">
        <v>3.1580073258907E-2</v>
      </c>
      <c r="G119" s="12">
        <v>2.4314695241456501E-2</v>
      </c>
      <c r="H119" s="12">
        <v>2.3184451128879E-2</v>
      </c>
      <c r="I119" s="12">
        <v>2.97853586621052E-3</v>
      </c>
      <c r="J119" s="12">
        <v>-4.9677844098764801E-2</v>
      </c>
      <c r="K119" s="12">
        <v>-4.2139590642288602E-2</v>
      </c>
      <c r="L119" s="12">
        <v>-7.7448206518666005E-2</v>
      </c>
      <c r="M119" s="12">
        <v>-0.110968532376018</v>
      </c>
      <c r="N119" s="12">
        <v>-2.3924420627352901E-2</v>
      </c>
      <c r="O119" s="12">
        <v>-8.4168322974801799E-2</v>
      </c>
      <c r="P119" s="12">
        <v>-7.4649849465718704E-2</v>
      </c>
      <c r="Q119" s="12">
        <v>-5.3669911107578697E-2</v>
      </c>
      <c r="R119" s="12">
        <v>-6.2569537896747698E-2</v>
      </c>
      <c r="S119" s="12">
        <v>-4.4616445710341499E-2</v>
      </c>
      <c r="T119" s="12">
        <v>-8.3152497944025794E-2</v>
      </c>
      <c r="U119" s="12">
        <v>1.4403293307412199E-2</v>
      </c>
      <c r="V119" s="12">
        <v>-6.2181637039824302E-2</v>
      </c>
      <c r="W119" s="12">
        <v>-2.6014519079618399E-2</v>
      </c>
      <c r="X119" s="12">
        <v>-2.0327167579644E-2</v>
      </c>
      <c r="Y119" s="12">
        <v>-1.5314490250191199E-2</v>
      </c>
      <c r="Z119" s="12">
        <v>-1.88217831952836E-2</v>
      </c>
      <c r="AA119" s="12">
        <v>-3.0545949406668299E-2</v>
      </c>
      <c r="AB119" s="12">
        <v>-8.3799132059907799E-2</v>
      </c>
      <c r="AC119" s="12">
        <v>-3.1784346465507499E-2</v>
      </c>
      <c r="AD119" s="12">
        <v>-3.4485656837860403E-2</v>
      </c>
      <c r="AE119" s="12">
        <v>-1.90548874286007E-2</v>
      </c>
      <c r="AF119" s="12">
        <v>-1.4666002773362901E-2</v>
      </c>
      <c r="AG119" s="12">
        <v>-4.6056162201143197E-2</v>
      </c>
      <c r="AH119" s="12">
        <v>-4.2933536867517802E-2</v>
      </c>
      <c r="AI119" s="12">
        <v>-1.4623003805035799E-2</v>
      </c>
      <c r="AJ119" s="12">
        <v>-1.3566862935607099E-2</v>
      </c>
      <c r="AK119" s="12">
        <v>2.6015480625601801E-3</v>
      </c>
      <c r="AL119" s="12">
        <v>9.6816539844532404E-4</v>
      </c>
      <c r="AM119" s="12">
        <v>-1.20041380546176E-2</v>
      </c>
      <c r="AN119" s="12">
        <v>-1.9773358782421799E-2</v>
      </c>
      <c r="AO119" s="12">
        <v>-2.9994287210245E-2</v>
      </c>
      <c r="AP119" s="12">
        <v>-9.1364023993337692E-3</v>
      </c>
      <c r="AQ119" s="12">
        <v>-3.7528441704353703E-2</v>
      </c>
      <c r="AR119" s="12">
        <v>1.9791650058925799E-2</v>
      </c>
      <c r="AS119" s="12">
        <v>-5.22940139078197E-3</v>
      </c>
      <c r="AT119" s="12">
        <v>-4.1739199682276899E-2</v>
      </c>
      <c r="AU119" s="12">
        <v>3.14890256633968E-2</v>
      </c>
      <c r="AW119">
        <f t="array" ref="AW119">SUMPRODUCT(B119:AU119,TRANSPOSE('QoL regression results'!$H$3:$H$48))</f>
        <v>0.84880562359010459</v>
      </c>
    </row>
    <row r="120" spans="1:49" x14ac:dyDescent="0.3">
      <c r="A120">
        <v>119</v>
      </c>
      <c r="B120" s="12">
        <v>0.88687695036154002</v>
      </c>
      <c r="C120" s="12">
        <v>2.4524516813292999E-3</v>
      </c>
      <c r="D120" s="12">
        <v>1.86695202950833E-2</v>
      </c>
      <c r="E120" s="12">
        <v>-2.8065797903972001E-2</v>
      </c>
      <c r="F120" s="12">
        <v>2.1715956023813501E-2</v>
      </c>
      <c r="G120" s="12">
        <v>2.4113444039469E-3</v>
      </c>
      <c r="H120" s="12">
        <v>9.6721345457597106E-3</v>
      </c>
      <c r="I120" s="12">
        <v>-7.4533427839370402E-3</v>
      </c>
      <c r="J120" s="12">
        <v>-4.6196659846701099E-2</v>
      </c>
      <c r="K120" s="12">
        <v>-4.0177213946026497E-2</v>
      </c>
      <c r="L120" s="12">
        <v>-9.1695191695470205E-2</v>
      </c>
      <c r="M120" s="12">
        <v>-7.0801531894425299E-2</v>
      </c>
      <c r="N120" s="12">
        <v>-1.31246518963107E-2</v>
      </c>
      <c r="O120" s="12">
        <v>-4.2584584653994902E-2</v>
      </c>
      <c r="P120" s="12">
        <v>-4.6015569285116402E-2</v>
      </c>
      <c r="Q120" s="12">
        <v>-6.2830185168503402E-2</v>
      </c>
      <c r="R120" s="12">
        <v>-8.2351622337922106E-2</v>
      </c>
      <c r="S120" s="12">
        <v>-5.8748634264245897E-2</v>
      </c>
      <c r="T120" s="12">
        <v>-7.9821204321623901E-2</v>
      </c>
      <c r="U120" s="12">
        <v>6.6790863105882598E-3</v>
      </c>
      <c r="V120" s="12">
        <v>-5.98485130164087E-2</v>
      </c>
      <c r="W120" s="12">
        <v>-3.6929060872354598E-2</v>
      </c>
      <c r="X120" s="12">
        <v>-5.6563527062625803E-2</v>
      </c>
      <c r="Y120" s="12">
        <v>4.7367602891481104E-3</v>
      </c>
      <c r="Z120" s="12">
        <v>3.1142087206395899E-2</v>
      </c>
      <c r="AA120" s="12">
        <v>-1.9732635591309399E-2</v>
      </c>
      <c r="AB120" s="12">
        <v>-8.4840943536704697E-2</v>
      </c>
      <c r="AC120" s="12">
        <v>-6.2246024222587001E-2</v>
      </c>
      <c r="AD120" s="12">
        <v>5.16497531785894E-2</v>
      </c>
      <c r="AE120" s="12">
        <v>-2.5021743271100901E-2</v>
      </c>
      <c r="AF120" s="12">
        <v>-1.7641461483648899E-2</v>
      </c>
      <c r="AG120" s="12">
        <v>-4.5519010264742601E-2</v>
      </c>
      <c r="AH120" s="12">
        <v>-3.6932430263462698E-2</v>
      </c>
      <c r="AI120" s="12">
        <v>-1.8509004547577399E-2</v>
      </c>
      <c r="AJ120" s="12">
        <v>-1.5635363869299899E-2</v>
      </c>
      <c r="AK120" s="12">
        <v>-1.1008931773492099E-3</v>
      </c>
      <c r="AL120" s="12">
        <v>1.12831044962419E-2</v>
      </c>
      <c r="AM120" s="12">
        <v>-2.9004586958000498E-3</v>
      </c>
      <c r="AN120" s="12">
        <v>-1.82378880837939E-2</v>
      </c>
      <c r="AO120" s="12">
        <v>-2.7093763610106299E-2</v>
      </c>
      <c r="AP120" s="12">
        <v>-7.8827257363610105E-3</v>
      </c>
      <c r="AQ120" s="12">
        <v>-4.0305868330160997E-2</v>
      </c>
      <c r="AR120" s="12">
        <v>2.3071915080173401E-2</v>
      </c>
      <c r="AS120" s="12">
        <v>-9.8135894443821692E-3</v>
      </c>
      <c r="AT120" s="12">
        <v>-4.6364715027632897E-2</v>
      </c>
      <c r="AU120" s="12">
        <v>3.2892668577251198E-2</v>
      </c>
      <c r="AW120">
        <f t="array" ref="AW120">SUMPRODUCT(B120:AU120,TRANSPOSE('QoL regression results'!$H$3:$H$48))</f>
        <v>0.86122762459431923</v>
      </c>
    </row>
    <row r="121" spans="1:49" x14ac:dyDescent="0.3">
      <c r="A121">
        <v>120</v>
      </c>
      <c r="B121" s="12">
        <v>0.89339516125273499</v>
      </c>
      <c r="C121" s="12">
        <v>3.3502499745476598E-4</v>
      </c>
      <c r="D121" s="12">
        <v>-5.5312924509585996E-3</v>
      </c>
      <c r="E121" s="12">
        <v>-4.5611313707820199E-2</v>
      </c>
      <c r="F121" s="12">
        <v>2.49011505254857E-2</v>
      </c>
      <c r="G121" s="12">
        <v>3.7876207767305499E-2</v>
      </c>
      <c r="H121" s="12">
        <v>8.2149192114070301E-3</v>
      </c>
      <c r="I121" s="12">
        <v>-2.8602601454245199E-2</v>
      </c>
      <c r="J121" s="12">
        <v>-6.5799170183167E-2</v>
      </c>
      <c r="K121" s="12">
        <v>-3.5842630309250501E-2</v>
      </c>
      <c r="L121" s="12">
        <v>-7.66696595341535E-2</v>
      </c>
      <c r="M121" s="12">
        <v>-0.14796916080397399</v>
      </c>
      <c r="N121" s="12">
        <v>-1.9049438236480701E-2</v>
      </c>
      <c r="O121" s="12">
        <v>-7.0819089662582005E-2</v>
      </c>
      <c r="P121" s="12">
        <v>-7.6536256953706194E-2</v>
      </c>
      <c r="Q121" s="12">
        <v>-7.8342208193643306E-2</v>
      </c>
      <c r="R121" s="12">
        <v>-3.48866547148073E-2</v>
      </c>
      <c r="S121" s="12">
        <v>-1.8319749865587098E-2</v>
      </c>
      <c r="T121" s="12">
        <v>-9.5015264815779293E-2</v>
      </c>
      <c r="U121" s="12">
        <v>3.32283958552652E-2</v>
      </c>
      <c r="V121" s="12">
        <v>-4.9063899586466002E-2</v>
      </c>
      <c r="W121" s="12">
        <v>-3.2489345985353801E-2</v>
      </c>
      <c r="X121" s="12">
        <v>-4.2879407452940797E-2</v>
      </c>
      <c r="Y121" s="12">
        <v>1.8784936226180601E-2</v>
      </c>
      <c r="Z121" s="12">
        <v>-2.1166375062610501E-2</v>
      </c>
      <c r="AA121" s="12">
        <v>-2.1675946181230199E-2</v>
      </c>
      <c r="AB121" s="12">
        <v>-5.8488046441349903E-2</v>
      </c>
      <c r="AC121" s="12">
        <v>-1.1635431266152199E-2</v>
      </c>
      <c r="AD121" s="12">
        <v>3.2365491755281799E-2</v>
      </c>
      <c r="AE121" s="12">
        <v>-2.91387077931811E-2</v>
      </c>
      <c r="AF121" s="12">
        <v>-8.7455880423474401E-3</v>
      </c>
      <c r="AG121" s="12">
        <v>-4.1706514158411499E-2</v>
      </c>
      <c r="AH121" s="12">
        <v>-3.7230106984088102E-2</v>
      </c>
      <c r="AI121" s="12">
        <v>-1.7690936885511498E-2</v>
      </c>
      <c r="AJ121" s="12">
        <v>-1.31736204040651E-2</v>
      </c>
      <c r="AK121" s="12">
        <v>-4.2977095654085596E-3</v>
      </c>
      <c r="AL121" s="12">
        <v>2.0185211961139698E-3</v>
      </c>
      <c r="AM121" s="12">
        <v>-9.3030757280536201E-3</v>
      </c>
      <c r="AN121" s="12">
        <v>-2.59324450769409E-2</v>
      </c>
      <c r="AO121" s="12">
        <v>-3.1750644268439703E-2</v>
      </c>
      <c r="AP121" s="12">
        <v>-8.7467566022530405E-3</v>
      </c>
      <c r="AQ121" s="12">
        <v>-3.1927080279554099E-2</v>
      </c>
      <c r="AR121" s="12">
        <v>2.3473576220868601E-2</v>
      </c>
      <c r="AS121" s="12">
        <v>-1.1509925603687E-2</v>
      </c>
      <c r="AT121" s="12">
        <v>-4.4490130430509499E-2</v>
      </c>
      <c r="AU121" s="12">
        <v>3.2261160800650203E-2</v>
      </c>
      <c r="AW121">
        <f t="array" ref="AW121">SUMPRODUCT(B121:AU121,TRANSPOSE('QoL regression results'!$H$3:$H$48))</f>
        <v>0.85818357546476087</v>
      </c>
    </row>
    <row r="122" spans="1:49" x14ac:dyDescent="0.3">
      <c r="A122">
        <v>121</v>
      </c>
      <c r="B122" s="12">
        <v>0.89701216633692804</v>
      </c>
      <c r="C122" s="12">
        <v>3.7204624057522902E-3</v>
      </c>
      <c r="D122" s="12">
        <v>5.9196137066807901E-3</v>
      </c>
      <c r="E122" s="12">
        <v>-4.7455778072935599E-2</v>
      </c>
      <c r="F122" s="12">
        <v>2.0399246608300801E-2</v>
      </c>
      <c r="G122" s="12">
        <v>1.42111587473495E-2</v>
      </c>
      <c r="H122" s="12">
        <v>2.4545287131489301E-2</v>
      </c>
      <c r="I122" s="12">
        <v>-1.61372580165592E-2</v>
      </c>
      <c r="J122" s="12">
        <v>-4.5198963346732499E-2</v>
      </c>
      <c r="K122" s="12">
        <v>-3.9822897863858897E-2</v>
      </c>
      <c r="L122" s="12">
        <v>-5.9415574564128E-2</v>
      </c>
      <c r="M122" s="12">
        <v>-8.30183975110209E-2</v>
      </c>
      <c r="N122" s="12">
        <v>-1.6906115150534799E-2</v>
      </c>
      <c r="O122" s="12">
        <v>-3.5536417109391302E-2</v>
      </c>
      <c r="P122" s="12">
        <v>-4.2180943835450402E-2</v>
      </c>
      <c r="Q122" s="12">
        <v>-7.0991863307446307E-2</v>
      </c>
      <c r="R122" s="12">
        <v>-7.8091752500407993E-2</v>
      </c>
      <c r="S122" s="12">
        <v>-5.5699574827248098E-2</v>
      </c>
      <c r="T122" s="12">
        <v>-7.7454304373733407E-2</v>
      </c>
      <c r="U122" s="12">
        <v>-6.5811232563296497E-3</v>
      </c>
      <c r="V122" s="12">
        <v>-1.4642802514002001E-2</v>
      </c>
      <c r="W122" s="12">
        <v>-2.33342941519647E-2</v>
      </c>
      <c r="X122" s="12">
        <v>-2.6176253245012202E-2</v>
      </c>
      <c r="Y122" s="12">
        <v>-4.3758838918238896E-3</v>
      </c>
      <c r="Z122" s="12">
        <v>4.4171003326467801E-3</v>
      </c>
      <c r="AA122" s="12">
        <v>-2.2151453844733701E-2</v>
      </c>
      <c r="AB122" s="12">
        <v>-8.3016772394273394E-2</v>
      </c>
      <c r="AC122" s="12">
        <v>-3.1777779130673603E-2</v>
      </c>
      <c r="AD122" s="12">
        <v>-6.6914505586766093E-2</v>
      </c>
      <c r="AE122" s="12">
        <v>-2.47708902391287E-2</v>
      </c>
      <c r="AF122" s="12">
        <v>-1.1268692421969701E-2</v>
      </c>
      <c r="AG122" s="12">
        <v>-3.9526023731038099E-2</v>
      </c>
      <c r="AH122" s="12">
        <v>-3.9182341257425597E-2</v>
      </c>
      <c r="AI122" s="12">
        <v>-2.33676858408602E-2</v>
      </c>
      <c r="AJ122" s="12">
        <v>-1.0370076062946499E-2</v>
      </c>
      <c r="AK122" s="12">
        <v>3.7883279076410602E-3</v>
      </c>
      <c r="AL122" s="12">
        <v>8.8881570689957994E-3</v>
      </c>
      <c r="AM122" s="12">
        <v>-7.1943692330744997E-3</v>
      </c>
      <c r="AN122" s="12">
        <v>-1.9974255365810899E-2</v>
      </c>
      <c r="AO122" s="12">
        <v>-3.3145411006192303E-2</v>
      </c>
      <c r="AP122" s="12">
        <v>-9.29096887535125E-3</v>
      </c>
      <c r="AQ122" s="12">
        <v>-4.6897314025680002E-2</v>
      </c>
      <c r="AR122" s="12">
        <v>2.2921356589940999E-2</v>
      </c>
      <c r="AS122" s="12">
        <v>-1.31348704104929E-2</v>
      </c>
      <c r="AT122" s="12">
        <v>-4.2788610124309803E-2</v>
      </c>
      <c r="AU122" s="12">
        <v>2.2628012201950602E-2</v>
      </c>
      <c r="AW122">
        <f t="array" ref="AW122">SUMPRODUCT(B122:AU122,TRANSPOSE('QoL regression results'!$H$3:$H$48))</f>
        <v>0.86671798214849827</v>
      </c>
    </row>
    <row r="123" spans="1:49" x14ac:dyDescent="0.3">
      <c r="A123">
        <v>122</v>
      </c>
      <c r="B123" s="12">
        <v>0.90090908559590999</v>
      </c>
      <c r="C123" s="12">
        <v>2.7546279184504198E-3</v>
      </c>
      <c r="D123" s="12">
        <v>-2.0868402904105699E-4</v>
      </c>
      <c r="E123" s="12">
        <v>-4.7708039163664298E-2</v>
      </c>
      <c r="F123" s="12">
        <v>3.0994097497958301E-2</v>
      </c>
      <c r="G123" s="12">
        <v>2.4622182232625401E-2</v>
      </c>
      <c r="H123" s="12">
        <v>-1.1394934350646101E-3</v>
      </c>
      <c r="I123" s="12">
        <v>-3.3975602309053297E-2</v>
      </c>
      <c r="J123" s="12">
        <v>-4.7007906732736603E-2</v>
      </c>
      <c r="K123" s="12">
        <v>-3.9221164008725003E-2</v>
      </c>
      <c r="L123" s="12">
        <v>-9.2278663758659701E-2</v>
      </c>
      <c r="M123" s="12">
        <v>-4.20216843689813E-2</v>
      </c>
      <c r="N123" s="12">
        <v>-1.4399222257270399E-2</v>
      </c>
      <c r="O123" s="12">
        <v>-3.3398205506978397E-2</v>
      </c>
      <c r="P123" s="12">
        <v>-7.54825046277567E-2</v>
      </c>
      <c r="Q123" s="12">
        <v>-9.4207908850838504E-2</v>
      </c>
      <c r="R123" s="12">
        <v>-7.3772104648851894E-2</v>
      </c>
      <c r="S123" s="12">
        <v>-5.8617231455291401E-2</v>
      </c>
      <c r="T123" s="12">
        <v>-8.2547345914597198E-2</v>
      </c>
      <c r="U123" s="12">
        <v>1.43650802501749E-3</v>
      </c>
      <c r="V123" s="12">
        <v>-7.60239593450074E-2</v>
      </c>
      <c r="W123" s="12">
        <v>-1.09680778894116E-2</v>
      </c>
      <c r="X123" s="12">
        <v>-3.3084739209927001E-2</v>
      </c>
      <c r="Y123" s="12">
        <v>-1.44776128569743E-2</v>
      </c>
      <c r="Z123" s="12">
        <v>-3.5177881767199399E-3</v>
      </c>
      <c r="AA123" s="12">
        <v>-2.3292420060899599E-2</v>
      </c>
      <c r="AB123" s="12">
        <v>-7.9567906883397099E-2</v>
      </c>
      <c r="AC123" s="12">
        <v>-5.0932895286123797E-2</v>
      </c>
      <c r="AD123" s="12">
        <v>6.5956676710795706E-2</v>
      </c>
      <c r="AE123" s="12">
        <v>-2.35377308049451E-2</v>
      </c>
      <c r="AF123" s="12">
        <v>-2.2781788736031199E-2</v>
      </c>
      <c r="AG123" s="12">
        <v>-4.10973274991406E-2</v>
      </c>
      <c r="AH123" s="12">
        <v>-4.6275799794429702E-2</v>
      </c>
      <c r="AI123" s="12">
        <v>-2.0086308834195401E-2</v>
      </c>
      <c r="AJ123" s="12">
        <v>-9.1831093387812895E-3</v>
      </c>
      <c r="AK123" s="12">
        <v>-2.6628394063377102E-3</v>
      </c>
      <c r="AL123" s="12">
        <v>3.9648177989402003E-3</v>
      </c>
      <c r="AM123" s="12">
        <v>-1.1686539255652601E-2</v>
      </c>
      <c r="AN123" s="12">
        <v>-1.9521439135121499E-2</v>
      </c>
      <c r="AO123" s="12">
        <v>-3.3917140350725003E-2</v>
      </c>
      <c r="AP123" s="12">
        <v>-1.16957565622121E-2</v>
      </c>
      <c r="AQ123" s="12">
        <v>-4.2379800372363503E-2</v>
      </c>
      <c r="AR123" s="12">
        <v>2.3887092578639298E-2</v>
      </c>
      <c r="AS123" s="12">
        <v>-1.29954501301248E-2</v>
      </c>
      <c r="AT123" s="12">
        <v>-5.0249716501243699E-2</v>
      </c>
      <c r="AU123" s="12">
        <v>2.6199337925560399E-2</v>
      </c>
      <c r="AW123">
        <f t="array" ref="AW123">SUMPRODUCT(B123:AU123,TRANSPOSE('QoL regression results'!$H$3:$H$48))</f>
        <v>0.85859810360042044</v>
      </c>
    </row>
    <row r="124" spans="1:49" x14ac:dyDescent="0.3">
      <c r="A124">
        <v>123</v>
      </c>
      <c r="B124" s="12">
        <v>0.88835493763127904</v>
      </c>
      <c r="C124" s="12">
        <v>1.9136644344821499E-3</v>
      </c>
      <c r="D124" s="12">
        <v>3.03653348827863E-4</v>
      </c>
      <c r="E124" s="12">
        <v>-6.5768898437530199E-2</v>
      </c>
      <c r="F124" s="12">
        <v>8.0415261783396801E-3</v>
      </c>
      <c r="G124" s="12">
        <v>1.1375645537120701E-2</v>
      </c>
      <c r="H124" s="12">
        <v>5.1840714231238903E-3</v>
      </c>
      <c r="I124" s="12">
        <v>-1.0835050296664E-2</v>
      </c>
      <c r="J124" s="12">
        <v>-6.2551338893173505E-2</v>
      </c>
      <c r="K124" s="12">
        <v>-4.4933091879184497E-2</v>
      </c>
      <c r="L124" s="12">
        <v>-9.4429441900506103E-2</v>
      </c>
      <c r="M124" s="12">
        <v>-0.129281982459234</v>
      </c>
      <c r="N124" s="12">
        <v>-1.0627511155651401E-2</v>
      </c>
      <c r="O124" s="12">
        <v>-7.7777362578241901E-2</v>
      </c>
      <c r="P124" s="12">
        <v>-8.9172909990313104E-2</v>
      </c>
      <c r="Q124" s="12">
        <v>-1.6463043910893201E-2</v>
      </c>
      <c r="R124" s="12">
        <v>-4.2622841489171497E-2</v>
      </c>
      <c r="S124" s="12">
        <v>-3.6071194899690399E-2</v>
      </c>
      <c r="T124" s="12">
        <v>-7.3938166902928204E-2</v>
      </c>
      <c r="U124" s="12">
        <v>-5.4277228673965203E-3</v>
      </c>
      <c r="V124" s="12">
        <v>-3.7395229249367998E-3</v>
      </c>
      <c r="W124" s="12">
        <v>-1.6083944828736398E-2</v>
      </c>
      <c r="X124" s="12">
        <v>-1.3416128179627101E-2</v>
      </c>
      <c r="Y124" s="12">
        <v>-1.52784991759455E-2</v>
      </c>
      <c r="Z124" s="12">
        <v>-5.1369952144544604E-3</v>
      </c>
      <c r="AA124" s="12">
        <v>-1.8390901811946001E-2</v>
      </c>
      <c r="AB124" s="12">
        <v>-6.8709524663899693E-2</v>
      </c>
      <c r="AC124" s="12">
        <v>-4.4638264834704101E-2</v>
      </c>
      <c r="AD124" s="12">
        <v>-5.9549994540190297E-2</v>
      </c>
      <c r="AE124" s="12">
        <v>-2.2664209980385298E-2</v>
      </c>
      <c r="AF124" s="12">
        <v>-1.5851952097205899E-2</v>
      </c>
      <c r="AG124" s="12">
        <v>-4.38500317175659E-2</v>
      </c>
      <c r="AH124" s="12">
        <v>-2.2096450321980599E-2</v>
      </c>
      <c r="AI124" s="12">
        <v>-1.73411286981787E-2</v>
      </c>
      <c r="AJ124" s="12">
        <v>-1.19504030387077E-2</v>
      </c>
      <c r="AK124" s="12">
        <v>7.6996086055425501E-4</v>
      </c>
      <c r="AL124" s="12">
        <v>3.26301132620422E-3</v>
      </c>
      <c r="AM124" s="12">
        <v>-3.54683536152979E-3</v>
      </c>
      <c r="AN124" s="12">
        <v>-2.1976960298831699E-2</v>
      </c>
      <c r="AO124" s="12">
        <v>-3.7611519813278101E-2</v>
      </c>
      <c r="AP124" s="12">
        <v>-5.4166355473220101E-3</v>
      </c>
      <c r="AQ124" s="12">
        <v>-3.8077477634714599E-2</v>
      </c>
      <c r="AR124" s="12">
        <v>2.0161288933537001E-2</v>
      </c>
      <c r="AS124" s="12">
        <v>-9.1423226619459196E-3</v>
      </c>
      <c r="AT124" s="12">
        <v>-4.1143852187566797E-2</v>
      </c>
      <c r="AU124" s="12">
        <v>2.8517500734635399E-2</v>
      </c>
      <c r="AW124">
        <f t="array" ref="AW124">SUMPRODUCT(B124:AU124,TRANSPOSE('QoL regression results'!$H$3:$H$48))</f>
        <v>0.86952149863550265</v>
      </c>
    </row>
    <row r="125" spans="1:49" x14ac:dyDescent="0.3">
      <c r="A125">
        <v>124</v>
      </c>
      <c r="B125" s="12">
        <v>0.89331350425030398</v>
      </c>
      <c r="C125" s="12">
        <v>2.2443141479920399E-3</v>
      </c>
      <c r="D125" s="12">
        <v>1.71433049592505E-3</v>
      </c>
      <c r="E125" s="12">
        <v>-3.17850992867202E-2</v>
      </c>
      <c r="F125" s="12">
        <v>2.34613186958216E-2</v>
      </c>
      <c r="G125" s="12">
        <v>1.6034279116731401E-2</v>
      </c>
      <c r="H125" s="12">
        <v>1.05425580688589E-2</v>
      </c>
      <c r="I125" s="12">
        <v>-1.6293519201129699E-2</v>
      </c>
      <c r="J125" s="12">
        <v>-4.7749999634555701E-2</v>
      </c>
      <c r="K125" s="12">
        <v>-3.7017599595224701E-2</v>
      </c>
      <c r="L125" s="12">
        <v>-8.9822371215297001E-2</v>
      </c>
      <c r="M125" s="12">
        <v>-0.119231620144206</v>
      </c>
      <c r="N125" s="12">
        <v>-2.5689341867552201E-2</v>
      </c>
      <c r="O125" s="12">
        <v>-4.89826419942695E-2</v>
      </c>
      <c r="P125" s="12">
        <v>-4.7956074737746802E-2</v>
      </c>
      <c r="Q125" s="12">
        <v>-6.4520047345324003E-2</v>
      </c>
      <c r="R125" s="12">
        <v>-0.104586928835582</v>
      </c>
      <c r="S125" s="12">
        <v>-4.9059327717569802E-2</v>
      </c>
      <c r="T125" s="12">
        <v>-0.102322814639631</v>
      </c>
      <c r="U125" s="12">
        <v>-4.8087237644160999E-3</v>
      </c>
      <c r="V125" s="12">
        <v>-5.3211127689749102E-2</v>
      </c>
      <c r="W125" s="12">
        <v>-1.71524406458913E-2</v>
      </c>
      <c r="X125" s="12">
        <v>-3.7386194528127602E-2</v>
      </c>
      <c r="Y125" s="12">
        <v>1.30313193820257E-3</v>
      </c>
      <c r="Z125" s="12">
        <v>1.17067021574203E-2</v>
      </c>
      <c r="AA125" s="12">
        <v>-1.06652701715741E-2</v>
      </c>
      <c r="AB125" s="12">
        <v>-7.9480751027122501E-2</v>
      </c>
      <c r="AC125" s="12">
        <v>-2.7298319001125899E-2</v>
      </c>
      <c r="AD125" s="12">
        <v>8.18354547612863E-3</v>
      </c>
      <c r="AE125" s="12">
        <v>-3.0793356579967401E-2</v>
      </c>
      <c r="AF125" s="12">
        <v>-9.7325411730078207E-3</v>
      </c>
      <c r="AG125" s="12">
        <v>-4.2616095459775502E-2</v>
      </c>
      <c r="AH125" s="12">
        <v>-3.4811108224039697E-2</v>
      </c>
      <c r="AI125" s="12">
        <v>-2.0628749686919998E-2</v>
      </c>
      <c r="AJ125" s="12">
        <v>-1.26871899029072E-2</v>
      </c>
      <c r="AK125" s="12">
        <v>-1.9764651211451999E-3</v>
      </c>
      <c r="AL125" s="12">
        <v>3.0362842495050999E-3</v>
      </c>
      <c r="AM125" s="12">
        <v>-1.12236741198674E-2</v>
      </c>
      <c r="AN125" s="12">
        <v>-1.9364966275909699E-2</v>
      </c>
      <c r="AO125" s="12">
        <v>-3.4122809731560302E-2</v>
      </c>
      <c r="AP125" s="12">
        <v>-1.07945434939769E-2</v>
      </c>
      <c r="AQ125" s="12">
        <v>-3.2931150710070599E-2</v>
      </c>
      <c r="AR125" s="12">
        <v>2.0651508772388201E-2</v>
      </c>
      <c r="AS125" s="12">
        <v>-9.8895077602629399E-3</v>
      </c>
      <c r="AT125" s="12">
        <v>-4.0276180731047398E-2</v>
      </c>
      <c r="AU125" s="12">
        <v>3.1107346717567302E-2</v>
      </c>
      <c r="AW125">
        <f t="array" ref="AW125">SUMPRODUCT(B125:AU125,TRANSPOSE('QoL regression results'!$H$3:$H$48))</f>
        <v>0.86153868027576941</v>
      </c>
    </row>
    <row r="126" spans="1:49" x14ac:dyDescent="0.3">
      <c r="A126">
        <v>125</v>
      </c>
      <c r="B126" s="12">
        <v>0.88933780467125201</v>
      </c>
      <c r="C126" s="12">
        <v>4.7422030100284203E-3</v>
      </c>
      <c r="D126" s="12">
        <v>2.7947327814429701E-3</v>
      </c>
      <c r="E126" s="12">
        <v>-1.36153328750044E-2</v>
      </c>
      <c r="F126" s="12">
        <v>2.2135537487031402E-2</v>
      </c>
      <c r="G126" s="12">
        <v>1.43782810465793E-3</v>
      </c>
      <c r="H126" s="12">
        <v>5.5007362098117799E-3</v>
      </c>
      <c r="I126" s="12">
        <v>-1.86645930295237E-2</v>
      </c>
      <c r="J126" s="12">
        <v>-4.5789316377480897E-2</v>
      </c>
      <c r="K126" s="12">
        <v>-4.6436825967546599E-2</v>
      </c>
      <c r="L126" s="12">
        <v>-8.3593181404812603E-2</v>
      </c>
      <c r="M126" s="12">
        <v>-5.79341479336693E-2</v>
      </c>
      <c r="N126" s="12">
        <v>-1.7871895114635699E-2</v>
      </c>
      <c r="O126" s="12">
        <v>-2.1668502906212601E-2</v>
      </c>
      <c r="P126" s="12">
        <v>-0.103075724079307</v>
      </c>
      <c r="Q126" s="12">
        <v>-2.8182704701478201E-2</v>
      </c>
      <c r="R126" s="12">
        <v>-8.7563231417347995E-2</v>
      </c>
      <c r="S126" s="12">
        <v>-2.8124444548989099E-2</v>
      </c>
      <c r="T126" s="12">
        <v>-0.105110333014566</v>
      </c>
      <c r="U126" s="12">
        <v>1.5650581571619901E-2</v>
      </c>
      <c r="V126" s="12">
        <v>5.5159494014217396E-3</v>
      </c>
      <c r="W126" s="12">
        <v>-2.2860489582227299E-2</v>
      </c>
      <c r="X126" s="12">
        <v>-1.2535453454883E-2</v>
      </c>
      <c r="Y126" s="12">
        <v>1.40382060764156E-3</v>
      </c>
      <c r="Z126" s="12">
        <v>1.6499140979023899E-2</v>
      </c>
      <c r="AA126" s="12">
        <v>-2.3229445724007699E-2</v>
      </c>
      <c r="AB126" s="12">
        <v>-7.5981066871205705E-2</v>
      </c>
      <c r="AC126" s="12">
        <v>1.4584043480957E-3</v>
      </c>
      <c r="AD126" s="12">
        <v>6.9036863255711997E-2</v>
      </c>
      <c r="AE126" s="12">
        <v>-2.3748597300104E-2</v>
      </c>
      <c r="AF126" s="12">
        <v>-2.2279113334526798E-2</v>
      </c>
      <c r="AG126" s="12">
        <v>-4.32730636666478E-2</v>
      </c>
      <c r="AH126" s="12">
        <v>-3.7731557791855302E-2</v>
      </c>
      <c r="AI126" s="12">
        <v>-1.6688674063015999E-2</v>
      </c>
      <c r="AJ126" s="12">
        <v>-1.3841299732859001E-2</v>
      </c>
      <c r="AK126" s="12">
        <v>-5.5498633323688398E-4</v>
      </c>
      <c r="AL126" s="12">
        <v>4.9221995655877098E-3</v>
      </c>
      <c r="AM126" s="12">
        <v>-3.7354396518223098E-3</v>
      </c>
      <c r="AN126" s="12">
        <v>-8.8777835396946208E-3</v>
      </c>
      <c r="AO126" s="12">
        <v>-2.47110643541525E-2</v>
      </c>
      <c r="AP126" s="12">
        <v>-1.0783768227086E-2</v>
      </c>
      <c r="AQ126" s="12">
        <v>-3.4546959841356903E-2</v>
      </c>
      <c r="AR126" s="12">
        <v>1.88993646099773E-2</v>
      </c>
      <c r="AS126" s="12">
        <v>-8.1705480779638798E-3</v>
      </c>
      <c r="AT126" s="12">
        <v>-4.3281281488290399E-2</v>
      </c>
      <c r="AU126" s="12">
        <v>3.1564725799515601E-2</v>
      </c>
      <c r="AW126">
        <f t="array" ref="AW126">SUMPRODUCT(B126:AU126,TRANSPOSE('QoL regression results'!$H$3:$H$48))</f>
        <v>0.85652844644498438</v>
      </c>
    </row>
    <row r="127" spans="1:49" x14ac:dyDescent="0.3">
      <c r="A127">
        <v>126</v>
      </c>
      <c r="B127" s="12">
        <v>0.89660215119346798</v>
      </c>
      <c r="C127" s="12">
        <v>-1.1272520707648001E-3</v>
      </c>
      <c r="D127" s="12">
        <v>1.00133710294401E-2</v>
      </c>
      <c r="E127" s="12">
        <v>-2.2672486276515798E-2</v>
      </c>
      <c r="F127" s="12">
        <v>2.12704592488351E-2</v>
      </c>
      <c r="G127" s="12">
        <v>4.5307330990895997E-3</v>
      </c>
      <c r="H127" s="12">
        <v>1.62255054835312E-3</v>
      </c>
      <c r="I127" s="12">
        <v>-3.9509685120704199E-2</v>
      </c>
      <c r="J127" s="12">
        <v>-5.6126646388962101E-2</v>
      </c>
      <c r="K127" s="12">
        <v>-4.0826627414462503E-2</v>
      </c>
      <c r="L127" s="12">
        <v>-7.1645610784018404E-2</v>
      </c>
      <c r="M127" s="12">
        <v>-9.5203868781408199E-2</v>
      </c>
      <c r="N127" s="12">
        <v>-1.6777773872051E-2</v>
      </c>
      <c r="O127" s="12">
        <v>-5.0897974140693497E-2</v>
      </c>
      <c r="P127" s="12">
        <v>-7.2890418584849001E-2</v>
      </c>
      <c r="Q127" s="12">
        <v>-3.0790441836999999E-2</v>
      </c>
      <c r="R127" s="12">
        <v>-5.3005037283127901E-2</v>
      </c>
      <c r="S127" s="12">
        <v>-3.3065791922653902E-2</v>
      </c>
      <c r="T127" s="12">
        <v>-9.0110428677968299E-2</v>
      </c>
      <c r="U127" s="12">
        <v>1.3994653737510701E-4</v>
      </c>
      <c r="V127" s="12">
        <v>-7.6344747812828101E-2</v>
      </c>
      <c r="W127" s="12">
        <v>-2.7187352146970802E-2</v>
      </c>
      <c r="X127" s="12">
        <v>-2.5664609790706599E-2</v>
      </c>
      <c r="Y127" s="12">
        <v>-1.5234446984909601E-2</v>
      </c>
      <c r="Z127" s="12">
        <v>-4.7262151941742702E-3</v>
      </c>
      <c r="AA127" s="12">
        <v>-1.8126845170728101E-2</v>
      </c>
      <c r="AB127" s="12">
        <v>-7.2385626527309302E-2</v>
      </c>
      <c r="AC127" s="12">
        <v>-8.8569379618476298E-3</v>
      </c>
      <c r="AD127" s="12">
        <v>-1.2409244280735801E-2</v>
      </c>
      <c r="AE127" s="12">
        <v>-2.79987385879279E-2</v>
      </c>
      <c r="AF127" s="12">
        <v>-1.9616781154995599E-2</v>
      </c>
      <c r="AG127" s="12">
        <v>-3.9506193415398301E-2</v>
      </c>
      <c r="AH127" s="12">
        <v>-3.9342037630205703E-2</v>
      </c>
      <c r="AI127" s="12">
        <v>-2.4245792517359602E-2</v>
      </c>
      <c r="AJ127" s="12">
        <v>-1.3493566156844199E-2</v>
      </c>
      <c r="AK127" s="12">
        <v>1.4004102542936E-3</v>
      </c>
      <c r="AL127" s="12">
        <v>3.87217162157587E-3</v>
      </c>
      <c r="AM127" s="12">
        <v>-5.51090498275854E-3</v>
      </c>
      <c r="AN127" s="12">
        <v>-8.8494415710946503E-3</v>
      </c>
      <c r="AO127" s="12">
        <v>-4.12488002229301E-2</v>
      </c>
      <c r="AP127" s="12">
        <v>-1.45213949216738E-2</v>
      </c>
      <c r="AQ127" s="12">
        <v>-3.7609708035879999E-2</v>
      </c>
      <c r="AR127" s="12">
        <v>1.9723014128026999E-2</v>
      </c>
      <c r="AS127" s="12">
        <v>-1.0671267883676901E-2</v>
      </c>
      <c r="AT127" s="12">
        <v>-4.1979032678467899E-2</v>
      </c>
      <c r="AU127" s="12">
        <v>3.3777846056641601E-2</v>
      </c>
      <c r="AW127">
        <f t="array" ref="AW127">SUMPRODUCT(B127:AU127,TRANSPOSE('QoL regression results'!$H$3:$H$48))</f>
        <v>0.86113228518483809</v>
      </c>
    </row>
    <row r="128" spans="1:49" x14ac:dyDescent="0.3">
      <c r="A128">
        <v>127</v>
      </c>
      <c r="B128" s="12">
        <v>0.89222921683137701</v>
      </c>
      <c r="C128" s="12">
        <v>2.02937129127401E-3</v>
      </c>
      <c r="D128" s="12">
        <v>-1.38771572649093E-2</v>
      </c>
      <c r="E128" s="12">
        <v>-5.0627036359893698E-2</v>
      </c>
      <c r="F128" s="12">
        <v>1.12947238802201E-2</v>
      </c>
      <c r="G128" s="12">
        <v>1.5769706966640401E-2</v>
      </c>
      <c r="H128" s="12">
        <v>-6.3302000295494404E-3</v>
      </c>
      <c r="I128" s="12">
        <v>-1.48584888520267E-2</v>
      </c>
      <c r="J128" s="12">
        <v>-6.1618407405126203E-2</v>
      </c>
      <c r="K128" s="12">
        <v>-4.2867036228741301E-2</v>
      </c>
      <c r="L128" s="12">
        <v>-9.0214016202158104E-2</v>
      </c>
      <c r="M128" s="12">
        <v>-0.106107857264473</v>
      </c>
      <c r="N128" s="12">
        <v>-2.2517614310473898E-2</v>
      </c>
      <c r="O128" s="12">
        <v>-4.2132121410905797E-2</v>
      </c>
      <c r="P128" s="12">
        <v>-8.6152238013524299E-2</v>
      </c>
      <c r="Q128" s="12">
        <v>-8.2404961223596002E-2</v>
      </c>
      <c r="R128" s="12">
        <v>-7.9376849786362405E-2</v>
      </c>
      <c r="S128" s="12">
        <v>-3.3928941630122098E-2</v>
      </c>
      <c r="T128" s="12">
        <v>-0.119143016032617</v>
      </c>
      <c r="U128" s="12">
        <v>1.6005670757040701E-2</v>
      </c>
      <c r="V128" s="12">
        <v>-3.9951261502143898E-2</v>
      </c>
      <c r="W128" s="12">
        <v>-3.3348268715508E-2</v>
      </c>
      <c r="X128" s="12">
        <v>-2.60806640893518E-2</v>
      </c>
      <c r="Y128" s="12">
        <v>1.76283339520481E-2</v>
      </c>
      <c r="Z128" s="12">
        <v>1.18463506480297E-2</v>
      </c>
      <c r="AA128" s="12">
        <v>-2.3499631401455098E-2</v>
      </c>
      <c r="AB128" s="12">
        <v>-5.0900654072272802E-2</v>
      </c>
      <c r="AC128" s="12">
        <v>-2.5187778271357202E-2</v>
      </c>
      <c r="AD128" s="12">
        <v>-6.5327939140953101E-3</v>
      </c>
      <c r="AE128" s="12">
        <v>-2.3901344739058202E-2</v>
      </c>
      <c r="AF128" s="12">
        <v>-1.27784350596735E-2</v>
      </c>
      <c r="AG128" s="12">
        <v>-4.7920675812067798E-2</v>
      </c>
      <c r="AH128" s="12">
        <v>-2.7298177674726299E-2</v>
      </c>
      <c r="AI128" s="12">
        <v>-2.33766962725158E-2</v>
      </c>
      <c r="AJ128" s="12">
        <v>-8.8329596236904305E-3</v>
      </c>
      <c r="AK128" s="12">
        <v>-1.45756857325481E-3</v>
      </c>
      <c r="AL128" s="12">
        <v>2.7793816168110502E-3</v>
      </c>
      <c r="AM128" s="12">
        <v>-3.8848393674655599E-3</v>
      </c>
      <c r="AN128" s="12">
        <v>-1.7338518639735599E-2</v>
      </c>
      <c r="AO128" s="12">
        <v>-3.5126793984892699E-2</v>
      </c>
      <c r="AP128" s="12">
        <v>-1.3446742356582201E-2</v>
      </c>
      <c r="AQ128" s="12">
        <v>-4.80970761720797E-2</v>
      </c>
      <c r="AR128" s="12">
        <v>1.9754971109403999E-2</v>
      </c>
      <c r="AS128" s="12">
        <v>-7.5706401981051998E-3</v>
      </c>
      <c r="AT128" s="12">
        <v>-4.2373655272154601E-2</v>
      </c>
      <c r="AU128" s="12">
        <v>3.1763732443045901E-2</v>
      </c>
      <c r="AW128">
        <f t="array" ref="AW128">SUMPRODUCT(B128:AU128,TRANSPOSE('QoL regression results'!$H$3:$H$48))</f>
        <v>0.86771042077346172</v>
      </c>
    </row>
    <row r="129" spans="1:49" x14ac:dyDescent="0.3">
      <c r="A129">
        <v>128</v>
      </c>
      <c r="B129" s="12">
        <v>0.89015318175333502</v>
      </c>
      <c r="C129" s="12">
        <v>5.5952655479786003E-3</v>
      </c>
      <c r="D129" s="12">
        <v>4.1404370494883599E-3</v>
      </c>
      <c r="E129" s="12">
        <v>-3.3104438350078001E-2</v>
      </c>
      <c r="F129" s="12">
        <v>2.1386637326466899E-2</v>
      </c>
      <c r="G129" s="12">
        <v>9.2208388941381406E-3</v>
      </c>
      <c r="H129" s="12">
        <v>-6.8516083344391798E-3</v>
      </c>
      <c r="I129" s="12">
        <v>-1.4032587999056999E-2</v>
      </c>
      <c r="J129" s="12">
        <v>-6.5280194418802701E-2</v>
      </c>
      <c r="K129" s="12">
        <v>-3.8696625604703397E-2</v>
      </c>
      <c r="L129" s="12">
        <v>-0.114023866478113</v>
      </c>
      <c r="M129" s="12">
        <v>-9.8310226529721698E-2</v>
      </c>
      <c r="N129" s="12">
        <v>-1.5894813984246501E-2</v>
      </c>
      <c r="O129" s="12">
        <v>-8.1018842056910706E-2</v>
      </c>
      <c r="P129" s="12">
        <v>-8.45976532681465E-2</v>
      </c>
      <c r="Q129" s="12">
        <v>-5.9205901217876798E-2</v>
      </c>
      <c r="R129" s="12">
        <v>-6.3127116806749595E-2</v>
      </c>
      <c r="S129" s="12">
        <v>-5.1743621877585098E-2</v>
      </c>
      <c r="T129" s="12">
        <v>-0.10494651032853899</v>
      </c>
      <c r="U129" s="12">
        <v>5.1559622449813903E-3</v>
      </c>
      <c r="V129" s="12">
        <v>-5.01949237696801E-2</v>
      </c>
      <c r="W129" s="12">
        <v>-3.7801162750615298E-2</v>
      </c>
      <c r="X129" s="12">
        <v>-2.76478344975193E-2</v>
      </c>
      <c r="Y129" s="12">
        <v>-1.35517225771355E-2</v>
      </c>
      <c r="Z129" s="12">
        <v>-7.0436188556100704E-3</v>
      </c>
      <c r="AA129" s="12">
        <v>-2.72342074804728E-2</v>
      </c>
      <c r="AB129" s="12">
        <v>-6.7366813155312802E-2</v>
      </c>
      <c r="AC129" s="12">
        <v>-4.1146027908896897E-2</v>
      </c>
      <c r="AD129" s="12">
        <v>-4.0966464498822602E-2</v>
      </c>
      <c r="AE129" s="12">
        <v>-1.86749607219809E-2</v>
      </c>
      <c r="AF129" s="12">
        <v>-1.6698511505154799E-2</v>
      </c>
      <c r="AG129" s="12">
        <v>-4.1309012248242502E-2</v>
      </c>
      <c r="AH129" s="12">
        <v>-3.3907753603080001E-2</v>
      </c>
      <c r="AI129" s="12">
        <v>-1.8164603627765601E-2</v>
      </c>
      <c r="AJ129" s="12">
        <v>-1.56604773499028E-2</v>
      </c>
      <c r="AK129" s="12">
        <v>-1.2455604035423399E-3</v>
      </c>
      <c r="AL129" s="12">
        <v>2.0152071471689899E-3</v>
      </c>
      <c r="AM129" s="12">
        <v>-1.0235056280140599E-2</v>
      </c>
      <c r="AN129" s="12">
        <v>-2.0970035315530398E-2</v>
      </c>
      <c r="AO129" s="12">
        <v>-3.2736092833102103E-2</v>
      </c>
      <c r="AP129" s="12">
        <v>-1.1312812287182001E-2</v>
      </c>
      <c r="AQ129" s="12">
        <v>-4.0019147549742701E-2</v>
      </c>
      <c r="AR129" s="12">
        <v>2.68466614508799E-2</v>
      </c>
      <c r="AS129" s="12">
        <v>-1.1842136515179401E-2</v>
      </c>
      <c r="AT129" s="12">
        <v>-4.4035321338510298E-2</v>
      </c>
      <c r="AU129" s="12">
        <v>3.2382961522655601E-2</v>
      </c>
      <c r="AW129">
        <f t="array" ref="AW129">SUMPRODUCT(B129:AU129,TRANSPOSE('QoL regression results'!$H$3:$H$48))</f>
        <v>0.85826063529742402</v>
      </c>
    </row>
    <row r="130" spans="1:49" x14ac:dyDescent="0.3">
      <c r="A130">
        <v>129</v>
      </c>
      <c r="B130" s="12">
        <v>0.88905202557989105</v>
      </c>
      <c r="C130" s="12">
        <v>4.9366078266958602E-3</v>
      </c>
      <c r="D130" s="12">
        <v>-4.5706561769029404E-3</v>
      </c>
      <c r="E130" s="12">
        <v>-1.3026586863352599E-2</v>
      </c>
      <c r="F130" s="12">
        <v>2.1698820403254101E-2</v>
      </c>
      <c r="G130" s="12">
        <v>1.1603593130468401E-2</v>
      </c>
      <c r="H130" s="12">
        <v>-1.4798964329275299E-2</v>
      </c>
      <c r="I130" s="12">
        <v>-1.03724689936146E-3</v>
      </c>
      <c r="J130" s="12">
        <v>-5.7212730534962099E-2</v>
      </c>
      <c r="K130" s="12">
        <v>-3.4891032676955702E-2</v>
      </c>
      <c r="L130" s="12">
        <v>-9.1775722828543904E-2</v>
      </c>
      <c r="M130" s="12">
        <v>-7.3890866841834796E-2</v>
      </c>
      <c r="N130" s="12">
        <v>-1.9193729431220601E-2</v>
      </c>
      <c r="O130" s="12">
        <v>-5.7790247143020702E-2</v>
      </c>
      <c r="P130" s="12">
        <v>-9.1053879587671693E-2</v>
      </c>
      <c r="Q130" s="12">
        <v>-6.5497703653862996E-2</v>
      </c>
      <c r="R130" s="12">
        <v>-7.1025545773641299E-2</v>
      </c>
      <c r="S130" s="12">
        <v>-6.6859323192290807E-2</v>
      </c>
      <c r="T130" s="12">
        <v>-8.5525670098063403E-2</v>
      </c>
      <c r="U130" s="12">
        <v>1.9830854233715701E-2</v>
      </c>
      <c r="V130" s="12">
        <v>2.7563376453985398E-2</v>
      </c>
      <c r="W130" s="12">
        <v>-3.6073014981101201E-2</v>
      </c>
      <c r="X130" s="12">
        <v>-2.43125040983539E-2</v>
      </c>
      <c r="Y130" s="12">
        <v>4.8457618612136096E-3</v>
      </c>
      <c r="Z130" s="12">
        <v>-2.6840641854536901E-2</v>
      </c>
      <c r="AA130" s="12">
        <v>-1.41127326783406E-2</v>
      </c>
      <c r="AB130" s="12">
        <v>-7.8845177908034497E-2</v>
      </c>
      <c r="AC130" s="12">
        <v>-6.0369386996578699E-2</v>
      </c>
      <c r="AD130" s="12">
        <v>-3.1803469867039399E-2</v>
      </c>
      <c r="AE130" s="12">
        <v>-2.1089361543470499E-2</v>
      </c>
      <c r="AF130" s="12">
        <v>-1.2778102403673001E-2</v>
      </c>
      <c r="AG130" s="12">
        <v>-4.3470202203258798E-2</v>
      </c>
      <c r="AH130" s="12">
        <v>-3.8853622075299202E-2</v>
      </c>
      <c r="AI130" s="12">
        <v>-2.20135327883242E-2</v>
      </c>
      <c r="AJ130" s="12">
        <v>-1.0822067711184701E-2</v>
      </c>
      <c r="AK130" s="12">
        <v>1.3096049162212801E-3</v>
      </c>
      <c r="AL130" s="12">
        <v>3.2471279340870302E-3</v>
      </c>
      <c r="AM130" s="12">
        <v>-1.0477393042573301E-2</v>
      </c>
      <c r="AN130" s="12">
        <v>-2.0416534177203498E-2</v>
      </c>
      <c r="AO130" s="12">
        <v>-3.0980918772089101E-2</v>
      </c>
      <c r="AP130" s="12">
        <v>-8.9537292023698003E-3</v>
      </c>
      <c r="AQ130" s="12">
        <v>-3.4273966780231598E-2</v>
      </c>
      <c r="AR130" s="12">
        <v>2.5260891069504299E-2</v>
      </c>
      <c r="AS130" s="12">
        <v>-1.0901468162043199E-2</v>
      </c>
      <c r="AT130" s="12">
        <v>-4.4324836067427799E-2</v>
      </c>
      <c r="AU130" s="12">
        <v>2.95550337811296E-2</v>
      </c>
      <c r="AW130">
        <f t="array" ref="AW130">SUMPRODUCT(B130:AU130,TRANSPOSE('QoL regression results'!$H$3:$H$48))</f>
        <v>0.85344553143867885</v>
      </c>
    </row>
    <row r="131" spans="1:49" x14ac:dyDescent="0.3">
      <c r="A131">
        <v>130</v>
      </c>
      <c r="B131" s="12">
        <v>0.88980700427685899</v>
      </c>
      <c r="C131" s="12">
        <v>7.6553934104138599E-3</v>
      </c>
      <c r="D131" s="12">
        <v>9.8912372504809803E-3</v>
      </c>
      <c r="E131" s="12">
        <v>-4.0787502380700301E-2</v>
      </c>
      <c r="F131" s="12">
        <v>2.43809935425419E-2</v>
      </c>
      <c r="G131" s="12">
        <v>3.6281071341714599E-2</v>
      </c>
      <c r="H131" s="12">
        <v>-1.9384144389918902E-2</v>
      </c>
      <c r="I131" s="12">
        <v>-1.1029817496639E-2</v>
      </c>
      <c r="J131" s="12">
        <v>-4.1292659555949698E-2</v>
      </c>
      <c r="K131" s="12">
        <v>-3.2056141529326197E-2</v>
      </c>
      <c r="L131" s="12">
        <v>-7.1771255423757799E-2</v>
      </c>
      <c r="M131" s="12">
        <v>-0.14207782004434899</v>
      </c>
      <c r="N131" s="12">
        <v>-1.72806800108475E-2</v>
      </c>
      <c r="O131" s="12">
        <v>-5.7809508954354702E-2</v>
      </c>
      <c r="P131" s="12">
        <v>-5.2624939506019701E-2</v>
      </c>
      <c r="Q131" s="12">
        <v>-5.0298690464503103E-2</v>
      </c>
      <c r="R131" s="12">
        <v>-6.9945124908503603E-2</v>
      </c>
      <c r="S131" s="12">
        <v>-5.8703860867572101E-2</v>
      </c>
      <c r="T131" s="12">
        <v>-7.7374441711417802E-2</v>
      </c>
      <c r="U131" s="12">
        <v>4.8357143083843004E-3</v>
      </c>
      <c r="V131" s="12">
        <v>-0.10853920769434</v>
      </c>
      <c r="W131" s="12">
        <v>-1.16659536397787E-2</v>
      </c>
      <c r="X131" s="12">
        <v>-2.3886749267639298E-2</v>
      </c>
      <c r="Y131" s="12">
        <v>-1.6820809237811402E-2</v>
      </c>
      <c r="Z131" s="12">
        <v>5.3379781270285701E-3</v>
      </c>
      <c r="AA131" s="12">
        <v>-1.941270378269E-2</v>
      </c>
      <c r="AB131" s="12">
        <v>-4.6107009130580398E-2</v>
      </c>
      <c r="AC131" s="12">
        <v>-3.5142600527857303E-2</v>
      </c>
      <c r="AD131" s="12">
        <v>2.37122789780395E-2</v>
      </c>
      <c r="AE131" s="12">
        <v>-2.8879418046970001E-2</v>
      </c>
      <c r="AF131" s="12">
        <v>-2.2449012278787098E-2</v>
      </c>
      <c r="AG131" s="12">
        <v>-4.5302619811551398E-2</v>
      </c>
      <c r="AH131" s="12">
        <v>-4.0346621562626001E-2</v>
      </c>
      <c r="AI131" s="12">
        <v>-1.51523905386654E-2</v>
      </c>
      <c r="AJ131" s="12">
        <v>-1.16744098872222E-2</v>
      </c>
      <c r="AK131" s="12">
        <v>-4.5805256545777802E-3</v>
      </c>
      <c r="AL131" s="12">
        <v>5.3744175832943896E-3</v>
      </c>
      <c r="AM131" s="12">
        <v>-1.5662393319833198E-2</v>
      </c>
      <c r="AN131" s="12">
        <v>-1.3871078950836601E-2</v>
      </c>
      <c r="AO131" s="12">
        <v>-4.1620971646878599E-2</v>
      </c>
      <c r="AP131" s="12">
        <v>-1.2251208299787601E-2</v>
      </c>
      <c r="AQ131" s="12">
        <v>-3.2260303783880201E-2</v>
      </c>
      <c r="AR131" s="12">
        <v>2.0922035769359301E-2</v>
      </c>
      <c r="AS131" s="12">
        <v>-1.3644606061361499E-2</v>
      </c>
      <c r="AT131" s="12">
        <v>-4.9254079192874001E-2</v>
      </c>
      <c r="AU131" s="12">
        <v>3.7428457055116097E-2</v>
      </c>
      <c r="AW131">
        <f t="array" ref="AW131">SUMPRODUCT(B131:AU131,TRANSPOSE('QoL regression results'!$H$3:$H$48))</f>
        <v>0.85483480029752734</v>
      </c>
    </row>
    <row r="132" spans="1:49" x14ac:dyDescent="0.3">
      <c r="A132">
        <v>131</v>
      </c>
      <c r="B132" s="12">
        <v>0.88457642236945699</v>
      </c>
      <c r="C132" s="12">
        <v>7.1873836407924099E-3</v>
      </c>
      <c r="D132" s="12">
        <v>1.4083181093242001E-3</v>
      </c>
      <c r="E132" s="12">
        <v>-2.6364050133090799E-2</v>
      </c>
      <c r="F132" s="12">
        <v>1.8244712980623301E-2</v>
      </c>
      <c r="G132" s="12">
        <v>1.3750434121851699E-2</v>
      </c>
      <c r="H132" s="12">
        <v>-1.25254025430251E-2</v>
      </c>
      <c r="I132" s="12">
        <v>-1.9151433475359001E-2</v>
      </c>
      <c r="J132" s="12">
        <v>-5.5658430447368498E-2</v>
      </c>
      <c r="K132" s="12">
        <v>-3.9675719457823902E-2</v>
      </c>
      <c r="L132" s="12">
        <v>-8.4402055443348001E-2</v>
      </c>
      <c r="M132" s="12">
        <v>-5.0847954118042098E-2</v>
      </c>
      <c r="N132" s="12">
        <v>-1.7404605809537201E-2</v>
      </c>
      <c r="O132" s="12">
        <v>-6.1838754633798898E-2</v>
      </c>
      <c r="P132" s="12">
        <v>-0.12853520290628401</v>
      </c>
      <c r="Q132" s="12">
        <v>-1.56403877971194E-2</v>
      </c>
      <c r="R132" s="12">
        <v>-9.5228720506428596E-2</v>
      </c>
      <c r="S132" s="12">
        <v>-2.6567949012260401E-2</v>
      </c>
      <c r="T132" s="12">
        <v>-9.4655474421535199E-2</v>
      </c>
      <c r="U132" s="12">
        <v>-1.23327018239864E-2</v>
      </c>
      <c r="V132" s="12">
        <v>-6.2923540232176098E-2</v>
      </c>
      <c r="W132" s="12">
        <v>-2.5302742493090301E-2</v>
      </c>
      <c r="X132" s="12">
        <v>-2.13304662946842E-2</v>
      </c>
      <c r="Y132" s="12">
        <v>5.0185207527134301E-3</v>
      </c>
      <c r="Z132" s="12">
        <v>-1.06907694939658E-2</v>
      </c>
      <c r="AA132" s="12">
        <v>-2.6173531761806E-2</v>
      </c>
      <c r="AB132" s="12">
        <v>-7.5021568559134694E-2</v>
      </c>
      <c r="AC132" s="12">
        <v>-6.2392346299309502E-2</v>
      </c>
      <c r="AD132" s="12">
        <v>5.4373543442683596E-3</v>
      </c>
      <c r="AE132" s="12">
        <v>-3.1134391874707099E-2</v>
      </c>
      <c r="AF132" s="12">
        <v>-8.8276987983405796E-3</v>
      </c>
      <c r="AG132" s="12">
        <v>-4.3449438855987101E-2</v>
      </c>
      <c r="AH132" s="12">
        <v>-3.6040646570370101E-2</v>
      </c>
      <c r="AI132" s="12">
        <v>-1.8044156331746899E-2</v>
      </c>
      <c r="AJ132" s="12">
        <v>-1.43438989084923E-2</v>
      </c>
      <c r="AK132" s="12">
        <v>6.9672536992296096E-3</v>
      </c>
      <c r="AL132" s="12">
        <v>1.02766927528944E-2</v>
      </c>
      <c r="AM132" s="12">
        <v>-2.2823534411052101E-3</v>
      </c>
      <c r="AN132" s="12">
        <v>-8.6725609231556294E-3</v>
      </c>
      <c r="AO132" s="12">
        <v>-2.2031539918592299E-2</v>
      </c>
      <c r="AP132" s="12">
        <v>-1.01848046623121E-2</v>
      </c>
      <c r="AQ132" s="12">
        <v>-3.2742376165851197E-2</v>
      </c>
      <c r="AR132" s="12">
        <v>2.12926587795692E-2</v>
      </c>
      <c r="AS132" s="12">
        <v>-9.5541193771282798E-3</v>
      </c>
      <c r="AT132" s="12">
        <v>-4.0464988591820503E-2</v>
      </c>
      <c r="AU132" s="12">
        <v>2.9340480362323298E-2</v>
      </c>
      <c r="AW132">
        <f t="array" ref="AW132">SUMPRODUCT(B132:AU132,TRANSPOSE('QoL regression results'!$H$3:$H$48))</f>
        <v>0.85881246855198135</v>
      </c>
    </row>
    <row r="133" spans="1:49" x14ac:dyDescent="0.3">
      <c r="A133">
        <v>132</v>
      </c>
      <c r="B133" s="12">
        <v>0.89858552254503599</v>
      </c>
      <c r="C133" s="12">
        <v>1.25874442887183E-3</v>
      </c>
      <c r="D133" s="12">
        <v>-1.32306787204495E-2</v>
      </c>
      <c r="E133" s="12">
        <v>-9.46305677136146E-3</v>
      </c>
      <c r="F133" s="12">
        <v>1.61328398400459E-2</v>
      </c>
      <c r="G133" s="12">
        <v>2.13078433506763E-2</v>
      </c>
      <c r="H133" s="12">
        <v>1.51994676399555E-2</v>
      </c>
      <c r="I133" s="12">
        <v>-1.08475031338796E-2</v>
      </c>
      <c r="J133" s="12">
        <v>-8.2354090403389701E-2</v>
      </c>
      <c r="K133" s="12">
        <v>-4.0163462049934498E-2</v>
      </c>
      <c r="L133" s="12">
        <v>-0.110208702389515</v>
      </c>
      <c r="M133" s="12">
        <v>-0.174660970250585</v>
      </c>
      <c r="N133" s="12">
        <v>-1.4822747667360499E-2</v>
      </c>
      <c r="O133" s="12">
        <v>-4.84010412123572E-2</v>
      </c>
      <c r="P133" s="12">
        <v>-5.3579403237707802E-2</v>
      </c>
      <c r="Q133" s="12">
        <v>-2.0978857398327399E-2</v>
      </c>
      <c r="R133" s="12">
        <v>-2.1001650807452098E-2</v>
      </c>
      <c r="S133" s="12">
        <v>-5.8676445168707902E-2</v>
      </c>
      <c r="T133" s="12">
        <v>-7.5577579989120805E-2</v>
      </c>
      <c r="U133" s="12">
        <v>-1.8233124182158601E-2</v>
      </c>
      <c r="V133" s="12">
        <v>-1.4525336144975899E-2</v>
      </c>
      <c r="W133" s="12">
        <v>-2.7786892904569101E-2</v>
      </c>
      <c r="X133" s="12">
        <v>-2.3957879637142899E-2</v>
      </c>
      <c r="Y133" s="12">
        <v>1.31983954764338E-2</v>
      </c>
      <c r="Z133" s="12">
        <v>-9.2856874006885699E-3</v>
      </c>
      <c r="AA133" s="12">
        <v>-2.6487240897944402E-2</v>
      </c>
      <c r="AB133" s="12">
        <v>-8.0519341234780606E-2</v>
      </c>
      <c r="AC133" s="12">
        <v>-1.41504261554891E-2</v>
      </c>
      <c r="AD133" s="12">
        <v>-3.69328010314963E-2</v>
      </c>
      <c r="AE133" s="12">
        <v>-2.6336920302604799E-2</v>
      </c>
      <c r="AF133" s="12">
        <v>-1.1585250389337101E-2</v>
      </c>
      <c r="AG133" s="12">
        <v>-3.8179421903361002E-2</v>
      </c>
      <c r="AH133" s="12">
        <v>-3.1844781500989502E-2</v>
      </c>
      <c r="AI133" s="12">
        <v>-1.95980471997344E-2</v>
      </c>
      <c r="AJ133" s="12">
        <v>-1.0482543218958E-2</v>
      </c>
      <c r="AK133" s="12">
        <v>-6.5677316364626198E-3</v>
      </c>
      <c r="AL133" s="12">
        <v>1.57758177637023E-3</v>
      </c>
      <c r="AM133" s="12">
        <v>-1.29800376281482E-2</v>
      </c>
      <c r="AN133" s="12">
        <v>-1.9582956106879799E-2</v>
      </c>
      <c r="AO133" s="12">
        <v>-3.3135831703637597E-2</v>
      </c>
      <c r="AP133" s="12">
        <v>-1.0909973709262701E-2</v>
      </c>
      <c r="AQ133" s="12">
        <v>-3.9278826644186901E-2</v>
      </c>
      <c r="AR133" s="12">
        <v>2.1211333234209501E-2</v>
      </c>
      <c r="AS133" s="12">
        <v>-5.8962161659723098E-3</v>
      </c>
      <c r="AT133" s="12">
        <v>-3.9564654784834799E-2</v>
      </c>
      <c r="AU133" s="12">
        <v>2.38548997704391E-2</v>
      </c>
      <c r="AW133">
        <f t="array" ref="AW133">SUMPRODUCT(B133:AU133,TRANSPOSE('QoL regression results'!$H$3:$H$48))</f>
        <v>0.86831832282041677</v>
      </c>
    </row>
    <row r="134" spans="1:49" x14ac:dyDescent="0.3">
      <c r="A134">
        <v>133</v>
      </c>
      <c r="B134" s="12">
        <v>0.90028551562289405</v>
      </c>
      <c r="C134" s="12">
        <v>5.0241810369451804E-3</v>
      </c>
      <c r="D134" s="12">
        <v>6.4543924308747896E-3</v>
      </c>
      <c r="E134" s="12">
        <v>-8.0239404756571302E-3</v>
      </c>
      <c r="F134" s="12">
        <v>1.12341024487983E-2</v>
      </c>
      <c r="G134" s="12">
        <v>1.2477247087123401E-2</v>
      </c>
      <c r="H134" s="12">
        <v>-1.9440524375420098E-2</v>
      </c>
      <c r="I134" s="12">
        <v>-1.35828565095361E-2</v>
      </c>
      <c r="J134" s="12">
        <v>-6.5346246977396494E-2</v>
      </c>
      <c r="K134" s="12">
        <v>-4.1901338307577099E-2</v>
      </c>
      <c r="L134" s="12">
        <v>-0.107885126893786</v>
      </c>
      <c r="M134" s="12">
        <v>-7.1410796469536506E-2</v>
      </c>
      <c r="N134" s="12">
        <v>-1.11233375917232E-2</v>
      </c>
      <c r="O134" s="12">
        <v>-3.4722956944045702E-2</v>
      </c>
      <c r="P134" s="12">
        <v>-7.7683991681783096E-2</v>
      </c>
      <c r="Q134" s="12">
        <v>-9.7526758854850196E-2</v>
      </c>
      <c r="R134" s="12">
        <v>-5.4974605561738901E-2</v>
      </c>
      <c r="S134" s="12">
        <v>-4.0221930367951797E-2</v>
      </c>
      <c r="T134" s="12">
        <v>-0.108970977228406</v>
      </c>
      <c r="U134" s="12">
        <v>3.9266926934117099E-3</v>
      </c>
      <c r="V134" s="12">
        <v>-0.101362307030961</v>
      </c>
      <c r="W134" s="12">
        <v>-4.9768520512894598E-2</v>
      </c>
      <c r="X134" s="12">
        <v>-7.3228008860960403E-3</v>
      </c>
      <c r="Y134" s="12">
        <v>-2.23660616329029E-2</v>
      </c>
      <c r="Z134" s="12">
        <v>2.4705419960062099E-2</v>
      </c>
      <c r="AA134" s="12">
        <v>-2.17551654495272E-2</v>
      </c>
      <c r="AB134" s="12">
        <v>-7.0462009638953896E-2</v>
      </c>
      <c r="AC134" s="12">
        <v>-7.4983699508058901E-3</v>
      </c>
      <c r="AD134" s="12">
        <v>-1.31770982523929E-2</v>
      </c>
      <c r="AE134" s="12">
        <v>-2.13219673768438E-2</v>
      </c>
      <c r="AF134" s="12">
        <v>-2.1007498711778001E-2</v>
      </c>
      <c r="AG134" s="12">
        <v>-4.3686965778894499E-2</v>
      </c>
      <c r="AH134" s="12">
        <v>-3.18892262106849E-2</v>
      </c>
      <c r="AI134" s="12">
        <v>-1.8406378755660899E-2</v>
      </c>
      <c r="AJ134" s="12">
        <v>-1.5710225845462798E-2</v>
      </c>
      <c r="AK134" s="12">
        <v>1.47269521350318E-3</v>
      </c>
      <c r="AL134" s="12">
        <v>6.5830298477783803E-3</v>
      </c>
      <c r="AM134" s="12">
        <v>-1.1337657272556499E-2</v>
      </c>
      <c r="AN134" s="12">
        <v>-2.0671089175084398E-2</v>
      </c>
      <c r="AO134" s="12">
        <v>-3.47042805146386E-2</v>
      </c>
      <c r="AP134" s="12">
        <v>-1.3252653168332599E-2</v>
      </c>
      <c r="AQ134" s="12">
        <v>-4.3657244462593399E-2</v>
      </c>
      <c r="AR134" s="12">
        <v>2.2081976281325501E-2</v>
      </c>
      <c r="AS134" s="12">
        <v>-1.2059132618390599E-2</v>
      </c>
      <c r="AT134" s="12">
        <v>-4.3123290549844699E-2</v>
      </c>
      <c r="AU134" s="12">
        <v>3.09177776702892E-2</v>
      </c>
      <c r="AW134">
        <f t="array" ref="AW134">SUMPRODUCT(B134:AU134,TRANSPOSE('QoL regression results'!$H$3:$H$48))</f>
        <v>0.87497931925998751</v>
      </c>
    </row>
    <row r="135" spans="1:49" x14ac:dyDescent="0.3">
      <c r="A135">
        <v>134</v>
      </c>
      <c r="B135" s="12">
        <v>0.900593785979662</v>
      </c>
      <c r="C135" s="12">
        <v>-1.0911546734608799E-3</v>
      </c>
      <c r="D135" s="12">
        <v>-3.5040786034465201E-3</v>
      </c>
      <c r="E135" s="12">
        <v>-4.4413864021601197E-2</v>
      </c>
      <c r="F135" s="12">
        <v>2.6768044397428501E-2</v>
      </c>
      <c r="G135" s="12">
        <v>2.5267535874671201E-2</v>
      </c>
      <c r="H135" s="12">
        <v>1.27627008653913E-2</v>
      </c>
      <c r="I135" s="12">
        <v>-1.6385925854774899E-2</v>
      </c>
      <c r="J135" s="12">
        <v>-7.7002173976152596E-2</v>
      </c>
      <c r="K135" s="12">
        <v>-3.5256130574823297E-2</v>
      </c>
      <c r="L135" s="12">
        <v>-8.1522590567530806E-2</v>
      </c>
      <c r="M135" s="12">
        <v>-0.14243590508553999</v>
      </c>
      <c r="N135" s="12">
        <v>-1.8972652816332699E-2</v>
      </c>
      <c r="O135" s="12">
        <v>-6.4857555178283802E-2</v>
      </c>
      <c r="P135" s="12">
        <v>-9.3050952527215999E-2</v>
      </c>
      <c r="Q135" s="12">
        <v>-6.5108488504740394E-2</v>
      </c>
      <c r="R135" s="12">
        <v>-5.6941833511034101E-2</v>
      </c>
      <c r="S135" s="12">
        <v>-4.34261187898295E-2</v>
      </c>
      <c r="T135" s="12">
        <v>-8.8404519383137203E-2</v>
      </c>
      <c r="U135" s="12">
        <v>1.9971673137095299E-2</v>
      </c>
      <c r="V135" s="12">
        <v>-0.10942513122922801</v>
      </c>
      <c r="W135" s="12">
        <v>-3.7454723208969497E-2</v>
      </c>
      <c r="X135" s="12">
        <v>-1.52421889308768E-2</v>
      </c>
      <c r="Y135" s="12">
        <v>1.20794607274497E-2</v>
      </c>
      <c r="Z135" s="12">
        <v>2.6797079095386901E-2</v>
      </c>
      <c r="AA135" s="12">
        <v>-1.45550858195452E-2</v>
      </c>
      <c r="AB135" s="12">
        <v>-8.0270181838858604E-2</v>
      </c>
      <c r="AC135" s="12">
        <v>-4.9141088901208198E-2</v>
      </c>
      <c r="AD135" s="12">
        <v>-5.6752681645418503E-2</v>
      </c>
      <c r="AE135" s="12">
        <v>-2.42506673713303E-2</v>
      </c>
      <c r="AF135" s="12">
        <v>-1.58686620060229E-2</v>
      </c>
      <c r="AG135" s="12">
        <v>-3.8216251885874901E-2</v>
      </c>
      <c r="AH135" s="12">
        <v>-3.77083261018362E-2</v>
      </c>
      <c r="AI135" s="12">
        <v>-1.49835158874837E-2</v>
      </c>
      <c r="AJ135" s="12">
        <v>-1.2721814735892E-2</v>
      </c>
      <c r="AK135" s="12">
        <v>-3.8389075528873599E-3</v>
      </c>
      <c r="AL135" s="12">
        <v>-7.6528098652436601E-4</v>
      </c>
      <c r="AM135" s="12">
        <v>-1.4951346331226901E-2</v>
      </c>
      <c r="AN135" s="12">
        <v>-2.6856823416045901E-2</v>
      </c>
      <c r="AO135" s="12">
        <v>-4.1513523347021498E-2</v>
      </c>
      <c r="AP135" s="12">
        <v>-1.51501940613957E-2</v>
      </c>
      <c r="AQ135" s="12">
        <v>-4.4207320975318501E-2</v>
      </c>
      <c r="AR135" s="12">
        <v>2.4955510844817001E-2</v>
      </c>
      <c r="AS135" s="12">
        <v>-1.89111129369713E-2</v>
      </c>
      <c r="AT135" s="12">
        <v>-4.6813526105889701E-2</v>
      </c>
      <c r="AU135" s="12">
        <v>3.4036639534338102E-2</v>
      </c>
      <c r="AW135">
        <f t="array" ref="AW135">SUMPRODUCT(B135:AU135,TRANSPOSE('QoL regression results'!$H$3:$H$48))</f>
        <v>0.86212017889130144</v>
      </c>
    </row>
    <row r="136" spans="1:49" x14ac:dyDescent="0.3">
      <c r="A136">
        <v>135</v>
      </c>
      <c r="B136" s="12">
        <v>0.88729870421132295</v>
      </c>
      <c r="C136" s="12">
        <v>5.5587622476883699E-3</v>
      </c>
      <c r="D136" s="12">
        <v>2.9967093300821601E-3</v>
      </c>
      <c r="E136" s="12">
        <v>-3.4646437204918702E-2</v>
      </c>
      <c r="F136" s="12">
        <v>2.1195367618416502E-2</v>
      </c>
      <c r="G136" s="12">
        <v>5.75277949465622E-3</v>
      </c>
      <c r="H136" s="12">
        <v>-1.7478567853877899E-2</v>
      </c>
      <c r="I136" s="12">
        <v>-2.1983298353686599E-2</v>
      </c>
      <c r="J136" s="12">
        <v>-4.8997879242990497E-2</v>
      </c>
      <c r="K136" s="12">
        <v>-3.5824339133612597E-2</v>
      </c>
      <c r="L136" s="12">
        <v>-8.2250031179415997E-2</v>
      </c>
      <c r="M136" s="12">
        <v>-9.3703015651252802E-2</v>
      </c>
      <c r="N136" s="12">
        <v>-1.68325425156628E-2</v>
      </c>
      <c r="O136" s="12">
        <v>-5.4080981922980997E-2</v>
      </c>
      <c r="P136" s="12">
        <v>-6.0794383967598002E-2</v>
      </c>
      <c r="Q136" s="12">
        <v>-4.2044741886206098E-2</v>
      </c>
      <c r="R136" s="12">
        <v>-7.0909196412338601E-2</v>
      </c>
      <c r="S136" s="12">
        <v>-6.3150775145538796E-2</v>
      </c>
      <c r="T136" s="12">
        <v>-0.110721365938655</v>
      </c>
      <c r="U136" s="12">
        <v>2.0239458489576902E-2</v>
      </c>
      <c r="V136" s="12">
        <v>-9.9545843219912694E-2</v>
      </c>
      <c r="W136" s="12">
        <v>-2.1830227322104798E-2</v>
      </c>
      <c r="X136" s="12">
        <v>-3.28825063673404E-2</v>
      </c>
      <c r="Y136" s="12">
        <v>1.81320348153538E-2</v>
      </c>
      <c r="Z136" s="12">
        <v>1.9406533753487901E-2</v>
      </c>
      <c r="AA136" s="12">
        <v>-2.4737768813666499E-2</v>
      </c>
      <c r="AB136" s="12">
        <v>-6.5625490890748706E-2</v>
      </c>
      <c r="AC136" s="12">
        <v>-9.3600725518907905E-3</v>
      </c>
      <c r="AD136" s="12">
        <v>-8.7103653544847601E-2</v>
      </c>
      <c r="AE136" s="12">
        <v>-2.0916190683006701E-2</v>
      </c>
      <c r="AF136" s="12">
        <v>-1.2518295067737399E-2</v>
      </c>
      <c r="AG136" s="12">
        <v>-4.1050688726195002E-2</v>
      </c>
      <c r="AH136" s="12">
        <v>-3.1285977407407801E-2</v>
      </c>
      <c r="AI136" s="12">
        <v>-1.5665893240100599E-2</v>
      </c>
      <c r="AJ136" s="12">
        <v>-8.5594583771582394E-3</v>
      </c>
      <c r="AK136" s="12">
        <v>4.3794022897838299E-3</v>
      </c>
      <c r="AL136" s="12">
        <v>5.0260520968466397E-3</v>
      </c>
      <c r="AM136" s="12">
        <v>-8.7605926024794094E-3</v>
      </c>
      <c r="AN136" s="12">
        <v>-1.9525703627882699E-2</v>
      </c>
      <c r="AO136" s="12">
        <v>-3.2623367001055399E-2</v>
      </c>
      <c r="AP136" s="12">
        <v>-1.3784812876904501E-2</v>
      </c>
      <c r="AQ136" s="12">
        <v>-4.02997711142348E-2</v>
      </c>
      <c r="AR136" s="12">
        <v>2.0992592007893902E-2</v>
      </c>
      <c r="AS136" s="12">
        <v>-1.4842970610479201E-2</v>
      </c>
      <c r="AT136" s="12">
        <v>-4.4770366225597401E-2</v>
      </c>
      <c r="AU136" s="12">
        <v>2.9830298043742199E-2</v>
      </c>
      <c r="AW136">
        <f t="array" ref="AW136">SUMPRODUCT(B136:AU136,TRANSPOSE('QoL regression results'!$H$3:$H$48))</f>
        <v>0.86103877890076175</v>
      </c>
    </row>
    <row r="137" spans="1:49" x14ac:dyDescent="0.3">
      <c r="A137">
        <v>136</v>
      </c>
      <c r="B137" s="12">
        <v>0.89174037177707499</v>
      </c>
      <c r="C137" s="12">
        <v>3.7771495168878099E-3</v>
      </c>
      <c r="D137" s="12">
        <v>6.2389242050139102E-3</v>
      </c>
      <c r="E137" s="12">
        <v>-3.3554510898253197E-2</v>
      </c>
      <c r="F137" s="12">
        <v>1.5997759953353299E-2</v>
      </c>
      <c r="G137" s="12">
        <v>2.0860130465713202E-2</v>
      </c>
      <c r="H137" s="12">
        <v>-3.7722722766365198E-3</v>
      </c>
      <c r="I137" s="12">
        <v>-2.1576289561970101E-2</v>
      </c>
      <c r="J137" s="12">
        <v>-9.2922648539846595E-2</v>
      </c>
      <c r="K137" s="12">
        <v>-3.5523357989870198E-2</v>
      </c>
      <c r="L137" s="12">
        <v>-8.6924228947662302E-2</v>
      </c>
      <c r="M137" s="12">
        <v>-4.16734645737852E-2</v>
      </c>
      <c r="N137" s="12">
        <v>-2.6125039118880599E-2</v>
      </c>
      <c r="O137" s="12">
        <v>-4.8853516181014002E-2</v>
      </c>
      <c r="P137" s="12">
        <v>-8.5848278500250397E-2</v>
      </c>
      <c r="Q137" s="12">
        <v>-6.9720046223333998E-2</v>
      </c>
      <c r="R137" s="12">
        <v>-0.10771765870844401</v>
      </c>
      <c r="S137" s="12">
        <v>-2.2523377734521399E-2</v>
      </c>
      <c r="T137" s="12">
        <v>-0.101090665319259</v>
      </c>
      <c r="U137" s="12">
        <v>-4.0493868473943803E-2</v>
      </c>
      <c r="V137" s="12">
        <v>-5.0266452041874098E-2</v>
      </c>
      <c r="W137" s="12">
        <v>-2.4828191615947799E-2</v>
      </c>
      <c r="X137" s="12">
        <v>-4.0139140862698201E-2</v>
      </c>
      <c r="Y137" s="12">
        <v>-6.0224306681133802E-3</v>
      </c>
      <c r="Z137" s="12">
        <v>-9.4071999614895197E-3</v>
      </c>
      <c r="AA137" s="12">
        <v>-2.0969889148958001E-2</v>
      </c>
      <c r="AB137" s="12">
        <v>-5.1299760913792201E-2</v>
      </c>
      <c r="AC137" s="12">
        <v>-1.9543554126442399E-2</v>
      </c>
      <c r="AD137" s="12">
        <v>-2.7207874496246998E-2</v>
      </c>
      <c r="AE137" s="12">
        <v>-2.4027204149698399E-2</v>
      </c>
      <c r="AF137" s="12">
        <v>-1.0282346045007501E-2</v>
      </c>
      <c r="AG137" s="12">
        <v>-4.8732960322633898E-2</v>
      </c>
      <c r="AH137" s="12">
        <v>-3.0727877292467402E-2</v>
      </c>
      <c r="AI137" s="12">
        <v>-2.07394792621492E-2</v>
      </c>
      <c r="AJ137" s="12">
        <v>-1.42571534849192E-2</v>
      </c>
      <c r="AK137" s="12">
        <v>-1.2306856523294999E-3</v>
      </c>
      <c r="AL137" s="12">
        <v>1.40075263181608E-3</v>
      </c>
      <c r="AM137" s="12">
        <v>-1.18619523029038E-2</v>
      </c>
      <c r="AN137" s="12">
        <v>-1.8813872650713201E-2</v>
      </c>
      <c r="AO137" s="12">
        <v>-3.3889146402331899E-2</v>
      </c>
      <c r="AP137" s="12">
        <v>-5.3439945173083796E-3</v>
      </c>
      <c r="AQ137" s="12">
        <v>-3.8869789842268798E-2</v>
      </c>
      <c r="AR137" s="12">
        <v>2.0396328699123702E-2</v>
      </c>
      <c r="AS137" s="12">
        <v>-1.2247515403647E-2</v>
      </c>
      <c r="AT137" s="12">
        <v>-4.2061046973657597E-2</v>
      </c>
      <c r="AU137" s="12">
        <v>3.4313545645319701E-2</v>
      </c>
      <c r="AW137">
        <f t="array" ref="AW137">SUMPRODUCT(B137:AU137,TRANSPOSE('QoL regression results'!$H$3:$H$48))</f>
        <v>0.86241324711642364</v>
      </c>
    </row>
    <row r="138" spans="1:49" x14ac:dyDescent="0.3">
      <c r="A138">
        <v>137</v>
      </c>
      <c r="B138" s="12">
        <v>0.87674871908571606</v>
      </c>
      <c r="C138" s="12">
        <v>6.0580237217231899E-3</v>
      </c>
      <c r="D138" s="12">
        <v>-5.2088184424908101E-3</v>
      </c>
      <c r="E138" s="12">
        <v>-2.1163437790728198E-2</v>
      </c>
      <c r="F138" s="12">
        <v>1.86862743305415E-2</v>
      </c>
      <c r="G138" s="12">
        <v>1.65237226403777E-2</v>
      </c>
      <c r="H138" s="12">
        <v>8.5240136049465802E-4</v>
      </c>
      <c r="I138" s="12">
        <v>-1.6542605800381301E-2</v>
      </c>
      <c r="J138" s="12">
        <v>-4.8916107993366598E-2</v>
      </c>
      <c r="K138" s="12">
        <v>-3.2523435395982903E-2</v>
      </c>
      <c r="L138" s="12">
        <v>-0.107134294784428</v>
      </c>
      <c r="M138" s="12">
        <v>-0.10518035752817</v>
      </c>
      <c r="N138" s="12">
        <v>-1.74940180166957E-2</v>
      </c>
      <c r="O138" s="12">
        <v>-4.0766441314614502E-2</v>
      </c>
      <c r="P138" s="12">
        <v>-7.7475882400219603E-2</v>
      </c>
      <c r="Q138" s="12">
        <v>-3.4679678312195997E-2</v>
      </c>
      <c r="R138" s="12">
        <v>-0.103868335164814</v>
      </c>
      <c r="S138" s="12">
        <v>-5.2924778586642698E-2</v>
      </c>
      <c r="T138" s="12">
        <v>-7.7117261957574804E-2</v>
      </c>
      <c r="U138" s="12">
        <v>-2.00470272955804E-3</v>
      </c>
      <c r="V138" s="12">
        <v>-2.5515061442018701E-2</v>
      </c>
      <c r="W138" s="12">
        <v>-1.1835864463395801E-2</v>
      </c>
      <c r="X138" s="12">
        <v>-2.0711131444661201E-2</v>
      </c>
      <c r="Y138" s="12">
        <v>3.8855658833001701E-3</v>
      </c>
      <c r="Z138" s="12">
        <v>-4.9035272552809097E-3</v>
      </c>
      <c r="AA138" s="12">
        <v>-1.8072951515536499E-2</v>
      </c>
      <c r="AB138" s="12">
        <v>-6.5423177030514507E-2</v>
      </c>
      <c r="AC138" s="12">
        <v>-8.2471816937915901E-2</v>
      </c>
      <c r="AD138" s="12">
        <v>-7.5060905112735504E-3</v>
      </c>
      <c r="AE138" s="12">
        <v>-2.1528754502679701E-2</v>
      </c>
      <c r="AF138" s="12">
        <v>-2.4866589690391499E-2</v>
      </c>
      <c r="AG138" s="12">
        <v>-4.0907407243299498E-2</v>
      </c>
      <c r="AH138" s="12">
        <v>-3.3259817649882999E-2</v>
      </c>
      <c r="AI138" s="12">
        <v>-2.5496571708059398E-2</v>
      </c>
      <c r="AJ138" s="12">
        <v>-1.1081643057773601E-2</v>
      </c>
      <c r="AK138" s="12">
        <v>4.7392846209703202E-3</v>
      </c>
      <c r="AL138" s="12">
        <v>8.2120601796528605E-3</v>
      </c>
      <c r="AM138" s="12">
        <v>3.3990238401876102E-3</v>
      </c>
      <c r="AN138" s="12">
        <v>-1.6325606925198199E-2</v>
      </c>
      <c r="AO138" s="12">
        <v>-2.4632186800341301E-2</v>
      </c>
      <c r="AP138" s="12">
        <v>-9.61834231160116E-3</v>
      </c>
      <c r="AQ138" s="12">
        <v>-3.64256026423126E-2</v>
      </c>
      <c r="AR138" s="12">
        <v>2.7024917366058901E-2</v>
      </c>
      <c r="AS138" s="12">
        <v>-7.6600005152798901E-3</v>
      </c>
      <c r="AT138" s="12">
        <v>-4.17405024738162E-2</v>
      </c>
      <c r="AU138" s="12">
        <v>2.7845760119688999E-2</v>
      </c>
      <c r="AW138">
        <f t="array" ref="AW138">SUMPRODUCT(B138:AU138,TRANSPOSE('QoL regression results'!$H$3:$H$48))</f>
        <v>0.85170096161548592</v>
      </c>
    </row>
    <row r="139" spans="1:49" x14ac:dyDescent="0.3">
      <c r="A139">
        <v>138</v>
      </c>
      <c r="B139" s="12">
        <v>0.89764165416981601</v>
      </c>
      <c r="C139" s="12">
        <v>1.76842832906495E-3</v>
      </c>
      <c r="D139" s="12">
        <v>1.35106060786131E-2</v>
      </c>
      <c r="E139" s="12">
        <v>-2.77567623807158E-2</v>
      </c>
      <c r="F139" s="12">
        <v>1.8802783234118201E-2</v>
      </c>
      <c r="G139" s="12">
        <v>9.3475593912875996E-3</v>
      </c>
      <c r="H139" s="12">
        <v>-1.2375270626742501E-2</v>
      </c>
      <c r="I139" s="12">
        <v>-1.3713897721171099E-2</v>
      </c>
      <c r="J139" s="12">
        <v>-6.6845919489445502E-2</v>
      </c>
      <c r="K139" s="12">
        <v>-3.9994107102954798E-2</v>
      </c>
      <c r="L139" s="12">
        <v>-9.4112717942856E-2</v>
      </c>
      <c r="M139" s="12">
        <v>-0.112311132123585</v>
      </c>
      <c r="N139" s="12">
        <v>-2.2948640614355701E-2</v>
      </c>
      <c r="O139" s="12">
        <v>-4.5669978136218502E-2</v>
      </c>
      <c r="P139" s="12">
        <v>-0.127049076504793</v>
      </c>
      <c r="Q139" s="12">
        <v>-3.3219266246193299E-2</v>
      </c>
      <c r="R139" s="12">
        <v>-7.5573887720970304E-2</v>
      </c>
      <c r="S139" s="12">
        <v>-5.59967940643053E-2</v>
      </c>
      <c r="T139" s="12">
        <v>-9.5042565240026203E-2</v>
      </c>
      <c r="U139" s="12">
        <v>2.5657951015753799E-2</v>
      </c>
      <c r="V139" s="12">
        <v>-3.9013141676615799E-2</v>
      </c>
      <c r="W139" s="12">
        <v>-2.2045898809582201E-2</v>
      </c>
      <c r="X139" s="12">
        <v>-4.5062739624954599E-2</v>
      </c>
      <c r="Y139" s="12">
        <v>-4.9079981099357196E-3</v>
      </c>
      <c r="Z139" s="12">
        <v>-1.85262452365107E-2</v>
      </c>
      <c r="AA139" s="12">
        <v>-2.96193145328515E-2</v>
      </c>
      <c r="AB139" s="12">
        <v>-5.8523756183359199E-2</v>
      </c>
      <c r="AC139" s="12">
        <v>-7.7359870067460104E-2</v>
      </c>
      <c r="AD139" s="12">
        <v>-4.0570674814258002E-2</v>
      </c>
      <c r="AE139" s="12">
        <v>-2.4995743158001502E-2</v>
      </c>
      <c r="AF139" s="12">
        <v>-2.1021929214257901E-2</v>
      </c>
      <c r="AG139" s="12">
        <v>-4.1870259529679703E-2</v>
      </c>
      <c r="AH139" s="12">
        <v>-3.1422603113569203E-2</v>
      </c>
      <c r="AI139" s="12">
        <v>-1.6906757290082002E-2</v>
      </c>
      <c r="AJ139" s="12">
        <v>-1.9421335758408299E-2</v>
      </c>
      <c r="AK139" s="12">
        <v>1.2454643051187199E-3</v>
      </c>
      <c r="AL139" s="12">
        <v>7.2181714717159196E-3</v>
      </c>
      <c r="AM139" s="12">
        <v>-4.0427844668967103E-3</v>
      </c>
      <c r="AN139" s="12">
        <v>-1.8222193401957999E-2</v>
      </c>
      <c r="AO139" s="12">
        <v>-3.3347506704746697E-2</v>
      </c>
      <c r="AP139" s="12">
        <v>-1.4564988617466201E-2</v>
      </c>
      <c r="AQ139" s="12">
        <v>-3.6367112819534197E-2</v>
      </c>
      <c r="AR139" s="12">
        <v>2.48829393923478E-2</v>
      </c>
      <c r="AS139" s="12">
        <v>-9.0103949330634092E-3</v>
      </c>
      <c r="AT139" s="12">
        <v>-4.3058004225832898E-2</v>
      </c>
      <c r="AU139" s="12">
        <v>2.58089715632926E-2</v>
      </c>
      <c r="AW139">
        <f t="array" ref="AW139">SUMPRODUCT(B139:AU139,TRANSPOSE('QoL regression results'!$H$3:$H$48))</f>
        <v>0.87343722252796274</v>
      </c>
    </row>
    <row r="140" spans="1:49" x14ac:dyDescent="0.3">
      <c r="A140">
        <v>139</v>
      </c>
      <c r="B140" s="12">
        <v>0.88503893747288698</v>
      </c>
      <c r="C140" s="12">
        <v>4.9334861907152803E-3</v>
      </c>
      <c r="D140" s="12">
        <v>-8.0030501156439799E-3</v>
      </c>
      <c r="E140" s="12">
        <v>-4.8528043165138597E-2</v>
      </c>
      <c r="F140" s="12">
        <v>2.88392887307145E-2</v>
      </c>
      <c r="G140" s="12">
        <v>1.9562249151582601E-2</v>
      </c>
      <c r="H140" s="12">
        <v>1.37137396890494E-2</v>
      </c>
      <c r="I140" s="12">
        <v>-3.1644943777438997E-2</v>
      </c>
      <c r="J140" s="12">
        <v>-5.9362507168560903E-2</v>
      </c>
      <c r="K140" s="12">
        <v>-3.7857543492414998E-2</v>
      </c>
      <c r="L140" s="12">
        <v>-8.9660667694908394E-2</v>
      </c>
      <c r="M140" s="12">
        <v>-0.12290195569614</v>
      </c>
      <c r="N140" s="12">
        <v>-7.80747617297722E-3</v>
      </c>
      <c r="O140" s="12">
        <v>-7.3535940522051896E-2</v>
      </c>
      <c r="P140" s="12">
        <v>-0.120206837040654</v>
      </c>
      <c r="Q140" s="12">
        <v>-7.2396945654687198E-2</v>
      </c>
      <c r="R140" s="12">
        <v>-6.4660238341222601E-2</v>
      </c>
      <c r="S140" s="12">
        <v>-3.6852096219823501E-2</v>
      </c>
      <c r="T140" s="12">
        <v>-8.6588792868653897E-2</v>
      </c>
      <c r="U140" s="12">
        <v>-7.3942034631316001E-3</v>
      </c>
      <c r="V140" s="12">
        <v>-0.13338643778942</v>
      </c>
      <c r="W140" s="12">
        <v>-1.93718367954555E-2</v>
      </c>
      <c r="X140" s="12">
        <v>-4.5968310564929601E-2</v>
      </c>
      <c r="Y140" s="12">
        <v>-1.7804532295746401E-2</v>
      </c>
      <c r="Z140" s="12">
        <v>-1.45006089982314E-2</v>
      </c>
      <c r="AA140" s="12">
        <v>-1.47387612412398E-2</v>
      </c>
      <c r="AB140" s="12">
        <v>-6.5980439898930293E-2</v>
      </c>
      <c r="AC140" s="12">
        <v>-2.0785518712248801E-2</v>
      </c>
      <c r="AD140" s="12">
        <v>-1.4903925600616499E-2</v>
      </c>
      <c r="AE140" s="12">
        <v>-2.7961140399125499E-2</v>
      </c>
      <c r="AF140" s="12">
        <v>-1.6326096037427899E-2</v>
      </c>
      <c r="AG140" s="12">
        <v>-4.05722351420666E-2</v>
      </c>
      <c r="AH140" s="12">
        <v>-4.4310534463411801E-2</v>
      </c>
      <c r="AI140" s="12">
        <v>-1.93829037144134E-2</v>
      </c>
      <c r="AJ140" s="12">
        <v>-1.1192714581405199E-2</v>
      </c>
      <c r="AK140" s="12">
        <v>2.1165398503556901E-3</v>
      </c>
      <c r="AL140" s="12">
        <v>1.35744425181157E-2</v>
      </c>
      <c r="AM140" s="12">
        <v>8.9739194052919E-4</v>
      </c>
      <c r="AN140" s="12">
        <v>-5.2435659838311098E-3</v>
      </c>
      <c r="AO140" s="12">
        <v>-2.9739312945222401E-2</v>
      </c>
      <c r="AP140" s="12">
        <v>-1.2155215887205299E-2</v>
      </c>
      <c r="AQ140" s="12">
        <v>-3.9177499592369998E-2</v>
      </c>
      <c r="AR140" s="12">
        <v>1.7174167925778E-2</v>
      </c>
      <c r="AS140" s="12">
        <v>-7.7396897491233399E-3</v>
      </c>
      <c r="AT140" s="12">
        <v>-3.6974184282354702E-2</v>
      </c>
      <c r="AU140" s="12">
        <v>3.2690994382693898E-2</v>
      </c>
      <c r="AW140">
        <f t="array" ref="AW140">SUMPRODUCT(B140:AU140,TRANSPOSE('QoL regression results'!$H$3:$H$48))</f>
        <v>0.85430284552759084</v>
      </c>
    </row>
    <row r="141" spans="1:49" x14ac:dyDescent="0.3">
      <c r="A141">
        <v>140</v>
      </c>
      <c r="B141" s="12">
        <v>0.87468088740971595</v>
      </c>
      <c r="C141" s="12">
        <v>7.0681542997692E-3</v>
      </c>
      <c r="D141" s="12">
        <v>-3.1645694406293801E-3</v>
      </c>
      <c r="E141" s="12">
        <v>-4.3455795265017499E-2</v>
      </c>
      <c r="F141" s="12">
        <v>2.42774796205498E-2</v>
      </c>
      <c r="G141" s="12">
        <v>3.1251116079919201E-3</v>
      </c>
      <c r="H141" s="12">
        <v>4.4025718399078803E-3</v>
      </c>
      <c r="I141" s="12">
        <v>-1.70683632528978E-2</v>
      </c>
      <c r="J141" s="12">
        <v>-4.9426583859782998E-2</v>
      </c>
      <c r="K141" s="12">
        <v>-3.8672893349155399E-2</v>
      </c>
      <c r="L141" s="12">
        <v>-7.2481510104947702E-2</v>
      </c>
      <c r="M141" s="12">
        <v>-0.140270593736709</v>
      </c>
      <c r="N141" s="12">
        <v>-1.5651776069645199E-2</v>
      </c>
      <c r="O141" s="12">
        <v>-4.4082791811950801E-2</v>
      </c>
      <c r="P141" s="12">
        <v>-8.8949080568778496E-2</v>
      </c>
      <c r="Q141" s="12">
        <v>-6.5675491571522901E-2</v>
      </c>
      <c r="R141" s="12">
        <v>-6.2690648759011397E-2</v>
      </c>
      <c r="S141" s="12">
        <v>-6.8982210649763107E-2</v>
      </c>
      <c r="T141" s="12">
        <v>-7.7660604081742093E-2</v>
      </c>
      <c r="U141" s="12">
        <v>1.6727706549476001E-2</v>
      </c>
      <c r="V141" s="12">
        <v>-0.110874363694829</v>
      </c>
      <c r="W141" s="12">
        <v>-2.8798572540161198E-2</v>
      </c>
      <c r="X141" s="12">
        <v>-3.2083991680797598E-2</v>
      </c>
      <c r="Y141" s="12">
        <v>-5.5202191307728698E-3</v>
      </c>
      <c r="Z141" s="12">
        <v>-8.25419507206278E-3</v>
      </c>
      <c r="AA141" s="12">
        <v>-2.6865159948875499E-2</v>
      </c>
      <c r="AB141" s="12">
        <v>-7.7239399028921601E-2</v>
      </c>
      <c r="AC141" s="12">
        <v>-7.4167520544943903E-3</v>
      </c>
      <c r="AD141" s="12">
        <v>3.12763065678534E-2</v>
      </c>
      <c r="AE141" s="12">
        <v>-2.52394784763172E-2</v>
      </c>
      <c r="AF141" s="12">
        <v>-1.5495962525669E-2</v>
      </c>
      <c r="AG141" s="12">
        <v>-3.6708447195973298E-2</v>
      </c>
      <c r="AH141" s="12">
        <v>-3.5746604968102502E-2</v>
      </c>
      <c r="AI141" s="12">
        <v>-2.3215497673396802E-2</v>
      </c>
      <c r="AJ141" s="12">
        <v>-7.8276290430424594E-3</v>
      </c>
      <c r="AK141" s="12">
        <v>1.15876354126661E-2</v>
      </c>
      <c r="AL141" s="12">
        <v>1.05638069382844E-2</v>
      </c>
      <c r="AM141" s="12">
        <v>-3.09697849333973E-3</v>
      </c>
      <c r="AN141" s="12">
        <v>-4.3150575583137301E-3</v>
      </c>
      <c r="AO141" s="12">
        <v>-1.7707707367940299E-2</v>
      </c>
      <c r="AP141" s="12">
        <v>-1.0059242525530801E-2</v>
      </c>
      <c r="AQ141" s="12">
        <v>-4.0602817620996698E-2</v>
      </c>
      <c r="AR141" s="12">
        <v>2.37607666606897E-2</v>
      </c>
      <c r="AS141" s="12">
        <v>-1.12373588720001E-2</v>
      </c>
      <c r="AT141" s="12">
        <v>-4.2491542808511203E-2</v>
      </c>
      <c r="AU141" s="12">
        <v>3.0776167990374099E-2</v>
      </c>
      <c r="AW141">
        <f t="array" ref="AW141">SUMPRODUCT(B141:AU141,TRANSPOSE('QoL regression results'!$H$3:$H$48))</f>
        <v>0.8494980893798979</v>
      </c>
    </row>
    <row r="142" spans="1:49" x14ac:dyDescent="0.3">
      <c r="A142">
        <v>141</v>
      </c>
      <c r="B142" s="12">
        <v>0.88525774579191396</v>
      </c>
      <c r="C142" s="12">
        <v>7.1406066786797798E-3</v>
      </c>
      <c r="D142" s="12">
        <v>-1.6580732216552999E-3</v>
      </c>
      <c r="E142" s="12">
        <v>-3.9459900822383299E-2</v>
      </c>
      <c r="F142" s="12">
        <v>8.4828168982959105E-3</v>
      </c>
      <c r="G142" s="12">
        <v>1.0039202136803E-2</v>
      </c>
      <c r="H142" s="12">
        <v>3.5577351266074899E-3</v>
      </c>
      <c r="I142" s="12">
        <v>-6.2566280305871797E-3</v>
      </c>
      <c r="J142" s="12">
        <v>-1.7126672869915802E-2</v>
      </c>
      <c r="K142" s="12">
        <v>-3.68386578847111E-2</v>
      </c>
      <c r="L142" s="12">
        <v>-7.0460712121570596E-2</v>
      </c>
      <c r="M142" s="12">
        <v>-0.104309581717367</v>
      </c>
      <c r="N142" s="12">
        <v>-5.9572027965244002E-3</v>
      </c>
      <c r="O142" s="12">
        <v>-7.4526261951857103E-2</v>
      </c>
      <c r="P142" s="12">
        <v>-7.9140520761499605E-2</v>
      </c>
      <c r="Q142" s="12">
        <v>-3.5962826917033099E-2</v>
      </c>
      <c r="R142" s="12">
        <v>-1.7982739271096899E-2</v>
      </c>
      <c r="S142" s="12">
        <v>-3.63841079288829E-2</v>
      </c>
      <c r="T142" s="12">
        <v>-9.9258570973551397E-2</v>
      </c>
      <c r="U142" s="12">
        <v>-1.9881040934656498E-3</v>
      </c>
      <c r="V142" s="12">
        <v>-3.2715281311401202E-2</v>
      </c>
      <c r="W142" s="12">
        <v>-2.9151194517392801E-2</v>
      </c>
      <c r="X142" s="12">
        <v>-6.2899808095890505E-2</v>
      </c>
      <c r="Y142" s="12">
        <v>3.71015362048879E-3</v>
      </c>
      <c r="Z142" s="12">
        <v>-3.9227377681907497E-3</v>
      </c>
      <c r="AA142" s="12">
        <v>-2.75096955681805E-2</v>
      </c>
      <c r="AB142" s="12">
        <v>-7.5308510701233095E-2</v>
      </c>
      <c r="AC142" s="12">
        <v>4.5967640098321097E-3</v>
      </c>
      <c r="AD142" s="12">
        <v>-1.6424390432396602E-2</v>
      </c>
      <c r="AE142" s="12">
        <v>-2.6718076767186499E-2</v>
      </c>
      <c r="AF142" s="12">
        <v>-2.0270854186866399E-2</v>
      </c>
      <c r="AG142" s="12">
        <v>-5.00128944389149E-2</v>
      </c>
      <c r="AH142" s="12">
        <v>-2.9462313339823298E-2</v>
      </c>
      <c r="AI142" s="12">
        <v>-1.70798238390092E-2</v>
      </c>
      <c r="AJ142" s="12">
        <v>-1.5160839877663101E-2</v>
      </c>
      <c r="AK142" s="12">
        <v>1.77442057903447E-3</v>
      </c>
      <c r="AL142" s="12">
        <v>4.5589300608465501E-3</v>
      </c>
      <c r="AM142" s="12">
        <v>-8.9549872281388995E-3</v>
      </c>
      <c r="AN142" s="12">
        <v>-1.9563423396430499E-2</v>
      </c>
      <c r="AO142" s="12">
        <v>-3.6661295208863201E-2</v>
      </c>
      <c r="AP142" s="12">
        <v>-5.76792259404647E-3</v>
      </c>
      <c r="AQ142" s="12">
        <v>-4.1612380392152697E-2</v>
      </c>
      <c r="AR142" s="12">
        <v>2.14780999967971E-2</v>
      </c>
      <c r="AS142" s="12">
        <v>-8.5447989679803705E-3</v>
      </c>
      <c r="AT142" s="12">
        <v>-3.92825502488292E-2</v>
      </c>
      <c r="AU142" s="12">
        <v>3.5893584979850797E-2</v>
      </c>
      <c r="AW142">
        <f t="array" ref="AW142">SUMPRODUCT(B142:AU142,TRANSPOSE('QoL regression results'!$H$3:$H$48))</f>
        <v>0.86035436251293718</v>
      </c>
    </row>
    <row r="143" spans="1:49" x14ac:dyDescent="0.3">
      <c r="A143">
        <v>142</v>
      </c>
      <c r="B143" s="12">
        <v>0.88387634361342904</v>
      </c>
      <c r="C143" s="12">
        <v>-3.09990773245813E-3</v>
      </c>
      <c r="D143" s="12">
        <v>-3.35860156381363E-3</v>
      </c>
      <c r="E143" s="12">
        <v>-1.50361259484113E-2</v>
      </c>
      <c r="F143" s="12">
        <v>2.5423232796736001E-2</v>
      </c>
      <c r="G143" s="12">
        <v>1.8532680629367301E-2</v>
      </c>
      <c r="H143" s="12">
        <v>1.40481867423949E-2</v>
      </c>
      <c r="I143" s="12">
        <v>-8.9987861485278705E-3</v>
      </c>
      <c r="J143" s="12">
        <v>-5.2925389493215097E-2</v>
      </c>
      <c r="K143" s="12">
        <v>-3.72174744615772E-2</v>
      </c>
      <c r="L143" s="12">
        <v>-6.1206456055614401E-2</v>
      </c>
      <c r="M143" s="12">
        <v>-3.9978504104615502E-2</v>
      </c>
      <c r="N143" s="12">
        <v>-1.2406975512923199E-2</v>
      </c>
      <c r="O143" s="12">
        <v>-4.0319998185001898E-2</v>
      </c>
      <c r="P143" s="12">
        <v>-0.107872257506488</v>
      </c>
      <c r="Q143" s="12">
        <v>-6.6988476980381406E-2</v>
      </c>
      <c r="R143" s="12">
        <v>-3.5851686543678901E-2</v>
      </c>
      <c r="S143" s="12">
        <v>-5.5349796049237301E-2</v>
      </c>
      <c r="T143" s="12">
        <v>-5.2751983144418403E-2</v>
      </c>
      <c r="U143" s="12">
        <v>3.2663776191024202E-2</v>
      </c>
      <c r="V143" s="12">
        <v>2.9156954963034101E-3</v>
      </c>
      <c r="W143" s="12">
        <v>-3.2197773477271902E-2</v>
      </c>
      <c r="X143" s="12">
        <v>-3.0461704651349401E-2</v>
      </c>
      <c r="Y143" s="12">
        <v>-9.6916918234357004E-3</v>
      </c>
      <c r="Z143" s="12">
        <v>-4.2241531836897904E-3</v>
      </c>
      <c r="AA143" s="12">
        <v>-2.0162064697403202E-2</v>
      </c>
      <c r="AB143" s="12">
        <v>-6.7668439347753795E-2</v>
      </c>
      <c r="AC143" s="12">
        <v>-2.26674310249853E-2</v>
      </c>
      <c r="AD143" s="12">
        <v>-4.9037980039353998E-3</v>
      </c>
      <c r="AE143" s="12">
        <v>-2.2453753066052701E-2</v>
      </c>
      <c r="AF143" s="12">
        <v>-8.4752088862681107E-3</v>
      </c>
      <c r="AG143" s="12">
        <v>-4.7755138631757399E-2</v>
      </c>
      <c r="AH143" s="12">
        <v>-3.6299925415571699E-2</v>
      </c>
      <c r="AI143" s="12">
        <v>-2.10401970309422E-2</v>
      </c>
      <c r="AJ143" s="12">
        <v>-1.12339009383057E-2</v>
      </c>
      <c r="AK143" s="12">
        <v>-1.9446155266385099E-3</v>
      </c>
      <c r="AL143" s="12">
        <v>4.5000639374562596E-3</v>
      </c>
      <c r="AM143" s="12">
        <v>-5.6168822567920097E-3</v>
      </c>
      <c r="AN143" s="12">
        <v>-1.51467094992101E-2</v>
      </c>
      <c r="AO143" s="12">
        <v>-2.87720881194314E-2</v>
      </c>
      <c r="AP143" s="12">
        <v>-9.6578289286566293E-3</v>
      </c>
      <c r="AQ143" s="12">
        <v>-3.1077464861228098E-2</v>
      </c>
      <c r="AR143" s="12">
        <v>2.5621475705825798E-2</v>
      </c>
      <c r="AS143" s="12">
        <v>-5.78932854300642E-3</v>
      </c>
      <c r="AT143" s="12">
        <v>-3.9879386741991402E-2</v>
      </c>
      <c r="AU143" s="12">
        <v>2.9865784051589201E-2</v>
      </c>
      <c r="AW143">
        <f t="array" ref="AW143">SUMPRODUCT(B143:AU143,TRANSPOSE('QoL regression results'!$H$3:$H$48))</f>
        <v>0.85207648213531362</v>
      </c>
    </row>
    <row r="144" spans="1:49" x14ac:dyDescent="0.3">
      <c r="A144">
        <v>143</v>
      </c>
      <c r="B144" s="12">
        <v>0.87689428506886602</v>
      </c>
      <c r="C144" s="12">
        <v>3.0917113705344599E-3</v>
      </c>
      <c r="D144" s="12">
        <v>-9.6952898445748503E-3</v>
      </c>
      <c r="E144" s="12">
        <v>-3.2162989554352803E-2</v>
      </c>
      <c r="F144" s="12">
        <v>2.5289822173104898E-2</v>
      </c>
      <c r="G144" s="12">
        <v>1.3954183678161199E-2</v>
      </c>
      <c r="H144" s="12">
        <v>-1.5137989038886201E-2</v>
      </c>
      <c r="I144" s="12">
        <v>-1.22572777544798E-2</v>
      </c>
      <c r="J144" s="12">
        <v>-7.2315803192703004E-2</v>
      </c>
      <c r="K144" s="12">
        <v>-4.2511085639851599E-2</v>
      </c>
      <c r="L144" s="12">
        <v>-9.1222862056501E-2</v>
      </c>
      <c r="M144" s="12">
        <v>-8.7102819601649797E-2</v>
      </c>
      <c r="N144" s="12">
        <v>-1.46980638726831E-2</v>
      </c>
      <c r="O144" s="12">
        <v>-4.4026404941775898E-2</v>
      </c>
      <c r="P144" s="12">
        <v>-0.10394070095817901</v>
      </c>
      <c r="Q144" s="12">
        <v>-0.10059825370495599</v>
      </c>
      <c r="R144" s="12">
        <v>-2.68677325173803E-2</v>
      </c>
      <c r="S144" s="12">
        <v>-4.37703928601334E-2</v>
      </c>
      <c r="T144" s="12">
        <v>-9.1395363154825604E-2</v>
      </c>
      <c r="U144" s="12">
        <v>2.7375438429359002E-3</v>
      </c>
      <c r="V144" s="12">
        <v>-8.2356174120542705E-2</v>
      </c>
      <c r="W144" s="12">
        <v>-4.1269434354919803E-2</v>
      </c>
      <c r="X144" s="12">
        <v>-8.2459911409025199E-3</v>
      </c>
      <c r="Y144" s="12">
        <v>-8.4896104228589907E-3</v>
      </c>
      <c r="Z144" s="12">
        <v>-6.2497085404834504E-4</v>
      </c>
      <c r="AA144" s="12">
        <v>-1.6927979591837599E-2</v>
      </c>
      <c r="AB144" s="12">
        <v>-8.5292818861530506E-2</v>
      </c>
      <c r="AC144" s="12">
        <v>1.7359004796789999E-3</v>
      </c>
      <c r="AD144" s="12">
        <v>2.2787584868828599E-2</v>
      </c>
      <c r="AE144" s="12">
        <v>-2.67387655947697E-2</v>
      </c>
      <c r="AF144" s="12">
        <v>-1.14884773662373E-2</v>
      </c>
      <c r="AG144" s="12">
        <v>-4.2095892830394797E-2</v>
      </c>
      <c r="AH144" s="12">
        <v>-3.4648657022823798E-2</v>
      </c>
      <c r="AI144" s="12">
        <v>-1.20939382085627E-2</v>
      </c>
      <c r="AJ144" s="12">
        <v>-1.0165175394830601E-2</v>
      </c>
      <c r="AK144" s="12">
        <v>3.9941390552163296E-3</v>
      </c>
      <c r="AL144" s="12">
        <v>8.3249398360405995E-3</v>
      </c>
      <c r="AM144" s="12">
        <v>-3.2276909245800298E-3</v>
      </c>
      <c r="AN144" s="12">
        <v>-1.7376383563807399E-2</v>
      </c>
      <c r="AO144" s="12">
        <v>-2.5452459912889899E-2</v>
      </c>
      <c r="AP144" s="12">
        <v>-1.0167273517466701E-2</v>
      </c>
      <c r="AQ144" s="12">
        <v>-3.5764417983289297E-2</v>
      </c>
      <c r="AR144" s="12">
        <v>2.0911009961590201E-2</v>
      </c>
      <c r="AS144" s="12">
        <v>-5.0929787834226902E-3</v>
      </c>
      <c r="AT144" s="12">
        <v>-3.80838360688769E-2</v>
      </c>
      <c r="AU144" s="12">
        <v>3.0675520471542501E-2</v>
      </c>
      <c r="AW144">
        <f t="array" ref="AW144">SUMPRODUCT(B144:AU144,TRANSPOSE('QoL regression results'!$H$3:$H$48))</f>
        <v>0.85057056788208274</v>
      </c>
    </row>
    <row r="145" spans="1:49" x14ac:dyDescent="0.3">
      <c r="A145">
        <v>144</v>
      </c>
      <c r="B145" s="12">
        <v>0.90126988589461099</v>
      </c>
      <c r="C145" s="12">
        <v>-9.7057733058168803E-4</v>
      </c>
      <c r="D145" s="12">
        <v>-1.8714114873124999E-4</v>
      </c>
      <c r="E145" s="12">
        <v>-1.4985131580963301E-2</v>
      </c>
      <c r="F145" s="12">
        <v>2.1433555648790702E-2</v>
      </c>
      <c r="G145" s="12">
        <v>9.3439026017605696E-3</v>
      </c>
      <c r="H145" s="12">
        <v>-3.80104628165187E-3</v>
      </c>
      <c r="I145" s="12">
        <v>-1.42103417491844E-2</v>
      </c>
      <c r="J145" s="12">
        <v>-8.1667843736175402E-2</v>
      </c>
      <c r="K145" s="12">
        <v>-4.2708844547556198E-2</v>
      </c>
      <c r="L145" s="12">
        <v>-0.107179332652171</v>
      </c>
      <c r="M145" s="12">
        <v>-0.13305250455224599</v>
      </c>
      <c r="N145" s="12">
        <v>-1.8444185185041699E-2</v>
      </c>
      <c r="O145" s="12">
        <v>-6.1139526979014099E-2</v>
      </c>
      <c r="P145" s="12">
        <v>-9.8378683302192502E-2</v>
      </c>
      <c r="Q145" s="12">
        <v>-7.3834209984998206E-2</v>
      </c>
      <c r="R145" s="12">
        <v>-5.1276421477117702E-2</v>
      </c>
      <c r="S145" s="12">
        <v>-5.7604985253079999E-2</v>
      </c>
      <c r="T145" s="12">
        <v>-7.6622651945430095E-2</v>
      </c>
      <c r="U145" s="12">
        <v>1.2722468048576799E-2</v>
      </c>
      <c r="V145" s="12">
        <v>-2.14820705583861E-2</v>
      </c>
      <c r="W145" s="12">
        <v>-3.6615856171634799E-2</v>
      </c>
      <c r="X145" s="12">
        <v>3.58909778188265E-4</v>
      </c>
      <c r="Y145" s="12">
        <v>-4.1957815072886401E-2</v>
      </c>
      <c r="Z145" s="12">
        <v>8.7466385485398604E-3</v>
      </c>
      <c r="AA145" s="12">
        <v>-1.6613828659884301E-2</v>
      </c>
      <c r="AB145" s="12">
        <v>-7.7319563360309596E-2</v>
      </c>
      <c r="AC145" s="12">
        <v>-1.33428076526868E-2</v>
      </c>
      <c r="AD145" s="12">
        <v>-1.8319236224602901E-2</v>
      </c>
      <c r="AE145" s="12">
        <v>-2.29736966558165E-2</v>
      </c>
      <c r="AF145" s="12">
        <v>-1.38981691842798E-2</v>
      </c>
      <c r="AG145" s="12">
        <v>-4.0002565050818402E-2</v>
      </c>
      <c r="AH145" s="12">
        <v>-3.8803245022268E-2</v>
      </c>
      <c r="AI145" s="12">
        <v>-1.83918319781925E-2</v>
      </c>
      <c r="AJ145" s="12">
        <v>-1.7567669106318601E-2</v>
      </c>
      <c r="AK145" s="12">
        <v>-1.15350197076306E-2</v>
      </c>
      <c r="AL145" s="12">
        <v>-3.03715846076406E-3</v>
      </c>
      <c r="AM145" s="12">
        <v>-1.1320126069148799E-2</v>
      </c>
      <c r="AN145" s="12">
        <v>-2.6952212889091401E-2</v>
      </c>
      <c r="AO145" s="12">
        <v>-4.2424394833009201E-2</v>
      </c>
      <c r="AP145" s="12">
        <v>-1.16679685158231E-2</v>
      </c>
      <c r="AQ145" s="12">
        <v>-3.813095079421E-2</v>
      </c>
      <c r="AR145" s="12">
        <v>2.2839322606380798E-2</v>
      </c>
      <c r="AS145" s="12">
        <v>-1.0822509349406E-2</v>
      </c>
      <c r="AT145" s="12">
        <v>-4.0855629186598998E-2</v>
      </c>
      <c r="AU145" s="12">
        <v>3.5797152539322703E-2</v>
      </c>
      <c r="AW145">
        <f t="array" ref="AW145">SUMPRODUCT(B145:AU145,TRANSPOSE('QoL regression results'!$H$3:$H$48))</f>
        <v>0.85942948241157902</v>
      </c>
    </row>
    <row r="146" spans="1:49" x14ac:dyDescent="0.3">
      <c r="A146">
        <v>145</v>
      </c>
      <c r="B146" s="12">
        <v>0.88196583801913697</v>
      </c>
      <c r="C146" s="12">
        <v>1.2542183091646701E-2</v>
      </c>
      <c r="D146" s="12">
        <v>-1.5617785486173199E-2</v>
      </c>
      <c r="E146" s="12">
        <v>-4.7001310908298899E-2</v>
      </c>
      <c r="F146" s="12">
        <v>1.6179969883547599E-2</v>
      </c>
      <c r="G146" s="12">
        <v>2.9501798146063699E-2</v>
      </c>
      <c r="H146" s="12">
        <v>1.0772773349628499E-2</v>
      </c>
      <c r="I146" s="12">
        <v>-2.66155327709303E-2</v>
      </c>
      <c r="J146" s="12">
        <v>-4.2747781173667398E-2</v>
      </c>
      <c r="K146" s="12">
        <v>-3.73565952655645E-2</v>
      </c>
      <c r="L146" s="12">
        <v>-9.8629728039194495E-2</v>
      </c>
      <c r="M146" s="12">
        <v>-5.2030118381305897E-2</v>
      </c>
      <c r="N146" s="12">
        <v>-2.05574996143871E-2</v>
      </c>
      <c r="O146" s="12">
        <v>-9.2302412335091205E-2</v>
      </c>
      <c r="P146" s="12">
        <v>-0.119559961550305</v>
      </c>
      <c r="Q146" s="12">
        <v>-4.6901104209593099E-2</v>
      </c>
      <c r="R146" s="12">
        <v>-5.3850214926485798E-2</v>
      </c>
      <c r="S146" s="12">
        <v>-3.1298054721066802E-2</v>
      </c>
      <c r="T146" s="12">
        <v>-8.0817294774377199E-2</v>
      </c>
      <c r="U146" s="12">
        <v>2.2673518868749399E-2</v>
      </c>
      <c r="V146" s="12">
        <v>-9.4496970196868493E-2</v>
      </c>
      <c r="W146" s="12">
        <v>-9.6312200363401507E-3</v>
      </c>
      <c r="X146" s="12">
        <v>-1.5744503165410401E-2</v>
      </c>
      <c r="Y146" s="12">
        <v>-7.7286254611012399E-3</v>
      </c>
      <c r="Z146" s="12">
        <v>-1.1888690062548601E-3</v>
      </c>
      <c r="AA146" s="12">
        <v>-1.84053315550817E-2</v>
      </c>
      <c r="AB146" s="12">
        <v>-6.1576992370710897E-2</v>
      </c>
      <c r="AC146" s="12">
        <v>-2.70763219052669E-2</v>
      </c>
      <c r="AD146" s="12">
        <v>-2.6188191545950101E-2</v>
      </c>
      <c r="AE146" s="12">
        <v>-2.7621564939572799E-2</v>
      </c>
      <c r="AF146" s="12">
        <v>-1.6179883400210999E-2</v>
      </c>
      <c r="AG146" s="12">
        <v>-3.86621958826254E-2</v>
      </c>
      <c r="AH146" s="12">
        <v>-3.2497436968433102E-2</v>
      </c>
      <c r="AI146" s="12">
        <v>-1.45689395915586E-2</v>
      </c>
      <c r="AJ146" s="12">
        <v>-9.4549699944116907E-3</v>
      </c>
      <c r="AK146" s="12">
        <v>-5.0897650279932202E-3</v>
      </c>
      <c r="AL146" s="13">
        <v>-7.80470369711808E-6</v>
      </c>
      <c r="AM146" s="12">
        <v>-1.1304621449765399E-2</v>
      </c>
      <c r="AN146" s="12">
        <v>-2.1588201193675299E-2</v>
      </c>
      <c r="AO146" s="12">
        <v>-3.5301832613098001E-2</v>
      </c>
      <c r="AP146" s="12">
        <v>-8.4604348130608506E-3</v>
      </c>
      <c r="AQ146" s="12">
        <v>-4.0116750139941502E-2</v>
      </c>
      <c r="AR146" s="12">
        <v>2.3266559697205199E-2</v>
      </c>
      <c r="AS146" s="12">
        <v>-8.9163716568029395E-3</v>
      </c>
      <c r="AT146" s="12">
        <v>-4.3784165393693002E-2</v>
      </c>
      <c r="AU146" s="12">
        <v>3.6100755626691697E-2</v>
      </c>
      <c r="AW146">
        <f t="array" ref="AW146">SUMPRODUCT(B146:AU146,TRANSPOSE('QoL regression results'!$H$3:$H$48))</f>
        <v>0.84946059634700677</v>
      </c>
    </row>
    <row r="147" spans="1:49" x14ac:dyDescent="0.3">
      <c r="A147">
        <v>146</v>
      </c>
      <c r="B147" s="12">
        <v>0.88211269477038201</v>
      </c>
      <c r="C147" s="12">
        <v>8.1857656785793292E-3</v>
      </c>
      <c r="D147" s="12">
        <v>1.2823806162263199E-2</v>
      </c>
      <c r="E147" s="12">
        <v>-1.0834890378296999E-2</v>
      </c>
      <c r="F147" s="12">
        <v>1.7009794111646701E-2</v>
      </c>
      <c r="G147" s="12">
        <v>1.15126609813756E-2</v>
      </c>
      <c r="H147" s="12">
        <v>-8.6695101843492599E-3</v>
      </c>
      <c r="I147" s="12">
        <v>-1.6340792509875099E-3</v>
      </c>
      <c r="J147" s="12">
        <v>-5.7201080423862599E-2</v>
      </c>
      <c r="K147" s="12">
        <v>-4.0378315303057001E-2</v>
      </c>
      <c r="L147" s="12">
        <v>-8.0420564651553006E-2</v>
      </c>
      <c r="M147" s="12">
        <v>-5.4839523645739498E-2</v>
      </c>
      <c r="N147" s="12">
        <v>-1.4713043082210201E-2</v>
      </c>
      <c r="O147" s="12">
        <v>-5.0544331284114202E-2</v>
      </c>
      <c r="P147" s="12">
        <v>-6.8182437587388303E-2</v>
      </c>
      <c r="Q147" s="12">
        <v>-3.0363599451181601E-2</v>
      </c>
      <c r="R147" s="12">
        <v>-6.0609932888776703E-2</v>
      </c>
      <c r="S147" s="12">
        <v>-6.7680039489710103E-2</v>
      </c>
      <c r="T147" s="12">
        <v>-0.107705869037895</v>
      </c>
      <c r="U147" s="12">
        <v>-1.36645477194404E-2</v>
      </c>
      <c r="V147" s="12">
        <v>-0.100217174012297</v>
      </c>
      <c r="W147" s="12">
        <v>-2.9944112152513899E-2</v>
      </c>
      <c r="X147" s="12">
        <v>-2.88293972485806E-2</v>
      </c>
      <c r="Y147" s="12">
        <v>-5.5389533866084103E-3</v>
      </c>
      <c r="Z147" s="12">
        <v>2.1544725993383199E-2</v>
      </c>
      <c r="AA147" s="12">
        <v>-3.2769335443141201E-2</v>
      </c>
      <c r="AB147" s="12">
        <v>-6.3171285886775799E-2</v>
      </c>
      <c r="AC147" s="12">
        <v>-3.4130509371122601E-2</v>
      </c>
      <c r="AD147" s="12">
        <v>4.46461431338082E-2</v>
      </c>
      <c r="AE147" s="12">
        <v>-2.1259926806587601E-2</v>
      </c>
      <c r="AF147" s="12">
        <v>-1.41051551548265E-2</v>
      </c>
      <c r="AG147" s="12">
        <v>-3.8743770943336898E-2</v>
      </c>
      <c r="AH147" s="12">
        <v>-3.3490056103233502E-2</v>
      </c>
      <c r="AI147" s="12">
        <v>-1.9998447644252699E-2</v>
      </c>
      <c r="AJ147" s="12">
        <v>-1.1015568664711E-2</v>
      </c>
      <c r="AK147" s="12">
        <v>7.5612471316988897E-4</v>
      </c>
      <c r="AL147" s="12">
        <v>4.8699786952665098E-3</v>
      </c>
      <c r="AM147" s="12">
        <v>-6.9264232011246396E-3</v>
      </c>
      <c r="AN147" s="12">
        <v>-1.9508981675343599E-2</v>
      </c>
      <c r="AO147" s="12">
        <v>-3.6853458505412003E-2</v>
      </c>
      <c r="AP147" s="12">
        <v>-9.2122577663384091E-3</v>
      </c>
      <c r="AQ147" s="12">
        <v>-4.1160292705839402E-2</v>
      </c>
      <c r="AR147" s="12">
        <v>1.8251011807703998E-2</v>
      </c>
      <c r="AS147" s="12">
        <v>-6.2545373605821901E-3</v>
      </c>
      <c r="AT147" s="12">
        <v>-3.86759543947034E-2</v>
      </c>
      <c r="AU147" s="12">
        <v>3.27264735737096E-2</v>
      </c>
      <c r="AW147">
        <f t="array" ref="AW147">SUMPRODUCT(B147:AU147,TRANSPOSE('QoL regression results'!$H$3:$H$48))</f>
        <v>0.853492617362415</v>
      </c>
    </row>
    <row r="148" spans="1:49" x14ac:dyDescent="0.3">
      <c r="A148">
        <v>147</v>
      </c>
      <c r="B148" s="12">
        <v>0.89531602153986301</v>
      </c>
      <c r="C148" s="12">
        <v>1.41484705015098E-3</v>
      </c>
      <c r="D148" s="12">
        <v>9.52802408322799E-3</v>
      </c>
      <c r="E148" s="12">
        <v>-3.0500763189557498E-2</v>
      </c>
      <c r="F148" s="12">
        <v>2.5588025926333101E-2</v>
      </c>
      <c r="G148" s="12">
        <v>1.95768157110458E-2</v>
      </c>
      <c r="H148" s="12">
        <v>1.00382525512826E-2</v>
      </c>
      <c r="I148" s="12">
        <v>-1.1812457622485799E-2</v>
      </c>
      <c r="J148" s="12">
        <v>-2.8004092702113501E-2</v>
      </c>
      <c r="K148" s="12">
        <v>-4.0952576219798399E-2</v>
      </c>
      <c r="L148" s="12">
        <v>-0.10458357481047199</v>
      </c>
      <c r="M148" s="12">
        <v>-6.0705390692459199E-2</v>
      </c>
      <c r="N148" s="12">
        <v>-1.7575002486149498E-2</v>
      </c>
      <c r="O148" s="12">
        <v>-4.3592531941674999E-2</v>
      </c>
      <c r="P148" s="12">
        <v>-6.43326470722351E-2</v>
      </c>
      <c r="Q148" s="12">
        <v>-5.8560761981144099E-2</v>
      </c>
      <c r="R148" s="12">
        <v>-5.4389422993474698E-2</v>
      </c>
      <c r="S148" s="12">
        <v>-7.5146301243469604E-2</v>
      </c>
      <c r="T148" s="12">
        <v>-6.8886121526506694E-2</v>
      </c>
      <c r="U148" s="12">
        <v>1.81029862117005E-3</v>
      </c>
      <c r="V148" s="12">
        <v>-8.5701601541876393E-2</v>
      </c>
      <c r="W148" s="12">
        <v>-2.1928431198858001E-2</v>
      </c>
      <c r="X148" s="12">
        <v>-1.02352924096028E-2</v>
      </c>
      <c r="Y148" s="12">
        <v>2.7233426914214601E-2</v>
      </c>
      <c r="Z148" s="12">
        <v>-4.3091496592943597E-2</v>
      </c>
      <c r="AA148" s="12">
        <v>-2.32827171093614E-2</v>
      </c>
      <c r="AB148" s="12">
        <v>-7.2687456545916601E-2</v>
      </c>
      <c r="AC148" s="12">
        <v>-9.5191510775400404E-2</v>
      </c>
      <c r="AD148" s="12">
        <v>-4.5395744328650199E-2</v>
      </c>
      <c r="AE148" s="12">
        <v>-2.8941097499835498E-2</v>
      </c>
      <c r="AF148" s="12">
        <v>-1.7490351514807899E-2</v>
      </c>
      <c r="AG148" s="12">
        <v>-4.5255435047084597E-2</v>
      </c>
      <c r="AH148" s="12">
        <v>-3.8670226880247599E-2</v>
      </c>
      <c r="AI148" s="12">
        <v>-2.31640996557347E-2</v>
      </c>
      <c r="AJ148" s="12">
        <v>-9.5736904664515E-3</v>
      </c>
      <c r="AK148" s="12">
        <v>-4.8969672639480599E-3</v>
      </c>
      <c r="AL148" s="12">
        <v>3.4927191325607701E-3</v>
      </c>
      <c r="AM148" s="12">
        <v>-8.7494042979257402E-3</v>
      </c>
      <c r="AN148" s="12">
        <v>-1.7859249546068299E-2</v>
      </c>
      <c r="AO148" s="12">
        <v>-3.5423154080343001E-2</v>
      </c>
      <c r="AP148" s="12">
        <v>-7.1955716856390399E-3</v>
      </c>
      <c r="AQ148" s="12">
        <v>-4.1828804155951603E-2</v>
      </c>
      <c r="AR148" s="12">
        <v>1.9373331865951499E-2</v>
      </c>
      <c r="AS148" s="12">
        <v>-8.4130737594066106E-3</v>
      </c>
      <c r="AT148" s="12">
        <v>-4.0224034606754E-2</v>
      </c>
      <c r="AU148" s="12">
        <v>2.7524182589396901E-2</v>
      </c>
      <c r="AW148">
        <f t="array" ref="AW148">SUMPRODUCT(B148:AU148,TRANSPOSE('QoL regression results'!$H$3:$H$48))</f>
        <v>0.86013851379217621</v>
      </c>
    </row>
    <row r="149" spans="1:49" x14ac:dyDescent="0.3">
      <c r="A149">
        <v>148</v>
      </c>
      <c r="B149" s="12">
        <v>0.89963566731926603</v>
      </c>
      <c r="C149" s="12">
        <v>-9.8140825072678397E-4</v>
      </c>
      <c r="D149" s="12">
        <v>-1.52676511445493E-2</v>
      </c>
      <c r="E149" s="12">
        <v>-1.6808170010754998E-2</v>
      </c>
      <c r="F149" s="12">
        <v>2.05050949457363E-2</v>
      </c>
      <c r="G149" s="12">
        <v>1.9367856035706101E-2</v>
      </c>
      <c r="H149" s="12">
        <v>-1.98206165787068E-2</v>
      </c>
      <c r="I149" s="12">
        <v>-1.1181190504402101E-2</v>
      </c>
      <c r="J149" s="12">
        <v>-3.9402005456796299E-2</v>
      </c>
      <c r="K149" s="12">
        <v>-4.4822121575819503E-2</v>
      </c>
      <c r="L149" s="12">
        <v>-8.7650235804461296E-2</v>
      </c>
      <c r="M149" s="12">
        <v>-0.10336840812223801</v>
      </c>
      <c r="N149" s="12">
        <v>-1.3846360439103599E-2</v>
      </c>
      <c r="O149" s="12">
        <v>-3.4874154797504497E-2</v>
      </c>
      <c r="P149" s="12">
        <v>-3.9287401309122998E-2</v>
      </c>
      <c r="Q149" s="12">
        <v>-8.87691783129919E-2</v>
      </c>
      <c r="R149" s="12">
        <v>-8.0374505170926799E-2</v>
      </c>
      <c r="S149" s="12">
        <v>-3.9386845737147201E-2</v>
      </c>
      <c r="T149" s="12">
        <v>-9.2929479899973702E-2</v>
      </c>
      <c r="U149" s="12">
        <v>7.89621550356444E-3</v>
      </c>
      <c r="V149" s="12">
        <v>-0.132992244011121</v>
      </c>
      <c r="W149" s="12">
        <v>-4.0632443087421803E-2</v>
      </c>
      <c r="X149" s="12">
        <v>-5.7239426315704903E-2</v>
      </c>
      <c r="Y149" s="12">
        <v>-2.7084231185150801E-2</v>
      </c>
      <c r="Z149" s="12">
        <v>1.3211996929028601E-2</v>
      </c>
      <c r="AA149" s="12">
        <v>-2.82697895027142E-2</v>
      </c>
      <c r="AB149" s="12">
        <v>-6.5709790777573399E-2</v>
      </c>
      <c r="AC149" s="12">
        <v>-9.5528394394847199E-3</v>
      </c>
      <c r="AD149" s="12">
        <v>-2.34083741573121E-2</v>
      </c>
      <c r="AE149" s="12">
        <v>-2.9549591297562301E-2</v>
      </c>
      <c r="AF149" s="12">
        <v>-2.0908162039666001E-2</v>
      </c>
      <c r="AG149" s="12">
        <v>-4.66524789007179E-2</v>
      </c>
      <c r="AH149" s="12">
        <v>-3.0891159691923398E-2</v>
      </c>
      <c r="AI149" s="12">
        <v>-1.6687400287093299E-2</v>
      </c>
      <c r="AJ149" s="12">
        <v>-1.51357478405221E-2</v>
      </c>
      <c r="AK149" s="12">
        <v>1.6222265976259401E-4</v>
      </c>
      <c r="AL149" s="12">
        <v>7.1619249904692102E-3</v>
      </c>
      <c r="AM149" s="12">
        <v>-7.0084474943510099E-3</v>
      </c>
      <c r="AN149" s="12">
        <v>-1.5879372239163601E-2</v>
      </c>
      <c r="AO149" s="12">
        <v>-3.5572787948021503E-2</v>
      </c>
      <c r="AP149" s="12">
        <v>-1.33755717611509E-2</v>
      </c>
      <c r="AQ149" s="12">
        <v>-3.6341294037717797E-2</v>
      </c>
      <c r="AR149" s="12">
        <v>1.8970517996082101E-2</v>
      </c>
      <c r="AS149" s="12">
        <v>-1.18115929910833E-2</v>
      </c>
      <c r="AT149" s="12">
        <v>-4.6454917545824703E-2</v>
      </c>
      <c r="AU149" s="12">
        <v>3.2451077350762601E-2</v>
      </c>
      <c r="AW149">
        <f t="array" ref="AW149">SUMPRODUCT(B149:AU149,TRANSPOSE('QoL regression results'!$H$3:$H$48))</f>
        <v>0.87590643261781187</v>
      </c>
    </row>
    <row r="150" spans="1:49" x14ac:dyDescent="0.3">
      <c r="A150">
        <v>149</v>
      </c>
      <c r="B150" s="12">
        <v>0.88918513101860497</v>
      </c>
      <c r="C150" s="12">
        <v>4.6494002712892104E-3</v>
      </c>
      <c r="D150" s="12">
        <v>4.9423184393754599E-3</v>
      </c>
      <c r="E150" s="12">
        <v>-3.7838124218469597E-2</v>
      </c>
      <c r="F150" s="12">
        <v>8.4311587914844104E-3</v>
      </c>
      <c r="G150" s="12">
        <v>8.0659314051758201E-3</v>
      </c>
      <c r="H150" s="12">
        <v>-2.29879506690953E-2</v>
      </c>
      <c r="I150" s="12">
        <v>-1.50398362014209E-2</v>
      </c>
      <c r="J150" s="12">
        <v>-4.77415237961595E-2</v>
      </c>
      <c r="K150" s="12">
        <v>-4.60787783491199E-2</v>
      </c>
      <c r="L150" s="12">
        <v>-8.9015283457499206E-2</v>
      </c>
      <c r="M150" s="12">
        <v>-0.121128935897179</v>
      </c>
      <c r="N150" s="12">
        <v>-1.44302904453163E-2</v>
      </c>
      <c r="O150" s="12">
        <v>-6.3413480069851993E-2</v>
      </c>
      <c r="P150" s="12">
        <v>-7.6463901594965994E-2</v>
      </c>
      <c r="Q150" s="12">
        <v>-9.3792299345824198E-2</v>
      </c>
      <c r="R150" s="12">
        <v>-1.15382108007551E-2</v>
      </c>
      <c r="S150" s="12">
        <v>-6.0570397304565801E-2</v>
      </c>
      <c r="T150" s="12">
        <v>-8.9876981206182593E-2</v>
      </c>
      <c r="U150" s="12">
        <v>1.20375863000504E-3</v>
      </c>
      <c r="V150" s="12">
        <v>-3.2261567924749199E-2</v>
      </c>
      <c r="W150" s="12">
        <v>-3.3815630051956397E-2</v>
      </c>
      <c r="X150" s="12">
        <v>-3.1370088513167999E-2</v>
      </c>
      <c r="Y150" s="12">
        <v>-1.0345734255046301E-2</v>
      </c>
      <c r="Z150" s="12">
        <v>-5.90431426498037E-3</v>
      </c>
      <c r="AA150" s="12">
        <v>-1.29700431868182E-2</v>
      </c>
      <c r="AB150" s="12">
        <v>-6.6617067520092194E-2</v>
      </c>
      <c r="AC150" s="12">
        <v>-3.0161924833919598E-4</v>
      </c>
      <c r="AD150" s="12">
        <v>-4.5650103758209402E-2</v>
      </c>
      <c r="AE150" s="12">
        <v>-3.1838438006159098E-2</v>
      </c>
      <c r="AF150" s="12">
        <v>-3.3354049553144603E-2</v>
      </c>
      <c r="AG150" s="12">
        <v>-4.1523334966765503E-2</v>
      </c>
      <c r="AH150" s="12">
        <v>-2.5044558519171499E-2</v>
      </c>
      <c r="AI150" s="12">
        <v>-2.1231732627816201E-2</v>
      </c>
      <c r="AJ150" s="12">
        <v>-1.1793226956392899E-2</v>
      </c>
      <c r="AK150" s="12">
        <v>4.3808421291083701E-3</v>
      </c>
      <c r="AL150" s="12">
        <v>1.1623640997913499E-2</v>
      </c>
      <c r="AM150" s="12">
        <v>1.3882455820940099E-3</v>
      </c>
      <c r="AN150" s="12">
        <v>-9.4879308237741204E-3</v>
      </c>
      <c r="AO150" s="12">
        <v>-2.6824334623022101E-2</v>
      </c>
      <c r="AP150" s="12">
        <v>-8.6142785113769195E-3</v>
      </c>
      <c r="AQ150" s="12">
        <v>-3.1492926554868302E-2</v>
      </c>
      <c r="AR150" s="12">
        <v>1.8607714574462201E-2</v>
      </c>
      <c r="AS150" s="12">
        <v>-1.40554473078123E-2</v>
      </c>
      <c r="AT150" s="12">
        <v>-4.3816812687896702E-2</v>
      </c>
      <c r="AU150" s="12">
        <v>3.1806978694986998E-2</v>
      </c>
      <c r="AW150">
        <f t="array" ref="AW150">SUMPRODUCT(B150:AU150,TRANSPOSE('QoL regression results'!$H$3:$H$48))</f>
        <v>0.8757642134973469</v>
      </c>
    </row>
    <row r="151" spans="1:49" x14ac:dyDescent="0.3">
      <c r="A151">
        <v>150</v>
      </c>
      <c r="B151" s="12">
        <v>0.88702213803903096</v>
      </c>
      <c r="C151" s="12">
        <v>-5.6831432949909499E-4</v>
      </c>
      <c r="D151" s="12">
        <v>1.25357532533507E-2</v>
      </c>
      <c r="E151" s="12">
        <v>-3.4827901414591203E-2</v>
      </c>
      <c r="F151" s="12">
        <v>2.3831395106776301E-2</v>
      </c>
      <c r="G151" s="12">
        <v>4.0985593201431402E-3</v>
      </c>
      <c r="H151" s="12">
        <v>8.8191837355861002E-3</v>
      </c>
      <c r="I151" s="12">
        <v>-1.21838320377811E-2</v>
      </c>
      <c r="J151" s="12">
        <v>-7.5877058385459703E-2</v>
      </c>
      <c r="K151" s="12">
        <v>-4.05509052671892E-2</v>
      </c>
      <c r="L151" s="12">
        <v>-0.11498288700048399</v>
      </c>
      <c r="M151" s="12">
        <v>-5.8394052996102702E-2</v>
      </c>
      <c r="N151" s="12">
        <v>-1.21871454736236E-2</v>
      </c>
      <c r="O151" s="12">
        <v>-1.9342722370910299E-2</v>
      </c>
      <c r="P151" s="12">
        <v>-8.7936636962545306E-2</v>
      </c>
      <c r="Q151" s="12">
        <v>-5.4208719964082899E-2</v>
      </c>
      <c r="R151" s="12">
        <v>-7.0779087230876697E-2</v>
      </c>
      <c r="S151" s="12">
        <v>-4.3905128981064197E-2</v>
      </c>
      <c r="T151" s="12">
        <v>-9.4729118100489104E-2</v>
      </c>
      <c r="U151" s="12">
        <v>-1.09096745687843E-2</v>
      </c>
      <c r="V151" s="12">
        <v>-2.49241621519091E-2</v>
      </c>
      <c r="W151" s="12">
        <v>-2.76183918240787E-2</v>
      </c>
      <c r="X151" s="12">
        <v>-3.1634942806364703E-2</v>
      </c>
      <c r="Y151" s="12">
        <v>1.11634405289895E-2</v>
      </c>
      <c r="Z151" s="12">
        <v>-1.3650070399180401E-2</v>
      </c>
      <c r="AA151" s="12">
        <v>-1.68516162917954E-2</v>
      </c>
      <c r="AB151" s="12">
        <v>-8.3030338843869705E-2</v>
      </c>
      <c r="AC151" s="12">
        <v>-3.1639477058737799E-2</v>
      </c>
      <c r="AD151" s="12">
        <v>3.5928551123369103E-2</v>
      </c>
      <c r="AE151" s="12">
        <v>-2.1677392434741701E-2</v>
      </c>
      <c r="AF151" s="12">
        <v>-5.7104209799193799E-3</v>
      </c>
      <c r="AG151" s="12">
        <v>-5.0039245929452303E-2</v>
      </c>
      <c r="AH151" s="12">
        <v>-3.58341851440502E-2</v>
      </c>
      <c r="AI151" s="12">
        <v>-1.4297065824801799E-2</v>
      </c>
      <c r="AJ151" s="12">
        <v>-1.24022808148576E-2</v>
      </c>
      <c r="AK151" s="12">
        <v>3.3063797061502601E-3</v>
      </c>
      <c r="AL151" s="12">
        <v>1.4043821428313101E-4</v>
      </c>
      <c r="AM151" s="12">
        <v>-7.8871601368714801E-3</v>
      </c>
      <c r="AN151" s="12">
        <v>-1.2339579194433299E-2</v>
      </c>
      <c r="AO151" s="12">
        <v>-2.69161485171385E-2</v>
      </c>
      <c r="AP151" s="12">
        <v>-5.7706399173391796E-3</v>
      </c>
      <c r="AQ151" s="12">
        <v>-3.3049504488652098E-2</v>
      </c>
      <c r="AR151" s="12">
        <v>2.3631720180179901E-2</v>
      </c>
      <c r="AS151" s="12">
        <v>-9.8375674658495605E-3</v>
      </c>
      <c r="AT151" s="12">
        <v>-4.5145589618923197E-2</v>
      </c>
      <c r="AU151" s="12">
        <v>3.06768319877724E-2</v>
      </c>
      <c r="AW151">
        <f t="array" ref="AW151">SUMPRODUCT(B151:AU151,TRANSPOSE('QoL regression results'!$H$3:$H$48))</f>
        <v>0.85132839110926384</v>
      </c>
    </row>
    <row r="152" spans="1:49" x14ac:dyDescent="0.3">
      <c r="A152">
        <v>151</v>
      </c>
      <c r="B152" s="12">
        <v>0.90181304400159401</v>
      </c>
      <c r="C152" s="12">
        <v>5.66860610362335E-3</v>
      </c>
      <c r="D152" s="12">
        <v>4.0250262299321698E-3</v>
      </c>
      <c r="E152" s="12">
        <v>-4.7589484750854699E-2</v>
      </c>
      <c r="F152" s="12">
        <v>2.2817561624078501E-2</v>
      </c>
      <c r="G152" s="12">
        <v>2.4175707109173099E-2</v>
      </c>
      <c r="H152" s="12">
        <v>-2.3261483856422201E-3</v>
      </c>
      <c r="I152" s="12">
        <v>-3.17116598328799E-2</v>
      </c>
      <c r="J152" s="12">
        <v>-6.03773355772739E-2</v>
      </c>
      <c r="K152" s="12">
        <v>-4.52088379578282E-2</v>
      </c>
      <c r="L152" s="12">
        <v>-7.4914923140983497E-2</v>
      </c>
      <c r="M152" s="12">
        <v>-7.9844125513648001E-2</v>
      </c>
      <c r="N152" s="12">
        <v>-2.6896320582448601E-2</v>
      </c>
      <c r="O152" s="12">
        <v>-4.1961403357789702E-2</v>
      </c>
      <c r="P152" s="12">
        <v>-9.2065293699271397E-2</v>
      </c>
      <c r="Q152" s="12">
        <v>-6.2710128841978893E-2</v>
      </c>
      <c r="R152" s="12">
        <v>-9.5527456058007498E-2</v>
      </c>
      <c r="S152" s="12">
        <v>-5.1773973935110101E-2</v>
      </c>
      <c r="T152" s="12">
        <v>-9.0417616899626102E-2</v>
      </c>
      <c r="U152" s="12">
        <v>1.50600377918994E-2</v>
      </c>
      <c r="V152" s="12">
        <v>-2.1986956114273901E-2</v>
      </c>
      <c r="W152" s="12">
        <v>-3.0728358342553701E-2</v>
      </c>
      <c r="X152" s="12">
        <v>-1.8620186643583E-2</v>
      </c>
      <c r="Y152" s="12">
        <v>3.5142403604588701E-2</v>
      </c>
      <c r="Z152" s="12">
        <v>-1.01735850537181E-2</v>
      </c>
      <c r="AA152" s="12">
        <v>-2.04916187158239E-2</v>
      </c>
      <c r="AB152" s="12">
        <v>-8.0075990317184001E-2</v>
      </c>
      <c r="AC152" s="12">
        <v>-2.31311011749941E-2</v>
      </c>
      <c r="AD152" s="12">
        <v>-6.96952388873774E-2</v>
      </c>
      <c r="AE152" s="12">
        <v>-2.9120890054941999E-2</v>
      </c>
      <c r="AF152" s="12">
        <v>-2.15858044417746E-2</v>
      </c>
      <c r="AG152" s="12">
        <v>-3.80760645422464E-2</v>
      </c>
      <c r="AH152" s="12">
        <v>-3.8853852700332397E-2</v>
      </c>
      <c r="AI152" s="12">
        <v>-2.0099335265193499E-2</v>
      </c>
      <c r="AJ152" s="12">
        <v>-1.70014729755971E-2</v>
      </c>
      <c r="AK152" s="12">
        <v>-8.4130255812334496E-3</v>
      </c>
      <c r="AL152" s="12">
        <v>-5.9528844902718796E-4</v>
      </c>
      <c r="AM152" s="12">
        <v>-1.0914874466778199E-2</v>
      </c>
      <c r="AN152" s="12">
        <v>-2.2138907191826401E-2</v>
      </c>
      <c r="AO152" s="12">
        <v>-3.28575576446214E-2</v>
      </c>
      <c r="AP152" s="12">
        <v>-1.0117253544656099E-2</v>
      </c>
      <c r="AQ152" s="12">
        <v>-4.0285017924995697E-2</v>
      </c>
      <c r="AR152" s="12">
        <v>2.03378325179293E-2</v>
      </c>
      <c r="AS152" s="12">
        <v>-6.0946525013712196E-3</v>
      </c>
      <c r="AT152" s="12">
        <v>-3.78563216044219E-2</v>
      </c>
      <c r="AU152" s="12">
        <v>2.53250506814395E-2</v>
      </c>
      <c r="AW152">
        <f t="array" ref="AW152">SUMPRODUCT(B152:AU152,TRANSPOSE('QoL regression results'!$H$3:$H$48))</f>
        <v>0.86236390285223441</v>
      </c>
    </row>
    <row r="153" spans="1:49" x14ac:dyDescent="0.3">
      <c r="A153">
        <v>152</v>
      </c>
      <c r="B153" s="12">
        <v>0.89130065986991902</v>
      </c>
      <c r="C153" s="12">
        <v>-1.18373291448617E-3</v>
      </c>
      <c r="D153" s="12">
        <v>-8.6729824086146708E-3</v>
      </c>
      <c r="E153" s="12">
        <v>3.7594804928801101E-2</v>
      </c>
      <c r="F153" s="12">
        <v>1.7110388619885401E-2</v>
      </c>
      <c r="G153" s="12">
        <v>1.53096181668981E-2</v>
      </c>
      <c r="H153" s="12">
        <v>-3.07163441912967E-2</v>
      </c>
      <c r="I153" s="12">
        <v>-1.12010545527847E-2</v>
      </c>
      <c r="J153" s="12">
        <v>-7.8865940347350505E-2</v>
      </c>
      <c r="K153" s="12">
        <v>-3.8633863492508198E-2</v>
      </c>
      <c r="L153" s="12">
        <v>-0.100656631758372</v>
      </c>
      <c r="M153" s="12">
        <v>-0.12657281860582401</v>
      </c>
      <c r="N153" s="12">
        <v>-1.2157252254703399E-2</v>
      </c>
      <c r="O153" s="12">
        <v>-6.2403101205015202E-2</v>
      </c>
      <c r="P153" s="12">
        <v>-0.12634373096527499</v>
      </c>
      <c r="Q153" s="12">
        <v>-8.8323817194249601E-2</v>
      </c>
      <c r="R153" s="12">
        <v>2.1307670119287699E-2</v>
      </c>
      <c r="S153" s="12">
        <v>-3.7950031088398797E-2</v>
      </c>
      <c r="T153" s="12">
        <v>-0.104483952492423</v>
      </c>
      <c r="U153" s="12">
        <v>2.6458208866012901E-2</v>
      </c>
      <c r="V153" s="12">
        <v>-8.9764029792660002E-2</v>
      </c>
      <c r="W153" s="12">
        <v>-2.5636498018925501E-2</v>
      </c>
      <c r="X153" s="12">
        <v>-4.2719406123216203E-2</v>
      </c>
      <c r="Y153" s="12">
        <v>2.7022056083407901E-2</v>
      </c>
      <c r="Z153" s="12">
        <v>-1.03644163564598E-2</v>
      </c>
      <c r="AA153" s="12">
        <v>-2.06204957258792E-2</v>
      </c>
      <c r="AB153" s="12">
        <v>-4.9100330088703799E-2</v>
      </c>
      <c r="AC153" s="12">
        <v>-2.1815911763174201E-2</v>
      </c>
      <c r="AD153" s="12">
        <v>-9.8897719312487399E-3</v>
      </c>
      <c r="AE153" s="12">
        <v>-2.64209446151773E-2</v>
      </c>
      <c r="AF153" s="12">
        <v>-1.3684413848702901E-2</v>
      </c>
      <c r="AG153" s="12">
        <v>-4.6155168180400601E-2</v>
      </c>
      <c r="AH153" s="12">
        <v>-2.83596219481707E-2</v>
      </c>
      <c r="AI153" s="12">
        <v>-4.3635943649545702E-3</v>
      </c>
      <c r="AJ153" s="12">
        <v>-1.0992261969619299E-2</v>
      </c>
      <c r="AK153" s="12">
        <v>-3.4794577772109402E-3</v>
      </c>
      <c r="AL153" s="12">
        <v>3.1359671997414902E-3</v>
      </c>
      <c r="AM153" s="12">
        <v>-5.9712749729008696E-3</v>
      </c>
      <c r="AN153" s="12">
        <v>-2.1247642235515399E-2</v>
      </c>
      <c r="AO153" s="12">
        <v>-2.7336720461233002E-2</v>
      </c>
      <c r="AP153" s="12">
        <v>-1.2026824492413201E-2</v>
      </c>
      <c r="AQ153" s="12">
        <v>-3.8502976189438001E-2</v>
      </c>
      <c r="AR153" s="12">
        <v>2.3774316616566399E-2</v>
      </c>
      <c r="AS153" s="12">
        <v>-1.14698685868723E-2</v>
      </c>
      <c r="AT153" s="12">
        <v>-4.7557479028891098E-2</v>
      </c>
      <c r="AU153" s="12">
        <v>3.2886730193494501E-2</v>
      </c>
      <c r="AW153">
        <f t="array" ref="AW153">SUMPRODUCT(B153:AU153,TRANSPOSE('QoL regression results'!$H$3:$H$48))</f>
        <v>0.86607700512148988</v>
      </c>
    </row>
    <row r="154" spans="1:49" x14ac:dyDescent="0.3">
      <c r="A154">
        <v>153</v>
      </c>
      <c r="B154" s="12">
        <v>0.88997362512773004</v>
      </c>
      <c r="C154" s="12">
        <v>8.3426515192977294E-3</v>
      </c>
      <c r="D154" s="12">
        <v>2.2940774068847401E-2</v>
      </c>
      <c r="E154" s="12">
        <v>-1.0254533040565001E-2</v>
      </c>
      <c r="F154" s="12">
        <v>2.9826217671606599E-2</v>
      </c>
      <c r="G154" s="12">
        <v>1.3334783155121099E-2</v>
      </c>
      <c r="H154" s="12">
        <v>-1.4607324656783899E-2</v>
      </c>
      <c r="I154" s="12">
        <v>-2.74579638852879E-2</v>
      </c>
      <c r="J154" s="12">
        <v>-7.6869399557772999E-2</v>
      </c>
      <c r="K154" s="12">
        <v>-3.6220397166040599E-2</v>
      </c>
      <c r="L154" s="12">
        <v>-0.104103594430974</v>
      </c>
      <c r="M154" s="12">
        <v>-5.6400349919645897E-2</v>
      </c>
      <c r="N154" s="12">
        <v>-1.95068433693605E-2</v>
      </c>
      <c r="O154" s="12">
        <v>-9.0115282108158307E-2</v>
      </c>
      <c r="P154" s="12">
        <v>-9.8486049859363795E-2</v>
      </c>
      <c r="Q154" s="12">
        <v>-3.60221969013464E-2</v>
      </c>
      <c r="R154" s="12">
        <v>-0.114360350620753</v>
      </c>
      <c r="S154" s="12">
        <v>-5.2249223622069497E-2</v>
      </c>
      <c r="T154" s="12">
        <v>-8.2532838396903493E-2</v>
      </c>
      <c r="U154" s="12">
        <v>9.6518240519218694E-3</v>
      </c>
      <c r="V154" s="12">
        <v>-4.7089305999950898E-2</v>
      </c>
      <c r="W154" s="12">
        <v>-3.2560989620412803E-2</v>
      </c>
      <c r="X154" s="12">
        <v>-6.4469056447920897E-3</v>
      </c>
      <c r="Y154" s="12">
        <v>-2.1001726588844999E-2</v>
      </c>
      <c r="Z154" s="12">
        <v>-7.9705305873842697E-3</v>
      </c>
      <c r="AA154" s="12">
        <v>-2.8253159577293699E-2</v>
      </c>
      <c r="AB154" s="12">
        <v>-5.89455664122287E-2</v>
      </c>
      <c r="AC154" s="12">
        <v>2.5170496424170401E-2</v>
      </c>
      <c r="AD154" s="12">
        <v>-1.1788313165798699E-2</v>
      </c>
      <c r="AE154" s="12">
        <v>-2.61707443593381E-2</v>
      </c>
      <c r="AF154" s="12">
        <v>-1.2687383533898E-2</v>
      </c>
      <c r="AG154" s="12">
        <v>-3.8283669412218897E-2</v>
      </c>
      <c r="AH154" s="12">
        <v>-4.2948807223332101E-2</v>
      </c>
      <c r="AI154" s="12">
        <v>-2.1052243783195701E-2</v>
      </c>
      <c r="AJ154" s="12">
        <v>-1.4706078225558999E-2</v>
      </c>
      <c r="AK154" s="12">
        <v>2.4731576417984799E-3</v>
      </c>
      <c r="AL154" s="12">
        <v>-1.0281706614968899E-3</v>
      </c>
      <c r="AM154" s="12">
        <v>-3.6284579956067202E-3</v>
      </c>
      <c r="AN154" s="12">
        <v>-1.4866379547642101E-2</v>
      </c>
      <c r="AO154" s="12">
        <v>-3.5735820926046699E-2</v>
      </c>
      <c r="AP154" s="12">
        <v>-1.0447760448565499E-2</v>
      </c>
      <c r="AQ154" s="12">
        <v>-4.4877870040741202E-2</v>
      </c>
      <c r="AR154" s="12">
        <v>1.9106705020407701E-2</v>
      </c>
      <c r="AS154" s="12">
        <v>-1.07574592900348E-2</v>
      </c>
      <c r="AT154" s="12">
        <v>-3.91066959103182E-2</v>
      </c>
      <c r="AU154" s="12">
        <v>2.9525650141322302E-2</v>
      </c>
      <c r="AW154">
        <f t="array" ref="AW154">SUMPRODUCT(B154:AU154,TRANSPOSE('QoL regression results'!$H$3:$H$48))</f>
        <v>0.84599664724290113</v>
      </c>
    </row>
    <row r="155" spans="1:49" x14ac:dyDescent="0.3">
      <c r="A155">
        <v>154</v>
      </c>
      <c r="B155" s="12">
        <v>0.90033582770712695</v>
      </c>
      <c r="C155" s="12">
        <v>1.60394002262665E-3</v>
      </c>
      <c r="D155" s="12">
        <v>1.0777232183099801E-4</v>
      </c>
      <c r="E155" s="12">
        <v>-3.4440631525036999E-2</v>
      </c>
      <c r="F155" s="12">
        <v>2.2220892384075399E-2</v>
      </c>
      <c r="G155" s="12">
        <v>2.2458216403351199E-2</v>
      </c>
      <c r="H155" s="12">
        <v>-2.1206817090733002E-3</v>
      </c>
      <c r="I155" s="12">
        <v>-1.12448879487354E-2</v>
      </c>
      <c r="J155" s="12">
        <v>-3.7242713773834597E-2</v>
      </c>
      <c r="K155" s="12">
        <v>-3.5374085502346303E-2</v>
      </c>
      <c r="L155" s="12">
        <v>-0.10464129089827801</v>
      </c>
      <c r="M155" s="12">
        <v>-6.9000760109630105E-2</v>
      </c>
      <c r="N155" s="12">
        <v>-1.8675789840800001E-2</v>
      </c>
      <c r="O155" s="12">
        <v>-6.4365728213012605E-2</v>
      </c>
      <c r="P155" s="12">
        <v>-6.2182839298622401E-2</v>
      </c>
      <c r="Q155" s="12">
        <v>-7.9600465973453299E-2</v>
      </c>
      <c r="R155" s="12">
        <v>-5.9049179177169703E-2</v>
      </c>
      <c r="S155" s="12">
        <v>-5.8220117127554899E-2</v>
      </c>
      <c r="T155" s="12">
        <v>-7.6437781019134496E-2</v>
      </c>
      <c r="U155" s="12">
        <v>-2.4017172298007798E-3</v>
      </c>
      <c r="V155" s="12">
        <v>-7.4468727771832097E-2</v>
      </c>
      <c r="W155" s="12">
        <v>-2.23352847427262E-2</v>
      </c>
      <c r="X155" s="12">
        <v>-3.1003955378348502E-2</v>
      </c>
      <c r="Y155" s="12">
        <v>5.2419288647824001E-3</v>
      </c>
      <c r="Z155" s="12">
        <v>2.0470463486470799E-2</v>
      </c>
      <c r="AA155" s="12">
        <v>-4.3172517886556202E-3</v>
      </c>
      <c r="AB155" s="12">
        <v>-7.0783761019104496E-2</v>
      </c>
      <c r="AC155" s="12">
        <v>4.9743532425634E-2</v>
      </c>
      <c r="AD155" s="12">
        <v>-5.47519939661247E-2</v>
      </c>
      <c r="AE155" s="12">
        <v>-2.5580821420110599E-2</v>
      </c>
      <c r="AF155" s="12">
        <v>-2.5313981059592399E-3</v>
      </c>
      <c r="AG155" s="12">
        <v>-4.5167897626260702E-2</v>
      </c>
      <c r="AH155" s="12">
        <v>-3.8900444161829098E-2</v>
      </c>
      <c r="AI155" s="12">
        <v>-1.79641798339755E-2</v>
      </c>
      <c r="AJ155" s="12">
        <v>-1.1200298585958701E-2</v>
      </c>
      <c r="AK155" s="12">
        <v>-1.3445704984377501E-2</v>
      </c>
      <c r="AL155" s="12">
        <v>-3.0540001964164901E-3</v>
      </c>
      <c r="AM155" s="12">
        <v>-2.1391403132621299E-2</v>
      </c>
      <c r="AN155" s="12">
        <v>-2.89191694558299E-2</v>
      </c>
      <c r="AO155" s="12">
        <v>-4.4696962541476301E-2</v>
      </c>
      <c r="AP155" s="12">
        <v>-9.1096038617517004E-3</v>
      </c>
      <c r="AQ155" s="12">
        <v>-3.6896257493019897E-2</v>
      </c>
      <c r="AR155" s="12">
        <v>1.8326251926790198E-2</v>
      </c>
      <c r="AS155" s="12">
        <v>-1.12175417101603E-2</v>
      </c>
      <c r="AT155" s="12">
        <v>-4.0973906632495297E-2</v>
      </c>
      <c r="AU155" s="12">
        <v>3.3903018504321203E-2</v>
      </c>
      <c r="AW155">
        <f t="array" ref="AW155">SUMPRODUCT(B155:AU155,TRANSPOSE('QoL regression results'!$H$3:$H$48))</f>
        <v>0.85838138334888137</v>
      </c>
    </row>
    <row r="156" spans="1:49" x14ac:dyDescent="0.3">
      <c r="A156">
        <v>155</v>
      </c>
      <c r="B156" s="12">
        <v>0.88806735801006098</v>
      </c>
      <c r="C156" s="12">
        <v>2.64767901572017E-3</v>
      </c>
      <c r="D156" s="12">
        <v>-1.5535194992161E-2</v>
      </c>
      <c r="E156" s="12">
        <v>-2.0161916491783699E-2</v>
      </c>
      <c r="F156" s="12">
        <v>1.68975686074768E-2</v>
      </c>
      <c r="G156" s="12">
        <v>1.35197886518915E-2</v>
      </c>
      <c r="H156" s="12">
        <v>-7.8205120436049998E-3</v>
      </c>
      <c r="I156" s="12">
        <v>-2.8142939003813799E-2</v>
      </c>
      <c r="J156" s="12">
        <v>-7.1734602543192597E-2</v>
      </c>
      <c r="K156" s="12">
        <v>-3.6572834355462602E-2</v>
      </c>
      <c r="L156" s="12">
        <v>-9.0666643051617798E-2</v>
      </c>
      <c r="M156" s="12">
        <v>-9.0232922248775799E-2</v>
      </c>
      <c r="N156" s="12">
        <v>-1.59391778230757E-2</v>
      </c>
      <c r="O156" s="12">
        <v>-5.9652331224475601E-2</v>
      </c>
      <c r="P156" s="12">
        <v>-3.5998249140020297E-2</v>
      </c>
      <c r="Q156" s="12">
        <v>-6.9560601188559598E-2</v>
      </c>
      <c r="R156" s="12">
        <v>-5.5435409662708698E-2</v>
      </c>
      <c r="S156" s="12">
        <v>-5.72341427060113E-2</v>
      </c>
      <c r="T156" s="12">
        <v>-8.4440623458429703E-2</v>
      </c>
      <c r="U156" s="12">
        <v>2.2890642205428999E-3</v>
      </c>
      <c r="V156" s="12">
        <v>-5.8872150912679298E-2</v>
      </c>
      <c r="W156" s="12">
        <v>-2.40998894671643E-2</v>
      </c>
      <c r="X156" s="12">
        <v>-4.5831482357261498E-2</v>
      </c>
      <c r="Y156" s="12">
        <v>-1.86018082513521E-2</v>
      </c>
      <c r="Z156" s="12">
        <v>-1.07047254618163E-2</v>
      </c>
      <c r="AA156" s="12">
        <v>-1.5835546985013601E-2</v>
      </c>
      <c r="AB156" s="12">
        <v>-5.54649971312891E-2</v>
      </c>
      <c r="AC156" s="12">
        <v>-4.1400898263272402E-2</v>
      </c>
      <c r="AD156" s="12">
        <v>-2.3536888424212001E-2</v>
      </c>
      <c r="AE156" s="12">
        <v>-2.6213082883985901E-2</v>
      </c>
      <c r="AF156" s="12">
        <v>-8.0396128365871292E-3</v>
      </c>
      <c r="AG156" s="12">
        <v>-4.3897208209914301E-2</v>
      </c>
      <c r="AH156" s="12">
        <v>-2.9662911147100499E-2</v>
      </c>
      <c r="AI156" s="12">
        <v>-1.6354062279266699E-2</v>
      </c>
      <c r="AJ156" s="12">
        <v>-1.44722875596121E-2</v>
      </c>
      <c r="AK156" s="12">
        <v>-2.2153729362132499E-3</v>
      </c>
      <c r="AL156" s="12">
        <v>3.19158259647609E-3</v>
      </c>
      <c r="AM156" s="12">
        <v>-1.0321333679708101E-2</v>
      </c>
      <c r="AN156" s="12">
        <v>-1.85374914258013E-2</v>
      </c>
      <c r="AO156" s="12">
        <v>-3.3663424676951201E-2</v>
      </c>
      <c r="AP156" s="12">
        <v>-6.6418706998350998E-3</v>
      </c>
      <c r="AQ156" s="12">
        <v>-3.3709956512491097E-2</v>
      </c>
      <c r="AR156" s="12">
        <v>2.0531523940015801E-2</v>
      </c>
      <c r="AS156" s="12">
        <v>-2.5096920852306398E-3</v>
      </c>
      <c r="AT156" s="12">
        <v>-4.2388553896368003E-2</v>
      </c>
      <c r="AU156" s="12">
        <v>3.1170184903846199E-2</v>
      </c>
      <c r="AW156">
        <f t="array" ref="AW156">SUMPRODUCT(B156:AU156,TRANSPOSE('QoL regression results'!$H$3:$H$48))</f>
        <v>0.86159602945943659</v>
      </c>
    </row>
    <row r="157" spans="1:49" x14ac:dyDescent="0.3">
      <c r="A157">
        <v>156</v>
      </c>
      <c r="B157" s="12">
        <v>0.88363458672398298</v>
      </c>
      <c r="C157" s="12">
        <v>6.7759925591600297E-3</v>
      </c>
      <c r="D157" s="12">
        <v>9.7428812786551806E-3</v>
      </c>
      <c r="E157" s="12">
        <v>3.3919410414480398E-2</v>
      </c>
      <c r="F157" s="12">
        <v>2.1833253934262699E-2</v>
      </c>
      <c r="G157" s="12">
        <v>9.5904554198465199E-3</v>
      </c>
      <c r="H157" s="12">
        <v>-1.02772044466825E-2</v>
      </c>
      <c r="I157" s="12">
        <v>-7.2888160005753497E-3</v>
      </c>
      <c r="J157" s="12">
        <v>-6.1064798340527797E-2</v>
      </c>
      <c r="K157" s="12">
        <v>-2.9888053661469301E-2</v>
      </c>
      <c r="L157" s="12">
        <v>-0.10788138700071</v>
      </c>
      <c r="M157" s="12">
        <v>-0.105848377191926</v>
      </c>
      <c r="N157" s="12">
        <v>-1.5989137146044899E-2</v>
      </c>
      <c r="O157" s="12">
        <v>-5.19863436450946E-2</v>
      </c>
      <c r="P157" s="12">
        <v>-4.96282464755387E-2</v>
      </c>
      <c r="Q157" s="12">
        <v>-5.2101805846119197E-2</v>
      </c>
      <c r="R157" s="12">
        <v>-5.9123335941226998E-2</v>
      </c>
      <c r="S157" s="12">
        <v>-5.28524893945755E-2</v>
      </c>
      <c r="T157" s="12">
        <v>-8.5794056157061094E-2</v>
      </c>
      <c r="U157" s="12">
        <v>-9.2830319742302908E-3</v>
      </c>
      <c r="V157" s="12">
        <v>-9.9148423135977604E-2</v>
      </c>
      <c r="W157" s="12">
        <v>-3.1456683322920002E-2</v>
      </c>
      <c r="X157" s="12">
        <v>-4.1441546170933902E-2</v>
      </c>
      <c r="Y157" s="12">
        <v>-1.7400959914460501E-2</v>
      </c>
      <c r="Z157" s="12">
        <v>1.4434982320759E-2</v>
      </c>
      <c r="AA157" s="12">
        <v>-1.2884986008108E-2</v>
      </c>
      <c r="AB157" s="12">
        <v>-7.0842568438641604E-2</v>
      </c>
      <c r="AC157" s="12">
        <v>5.6499411106673898E-2</v>
      </c>
      <c r="AD157" s="12">
        <v>-3.4287508758557299E-3</v>
      </c>
      <c r="AE157" s="12">
        <v>-2.7384821941622801E-2</v>
      </c>
      <c r="AF157" s="12">
        <v>-2.1688061918608701E-2</v>
      </c>
      <c r="AG157" s="12">
        <v>-4.6804708135819002E-2</v>
      </c>
      <c r="AH157" s="12">
        <v>-3.6114248176516199E-2</v>
      </c>
      <c r="AI157" s="12">
        <v>-2.06488070817951E-2</v>
      </c>
      <c r="AJ157" s="12">
        <v>-1.37159762199646E-2</v>
      </c>
      <c r="AK157" s="12">
        <v>-9.4403439956326305E-3</v>
      </c>
      <c r="AL157" s="12">
        <v>6.6283981713071401E-3</v>
      </c>
      <c r="AM157" s="12">
        <v>-5.8028871859129496E-3</v>
      </c>
      <c r="AN157" s="12">
        <v>-1.6562922684919899E-2</v>
      </c>
      <c r="AO157" s="12">
        <v>-2.5510998954514499E-2</v>
      </c>
      <c r="AP157" s="12">
        <v>-7.4357170628156603E-3</v>
      </c>
      <c r="AQ157" s="12">
        <v>-3.1268545122621498E-2</v>
      </c>
      <c r="AR157" s="12">
        <v>2.2182119034149399E-2</v>
      </c>
      <c r="AS157" s="12">
        <v>-1.2725145242440601E-2</v>
      </c>
      <c r="AT157" s="12">
        <v>-4.1229826709277502E-2</v>
      </c>
      <c r="AU157" s="12">
        <v>3.3746632462171702E-2</v>
      </c>
      <c r="AW157">
        <f t="array" ref="AW157">SUMPRODUCT(B157:AU157,TRANSPOSE('QoL regression results'!$H$3:$H$48))</f>
        <v>0.85414873671877389</v>
      </c>
    </row>
    <row r="158" spans="1:49" x14ac:dyDescent="0.3">
      <c r="A158">
        <v>157</v>
      </c>
      <c r="B158" s="12">
        <v>0.90142538466741895</v>
      </c>
      <c r="C158" s="12">
        <v>2.8362626924845302E-3</v>
      </c>
      <c r="D158" s="12">
        <v>2.89691545209834E-3</v>
      </c>
      <c r="E158" s="12">
        <v>-5.2270303377687503E-2</v>
      </c>
      <c r="F158" s="12">
        <v>2.0785830789426699E-2</v>
      </c>
      <c r="G158" s="12">
        <v>2.2951221549525402E-2</v>
      </c>
      <c r="H158" s="12">
        <v>-8.88113339078315E-3</v>
      </c>
      <c r="I158" s="12">
        <v>-3.0519390883052101E-2</v>
      </c>
      <c r="J158" s="12">
        <v>-6.07402697252961E-2</v>
      </c>
      <c r="K158" s="12">
        <v>-4.0746392189986602E-2</v>
      </c>
      <c r="L158" s="12">
        <v>-9.5598125850711299E-2</v>
      </c>
      <c r="M158" s="12">
        <v>-0.138479201902172</v>
      </c>
      <c r="N158" s="12">
        <v>-2.69432612442198E-2</v>
      </c>
      <c r="O158" s="12">
        <v>-7.7417007308750202E-2</v>
      </c>
      <c r="P158" s="12">
        <v>-7.4589041721581206E-2</v>
      </c>
      <c r="Q158" s="12">
        <v>-5.2467797838743099E-2</v>
      </c>
      <c r="R158" s="12">
        <v>-1.30097525420395E-2</v>
      </c>
      <c r="S158" s="12">
        <v>-3.90814539716988E-2</v>
      </c>
      <c r="T158" s="12">
        <v>-0.108788449170371</v>
      </c>
      <c r="U158" s="12">
        <v>-3.23839346572559E-3</v>
      </c>
      <c r="V158" s="12">
        <v>-5.8929350554759903E-2</v>
      </c>
      <c r="W158" s="12">
        <v>-1.91959257437481E-2</v>
      </c>
      <c r="X158" s="12">
        <v>-2.12564736243437E-2</v>
      </c>
      <c r="Y158" s="12">
        <v>8.7629523079412897E-3</v>
      </c>
      <c r="Z158" s="12">
        <v>2.36383187819066E-2</v>
      </c>
      <c r="AA158" s="12">
        <v>-2.2046404004457499E-2</v>
      </c>
      <c r="AB158" s="12">
        <v>-7.3820736026762895E-2</v>
      </c>
      <c r="AC158" s="12">
        <v>-8.6707913870858494E-2</v>
      </c>
      <c r="AD158" s="12">
        <v>-4.5232079709925502E-2</v>
      </c>
      <c r="AE158" s="12">
        <v>-2.2734052943789301E-2</v>
      </c>
      <c r="AF158" s="12">
        <v>-5.79265067433298E-3</v>
      </c>
      <c r="AG158" s="12">
        <v>-4.1692446978465102E-2</v>
      </c>
      <c r="AH158" s="12">
        <v>-3.5396740430707903E-2</v>
      </c>
      <c r="AI158" s="12">
        <v>-9.8762891509672109E-3</v>
      </c>
      <c r="AJ158" s="12">
        <v>-1.37241450315807E-2</v>
      </c>
      <c r="AK158" s="12">
        <v>-7.9393400230559595E-3</v>
      </c>
      <c r="AL158" s="12">
        <v>-3.1861059201310701E-3</v>
      </c>
      <c r="AM158" s="12">
        <v>-1.85678076084618E-2</v>
      </c>
      <c r="AN158" s="12">
        <v>-2.5716193494851599E-2</v>
      </c>
      <c r="AO158" s="12">
        <v>-3.9416594190863498E-2</v>
      </c>
      <c r="AP158" s="12">
        <v>-1.0362646547095599E-2</v>
      </c>
      <c r="AQ158" s="12">
        <v>-3.9912710520361903E-2</v>
      </c>
      <c r="AR158" s="12">
        <v>2.1993900310536298E-2</v>
      </c>
      <c r="AS158" s="12">
        <v>-1.3171864847513299E-2</v>
      </c>
      <c r="AT158" s="12">
        <v>-4.2071319164386799E-2</v>
      </c>
      <c r="AU158" s="12">
        <v>2.95651317029967E-2</v>
      </c>
      <c r="AW158">
        <f t="array" ref="AW158">SUMPRODUCT(B158:AU158,TRANSPOSE('QoL regression results'!$H$3:$H$48))</f>
        <v>0.86284253831657998</v>
      </c>
    </row>
    <row r="159" spans="1:49" x14ac:dyDescent="0.3">
      <c r="A159">
        <v>158</v>
      </c>
      <c r="B159" s="12">
        <v>0.89522019181935297</v>
      </c>
      <c r="C159" s="12">
        <v>3.1147804174607402E-3</v>
      </c>
      <c r="D159" s="12">
        <v>1.7586694530708501E-2</v>
      </c>
      <c r="E159" s="12">
        <v>-3.1558781579963502E-2</v>
      </c>
      <c r="F159" s="12">
        <v>1.7578804288545601E-2</v>
      </c>
      <c r="G159" s="12">
        <v>6.0685875837648501E-3</v>
      </c>
      <c r="H159" s="12">
        <v>-4.9008234266474599E-3</v>
      </c>
      <c r="I159" s="12">
        <v>-1.0551035097583501E-2</v>
      </c>
      <c r="J159" s="12">
        <v>-7.36634927660971E-2</v>
      </c>
      <c r="K159" s="12">
        <v>-4.0295157389008497E-2</v>
      </c>
      <c r="L159" s="12">
        <v>-9.0790684534211297E-2</v>
      </c>
      <c r="M159" s="12">
        <v>-0.188341586891206</v>
      </c>
      <c r="N159" s="12">
        <v>-2.1074178539205301E-2</v>
      </c>
      <c r="O159" s="12">
        <v>-4.5601416889316598E-2</v>
      </c>
      <c r="P159" s="12">
        <v>-0.133372929387164</v>
      </c>
      <c r="Q159" s="12">
        <v>-4.7124156673528497E-2</v>
      </c>
      <c r="R159" s="12">
        <v>-9.2678675476775302E-2</v>
      </c>
      <c r="S159" s="12">
        <v>-3.5713962967168798E-2</v>
      </c>
      <c r="T159" s="12">
        <v>-9.4261903901197999E-2</v>
      </c>
      <c r="U159" s="12">
        <v>1.9343968278382001E-2</v>
      </c>
      <c r="V159" s="12">
        <v>-0.117726026435585</v>
      </c>
      <c r="W159" s="12">
        <v>-2.5517924963264299E-2</v>
      </c>
      <c r="X159" s="12">
        <v>-2.0003232428562501E-2</v>
      </c>
      <c r="Y159" s="12">
        <v>5.6881197501103004E-3</v>
      </c>
      <c r="Z159" s="12">
        <v>3.6382337334555899E-3</v>
      </c>
      <c r="AA159" s="12">
        <v>-2.0728853842069499E-2</v>
      </c>
      <c r="AB159" s="12">
        <v>-7.7210787377582801E-2</v>
      </c>
      <c r="AC159" s="12">
        <v>3.3588383367467501E-3</v>
      </c>
      <c r="AD159" s="12">
        <v>3.7945671556712302E-2</v>
      </c>
      <c r="AE159" s="12">
        <v>-2.5235701627540501E-2</v>
      </c>
      <c r="AF159" s="12">
        <v>-2.2606288465717599E-2</v>
      </c>
      <c r="AG159" s="12">
        <v>-4.6865767368707699E-2</v>
      </c>
      <c r="AH159" s="12">
        <v>-2.99084335036745E-2</v>
      </c>
      <c r="AI159" s="12">
        <v>-8.8675552592951193E-3</v>
      </c>
      <c r="AJ159" s="12">
        <v>-1.5020370870619399E-2</v>
      </c>
      <c r="AK159" s="12">
        <v>3.99340035846852E-4</v>
      </c>
      <c r="AL159" s="12">
        <v>3.4838103775401098E-3</v>
      </c>
      <c r="AM159" s="12">
        <v>-5.3797914233887903E-3</v>
      </c>
      <c r="AN159" s="12">
        <v>-1.5107587520808499E-2</v>
      </c>
      <c r="AO159" s="12">
        <v>-2.6213534890902002E-2</v>
      </c>
      <c r="AP159" s="12">
        <v>-1.0870478338288201E-2</v>
      </c>
      <c r="AQ159" s="12">
        <v>-3.1664860908780998E-2</v>
      </c>
      <c r="AR159" s="12">
        <v>2.13515069309884E-2</v>
      </c>
      <c r="AS159" s="12">
        <v>-8.7192908944701605E-3</v>
      </c>
      <c r="AT159" s="12">
        <v>-4.0602189844232299E-2</v>
      </c>
      <c r="AU159" s="12">
        <v>2.6528120874227699E-2</v>
      </c>
      <c r="AW159">
        <f t="array" ref="AW159">SUMPRODUCT(B159:AU159,TRANSPOSE('QoL regression results'!$H$3:$H$48))</f>
        <v>0.86879556869321861</v>
      </c>
    </row>
    <row r="160" spans="1:49" x14ac:dyDescent="0.3">
      <c r="A160">
        <v>159</v>
      </c>
      <c r="B160" s="12">
        <v>0.89391694485735895</v>
      </c>
      <c r="C160" s="12">
        <v>4.50372975999303E-3</v>
      </c>
      <c r="D160" s="12">
        <v>1.10007526862421E-2</v>
      </c>
      <c r="E160" s="12">
        <v>-2.3696207183608101E-2</v>
      </c>
      <c r="F160" s="12">
        <v>1.5296558628784301E-2</v>
      </c>
      <c r="G160" s="12">
        <v>-1.03385929066265E-3</v>
      </c>
      <c r="H160" s="12">
        <v>-1.0254865336799E-2</v>
      </c>
      <c r="I160" s="12">
        <v>-2.7799409405766001E-2</v>
      </c>
      <c r="J160" s="12">
        <v>-7.4249861174279605E-2</v>
      </c>
      <c r="K160" s="12">
        <v>-4.5277166996860997E-2</v>
      </c>
      <c r="L160" s="12">
        <v>-0.109710947216915</v>
      </c>
      <c r="M160" s="12">
        <v>-0.111488239136126</v>
      </c>
      <c r="N160" s="12">
        <v>-1.2518174384334699E-2</v>
      </c>
      <c r="O160" s="12">
        <v>-3.8603774479303798E-2</v>
      </c>
      <c r="P160" s="12">
        <v>-0.131742315089971</v>
      </c>
      <c r="Q160" s="12">
        <v>-7.6366351517614298E-2</v>
      </c>
      <c r="R160" s="12">
        <v>-5.8396354290370101E-2</v>
      </c>
      <c r="S160" s="12">
        <v>-4.1871772166431502E-2</v>
      </c>
      <c r="T160" s="12">
        <v>-6.3383460419125195E-2</v>
      </c>
      <c r="U160" s="12">
        <v>-1.3908832030891001E-3</v>
      </c>
      <c r="V160" s="12">
        <v>-6.0009945959801303E-2</v>
      </c>
      <c r="W160" s="12">
        <v>-2.2067614767167999E-2</v>
      </c>
      <c r="X160" s="12">
        <v>-1.7574460939019501E-2</v>
      </c>
      <c r="Y160" s="12">
        <v>5.21143940442416E-3</v>
      </c>
      <c r="Z160" s="12">
        <v>9.6893012139136307E-3</v>
      </c>
      <c r="AA160" s="12">
        <v>-1.8649224076371901E-2</v>
      </c>
      <c r="AB160" s="12">
        <v>-6.1271122836789101E-2</v>
      </c>
      <c r="AC160" s="12">
        <v>-5.6278606624212302E-2</v>
      </c>
      <c r="AD160" s="12">
        <v>-3.8372654533151099E-2</v>
      </c>
      <c r="AE160" s="12">
        <v>-2.5126897576082899E-2</v>
      </c>
      <c r="AF160" s="12">
        <v>-2.1602337927753901E-2</v>
      </c>
      <c r="AG160" s="12">
        <v>-3.8419393968197997E-2</v>
      </c>
      <c r="AH160" s="12">
        <v>-2.5915997956699299E-2</v>
      </c>
      <c r="AI160" s="12">
        <v>-1.55757776620934E-2</v>
      </c>
      <c r="AJ160" s="12">
        <v>-5.7227662370724396E-3</v>
      </c>
      <c r="AK160" s="12">
        <v>-1.15343111712103E-2</v>
      </c>
      <c r="AL160" s="12">
        <v>-8.1156133001512708E-3</v>
      </c>
      <c r="AM160" s="12">
        <v>-1.67460563874791E-2</v>
      </c>
      <c r="AN160" s="12">
        <v>-2.5925124037148101E-2</v>
      </c>
      <c r="AO160" s="12">
        <v>-4.6138996901039502E-2</v>
      </c>
      <c r="AP160" s="12">
        <v>-1.2042818660003399E-2</v>
      </c>
      <c r="AQ160" s="12">
        <v>-3.8151971026958401E-2</v>
      </c>
      <c r="AR160" s="12">
        <v>1.9331511208829599E-2</v>
      </c>
      <c r="AS160" s="12">
        <v>-7.7831467111827502E-3</v>
      </c>
      <c r="AT160" s="12">
        <v>-4.1099967150725801E-2</v>
      </c>
      <c r="AU160" s="12">
        <v>3.0712758902900698E-2</v>
      </c>
      <c r="AW160">
        <f t="array" ref="AW160">SUMPRODUCT(B160:AU160,TRANSPOSE('QoL regression results'!$H$3:$H$48))</f>
        <v>0.85988533360050834</v>
      </c>
    </row>
    <row r="161" spans="1:49" x14ac:dyDescent="0.3">
      <c r="A161">
        <v>160</v>
      </c>
      <c r="B161" s="12">
        <v>0.87993041634370806</v>
      </c>
      <c r="C161" s="12">
        <v>2.6309896845214198E-3</v>
      </c>
      <c r="D161" s="12">
        <v>1.08081812577664E-2</v>
      </c>
      <c r="E161" s="12">
        <v>-2.2959247805405199E-2</v>
      </c>
      <c r="F161" s="12">
        <v>2.96883649940042E-2</v>
      </c>
      <c r="G161" s="12">
        <v>2.0305271626514999E-2</v>
      </c>
      <c r="H161" s="12">
        <v>-1.2339758503724201E-3</v>
      </c>
      <c r="I161" s="12">
        <v>-3.3636205672458702E-2</v>
      </c>
      <c r="J161" s="12">
        <v>-6.2459631826904803E-2</v>
      </c>
      <c r="K161" s="12">
        <v>-3.8900149936997599E-2</v>
      </c>
      <c r="L161" s="12">
        <v>-9.4354576363383499E-2</v>
      </c>
      <c r="M161" s="12">
        <v>-0.15678739139112599</v>
      </c>
      <c r="N161" s="12">
        <v>-2.26823365403327E-2</v>
      </c>
      <c r="O161" s="12">
        <v>-6.4370948895484698E-2</v>
      </c>
      <c r="P161" s="12">
        <v>-0.136254906058044</v>
      </c>
      <c r="Q161" s="12">
        <v>-3.5189194354492803E-2</v>
      </c>
      <c r="R161" s="12">
        <v>-9.2398459747855002E-2</v>
      </c>
      <c r="S161" s="12">
        <v>-3.2760344734273E-2</v>
      </c>
      <c r="T161" s="12">
        <v>-8.2861245408187206E-2</v>
      </c>
      <c r="U161" s="12">
        <v>8.3903759317920101E-3</v>
      </c>
      <c r="V161" s="12">
        <v>-4.7476150515473901E-2</v>
      </c>
      <c r="W161" s="12">
        <v>-2.9712434835701101E-2</v>
      </c>
      <c r="X161" s="12">
        <v>-5.0561236772967103E-2</v>
      </c>
      <c r="Y161" s="12">
        <v>3.9591476925597002E-2</v>
      </c>
      <c r="Z161" s="12">
        <v>1.22173247366808E-2</v>
      </c>
      <c r="AA161" s="12">
        <v>-3.6172492434345102E-2</v>
      </c>
      <c r="AB161" s="12">
        <v>-6.0137821949215797E-2</v>
      </c>
      <c r="AC161" s="12">
        <v>-2.8366748635870902E-2</v>
      </c>
      <c r="AD161" s="12">
        <v>-7.8918978735759607E-2</v>
      </c>
      <c r="AE161" s="12">
        <v>-2.6298158953331999E-2</v>
      </c>
      <c r="AF161" s="12">
        <v>-1.16833210658804E-2</v>
      </c>
      <c r="AG161" s="12">
        <v>-4.23011889234471E-2</v>
      </c>
      <c r="AH161" s="12">
        <v>-4.1028028978259502E-2</v>
      </c>
      <c r="AI161" s="12">
        <v>-1.95005838289849E-2</v>
      </c>
      <c r="AJ161" s="12">
        <v>-9.5313986030273797E-3</v>
      </c>
      <c r="AK161" s="12">
        <v>1.62702213550572E-3</v>
      </c>
      <c r="AL161" s="12">
        <v>6.7204443763662497E-3</v>
      </c>
      <c r="AM161" s="12">
        <v>-5.9420491678503704E-3</v>
      </c>
      <c r="AN161" s="12">
        <v>-1.3330210451944701E-2</v>
      </c>
      <c r="AO161" s="12">
        <v>-2.91600503143171E-2</v>
      </c>
      <c r="AP161" s="12">
        <v>-7.5383073570534798E-3</v>
      </c>
      <c r="AQ161" s="12">
        <v>-3.8753845823684803E-2</v>
      </c>
      <c r="AR161" s="12">
        <v>2.0645108536134899E-2</v>
      </c>
      <c r="AS161" s="12">
        <v>-4.4799234885651703E-3</v>
      </c>
      <c r="AT161" s="12">
        <v>-3.7388578891257997E-2</v>
      </c>
      <c r="AU161" s="12">
        <v>3.09367818467444E-2</v>
      </c>
      <c r="AW161">
        <f t="array" ref="AW161">SUMPRODUCT(B161:AU161,TRANSPOSE('QoL regression results'!$H$3:$H$48))</f>
        <v>0.84562283174181474</v>
      </c>
    </row>
    <row r="162" spans="1:49" x14ac:dyDescent="0.3">
      <c r="A162">
        <v>161</v>
      </c>
      <c r="B162" s="12">
        <v>0.90318343688921798</v>
      </c>
      <c r="C162" s="12">
        <v>5.8135126580226796E-3</v>
      </c>
      <c r="D162" s="12">
        <v>-1.6890482366961501E-2</v>
      </c>
      <c r="E162" s="12">
        <v>-3.6262243849049497E-2</v>
      </c>
      <c r="F162" s="12">
        <v>2.6502017510745501E-2</v>
      </c>
      <c r="G162" s="12">
        <v>3.9446188771350199E-2</v>
      </c>
      <c r="H162" s="12">
        <v>-7.2270271399437098E-3</v>
      </c>
      <c r="I162" s="12">
        <v>-3.4350466583420697E-2</v>
      </c>
      <c r="J162" s="12">
        <v>-3.2818147937187798E-2</v>
      </c>
      <c r="K162" s="12">
        <v>-3.8474007707969798E-2</v>
      </c>
      <c r="L162" s="12">
        <v>-9.0414427003494405E-2</v>
      </c>
      <c r="M162" s="12">
        <v>-8.9153651775380496E-2</v>
      </c>
      <c r="N162" s="12">
        <v>-1.60895106205814E-2</v>
      </c>
      <c r="O162" s="12">
        <v>-8.2573946078110499E-2</v>
      </c>
      <c r="P162" s="12">
        <v>-0.103193312077745</v>
      </c>
      <c r="Q162" s="12">
        <v>-4.9434371565326797E-2</v>
      </c>
      <c r="R162" s="12">
        <v>-2.6814271562215101E-2</v>
      </c>
      <c r="S162" s="12">
        <v>-4.2768894467116299E-2</v>
      </c>
      <c r="T162" s="12">
        <v>-8.3098027655249901E-2</v>
      </c>
      <c r="U162" s="12">
        <v>1.3955703329212799E-2</v>
      </c>
      <c r="V162" s="12">
        <v>-8.3845320774787693E-2</v>
      </c>
      <c r="W162" s="12">
        <v>-3.34944579069055E-2</v>
      </c>
      <c r="X162" s="12">
        <v>-3.7263529377477102E-2</v>
      </c>
      <c r="Y162" s="12">
        <v>-9.8434522988907203E-3</v>
      </c>
      <c r="Z162" s="12">
        <v>1.3641135909919E-2</v>
      </c>
      <c r="AA162" s="12">
        <v>-2.4239433206404499E-2</v>
      </c>
      <c r="AB162" s="12">
        <v>-7.8197368052585495E-2</v>
      </c>
      <c r="AC162" s="12">
        <v>-3.66256315696896E-2</v>
      </c>
      <c r="AD162" s="12">
        <v>-2.5999996159844399E-2</v>
      </c>
      <c r="AE162" s="12">
        <v>-2.72128270499696E-2</v>
      </c>
      <c r="AF162" s="12">
        <v>-7.9401805769433592E-3</v>
      </c>
      <c r="AG162" s="12">
        <v>-3.9737477906456098E-2</v>
      </c>
      <c r="AH162" s="12">
        <v>-4.0624412120676301E-2</v>
      </c>
      <c r="AI162" s="12">
        <v>-1.44000382867309E-2</v>
      </c>
      <c r="AJ162" s="12">
        <v>-8.1084768531465307E-3</v>
      </c>
      <c r="AK162" s="12">
        <v>-7.2674435287857402E-3</v>
      </c>
      <c r="AL162" s="12">
        <v>-2.55095809867581E-3</v>
      </c>
      <c r="AM162" s="12">
        <v>-1.83953025041232E-2</v>
      </c>
      <c r="AN162" s="12">
        <v>-2.3187404523003299E-2</v>
      </c>
      <c r="AO162" s="12">
        <v>-4.1343835666169497E-2</v>
      </c>
      <c r="AP162" s="12">
        <v>-1.3394359977813601E-2</v>
      </c>
      <c r="AQ162" s="12">
        <v>-3.9637964349007702E-2</v>
      </c>
      <c r="AR162" s="12">
        <v>2.0406557999590898E-2</v>
      </c>
      <c r="AS162" s="12">
        <v>-8.5974925997494896E-3</v>
      </c>
      <c r="AT162" s="12">
        <v>-4.19732573411154E-2</v>
      </c>
      <c r="AU162" s="12">
        <v>2.3855580793201301E-2</v>
      </c>
      <c r="AW162">
        <f t="array" ref="AW162">SUMPRODUCT(B162:AU162,TRANSPOSE('QoL regression results'!$H$3:$H$48))</f>
        <v>0.86000806666986596</v>
      </c>
    </row>
    <row r="163" spans="1:49" x14ac:dyDescent="0.3">
      <c r="A163">
        <v>162</v>
      </c>
      <c r="B163" s="12">
        <v>0.90355002776967897</v>
      </c>
      <c r="C163" s="12">
        <v>-2.2669975676106202E-3</v>
      </c>
      <c r="D163" s="12">
        <v>-1.7187007972764599E-2</v>
      </c>
      <c r="E163" s="12">
        <v>-3.8966815037165502E-2</v>
      </c>
      <c r="F163" s="12">
        <v>1.47785255630828E-2</v>
      </c>
      <c r="G163" s="12">
        <v>2.7638589291471699E-2</v>
      </c>
      <c r="H163" s="12">
        <v>-1.3102663494463099E-2</v>
      </c>
      <c r="I163" s="12">
        <v>-1.03465818314842E-2</v>
      </c>
      <c r="J163" s="12">
        <v>-5.5541707175264202E-2</v>
      </c>
      <c r="K163" s="12">
        <v>-4.73053791365423E-2</v>
      </c>
      <c r="L163" s="12">
        <v>-9.9899565732983794E-2</v>
      </c>
      <c r="M163" s="12">
        <v>-0.12816012382424699</v>
      </c>
      <c r="N163" s="12">
        <v>-1.1620073130037999E-2</v>
      </c>
      <c r="O163" s="12">
        <v>-2.6793624976095401E-2</v>
      </c>
      <c r="P163" s="12">
        <v>-6.9849044928812207E-2</v>
      </c>
      <c r="Q163" s="12">
        <v>-0.113257862777187</v>
      </c>
      <c r="R163" s="12">
        <v>-9.8356128510940194E-2</v>
      </c>
      <c r="S163" s="12">
        <v>-5.5996150653781898E-2</v>
      </c>
      <c r="T163" s="12">
        <v>-0.11309258019914201</v>
      </c>
      <c r="U163" s="12">
        <v>-2.56965675169984E-3</v>
      </c>
      <c r="V163" s="12">
        <v>-7.8134686978150198E-3</v>
      </c>
      <c r="W163" s="12">
        <v>-3.2191662371327402E-2</v>
      </c>
      <c r="X163" s="12">
        <v>-2.8405339474550598E-2</v>
      </c>
      <c r="Y163" s="12">
        <v>-1.19211935132701E-2</v>
      </c>
      <c r="Z163" s="12">
        <v>-1.7120322365500599E-2</v>
      </c>
      <c r="AA163" s="12">
        <v>-1.45692624687805E-2</v>
      </c>
      <c r="AB163" s="12">
        <v>-6.8775131462645397E-2</v>
      </c>
      <c r="AC163" s="12">
        <v>1.8888184237523999E-2</v>
      </c>
      <c r="AD163" s="12">
        <v>-3.50222181149741E-2</v>
      </c>
      <c r="AE163" s="12">
        <v>-2.48736427699572E-2</v>
      </c>
      <c r="AF163" s="12">
        <v>-1.16746701998694E-2</v>
      </c>
      <c r="AG163" s="12">
        <v>-4.67029897651502E-2</v>
      </c>
      <c r="AH163" s="12">
        <v>-2.6642371628988502E-2</v>
      </c>
      <c r="AI163" s="12">
        <v>-1.8644079427461401E-2</v>
      </c>
      <c r="AJ163" s="12">
        <v>-1.42151022981325E-2</v>
      </c>
      <c r="AK163" s="12">
        <v>-4.8586940578512101E-3</v>
      </c>
      <c r="AL163" s="12">
        <v>-3.5904019259614902E-4</v>
      </c>
      <c r="AM163" s="12">
        <v>-1.3403317086784199E-2</v>
      </c>
      <c r="AN163" s="12">
        <v>-1.6153151532109E-2</v>
      </c>
      <c r="AO163" s="12">
        <v>-3.46842076177847E-2</v>
      </c>
      <c r="AP163" s="12">
        <v>-7.6176554251923797E-3</v>
      </c>
      <c r="AQ163" s="12">
        <v>-3.9198396917635402E-2</v>
      </c>
      <c r="AR163" s="12">
        <v>2.1882943701919299E-2</v>
      </c>
      <c r="AS163" s="12">
        <v>-6.93404076777896E-3</v>
      </c>
      <c r="AT163" s="12">
        <v>-4.3071402627623899E-2</v>
      </c>
      <c r="AU163" s="12">
        <v>2.38281307571706E-2</v>
      </c>
      <c r="AW163">
        <f t="array" ref="AW163">SUMPRODUCT(B163:AU163,TRANSPOSE('QoL regression results'!$H$3:$H$48))</f>
        <v>0.8765486159480943</v>
      </c>
    </row>
    <row r="164" spans="1:49" x14ac:dyDescent="0.3">
      <c r="A164">
        <v>163</v>
      </c>
      <c r="B164" s="12">
        <v>0.88558316295265604</v>
      </c>
      <c r="C164" s="12">
        <v>2.8934893935301902E-3</v>
      </c>
      <c r="D164" s="12">
        <v>-8.8611942789302307E-3</v>
      </c>
      <c r="E164" s="12">
        <v>-4.44628540386812E-2</v>
      </c>
      <c r="F164" s="12">
        <v>1.7528465009222501E-2</v>
      </c>
      <c r="G164" s="12">
        <v>2.1566126169090798E-2</v>
      </c>
      <c r="H164" s="12">
        <v>1.1133474373349999E-2</v>
      </c>
      <c r="I164" s="12">
        <v>-3.8575815654803898E-2</v>
      </c>
      <c r="J164" s="12">
        <v>-5.6831791836458902E-2</v>
      </c>
      <c r="K164" s="12">
        <v>-3.3804725041162401E-2</v>
      </c>
      <c r="L164" s="12">
        <v>-0.101045198307242</v>
      </c>
      <c r="M164" s="12">
        <v>-0.13859292024803299</v>
      </c>
      <c r="N164" s="12">
        <v>-1.4682983017680701E-2</v>
      </c>
      <c r="O164" s="12">
        <v>-5.7760817966252299E-2</v>
      </c>
      <c r="P164" s="12">
        <v>-0.119381482771199</v>
      </c>
      <c r="Q164" s="12">
        <v>-6.1590707859513802E-2</v>
      </c>
      <c r="R164" s="12">
        <v>1.3584295642701799E-2</v>
      </c>
      <c r="S164" s="12">
        <v>-4.6580180614802097E-2</v>
      </c>
      <c r="T164" s="12">
        <v>-7.3867972026172304E-2</v>
      </c>
      <c r="U164" s="12">
        <v>-5.1266529534604501E-3</v>
      </c>
      <c r="V164" s="12">
        <v>-8.4595107149659607E-2</v>
      </c>
      <c r="W164" s="12">
        <v>-2.72046759128678E-2</v>
      </c>
      <c r="X164" s="12">
        <v>-2.6623169970523199E-2</v>
      </c>
      <c r="Y164" s="12">
        <v>1.79016294121934E-2</v>
      </c>
      <c r="Z164" s="12">
        <v>7.7103156116245502E-3</v>
      </c>
      <c r="AA164" s="12">
        <v>-1.5785537478620399E-2</v>
      </c>
      <c r="AB164" s="12">
        <v>-6.6227879314014595E-2</v>
      </c>
      <c r="AC164" s="12">
        <v>-4.69606455790266E-2</v>
      </c>
      <c r="AD164" s="12">
        <v>-3.7403426127779298E-2</v>
      </c>
      <c r="AE164" s="12">
        <v>-2.6646944853853001E-2</v>
      </c>
      <c r="AF164" s="12">
        <v>-1.63368583166092E-2</v>
      </c>
      <c r="AG164" s="12">
        <v>-3.6459628078071002E-2</v>
      </c>
      <c r="AH164" s="12">
        <v>-2.6697411698539002E-2</v>
      </c>
      <c r="AI164" s="12">
        <v>-2.0652746214793401E-2</v>
      </c>
      <c r="AJ164" s="12">
        <v>-1.2309163323690199E-2</v>
      </c>
      <c r="AK164" s="12">
        <v>-1.39323507521316E-3</v>
      </c>
      <c r="AL164" s="12">
        <v>7.1769474349877701E-3</v>
      </c>
      <c r="AM164" s="12">
        <v>-5.8970155469066903E-3</v>
      </c>
      <c r="AN164" s="12">
        <v>-1.19541472220223E-2</v>
      </c>
      <c r="AO164" s="12">
        <v>-3.0700165323183402E-2</v>
      </c>
      <c r="AP164" s="12">
        <v>-1.1626274142962001E-2</v>
      </c>
      <c r="AQ164" s="12">
        <v>-3.9821939874688399E-2</v>
      </c>
      <c r="AR164" s="12">
        <v>2.2530381479615301E-2</v>
      </c>
      <c r="AS164" s="12">
        <v>-9.6206776542222192E-3</v>
      </c>
      <c r="AT164" s="12">
        <v>-3.9332918089304898E-2</v>
      </c>
      <c r="AU164" s="12">
        <v>2.9956620893771501E-2</v>
      </c>
      <c r="AW164">
        <f t="array" ref="AW164">SUMPRODUCT(B164:AU164,TRANSPOSE('QoL regression results'!$H$3:$H$48))</f>
        <v>0.86606269868910479</v>
      </c>
    </row>
    <row r="165" spans="1:49" x14ac:dyDescent="0.3">
      <c r="A165">
        <v>164</v>
      </c>
      <c r="B165" s="12">
        <v>0.88892831375464298</v>
      </c>
      <c r="C165" s="12">
        <v>-1.80773386566555E-3</v>
      </c>
      <c r="D165" s="12">
        <v>-1.6918443333597499E-2</v>
      </c>
      <c r="E165" s="12">
        <v>-3.3344569593102003E-2</v>
      </c>
      <c r="F165" s="12">
        <v>2.3743305535051499E-2</v>
      </c>
      <c r="G165" s="12">
        <v>3.3722260882332697E-2</v>
      </c>
      <c r="H165" s="12">
        <v>-7.9688293743029794E-3</v>
      </c>
      <c r="I165" s="12">
        <v>-3.1658841513657998E-2</v>
      </c>
      <c r="J165" s="12">
        <v>-7.0084210675771294E-2</v>
      </c>
      <c r="K165" s="12">
        <v>-4.4565139555871602E-2</v>
      </c>
      <c r="L165" s="12">
        <v>-9.1990246230646E-2</v>
      </c>
      <c r="M165" s="12">
        <v>-7.8703996387215994E-2</v>
      </c>
      <c r="N165" s="12">
        <v>-2.4494602182820801E-2</v>
      </c>
      <c r="O165" s="12">
        <v>-5.4381828755092003E-2</v>
      </c>
      <c r="P165" s="12">
        <v>-6.9329944842413005E-2</v>
      </c>
      <c r="Q165" s="12">
        <v>-3.3212405319971001E-2</v>
      </c>
      <c r="R165" s="12">
        <v>-6.7367567036309695E-2</v>
      </c>
      <c r="S165" s="12">
        <v>-4.5549389614372E-2</v>
      </c>
      <c r="T165" s="12">
        <v>-7.46991670853768E-2</v>
      </c>
      <c r="U165" s="12">
        <v>1.0434086544862199E-2</v>
      </c>
      <c r="V165" s="12">
        <v>-8.0266681696980202E-2</v>
      </c>
      <c r="W165" s="12">
        <v>-7.8206109076701495E-3</v>
      </c>
      <c r="X165" s="12">
        <v>-3.3037591920659401E-2</v>
      </c>
      <c r="Y165" s="12">
        <v>1.43759470841431E-3</v>
      </c>
      <c r="Z165" s="12">
        <v>-1.2893023740489E-2</v>
      </c>
      <c r="AA165" s="12">
        <v>-1.6681556593198098E-2</v>
      </c>
      <c r="AB165" s="12">
        <v>-5.7489422574850201E-2</v>
      </c>
      <c r="AC165" s="12">
        <v>-6.7234819697574305E-2</v>
      </c>
      <c r="AD165" s="12">
        <v>-2.5740501430123401E-2</v>
      </c>
      <c r="AE165" s="12">
        <v>-2.8686415586543501E-2</v>
      </c>
      <c r="AF165" s="12">
        <v>-1.62013886071555E-2</v>
      </c>
      <c r="AG165" s="12">
        <v>-4.8378237821768699E-2</v>
      </c>
      <c r="AH165" s="12">
        <v>-3.8374733175550797E-2</v>
      </c>
      <c r="AI165" s="12">
        <v>-2.2350682369184999E-2</v>
      </c>
      <c r="AJ165" s="12">
        <v>-1.06195716270831E-2</v>
      </c>
      <c r="AK165" s="12">
        <v>-4.4586375017447704E-3</v>
      </c>
      <c r="AL165" s="12">
        <v>1.74709891223768E-3</v>
      </c>
      <c r="AM165" s="12">
        <v>-8.6737023488283709E-3</v>
      </c>
      <c r="AN165" s="12">
        <v>-1.23409458680889E-2</v>
      </c>
      <c r="AO165" s="12">
        <v>-3.0533746469701299E-2</v>
      </c>
      <c r="AP165" s="12">
        <v>-1.1383490540145201E-2</v>
      </c>
      <c r="AQ165" s="12">
        <v>-3.7210998869613203E-2</v>
      </c>
      <c r="AR165" s="12">
        <v>2.4609672828964198E-2</v>
      </c>
      <c r="AS165" s="12">
        <v>-1.04843172870305E-2</v>
      </c>
      <c r="AT165" s="12">
        <v>-4.45940919927885E-2</v>
      </c>
      <c r="AU165" s="12">
        <v>3.5669742830211598E-2</v>
      </c>
      <c r="AW165">
        <f t="array" ref="AW165">SUMPRODUCT(B165:AU165,TRANSPOSE('QoL regression results'!$H$3:$H$48))</f>
        <v>0.85230067949132982</v>
      </c>
    </row>
    <row r="166" spans="1:49" x14ac:dyDescent="0.3">
      <c r="A166">
        <v>165</v>
      </c>
      <c r="B166" s="12">
        <v>0.894667894928454</v>
      </c>
      <c r="C166" s="12">
        <v>1.53541694730115E-3</v>
      </c>
      <c r="D166" s="12">
        <v>3.1426974731927201E-3</v>
      </c>
      <c r="E166" s="12">
        <v>-3.5124645042310401E-2</v>
      </c>
      <c r="F166" s="12">
        <v>2.57752959772727E-2</v>
      </c>
      <c r="G166" s="12">
        <v>2.73586580580947E-2</v>
      </c>
      <c r="H166" s="12">
        <v>-1.0392244305366199E-2</v>
      </c>
      <c r="I166" s="12">
        <v>3.12695698909264E-3</v>
      </c>
      <c r="J166" s="12">
        <v>-5.3927228804412697E-2</v>
      </c>
      <c r="K166" s="12">
        <v>-4.4389133781649298E-2</v>
      </c>
      <c r="L166" s="12">
        <v>-0.100006535791808</v>
      </c>
      <c r="M166" s="12">
        <v>-9.3272315611487105E-2</v>
      </c>
      <c r="N166" s="12">
        <v>-1.3568438746605399E-2</v>
      </c>
      <c r="O166" s="12">
        <v>-1.6640389770977801E-2</v>
      </c>
      <c r="P166" s="12">
        <v>-0.127831698312211</v>
      </c>
      <c r="Q166" s="12">
        <v>-5.3215893795458401E-2</v>
      </c>
      <c r="R166" s="12">
        <v>-6.2179711773098202E-2</v>
      </c>
      <c r="S166" s="12">
        <v>-5.88317827359853E-2</v>
      </c>
      <c r="T166" s="12">
        <v>-8.9317178484779394E-2</v>
      </c>
      <c r="U166" s="12">
        <v>3.21155863467334E-2</v>
      </c>
      <c r="V166" s="12">
        <v>-0.1288630686982</v>
      </c>
      <c r="W166" s="12">
        <v>-2.7592096870398201E-2</v>
      </c>
      <c r="X166" s="12">
        <v>-2.0486579909240299E-2</v>
      </c>
      <c r="Y166" s="12">
        <v>1.1077023945270799E-2</v>
      </c>
      <c r="Z166" s="12">
        <v>7.7560797994331897E-3</v>
      </c>
      <c r="AA166" s="12">
        <v>-1.12798011694659E-2</v>
      </c>
      <c r="AB166" s="12">
        <v>-7.0305989960704196E-2</v>
      </c>
      <c r="AC166" s="12">
        <v>-6.1407604505350398E-2</v>
      </c>
      <c r="AD166" s="12">
        <v>-2.2968826671752599E-2</v>
      </c>
      <c r="AE166" s="12">
        <v>-2.2390103202154801E-2</v>
      </c>
      <c r="AF166" s="12">
        <v>-2.26601427757143E-2</v>
      </c>
      <c r="AG166" s="12">
        <v>-4.4676404245345497E-2</v>
      </c>
      <c r="AH166" s="12">
        <v>-4.3558096925546803E-2</v>
      </c>
      <c r="AI166" s="12">
        <v>-1.8922616846780298E-2</v>
      </c>
      <c r="AJ166" s="12">
        <v>-1.3201509804943201E-2</v>
      </c>
      <c r="AK166" s="12">
        <v>1.50770293539979E-3</v>
      </c>
      <c r="AL166" s="12">
        <v>8.6329572468379495E-3</v>
      </c>
      <c r="AM166" s="12">
        <v>-3.70168523574212E-3</v>
      </c>
      <c r="AN166" s="12">
        <v>-1.1370301967132099E-2</v>
      </c>
      <c r="AO166" s="12">
        <v>-3.00971480641593E-2</v>
      </c>
      <c r="AP166" s="12">
        <v>-1.3014545878830599E-2</v>
      </c>
      <c r="AQ166" s="12">
        <v>-3.7638380791463699E-2</v>
      </c>
      <c r="AR166" s="12">
        <v>2.2424577475270002E-2</v>
      </c>
      <c r="AS166" s="12">
        <v>-9.4219900388042097E-3</v>
      </c>
      <c r="AT166" s="12">
        <v>-4.2023971100335698E-2</v>
      </c>
      <c r="AU166" s="12">
        <v>2.7556379245208699E-2</v>
      </c>
      <c r="AW166">
        <f t="array" ref="AW166">SUMPRODUCT(B166:AU166,TRANSPOSE('QoL regression results'!$H$3:$H$48))</f>
        <v>0.85974275524974519</v>
      </c>
    </row>
    <row r="167" spans="1:49" x14ac:dyDescent="0.3">
      <c r="A167">
        <v>166</v>
      </c>
      <c r="B167" s="12">
        <v>0.89879879867346901</v>
      </c>
      <c r="C167" s="12">
        <v>2.2056329270808599E-3</v>
      </c>
      <c r="D167" s="12">
        <v>-2.3248561838967799E-3</v>
      </c>
      <c r="E167" s="12">
        <v>-2.8683168144629099E-2</v>
      </c>
      <c r="F167" s="12">
        <v>1.8632048914414001E-2</v>
      </c>
      <c r="G167" s="12">
        <v>2.2526176284764599E-2</v>
      </c>
      <c r="H167" s="12">
        <v>1.12777151093833E-2</v>
      </c>
      <c r="I167" s="12">
        <v>-2.5974805126007101E-2</v>
      </c>
      <c r="J167" s="12">
        <v>-6.4069420811757302E-2</v>
      </c>
      <c r="K167" s="12">
        <v>-3.8463723637165798E-2</v>
      </c>
      <c r="L167" s="12">
        <v>-0.106620968365835</v>
      </c>
      <c r="M167" s="12">
        <v>-8.2215074676350794E-2</v>
      </c>
      <c r="N167" s="12">
        <v>-1.3603696955165299E-2</v>
      </c>
      <c r="O167" s="12">
        <v>-5.2257422419777301E-2</v>
      </c>
      <c r="P167" s="12">
        <v>-6.6185921031560596E-2</v>
      </c>
      <c r="Q167" s="12">
        <v>-6.2950280728063704E-2</v>
      </c>
      <c r="R167" s="12">
        <v>-6.4708137784914604E-2</v>
      </c>
      <c r="S167" s="12">
        <v>-4.1193702493960899E-2</v>
      </c>
      <c r="T167" s="12">
        <v>-9.0378863829262704E-2</v>
      </c>
      <c r="U167" s="12">
        <v>-1.04563450178017E-2</v>
      </c>
      <c r="V167" s="12">
        <v>-9.8216473942829202E-2</v>
      </c>
      <c r="W167" s="12">
        <v>-3.7065145768056203E-2</v>
      </c>
      <c r="X167" s="12">
        <v>-1.56068956294356E-2</v>
      </c>
      <c r="Y167" s="12">
        <v>5.5917793872977996E-3</v>
      </c>
      <c r="Z167" s="12">
        <v>2.0749689807796099E-2</v>
      </c>
      <c r="AA167" s="12">
        <v>-2.4776979206703399E-2</v>
      </c>
      <c r="AB167" s="12">
        <v>-6.9490325617903595E-2</v>
      </c>
      <c r="AC167" s="12">
        <v>5.3249616568173796E-3</v>
      </c>
      <c r="AD167" s="12">
        <v>-3.16811540625377E-2</v>
      </c>
      <c r="AE167" s="12">
        <v>-2.8123128771086098E-2</v>
      </c>
      <c r="AF167" s="12">
        <v>-1.7869124877786299E-2</v>
      </c>
      <c r="AG167" s="12">
        <v>-4.3628804216153602E-2</v>
      </c>
      <c r="AH167" s="12">
        <v>-3.9309526107549897E-2</v>
      </c>
      <c r="AI167" s="12">
        <v>-1.81627902261856E-2</v>
      </c>
      <c r="AJ167" s="12">
        <v>-1.21857121210478E-2</v>
      </c>
      <c r="AK167" s="12">
        <v>-3.7240264712668299E-3</v>
      </c>
      <c r="AL167" s="12">
        <v>2.3324751410808702E-3</v>
      </c>
      <c r="AM167" s="12">
        <v>-3.5458467510740498E-3</v>
      </c>
      <c r="AN167" s="12">
        <v>-1.7404753925035401E-2</v>
      </c>
      <c r="AO167" s="12">
        <v>-3.88254729727441E-2</v>
      </c>
      <c r="AP167" s="12">
        <v>-1.12323180505936E-2</v>
      </c>
      <c r="AQ167" s="12">
        <v>-4.1129171892547299E-2</v>
      </c>
      <c r="AR167" s="12">
        <v>1.5137772168662E-2</v>
      </c>
      <c r="AS167" s="12">
        <v>-9.3959589177339004E-3</v>
      </c>
      <c r="AT167" s="12">
        <v>-3.9150773188033498E-2</v>
      </c>
      <c r="AU167" s="12">
        <v>3.3556418939097797E-2</v>
      </c>
      <c r="AW167">
        <f t="array" ref="AW167">SUMPRODUCT(B167:AU167,TRANSPOSE('QoL regression results'!$H$3:$H$48))</f>
        <v>0.86182174770700004</v>
      </c>
    </row>
    <row r="168" spans="1:49" x14ac:dyDescent="0.3">
      <c r="A168">
        <v>167</v>
      </c>
      <c r="B168" s="12">
        <v>0.89030880728930495</v>
      </c>
      <c r="C168" s="12">
        <v>-1.5658773079291199E-3</v>
      </c>
      <c r="D168" s="12">
        <v>9.7589168999556405E-4</v>
      </c>
      <c r="E168" s="12">
        <v>-4.0468998716467003E-2</v>
      </c>
      <c r="F168" s="12">
        <v>2.2570803957126701E-2</v>
      </c>
      <c r="G168" s="12">
        <v>1.8822494394687798E-2</v>
      </c>
      <c r="H168" s="12">
        <v>1.35054141892839E-2</v>
      </c>
      <c r="I168" s="12">
        <v>-5.8189624137212096E-3</v>
      </c>
      <c r="J168" s="12">
        <v>-4.5994382872566603E-2</v>
      </c>
      <c r="K168" s="12">
        <v>-4.53366648911665E-2</v>
      </c>
      <c r="L168" s="12">
        <v>-8.0090466088550999E-2</v>
      </c>
      <c r="M168" s="12">
        <v>-0.118373362073907</v>
      </c>
      <c r="N168" s="12">
        <v>-1.6764611615801901E-2</v>
      </c>
      <c r="O168" s="12">
        <v>-4.2627164988094698E-2</v>
      </c>
      <c r="P168" s="12">
        <v>-0.11328014263119</v>
      </c>
      <c r="Q168" s="12">
        <v>-3.5071184268547301E-2</v>
      </c>
      <c r="R168" s="12">
        <v>-5.75298825843484E-2</v>
      </c>
      <c r="S168" s="12">
        <v>-5.4165090589094897E-2</v>
      </c>
      <c r="T168" s="12">
        <v>-9.1576013194417993E-2</v>
      </c>
      <c r="U168" s="12">
        <v>-1.2300926830368E-2</v>
      </c>
      <c r="V168" s="12">
        <v>-5.8034604926037202E-2</v>
      </c>
      <c r="W168" s="12">
        <v>-2.9832043963413699E-2</v>
      </c>
      <c r="X168" s="12">
        <v>-3.5259709930712299E-2</v>
      </c>
      <c r="Y168" s="12">
        <v>-1.7069664756578E-2</v>
      </c>
      <c r="Z168" s="12">
        <v>1.3939434283264499E-2</v>
      </c>
      <c r="AA168" s="12">
        <v>-2.6428675100147202E-2</v>
      </c>
      <c r="AB168" s="12">
        <v>-6.6718669817267207E-2</v>
      </c>
      <c r="AC168" s="12">
        <v>-1.08943622040002E-2</v>
      </c>
      <c r="AD168" s="12">
        <v>-2.7930242829274699E-3</v>
      </c>
      <c r="AE168" s="12">
        <v>-2.95986075527329E-2</v>
      </c>
      <c r="AF168" s="12">
        <v>-9.7876008815832895E-3</v>
      </c>
      <c r="AG168" s="12">
        <v>-4.6378356731458903E-2</v>
      </c>
      <c r="AH168" s="12">
        <v>-3.78289706340421E-2</v>
      </c>
      <c r="AI168" s="12">
        <v>-1.0332003958540699E-2</v>
      </c>
      <c r="AJ168" s="12">
        <v>-6.7666782815735396E-3</v>
      </c>
      <c r="AK168" s="12">
        <v>-1.18068544131706E-4</v>
      </c>
      <c r="AL168" s="12">
        <v>2.8902795978326202E-3</v>
      </c>
      <c r="AM168" s="12">
        <v>-7.7295576614039704E-3</v>
      </c>
      <c r="AN168" s="12">
        <v>-2.6072984879596701E-2</v>
      </c>
      <c r="AO168" s="12">
        <v>-4.41011998834634E-2</v>
      </c>
      <c r="AP168" s="12">
        <v>-6.38543980125671E-3</v>
      </c>
      <c r="AQ168" s="12">
        <v>-3.47842822343222E-2</v>
      </c>
      <c r="AR168" s="12">
        <v>2.1974237870008601E-2</v>
      </c>
      <c r="AS168" s="12">
        <v>-1.3666115042575399E-2</v>
      </c>
      <c r="AT168" s="12">
        <v>-4.1034698847711902E-2</v>
      </c>
      <c r="AU168" s="12">
        <v>3.5205143737990399E-2</v>
      </c>
      <c r="AW168">
        <f t="array" ref="AW168">SUMPRODUCT(B168:AU168,TRANSPOSE('QoL regression results'!$H$3:$H$48))</f>
        <v>0.85537011625309545</v>
      </c>
    </row>
    <row r="169" spans="1:49" x14ac:dyDescent="0.3">
      <c r="A169">
        <v>168</v>
      </c>
      <c r="B169" s="12">
        <v>0.89047597110971399</v>
      </c>
      <c r="C169" s="12">
        <v>-3.4248417885398598E-3</v>
      </c>
      <c r="D169" s="12">
        <v>-1.38149142643269E-2</v>
      </c>
      <c r="E169" s="12">
        <v>-3.9517533193553098E-2</v>
      </c>
      <c r="F169" s="12">
        <v>2.07535824027038E-2</v>
      </c>
      <c r="G169" s="12">
        <v>1.6571962637172401E-2</v>
      </c>
      <c r="H169" s="12">
        <v>-5.9400486130917402E-4</v>
      </c>
      <c r="I169" s="12">
        <v>-2.84142998884966E-2</v>
      </c>
      <c r="J169" s="12">
        <v>-4.2431909970003401E-2</v>
      </c>
      <c r="K169" s="12">
        <v>-3.8532595697402097E-2</v>
      </c>
      <c r="L169" s="12">
        <v>-9.4463325474306498E-2</v>
      </c>
      <c r="M169" s="12">
        <v>-0.11279251377491099</v>
      </c>
      <c r="N169" s="12">
        <v>-2.7252552211862902E-2</v>
      </c>
      <c r="O169" s="12">
        <v>-4.0136496236962103E-2</v>
      </c>
      <c r="P169" s="12">
        <v>-8.4115180155122801E-2</v>
      </c>
      <c r="Q169" s="12">
        <v>-5.0082376957103401E-2</v>
      </c>
      <c r="R169" s="12">
        <v>-8.9821847354926904E-2</v>
      </c>
      <c r="S169" s="12">
        <v>-3.04196593812927E-2</v>
      </c>
      <c r="T169" s="12">
        <v>-7.4808465221301607E-2</v>
      </c>
      <c r="U169" s="12">
        <v>7.4702435922403203E-4</v>
      </c>
      <c r="V169" s="12">
        <v>-8.5314475110260697E-3</v>
      </c>
      <c r="W169" s="12">
        <v>-3.60268272383472E-2</v>
      </c>
      <c r="X169" s="12">
        <v>-4.4806155876582097E-3</v>
      </c>
      <c r="Y169" s="12">
        <v>-2.33068951501689E-4</v>
      </c>
      <c r="Z169" s="12">
        <v>1.52354920421403E-2</v>
      </c>
      <c r="AA169" s="12">
        <v>-2.7035185734888501E-2</v>
      </c>
      <c r="AB169" s="12">
        <v>-6.2280397744789301E-2</v>
      </c>
      <c r="AC169" s="12">
        <v>-4.7362732935857202E-2</v>
      </c>
      <c r="AD169" s="12">
        <v>-1.01484833522562E-2</v>
      </c>
      <c r="AE169" s="12">
        <v>-2.6515914872244101E-2</v>
      </c>
      <c r="AF169" s="12">
        <v>-1.177535827357E-2</v>
      </c>
      <c r="AG169" s="12">
        <v>-5.0582969746872597E-2</v>
      </c>
      <c r="AH169" s="12">
        <v>-3.1365410509488899E-2</v>
      </c>
      <c r="AI169" s="12">
        <v>-2.1030897204538001E-2</v>
      </c>
      <c r="AJ169" s="12">
        <v>-9.9248731374153402E-3</v>
      </c>
      <c r="AK169" s="12">
        <v>3.5037287956811601E-3</v>
      </c>
      <c r="AL169" s="12">
        <v>1.32458208274467E-2</v>
      </c>
      <c r="AM169" s="12">
        <v>-7.4612487491253999E-3</v>
      </c>
      <c r="AN169" s="12">
        <v>-1.29868258405141E-2</v>
      </c>
      <c r="AO169" s="12">
        <v>-2.7101326759944699E-2</v>
      </c>
      <c r="AP169" s="12">
        <v>-7.8680511308013706E-3</v>
      </c>
      <c r="AQ169" s="12">
        <v>-3.3540958026049901E-2</v>
      </c>
      <c r="AR169" s="12">
        <v>2.0548863285129101E-2</v>
      </c>
      <c r="AS169" s="12">
        <v>-1.08351038006489E-2</v>
      </c>
      <c r="AT169" s="12">
        <v>-4.0612579872821901E-2</v>
      </c>
      <c r="AU169" s="12">
        <v>2.9707935885520401E-2</v>
      </c>
      <c r="AW169">
        <f t="array" ref="AW169">SUMPRODUCT(B169:AU169,TRANSPOSE('QoL regression results'!$H$3:$H$48))</f>
        <v>0.8723563814276718</v>
      </c>
    </row>
    <row r="170" spans="1:49" x14ac:dyDescent="0.3">
      <c r="A170">
        <v>169</v>
      </c>
      <c r="B170" s="12">
        <v>0.898120272862306</v>
      </c>
      <c r="C170" s="12">
        <v>7.21830774550224E-3</v>
      </c>
      <c r="D170" s="12">
        <v>-1.1290219823963099E-3</v>
      </c>
      <c r="E170" s="12">
        <v>-1.9536675374086501E-2</v>
      </c>
      <c r="F170" s="12">
        <v>2.0030717590745799E-2</v>
      </c>
      <c r="G170" s="12">
        <v>2.3910996866183299E-2</v>
      </c>
      <c r="H170" s="12">
        <v>-1.0571266101676399E-2</v>
      </c>
      <c r="I170" s="12">
        <v>-7.8613163328684604E-3</v>
      </c>
      <c r="J170" s="12">
        <v>-5.5296593793901602E-2</v>
      </c>
      <c r="K170" s="12">
        <v>-3.7956293906015098E-2</v>
      </c>
      <c r="L170" s="12">
        <v>-7.7517973616581207E-2</v>
      </c>
      <c r="M170" s="12">
        <v>-0.124924598653671</v>
      </c>
      <c r="N170" s="12">
        <v>-1.9766889483832598E-2</v>
      </c>
      <c r="O170" s="12">
        <v>-0.108165180499467</v>
      </c>
      <c r="P170" s="12">
        <v>-9.46677790630501E-2</v>
      </c>
      <c r="Q170" s="12">
        <v>-6.5162652575302099E-2</v>
      </c>
      <c r="R170" s="12">
        <v>-7.9009749041364305E-2</v>
      </c>
      <c r="S170" s="12">
        <v>-5.91193052606407E-2</v>
      </c>
      <c r="T170" s="12">
        <v>-0.10188128878233101</v>
      </c>
      <c r="U170" s="12">
        <v>1.75524579003963E-2</v>
      </c>
      <c r="V170" s="12">
        <v>-0.10923615599031999</v>
      </c>
      <c r="W170" s="12">
        <v>-2.82050977533162E-2</v>
      </c>
      <c r="X170" s="12">
        <v>-2.91878943674748E-2</v>
      </c>
      <c r="Y170" s="12">
        <v>-3.0064067791846401E-2</v>
      </c>
      <c r="Z170" s="12">
        <v>-1.2867421328139899E-2</v>
      </c>
      <c r="AA170" s="12">
        <v>-2.2822083296263299E-2</v>
      </c>
      <c r="AB170" s="12">
        <v>-7.8258595489260396E-2</v>
      </c>
      <c r="AC170" s="12">
        <v>-4.22587154429983E-2</v>
      </c>
      <c r="AD170" s="12">
        <v>-3.5861715272788003E-2</v>
      </c>
      <c r="AE170" s="12">
        <v>-1.9839310990065001E-2</v>
      </c>
      <c r="AF170" s="12">
        <v>-1.2780885216348599E-2</v>
      </c>
      <c r="AG170" s="12">
        <v>-3.7182500098715002E-2</v>
      </c>
      <c r="AH170" s="12">
        <v>-3.48819182484136E-2</v>
      </c>
      <c r="AI170" s="12">
        <v>-1.62322583524095E-2</v>
      </c>
      <c r="AJ170" s="12">
        <v>-1.28044859955286E-2</v>
      </c>
      <c r="AK170" s="12">
        <v>-6.5493495848546798E-3</v>
      </c>
      <c r="AL170" s="12">
        <v>-5.3588997729189195E-4</v>
      </c>
      <c r="AM170" s="12">
        <v>-1.2894555835436E-2</v>
      </c>
      <c r="AN170" s="12">
        <v>-2.2787985987230999E-2</v>
      </c>
      <c r="AO170" s="12">
        <v>-4.6840437555325701E-2</v>
      </c>
      <c r="AP170" s="12">
        <v>-9.0210701691887801E-3</v>
      </c>
      <c r="AQ170" s="12">
        <v>-3.7087405440560099E-2</v>
      </c>
      <c r="AR170" s="12">
        <v>1.96300141794368E-2</v>
      </c>
      <c r="AS170" s="12">
        <v>-1.00174457426157E-2</v>
      </c>
      <c r="AT170" s="12">
        <v>-4.7177905153711203E-2</v>
      </c>
      <c r="AU170" s="12">
        <v>2.87874535226821E-2</v>
      </c>
      <c r="AW170">
        <f t="array" ref="AW170">SUMPRODUCT(B170:AU170,TRANSPOSE('QoL regression results'!$H$3:$H$48))</f>
        <v>0.8627024646366005</v>
      </c>
    </row>
    <row r="171" spans="1:49" x14ac:dyDescent="0.3">
      <c r="A171">
        <v>170</v>
      </c>
      <c r="B171" s="12">
        <v>0.89187324198302698</v>
      </c>
      <c r="C171" s="12">
        <v>-1.5662858457520599E-3</v>
      </c>
      <c r="D171" s="12">
        <v>-5.4159662128160802E-3</v>
      </c>
      <c r="E171" s="12">
        <v>-7.4568728880492499E-2</v>
      </c>
      <c r="F171" s="12">
        <v>3.0521749362707299E-2</v>
      </c>
      <c r="G171" s="12">
        <v>3.4240436676860803E-2</v>
      </c>
      <c r="H171" s="12">
        <v>2.2419472702143901E-2</v>
      </c>
      <c r="I171" s="12">
        <v>6.0318220266647304E-3</v>
      </c>
      <c r="J171" s="12">
        <v>-2.07481969436694E-2</v>
      </c>
      <c r="K171" s="12">
        <v>-4.6273899811684303E-2</v>
      </c>
      <c r="L171" s="12">
        <v>-9.06876403281585E-2</v>
      </c>
      <c r="M171" s="12">
        <v>-0.12724193700206099</v>
      </c>
      <c r="N171" s="12">
        <v>-1.8781922270857902E-2</v>
      </c>
      <c r="O171" s="12">
        <v>-5.6083031131390897E-2</v>
      </c>
      <c r="P171" s="12">
        <v>-0.100846870491374</v>
      </c>
      <c r="Q171" s="12">
        <v>-4.2496352170190897E-2</v>
      </c>
      <c r="R171" s="12">
        <v>-3.09638284956702E-3</v>
      </c>
      <c r="S171" s="12">
        <v>-6.3958164844481497E-2</v>
      </c>
      <c r="T171" s="12">
        <v>-0.107132779001417</v>
      </c>
      <c r="U171" s="12">
        <v>1.08229517592983E-2</v>
      </c>
      <c r="V171" s="12">
        <v>-2.4261175229540001E-2</v>
      </c>
      <c r="W171" s="12">
        <v>-2.0697477752888001E-2</v>
      </c>
      <c r="X171" s="12">
        <v>-2.77092625783808E-2</v>
      </c>
      <c r="Y171" s="12">
        <v>-2.6371882798410101E-3</v>
      </c>
      <c r="Z171" s="12">
        <v>-2.3402077287477899E-2</v>
      </c>
      <c r="AA171" s="12">
        <v>-2.4305959273304801E-2</v>
      </c>
      <c r="AB171" s="12">
        <v>-5.9812375447255602E-2</v>
      </c>
      <c r="AC171" s="12">
        <v>-4.7961459396155303E-3</v>
      </c>
      <c r="AD171" s="12">
        <v>-4.3391637931022999E-2</v>
      </c>
      <c r="AE171" s="12">
        <v>-2.2358881292386199E-2</v>
      </c>
      <c r="AF171" s="12">
        <v>-9.5690062405563107E-3</v>
      </c>
      <c r="AG171" s="12">
        <v>-4.7370870217682201E-2</v>
      </c>
      <c r="AH171" s="12">
        <v>-3.8885774075911698E-2</v>
      </c>
      <c r="AI171" s="12">
        <v>-2.2856072185144401E-2</v>
      </c>
      <c r="AJ171" s="12">
        <v>-1.6320201107968699E-2</v>
      </c>
      <c r="AK171" s="12">
        <v>2.3659647282305201E-3</v>
      </c>
      <c r="AL171" s="12">
        <v>1.10619032830528E-2</v>
      </c>
      <c r="AM171" s="12">
        <v>-5.4163450551758998E-3</v>
      </c>
      <c r="AN171" s="12">
        <v>-9.2458752269012207E-3</v>
      </c>
      <c r="AO171" s="12">
        <v>-2.8271551876439101E-2</v>
      </c>
      <c r="AP171" s="12">
        <v>-1.11065560575339E-2</v>
      </c>
      <c r="AQ171" s="12">
        <v>-4.3716251529414399E-2</v>
      </c>
      <c r="AR171" s="12">
        <v>1.9758805244346801E-2</v>
      </c>
      <c r="AS171" s="12">
        <v>-9.7445664070771303E-3</v>
      </c>
      <c r="AT171" s="12">
        <v>-3.81099667331578E-2</v>
      </c>
      <c r="AU171" s="12">
        <v>2.69584078728097E-2</v>
      </c>
      <c r="AW171">
        <f t="array" ref="AW171">SUMPRODUCT(B171:AU171,TRANSPOSE('QoL regression results'!$H$3:$H$48))</f>
        <v>0.86404937119016811</v>
      </c>
    </row>
    <row r="172" spans="1:49" x14ac:dyDescent="0.3">
      <c r="A172">
        <v>171</v>
      </c>
      <c r="B172" s="12">
        <v>0.89135341678281599</v>
      </c>
      <c r="C172" s="12">
        <v>4.1537546183009798E-3</v>
      </c>
      <c r="D172" s="12">
        <v>-6.5911154113320897E-3</v>
      </c>
      <c r="E172" s="12">
        <v>2.0278638820609901E-2</v>
      </c>
      <c r="F172" s="12">
        <v>2.10614048957951E-2</v>
      </c>
      <c r="G172" s="12">
        <v>2.6836626135913699E-2</v>
      </c>
      <c r="H172" s="12">
        <v>5.3840838025288797E-3</v>
      </c>
      <c r="I172" s="12">
        <v>-3.4517433826306301E-2</v>
      </c>
      <c r="J172" s="12">
        <v>-6.2716452530204206E-2</v>
      </c>
      <c r="K172" s="12">
        <v>-4.2475980568394203E-2</v>
      </c>
      <c r="L172" s="12">
        <v>-8.4181459964899896E-2</v>
      </c>
      <c r="M172" s="12">
        <v>-0.14938967803997899</v>
      </c>
      <c r="N172" s="12">
        <v>-2.0407132558793901E-2</v>
      </c>
      <c r="O172" s="12">
        <v>-5.0776888727521299E-2</v>
      </c>
      <c r="P172" s="12">
        <v>-7.34548652228212E-2</v>
      </c>
      <c r="Q172" s="12">
        <v>-4.22407021110206E-2</v>
      </c>
      <c r="R172" s="12">
        <v>-3.41980736997642E-2</v>
      </c>
      <c r="S172" s="12">
        <v>-3.5931374862427999E-2</v>
      </c>
      <c r="T172" s="12">
        <v>-8.5299065436758303E-2</v>
      </c>
      <c r="U172" s="12">
        <v>-1.0133641827536E-2</v>
      </c>
      <c r="V172" s="12">
        <v>-7.9636948024081194E-2</v>
      </c>
      <c r="W172" s="12">
        <v>-2.5172718750155601E-2</v>
      </c>
      <c r="X172" s="12">
        <v>-1.8804939404485101E-2</v>
      </c>
      <c r="Y172" s="12">
        <v>-6.5754326422386997E-3</v>
      </c>
      <c r="Z172" s="12">
        <v>-1.47567044372493E-2</v>
      </c>
      <c r="AA172" s="12">
        <v>-2.53520262464824E-2</v>
      </c>
      <c r="AB172" s="12">
        <v>-8.1429036227683299E-2</v>
      </c>
      <c r="AC172" s="12">
        <v>3.2919208871176303E-2</v>
      </c>
      <c r="AD172" s="12">
        <v>-1.9503027043372301E-2</v>
      </c>
      <c r="AE172" s="12">
        <v>-2.4636610341915801E-2</v>
      </c>
      <c r="AF172" s="12">
        <v>-7.9679692368992607E-3</v>
      </c>
      <c r="AG172" s="12">
        <v>-4.4141682525075998E-2</v>
      </c>
      <c r="AH172" s="12">
        <v>-3.6539457451384198E-2</v>
      </c>
      <c r="AI172" s="12">
        <v>-9.7261554608457403E-3</v>
      </c>
      <c r="AJ172" s="12">
        <v>-9.8830518068321396E-3</v>
      </c>
      <c r="AK172" s="12">
        <v>-4.6461596124988897E-3</v>
      </c>
      <c r="AL172" s="12">
        <v>2.7926062643803102E-3</v>
      </c>
      <c r="AM172" s="12">
        <v>-6.8817530219668797E-3</v>
      </c>
      <c r="AN172" s="12">
        <v>-1.83819038286386E-2</v>
      </c>
      <c r="AO172" s="12">
        <v>-3.6113261949480599E-2</v>
      </c>
      <c r="AP172" s="12">
        <v>-1.07260809000474E-2</v>
      </c>
      <c r="AQ172" s="12">
        <v>-4.0843049365379698E-2</v>
      </c>
      <c r="AR172" s="12">
        <v>2.0165174512688601E-2</v>
      </c>
      <c r="AS172" s="12">
        <v>-1.8708576737934302E-2</v>
      </c>
      <c r="AT172" s="12">
        <v>-4.4806740684282198E-2</v>
      </c>
      <c r="AU172" s="12">
        <v>3.4181719242487599E-2</v>
      </c>
      <c r="AW172">
        <f t="array" ref="AW172">SUMPRODUCT(B172:AU172,TRANSPOSE('QoL regression results'!$H$3:$H$48))</f>
        <v>0.85760656559581205</v>
      </c>
    </row>
    <row r="173" spans="1:49" x14ac:dyDescent="0.3">
      <c r="A173">
        <v>172</v>
      </c>
      <c r="B173" s="12">
        <v>0.88583211820770802</v>
      </c>
      <c r="C173" s="12">
        <v>4.9676107728230398E-3</v>
      </c>
      <c r="D173" s="12">
        <v>-9.4649481243877804E-3</v>
      </c>
      <c r="E173" s="12">
        <v>-2.6890534173113399E-2</v>
      </c>
      <c r="F173" s="12">
        <v>1.93304243935013E-2</v>
      </c>
      <c r="G173" s="12">
        <v>1.08832826851813E-2</v>
      </c>
      <c r="H173" s="12">
        <v>-6.9697626138298698E-3</v>
      </c>
      <c r="I173" s="12">
        <v>-6.3028230164331699E-3</v>
      </c>
      <c r="J173" s="12">
        <v>-6.8484851216622497E-2</v>
      </c>
      <c r="K173" s="12">
        <v>-3.9998542394066201E-2</v>
      </c>
      <c r="L173" s="12">
        <v>-7.83513433158433E-2</v>
      </c>
      <c r="M173" s="12">
        <v>-7.4700291229124693E-2</v>
      </c>
      <c r="N173" s="12">
        <v>-9.9008468364103E-3</v>
      </c>
      <c r="O173" s="12">
        <v>-5.3478956481214299E-2</v>
      </c>
      <c r="P173" s="12">
        <v>-5.9672616346097503E-2</v>
      </c>
      <c r="Q173" s="12">
        <v>-5.4453109122192603E-2</v>
      </c>
      <c r="R173" s="12">
        <v>-7.6822614849205106E-2</v>
      </c>
      <c r="S173" s="12">
        <v>-4.3810022445133399E-2</v>
      </c>
      <c r="T173" s="12">
        <v>-7.0205927132689902E-2</v>
      </c>
      <c r="U173" s="12">
        <v>-2.421105132054E-4</v>
      </c>
      <c r="V173" s="12">
        <v>-3.4641949843355599E-2</v>
      </c>
      <c r="W173" s="12">
        <v>-1.6555434861712501E-2</v>
      </c>
      <c r="X173" s="12">
        <v>-3.0547500138137101E-2</v>
      </c>
      <c r="Y173" s="12">
        <v>-4.7659413472131602E-3</v>
      </c>
      <c r="Z173" s="12">
        <v>-1.5409704298867099E-2</v>
      </c>
      <c r="AA173" s="12">
        <v>-2.1436541639795401E-2</v>
      </c>
      <c r="AB173" s="12">
        <v>-7.5387961010937296E-2</v>
      </c>
      <c r="AC173" s="12">
        <v>-6.1443726714545503E-3</v>
      </c>
      <c r="AD173" s="12">
        <v>-6.2160443411657801E-3</v>
      </c>
      <c r="AE173" s="12">
        <v>-2.1376809797986399E-2</v>
      </c>
      <c r="AF173" s="12">
        <v>-6.4619362559564702E-3</v>
      </c>
      <c r="AG173" s="12">
        <v>-4.6625712172033103E-2</v>
      </c>
      <c r="AH173" s="12">
        <v>-3.3758524674992102E-2</v>
      </c>
      <c r="AI173" s="12">
        <v>-1.6839115271553198E-2</v>
      </c>
      <c r="AJ173" s="12">
        <v>-1.2185332112948401E-2</v>
      </c>
      <c r="AK173" s="12">
        <v>1.7959321250519699E-3</v>
      </c>
      <c r="AL173" s="12">
        <v>7.4520509385794598E-3</v>
      </c>
      <c r="AM173" s="12">
        <v>-3.6750912554831599E-3</v>
      </c>
      <c r="AN173" s="12">
        <v>-1.76270901585701E-2</v>
      </c>
      <c r="AO173" s="12">
        <v>-2.8367865352471801E-2</v>
      </c>
      <c r="AP173" s="12">
        <v>-9.4251011860569597E-3</v>
      </c>
      <c r="AQ173" s="12">
        <v>-3.4737102234988201E-2</v>
      </c>
      <c r="AR173" s="12">
        <v>1.71719852362343E-2</v>
      </c>
      <c r="AS173" s="12">
        <v>-1.10785412560189E-2</v>
      </c>
      <c r="AT173" s="12">
        <v>-4.50654728434371E-2</v>
      </c>
      <c r="AU173" s="12">
        <v>3.3760385728696801E-2</v>
      </c>
      <c r="AW173">
        <f t="array" ref="AW173">SUMPRODUCT(B173:AU173,TRANSPOSE('QoL regression results'!$H$3:$H$48))</f>
        <v>0.85952564447129542</v>
      </c>
    </row>
    <row r="174" spans="1:49" x14ac:dyDescent="0.3">
      <c r="A174">
        <v>173</v>
      </c>
      <c r="B174" s="12">
        <v>0.90392312692047505</v>
      </c>
      <c r="C174" s="12">
        <v>4.4609871108342702E-3</v>
      </c>
      <c r="D174" s="12">
        <v>2.3559659886234099E-3</v>
      </c>
      <c r="E174" s="12">
        <v>-5.11413424290258E-2</v>
      </c>
      <c r="F174" s="12">
        <v>2.74566045244761E-2</v>
      </c>
      <c r="G174" s="12">
        <v>2.2976018056899299E-2</v>
      </c>
      <c r="H174" s="12">
        <v>3.0962258541205101E-2</v>
      </c>
      <c r="I174" s="12">
        <v>-1.35122687644327E-2</v>
      </c>
      <c r="J174" s="12">
        <v>-3.4473747243719002E-2</v>
      </c>
      <c r="K174" s="12">
        <v>-3.43182235176012E-2</v>
      </c>
      <c r="L174" s="12">
        <v>-0.10118394033176201</v>
      </c>
      <c r="M174" s="12">
        <v>-7.30683994600205E-2</v>
      </c>
      <c r="N174" s="12">
        <v>-2.04795006084806E-2</v>
      </c>
      <c r="O174" s="12">
        <v>-4.4577100216325202E-2</v>
      </c>
      <c r="P174" s="12">
        <v>-0.127018478811635</v>
      </c>
      <c r="Q174" s="12">
        <v>-7.4047643812352307E-2</v>
      </c>
      <c r="R174" s="12">
        <v>-2.8393547888517098E-2</v>
      </c>
      <c r="S174" s="12">
        <v>-4.3960680177933302E-2</v>
      </c>
      <c r="T174" s="12">
        <v>-9.3908673806982201E-2</v>
      </c>
      <c r="U174" s="12">
        <v>1.68481478720937E-2</v>
      </c>
      <c r="V174" s="12">
        <v>6.2000794230240297E-3</v>
      </c>
      <c r="W174" s="12">
        <v>-2.2535857818912101E-2</v>
      </c>
      <c r="X174" s="12">
        <v>-5.1398633345353398E-2</v>
      </c>
      <c r="Y174" s="12">
        <v>-3.2642469563700503E-2</v>
      </c>
      <c r="Z174" s="12">
        <v>-3.7800557375481901E-2</v>
      </c>
      <c r="AA174" s="12">
        <v>-1.86333396409743E-2</v>
      </c>
      <c r="AB174" s="12">
        <v>-6.2373749577721002E-2</v>
      </c>
      <c r="AC174" s="12">
        <v>-1.1709345958302199E-2</v>
      </c>
      <c r="AD174" s="12">
        <v>4.4224045197855402E-2</v>
      </c>
      <c r="AE174" s="12">
        <v>-1.9951582179023701E-2</v>
      </c>
      <c r="AF174" s="12">
        <v>-1.04312693072692E-2</v>
      </c>
      <c r="AG174" s="12">
        <v>-4.1487557586739998E-2</v>
      </c>
      <c r="AH174" s="12">
        <v>-4.7702600455183798E-2</v>
      </c>
      <c r="AI174" s="12">
        <v>-1.81609871833322E-2</v>
      </c>
      <c r="AJ174" s="12">
        <v>-1.3851413792016E-2</v>
      </c>
      <c r="AK174" s="12">
        <v>-4.3197325199397802E-3</v>
      </c>
      <c r="AL174" s="12">
        <v>-1.90318982463118E-3</v>
      </c>
      <c r="AM174" s="12">
        <v>-1.53815143723559E-2</v>
      </c>
      <c r="AN174" s="12">
        <v>-2.6753024977420201E-2</v>
      </c>
      <c r="AO174" s="12">
        <v>-4.48370393607204E-2</v>
      </c>
      <c r="AP174" s="12">
        <v>-7.05308129594223E-3</v>
      </c>
      <c r="AQ174" s="12">
        <v>-3.2968788527253497E-2</v>
      </c>
      <c r="AR174" s="12">
        <v>1.8237603246516201E-2</v>
      </c>
      <c r="AS174" s="12">
        <v>-1.18465231192096E-2</v>
      </c>
      <c r="AT174" s="12">
        <v>-4.8818802695258803E-2</v>
      </c>
      <c r="AU174" s="12">
        <v>2.8847316290399799E-2</v>
      </c>
      <c r="AW174">
        <f t="array" ref="AW174">SUMPRODUCT(B174:AU174,TRANSPOSE('QoL regression results'!$H$3:$H$48))</f>
        <v>0.85431733664066001</v>
      </c>
    </row>
    <row r="175" spans="1:49" x14ac:dyDescent="0.3">
      <c r="A175">
        <v>174</v>
      </c>
      <c r="B175" s="12">
        <v>0.90136500248454599</v>
      </c>
      <c r="C175" s="12">
        <v>6.7996331914309902E-3</v>
      </c>
      <c r="D175" s="12">
        <v>1.17247412085885E-3</v>
      </c>
      <c r="E175" s="12">
        <v>-3.4090138793244497E-2</v>
      </c>
      <c r="F175" s="12">
        <v>1.80158079021247E-2</v>
      </c>
      <c r="G175" s="12">
        <v>1.7973799985879699E-2</v>
      </c>
      <c r="H175" s="12">
        <v>-6.7766665711780803E-3</v>
      </c>
      <c r="I175" s="12">
        <v>-1.2609300887080401E-2</v>
      </c>
      <c r="J175" s="12">
        <v>-3.6004899144522998E-2</v>
      </c>
      <c r="K175" s="12">
        <v>-3.9412550444377602E-2</v>
      </c>
      <c r="L175" s="12">
        <v>-0.107896370389732</v>
      </c>
      <c r="M175" s="12">
        <v>-9.8832154902464595E-2</v>
      </c>
      <c r="N175" s="12">
        <v>-1.41269888014455E-2</v>
      </c>
      <c r="O175" s="12">
        <v>-7.4491505842351202E-2</v>
      </c>
      <c r="P175" s="12">
        <v>-9.3804272335288597E-2</v>
      </c>
      <c r="Q175" s="12">
        <v>-3.2444495705777699E-3</v>
      </c>
      <c r="R175" s="12">
        <v>-7.3360872667703803E-2</v>
      </c>
      <c r="S175" s="12">
        <v>-4.6976109458874898E-2</v>
      </c>
      <c r="T175" s="12">
        <v>-8.3107967255337103E-2</v>
      </c>
      <c r="U175" s="12">
        <v>-7.2886401227465602E-3</v>
      </c>
      <c r="V175" s="12">
        <v>-2.25796971094675E-2</v>
      </c>
      <c r="W175" s="12">
        <v>-3.4531964617609399E-2</v>
      </c>
      <c r="X175" s="12">
        <v>-2.9907972598788E-2</v>
      </c>
      <c r="Y175" s="12">
        <v>-1.9116807235258201E-2</v>
      </c>
      <c r="Z175" s="12">
        <v>-4.0976981938612898E-2</v>
      </c>
      <c r="AA175" s="12">
        <v>-2.1229431577171502E-2</v>
      </c>
      <c r="AB175" s="12">
        <v>-6.8340771158906799E-2</v>
      </c>
      <c r="AC175" s="12">
        <v>-5.2231889745682797E-2</v>
      </c>
      <c r="AD175" s="12">
        <v>-6.8675538646006298E-2</v>
      </c>
      <c r="AE175" s="12">
        <v>-2.5604834378884299E-2</v>
      </c>
      <c r="AF175" s="12">
        <v>-1.5461281881799301E-2</v>
      </c>
      <c r="AG175" s="12">
        <v>-4.7741866070377899E-2</v>
      </c>
      <c r="AH175" s="12">
        <v>-3.6899618013322297E-2</v>
      </c>
      <c r="AI175" s="12">
        <v>-1.6155448132605499E-2</v>
      </c>
      <c r="AJ175" s="12">
        <v>-9.54081925173462E-3</v>
      </c>
      <c r="AK175" s="12">
        <v>5.3846969478195503E-4</v>
      </c>
      <c r="AL175" s="12">
        <v>-2.3202044581711501E-3</v>
      </c>
      <c r="AM175" s="12">
        <v>-8.5676687031444008E-3</v>
      </c>
      <c r="AN175" s="12">
        <v>-1.6744310634851201E-2</v>
      </c>
      <c r="AO175" s="12">
        <v>-3.4744552376448301E-2</v>
      </c>
      <c r="AP175" s="12">
        <v>-1.26256367471349E-2</v>
      </c>
      <c r="AQ175" s="12">
        <v>-4.4276697943318698E-2</v>
      </c>
      <c r="AR175" s="12">
        <v>2.1059538831144701E-2</v>
      </c>
      <c r="AS175" s="12">
        <v>-1.1777479982738899E-2</v>
      </c>
      <c r="AT175" s="12">
        <v>-4.1600804977148798E-2</v>
      </c>
      <c r="AU175" s="12">
        <v>2.4954811666444501E-2</v>
      </c>
      <c r="AW175">
        <f t="array" ref="AW175">SUMPRODUCT(B175:AU175,TRANSPOSE('QoL regression results'!$H$3:$H$48))</f>
        <v>0.86214518001305251</v>
      </c>
    </row>
    <row r="176" spans="1:49" x14ac:dyDescent="0.3">
      <c r="A176">
        <v>175</v>
      </c>
      <c r="B176" s="12">
        <v>0.89557392425555704</v>
      </c>
      <c r="C176" s="12">
        <v>-2.2088885150032401E-3</v>
      </c>
      <c r="D176" s="12">
        <v>-5.9964673430132698E-3</v>
      </c>
      <c r="E176" s="12">
        <v>-4.5536435029728303E-2</v>
      </c>
      <c r="F176" s="12">
        <v>2.5764063815425099E-2</v>
      </c>
      <c r="G176" s="12">
        <v>2.0787132549884599E-2</v>
      </c>
      <c r="H176" s="12">
        <v>-2.3370248471986802E-3</v>
      </c>
      <c r="I176" s="12">
        <v>-7.3702064829537601E-3</v>
      </c>
      <c r="J176" s="12">
        <v>-5.5350827877370501E-2</v>
      </c>
      <c r="K176" s="12">
        <v>-4.4798630447966697E-2</v>
      </c>
      <c r="L176" s="12">
        <v>-0.116458502629045</v>
      </c>
      <c r="M176" s="12">
        <v>-9.8984577575967403E-2</v>
      </c>
      <c r="N176" s="12">
        <v>-1.2004385401232E-2</v>
      </c>
      <c r="O176" s="12">
        <v>-3.08665615117549E-2</v>
      </c>
      <c r="P176" s="12">
        <v>-7.8333963106227297E-2</v>
      </c>
      <c r="Q176" s="12">
        <v>-3.99148844771594E-2</v>
      </c>
      <c r="R176" s="12">
        <v>-4.5603971315953201E-2</v>
      </c>
      <c r="S176" s="12">
        <v>-4.5871010229889597E-2</v>
      </c>
      <c r="T176" s="12">
        <v>-8.0088641184897405E-2</v>
      </c>
      <c r="U176" s="12">
        <v>1.18328049529508E-2</v>
      </c>
      <c r="V176" s="12">
        <v>-0.116390858048337</v>
      </c>
      <c r="W176" s="12">
        <v>-4.2811163289896502E-2</v>
      </c>
      <c r="X176" s="12">
        <v>-4.3105289632212197E-2</v>
      </c>
      <c r="Y176" s="12">
        <v>6.8217436946171198E-3</v>
      </c>
      <c r="Z176" s="12">
        <v>-1.6913742157227401E-3</v>
      </c>
      <c r="AA176" s="12">
        <v>-1.10323855655534E-2</v>
      </c>
      <c r="AB176" s="12">
        <v>-6.6468746651152794E-2</v>
      </c>
      <c r="AC176" s="12">
        <v>-4.60548666527201E-2</v>
      </c>
      <c r="AD176" s="12">
        <v>-5.2032826304898999E-2</v>
      </c>
      <c r="AE176" s="12">
        <v>-2.31109902278131E-2</v>
      </c>
      <c r="AF176" s="12">
        <v>-1.432576296627E-2</v>
      </c>
      <c r="AG176" s="12">
        <v>-4.73278397085138E-2</v>
      </c>
      <c r="AH176" s="12">
        <v>-4.0074687029527399E-2</v>
      </c>
      <c r="AI176" s="12">
        <v>-1.4958732075149399E-2</v>
      </c>
      <c r="AJ176" s="12">
        <v>-1.17657646930736E-2</v>
      </c>
      <c r="AK176" s="12">
        <v>5.5973958188889504E-3</v>
      </c>
      <c r="AL176" s="12">
        <v>1.0306823576504301E-2</v>
      </c>
      <c r="AM176" s="12">
        <v>-1.3624369371682699E-3</v>
      </c>
      <c r="AN176" s="12">
        <v>-1.2172440473847201E-2</v>
      </c>
      <c r="AO176" s="12">
        <v>-3.4986780986105297E-2</v>
      </c>
      <c r="AP176" s="12">
        <v>-1.54921813635732E-2</v>
      </c>
      <c r="AQ176" s="12">
        <v>-4.5705177725917E-2</v>
      </c>
      <c r="AR176" s="12">
        <v>2.5395552250733502E-2</v>
      </c>
      <c r="AS176" s="12">
        <v>-1.2240271285312901E-2</v>
      </c>
      <c r="AT176" s="12">
        <v>-4.0734673839293099E-2</v>
      </c>
      <c r="AU176" s="12">
        <v>3.2661796695603498E-2</v>
      </c>
      <c r="AW176">
        <f t="array" ref="AW176">SUMPRODUCT(B176:AU176,TRANSPOSE('QoL regression results'!$H$3:$H$48))</f>
        <v>0.86580606080253386</v>
      </c>
    </row>
    <row r="177" spans="1:49" x14ac:dyDescent="0.3">
      <c r="A177">
        <v>176</v>
      </c>
      <c r="B177" s="12">
        <v>0.89342950782652897</v>
      </c>
      <c r="C177" s="12">
        <v>-4.7572067968060499E-3</v>
      </c>
      <c r="D177" s="12">
        <v>-2.1162667377911198E-2</v>
      </c>
      <c r="E177" s="12">
        <v>-4.9712561228380102E-2</v>
      </c>
      <c r="F177" s="12">
        <v>3.0668130925973001E-2</v>
      </c>
      <c r="G177" s="12">
        <v>3.2567408790534998E-2</v>
      </c>
      <c r="H177" s="12">
        <v>4.8595511916372002E-3</v>
      </c>
      <c r="I177" s="12">
        <v>4.4080055266281599E-4</v>
      </c>
      <c r="J177" s="12">
        <v>-4.4649787623754801E-2</v>
      </c>
      <c r="K177" s="12">
        <v>-4.01699906326001E-2</v>
      </c>
      <c r="L177" s="12">
        <v>-8.1219155751265398E-2</v>
      </c>
      <c r="M177" s="12">
        <v>-7.9298734577975205E-2</v>
      </c>
      <c r="N177" s="12">
        <v>-2.1153257033815799E-2</v>
      </c>
      <c r="O177" s="12">
        <v>-2.9157676771013601E-2</v>
      </c>
      <c r="P177" s="12">
        <v>-8.6701188278610897E-2</v>
      </c>
      <c r="Q177" s="12">
        <v>-7.1494711275716605E-2</v>
      </c>
      <c r="R177" s="12">
        <v>-3.3749572985409702E-3</v>
      </c>
      <c r="S177" s="12">
        <v>-5.0676244897834698E-2</v>
      </c>
      <c r="T177" s="12">
        <v>-9.8376114120249297E-2</v>
      </c>
      <c r="U177" s="12">
        <v>-2.0876024255598102E-2</v>
      </c>
      <c r="V177" s="12">
        <v>-0.11711101908784501</v>
      </c>
      <c r="W177" s="12">
        <v>-2.6866662633987601E-2</v>
      </c>
      <c r="X177" s="12">
        <v>-3.7942104657140201E-2</v>
      </c>
      <c r="Y177" s="12">
        <v>-1.46368896437408E-2</v>
      </c>
      <c r="Z177" s="12">
        <v>7.6708411880465803E-3</v>
      </c>
      <c r="AA177" s="12">
        <v>-1.01360258870951E-2</v>
      </c>
      <c r="AB177" s="12">
        <v>-7.2806616730931001E-2</v>
      </c>
      <c r="AC177" s="12">
        <v>-2.8825366001094699E-2</v>
      </c>
      <c r="AD177" s="12">
        <v>2.3102638832640601E-2</v>
      </c>
      <c r="AE177" s="12">
        <v>-2.55726658309668E-2</v>
      </c>
      <c r="AF177" s="12">
        <v>-8.6992098141576608E-3</v>
      </c>
      <c r="AG177" s="12">
        <v>-4.4575575112258098E-2</v>
      </c>
      <c r="AH177" s="12">
        <v>-3.94271120978507E-2</v>
      </c>
      <c r="AI177" s="12">
        <v>-1.6030034812981899E-2</v>
      </c>
      <c r="AJ177" s="12">
        <v>-1.37979301129272E-2</v>
      </c>
      <c r="AK177" s="12">
        <v>-9.2238620132854207E-3</v>
      </c>
      <c r="AL177" s="12">
        <v>8.7728348174558202E-3</v>
      </c>
      <c r="AM177" s="12">
        <v>-7.1994938622843797E-3</v>
      </c>
      <c r="AN177" s="12">
        <v>-2.3436322767102901E-2</v>
      </c>
      <c r="AO177" s="12">
        <v>-3.5126368067228297E-2</v>
      </c>
      <c r="AP177" s="12">
        <v>-8.0865837930516205E-3</v>
      </c>
      <c r="AQ177" s="12">
        <v>-3.6466996180620201E-2</v>
      </c>
      <c r="AR177" s="12">
        <v>2.3876420272756702E-2</v>
      </c>
      <c r="AS177" s="12">
        <v>-1.53730099459389E-2</v>
      </c>
      <c r="AT177" s="12">
        <v>-4.7769723900661101E-2</v>
      </c>
      <c r="AU177" s="12">
        <v>3.3711798654616099E-2</v>
      </c>
      <c r="AW177">
        <f t="array" ref="AW177">SUMPRODUCT(B177:AU177,TRANSPOSE('QoL regression results'!$H$3:$H$48))</f>
        <v>0.86277523054613414</v>
      </c>
    </row>
    <row r="178" spans="1:49" x14ac:dyDescent="0.3">
      <c r="A178">
        <v>177</v>
      </c>
      <c r="B178" s="12">
        <v>0.89628353112651704</v>
      </c>
      <c r="C178" s="12">
        <v>-7.3494881263497605E-4</v>
      </c>
      <c r="D178" s="12">
        <v>-4.1924014171513301E-3</v>
      </c>
      <c r="E178" s="12">
        <v>-4.9302730451419703E-2</v>
      </c>
      <c r="F178" s="12">
        <v>2.5432028097819401E-2</v>
      </c>
      <c r="G178" s="12">
        <v>1.1589237922279699E-2</v>
      </c>
      <c r="H178" s="12">
        <v>1.14118948689371E-2</v>
      </c>
      <c r="I178" s="12">
        <v>-2.0272125595250001E-2</v>
      </c>
      <c r="J178" s="12">
        <v>-3.9789606487438303E-2</v>
      </c>
      <c r="K178" s="12">
        <v>-4.3438620437911003E-2</v>
      </c>
      <c r="L178" s="12">
        <v>-8.9545423914303604E-2</v>
      </c>
      <c r="M178" s="12">
        <v>-0.103619306143526</v>
      </c>
      <c r="N178" s="12">
        <v>-8.9923798433075592E-3</v>
      </c>
      <c r="O178" s="12">
        <v>-7.6302499185658595E-2</v>
      </c>
      <c r="P178" s="12">
        <v>-5.7672479700980099E-2</v>
      </c>
      <c r="Q178" s="12">
        <v>-7.3779470301484004E-2</v>
      </c>
      <c r="R178" s="12">
        <v>-8.0013573153825998E-2</v>
      </c>
      <c r="S178" s="12">
        <v>-2.4749270419631798E-2</v>
      </c>
      <c r="T178" s="12">
        <v>-9.6513243888559003E-2</v>
      </c>
      <c r="U178" s="12">
        <v>2.0865623250535402E-3</v>
      </c>
      <c r="V178" s="12">
        <v>-4.0867926017814298E-2</v>
      </c>
      <c r="W178" s="12">
        <v>-2.6527604778965701E-2</v>
      </c>
      <c r="X178" s="12">
        <v>-6.8835975729026203E-3</v>
      </c>
      <c r="Y178" s="12">
        <v>-3.5234184088376599E-2</v>
      </c>
      <c r="Z178" s="12">
        <v>-1.5621352888620399E-2</v>
      </c>
      <c r="AA178" s="12">
        <v>-3.2943262045904503E-2</v>
      </c>
      <c r="AB178" s="12">
        <v>-7.1693220009290695E-2</v>
      </c>
      <c r="AC178" s="12">
        <v>-9.9647954455373399E-3</v>
      </c>
      <c r="AD178" s="12">
        <v>2.7631385831960599E-2</v>
      </c>
      <c r="AE178" s="12">
        <v>-2.0205332984963902E-2</v>
      </c>
      <c r="AF178" s="12">
        <v>-1.5148662166030001E-2</v>
      </c>
      <c r="AG178" s="12">
        <v>-4.25195201510443E-2</v>
      </c>
      <c r="AH178" s="12">
        <v>-3.5755574825916701E-2</v>
      </c>
      <c r="AI178" s="12">
        <v>-1.7124103881994E-2</v>
      </c>
      <c r="AJ178" s="12">
        <v>-1.33004037375866E-2</v>
      </c>
      <c r="AK178" s="12">
        <v>-3.3441513452838198E-3</v>
      </c>
      <c r="AL178" s="12">
        <v>9.3108430546787503E-3</v>
      </c>
      <c r="AM178" s="12">
        <v>-2.1836073141366101E-3</v>
      </c>
      <c r="AN178" s="12">
        <v>-1.16898062021446E-2</v>
      </c>
      <c r="AO178" s="12">
        <v>-4.0757553074296002E-2</v>
      </c>
      <c r="AP178" s="12">
        <v>-1.29371531915311E-2</v>
      </c>
      <c r="AQ178" s="12">
        <v>-4.4816069815727597E-2</v>
      </c>
      <c r="AR178" s="12">
        <v>2.1765245834617E-2</v>
      </c>
      <c r="AS178" s="12">
        <v>-1.67297189263808E-2</v>
      </c>
      <c r="AT178" s="12">
        <v>-4.7650087984104202E-2</v>
      </c>
      <c r="AU178" s="12">
        <v>2.9797394176699601E-2</v>
      </c>
      <c r="AW178">
        <f t="array" ref="AW178">SUMPRODUCT(B178:AU178,TRANSPOSE('QoL regression results'!$H$3:$H$48))</f>
        <v>0.86983879935527908</v>
      </c>
    </row>
    <row r="179" spans="1:49" x14ac:dyDescent="0.3">
      <c r="A179">
        <v>178</v>
      </c>
      <c r="B179" s="12">
        <v>0.88712201646207201</v>
      </c>
      <c r="C179" s="12">
        <v>4.20758114235737E-3</v>
      </c>
      <c r="D179" s="12">
        <v>-1.6413381803371398E-2</v>
      </c>
      <c r="E179" s="12">
        <v>-3.43053353224851E-2</v>
      </c>
      <c r="F179" s="12">
        <v>1.4090559782337E-2</v>
      </c>
      <c r="G179" s="12">
        <v>4.2065421657791003E-3</v>
      </c>
      <c r="H179" s="12">
        <v>2.2565930309033499E-4</v>
      </c>
      <c r="I179" s="12">
        <v>-1.9349470877743798E-2</v>
      </c>
      <c r="J179" s="12">
        <v>-5.3955573329415397E-2</v>
      </c>
      <c r="K179" s="12">
        <v>-3.67787109994459E-2</v>
      </c>
      <c r="L179" s="12">
        <v>-7.4336722427667395E-2</v>
      </c>
      <c r="M179" s="12">
        <v>-9.2808024591745905E-2</v>
      </c>
      <c r="N179" s="12">
        <v>-1.56270145696654E-2</v>
      </c>
      <c r="O179" s="12">
        <v>-6.8037188374886301E-2</v>
      </c>
      <c r="P179" s="12">
        <v>-9.0401346735050597E-2</v>
      </c>
      <c r="Q179" s="12">
        <v>-3.9341127655326998E-2</v>
      </c>
      <c r="R179" s="12">
        <v>-2.3485312062780199E-2</v>
      </c>
      <c r="S179" s="12">
        <v>-4.9634842598170401E-2</v>
      </c>
      <c r="T179" s="12">
        <v>-5.4375688516449597E-2</v>
      </c>
      <c r="U179" s="12">
        <v>-4.8362765174080804E-3</v>
      </c>
      <c r="V179" s="12">
        <v>-0.108240068024689</v>
      </c>
      <c r="W179" s="12">
        <v>-2.9365857299819501E-2</v>
      </c>
      <c r="X179" s="12">
        <v>-5.9131484927177902E-2</v>
      </c>
      <c r="Y179" s="12">
        <v>1.17575924022371E-2</v>
      </c>
      <c r="Z179" s="12">
        <v>3.4344007649626702E-2</v>
      </c>
      <c r="AA179" s="12">
        <v>-2.1035064579847301E-2</v>
      </c>
      <c r="AB179" s="12">
        <v>-6.9479795624004401E-2</v>
      </c>
      <c r="AC179" s="12">
        <v>-9.6602050149682608E-3</v>
      </c>
      <c r="AD179" s="12">
        <v>1.1219958711125E-3</v>
      </c>
      <c r="AE179" s="12">
        <v>-2.75960862821845E-2</v>
      </c>
      <c r="AF179" s="12">
        <v>-1.3985052325099299E-2</v>
      </c>
      <c r="AG179" s="12">
        <v>-4.2623317915056198E-2</v>
      </c>
      <c r="AH179" s="12">
        <v>-2.91406282307471E-2</v>
      </c>
      <c r="AI179" s="12">
        <v>-1.7954759611839701E-2</v>
      </c>
      <c r="AJ179" s="12">
        <v>-1.39506509722993E-2</v>
      </c>
      <c r="AK179" s="12">
        <v>-2.7730240613071299E-4</v>
      </c>
      <c r="AL179" s="12">
        <v>1.20612527811257E-2</v>
      </c>
      <c r="AM179" s="12">
        <v>-2.3735173696283699E-3</v>
      </c>
      <c r="AN179" s="12">
        <v>-1.13078166402081E-2</v>
      </c>
      <c r="AO179" s="12">
        <v>-2.21407666253811E-2</v>
      </c>
      <c r="AP179" s="12">
        <v>-1.1327728923948101E-2</v>
      </c>
      <c r="AQ179" s="12">
        <v>-4.1465878177283602E-2</v>
      </c>
      <c r="AR179" s="12">
        <v>2.2543546747113698E-2</v>
      </c>
      <c r="AS179" s="12">
        <v>-1.18398288938345E-2</v>
      </c>
      <c r="AT179" s="12">
        <v>-4.4541811964782803E-2</v>
      </c>
      <c r="AU179" s="12">
        <v>3.0881465861110301E-2</v>
      </c>
      <c r="AW179">
        <f t="array" ref="AW179">SUMPRODUCT(B179:AU179,TRANSPOSE('QoL regression results'!$H$3:$H$48))</f>
        <v>0.87004264101245055</v>
      </c>
    </row>
    <row r="180" spans="1:49" x14ac:dyDescent="0.3">
      <c r="A180">
        <v>179</v>
      </c>
      <c r="B180" s="12">
        <v>0.90316493542022402</v>
      </c>
      <c r="C180" s="12">
        <v>3.1051164505104699E-3</v>
      </c>
      <c r="D180" s="12">
        <v>6.6530336741818501E-3</v>
      </c>
      <c r="E180" s="12">
        <v>-4.0110016732565403E-2</v>
      </c>
      <c r="F180" s="12">
        <v>3.1431218267757001E-2</v>
      </c>
      <c r="G180" s="12">
        <v>2.1946046818993901E-2</v>
      </c>
      <c r="H180" s="13">
        <v>-8.5955892349941104E-5</v>
      </c>
      <c r="I180" s="12">
        <v>-1.6441562887392101E-2</v>
      </c>
      <c r="J180" s="12">
        <v>-6.6113264291000604E-2</v>
      </c>
      <c r="K180" s="12">
        <v>-3.8104858658961599E-2</v>
      </c>
      <c r="L180" s="12">
        <v>-0.100783177919824</v>
      </c>
      <c r="M180" s="12">
        <v>-0.14433968595103799</v>
      </c>
      <c r="N180" s="12">
        <v>-1.79275354851893E-2</v>
      </c>
      <c r="O180" s="12">
        <v>-5.28986540171009E-2</v>
      </c>
      <c r="P180" s="12">
        <v>-7.8751263045472406E-2</v>
      </c>
      <c r="Q180" s="12">
        <v>-6.5759722706042495E-2</v>
      </c>
      <c r="R180" s="12">
        <v>-4.4570831317611199E-2</v>
      </c>
      <c r="S180" s="12">
        <v>-7.16372084829313E-2</v>
      </c>
      <c r="T180" s="12">
        <v>-9.0831587131643104E-2</v>
      </c>
      <c r="U180" s="12">
        <v>-3.6597611033313002E-3</v>
      </c>
      <c r="V180" s="12">
        <v>-9.8274272053035905E-2</v>
      </c>
      <c r="W180" s="12">
        <v>-2.9075001778921701E-2</v>
      </c>
      <c r="X180" s="12">
        <v>-3.5373112922085399E-2</v>
      </c>
      <c r="Y180" s="12">
        <v>-2.8433181389189E-4</v>
      </c>
      <c r="Z180" s="12">
        <v>1.8661450993080801E-2</v>
      </c>
      <c r="AA180" s="12">
        <v>-1.7881784269964899E-2</v>
      </c>
      <c r="AB180" s="12">
        <v>-5.3696204653020697E-2</v>
      </c>
      <c r="AC180" s="12">
        <v>-9.3276377811376907E-3</v>
      </c>
      <c r="AD180" s="12">
        <v>1.7785502767945702E-2</v>
      </c>
      <c r="AE180" s="12">
        <v>-2.50322883437431E-2</v>
      </c>
      <c r="AF180" s="12">
        <v>-2.2335146505206498E-2</v>
      </c>
      <c r="AG180" s="12">
        <v>-4.2492909569269599E-2</v>
      </c>
      <c r="AH180" s="12">
        <v>-4.8487382447955703E-2</v>
      </c>
      <c r="AI180" s="12">
        <v>-1.72763054657512E-2</v>
      </c>
      <c r="AJ180" s="12">
        <v>-1.0237554917891399E-2</v>
      </c>
      <c r="AK180" s="12">
        <v>-6.35460460800803E-3</v>
      </c>
      <c r="AL180" s="12">
        <v>4.1051488811408299E-3</v>
      </c>
      <c r="AM180" s="12">
        <v>-1.15905645627651E-2</v>
      </c>
      <c r="AN180" s="12">
        <v>-1.7256689820752499E-2</v>
      </c>
      <c r="AO180" s="12">
        <v>-4.2507284923045799E-2</v>
      </c>
      <c r="AP180" s="12">
        <v>-1.0844088813605201E-2</v>
      </c>
      <c r="AQ180" s="12">
        <v>-4.5188144643567303E-2</v>
      </c>
      <c r="AR180" s="12">
        <v>1.58371674276616E-2</v>
      </c>
      <c r="AS180" s="12">
        <v>-1.49018093118055E-2</v>
      </c>
      <c r="AT180" s="12">
        <v>-5.0786593244453303E-2</v>
      </c>
      <c r="AU180" s="12">
        <v>3.27392417654888E-2</v>
      </c>
      <c r="AW180">
        <f t="array" ref="AW180">SUMPRODUCT(B180:AU180,TRANSPOSE('QoL regression results'!$H$3:$H$48))</f>
        <v>0.8587827018534091</v>
      </c>
    </row>
    <row r="181" spans="1:49" x14ac:dyDescent="0.3">
      <c r="A181">
        <v>180</v>
      </c>
      <c r="B181" s="12">
        <v>0.88425370665226899</v>
      </c>
      <c r="C181" s="12">
        <v>3.4475512897540099E-3</v>
      </c>
      <c r="D181" s="12">
        <v>1.2595009729648299E-2</v>
      </c>
      <c r="E181" s="12">
        <v>-1.5349176031792301E-2</v>
      </c>
      <c r="F181" s="12">
        <v>2.1268519161310399E-2</v>
      </c>
      <c r="G181" s="12">
        <v>1.1146863468258199E-2</v>
      </c>
      <c r="H181" s="12">
        <v>-1.05531089718635E-2</v>
      </c>
      <c r="I181" s="12">
        <v>-3.4023184301147699E-3</v>
      </c>
      <c r="J181" s="12">
        <v>-5.2023489026090601E-2</v>
      </c>
      <c r="K181" s="12">
        <v>-3.5742153662341403E-2</v>
      </c>
      <c r="L181" s="12">
        <v>-8.4104764334219595E-2</v>
      </c>
      <c r="M181" s="12">
        <v>-2.6417029599093599E-2</v>
      </c>
      <c r="N181" s="12">
        <v>-1.04032425733205E-2</v>
      </c>
      <c r="O181" s="12">
        <v>-7.5970575675329194E-2</v>
      </c>
      <c r="P181" s="12">
        <v>-8.0148083731463496E-2</v>
      </c>
      <c r="Q181" s="12">
        <v>-6.7424955440933895E-2</v>
      </c>
      <c r="R181" s="12">
        <v>-5.09220280816233E-2</v>
      </c>
      <c r="S181" s="12">
        <v>-5.7652096531081998E-2</v>
      </c>
      <c r="T181" s="12">
        <v>-7.8301663847218594E-2</v>
      </c>
      <c r="U181" s="12">
        <v>1.47074327804073E-3</v>
      </c>
      <c r="V181" s="12">
        <v>-9.5756652824139504E-2</v>
      </c>
      <c r="W181" s="12">
        <v>-2.9389212128996201E-2</v>
      </c>
      <c r="X181" s="12">
        <v>-3.7470627825701201E-2</v>
      </c>
      <c r="Y181" s="12">
        <v>-8.6584357044533506E-3</v>
      </c>
      <c r="Z181" s="12">
        <v>5.5343189163759798E-2</v>
      </c>
      <c r="AA181" s="12">
        <v>-5.7790433797308702E-3</v>
      </c>
      <c r="AB181" s="12">
        <v>-6.5832017507048701E-2</v>
      </c>
      <c r="AC181" s="12">
        <v>-1.2788467387511399E-2</v>
      </c>
      <c r="AD181" s="12">
        <v>-5.2311135713394102E-2</v>
      </c>
      <c r="AE181" s="12">
        <v>-2.2227263922125599E-2</v>
      </c>
      <c r="AF181" s="12">
        <v>-1.17966337118135E-2</v>
      </c>
      <c r="AG181" s="12">
        <v>-4.3529963970845797E-2</v>
      </c>
      <c r="AH181" s="12">
        <v>-3.38304398598425E-2</v>
      </c>
      <c r="AI181" s="12">
        <v>-1.9220334615438601E-2</v>
      </c>
      <c r="AJ181" s="12">
        <v>-1.0673165234145E-2</v>
      </c>
      <c r="AK181" s="12">
        <v>3.2996846975296701E-3</v>
      </c>
      <c r="AL181" s="12">
        <v>9.5612522249781898E-3</v>
      </c>
      <c r="AM181" s="12">
        <v>-8.0738524999498795E-3</v>
      </c>
      <c r="AN181" s="12">
        <v>-1.6323499957982698E-2</v>
      </c>
      <c r="AO181" s="12">
        <v>-3.2124681341933803E-2</v>
      </c>
      <c r="AP181" s="12">
        <v>-1.21040723074802E-2</v>
      </c>
      <c r="AQ181" s="12">
        <v>-3.7364159882146898E-2</v>
      </c>
      <c r="AR181" s="12">
        <v>2.12170653902711E-2</v>
      </c>
      <c r="AS181" s="12">
        <v>-1.36395984486119E-2</v>
      </c>
      <c r="AT181" s="12">
        <v>-4.93534350045867E-2</v>
      </c>
      <c r="AU181" s="12">
        <v>3.7059559875011097E-2</v>
      </c>
      <c r="AW181">
        <f t="array" ref="AW181">SUMPRODUCT(B181:AU181,TRANSPOSE('QoL regression results'!$H$3:$H$48))</f>
        <v>0.85998451901740469</v>
      </c>
    </row>
    <row r="182" spans="1:49" x14ac:dyDescent="0.3">
      <c r="A182">
        <v>181</v>
      </c>
      <c r="B182" s="12">
        <v>0.88902551440356503</v>
      </c>
      <c r="C182" s="12">
        <v>8.3469559255518293E-3</v>
      </c>
      <c r="D182" s="12">
        <v>2.18960841484751E-2</v>
      </c>
      <c r="E182" s="12">
        <v>-2.4920596883574501E-2</v>
      </c>
      <c r="F182" s="12">
        <v>1.4719980480435199E-2</v>
      </c>
      <c r="G182" s="12">
        <v>-9.6559414596143599E-3</v>
      </c>
      <c r="H182" s="12">
        <v>-3.02393188822376E-2</v>
      </c>
      <c r="I182" s="12">
        <v>9.8838467701909995E-3</v>
      </c>
      <c r="J182" s="12">
        <v>-6.2239429138773603E-2</v>
      </c>
      <c r="K182" s="12">
        <v>-3.57530778039091E-2</v>
      </c>
      <c r="L182" s="12">
        <v>-0.107475085773746</v>
      </c>
      <c r="M182" s="12">
        <v>-9.21212385889289E-2</v>
      </c>
      <c r="N182" s="12">
        <v>-1.43370736392779E-2</v>
      </c>
      <c r="O182" s="12">
        <v>-8.1081446734680901E-2</v>
      </c>
      <c r="P182" s="12">
        <v>-0.118488032495731</v>
      </c>
      <c r="Q182" s="12">
        <v>-3.7210432963755598E-2</v>
      </c>
      <c r="R182" s="12">
        <v>-2.2418369712088201E-2</v>
      </c>
      <c r="S182" s="12">
        <v>-4.1551839530699602E-2</v>
      </c>
      <c r="T182" s="12">
        <v>-6.3771846698113699E-2</v>
      </c>
      <c r="U182" s="12">
        <v>1.0145263166017E-2</v>
      </c>
      <c r="V182" s="12">
        <v>-4.4291455456558701E-2</v>
      </c>
      <c r="W182" s="12">
        <v>-2.8336644769168098E-2</v>
      </c>
      <c r="X182" s="12">
        <v>1.7889854241810901E-2</v>
      </c>
      <c r="Y182" s="12">
        <v>-2.2811442716388999E-3</v>
      </c>
      <c r="Z182" s="12">
        <v>-9.8037965486632195E-4</v>
      </c>
      <c r="AA182" s="12">
        <v>-3.2917809444374398E-2</v>
      </c>
      <c r="AB182" s="12">
        <v>-6.4062601649786097E-2</v>
      </c>
      <c r="AC182" s="12">
        <v>-4.1269023553622302E-4</v>
      </c>
      <c r="AD182" s="12">
        <v>1.7666544858170201E-2</v>
      </c>
      <c r="AE182" s="12">
        <v>-1.7406021091298799E-2</v>
      </c>
      <c r="AF182" s="12">
        <v>-1.7404540012364401E-2</v>
      </c>
      <c r="AG182" s="12">
        <v>-4.5071204598787599E-2</v>
      </c>
      <c r="AH182" s="12">
        <v>-2.7680839791234101E-2</v>
      </c>
      <c r="AI182" s="12">
        <v>-2.23438306416682E-2</v>
      </c>
      <c r="AJ182" s="12">
        <v>-1.0296547033080901E-2</v>
      </c>
      <c r="AK182" s="12">
        <v>-1.1237325880551799E-2</v>
      </c>
      <c r="AL182" s="12">
        <v>-2.0263330733578701E-3</v>
      </c>
      <c r="AM182" s="12">
        <v>-1.8536592632685301E-2</v>
      </c>
      <c r="AN182" s="12">
        <v>-2.1117820281530902E-2</v>
      </c>
      <c r="AO182" s="12">
        <v>-4.0635381213009102E-2</v>
      </c>
      <c r="AP182" s="12">
        <v>-6.06926483335037E-3</v>
      </c>
      <c r="AQ182" s="12">
        <v>-3.7679138986553201E-2</v>
      </c>
      <c r="AR182" s="12">
        <v>2.0715300131162601E-2</v>
      </c>
      <c r="AS182" s="12">
        <v>-9.4581001851205306E-3</v>
      </c>
      <c r="AT182" s="12">
        <v>-4.2504466758733497E-2</v>
      </c>
      <c r="AU182" s="12">
        <v>2.8627399892222401E-2</v>
      </c>
      <c r="AW182">
        <f t="array" ref="AW182">SUMPRODUCT(B182:AU182,TRANSPOSE('QoL regression results'!$H$3:$H$48))</f>
        <v>0.85931834153897302</v>
      </c>
    </row>
    <row r="183" spans="1:49" x14ac:dyDescent="0.3">
      <c r="A183">
        <v>182</v>
      </c>
      <c r="B183" s="12">
        <v>0.88551429218459499</v>
      </c>
      <c r="C183" s="12">
        <v>7.9253048540694395E-3</v>
      </c>
      <c r="D183" s="12">
        <v>-3.0010168646923299E-3</v>
      </c>
      <c r="E183" s="12">
        <v>-4.2367747069422299E-2</v>
      </c>
      <c r="F183" s="12">
        <v>2.46234397807444E-2</v>
      </c>
      <c r="G183" s="12">
        <v>3.1139778616310999E-2</v>
      </c>
      <c r="H183" s="12">
        <v>1.8363877929277302E-2</v>
      </c>
      <c r="I183" s="12">
        <v>-2.0508017395275299E-2</v>
      </c>
      <c r="J183" s="12">
        <v>-4.1980959827031497E-2</v>
      </c>
      <c r="K183" s="12">
        <v>-4.0417063054729002E-2</v>
      </c>
      <c r="L183" s="12">
        <v>-0.11281784215119101</v>
      </c>
      <c r="M183" s="12">
        <v>-0.12992817022831599</v>
      </c>
      <c r="N183" s="12">
        <v>-1.9174578228423601E-2</v>
      </c>
      <c r="O183" s="12">
        <v>-7.0616759822277997E-2</v>
      </c>
      <c r="P183" s="12">
        <v>-8.6608623707090798E-2</v>
      </c>
      <c r="Q183" s="12">
        <v>-6.1106002869893497E-2</v>
      </c>
      <c r="R183" s="12">
        <v>-6.1999034055840403E-2</v>
      </c>
      <c r="S183" s="12">
        <v>-3.6185970030615897E-2</v>
      </c>
      <c r="T183" s="12">
        <v>-7.2940489675304407E-2</v>
      </c>
      <c r="U183" s="12">
        <v>7.4235851059838197E-3</v>
      </c>
      <c r="V183" s="12">
        <v>-6.8188042652758296E-2</v>
      </c>
      <c r="W183" s="12">
        <v>-4.3699031965953899E-2</v>
      </c>
      <c r="X183" s="12">
        <v>-4.3505714297306201E-2</v>
      </c>
      <c r="Y183" s="12">
        <v>-2.6459392694246998E-2</v>
      </c>
      <c r="Z183" s="12">
        <v>-2.1802869549443601E-2</v>
      </c>
      <c r="AA183" s="12">
        <v>-2.08478260613339E-2</v>
      </c>
      <c r="AB183" s="12">
        <v>-6.8473292408610206E-2</v>
      </c>
      <c r="AC183" s="12">
        <v>2.8921023029255099E-2</v>
      </c>
      <c r="AD183" s="12">
        <v>-3.3029656690829898E-2</v>
      </c>
      <c r="AE183" s="12">
        <v>-2.5948896210537802E-2</v>
      </c>
      <c r="AF183" s="12">
        <v>-2.1845387638078199E-2</v>
      </c>
      <c r="AG183" s="12">
        <v>-4.2822911592565099E-2</v>
      </c>
      <c r="AH183" s="12">
        <v>-4.6601719765781799E-2</v>
      </c>
      <c r="AI183" s="12">
        <v>-1.75266645796491E-2</v>
      </c>
      <c r="AJ183" s="12">
        <v>-1.2061246297673999E-2</v>
      </c>
      <c r="AK183" s="12">
        <v>9.8005767867070902E-3</v>
      </c>
      <c r="AL183" s="12">
        <v>1.22124379336547E-2</v>
      </c>
      <c r="AM183" s="12">
        <v>2.8323691375921499E-3</v>
      </c>
      <c r="AN183" s="12">
        <v>-2.5242065100626598E-3</v>
      </c>
      <c r="AO183" s="12">
        <v>-2.4272999056395499E-2</v>
      </c>
      <c r="AP183" s="12">
        <v>-9.5742788054215804E-3</v>
      </c>
      <c r="AQ183" s="12">
        <v>-3.3309692691031498E-2</v>
      </c>
      <c r="AR183" s="12">
        <v>2.23486318685314E-2</v>
      </c>
      <c r="AS183" s="12">
        <v>-7.6443989606794598E-3</v>
      </c>
      <c r="AT183" s="12">
        <v>-3.8685065065985499E-2</v>
      </c>
      <c r="AU183" s="12">
        <v>2.5287823497039001E-2</v>
      </c>
      <c r="AW183">
        <f t="array" ref="AW183">SUMPRODUCT(B183:AU183,TRANSPOSE('QoL regression results'!$H$3:$H$48))</f>
        <v>0.8511250103524679</v>
      </c>
    </row>
    <row r="184" spans="1:49" x14ac:dyDescent="0.3">
      <c r="A184">
        <v>183</v>
      </c>
      <c r="B184" s="12">
        <v>0.88900695897582704</v>
      </c>
      <c r="C184" s="12">
        <v>2.7168612557462602E-3</v>
      </c>
      <c r="D184" s="12">
        <v>1.35633259715238E-2</v>
      </c>
      <c r="E184" s="12">
        <v>-6.4402152483240202E-3</v>
      </c>
      <c r="F184" s="12">
        <v>2.50677861433924E-2</v>
      </c>
      <c r="G184" s="12">
        <v>1.0546243413216199E-2</v>
      </c>
      <c r="H184" s="12">
        <v>-1.4743697821072901E-2</v>
      </c>
      <c r="I184" s="12">
        <v>5.2680479466442201E-3</v>
      </c>
      <c r="J184" s="12">
        <v>-3.8375414892651102E-2</v>
      </c>
      <c r="K184" s="12">
        <v>-4.1200361741678598E-2</v>
      </c>
      <c r="L184" s="12">
        <v>-6.4375187704976397E-2</v>
      </c>
      <c r="M184" s="12">
        <v>-0.114733185042786</v>
      </c>
      <c r="N184" s="12">
        <v>-1.3459485325818799E-2</v>
      </c>
      <c r="O184" s="12">
        <v>-6.1083017644951797E-2</v>
      </c>
      <c r="P184" s="12">
        <v>-7.3935551057037294E-2</v>
      </c>
      <c r="Q184" s="12">
        <v>-7.1524390806932805E-2</v>
      </c>
      <c r="R184" s="12">
        <v>-7.2074522639737598E-2</v>
      </c>
      <c r="S184" s="12">
        <v>-4.1680875974979097E-2</v>
      </c>
      <c r="T184" s="12">
        <v>-6.5160641475361006E-2</v>
      </c>
      <c r="U184" s="12">
        <v>7.1043190993837499E-3</v>
      </c>
      <c r="V184" s="12">
        <v>-9.8434071212843005E-2</v>
      </c>
      <c r="W184" s="12">
        <v>-3.9839998185378797E-2</v>
      </c>
      <c r="X184" s="12">
        <v>-4.2777484048848201E-2</v>
      </c>
      <c r="Y184" s="12">
        <v>1.12593379467905E-2</v>
      </c>
      <c r="Z184" s="12">
        <v>2.2827516357161001E-2</v>
      </c>
      <c r="AA184" s="12">
        <v>-1.4080547274373001E-2</v>
      </c>
      <c r="AB184" s="12">
        <v>-6.2119831930207703E-2</v>
      </c>
      <c r="AC184" s="12">
        <v>-2.4815885994970099E-2</v>
      </c>
      <c r="AD184" s="12">
        <v>-1.3899753659943E-2</v>
      </c>
      <c r="AE184" s="12">
        <v>-2.4292127968078999E-2</v>
      </c>
      <c r="AF184" s="12">
        <v>-7.8752393811587305E-3</v>
      </c>
      <c r="AG184" s="12">
        <v>-4.9390088631762599E-2</v>
      </c>
      <c r="AH184" s="12">
        <v>-3.6189307395840697E-2</v>
      </c>
      <c r="AI184" s="12">
        <v>-1.3946179362028001E-2</v>
      </c>
      <c r="AJ184" s="12">
        <v>-1.11649423915165E-2</v>
      </c>
      <c r="AK184" s="12">
        <v>8.7699392894214604E-4</v>
      </c>
      <c r="AL184" s="12">
        <v>6.4743118322866302E-3</v>
      </c>
      <c r="AM184" s="12">
        <v>-3.6953734356105798E-3</v>
      </c>
      <c r="AN184" s="12">
        <v>-1.8538181934331099E-2</v>
      </c>
      <c r="AO184" s="12">
        <v>-4.25265089640883E-2</v>
      </c>
      <c r="AP184" s="12">
        <v>-7.7694400584520798E-3</v>
      </c>
      <c r="AQ184" s="12">
        <v>-3.4540957086176001E-2</v>
      </c>
      <c r="AR184" s="12">
        <v>2.27162393103265E-2</v>
      </c>
      <c r="AS184" s="12">
        <v>-1.26908872883885E-2</v>
      </c>
      <c r="AT184" s="12">
        <v>-3.99453168464892E-2</v>
      </c>
      <c r="AU184" s="12">
        <v>2.82826562212504E-2</v>
      </c>
      <c r="AW184">
        <f t="array" ref="AW184">SUMPRODUCT(B184:AU184,TRANSPOSE('QoL regression results'!$H$3:$H$48))</f>
        <v>0.85929196341227299</v>
      </c>
    </row>
    <row r="185" spans="1:49" x14ac:dyDescent="0.3">
      <c r="A185">
        <v>184</v>
      </c>
      <c r="B185" s="12">
        <v>0.87938416998701996</v>
      </c>
      <c r="C185" s="12">
        <v>6.7466261967722698E-3</v>
      </c>
      <c r="D185" s="12">
        <v>1.3772552484895E-2</v>
      </c>
      <c r="E185" s="12">
        <v>-3.6561238464631197E-2</v>
      </c>
      <c r="F185" s="12">
        <v>1.5971285549582801E-2</v>
      </c>
      <c r="G185" s="12">
        <v>1.10873334153305E-2</v>
      </c>
      <c r="H185" s="12">
        <v>4.9600485387655997E-3</v>
      </c>
      <c r="I185" s="12">
        <v>-1.6435513415855699E-2</v>
      </c>
      <c r="J185" s="12">
        <v>-7.9260911223061795E-2</v>
      </c>
      <c r="K185" s="12">
        <v>-3.2864522684203402E-2</v>
      </c>
      <c r="L185" s="12">
        <v>-0.113376091544634</v>
      </c>
      <c r="M185" s="12">
        <v>-0.10296142581491199</v>
      </c>
      <c r="N185" s="12">
        <v>-1.5679839200495E-2</v>
      </c>
      <c r="O185" s="12">
        <v>-7.4490052140173596E-2</v>
      </c>
      <c r="P185" s="12">
        <v>-4.7713300407227002E-2</v>
      </c>
      <c r="Q185" s="12">
        <v>-4.8274230925986303E-2</v>
      </c>
      <c r="R185" s="12">
        <v>-4.22200586942982E-2</v>
      </c>
      <c r="S185" s="12">
        <v>-5.0000386387462598E-2</v>
      </c>
      <c r="T185" s="12">
        <v>-0.100449133715863</v>
      </c>
      <c r="U185" s="12">
        <v>1.00324603657018E-3</v>
      </c>
      <c r="V185" s="12">
        <v>-7.5773036981185704E-2</v>
      </c>
      <c r="W185" s="12">
        <v>-2.8109762285870501E-2</v>
      </c>
      <c r="X185" s="12">
        <v>-2.73856610557805E-2</v>
      </c>
      <c r="Y185" s="12">
        <v>-1.6071530585702602E-2</v>
      </c>
      <c r="Z185" s="12">
        <v>-2.37693810880336E-2</v>
      </c>
      <c r="AA185" s="12">
        <v>-2.5684834517078401E-2</v>
      </c>
      <c r="AB185" s="12">
        <v>-7.0910639069451706E-2</v>
      </c>
      <c r="AC185" s="12">
        <v>-4.4591856174177498E-2</v>
      </c>
      <c r="AD185" s="12">
        <v>1.77202300887652E-2</v>
      </c>
      <c r="AE185" s="12">
        <v>-2.2315071860807702E-2</v>
      </c>
      <c r="AF185" s="12">
        <v>-2.2453578775084401E-2</v>
      </c>
      <c r="AG185" s="12">
        <v>-4.18504263376413E-2</v>
      </c>
      <c r="AH185" s="12">
        <v>-2.8885159187844501E-2</v>
      </c>
      <c r="AI185" s="12">
        <v>-1.61497100847641E-2</v>
      </c>
      <c r="AJ185" s="12">
        <v>-1.02415850681191E-2</v>
      </c>
      <c r="AK185" s="12">
        <v>6.1154919563235401E-3</v>
      </c>
      <c r="AL185" s="12">
        <v>3.0805375117802501E-3</v>
      </c>
      <c r="AM185" s="12">
        <v>-4.1321654287902101E-3</v>
      </c>
      <c r="AN185" s="12">
        <v>-1.5145653432900599E-2</v>
      </c>
      <c r="AO185" s="12">
        <v>-3.2201106887804802E-2</v>
      </c>
      <c r="AP185" s="12">
        <v>-1.3392096614869699E-2</v>
      </c>
      <c r="AQ185" s="12">
        <v>-4.1560394527434298E-2</v>
      </c>
      <c r="AR185" s="12">
        <v>2.2820321852454702E-2</v>
      </c>
      <c r="AS185" s="12">
        <v>-9.9646731726430599E-3</v>
      </c>
      <c r="AT185" s="12">
        <v>-4.4032546572676502E-2</v>
      </c>
      <c r="AU185" s="12">
        <v>3.6590587138519398E-2</v>
      </c>
      <c r="AW185">
        <f t="array" ref="AW185">SUMPRODUCT(B185:AU185,TRANSPOSE('QoL regression results'!$H$3:$H$48))</f>
        <v>0.85357954831095573</v>
      </c>
    </row>
    <row r="186" spans="1:49" x14ac:dyDescent="0.3">
      <c r="A186">
        <v>185</v>
      </c>
      <c r="B186" s="12">
        <v>0.88997895258651805</v>
      </c>
      <c r="C186" s="12">
        <v>5.3574553438678696E-3</v>
      </c>
      <c r="D186" s="12">
        <v>3.28370853401172E-2</v>
      </c>
      <c r="E186" s="12">
        <v>-6.8321433126236897E-2</v>
      </c>
      <c r="F186" s="12">
        <v>2.29045616385266E-2</v>
      </c>
      <c r="G186" s="12">
        <v>4.1994152738811397E-3</v>
      </c>
      <c r="H186" s="12">
        <v>-3.26033209454702E-4</v>
      </c>
      <c r="I186" s="12">
        <v>-9.0551547825572995E-3</v>
      </c>
      <c r="J186" s="12">
        <v>-4.7202115957889798E-2</v>
      </c>
      <c r="K186" s="12">
        <v>-3.6471201712052301E-2</v>
      </c>
      <c r="L186" s="12">
        <v>-9.5373102271773397E-2</v>
      </c>
      <c r="M186" s="12">
        <v>-9.6664936813003699E-2</v>
      </c>
      <c r="N186" s="12">
        <v>-1.3603784336712299E-2</v>
      </c>
      <c r="O186" s="12">
        <v>-7.0578519120589003E-2</v>
      </c>
      <c r="P186" s="12">
        <v>-7.4329632088636605E-2</v>
      </c>
      <c r="Q186" s="12">
        <v>-5.6397932078466002E-2</v>
      </c>
      <c r="R186" s="12">
        <v>-3.3000280335420601E-2</v>
      </c>
      <c r="S186" s="12">
        <v>-3.9817949728769203E-2</v>
      </c>
      <c r="T186" s="12">
        <v>-5.3049083175533002E-2</v>
      </c>
      <c r="U186" s="12">
        <v>-1.11784754067718E-2</v>
      </c>
      <c r="V186" s="12">
        <v>-6.2083133482102502E-2</v>
      </c>
      <c r="W186" s="12">
        <v>-1.64242091702454E-2</v>
      </c>
      <c r="X186" s="12">
        <v>-3.2190434849539401E-2</v>
      </c>
      <c r="Y186" s="12">
        <v>-5.40532239821589E-2</v>
      </c>
      <c r="Z186" s="12">
        <v>-3.5190939955010998E-2</v>
      </c>
      <c r="AA186" s="12">
        <v>-1.6988063143652601E-2</v>
      </c>
      <c r="AB186" s="12">
        <v>-9.3152733973786095E-2</v>
      </c>
      <c r="AC186" s="12">
        <v>-3.59695306940619E-3</v>
      </c>
      <c r="AD186" s="12">
        <v>-0.111223724080372</v>
      </c>
      <c r="AE186" s="12">
        <v>-2.8343013489698698E-2</v>
      </c>
      <c r="AF186" s="12">
        <v>-1.6292410021121601E-2</v>
      </c>
      <c r="AG186" s="12">
        <v>-4.5195594700678597E-2</v>
      </c>
      <c r="AH186" s="12">
        <v>-3.7916665881461101E-2</v>
      </c>
      <c r="AI186" s="12">
        <v>-2.1280173638053901E-2</v>
      </c>
      <c r="AJ186" s="12">
        <v>-9.1251628704021506E-3</v>
      </c>
      <c r="AK186" s="12">
        <v>-3.8792106453747199E-3</v>
      </c>
      <c r="AL186" s="12">
        <v>-2.1744054180415102E-3</v>
      </c>
      <c r="AM186" s="12">
        <v>-1.6950604507536202E-2</v>
      </c>
      <c r="AN186" s="12">
        <v>-2.63445792931222E-2</v>
      </c>
      <c r="AO186" s="12">
        <v>-3.4932622572851103E-2</v>
      </c>
      <c r="AP186" s="12">
        <v>-1.1839967411216699E-2</v>
      </c>
      <c r="AQ186" s="12">
        <v>-4.8070136802977503E-2</v>
      </c>
      <c r="AR186" s="12">
        <v>2.3291452146415498E-2</v>
      </c>
      <c r="AS186" s="12">
        <v>-6.8161341711558297E-3</v>
      </c>
      <c r="AT186" s="12">
        <v>-3.6008047766196698E-2</v>
      </c>
      <c r="AU186" s="12">
        <v>3.5238871804445501E-2</v>
      </c>
      <c r="AW186">
        <f t="array" ref="AW186">SUMPRODUCT(B186:AU186,TRANSPOSE('QoL regression results'!$H$3:$H$48))</f>
        <v>0.84988788128701542</v>
      </c>
    </row>
    <row r="187" spans="1:49" x14ac:dyDescent="0.3">
      <c r="A187">
        <v>186</v>
      </c>
      <c r="B187" s="12">
        <v>0.88955365476266801</v>
      </c>
      <c r="C187" s="12">
        <v>2.9888781893391502E-3</v>
      </c>
      <c r="D187" s="12">
        <v>1.0429456874071199E-2</v>
      </c>
      <c r="E187" s="12">
        <v>-2.33087881342906E-2</v>
      </c>
      <c r="F187" s="12">
        <v>1.17000022721905E-2</v>
      </c>
      <c r="G187" s="12">
        <v>6.7339812950561301E-4</v>
      </c>
      <c r="H187" s="12">
        <v>-1.14278888869078E-2</v>
      </c>
      <c r="I187" s="12">
        <v>-1.29671694477813E-2</v>
      </c>
      <c r="J187" s="12">
        <v>-5.9347945207938603E-2</v>
      </c>
      <c r="K187" s="12">
        <v>-4.0129072732421098E-2</v>
      </c>
      <c r="L187" s="12">
        <v>-9.72935006234599E-2</v>
      </c>
      <c r="M187" s="12">
        <v>-6.3956672563058495E-2</v>
      </c>
      <c r="N187" s="12">
        <v>-2.1967501299491501E-2</v>
      </c>
      <c r="O187" s="12">
        <v>-3.8002791381197498E-2</v>
      </c>
      <c r="P187" s="12">
        <v>-5.6369950371996103E-2</v>
      </c>
      <c r="Q187" s="12">
        <v>-7.8648917761493894E-2</v>
      </c>
      <c r="R187" s="12">
        <v>-6.8098062606493204E-2</v>
      </c>
      <c r="S187" s="12">
        <v>-4.1664140755491803E-2</v>
      </c>
      <c r="T187" s="12">
        <v>-9.5698931386154804E-2</v>
      </c>
      <c r="U187" s="12">
        <v>-1.3062576582685399E-2</v>
      </c>
      <c r="V187" s="12">
        <v>-0.12509795842791799</v>
      </c>
      <c r="W187" s="12">
        <v>-9.8846590657716196E-3</v>
      </c>
      <c r="X187" s="12">
        <v>-4.07360668351891E-2</v>
      </c>
      <c r="Y187" s="12">
        <v>-1.1149235706852801E-2</v>
      </c>
      <c r="Z187" s="12">
        <v>-2.9430074115087998E-4</v>
      </c>
      <c r="AA187" s="12">
        <v>-9.82951624906238E-3</v>
      </c>
      <c r="AB187" s="12">
        <v>-7.2299584581350995E-2</v>
      </c>
      <c r="AC187" s="12">
        <v>-1.60276742943147E-2</v>
      </c>
      <c r="AD187" s="12">
        <v>-6.8308157062687197E-2</v>
      </c>
      <c r="AE187" s="12">
        <v>-2.1400483037115201E-2</v>
      </c>
      <c r="AF187" s="12">
        <v>-3.6778694873980098E-3</v>
      </c>
      <c r="AG187" s="12">
        <v>-4.4736180949377202E-2</v>
      </c>
      <c r="AH187" s="12">
        <v>-2.2176287268738999E-2</v>
      </c>
      <c r="AI187" s="12">
        <v>-2.18834805620194E-2</v>
      </c>
      <c r="AJ187" s="12">
        <v>-9.5224803141837101E-3</v>
      </c>
      <c r="AK187" s="12">
        <v>-8.5478134058374292E-3</v>
      </c>
      <c r="AL187" s="12">
        <v>1.7715956964101901E-3</v>
      </c>
      <c r="AM187" s="12">
        <v>-7.1009399314328004E-3</v>
      </c>
      <c r="AN187" s="12">
        <v>-1.7001311912335899E-2</v>
      </c>
      <c r="AO187" s="12">
        <v>-3.49205423788993E-2</v>
      </c>
      <c r="AP187" s="12">
        <v>-1.0132124867719101E-2</v>
      </c>
      <c r="AQ187" s="12">
        <v>-3.1888514640413E-2</v>
      </c>
      <c r="AR187" s="12">
        <v>1.7831234085293801E-2</v>
      </c>
      <c r="AS187" s="12">
        <v>-1.0022426327596401E-2</v>
      </c>
      <c r="AT187" s="12">
        <v>-4.5244536982589498E-2</v>
      </c>
      <c r="AU187" s="12">
        <v>3.2909582930903999E-2</v>
      </c>
      <c r="AW187">
        <f t="array" ref="AW187">SUMPRODUCT(B187:AU187,TRANSPOSE('QoL regression results'!$H$3:$H$48))</f>
        <v>0.86914896319033919</v>
      </c>
    </row>
    <row r="188" spans="1:49" x14ac:dyDescent="0.3">
      <c r="A188">
        <v>187</v>
      </c>
      <c r="B188" s="12">
        <v>0.88962753273713002</v>
      </c>
      <c r="C188" s="12">
        <v>4.8259357064382698E-3</v>
      </c>
      <c r="D188" s="12">
        <v>1.0583654232286801E-2</v>
      </c>
      <c r="E188" s="12">
        <v>-9.3829294122833497E-3</v>
      </c>
      <c r="F188" s="12">
        <v>3.3031217547968901E-2</v>
      </c>
      <c r="G188" s="12">
        <v>1.77244205885689E-2</v>
      </c>
      <c r="H188" s="12">
        <v>-7.7648950073013296E-3</v>
      </c>
      <c r="I188" s="12">
        <v>-1.0915625487518E-2</v>
      </c>
      <c r="J188" s="12">
        <v>-7.3702366430485E-2</v>
      </c>
      <c r="K188" s="12">
        <v>-4.1125942097624602E-2</v>
      </c>
      <c r="L188" s="12">
        <v>-8.68714855945667E-2</v>
      </c>
      <c r="M188" s="12">
        <v>-0.11065849248691199</v>
      </c>
      <c r="N188" s="12">
        <v>-2.4049281628462999E-2</v>
      </c>
      <c r="O188" s="12">
        <v>-7.2636734760967103E-2</v>
      </c>
      <c r="P188" s="12">
        <v>-8.5826374605929706E-2</v>
      </c>
      <c r="Q188" s="12">
        <v>-4.7839834972916301E-2</v>
      </c>
      <c r="R188" s="12">
        <v>-2.7835242393177102E-2</v>
      </c>
      <c r="S188" s="12">
        <v>-3.9712460862050401E-2</v>
      </c>
      <c r="T188" s="12">
        <v>-7.4380841894062494E-2</v>
      </c>
      <c r="U188" s="12">
        <v>7.5800998616683104E-3</v>
      </c>
      <c r="V188" s="12">
        <v>-0.124300403136272</v>
      </c>
      <c r="W188" s="12">
        <v>-2.8962897199347901E-2</v>
      </c>
      <c r="X188" s="12">
        <v>-3.0607892993314002E-2</v>
      </c>
      <c r="Y188" s="12">
        <v>-6.4785672918133896E-3</v>
      </c>
      <c r="Z188" s="12">
        <v>1.17914445653742E-2</v>
      </c>
      <c r="AA188" s="12">
        <v>-1.5754265058316699E-2</v>
      </c>
      <c r="AB188" s="12">
        <v>-5.63839260170058E-2</v>
      </c>
      <c r="AC188" s="12">
        <v>-3.1859194616274698E-2</v>
      </c>
      <c r="AD188" s="12">
        <v>-5.48844496697048E-2</v>
      </c>
      <c r="AE188" s="12">
        <v>-2.95056086874982E-2</v>
      </c>
      <c r="AF188" s="12">
        <v>-1.7007175176139099E-2</v>
      </c>
      <c r="AG188" s="12">
        <v>-4.3077985529484698E-2</v>
      </c>
      <c r="AH188" s="12">
        <v>-4.5655342353478297E-2</v>
      </c>
      <c r="AI188" s="12">
        <v>-1.6309678950936601E-2</v>
      </c>
      <c r="AJ188" s="12">
        <v>-9.1212738872965791E-3</v>
      </c>
      <c r="AK188" s="12">
        <v>-3.6158839770224199E-3</v>
      </c>
      <c r="AL188" s="12">
        <v>1.01333193449412E-3</v>
      </c>
      <c r="AM188" s="12">
        <v>-7.7584162878694797E-3</v>
      </c>
      <c r="AN188" s="12">
        <v>-1.7644604547667701E-2</v>
      </c>
      <c r="AO188" s="12">
        <v>-3.0005916178792801E-2</v>
      </c>
      <c r="AP188" s="12">
        <v>-1.22027282392323E-2</v>
      </c>
      <c r="AQ188" s="12">
        <v>-3.6142331897126199E-2</v>
      </c>
      <c r="AR188" s="12">
        <v>2.43661688372676E-2</v>
      </c>
      <c r="AS188" s="12">
        <v>-6.1842629638034097E-3</v>
      </c>
      <c r="AT188" s="12">
        <v>-4.4791240369190397E-2</v>
      </c>
      <c r="AU188" s="12">
        <v>2.7950438492767699E-2</v>
      </c>
      <c r="AW188">
        <f t="array" ref="AW188">SUMPRODUCT(B188:AU188,TRANSPOSE('QoL regression results'!$H$3:$H$48))</f>
        <v>0.84498552231814583</v>
      </c>
    </row>
    <row r="189" spans="1:49" x14ac:dyDescent="0.3">
      <c r="A189">
        <v>188</v>
      </c>
      <c r="B189" s="12">
        <v>0.8905121565188</v>
      </c>
      <c r="C189" s="12">
        <v>3.0097513025134602E-3</v>
      </c>
      <c r="D189" s="12">
        <v>-3.6517011810408601E-3</v>
      </c>
      <c r="E189" s="12">
        <v>-2.3004272850463098E-2</v>
      </c>
      <c r="F189" s="12">
        <v>6.7951880523226598E-3</v>
      </c>
      <c r="G189" s="12">
        <v>2.8849686893705302E-3</v>
      </c>
      <c r="H189" s="12">
        <v>-3.3451008521306003E-2</v>
      </c>
      <c r="I189" s="12">
        <v>-2.6454333415771901E-3</v>
      </c>
      <c r="J189" s="12">
        <v>-5.6649000590415E-2</v>
      </c>
      <c r="K189" s="12">
        <v>-4.4081089926790502E-2</v>
      </c>
      <c r="L189" s="12">
        <v>-0.11172012523769</v>
      </c>
      <c r="M189" s="12">
        <v>-0.18876380988392899</v>
      </c>
      <c r="N189" s="12">
        <v>-1.7374681404939599E-2</v>
      </c>
      <c r="O189" s="12">
        <v>-4.3752189501624197E-2</v>
      </c>
      <c r="P189" s="12">
        <v>-0.117386710072883</v>
      </c>
      <c r="Q189" s="12">
        <v>-6.5902891652492704E-2</v>
      </c>
      <c r="R189" s="12">
        <v>-9.6458989160705097E-2</v>
      </c>
      <c r="S189" s="12">
        <v>-4.0108488981320099E-2</v>
      </c>
      <c r="T189" s="12">
        <v>-0.112962097101863</v>
      </c>
      <c r="U189" s="12">
        <v>4.6915794511817203E-2</v>
      </c>
      <c r="V189" s="12">
        <v>-3.1305182340120301E-2</v>
      </c>
      <c r="W189" s="12">
        <v>-4.0766532566002101E-2</v>
      </c>
      <c r="X189" s="12">
        <v>-1.43138069339188E-2</v>
      </c>
      <c r="Y189" s="12">
        <v>3.5930183742365601E-3</v>
      </c>
      <c r="Z189" s="12">
        <v>7.5117469478765803E-4</v>
      </c>
      <c r="AA189" s="12">
        <v>-1.6506992804555101E-2</v>
      </c>
      <c r="AB189" s="12">
        <v>-7.5559691579843602E-2</v>
      </c>
      <c r="AC189" s="12">
        <v>-4.0020644103348199E-2</v>
      </c>
      <c r="AD189" s="12">
        <v>-4.4936120376894297E-2</v>
      </c>
      <c r="AE189" s="12">
        <v>-2.35800419804067E-2</v>
      </c>
      <c r="AF189" s="12">
        <v>-1.9856326475673002E-2</v>
      </c>
      <c r="AG189" s="12">
        <v>-4.7343165715389997E-2</v>
      </c>
      <c r="AH189" s="12">
        <v>-2.2372778441763299E-2</v>
      </c>
      <c r="AI189" s="12">
        <v>-2.2757350263664999E-2</v>
      </c>
      <c r="AJ189" s="12">
        <v>-1.01880727922359E-2</v>
      </c>
      <c r="AK189" s="12">
        <v>2.84139767988932E-3</v>
      </c>
      <c r="AL189" s="12">
        <v>1.0070762045953001E-2</v>
      </c>
      <c r="AM189" s="12">
        <v>2.86532439506365E-3</v>
      </c>
      <c r="AN189" s="12">
        <v>-1.1973322347507099E-2</v>
      </c>
      <c r="AO189" s="12">
        <v>-3.1470693979263602E-2</v>
      </c>
      <c r="AP189" s="12">
        <v>-1.5131555412060099E-2</v>
      </c>
      <c r="AQ189" s="12">
        <v>-4.2267133792724697E-2</v>
      </c>
      <c r="AR189" s="12">
        <v>2.2671556085918299E-2</v>
      </c>
      <c r="AS189" s="12">
        <v>-1.5424527238847499E-2</v>
      </c>
      <c r="AT189" s="12">
        <v>-4.7285380497031397E-2</v>
      </c>
      <c r="AU189" s="12">
        <v>3.2757074537189401E-2</v>
      </c>
      <c r="AW189">
        <f t="array" ref="AW189">SUMPRODUCT(B189:AU189,TRANSPOSE('QoL regression results'!$H$3:$H$48))</f>
        <v>0.8782101401229897</v>
      </c>
    </row>
    <row r="190" spans="1:49" x14ac:dyDescent="0.3">
      <c r="A190">
        <v>189</v>
      </c>
      <c r="B190" s="12">
        <v>0.90047123340359003</v>
      </c>
      <c r="C190" s="12">
        <v>1.34213946096452E-3</v>
      </c>
      <c r="D190" s="12">
        <v>-1.09517118727146E-2</v>
      </c>
      <c r="E190" s="12">
        <v>-3.0136445454914E-2</v>
      </c>
      <c r="F190" s="12">
        <v>2.6984508056765801E-2</v>
      </c>
      <c r="G190" s="12">
        <v>1.82323698978092E-2</v>
      </c>
      <c r="H190" s="12">
        <v>-2.07175042009691E-2</v>
      </c>
      <c r="I190" s="12">
        <v>-1.9027057254929602E-2</v>
      </c>
      <c r="J190" s="12">
        <v>-5.4689155402220503E-2</v>
      </c>
      <c r="K190" s="12">
        <v>-3.7632317038837799E-2</v>
      </c>
      <c r="L190" s="12">
        <v>-8.19947162063656E-2</v>
      </c>
      <c r="M190" s="12">
        <v>-0.10630210893116999</v>
      </c>
      <c r="N190" s="12">
        <v>-8.8496269545556804E-3</v>
      </c>
      <c r="O190" s="12">
        <v>-5.4784684689048499E-2</v>
      </c>
      <c r="P190" s="12">
        <v>-7.1964052779078302E-2</v>
      </c>
      <c r="Q190" s="12">
        <v>-5.9760763775813498E-2</v>
      </c>
      <c r="R190" s="12">
        <v>-9.5702345694969396E-2</v>
      </c>
      <c r="S190" s="12">
        <v>-4.5693071185638999E-2</v>
      </c>
      <c r="T190" s="12">
        <v>-9.8520018634745896E-2</v>
      </c>
      <c r="U190" s="12">
        <v>1.80672234206865E-2</v>
      </c>
      <c r="V190" s="12">
        <v>-9.1296260592553399E-2</v>
      </c>
      <c r="W190" s="12">
        <v>-2.6185387827145301E-2</v>
      </c>
      <c r="X190" s="12">
        <v>-2.9748307213708899E-2</v>
      </c>
      <c r="Y190" s="12">
        <v>-2.23397598989287E-2</v>
      </c>
      <c r="Z190" s="12">
        <v>4.1221571827619402E-2</v>
      </c>
      <c r="AA190" s="12">
        <v>-1.08811646186812E-2</v>
      </c>
      <c r="AB190" s="12">
        <v>-8.01983197049667E-2</v>
      </c>
      <c r="AC190" s="12">
        <v>-1.11774262999952E-2</v>
      </c>
      <c r="AD190" s="12">
        <v>-1.6171567172771E-2</v>
      </c>
      <c r="AE190" s="12">
        <v>-2.6759899939083402E-2</v>
      </c>
      <c r="AF190" s="12">
        <v>-2.0399676511777001E-2</v>
      </c>
      <c r="AG190" s="12">
        <v>-4.1573997405215397E-2</v>
      </c>
      <c r="AH190" s="12">
        <v>-4.2700713853596597E-2</v>
      </c>
      <c r="AI190" s="12">
        <v>-2.1945192609273498E-2</v>
      </c>
      <c r="AJ190" s="12">
        <v>-9.0461406667444195E-3</v>
      </c>
      <c r="AK190" s="12">
        <v>-6.9723910350828096E-3</v>
      </c>
      <c r="AL190" s="12">
        <v>2.6507340800981001E-3</v>
      </c>
      <c r="AM190" s="12">
        <v>-1.0902817452015901E-2</v>
      </c>
      <c r="AN190" s="12">
        <v>-2.5113429482330699E-2</v>
      </c>
      <c r="AO190" s="12">
        <v>-3.8792547524480699E-2</v>
      </c>
      <c r="AP190" s="12">
        <v>-7.2585884636304004E-3</v>
      </c>
      <c r="AQ190" s="12">
        <v>-4.0247088983534199E-2</v>
      </c>
      <c r="AR190" s="12">
        <v>1.84894206575156E-2</v>
      </c>
      <c r="AS190" s="12">
        <v>-1.2602244452864699E-2</v>
      </c>
      <c r="AT190" s="12">
        <v>-4.8954454976420501E-2</v>
      </c>
      <c r="AU190" s="12">
        <v>3.1956576899971799E-2</v>
      </c>
      <c r="AW190">
        <f t="array" ref="AW190">SUMPRODUCT(B190:AU190,TRANSPOSE('QoL regression results'!$H$3:$H$48))</f>
        <v>0.86042125363009148</v>
      </c>
    </row>
    <row r="191" spans="1:49" x14ac:dyDescent="0.3">
      <c r="A191">
        <v>190</v>
      </c>
      <c r="B191" s="12">
        <v>0.90060379582228201</v>
      </c>
      <c r="C191" s="12">
        <v>-2.8540415842428098E-3</v>
      </c>
      <c r="D191" s="12">
        <v>-1.9121157791995001E-3</v>
      </c>
      <c r="E191" s="12">
        <v>-3.0777556904906699E-2</v>
      </c>
      <c r="F191" s="12">
        <v>1.3645258499647501E-2</v>
      </c>
      <c r="G191" s="12">
        <v>2.61942259907108E-2</v>
      </c>
      <c r="H191" s="12">
        <v>-1.38957242199417E-2</v>
      </c>
      <c r="I191" s="12">
        <v>-1.5749809500773499E-2</v>
      </c>
      <c r="J191" s="12">
        <v>-4.5241978549281199E-2</v>
      </c>
      <c r="K191" s="12">
        <v>-4.3573018071074499E-2</v>
      </c>
      <c r="L191" s="12">
        <v>-9.6978159312716194E-2</v>
      </c>
      <c r="M191" s="12">
        <v>-7.7251954457309702E-2</v>
      </c>
      <c r="N191" s="12">
        <v>-1.3850911338007201E-2</v>
      </c>
      <c r="O191" s="12">
        <v>-7.8760738620989895E-2</v>
      </c>
      <c r="P191" s="12">
        <v>-0.107274478884858</v>
      </c>
      <c r="Q191" s="12">
        <v>-7.3262737192403296E-2</v>
      </c>
      <c r="R191" s="12">
        <v>-6.6000043121529003E-2</v>
      </c>
      <c r="S191" s="12">
        <v>-5.4607868631425298E-2</v>
      </c>
      <c r="T191" s="12">
        <v>-7.5874088859131203E-2</v>
      </c>
      <c r="U191" s="12">
        <v>1.6500378715615001E-2</v>
      </c>
      <c r="V191" s="12">
        <v>-0.10761095798817601</v>
      </c>
      <c r="W191" s="12">
        <v>-2.0724383822768599E-2</v>
      </c>
      <c r="X191" s="12">
        <v>-3.5558017644042199E-2</v>
      </c>
      <c r="Y191" s="12">
        <v>1.37424965746102E-2</v>
      </c>
      <c r="Z191" s="12">
        <v>-2.17912331371909E-3</v>
      </c>
      <c r="AA191" s="12">
        <v>-2.4587316576174099E-2</v>
      </c>
      <c r="AB191" s="12">
        <v>-5.6768283987527403E-2</v>
      </c>
      <c r="AC191" s="12">
        <v>-6.07864495602412E-2</v>
      </c>
      <c r="AD191" s="12">
        <v>1.7870457411601599E-2</v>
      </c>
      <c r="AE191" s="12">
        <v>-2.8123104458415898E-2</v>
      </c>
      <c r="AF191" s="12">
        <v>-1.49017405324086E-2</v>
      </c>
      <c r="AG191" s="12">
        <v>-4.18709454210177E-2</v>
      </c>
      <c r="AH191" s="12">
        <v>-2.7352468785133002E-2</v>
      </c>
      <c r="AI191" s="12">
        <v>-1.9978275628729999E-2</v>
      </c>
      <c r="AJ191" s="12">
        <v>-1.2222423678280201E-2</v>
      </c>
      <c r="AK191" s="12">
        <v>-2.9959542910013202E-3</v>
      </c>
      <c r="AL191" s="12">
        <v>5.66983597209201E-3</v>
      </c>
      <c r="AM191" s="12">
        <v>-1.14719387070368E-2</v>
      </c>
      <c r="AN191" s="12">
        <v>-2.0867150011644499E-2</v>
      </c>
      <c r="AO191" s="12">
        <v>-3.1790313549710403E-2</v>
      </c>
      <c r="AP191" s="12">
        <v>-1.21376273473882E-2</v>
      </c>
      <c r="AQ191" s="12">
        <v>-3.9457278036008001E-2</v>
      </c>
      <c r="AR191" s="12">
        <v>2.40212046855953E-2</v>
      </c>
      <c r="AS191" s="12">
        <v>-1.42044822325139E-2</v>
      </c>
      <c r="AT191" s="12">
        <v>-4.3119599499337198E-2</v>
      </c>
      <c r="AU191" s="12">
        <v>2.8180928127127702E-2</v>
      </c>
      <c r="AW191">
        <f t="array" ref="AW191">SUMPRODUCT(B191:AU191,TRANSPOSE('QoL regression results'!$H$3:$H$48))</f>
        <v>0.87892116300924106</v>
      </c>
    </row>
    <row r="192" spans="1:49" x14ac:dyDescent="0.3">
      <c r="A192">
        <v>191</v>
      </c>
      <c r="B192" s="12">
        <v>0.88908692793108501</v>
      </c>
      <c r="C192" s="12">
        <v>-5.6313886738644395E-4</v>
      </c>
      <c r="D192" s="12">
        <v>-5.7057696431056897E-3</v>
      </c>
      <c r="E192" s="12">
        <v>-2.9106756854086601E-2</v>
      </c>
      <c r="F192" s="12">
        <v>1.4138849533625901E-2</v>
      </c>
      <c r="G192" s="12">
        <v>1.21259467875948E-2</v>
      </c>
      <c r="H192" s="12">
        <v>-7.02133466836134E-3</v>
      </c>
      <c r="I192" s="12">
        <v>-1.4209398469289199E-2</v>
      </c>
      <c r="J192" s="12">
        <v>-4.6810735636871402E-2</v>
      </c>
      <c r="K192" s="12">
        <v>-4.1948009450998303E-2</v>
      </c>
      <c r="L192" s="12">
        <v>-0.114593082747136</v>
      </c>
      <c r="M192" s="12">
        <v>-0.10740632558506499</v>
      </c>
      <c r="N192" s="12">
        <v>-1.16514449408987E-2</v>
      </c>
      <c r="O192" s="12">
        <v>-6.9719478408604901E-2</v>
      </c>
      <c r="P192" s="12">
        <v>-7.78029095312925E-2</v>
      </c>
      <c r="Q192" s="12">
        <v>-6.20050458216415E-2</v>
      </c>
      <c r="R192" s="12">
        <v>-4.8537141759165403E-2</v>
      </c>
      <c r="S192" s="12">
        <v>-4.5689620192925801E-2</v>
      </c>
      <c r="T192" s="12">
        <v>-7.0936390441398697E-2</v>
      </c>
      <c r="U192" s="12">
        <v>4.2329768144841098E-3</v>
      </c>
      <c r="V192" s="12">
        <v>-2.11957220376995E-2</v>
      </c>
      <c r="W192" s="12">
        <v>-4.1248298823837001E-2</v>
      </c>
      <c r="X192" s="12">
        <v>-4.0415146616357298E-2</v>
      </c>
      <c r="Y192" s="12">
        <v>-1.18483626203384E-3</v>
      </c>
      <c r="Z192" s="12">
        <v>-2.8963473721439099E-3</v>
      </c>
      <c r="AA192" s="12">
        <v>-1.72842420580199E-2</v>
      </c>
      <c r="AB192" s="12">
        <v>-6.3313614707880106E-2</v>
      </c>
      <c r="AC192" s="12">
        <v>-2.3958456387676699E-2</v>
      </c>
      <c r="AD192" s="12">
        <v>-6.7251934014597697E-2</v>
      </c>
      <c r="AE192" s="12">
        <v>-2.4470661543243E-2</v>
      </c>
      <c r="AF192" s="12">
        <v>-1.2827185422043899E-2</v>
      </c>
      <c r="AG192" s="12">
        <v>-4.3778313083481797E-2</v>
      </c>
      <c r="AH192" s="12">
        <v>-2.73361936891287E-2</v>
      </c>
      <c r="AI192" s="12">
        <v>-1.7317877694715801E-2</v>
      </c>
      <c r="AJ192" s="12">
        <v>-1.3022445941320401E-2</v>
      </c>
      <c r="AK192" s="12">
        <v>1.6289413004458399E-3</v>
      </c>
      <c r="AL192" s="12">
        <v>6.8644658193877904E-3</v>
      </c>
      <c r="AM192" s="12">
        <v>-8.7648627944744897E-3</v>
      </c>
      <c r="AN192" s="12">
        <v>-1.88853608466646E-2</v>
      </c>
      <c r="AO192" s="12">
        <v>-3.8842204437671099E-2</v>
      </c>
      <c r="AP192" s="12">
        <v>-9.0509235325355406E-3</v>
      </c>
      <c r="AQ192" s="12">
        <v>-4.3204743716741198E-2</v>
      </c>
      <c r="AR192" s="12">
        <v>1.9733053747862401E-2</v>
      </c>
      <c r="AS192" s="12">
        <v>-1.1942074608492399E-2</v>
      </c>
      <c r="AT192" s="12">
        <v>-4.6453746400837902E-2</v>
      </c>
      <c r="AU192" s="12">
        <v>4.1259597761769198E-2</v>
      </c>
      <c r="AW192">
        <f t="array" ref="AW192">SUMPRODUCT(B192:AU192,TRANSPOSE('QoL regression results'!$H$3:$H$48))</f>
        <v>0.86861520006134418</v>
      </c>
    </row>
    <row r="193" spans="1:49" x14ac:dyDescent="0.3">
      <c r="A193">
        <v>192</v>
      </c>
      <c r="B193" s="12">
        <v>0.89743018701497201</v>
      </c>
      <c r="C193" s="12">
        <v>1.6721597832429901E-3</v>
      </c>
      <c r="D193" s="12">
        <v>-1.54967996687752E-2</v>
      </c>
      <c r="E193" s="12">
        <v>-6.5826772812172099E-2</v>
      </c>
      <c r="F193" s="12">
        <v>2.1029400411933599E-2</v>
      </c>
      <c r="G193" s="12">
        <v>1.9294010185150499E-2</v>
      </c>
      <c r="H193" s="12">
        <v>-2.5389871600970402E-3</v>
      </c>
      <c r="I193" s="12">
        <v>-3.06055347232639E-3</v>
      </c>
      <c r="J193" s="12">
        <v>-5.2587903439828901E-2</v>
      </c>
      <c r="K193" s="12">
        <v>-4.1679855710769799E-2</v>
      </c>
      <c r="L193" s="12">
        <v>-0.12066089700094899</v>
      </c>
      <c r="M193" s="12">
        <v>-0.10489585741216099</v>
      </c>
      <c r="N193" s="12">
        <v>-2.3868091779987201E-2</v>
      </c>
      <c r="O193" s="12">
        <v>-6.0830028150191499E-2</v>
      </c>
      <c r="P193" s="12">
        <v>-8.7291483653526097E-2</v>
      </c>
      <c r="Q193" s="12">
        <v>-6.0155651248375297E-2</v>
      </c>
      <c r="R193" s="12">
        <v>-5.3974421813273797E-2</v>
      </c>
      <c r="S193" s="12">
        <v>-4.4465461638499702E-2</v>
      </c>
      <c r="T193" s="12">
        <v>-7.1953214227866893E-2</v>
      </c>
      <c r="U193" s="12">
        <v>5.5602261709538203E-3</v>
      </c>
      <c r="V193" s="12">
        <v>-5.0590870240680201E-2</v>
      </c>
      <c r="W193" s="12">
        <v>-2.1491018124910201E-2</v>
      </c>
      <c r="X193" s="12">
        <v>-2.3107791161134601E-2</v>
      </c>
      <c r="Y193" s="12">
        <v>1.34960456410591E-2</v>
      </c>
      <c r="Z193" s="12">
        <v>1.23086443844175E-2</v>
      </c>
      <c r="AA193" s="12">
        <v>-2.1069300476946998E-2</v>
      </c>
      <c r="AB193" s="12">
        <v>-7.2148207320730406E-2</v>
      </c>
      <c r="AC193" s="12">
        <v>-1.7390924955778601E-2</v>
      </c>
      <c r="AD193" s="12">
        <v>2.74610017249933E-2</v>
      </c>
      <c r="AE193" s="12">
        <v>-2.2121780259892601E-2</v>
      </c>
      <c r="AF193" s="12">
        <v>-2.1206653733084498E-2</v>
      </c>
      <c r="AG193" s="12">
        <v>-3.8259814653231299E-2</v>
      </c>
      <c r="AH193" s="12">
        <v>-3.5446377412348698E-2</v>
      </c>
      <c r="AI193" s="12">
        <v>-1.8454131243376699E-2</v>
      </c>
      <c r="AJ193" s="12">
        <v>-1.65089488649139E-2</v>
      </c>
      <c r="AK193" s="12">
        <v>-3.5353680465311501E-3</v>
      </c>
      <c r="AL193" s="12">
        <v>1.81532098987633E-3</v>
      </c>
      <c r="AM193" s="12">
        <v>-8.4372155101398796E-3</v>
      </c>
      <c r="AN193" s="12">
        <v>-1.8681628327669501E-2</v>
      </c>
      <c r="AO193" s="12">
        <v>-3.6986422931519797E-2</v>
      </c>
      <c r="AP193" s="12">
        <v>-8.5550900789724497E-3</v>
      </c>
      <c r="AQ193" s="12">
        <v>-4.0619839105661297E-2</v>
      </c>
      <c r="AR193" s="12">
        <v>2.5668137266686399E-2</v>
      </c>
      <c r="AS193" s="12">
        <v>-1.3702168396404601E-2</v>
      </c>
      <c r="AT193" s="12">
        <v>-4.52017839285489E-2</v>
      </c>
      <c r="AU193" s="12">
        <v>2.7449363956659398E-2</v>
      </c>
      <c r="AW193">
        <f t="array" ref="AW193">SUMPRODUCT(B193:AU193,TRANSPOSE('QoL regression results'!$H$3:$H$48))</f>
        <v>0.86379913059249969</v>
      </c>
    </row>
    <row r="194" spans="1:49" x14ac:dyDescent="0.3">
      <c r="A194">
        <v>193</v>
      </c>
      <c r="B194" s="12">
        <v>0.90420456889593903</v>
      </c>
      <c r="C194" s="12">
        <v>-4.5869521646177301E-3</v>
      </c>
      <c r="D194" s="12">
        <v>-1.7878238373446698E-2</v>
      </c>
      <c r="E194" s="12">
        <v>-5.0140422979343603E-2</v>
      </c>
      <c r="F194" s="12">
        <v>1.7492254148678801E-2</v>
      </c>
      <c r="G194" s="12">
        <v>2.18256463706679E-2</v>
      </c>
      <c r="H194" s="12">
        <v>-3.7128721838216002E-3</v>
      </c>
      <c r="I194" s="12">
        <v>-1.7391182831414598E-2</v>
      </c>
      <c r="J194" s="12">
        <v>-8.3430866132977996E-2</v>
      </c>
      <c r="K194" s="12">
        <v>-3.9840484547347503E-2</v>
      </c>
      <c r="L194" s="12">
        <v>-9.4755892831168795E-2</v>
      </c>
      <c r="M194" s="12">
        <v>-8.0853383103870594E-2</v>
      </c>
      <c r="N194" s="12">
        <v>-1.32297230291251E-2</v>
      </c>
      <c r="O194" s="12">
        <v>-5.8561089629514E-2</v>
      </c>
      <c r="P194" s="12">
        <v>-0.11473082268772</v>
      </c>
      <c r="Q194" s="12">
        <v>-4.0683386228489597E-2</v>
      </c>
      <c r="R194" s="12">
        <v>-7.1220425713259206E-2</v>
      </c>
      <c r="S194" s="12">
        <v>-5.6667044526209097E-2</v>
      </c>
      <c r="T194" s="12">
        <v>-8.5583195875640797E-2</v>
      </c>
      <c r="U194" s="12">
        <v>7.1388062933564296E-3</v>
      </c>
      <c r="V194" s="12">
        <v>-7.1839497408615602E-2</v>
      </c>
      <c r="W194" s="12">
        <v>-1.90006694698692E-2</v>
      </c>
      <c r="X194" s="12">
        <v>-2.6146115223995299E-2</v>
      </c>
      <c r="Y194" s="12">
        <v>-1.0122734662283899E-2</v>
      </c>
      <c r="Z194" s="12">
        <v>1.0304056227423E-2</v>
      </c>
      <c r="AA194" s="12">
        <v>-2.4098521497295099E-2</v>
      </c>
      <c r="AB194" s="12">
        <v>-7.0640205911628395E-2</v>
      </c>
      <c r="AC194" s="12">
        <v>6.5062303718001402E-3</v>
      </c>
      <c r="AD194" s="12">
        <v>-8.7905056560706098E-3</v>
      </c>
      <c r="AE194" s="12">
        <v>-2.3598667342812601E-2</v>
      </c>
      <c r="AF194" s="12">
        <v>-1.6076623173061699E-2</v>
      </c>
      <c r="AG194" s="12">
        <v>-4.4500697494375199E-2</v>
      </c>
      <c r="AH194" s="12">
        <v>-3.1213009625698299E-2</v>
      </c>
      <c r="AI194" s="12">
        <v>-1.8459159019851401E-2</v>
      </c>
      <c r="AJ194" s="12">
        <v>-1.4056432085872501E-2</v>
      </c>
      <c r="AK194" s="12">
        <v>-6.4507810197420102E-3</v>
      </c>
      <c r="AL194" s="12">
        <v>-1.48036211425306E-3</v>
      </c>
      <c r="AM194" s="12">
        <v>-1.21068823865566E-2</v>
      </c>
      <c r="AN194" s="12">
        <v>-1.74598491119221E-2</v>
      </c>
      <c r="AO194" s="12">
        <v>-3.02134657640819E-2</v>
      </c>
      <c r="AP194" s="12">
        <v>-1.13606322678761E-2</v>
      </c>
      <c r="AQ194" s="12">
        <v>-4.0929710824181703E-2</v>
      </c>
      <c r="AR194" s="12">
        <v>2.2678871010441502E-2</v>
      </c>
      <c r="AS194" s="12">
        <v>-1.08336358617883E-2</v>
      </c>
      <c r="AT194" s="12">
        <v>-4.28339430493231E-2</v>
      </c>
      <c r="AU194" s="12">
        <v>3.1513017474833503E-2</v>
      </c>
      <c r="AW194">
        <f t="array" ref="AW194">SUMPRODUCT(B194:AU194,TRANSPOSE('QoL regression results'!$H$3:$H$48))</f>
        <v>0.87151119715598768</v>
      </c>
    </row>
    <row r="195" spans="1:49" x14ac:dyDescent="0.3">
      <c r="A195">
        <v>194</v>
      </c>
      <c r="B195" s="12">
        <v>0.89466993182925403</v>
      </c>
      <c r="C195" s="12">
        <v>6.8450129559976102E-3</v>
      </c>
      <c r="D195" s="13">
        <v>-5.2045004251113297E-5</v>
      </c>
      <c r="E195" s="12">
        <v>-9.6650451906186707E-3</v>
      </c>
      <c r="F195" s="12">
        <v>2.4915218197886901E-2</v>
      </c>
      <c r="G195" s="12">
        <v>1.6775377759747499E-2</v>
      </c>
      <c r="H195" s="12">
        <v>-5.3801914846490903E-3</v>
      </c>
      <c r="I195" s="12">
        <v>9.795843558619839E-4</v>
      </c>
      <c r="J195" s="12">
        <v>-3.8901456511155098E-2</v>
      </c>
      <c r="K195" s="12">
        <v>-4.0948675443252001E-2</v>
      </c>
      <c r="L195" s="12">
        <v>-9.0178763619958899E-2</v>
      </c>
      <c r="M195" s="12">
        <v>-0.101754405918765</v>
      </c>
      <c r="N195" s="12">
        <v>-2.1587302871644499E-2</v>
      </c>
      <c r="O195" s="12">
        <v>-4.4147930459085098E-2</v>
      </c>
      <c r="P195" s="12">
        <v>-0.109441978598255</v>
      </c>
      <c r="Q195" s="12">
        <v>-5.7387351775346103E-2</v>
      </c>
      <c r="R195" s="12">
        <v>-8.0671693499945699E-2</v>
      </c>
      <c r="S195" s="12">
        <v>-5.3462118458168402E-2</v>
      </c>
      <c r="T195" s="12">
        <v>-8.4299495144753503E-2</v>
      </c>
      <c r="U195" s="12">
        <v>2.1432084817814299E-2</v>
      </c>
      <c r="V195" s="12">
        <v>-6.1998753073332101E-2</v>
      </c>
      <c r="W195" s="12">
        <v>-2.4206341208168902E-2</v>
      </c>
      <c r="X195" s="12">
        <v>-2.7674157917058202E-2</v>
      </c>
      <c r="Y195" s="12">
        <v>-6.3289451757288298E-3</v>
      </c>
      <c r="Z195" s="12">
        <v>-1.19533044319063E-2</v>
      </c>
      <c r="AA195" s="12">
        <v>-3.2956714434860299E-2</v>
      </c>
      <c r="AB195" s="12">
        <v>-7.2364168562166306E-2</v>
      </c>
      <c r="AC195" s="12">
        <v>-5.1545474723881303E-2</v>
      </c>
      <c r="AD195" s="12">
        <v>-4.2659344177621197E-2</v>
      </c>
      <c r="AE195" s="12">
        <v>-2.29473690519248E-2</v>
      </c>
      <c r="AF195" s="12">
        <v>-2.0843921697266801E-2</v>
      </c>
      <c r="AG195" s="12">
        <v>-4.9159023280045899E-2</v>
      </c>
      <c r="AH195" s="12">
        <v>-4.81207731944336E-2</v>
      </c>
      <c r="AI195" s="12">
        <v>-1.8090191666522801E-2</v>
      </c>
      <c r="AJ195" s="12">
        <v>-4.2078415026279301E-3</v>
      </c>
      <c r="AK195" s="12">
        <v>-9.8400569367063494E-3</v>
      </c>
      <c r="AL195" s="12">
        <v>-1.5836317656806799E-3</v>
      </c>
      <c r="AM195" s="12">
        <v>-1.16439327176766E-2</v>
      </c>
      <c r="AN195" s="12">
        <v>-2.2164755852548498E-2</v>
      </c>
      <c r="AO195" s="12">
        <v>-4.4728048677983502E-2</v>
      </c>
      <c r="AP195" s="12">
        <v>-9.9947670135728407E-3</v>
      </c>
      <c r="AQ195" s="12">
        <v>-3.4558561816423798E-2</v>
      </c>
      <c r="AR195" s="12">
        <v>1.71171516746902E-2</v>
      </c>
      <c r="AS195" s="12">
        <v>-1.0596919190996999E-2</v>
      </c>
      <c r="AT195" s="12">
        <v>-4.6438547261662202E-2</v>
      </c>
      <c r="AU195" s="12">
        <v>3.80972049135909E-2</v>
      </c>
      <c r="AW195">
        <f t="array" ref="AW195">SUMPRODUCT(B195:AU195,TRANSPOSE('QoL regression results'!$H$3:$H$48))</f>
        <v>0.84496552686913973</v>
      </c>
    </row>
    <row r="196" spans="1:49" x14ac:dyDescent="0.3">
      <c r="A196">
        <v>195</v>
      </c>
      <c r="B196" s="12">
        <v>0.89002486186961705</v>
      </c>
      <c r="C196" s="12">
        <v>7.27958704032243E-3</v>
      </c>
      <c r="D196" s="12">
        <v>-9.9890899532012901E-4</v>
      </c>
      <c r="E196" s="12">
        <v>-3.6829697377166397E-2</v>
      </c>
      <c r="F196" s="12">
        <v>2.06208687446271E-2</v>
      </c>
      <c r="G196" s="12">
        <v>1.5924542084281301E-2</v>
      </c>
      <c r="H196" s="12">
        <v>-2.3082831727927102E-3</v>
      </c>
      <c r="I196" s="12">
        <v>-2.1101653985377299E-2</v>
      </c>
      <c r="J196" s="12">
        <v>-5.9553020888478303E-2</v>
      </c>
      <c r="K196" s="12">
        <v>-3.6166165106020803E-2</v>
      </c>
      <c r="L196" s="12">
        <v>-9.0737065913830406E-2</v>
      </c>
      <c r="M196" s="12">
        <v>-0.119856924164063</v>
      </c>
      <c r="N196" s="12">
        <v>-1.2559932163055201E-2</v>
      </c>
      <c r="O196" s="12">
        <v>-6.4512733083573401E-2</v>
      </c>
      <c r="P196" s="12">
        <v>-0.116057678389982</v>
      </c>
      <c r="Q196" s="12">
        <v>-4.7036725632438298E-2</v>
      </c>
      <c r="R196" s="12">
        <v>-0.104242685996543</v>
      </c>
      <c r="S196" s="12">
        <v>-5.6644265292331103E-2</v>
      </c>
      <c r="T196" s="12">
        <v>-8.1237366170082398E-2</v>
      </c>
      <c r="U196" s="12">
        <v>4.11925387112589E-3</v>
      </c>
      <c r="V196" s="12">
        <v>-6.4440599980718299E-2</v>
      </c>
      <c r="W196" s="12">
        <v>-2.56361484186533E-2</v>
      </c>
      <c r="X196" s="12">
        <v>-3.7251632894138798E-2</v>
      </c>
      <c r="Y196" s="12">
        <v>5.7465887694988001E-3</v>
      </c>
      <c r="Z196" s="12">
        <v>1.6154423860625801E-2</v>
      </c>
      <c r="AA196" s="12">
        <v>-2.29659633037924E-2</v>
      </c>
      <c r="AB196" s="12">
        <v>-4.39840454677023E-2</v>
      </c>
      <c r="AC196" s="12">
        <v>1.88719035851782E-2</v>
      </c>
      <c r="AD196" s="12">
        <v>-8.0292823656522003E-2</v>
      </c>
      <c r="AE196" s="12">
        <v>-1.8416161986174101E-2</v>
      </c>
      <c r="AF196" s="12">
        <v>-1.9974578836746901E-2</v>
      </c>
      <c r="AG196" s="12">
        <v>-3.9423474701211998E-2</v>
      </c>
      <c r="AH196" s="12">
        <v>-3.3903396849062399E-2</v>
      </c>
      <c r="AI196" s="12">
        <v>-1.34284252049587E-2</v>
      </c>
      <c r="AJ196" s="12">
        <v>-1.0238226563911899E-2</v>
      </c>
      <c r="AK196" s="12">
        <v>-2.14327898377654E-3</v>
      </c>
      <c r="AL196" s="12">
        <v>-2.7605403848283798E-3</v>
      </c>
      <c r="AM196" s="12">
        <v>-1.7822797609692E-2</v>
      </c>
      <c r="AN196" s="12">
        <v>-1.66849309643456E-2</v>
      </c>
      <c r="AO196" s="12">
        <v>-3.20861308180036E-2</v>
      </c>
      <c r="AP196" s="12">
        <v>-1.2111292061951801E-2</v>
      </c>
      <c r="AQ196" s="12">
        <v>-4.1026059055218903E-2</v>
      </c>
      <c r="AR196" s="12">
        <v>2.5506514241816901E-2</v>
      </c>
      <c r="AS196" s="12">
        <v>-1.1496239563554601E-2</v>
      </c>
      <c r="AT196" s="12">
        <v>-4.2858602183791603E-2</v>
      </c>
      <c r="AU196" s="12">
        <v>2.9589582536493599E-2</v>
      </c>
      <c r="AW196">
        <f t="array" ref="AW196">SUMPRODUCT(B196:AU196,TRANSPOSE('QoL regression results'!$H$3:$H$48))</f>
        <v>0.85336092463572621</v>
      </c>
    </row>
    <row r="197" spans="1:49" x14ac:dyDescent="0.3">
      <c r="A197">
        <v>196</v>
      </c>
      <c r="B197" s="12">
        <v>0.90858636028637496</v>
      </c>
      <c r="C197" s="12">
        <v>1.5405341430223399E-3</v>
      </c>
      <c r="D197" s="12">
        <v>1.0502209604069401E-3</v>
      </c>
      <c r="E197" s="12">
        <v>-3.28068926684007E-2</v>
      </c>
      <c r="F197" s="12">
        <v>2.6595370317521998E-2</v>
      </c>
      <c r="G197" s="12">
        <v>1.51665393639641E-2</v>
      </c>
      <c r="H197" s="12">
        <v>6.1408744876858398E-3</v>
      </c>
      <c r="I197" s="12">
        <v>-1.6855013936375899E-2</v>
      </c>
      <c r="J197" s="12">
        <v>-5.14949718982739E-2</v>
      </c>
      <c r="K197" s="12">
        <v>-4.5044367078418503E-2</v>
      </c>
      <c r="L197" s="12">
        <v>-9.2581473361398103E-2</v>
      </c>
      <c r="M197" s="12">
        <v>-0.138606690134747</v>
      </c>
      <c r="N197" s="12">
        <v>-1.21782378658402E-2</v>
      </c>
      <c r="O197" s="12">
        <v>-4.8750009897927001E-2</v>
      </c>
      <c r="P197" s="12">
        <v>-6.3586162070487895E-2</v>
      </c>
      <c r="Q197" s="12">
        <v>-8.5892445174146403E-2</v>
      </c>
      <c r="R197" s="12">
        <v>-5.3923176402920901E-2</v>
      </c>
      <c r="S197" s="12">
        <v>-6.1260381987169599E-2</v>
      </c>
      <c r="T197" s="12">
        <v>-8.1576056513195994E-2</v>
      </c>
      <c r="U197" s="12">
        <v>1.0586667268579901E-2</v>
      </c>
      <c r="V197" s="12">
        <v>-8.4393909199508094E-2</v>
      </c>
      <c r="W197" s="12">
        <v>-2.6877943255482602E-2</v>
      </c>
      <c r="X197" s="12">
        <v>-1.2428120019214801E-2</v>
      </c>
      <c r="Y197" s="12">
        <v>-3.2977131841372402E-2</v>
      </c>
      <c r="Z197" s="12">
        <v>1.6412348951622399E-2</v>
      </c>
      <c r="AA197" s="12">
        <v>-1.4857322558101399E-2</v>
      </c>
      <c r="AB197" s="12">
        <v>-6.4831063721887794E-2</v>
      </c>
      <c r="AC197" s="12">
        <v>7.5322492847055599E-3</v>
      </c>
      <c r="AD197" s="12">
        <v>7.3718417413816198E-2</v>
      </c>
      <c r="AE197" s="12">
        <v>-2.48625192514564E-2</v>
      </c>
      <c r="AF197" s="12">
        <v>-1.57796274690657E-2</v>
      </c>
      <c r="AG197" s="12">
        <v>-4.1344301525884398E-2</v>
      </c>
      <c r="AH197" s="12">
        <v>-4.0520045715255998E-2</v>
      </c>
      <c r="AI197" s="12">
        <v>-2.2629218147952601E-2</v>
      </c>
      <c r="AJ197" s="12">
        <v>-1.4366928148577899E-2</v>
      </c>
      <c r="AK197" s="12">
        <v>-9.1803797837626995E-3</v>
      </c>
      <c r="AL197" s="12">
        <v>-4.0002903681470399E-3</v>
      </c>
      <c r="AM197" s="12">
        <v>-1.2742051801448001E-2</v>
      </c>
      <c r="AN197" s="12">
        <v>-1.90787029708675E-2</v>
      </c>
      <c r="AO197" s="12">
        <v>-3.7590157194856699E-2</v>
      </c>
      <c r="AP197" s="12">
        <v>-1.1689014426551399E-2</v>
      </c>
      <c r="AQ197" s="12">
        <v>-3.8667128284950301E-2</v>
      </c>
      <c r="AR197" s="12">
        <v>1.64351232693331E-2</v>
      </c>
      <c r="AS197" s="12">
        <v>-6.4905694626515298E-3</v>
      </c>
      <c r="AT197" s="12">
        <v>-4.1537891025797601E-2</v>
      </c>
      <c r="AU197" s="12">
        <v>2.56952186685468E-2</v>
      </c>
      <c r="AW197">
        <f t="array" ref="AW197">SUMPRODUCT(B197:AU197,TRANSPOSE('QoL regression results'!$H$3:$H$48))</f>
        <v>0.86406602420297185</v>
      </c>
    </row>
    <row r="198" spans="1:49" x14ac:dyDescent="0.3">
      <c r="A198">
        <v>197</v>
      </c>
      <c r="B198" s="12">
        <v>0.889221833954427</v>
      </c>
      <c r="C198" s="12">
        <v>7.3937617333702304E-3</v>
      </c>
      <c r="D198" s="12">
        <v>-2.6303505548252101E-2</v>
      </c>
      <c r="E198" s="12">
        <v>-1.4844610742772E-2</v>
      </c>
      <c r="F198" s="12">
        <v>2.2549634996348499E-2</v>
      </c>
      <c r="G198" s="12">
        <v>3.6242138204676699E-2</v>
      </c>
      <c r="H198" s="12">
        <v>-3.678238812687E-2</v>
      </c>
      <c r="I198" s="12">
        <v>-3.1283706181078903E-2</v>
      </c>
      <c r="J198" s="12">
        <v>-5.9027810036349201E-2</v>
      </c>
      <c r="K198" s="12">
        <v>-3.5509123094013599E-2</v>
      </c>
      <c r="L198" s="12">
        <v>-8.7051294825503694E-2</v>
      </c>
      <c r="M198" s="12">
        <v>-7.3373289189614097E-2</v>
      </c>
      <c r="N198" s="12">
        <v>-1.46885361846517E-2</v>
      </c>
      <c r="O198" s="12">
        <v>-6.5161173512906997E-2</v>
      </c>
      <c r="P198" s="12">
        <v>-0.12968156150039201</v>
      </c>
      <c r="Q198" s="12">
        <v>-4.5276648359817297E-2</v>
      </c>
      <c r="R198" s="12">
        <v>1.35039011153643E-2</v>
      </c>
      <c r="S198" s="12">
        <v>-3.06086824583802E-2</v>
      </c>
      <c r="T198" s="12">
        <v>-9.3806150299634794E-2</v>
      </c>
      <c r="U198" s="12">
        <v>4.3370399209469099E-3</v>
      </c>
      <c r="V198" s="12">
        <v>-5.8519086478219601E-2</v>
      </c>
      <c r="W198" s="12">
        <v>-4.4864579823649497E-2</v>
      </c>
      <c r="X198" s="12">
        <v>-2.1714487033507601E-2</v>
      </c>
      <c r="Y198" s="12">
        <v>1.55332424821475E-3</v>
      </c>
      <c r="Z198" s="12">
        <v>-2.3667239437688101E-2</v>
      </c>
      <c r="AA198" s="12">
        <v>-1.6670580563418001E-2</v>
      </c>
      <c r="AB198" s="12">
        <v>-7.3846113652690698E-2</v>
      </c>
      <c r="AC198" s="12">
        <v>-2.11125975853894E-2</v>
      </c>
      <c r="AD198" s="12">
        <v>-1.35426382659128E-2</v>
      </c>
      <c r="AE198" s="12">
        <v>-1.9788155590349198E-2</v>
      </c>
      <c r="AF198" s="12">
        <v>-1.5457970944255E-2</v>
      </c>
      <c r="AG198" s="12">
        <v>-3.6847330359444E-2</v>
      </c>
      <c r="AH198" s="12">
        <v>-3.5434264300710797E-2</v>
      </c>
      <c r="AI198" s="12">
        <v>-1.6798069693154501E-2</v>
      </c>
      <c r="AJ198" s="12">
        <v>-1.5843806625512501E-2</v>
      </c>
      <c r="AK198" s="12">
        <v>-5.8112626833503904E-3</v>
      </c>
      <c r="AL198" s="12">
        <v>3.0127089479735098E-4</v>
      </c>
      <c r="AM198" s="12">
        <v>-1.5702753490635199E-2</v>
      </c>
      <c r="AN198" s="12">
        <v>-1.9682749089449999E-2</v>
      </c>
      <c r="AO198" s="12">
        <v>-3.1219105948323601E-2</v>
      </c>
      <c r="AP198" s="12">
        <v>-4.3793136621881196E-3</v>
      </c>
      <c r="AQ198" s="12">
        <v>-4.2000697124701301E-2</v>
      </c>
      <c r="AR198" s="12">
        <v>2.17455393393538E-2</v>
      </c>
      <c r="AS198" s="12">
        <v>-1.0357316912358999E-2</v>
      </c>
      <c r="AT198" s="12">
        <v>-4.4854438316635097E-2</v>
      </c>
      <c r="AU198" s="12">
        <v>3.1198428501119702E-2</v>
      </c>
      <c r="AW198">
        <f t="array" ref="AW198">SUMPRODUCT(B198:AU198,TRANSPOSE('QoL regression results'!$H$3:$H$48))</f>
        <v>0.85408884054851353</v>
      </c>
    </row>
    <row r="199" spans="1:49" x14ac:dyDescent="0.3">
      <c r="A199">
        <v>198</v>
      </c>
      <c r="B199" s="12">
        <v>0.87922762851110803</v>
      </c>
      <c r="C199" s="12">
        <v>7.3260698207908998E-3</v>
      </c>
      <c r="D199" s="12">
        <v>-1.06998331114264E-2</v>
      </c>
      <c r="E199" s="12">
        <v>-3.34908023960694E-2</v>
      </c>
      <c r="F199" s="12">
        <v>2.2779230857315601E-2</v>
      </c>
      <c r="G199" s="12">
        <v>2.5348715011763199E-2</v>
      </c>
      <c r="H199" s="12">
        <v>1.7525911529976301E-2</v>
      </c>
      <c r="I199" s="12">
        <v>-1.8547790050728499E-2</v>
      </c>
      <c r="J199" s="12">
        <v>-4.3642511226061102E-2</v>
      </c>
      <c r="K199" s="12">
        <v>-3.3450045609575603E-2</v>
      </c>
      <c r="L199" s="12">
        <v>-0.102186647341366</v>
      </c>
      <c r="M199" s="12">
        <v>-9.6923051405786803E-2</v>
      </c>
      <c r="N199" s="12">
        <v>-1.7532237618946799E-2</v>
      </c>
      <c r="O199" s="12">
        <v>-8.2320082717894802E-2</v>
      </c>
      <c r="P199" s="12">
        <v>-8.0986019457896102E-2</v>
      </c>
      <c r="Q199" s="12">
        <v>-6.6363419003671403E-2</v>
      </c>
      <c r="R199" s="12">
        <v>-5.2570056516786701E-2</v>
      </c>
      <c r="S199" s="12">
        <v>-4.7117279574801003E-2</v>
      </c>
      <c r="T199" s="12">
        <v>-7.40312897708955E-2</v>
      </c>
      <c r="U199" s="12">
        <v>-1.2769983868760999E-2</v>
      </c>
      <c r="V199" s="12">
        <v>-0.119718176192722</v>
      </c>
      <c r="W199" s="12">
        <v>-3.3444995270969298E-3</v>
      </c>
      <c r="X199" s="12">
        <v>-2.47846945651903E-2</v>
      </c>
      <c r="Y199" s="12">
        <v>-4.3029840770987503E-3</v>
      </c>
      <c r="Z199" s="12">
        <v>-4.4152629353008703E-3</v>
      </c>
      <c r="AA199" s="12">
        <v>-2.0244894670153099E-2</v>
      </c>
      <c r="AB199" s="12">
        <v>-5.7582926640063203E-2</v>
      </c>
      <c r="AC199" s="12">
        <v>9.0157598119314994E-3</v>
      </c>
      <c r="AD199" s="12">
        <v>4.6588747737671403E-2</v>
      </c>
      <c r="AE199" s="12">
        <v>-2.4293910333031299E-2</v>
      </c>
      <c r="AF199" s="12">
        <v>-1.2263758420602599E-2</v>
      </c>
      <c r="AG199" s="12">
        <v>-4.18209653482896E-2</v>
      </c>
      <c r="AH199" s="12">
        <v>-3.5579990180241702E-2</v>
      </c>
      <c r="AI199" s="12">
        <v>-1.33992716690796E-2</v>
      </c>
      <c r="AJ199" s="12">
        <v>-1.3156557115293401E-2</v>
      </c>
      <c r="AK199" s="12">
        <v>5.4377996496626901E-3</v>
      </c>
      <c r="AL199" s="12">
        <v>9.3494320914380702E-3</v>
      </c>
      <c r="AM199" s="12">
        <v>3.8389022600566502E-3</v>
      </c>
      <c r="AN199" s="12">
        <v>-1.1290405220829899E-2</v>
      </c>
      <c r="AO199" s="12">
        <v>-3.0386949290221801E-2</v>
      </c>
      <c r="AP199" s="12">
        <v>-8.6278800434101202E-3</v>
      </c>
      <c r="AQ199" s="12">
        <v>-3.3886803162767001E-2</v>
      </c>
      <c r="AR199" s="12">
        <v>2.2173765146449101E-2</v>
      </c>
      <c r="AS199" s="12">
        <v>-8.3803149311718408E-3</v>
      </c>
      <c r="AT199" s="12">
        <v>-4.1418274732930797E-2</v>
      </c>
      <c r="AU199" s="12">
        <v>2.8771261773875501E-2</v>
      </c>
      <c r="AW199">
        <f t="array" ref="AW199">SUMPRODUCT(B199:AU199,TRANSPOSE('QoL regression results'!$H$3:$H$48))</f>
        <v>0.85299707042230444</v>
      </c>
    </row>
    <row r="200" spans="1:49" x14ac:dyDescent="0.3">
      <c r="A200">
        <v>199</v>
      </c>
      <c r="B200" s="12">
        <v>0.87702370446313405</v>
      </c>
      <c r="C200" s="12">
        <v>1.3277755543980901E-2</v>
      </c>
      <c r="D200" s="12">
        <v>1.8167990592362501E-2</v>
      </c>
      <c r="E200" s="12">
        <v>-2.5072942779675599E-2</v>
      </c>
      <c r="F200" s="12">
        <v>2.4612638768964398E-2</v>
      </c>
      <c r="G200" s="12">
        <v>2.0066062685954601E-2</v>
      </c>
      <c r="H200" s="12">
        <v>6.2149680982514404E-3</v>
      </c>
      <c r="I200" s="12">
        <v>1.8460532275363199E-4</v>
      </c>
      <c r="J200" s="12">
        <v>-5.7493251672067799E-2</v>
      </c>
      <c r="K200" s="12">
        <v>-3.3438014669771303E-2</v>
      </c>
      <c r="L200" s="12">
        <v>-0.107784694543146</v>
      </c>
      <c r="M200" s="12">
        <v>-0.107890576741133</v>
      </c>
      <c r="N200" s="12">
        <v>-1.0431247239623799E-2</v>
      </c>
      <c r="O200" s="12">
        <v>-5.6854910184792502E-2</v>
      </c>
      <c r="P200" s="12">
        <v>-8.8442351628690602E-2</v>
      </c>
      <c r="Q200" s="12">
        <v>-9.77259812241182E-2</v>
      </c>
      <c r="R200" s="12">
        <v>-8.4729879065244401E-2</v>
      </c>
      <c r="S200" s="12">
        <v>-3.9699636929078602E-2</v>
      </c>
      <c r="T200" s="12">
        <v>-0.104340815132644</v>
      </c>
      <c r="U200" s="12">
        <v>9.5260470773669993E-3</v>
      </c>
      <c r="V200" s="12">
        <v>-8.4738687635560694E-2</v>
      </c>
      <c r="W200" s="12">
        <v>-4.2506392477260797E-2</v>
      </c>
      <c r="X200" s="12">
        <v>-2.16347975854006E-2</v>
      </c>
      <c r="Y200" s="12">
        <v>-1.4055077126121401E-2</v>
      </c>
      <c r="Z200" s="12">
        <v>5.51329304937433E-3</v>
      </c>
      <c r="AA200" s="12">
        <v>-6.2683050358785996E-3</v>
      </c>
      <c r="AB200" s="12">
        <v>-7.0153553517234901E-2</v>
      </c>
      <c r="AC200" s="12">
        <v>-3.80915018706613E-2</v>
      </c>
      <c r="AD200" s="12">
        <v>-5.8602664761803203E-2</v>
      </c>
      <c r="AE200" s="12">
        <v>-2.23420744303875E-2</v>
      </c>
      <c r="AF200" s="12">
        <v>-1.9689505240988101E-2</v>
      </c>
      <c r="AG200" s="12">
        <v>-3.3657181935768402E-2</v>
      </c>
      <c r="AH200" s="12">
        <v>-3.9372078230596602E-2</v>
      </c>
      <c r="AI200" s="12">
        <v>-1.2870305682101801E-2</v>
      </c>
      <c r="AJ200" s="12">
        <v>-1.1547702858168699E-2</v>
      </c>
      <c r="AK200" s="12">
        <v>-6.0624836290031096E-3</v>
      </c>
      <c r="AL200" s="12">
        <v>3.4792347298277298E-3</v>
      </c>
      <c r="AM200" s="12">
        <v>-6.4152109808203704E-3</v>
      </c>
      <c r="AN200" s="12">
        <v>-1.82588644482394E-2</v>
      </c>
      <c r="AO200" s="12">
        <v>-2.5914547291555599E-2</v>
      </c>
      <c r="AP200" s="12">
        <v>-4.2605756794662402E-3</v>
      </c>
      <c r="AQ200" s="12">
        <v>-3.66330511768172E-2</v>
      </c>
      <c r="AR200" s="12">
        <v>2.1103766769685402E-2</v>
      </c>
      <c r="AS200" s="12">
        <v>-1.06952290863607E-2</v>
      </c>
      <c r="AT200" s="12">
        <v>-4.19786869323059E-2</v>
      </c>
      <c r="AU200" s="12">
        <v>3.0749238677769099E-2</v>
      </c>
      <c r="AW200">
        <f t="array" ref="AW200">SUMPRODUCT(B200:AU200,TRANSPOSE('QoL regression results'!$H$3:$H$48))</f>
        <v>0.84113086096236511</v>
      </c>
    </row>
    <row r="201" spans="1:49" x14ac:dyDescent="0.3">
      <c r="A201">
        <v>200</v>
      </c>
      <c r="B201" s="12">
        <v>0.89451793144946701</v>
      </c>
      <c r="C201" s="12">
        <v>4.9758843283509097E-3</v>
      </c>
      <c r="D201" s="12">
        <v>-4.0923758253086596E-3</v>
      </c>
      <c r="E201" s="12">
        <v>-2.49272480524277E-2</v>
      </c>
      <c r="F201" s="12">
        <v>2.4607724076195599E-2</v>
      </c>
      <c r="G201" s="12">
        <v>1.7041405476303E-2</v>
      </c>
      <c r="H201" s="12">
        <v>-1.23623728871743E-3</v>
      </c>
      <c r="I201" s="12">
        <v>-1.0247387780096101E-2</v>
      </c>
      <c r="J201" s="12">
        <v>-2.8254560338543198E-2</v>
      </c>
      <c r="K201" s="12">
        <v>-3.5581124797691703E-2</v>
      </c>
      <c r="L201" s="12">
        <v>-8.2172936195580207E-2</v>
      </c>
      <c r="M201" s="12">
        <v>-0.16284608247771301</v>
      </c>
      <c r="N201" s="12">
        <v>-2.4542317930058E-2</v>
      </c>
      <c r="O201" s="12">
        <v>-3.4742474205470303E-2</v>
      </c>
      <c r="P201" s="12">
        <v>-7.6365815430263606E-2</v>
      </c>
      <c r="Q201" s="12">
        <v>-3.10885582398325E-2</v>
      </c>
      <c r="R201" s="12">
        <v>-5.4704903792689302E-2</v>
      </c>
      <c r="S201" s="12">
        <v>-3.7501228080257701E-2</v>
      </c>
      <c r="T201" s="12">
        <v>-9.6344705852039803E-2</v>
      </c>
      <c r="U201" s="12">
        <v>7.0109251874494304E-3</v>
      </c>
      <c r="V201" s="12">
        <v>-1.2675007362334199E-2</v>
      </c>
      <c r="W201" s="12">
        <v>-8.9897180695191793E-3</v>
      </c>
      <c r="X201" s="12">
        <v>-4.60209477109376E-2</v>
      </c>
      <c r="Y201" s="12">
        <v>1.08339653183175E-2</v>
      </c>
      <c r="Z201" s="12">
        <v>5.1303659730831001E-2</v>
      </c>
      <c r="AA201" s="12">
        <v>-2.1819348435483901E-2</v>
      </c>
      <c r="AB201" s="12">
        <v>-5.9962619780577799E-2</v>
      </c>
      <c r="AC201" s="12">
        <v>-2.0033246317753401E-2</v>
      </c>
      <c r="AD201" s="12">
        <v>3.26217445383594E-2</v>
      </c>
      <c r="AE201" s="12">
        <v>-2.7071410742737601E-2</v>
      </c>
      <c r="AF201" s="12">
        <v>-1.19467829981209E-2</v>
      </c>
      <c r="AG201" s="12">
        <v>-4.2638936811459402E-2</v>
      </c>
      <c r="AH201" s="12">
        <v>-3.8053839235623499E-2</v>
      </c>
      <c r="AI201" s="12">
        <v>-1.73374058357539E-2</v>
      </c>
      <c r="AJ201" s="12">
        <v>-7.7258530849020901E-3</v>
      </c>
      <c r="AK201" s="12">
        <v>1.0872073184826699E-3</v>
      </c>
      <c r="AL201" s="12">
        <v>4.2702318331016504E-3</v>
      </c>
      <c r="AM201" s="12">
        <v>-1.1607697131974499E-2</v>
      </c>
      <c r="AN201" s="12">
        <v>-1.38776233819399E-2</v>
      </c>
      <c r="AO201" s="12">
        <v>-3.9896464086949197E-2</v>
      </c>
      <c r="AP201" s="12">
        <v>-1.52976852320628E-2</v>
      </c>
      <c r="AQ201" s="12">
        <v>-4.1808176387481799E-2</v>
      </c>
      <c r="AR201" s="12">
        <v>2.39480736409871E-2</v>
      </c>
      <c r="AS201" s="12">
        <v>-1.02845790102166E-2</v>
      </c>
      <c r="AT201" s="12">
        <v>-4.4982265734470103E-2</v>
      </c>
      <c r="AU201" s="12">
        <v>2.6390651681554699E-2</v>
      </c>
      <c r="AW201">
        <f t="array" ref="AW201">SUMPRODUCT(B201:AU201,TRANSPOSE('QoL regression results'!$H$3:$H$48))</f>
        <v>0.86073432404694517</v>
      </c>
    </row>
    <row r="202" spans="1:49" x14ac:dyDescent="0.3">
      <c r="A202">
        <v>201</v>
      </c>
      <c r="B202" s="12">
        <v>0.89160222816494195</v>
      </c>
      <c r="C202" s="12">
        <v>7.3579887104414802E-3</v>
      </c>
      <c r="D202" s="12">
        <v>5.4339852671388402E-3</v>
      </c>
      <c r="E202" s="12">
        <v>-4.0765663101615397E-2</v>
      </c>
      <c r="F202" s="12">
        <v>1.6927464892171101E-2</v>
      </c>
      <c r="G202" s="12">
        <v>2.15456289388559E-2</v>
      </c>
      <c r="H202" s="12">
        <v>4.2634933258912299E-3</v>
      </c>
      <c r="I202" s="12">
        <v>-2.26411505326688E-2</v>
      </c>
      <c r="J202" s="12">
        <v>-8.9035424138143596E-2</v>
      </c>
      <c r="K202" s="12">
        <v>-3.7722258596739999E-2</v>
      </c>
      <c r="L202" s="12">
        <v>-8.6299177548619099E-2</v>
      </c>
      <c r="M202" s="12">
        <v>-7.3102198750146799E-2</v>
      </c>
      <c r="N202" s="12">
        <v>-2.3809252164594698E-2</v>
      </c>
      <c r="O202" s="12">
        <v>-5.1627987330514401E-2</v>
      </c>
      <c r="P202" s="12">
        <v>-8.1666383082156693E-2</v>
      </c>
      <c r="Q202" s="12">
        <v>-6.8783484771674105E-2</v>
      </c>
      <c r="R202" s="12">
        <v>-7.1207265502638506E-2</v>
      </c>
      <c r="S202" s="12">
        <v>-4.9521378860718501E-2</v>
      </c>
      <c r="T202" s="12">
        <v>-7.5807906849159695E-2</v>
      </c>
      <c r="U202" s="12">
        <v>-1.8332160514090201E-2</v>
      </c>
      <c r="V202" s="12">
        <v>-4.9286059702478902E-2</v>
      </c>
      <c r="W202" s="12">
        <v>-1.54829685750233E-2</v>
      </c>
      <c r="X202" s="12">
        <v>-3.01023115057929E-2</v>
      </c>
      <c r="Y202" s="12">
        <v>5.6534053135000898E-3</v>
      </c>
      <c r="Z202" s="12">
        <v>-1.2610169931732E-2</v>
      </c>
      <c r="AA202" s="12">
        <v>-2.43616680519179E-2</v>
      </c>
      <c r="AB202" s="12">
        <v>-7.1479694999104407E-2</v>
      </c>
      <c r="AC202" s="12">
        <v>-2.4441989762106899E-2</v>
      </c>
      <c r="AD202" s="12">
        <v>1.4900006310674299E-2</v>
      </c>
      <c r="AE202" s="12">
        <v>-2.8010165885684501E-2</v>
      </c>
      <c r="AF202" s="12">
        <v>-1.50382045066417E-2</v>
      </c>
      <c r="AG202" s="12">
        <v>-3.9650804477616E-2</v>
      </c>
      <c r="AH202" s="12">
        <v>-3.2522688771149201E-2</v>
      </c>
      <c r="AI202" s="12">
        <v>-1.47564769256355E-2</v>
      </c>
      <c r="AJ202" s="12">
        <v>-1.76281715036537E-2</v>
      </c>
      <c r="AK202" s="12">
        <v>-2.5618550057970799E-3</v>
      </c>
      <c r="AL202" s="12">
        <v>1.1565130563279799E-3</v>
      </c>
      <c r="AM202" s="12">
        <v>-1.2039063703500099E-2</v>
      </c>
      <c r="AN202" s="12">
        <v>-1.93740922141315E-2</v>
      </c>
      <c r="AO202" s="12">
        <v>-3.4816594978843998E-2</v>
      </c>
      <c r="AP202" s="12">
        <v>-6.7173420209512896E-3</v>
      </c>
      <c r="AQ202" s="12">
        <v>-3.9563719958137698E-2</v>
      </c>
      <c r="AR202" s="12">
        <v>2.100766581134E-2</v>
      </c>
      <c r="AS202" s="12">
        <v>-1.2498485487068301E-2</v>
      </c>
      <c r="AT202" s="12">
        <v>-4.38707679883883E-2</v>
      </c>
      <c r="AU202" s="12">
        <v>2.9482061588326499E-2</v>
      </c>
      <c r="AW202">
        <f t="array" ref="AW202">SUMPRODUCT(B202:AU202,TRANSPOSE('QoL regression results'!$H$3:$H$48))</f>
        <v>0.8602360524501208</v>
      </c>
    </row>
    <row r="203" spans="1:49" x14ac:dyDescent="0.3">
      <c r="A203">
        <v>202</v>
      </c>
      <c r="B203" s="12">
        <v>0.90538423231607501</v>
      </c>
      <c r="C203" s="12">
        <v>-2.324328659567E-3</v>
      </c>
      <c r="D203" s="12">
        <v>-8.9816428198251797E-3</v>
      </c>
      <c r="E203" s="12">
        <v>-4.1043950573098002E-2</v>
      </c>
      <c r="F203" s="12">
        <v>2.4187522001558499E-2</v>
      </c>
      <c r="G203" s="12">
        <v>1.84946322703641E-2</v>
      </c>
      <c r="H203" s="12">
        <v>2.8029579289140499E-3</v>
      </c>
      <c r="I203" s="12">
        <v>-1.7577976533367599E-2</v>
      </c>
      <c r="J203" s="12">
        <v>-3.0664320974527301E-2</v>
      </c>
      <c r="K203" s="12">
        <v>-3.7825259832234802E-2</v>
      </c>
      <c r="L203" s="12">
        <v>-9.3725462931438699E-2</v>
      </c>
      <c r="M203" s="12">
        <v>-8.0602099860860005E-2</v>
      </c>
      <c r="N203" s="12">
        <v>-1.47956373176855E-2</v>
      </c>
      <c r="O203" s="12">
        <v>-5.8482800398272701E-2</v>
      </c>
      <c r="P203" s="12">
        <v>-0.119897251734358</v>
      </c>
      <c r="Q203" s="12">
        <v>-5.72372269604704E-2</v>
      </c>
      <c r="R203" s="12">
        <v>-8.9209025243890697E-2</v>
      </c>
      <c r="S203" s="12">
        <v>-3.6368473025891898E-2</v>
      </c>
      <c r="T203" s="12">
        <v>-7.4664473687819796E-2</v>
      </c>
      <c r="U203" s="12">
        <v>7.9315543861260395E-3</v>
      </c>
      <c r="V203" s="12">
        <v>-8.0051902363436706E-2</v>
      </c>
      <c r="W203" s="12">
        <v>-2.43816918532722E-2</v>
      </c>
      <c r="X203" s="12">
        <v>-5.1061738915198898E-2</v>
      </c>
      <c r="Y203" s="12">
        <v>2.9935955084459901E-4</v>
      </c>
      <c r="Z203" s="12">
        <v>2.4226412424744399E-2</v>
      </c>
      <c r="AA203" s="12">
        <v>-9.52324308109973E-3</v>
      </c>
      <c r="AB203" s="12">
        <v>-7.3285061292541795E-2</v>
      </c>
      <c r="AC203" s="12">
        <v>-5.5854141951205999E-2</v>
      </c>
      <c r="AD203" s="12">
        <v>1.2876636720756699E-3</v>
      </c>
      <c r="AE203" s="12">
        <v>-2.6203286486431901E-2</v>
      </c>
      <c r="AF203" s="12">
        <v>-1.69417003383866E-2</v>
      </c>
      <c r="AG203" s="12">
        <v>-4.7077210383978003E-2</v>
      </c>
      <c r="AH203" s="12">
        <v>-3.7515884836299099E-2</v>
      </c>
      <c r="AI203" s="12">
        <v>-2.9766792317779098E-2</v>
      </c>
      <c r="AJ203" s="12">
        <v>-1.17246730640366E-2</v>
      </c>
      <c r="AK203" s="12">
        <v>2.3691323230785998E-3</v>
      </c>
      <c r="AL203" s="12">
        <v>8.4792351152638001E-3</v>
      </c>
      <c r="AM203" s="12">
        <v>-7.33940144867248E-3</v>
      </c>
      <c r="AN203" s="12">
        <v>-1.0693809906222901E-2</v>
      </c>
      <c r="AO203" s="12">
        <v>-3.3128978449962598E-2</v>
      </c>
      <c r="AP203" s="12">
        <v>-1.20793408004083E-2</v>
      </c>
      <c r="AQ203" s="12">
        <v>-4.1092332947693898E-2</v>
      </c>
      <c r="AR203" s="12">
        <v>2.07777800836337E-2</v>
      </c>
      <c r="AS203" s="12">
        <v>-1.3372448643946201E-2</v>
      </c>
      <c r="AT203" s="12">
        <v>-4.8624684910877999E-2</v>
      </c>
      <c r="AU203" s="12">
        <v>2.79810077819709E-2</v>
      </c>
      <c r="AW203">
        <f t="array" ref="AW203">SUMPRODUCT(B203:AU203,TRANSPOSE('QoL regression results'!$H$3:$H$48))</f>
        <v>0.87634758259503975</v>
      </c>
    </row>
    <row r="204" spans="1:49" x14ac:dyDescent="0.3">
      <c r="A204">
        <v>203</v>
      </c>
      <c r="B204" s="12">
        <v>0.90183391406636604</v>
      </c>
      <c r="C204" s="12">
        <v>5.4766522038592405E-4</v>
      </c>
      <c r="D204" s="12">
        <v>5.4219935104595999E-3</v>
      </c>
      <c r="E204" s="12">
        <v>-2.5325633381289601E-2</v>
      </c>
      <c r="F204" s="12">
        <v>1.93228573116834E-2</v>
      </c>
      <c r="G204" s="12">
        <v>9.5636779911876107E-3</v>
      </c>
      <c r="H204" s="12">
        <v>-4.2019958065546504E-3</v>
      </c>
      <c r="I204" s="12">
        <v>-2.2084037196417099E-2</v>
      </c>
      <c r="J204" s="12">
        <v>-4.6942339408281297E-2</v>
      </c>
      <c r="K204" s="12">
        <v>-4.1957362750066902E-2</v>
      </c>
      <c r="L204" s="12">
        <v>-0.104679005997856</v>
      </c>
      <c r="M204" s="12">
        <v>-0.10153304862221001</v>
      </c>
      <c r="N204" s="12">
        <v>-1.8193074387868401E-2</v>
      </c>
      <c r="O204" s="12">
        <v>-5.37741462367195E-2</v>
      </c>
      <c r="P204" s="12">
        <v>-8.6037135361020894E-2</v>
      </c>
      <c r="Q204" s="12">
        <v>-4.4299549865099701E-2</v>
      </c>
      <c r="R204" s="12">
        <v>-9.1136726259702303E-2</v>
      </c>
      <c r="S204" s="12">
        <v>-4.98355235248494E-2</v>
      </c>
      <c r="T204" s="12">
        <v>-8.7831101552940993E-2</v>
      </c>
      <c r="U204" s="12">
        <v>1.9461190356913498E-2</v>
      </c>
      <c r="V204" s="12">
        <v>-0.11735270148275601</v>
      </c>
      <c r="W204" s="12">
        <v>-4.5587165962611802E-3</v>
      </c>
      <c r="X204" s="12">
        <v>-5.0406865189489801E-2</v>
      </c>
      <c r="Y204" s="12">
        <v>3.5338281732981099E-3</v>
      </c>
      <c r="Z204" s="12">
        <v>-2.5454584935196398E-2</v>
      </c>
      <c r="AA204" s="12">
        <v>-2.2980359812778399E-2</v>
      </c>
      <c r="AB204" s="12">
        <v>-7.4771093768603303E-2</v>
      </c>
      <c r="AC204" s="12">
        <v>-6.1000850405735003E-2</v>
      </c>
      <c r="AD204" s="12">
        <v>7.0050050695282307E-2</v>
      </c>
      <c r="AE204" s="12">
        <v>-2.5277882415768602E-2</v>
      </c>
      <c r="AF204" s="12">
        <v>-2.4184143195456899E-2</v>
      </c>
      <c r="AG204" s="12">
        <v>-4.4610795233049103E-2</v>
      </c>
      <c r="AH204" s="12">
        <v>-3.6454730444398301E-2</v>
      </c>
      <c r="AI204" s="12">
        <v>-1.6758566417752599E-2</v>
      </c>
      <c r="AJ204" s="12">
        <v>-1.19803687192299E-2</v>
      </c>
      <c r="AK204" s="12">
        <v>-5.8493757527881699E-3</v>
      </c>
      <c r="AL204" s="12">
        <v>-2.2730104688178899E-4</v>
      </c>
      <c r="AM204" s="12">
        <v>-1.6758586105772501E-2</v>
      </c>
      <c r="AN204" s="12">
        <v>-2.2993327415146699E-2</v>
      </c>
      <c r="AO204" s="12">
        <v>-2.8272352159740499E-2</v>
      </c>
      <c r="AP204" s="12">
        <v>-9.9764211818519806E-3</v>
      </c>
      <c r="AQ204" s="12">
        <v>-3.7530131688742599E-2</v>
      </c>
      <c r="AR204" s="12">
        <v>2.5934375441236598E-2</v>
      </c>
      <c r="AS204" s="12">
        <v>-1.28300310276238E-2</v>
      </c>
      <c r="AT204" s="12">
        <v>-4.5398911567079397E-2</v>
      </c>
      <c r="AU204" s="12">
        <v>2.9787335599466599E-2</v>
      </c>
      <c r="AW204">
        <f t="array" ref="AW204">SUMPRODUCT(B204:AU204,TRANSPOSE('QoL regression results'!$H$3:$H$48))</f>
        <v>0.86515188257508602</v>
      </c>
    </row>
    <row r="205" spans="1:49" x14ac:dyDescent="0.3">
      <c r="A205">
        <v>204</v>
      </c>
      <c r="B205" s="12">
        <v>0.90063367408203998</v>
      </c>
      <c r="C205" s="12">
        <v>-2.4184174482285601E-3</v>
      </c>
      <c r="D205" s="12">
        <v>1.5538753850423101E-2</v>
      </c>
      <c r="E205" s="12">
        <v>-3.0443688756923399E-2</v>
      </c>
      <c r="F205" s="12">
        <v>1.6704820801053E-2</v>
      </c>
      <c r="G205" s="12">
        <v>1.7073941698178399E-2</v>
      </c>
      <c r="H205" s="12">
        <v>1.9662082149010701E-3</v>
      </c>
      <c r="I205" s="12">
        <v>-8.4185652462419394E-3</v>
      </c>
      <c r="J205" s="12">
        <v>-9.1401689994881102E-2</v>
      </c>
      <c r="K205" s="12">
        <v>-4.5236489859647497E-2</v>
      </c>
      <c r="L205" s="12">
        <v>-8.7940330218501506E-2</v>
      </c>
      <c r="M205" s="12">
        <v>-0.114424998218848</v>
      </c>
      <c r="N205" s="12">
        <v>-7.4010366203476402E-3</v>
      </c>
      <c r="O205" s="12">
        <v>-5.0932927514480801E-2</v>
      </c>
      <c r="P205" s="12">
        <v>-7.0698685091661106E-2</v>
      </c>
      <c r="Q205" s="12">
        <v>-5.3226900028447197E-2</v>
      </c>
      <c r="R205" s="12">
        <v>-8.8266512186969903E-2</v>
      </c>
      <c r="S205" s="12">
        <v>-5.8053881849864701E-2</v>
      </c>
      <c r="T205" s="12">
        <v>-0.111748091067133</v>
      </c>
      <c r="U205" s="12">
        <v>-3.1363119394889498E-2</v>
      </c>
      <c r="V205" s="12">
        <v>-0.10801603221330899</v>
      </c>
      <c r="W205" s="12">
        <v>-2.1468002739111501E-2</v>
      </c>
      <c r="X205" s="12">
        <v>-2.1414599234434499E-2</v>
      </c>
      <c r="Y205" s="12">
        <v>7.9578807580688998E-3</v>
      </c>
      <c r="Z205" s="12">
        <v>2.56194560366904E-2</v>
      </c>
      <c r="AA205" s="12">
        <v>-2.4589936435328599E-2</v>
      </c>
      <c r="AB205" s="12">
        <v>-7.0691212897248196E-2</v>
      </c>
      <c r="AC205" s="12">
        <v>-2.08565371523468E-2</v>
      </c>
      <c r="AD205" s="12">
        <v>-2.4103862426596501E-2</v>
      </c>
      <c r="AE205" s="12">
        <v>-2.40726389507387E-2</v>
      </c>
      <c r="AF205" s="12">
        <v>-1.8678943452214498E-2</v>
      </c>
      <c r="AG205" s="12">
        <v>-5.0513394320931701E-2</v>
      </c>
      <c r="AH205" s="12">
        <v>-3.4745705296735901E-2</v>
      </c>
      <c r="AI205" s="12">
        <v>-1.49036263019359E-2</v>
      </c>
      <c r="AJ205" s="12">
        <v>-8.9510793317650692E-3</v>
      </c>
      <c r="AK205" s="12">
        <v>2.8909185334206398E-3</v>
      </c>
      <c r="AL205" s="12">
        <v>4.8268786610347796E-3</v>
      </c>
      <c r="AM205" s="12">
        <v>-8.1326840115969294E-3</v>
      </c>
      <c r="AN205" s="12">
        <v>-1.4850689351338301E-2</v>
      </c>
      <c r="AO205" s="12">
        <v>-3.1644372565287897E-2</v>
      </c>
      <c r="AP205" s="12">
        <v>-1.16084386585484E-2</v>
      </c>
      <c r="AQ205" s="12">
        <v>-3.6065370146741403E-2</v>
      </c>
      <c r="AR205" s="12">
        <v>1.8268404815374301E-2</v>
      </c>
      <c r="AS205" s="12">
        <v>-1.2173019377511E-2</v>
      </c>
      <c r="AT205" s="12">
        <v>-4.4244224177498702E-2</v>
      </c>
      <c r="AU205" s="12">
        <v>3.02201869938836E-2</v>
      </c>
      <c r="AW205">
        <f t="array" ref="AW205">SUMPRODUCT(B205:AU205,TRANSPOSE('QoL regression results'!$H$3:$H$48))</f>
        <v>0.87071484744633887</v>
      </c>
    </row>
    <row r="206" spans="1:49" x14ac:dyDescent="0.3">
      <c r="A206">
        <v>205</v>
      </c>
      <c r="B206" s="12">
        <v>0.89277171888326601</v>
      </c>
      <c r="C206" s="12">
        <v>6.2240573457660901E-3</v>
      </c>
      <c r="D206" s="12">
        <v>9.2721979071182896E-3</v>
      </c>
      <c r="E206" s="12">
        <v>-1.71190661949461E-2</v>
      </c>
      <c r="F206" s="12">
        <v>2.0086598367400201E-2</v>
      </c>
      <c r="G206" s="12">
        <v>4.6023718565036701E-3</v>
      </c>
      <c r="H206" s="12">
        <v>-5.9850149093450301E-3</v>
      </c>
      <c r="I206" s="12">
        <v>-1.67059625641281E-2</v>
      </c>
      <c r="J206" s="12">
        <v>-8.7024547723506498E-2</v>
      </c>
      <c r="K206" s="12">
        <v>-3.05321920644426E-2</v>
      </c>
      <c r="L206" s="12">
        <v>-9.4980372374597596E-2</v>
      </c>
      <c r="M206" s="12">
        <v>-0.107139250373408</v>
      </c>
      <c r="N206" s="12">
        <v>-1.8565663045233601E-2</v>
      </c>
      <c r="O206" s="12">
        <v>-9.6384887843849298E-2</v>
      </c>
      <c r="P206" s="12">
        <v>-0.121406671147678</v>
      </c>
      <c r="Q206" s="12">
        <v>-6.6505100110878498E-2</v>
      </c>
      <c r="R206" s="12">
        <v>-2.9639485657586701E-2</v>
      </c>
      <c r="S206" s="12">
        <v>-5.8636996003074801E-2</v>
      </c>
      <c r="T206" s="12">
        <v>-9.3729128570380807E-2</v>
      </c>
      <c r="U206" s="12">
        <v>1.9871277778413E-2</v>
      </c>
      <c r="V206" s="12">
        <v>-4.1894899718945999E-2</v>
      </c>
      <c r="W206" s="12">
        <v>-3.8708414124237298E-2</v>
      </c>
      <c r="X206" s="12">
        <v>-3.2564677904321798E-2</v>
      </c>
      <c r="Y206" s="12">
        <v>-6.29197541429287E-3</v>
      </c>
      <c r="Z206" s="12">
        <v>3.2083906993570797E-2</v>
      </c>
      <c r="AA206" s="12">
        <v>-2.8482682194941301E-2</v>
      </c>
      <c r="AB206" s="12">
        <v>-5.7479619831909898E-2</v>
      </c>
      <c r="AC206" s="12">
        <v>4.1097623253937201E-3</v>
      </c>
      <c r="AD206" s="12">
        <v>-3.2129622428898899E-2</v>
      </c>
      <c r="AE206" s="12">
        <v>-2.35871166576225E-2</v>
      </c>
      <c r="AF206" s="12">
        <v>-5.5680793017743096E-3</v>
      </c>
      <c r="AG206" s="12">
        <v>-3.9988440782266398E-2</v>
      </c>
      <c r="AH206" s="12">
        <v>-3.1995197617926498E-2</v>
      </c>
      <c r="AI206" s="12">
        <v>-1.5043389754039099E-2</v>
      </c>
      <c r="AJ206" s="12">
        <v>-1.23223068568301E-2</v>
      </c>
      <c r="AK206" s="12">
        <v>-8.1523026073981892E-3</v>
      </c>
      <c r="AL206" s="12">
        <v>-4.22735358001143E-3</v>
      </c>
      <c r="AM206" s="12">
        <v>-1.04482977359749E-2</v>
      </c>
      <c r="AN206" s="12">
        <v>-2.5224288044542E-2</v>
      </c>
      <c r="AO206" s="12">
        <v>-4.2649929665966403E-2</v>
      </c>
      <c r="AP206" s="12">
        <v>-1.41175215650439E-2</v>
      </c>
      <c r="AQ206" s="12">
        <v>-4.02790954116359E-2</v>
      </c>
      <c r="AR206" s="12">
        <v>2.6984476866486199E-2</v>
      </c>
      <c r="AS206" s="12">
        <v>-1.7316329058984899E-2</v>
      </c>
      <c r="AT206" s="12">
        <v>-4.5724236005960803E-2</v>
      </c>
      <c r="AU206" s="12">
        <v>3.2521057445081297E-2</v>
      </c>
      <c r="AW206">
        <f t="array" ref="AW206">SUMPRODUCT(B206:AU206,TRANSPOSE('QoL regression results'!$H$3:$H$48))</f>
        <v>0.85654916768532807</v>
      </c>
    </row>
    <row r="207" spans="1:49" x14ac:dyDescent="0.3">
      <c r="A207">
        <v>206</v>
      </c>
      <c r="B207" s="12">
        <v>0.89029324725828596</v>
      </c>
      <c r="C207" s="12">
        <v>2.1840987571878101E-3</v>
      </c>
      <c r="D207" s="12">
        <v>-8.10944054215142E-3</v>
      </c>
      <c r="E207" s="12">
        <v>-5.7003816401530197E-2</v>
      </c>
      <c r="F207" s="12">
        <v>2.0449808657958299E-2</v>
      </c>
      <c r="G207" s="12">
        <v>1.117202832949E-2</v>
      </c>
      <c r="H207" s="12">
        <v>1.95267961718582E-2</v>
      </c>
      <c r="I207" s="12">
        <v>-4.5434997023978602E-2</v>
      </c>
      <c r="J207" s="12">
        <v>-5.6193719778005698E-2</v>
      </c>
      <c r="K207" s="12">
        <v>-3.6767740324263602E-2</v>
      </c>
      <c r="L207" s="12">
        <v>-7.4403754245956202E-2</v>
      </c>
      <c r="M207" s="12">
        <v>-0.16035635985711499</v>
      </c>
      <c r="N207" s="12">
        <v>-2.1309416097444699E-2</v>
      </c>
      <c r="O207" s="12">
        <v>-7.5430302888940801E-2</v>
      </c>
      <c r="P207" s="12">
        <v>-0.10282757835388801</v>
      </c>
      <c r="Q207" s="12">
        <v>-5.4436812307100998E-2</v>
      </c>
      <c r="R207" s="12">
        <v>-7.7757165060152997E-2</v>
      </c>
      <c r="S207" s="12">
        <v>-4.3635890299657802E-2</v>
      </c>
      <c r="T207" s="12">
        <v>-9.7816595870668696E-2</v>
      </c>
      <c r="U207" s="12">
        <v>3.2018001635373897E-2</v>
      </c>
      <c r="V207" s="12">
        <v>-7.9752524970664707E-2</v>
      </c>
      <c r="W207" s="12">
        <v>-3.2486147171888698E-2</v>
      </c>
      <c r="X207" s="12">
        <v>-5.37599342302242E-3</v>
      </c>
      <c r="Y207" s="12">
        <v>-3.3360306151291999E-2</v>
      </c>
      <c r="Z207" s="12">
        <v>-7.0393261143351102E-4</v>
      </c>
      <c r="AA207" s="12">
        <v>-2.4242672120919299E-2</v>
      </c>
      <c r="AB207" s="12">
        <v>-6.5217386798260196E-2</v>
      </c>
      <c r="AC207" s="12">
        <v>-1.7651213041576401E-2</v>
      </c>
      <c r="AD207" s="12">
        <v>2.5037836322708801E-2</v>
      </c>
      <c r="AE207" s="12">
        <v>-2.6777092948567199E-2</v>
      </c>
      <c r="AF207" s="12">
        <v>-2.4223638826486101E-2</v>
      </c>
      <c r="AG207" s="12">
        <v>-4.0501388790485898E-2</v>
      </c>
      <c r="AH207" s="12">
        <v>-3.0035377261813899E-2</v>
      </c>
      <c r="AI207" s="12">
        <v>-2.0630127626911399E-2</v>
      </c>
      <c r="AJ207" s="12">
        <v>-1.2649295638910599E-2</v>
      </c>
      <c r="AK207" s="12">
        <v>-1.22161689672948E-3</v>
      </c>
      <c r="AL207" s="12">
        <v>7.3167055339727399E-3</v>
      </c>
      <c r="AM207" s="12">
        <v>-5.1639978322341202E-3</v>
      </c>
      <c r="AN207" s="12">
        <v>-1.21429459013483E-2</v>
      </c>
      <c r="AO207" s="12">
        <v>-3.2186548203563099E-2</v>
      </c>
      <c r="AP207" s="12">
        <v>-1.00676729766013E-2</v>
      </c>
      <c r="AQ207" s="12">
        <v>-3.8120103805049099E-2</v>
      </c>
      <c r="AR207" s="12">
        <v>2.3440193725812498E-2</v>
      </c>
      <c r="AS207" s="12">
        <v>-8.6608379512086997E-3</v>
      </c>
      <c r="AT207" s="12">
        <v>-3.7704715356080498E-2</v>
      </c>
      <c r="AU207" s="12">
        <v>2.3130848608494001E-2</v>
      </c>
      <c r="AW207">
        <f t="array" ref="AW207">SUMPRODUCT(B207:AU207,TRANSPOSE('QoL regression results'!$H$3:$H$48))</f>
        <v>0.86757457553044481</v>
      </c>
    </row>
    <row r="208" spans="1:49" x14ac:dyDescent="0.3">
      <c r="A208">
        <v>207</v>
      </c>
      <c r="B208" s="12">
        <v>0.88640396355083895</v>
      </c>
      <c r="C208" s="12">
        <v>4.8702136565925598E-3</v>
      </c>
      <c r="D208" s="12">
        <v>3.8822663885098598E-3</v>
      </c>
      <c r="E208" s="12">
        <v>-2.35400052499227E-2</v>
      </c>
      <c r="F208" s="12">
        <v>2.1733965230095E-2</v>
      </c>
      <c r="G208" s="12">
        <v>9.5646875245833703E-3</v>
      </c>
      <c r="H208" s="12">
        <v>-1.9376877399295001E-2</v>
      </c>
      <c r="I208" s="12">
        <v>-1.3374125785323701E-2</v>
      </c>
      <c r="J208" s="12">
        <v>-7.1450682646700098E-2</v>
      </c>
      <c r="K208" s="12">
        <v>-3.61114571007062E-2</v>
      </c>
      <c r="L208" s="12">
        <v>-6.9711246959246201E-2</v>
      </c>
      <c r="M208" s="12">
        <v>-7.4432156704773197E-2</v>
      </c>
      <c r="N208" s="12">
        <v>-1.71099448619585E-2</v>
      </c>
      <c r="O208" s="12">
        <v>-9.0170067957324795E-2</v>
      </c>
      <c r="P208" s="12">
        <v>-0.111476468350377</v>
      </c>
      <c r="Q208" s="12">
        <v>-7.5735115181481905E-2</v>
      </c>
      <c r="R208" s="12">
        <v>-4.9067602572955303E-2</v>
      </c>
      <c r="S208" s="12">
        <v>-4.2565123702807198E-2</v>
      </c>
      <c r="T208" s="12">
        <v>-7.6853688337007495E-2</v>
      </c>
      <c r="U208" s="12">
        <v>-7.3186909680091798E-4</v>
      </c>
      <c r="V208" s="12">
        <v>-5.0607863653648701E-2</v>
      </c>
      <c r="W208" s="12">
        <v>-2.9872594487274001E-2</v>
      </c>
      <c r="X208" s="12">
        <v>-5.7457890677545101E-2</v>
      </c>
      <c r="Y208" s="12">
        <v>4.2392703075796803E-3</v>
      </c>
      <c r="Z208" s="12">
        <v>2.2568264082003998E-2</v>
      </c>
      <c r="AA208" s="12">
        <v>-2.0763050361907998E-2</v>
      </c>
      <c r="AB208" s="12">
        <v>-6.3023340760513094E-2</v>
      </c>
      <c r="AC208" s="12">
        <v>-4.46165418367497E-2</v>
      </c>
      <c r="AD208" s="12">
        <v>-8.2351129738492707E-2</v>
      </c>
      <c r="AE208" s="12">
        <v>-2.8804264870380101E-2</v>
      </c>
      <c r="AF208" s="12">
        <v>-1.8357632344525799E-2</v>
      </c>
      <c r="AG208" s="12">
        <v>-3.8429563132240802E-2</v>
      </c>
      <c r="AH208" s="12">
        <v>-3.2435730821585601E-2</v>
      </c>
      <c r="AI208" s="12">
        <v>-2.1794678019670301E-2</v>
      </c>
      <c r="AJ208" s="12">
        <v>-1.3685440989715201E-2</v>
      </c>
      <c r="AK208" s="12">
        <v>2.8170919374364699E-3</v>
      </c>
      <c r="AL208" s="12">
        <v>5.8290532481974902E-3</v>
      </c>
      <c r="AM208" s="12">
        <v>-1.2164715632250101E-2</v>
      </c>
      <c r="AN208" s="12">
        <v>-2.1258939178882601E-2</v>
      </c>
      <c r="AO208" s="12">
        <v>-3.6334819591760201E-2</v>
      </c>
      <c r="AP208" s="12">
        <v>-6.8658486963601197E-3</v>
      </c>
      <c r="AQ208" s="12">
        <v>-3.9085668019101703E-2</v>
      </c>
      <c r="AR208" s="12">
        <v>2.38403768943692E-2</v>
      </c>
      <c r="AS208" s="12">
        <v>-1.48812711193581E-2</v>
      </c>
      <c r="AT208" s="12">
        <v>-4.70878548492044E-2</v>
      </c>
      <c r="AU208" s="12">
        <v>3.2184532184063898E-2</v>
      </c>
      <c r="AW208">
        <f t="array" ref="AW208">SUMPRODUCT(B208:AU208,TRANSPOSE('QoL regression results'!$H$3:$H$48))</f>
        <v>0.85979728597745086</v>
      </c>
    </row>
    <row r="209" spans="1:49" x14ac:dyDescent="0.3">
      <c r="A209">
        <v>208</v>
      </c>
      <c r="B209" s="12">
        <v>0.90155575463258197</v>
      </c>
      <c r="C209" s="13">
        <v>-9.3845252897860999E-5</v>
      </c>
      <c r="D209" s="12">
        <v>-2.4511590572687501E-3</v>
      </c>
      <c r="E209" s="12">
        <v>-4.84561782979675E-2</v>
      </c>
      <c r="F209" s="12">
        <v>2.5502053432150801E-2</v>
      </c>
      <c r="G209" s="12">
        <v>1.81604578799365E-2</v>
      </c>
      <c r="H209" s="12">
        <v>1.1008077606346501E-2</v>
      </c>
      <c r="I209" s="12">
        <v>-1.07213006915146E-2</v>
      </c>
      <c r="J209" s="12">
        <v>-4.9748076413499598E-2</v>
      </c>
      <c r="K209" s="12">
        <v>-4.0096719278589502E-2</v>
      </c>
      <c r="L209" s="12">
        <v>-7.2933373351184605E-2</v>
      </c>
      <c r="M209" s="12">
        <v>-0.153385675847414</v>
      </c>
      <c r="N209" s="12">
        <v>-2.02592124423558E-2</v>
      </c>
      <c r="O209" s="12">
        <v>-5.8038303944515299E-2</v>
      </c>
      <c r="P209" s="12">
        <v>-8.6435472574726294E-2</v>
      </c>
      <c r="Q209" s="12">
        <v>-5.2360235729345603E-2</v>
      </c>
      <c r="R209" s="12">
        <v>-9.4712732688220794E-2</v>
      </c>
      <c r="S209" s="12">
        <v>-4.3363976359858898E-2</v>
      </c>
      <c r="T209" s="12">
        <v>-9.3494281086374004E-2</v>
      </c>
      <c r="U209" s="12">
        <v>-1.6233650896372701E-2</v>
      </c>
      <c r="V209" s="12">
        <v>-0.10966990808588099</v>
      </c>
      <c r="W209" s="12">
        <v>-2.5972927900016499E-2</v>
      </c>
      <c r="X209" s="12">
        <v>-3.2954657274559901E-2</v>
      </c>
      <c r="Y209" s="12">
        <v>5.5512639693248598E-3</v>
      </c>
      <c r="Z209" s="12">
        <v>-2.45697486618669E-2</v>
      </c>
      <c r="AA209" s="12">
        <v>-2.4649670205885401E-2</v>
      </c>
      <c r="AB209" s="12">
        <v>-7.21966486287825E-2</v>
      </c>
      <c r="AC209" s="12">
        <v>-1.07689403258414E-4</v>
      </c>
      <c r="AD209" s="12">
        <v>-2.6051452195163902E-2</v>
      </c>
      <c r="AE209" s="12">
        <v>-2.39889835174549E-2</v>
      </c>
      <c r="AF209" s="12">
        <v>-1.41767209134893E-2</v>
      </c>
      <c r="AG209" s="12">
        <v>-4.5552763990054999E-2</v>
      </c>
      <c r="AH209" s="12">
        <v>-3.7322295147648003E-2</v>
      </c>
      <c r="AI209" s="12">
        <v>-2.47101829056816E-2</v>
      </c>
      <c r="AJ209" s="12">
        <v>-1.25429406736995E-2</v>
      </c>
      <c r="AK209" s="12">
        <v>3.5404124540803E-3</v>
      </c>
      <c r="AL209" s="12">
        <v>1.0168125418732601E-2</v>
      </c>
      <c r="AM209" s="12">
        <v>1.8161918937210599E-4</v>
      </c>
      <c r="AN209" s="12">
        <v>-1.0437378928019299E-2</v>
      </c>
      <c r="AO209" s="12">
        <v>-3.2521202286602199E-2</v>
      </c>
      <c r="AP209" s="12">
        <v>-9.6707009782101092E-3</v>
      </c>
      <c r="AQ209" s="12">
        <v>-3.6489355079318803E-2</v>
      </c>
      <c r="AR209" s="12">
        <v>2.0535236789455999E-2</v>
      </c>
      <c r="AS209" s="12">
        <v>-1.7155178719793499E-2</v>
      </c>
      <c r="AT209" s="12">
        <v>-4.1528340876958197E-2</v>
      </c>
      <c r="AU209" s="12">
        <v>2.1103772298852901E-2</v>
      </c>
      <c r="AW209">
        <f t="array" ref="AW209">SUMPRODUCT(B209:AU209,TRANSPOSE('QoL regression results'!$H$3:$H$48))</f>
        <v>0.8744015849036666</v>
      </c>
    </row>
    <row r="210" spans="1:49" x14ac:dyDescent="0.3">
      <c r="A210">
        <v>209</v>
      </c>
      <c r="B210" s="12">
        <v>0.89352678554045994</v>
      </c>
      <c r="C210" s="12">
        <v>8.0668518314792898E-3</v>
      </c>
      <c r="D210" s="12">
        <v>8.6349877192919101E-4</v>
      </c>
      <c r="E210" s="12">
        <v>-2.73538705816554E-2</v>
      </c>
      <c r="F210" s="12">
        <v>2.9920248971269998E-2</v>
      </c>
      <c r="G210" s="12">
        <v>3.05404980552785E-2</v>
      </c>
      <c r="H210" s="12">
        <v>8.2213225171191302E-3</v>
      </c>
      <c r="I210" s="12">
        <v>-2.3844385951692599E-2</v>
      </c>
      <c r="J210" s="12">
        <v>-5.9950748615083302E-2</v>
      </c>
      <c r="K210" s="12">
        <v>-3.9375664580711997E-2</v>
      </c>
      <c r="L210" s="12">
        <v>-8.83700030699337E-2</v>
      </c>
      <c r="M210" s="12">
        <v>-9.2366121139882101E-2</v>
      </c>
      <c r="N210" s="12">
        <v>-2.3019968141367801E-2</v>
      </c>
      <c r="O210" s="12">
        <v>-6.7460901292123399E-2</v>
      </c>
      <c r="P210" s="12">
        <v>-0.103511872983178</v>
      </c>
      <c r="Q210" s="12">
        <v>-7.0939577744360396E-2</v>
      </c>
      <c r="R210" s="12">
        <v>-8.6865090706646997E-2</v>
      </c>
      <c r="S210" s="12">
        <v>-4.6203903725633197E-2</v>
      </c>
      <c r="T210" s="12">
        <v>-0.103746558403398</v>
      </c>
      <c r="U210" s="12">
        <v>-1.27372659966695E-2</v>
      </c>
      <c r="V210" s="12">
        <v>-9.7565613372709206E-2</v>
      </c>
      <c r="W210" s="12">
        <v>-1.8956681678529898E-2</v>
      </c>
      <c r="X210" s="12">
        <v>-2.7388771719411498E-2</v>
      </c>
      <c r="Y210" s="12">
        <v>3.1813822435574801E-3</v>
      </c>
      <c r="Z210" s="12">
        <v>1.1857437671187099E-2</v>
      </c>
      <c r="AA210" s="12">
        <v>-1.7807851826258901E-2</v>
      </c>
      <c r="AB210" s="12">
        <v>-5.8784377169774901E-2</v>
      </c>
      <c r="AC210" s="12">
        <v>-2.9189794830460698E-2</v>
      </c>
      <c r="AD210" s="12">
        <v>-1.7134451372619399E-2</v>
      </c>
      <c r="AE210" s="12">
        <v>-2.4680305707525701E-2</v>
      </c>
      <c r="AF210" s="12">
        <v>-2.02768123859054E-2</v>
      </c>
      <c r="AG210" s="12">
        <v>-3.8243215347422498E-2</v>
      </c>
      <c r="AH210" s="12">
        <v>-4.48319114097393E-2</v>
      </c>
      <c r="AI210" s="12">
        <v>-1.6657432299004099E-2</v>
      </c>
      <c r="AJ210" s="12">
        <v>-1.20560498133236E-2</v>
      </c>
      <c r="AK210" s="12">
        <v>-5.6416414889947104E-3</v>
      </c>
      <c r="AL210" s="12">
        <v>1.38095497545706E-4</v>
      </c>
      <c r="AM210" s="12">
        <v>-1.3203592803338E-2</v>
      </c>
      <c r="AN210" s="12">
        <v>-2.2367341095277399E-2</v>
      </c>
      <c r="AO210" s="12">
        <v>-4.0989800277103298E-2</v>
      </c>
      <c r="AP210" s="12">
        <v>-1.04492240808598E-2</v>
      </c>
      <c r="AQ210" s="12">
        <v>-4.5358345892374898E-2</v>
      </c>
      <c r="AR210" s="12">
        <v>2.09513670721257E-2</v>
      </c>
      <c r="AS210" s="12">
        <v>-1.1626491693236299E-2</v>
      </c>
      <c r="AT210" s="12">
        <v>-4.3105327247160298E-2</v>
      </c>
      <c r="AU210" s="12">
        <v>3.2441193030840101E-2</v>
      </c>
      <c r="AW210">
        <f t="array" ref="AW210">SUMPRODUCT(B210:AU210,TRANSPOSE('QoL regression results'!$H$3:$H$48))</f>
        <v>0.84883296962826638</v>
      </c>
    </row>
    <row r="211" spans="1:49" x14ac:dyDescent="0.3">
      <c r="A211">
        <v>210</v>
      </c>
      <c r="B211" s="12">
        <v>0.90436892315468698</v>
      </c>
      <c r="C211" s="12">
        <v>-2.6691159490451399E-3</v>
      </c>
      <c r="D211" s="12">
        <v>-9.1757433020419697E-3</v>
      </c>
      <c r="E211" s="12">
        <v>-7.49321936938461E-2</v>
      </c>
      <c r="F211" s="12">
        <v>2.7206526215775999E-2</v>
      </c>
      <c r="G211" s="12">
        <v>2.4844988087104301E-2</v>
      </c>
      <c r="H211" s="12">
        <v>4.4351715044806797E-2</v>
      </c>
      <c r="I211" s="12">
        <v>-1.41051384741926E-2</v>
      </c>
      <c r="J211" s="12">
        <v>-4.8690899288773903E-2</v>
      </c>
      <c r="K211" s="12">
        <v>-4.17554080661195E-2</v>
      </c>
      <c r="L211" s="12">
        <v>-7.3931204618292598E-2</v>
      </c>
      <c r="M211" s="12">
        <v>-6.3798290166204003E-2</v>
      </c>
      <c r="N211" s="12">
        <v>-1.9928134283460401E-2</v>
      </c>
      <c r="O211" s="12">
        <v>-9.2268665303940206E-2</v>
      </c>
      <c r="P211" s="12">
        <v>-0.119487704474284</v>
      </c>
      <c r="Q211" s="12">
        <v>-4.6485036440319802E-2</v>
      </c>
      <c r="R211" s="12">
        <v>-6.0827224726256998E-2</v>
      </c>
      <c r="S211" s="12">
        <v>-5.1279529922424398E-2</v>
      </c>
      <c r="T211" s="12">
        <v>-9.3291616983384104E-2</v>
      </c>
      <c r="U211" s="12">
        <v>9.6030217657610602E-3</v>
      </c>
      <c r="V211" s="12">
        <v>-6.3206135886390803E-3</v>
      </c>
      <c r="W211" s="12">
        <v>-1.1286277161659201E-2</v>
      </c>
      <c r="X211" s="12">
        <v>-1.68110426877097E-2</v>
      </c>
      <c r="Y211" s="12">
        <v>-1.7662191119502499E-2</v>
      </c>
      <c r="Z211" s="12">
        <v>-2.53407500470322E-2</v>
      </c>
      <c r="AA211" s="12">
        <v>-1.9789286139052498E-2</v>
      </c>
      <c r="AB211" s="12">
        <v>-6.3167114481792297E-2</v>
      </c>
      <c r="AC211" s="12">
        <v>-1.7214197524987099E-2</v>
      </c>
      <c r="AD211" s="12">
        <v>-3.9668961647762999E-2</v>
      </c>
      <c r="AE211" s="12">
        <v>-2.8393604636910399E-2</v>
      </c>
      <c r="AF211" s="12">
        <v>-2.43135904097878E-2</v>
      </c>
      <c r="AG211" s="12">
        <v>-4.6024609113854503E-2</v>
      </c>
      <c r="AH211" s="12">
        <v>-4.0683897187796303E-2</v>
      </c>
      <c r="AI211" s="12">
        <v>-2.7583285783161701E-2</v>
      </c>
      <c r="AJ211" s="12">
        <v>-1.02247920356626E-2</v>
      </c>
      <c r="AK211" s="12">
        <v>3.58648297219039E-3</v>
      </c>
      <c r="AL211" s="12">
        <v>4.4022338559242502E-4</v>
      </c>
      <c r="AM211" s="12">
        <v>-1.02628357645828E-2</v>
      </c>
      <c r="AN211" s="12">
        <v>-1.84561916274876E-2</v>
      </c>
      <c r="AO211" s="12">
        <v>-3.20620706750291E-2</v>
      </c>
      <c r="AP211" s="12">
        <v>-1.29417517955321E-2</v>
      </c>
      <c r="AQ211" s="12">
        <v>-4.13610423405332E-2</v>
      </c>
      <c r="AR211" s="12">
        <v>2.6247677275125999E-2</v>
      </c>
      <c r="AS211" s="12">
        <v>-8.3611011332902895E-3</v>
      </c>
      <c r="AT211" s="12">
        <v>-4.0693978682816198E-2</v>
      </c>
      <c r="AU211" s="12">
        <v>2.1561667991059401E-2</v>
      </c>
      <c r="AW211">
        <f t="array" ref="AW211">SUMPRODUCT(B211:AU211,TRANSPOSE('QoL regression results'!$H$3:$H$48))</f>
        <v>0.86412524935248314</v>
      </c>
    </row>
    <row r="212" spans="1:49" x14ac:dyDescent="0.3">
      <c r="A212">
        <v>211</v>
      </c>
      <c r="B212" s="12">
        <v>0.88530595145900304</v>
      </c>
      <c r="C212" s="12">
        <v>9.0591770548390405E-4</v>
      </c>
      <c r="D212" s="12">
        <v>-7.2239993522461498E-3</v>
      </c>
      <c r="E212" s="12">
        <v>-4.7106543421054102E-2</v>
      </c>
      <c r="F212" s="12">
        <v>1.8428963280181801E-2</v>
      </c>
      <c r="G212" s="12">
        <v>2.2866814346307801E-2</v>
      </c>
      <c r="H212" s="12">
        <v>-8.2630032463217595E-3</v>
      </c>
      <c r="I212" s="12">
        <v>-1.39448659023877E-2</v>
      </c>
      <c r="J212" s="12">
        <v>-7.0826165922888498E-2</v>
      </c>
      <c r="K212" s="12">
        <v>-4.4088325384883602E-2</v>
      </c>
      <c r="L212" s="12">
        <v>-9.5615864972575404E-2</v>
      </c>
      <c r="M212" s="12">
        <v>-0.123207881756511</v>
      </c>
      <c r="N212" s="12">
        <v>-1.4943838688337201E-2</v>
      </c>
      <c r="O212" s="12">
        <v>-5.8943150561010502E-2</v>
      </c>
      <c r="P212" s="12">
        <v>-9.7651764092118204E-2</v>
      </c>
      <c r="Q212" s="12">
        <v>-7.2377803169874896E-2</v>
      </c>
      <c r="R212" s="12">
        <v>-1.54881837855552E-2</v>
      </c>
      <c r="S212" s="12">
        <v>-4.9027507470382599E-2</v>
      </c>
      <c r="T212" s="12">
        <v>-9.5640151656504996E-2</v>
      </c>
      <c r="U212" s="12">
        <v>1.47117803478139E-2</v>
      </c>
      <c r="V212" s="12">
        <v>-7.6707763311141805E-2</v>
      </c>
      <c r="W212" s="12">
        <v>-2.9970264884886699E-2</v>
      </c>
      <c r="X212" s="12">
        <v>-2.6764039488150999E-2</v>
      </c>
      <c r="Y212" s="12">
        <v>-4.1864008843873299E-2</v>
      </c>
      <c r="Z212" s="12">
        <v>1.59309718299517E-2</v>
      </c>
      <c r="AA212" s="12">
        <v>-2.08515279446395E-2</v>
      </c>
      <c r="AB212" s="12">
        <v>-6.4244800335122795E-2</v>
      </c>
      <c r="AC212" s="12">
        <v>-3.2498164699979799E-2</v>
      </c>
      <c r="AD212" s="12">
        <v>-7.3936862562517802E-2</v>
      </c>
      <c r="AE212" s="12">
        <v>-2.0468075304541301E-2</v>
      </c>
      <c r="AF212" s="12">
        <v>-1.7331310678062099E-2</v>
      </c>
      <c r="AG212" s="12">
        <v>-4.4792775004313702E-2</v>
      </c>
      <c r="AH212" s="12">
        <v>-3.1701856628232897E-2</v>
      </c>
      <c r="AI212" s="12">
        <v>-1.54098427164588E-2</v>
      </c>
      <c r="AJ212" s="12">
        <v>-8.1827572730118602E-3</v>
      </c>
      <c r="AK212" s="12">
        <v>3.6325468402361801E-3</v>
      </c>
      <c r="AL212" s="12">
        <v>4.2440080580218899E-3</v>
      </c>
      <c r="AM212" s="12">
        <v>-5.7832082281595101E-3</v>
      </c>
      <c r="AN212" s="12">
        <v>-1.52170276414458E-2</v>
      </c>
      <c r="AO212" s="12">
        <v>-3.0883164292732999E-2</v>
      </c>
      <c r="AP212" s="12">
        <v>-9.2649880628332907E-3</v>
      </c>
      <c r="AQ212" s="12">
        <v>-3.9726156750768502E-2</v>
      </c>
      <c r="AR212" s="12">
        <v>1.9380540220635002E-2</v>
      </c>
      <c r="AS212" s="12">
        <v>-1.2004073305101601E-2</v>
      </c>
      <c r="AT212" s="12">
        <v>-4.48092852612249E-2</v>
      </c>
      <c r="AU212" s="12">
        <v>3.50237171025925E-2</v>
      </c>
      <c r="AW212">
        <f t="array" ref="AW212">SUMPRODUCT(B212:AU212,TRANSPOSE('QoL regression results'!$H$3:$H$48))</f>
        <v>0.8578481028887921</v>
      </c>
    </row>
    <row r="213" spans="1:49" x14ac:dyDescent="0.3">
      <c r="A213">
        <v>212</v>
      </c>
      <c r="B213" s="12">
        <v>0.904186948118616</v>
      </c>
      <c r="C213" s="12">
        <v>-3.8593021100464201E-3</v>
      </c>
      <c r="D213" s="12">
        <v>-1.6762003598480402E-2</v>
      </c>
      <c r="E213" s="12">
        <v>-3.93028023252232E-2</v>
      </c>
      <c r="F213" s="12">
        <v>1.9353067839853799E-2</v>
      </c>
      <c r="G213" s="12">
        <v>2.2059781626359999E-2</v>
      </c>
      <c r="H213" s="12">
        <v>-9.6238277239653997E-4</v>
      </c>
      <c r="I213" s="12">
        <v>-1.6322675269713802E-2</v>
      </c>
      <c r="J213" s="12">
        <v>-5.6639889977849502E-2</v>
      </c>
      <c r="K213" s="12">
        <v>-5.1260463689115299E-2</v>
      </c>
      <c r="L213" s="12">
        <v>-0.10745018869635301</v>
      </c>
      <c r="M213" s="12">
        <v>-0.104130200010529</v>
      </c>
      <c r="N213" s="12">
        <v>-7.9006916650226997E-3</v>
      </c>
      <c r="O213" s="12">
        <v>-5.8958162018196203E-2</v>
      </c>
      <c r="P213" s="12">
        <v>-0.103500043098914</v>
      </c>
      <c r="Q213" s="12">
        <v>-5.8073580818214898E-2</v>
      </c>
      <c r="R213" s="12">
        <v>-3.4813963618840801E-2</v>
      </c>
      <c r="S213" s="12">
        <v>-6.5861920162635604E-2</v>
      </c>
      <c r="T213" s="12">
        <v>-9.0772796301429204E-2</v>
      </c>
      <c r="U213" s="12">
        <v>-1.5019594502174299E-2</v>
      </c>
      <c r="V213" s="12">
        <v>-0.101196469247076</v>
      </c>
      <c r="W213" s="12">
        <v>-3.2479922481231403E-2</v>
      </c>
      <c r="X213" s="12">
        <v>-3.6456165881730701E-2</v>
      </c>
      <c r="Y213" s="12">
        <v>-2.6041773942370801E-3</v>
      </c>
      <c r="Z213" s="12">
        <v>-2.34686543372722E-3</v>
      </c>
      <c r="AA213" s="12">
        <v>-3.4788855980300203E-2</v>
      </c>
      <c r="AB213" s="12">
        <v>-6.9776420339445006E-2</v>
      </c>
      <c r="AC213" s="12">
        <v>2.5525777903423998E-2</v>
      </c>
      <c r="AD213" s="12">
        <v>2.2505793585188101E-3</v>
      </c>
      <c r="AE213" s="12">
        <v>-2.63598919803055E-2</v>
      </c>
      <c r="AF213" s="12">
        <v>-2.4168589360341601E-2</v>
      </c>
      <c r="AG213" s="12">
        <v>-4.11676375758529E-2</v>
      </c>
      <c r="AH213" s="12">
        <v>-3.45639913362061E-2</v>
      </c>
      <c r="AI213" s="12">
        <v>-1.6488693904170799E-2</v>
      </c>
      <c r="AJ213" s="12">
        <v>-1.3882258493035701E-2</v>
      </c>
      <c r="AK213" s="12">
        <v>2.9068133177520901E-3</v>
      </c>
      <c r="AL213" s="12">
        <v>7.2887665988015504E-3</v>
      </c>
      <c r="AM213" s="12">
        <v>-4.7980649045179296E-3</v>
      </c>
      <c r="AN213" s="12">
        <v>-1.35021102499459E-2</v>
      </c>
      <c r="AO213" s="12">
        <v>-3.2078772656720801E-2</v>
      </c>
      <c r="AP213" s="12">
        <v>-1.1830632749282199E-2</v>
      </c>
      <c r="AQ213" s="12">
        <v>-4.1890304313380797E-2</v>
      </c>
      <c r="AR213" s="12">
        <v>2.3974673100955999E-2</v>
      </c>
      <c r="AS213" s="12">
        <v>-1.9827865966518698E-2</v>
      </c>
      <c r="AT213" s="12">
        <v>-4.6726150866293802E-2</v>
      </c>
      <c r="AU213" s="12">
        <v>2.69895302853898E-2</v>
      </c>
      <c r="AW213">
        <f t="array" ref="AW213">SUMPRODUCT(B213:AU213,TRANSPOSE('QoL regression results'!$H$3:$H$48))</f>
        <v>0.87691172338121137</v>
      </c>
    </row>
    <row r="214" spans="1:49" x14ac:dyDescent="0.3">
      <c r="A214">
        <v>213</v>
      </c>
      <c r="B214" s="12">
        <v>0.88494575921350405</v>
      </c>
      <c r="C214" s="12">
        <v>6.7119762188681204E-3</v>
      </c>
      <c r="D214" s="12">
        <v>-1.5192138922781E-2</v>
      </c>
      <c r="E214" s="12">
        <v>-3.6196624970823703E-2</v>
      </c>
      <c r="F214" s="12">
        <v>1.9668011371108299E-2</v>
      </c>
      <c r="G214" s="12">
        <v>2.33494851799366E-2</v>
      </c>
      <c r="H214" s="12">
        <v>-1.05235845012101E-2</v>
      </c>
      <c r="I214" s="12">
        <v>-1.6435209423927299E-2</v>
      </c>
      <c r="J214" s="12">
        <v>-4.58291928077686E-2</v>
      </c>
      <c r="K214" s="12">
        <v>-3.9273291299834798E-2</v>
      </c>
      <c r="L214" s="12">
        <v>-8.8019038305585495E-2</v>
      </c>
      <c r="M214" s="12">
        <v>-8.6332306602198594E-2</v>
      </c>
      <c r="N214" s="12">
        <v>-2.4016948156275999E-2</v>
      </c>
      <c r="O214" s="12">
        <v>-4.1374334381048497E-2</v>
      </c>
      <c r="P214" s="12">
        <v>-0.101985795671291</v>
      </c>
      <c r="Q214" s="12">
        <v>-3.0477920454254299E-2</v>
      </c>
      <c r="R214" s="12">
        <v>-8.5285643699361605E-2</v>
      </c>
      <c r="S214" s="12">
        <v>-4.7946030948184698E-2</v>
      </c>
      <c r="T214" s="12">
        <v>-0.111602808354248</v>
      </c>
      <c r="U214" s="12">
        <v>2.5507449828474998E-2</v>
      </c>
      <c r="V214" s="12">
        <v>-4.1262182476022001E-2</v>
      </c>
      <c r="W214" s="12">
        <v>-3.3256086678593803E-2</v>
      </c>
      <c r="X214" s="12">
        <v>2.21447076306643E-3</v>
      </c>
      <c r="Y214" s="12">
        <v>1.43905052376054E-2</v>
      </c>
      <c r="Z214" s="12">
        <v>-4.1315500447661101E-2</v>
      </c>
      <c r="AA214" s="12">
        <v>-1.5183712904926301E-2</v>
      </c>
      <c r="AB214" s="12">
        <v>-4.9043550324834401E-2</v>
      </c>
      <c r="AC214" s="12">
        <v>-1.7227727619150601E-2</v>
      </c>
      <c r="AD214" s="12">
        <v>-1.10747523235161E-2</v>
      </c>
      <c r="AE214" s="12">
        <v>-2.5015046718740101E-2</v>
      </c>
      <c r="AF214" s="12">
        <v>-1.05481098972528E-2</v>
      </c>
      <c r="AG214" s="12">
        <v>-4.2445974640787497E-2</v>
      </c>
      <c r="AH214" s="12">
        <v>-3.4152052407181999E-2</v>
      </c>
      <c r="AI214" s="12">
        <v>-1.3860423992909101E-2</v>
      </c>
      <c r="AJ214" s="12">
        <v>-1.2289010792625499E-2</v>
      </c>
      <c r="AK214" s="12">
        <v>-4.8163502252198797E-3</v>
      </c>
      <c r="AL214" s="12">
        <v>9.4366485353073095E-3</v>
      </c>
      <c r="AM214" s="12">
        <v>-5.0173170454363199E-3</v>
      </c>
      <c r="AN214" s="12">
        <v>-1.7424940034279399E-2</v>
      </c>
      <c r="AO214" s="12">
        <v>-2.43368503120285E-2</v>
      </c>
      <c r="AP214" s="12">
        <v>-1.6706186725587002E-2</v>
      </c>
      <c r="AQ214" s="12">
        <v>-4.5984499695161399E-2</v>
      </c>
      <c r="AR214" s="12">
        <v>2.5006588601025899E-2</v>
      </c>
      <c r="AS214" s="12">
        <v>-6.6644443332549196E-3</v>
      </c>
      <c r="AT214" s="12">
        <v>-3.8093781073593999E-2</v>
      </c>
      <c r="AU214" s="12">
        <v>2.6853878254899599E-2</v>
      </c>
      <c r="AW214">
        <f t="array" ref="AW214">SUMPRODUCT(B214:AU214,TRANSPOSE('QoL regression results'!$H$3:$H$48))</f>
        <v>0.86023035534162939</v>
      </c>
    </row>
    <row r="215" spans="1:49" x14ac:dyDescent="0.3">
      <c r="A215">
        <v>214</v>
      </c>
      <c r="B215" s="12">
        <v>0.88382568224824198</v>
      </c>
      <c r="C215" s="12">
        <v>7.2178355461753399E-3</v>
      </c>
      <c r="D215" s="12">
        <v>-6.28658752313429E-3</v>
      </c>
      <c r="E215" s="12">
        <v>-1.9664846355871301E-2</v>
      </c>
      <c r="F215" s="12">
        <v>1.58738176887059E-2</v>
      </c>
      <c r="G215" s="12">
        <v>2.3076872227025098E-2</v>
      </c>
      <c r="H215" s="12">
        <v>-1.48108241718582E-2</v>
      </c>
      <c r="I215" s="12">
        <v>1.09992948367719E-2</v>
      </c>
      <c r="J215" s="12">
        <v>-3.9695088947434599E-2</v>
      </c>
      <c r="K215" s="12">
        <v>-4.6214442003645502E-2</v>
      </c>
      <c r="L215" s="12">
        <v>-7.3006751269863696E-2</v>
      </c>
      <c r="M215" s="12">
        <v>-0.123023722138841</v>
      </c>
      <c r="N215" s="12">
        <v>-7.7212953183313201E-3</v>
      </c>
      <c r="O215" s="12">
        <v>-6.8166785703014807E-2</v>
      </c>
      <c r="P215" s="12">
        <v>-6.3229157317618606E-2</v>
      </c>
      <c r="Q215" s="12">
        <v>-4.91901861652244E-2</v>
      </c>
      <c r="R215" s="12">
        <v>-6.43064466803277E-2</v>
      </c>
      <c r="S215" s="12">
        <v>-4.9140253307536498E-2</v>
      </c>
      <c r="T215" s="12">
        <v>-0.101434782407736</v>
      </c>
      <c r="U215" s="12">
        <v>8.6533486046536604E-3</v>
      </c>
      <c r="V215" s="12">
        <v>-2.9610692185250798E-2</v>
      </c>
      <c r="W215" s="12">
        <v>-2.6437269408959602E-2</v>
      </c>
      <c r="X215" s="12">
        <v>-2.4048408503392599E-2</v>
      </c>
      <c r="Y215" s="12">
        <v>1.47846780687315E-2</v>
      </c>
      <c r="Z215" s="12">
        <v>1.63532755683908E-2</v>
      </c>
      <c r="AA215" s="12">
        <v>-3.4027802571789799E-2</v>
      </c>
      <c r="AB215" s="12">
        <v>-7.7766301239696106E-2</v>
      </c>
      <c r="AC215" s="12">
        <v>-3.6478890041741999E-2</v>
      </c>
      <c r="AD215" s="12">
        <v>2.00348456411765E-2</v>
      </c>
      <c r="AE215" s="12">
        <v>-2.3923592086445601E-2</v>
      </c>
      <c r="AF215" s="12">
        <v>-2.2910797160083499E-2</v>
      </c>
      <c r="AG215" s="12">
        <v>-4.5168038409455102E-2</v>
      </c>
      <c r="AH215" s="12">
        <v>-3.3501485263657899E-2</v>
      </c>
      <c r="AI215" s="12">
        <v>-1.48851286220363E-2</v>
      </c>
      <c r="AJ215" s="12">
        <v>-1.06646917047124E-2</v>
      </c>
      <c r="AK215" s="12">
        <v>1.2249456797953401E-3</v>
      </c>
      <c r="AL215" s="12">
        <v>1.30649316445706E-2</v>
      </c>
      <c r="AM215" s="12">
        <v>-3.67611398393407E-3</v>
      </c>
      <c r="AN215" s="12">
        <v>-2.1053835061888501E-2</v>
      </c>
      <c r="AO215" s="12">
        <v>-2.5463825900246501E-2</v>
      </c>
      <c r="AP215" s="12">
        <v>-1.33773801818757E-2</v>
      </c>
      <c r="AQ215" s="12">
        <v>-4.4970576187451199E-2</v>
      </c>
      <c r="AR215" s="12">
        <v>2.3764015482347599E-2</v>
      </c>
      <c r="AS215" s="12">
        <v>-4.7217688584209596E-3</v>
      </c>
      <c r="AT215" s="12">
        <v>-3.9092569656918902E-2</v>
      </c>
      <c r="AU215" s="12">
        <v>2.6702704354109701E-2</v>
      </c>
      <c r="AW215">
        <f t="array" ref="AW215">SUMPRODUCT(B215:AU215,TRANSPOSE('QoL regression results'!$H$3:$H$48))</f>
        <v>0.86338912862915462</v>
      </c>
    </row>
    <row r="216" spans="1:49" x14ac:dyDescent="0.3">
      <c r="A216">
        <v>215</v>
      </c>
      <c r="B216" s="12">
        <v>0.90101954001030504</v>
      </c>
      <c r="C216" s="12">
        <v>-3.4372303625924499E-3</v>
      </c>
      <c r="D216" s="12">
        <v>3.0393852230482998E-3</v>
      </c>
      <c r="E216" s="12">
        <v>-3.6465888249171297E-2</v>
      </c>
      <c r="F216" s="12">
        <v>2.0584134351005898E-2</v>
      </c>
      <c r="G216" s="12">
        <v>2.3778727087344801E-2</v>
      </c>
      <c r="H216" s="12">
        <v>5.6898696592195001E-4</v>
      </c>
      <c r="I216" s="12">
        <v>-3.7769662967678502E-2</v>
      </c>
      <c r="J216" s="12">
        <v>-7.65119597816529E-2</v>
      </c>
      <c r="K216" s="12">
        <v>-4.3079523144104799E-2</v>
      </c>
      <c r="L216" s="12">
        <v>-9.0807875560047296E-2</v>
      </c>
      <c r="M216" s="12">
        <v>-0.110243520020712</v>
      </c>
      <c r="N216" s="12">
        <v>-2.1466454557023801E-2</v>
      </c>
      <c r="O216" s="12">
        <v>-6.8949006545992203E-2</v>
      </c>
      <c r="P216" s="12">
        <v>-0.127212398513739</v>
      </c>
      <c r="Q216" s="12">
        <v>-7.3866311943892093E-2</v>
      </c>
      <c r="R216" s="12">
        <v>-6.4204886326948304E-2</v>
      </c>
      <c r="S216" s="12">
        <v>-5.83202313039832E-2</v>
      </c>
      <c r="T216" s="12">
        <v>-8.0901425667777804E-2</v>
      </c>
      <c r="U216" s="12">
        <v>5.5405796780487702E-3</v>
      </c>
      <c r="V216" s="12">
        <v>-4.08971517654542E-2</v>
      </c>
      <c r="W216" s="12">
        <v>-2.6738281882165801E-2</v>
      </c>
      <c r="X216" s="12">
        <v>-4.22802944429507E-2</v>
      </c>
      <c r="Y216" s="12">
        <v>8.8803232181653997E-3</v>
      </c>
      <c r="Z216" s="12">
        <v>5.1453561089135702E-3</v>
      </c>
      <c r="AA216" s="12">
        <v>-1.4464765463262599E-2</v>
      </c>
      <c r="AB216" s="12">
        <v>-8.0140355908902394E-2</v>
      </c>
      <c r="AC216" s="12">
        <v>-2.1961074860453501E-2</v>
      </c>
      <c r="AD216" s="12">
        <v>1.55968139587247E-2</v>
      </c>
      <c r="AE216" s="12">
        <v>-1.8359222241540799E-2</v>
      </c>
      <c r="AF216" s="12">
        <v>-2.47376210113383E-2</v>
      </c>
      <c r="AG216" s="12">
        <v>-3.70482150638708E-2</v>
      </c>
      <c r="AH216" s="12">
        <v>-3.17781730762456E-2</v>
      </c>
      <c r="AI216" s="12">
        <v>-2.0421343523319601E-2</v>
      </c>
      <c r="AJ216" s="12">
        <v>-1.1103473132565701E-2</v>
      </c>
      <c r="AK216" s="12">
        <v>-5.5819071217305801E-3</v>
      </c>
      <c r="AL216" s="12">
        <v>-6.41288544341652E-4</v>
      </c>
      <c r="AM216" s="12">
        <v>-1.01580836385769E-2</v>
      </c>
      <c r="AN216" s="12">
        <v>-2.20351045735864E-2</v>
      </c>
      <c r="AO216" s="12">
        <v>-3.9732368007544601E-2</v>
      </c>
      <c r="AP216" s="12">
        <v>-7.7378767293278103E-3</v>
      </c>
      <c r="AQ216" s="12">
        <v>-4.6508519742295702E-2</v>
      </c>
      <c r="AR216" s="12">
        <v>2.21302946251393E-2</v>
      </c>
      <c r="AS216" s="12">
        <v>-1.7619324612575999E-2</v>
      </c>
      <c r="AT216" s="12">
        <v>-4.97610423373364E-2</v>
      </c>
      <c r="AU216" s="12">
        <v>2.9839621849867701E-2</v>
      </c>
      <c r="AW216">
        <f t="array" ref="AW216">SUMPRODUCT(B216:AU216,TRANSPOSE('QoL regression results'!$H$3:$H$48))</f>
        <v>0.86860007838971776</v>
      </c>
    </row>
    <row r="217" spans="1:49" x14ac:dyDescent="0.3">
      <c r="A217">
        <v>216</v>
      </c>
      <c r="B217" s="12">
        <v>0.89110752279850303</v>
      </c>
      <c r="C217" s="12">
        <v>2.5547063639125701E-4</v>
      </c>
      <c r="D217" s="12">
        <v>-2.1168452390072999E-2</v>
      </c>
      <c r="E217" s="12">
        <v>-6.6326993312168195E-2</v>
      </c>
      <c r="F217" s="12">
        <v>1.35803937223857E-2</v>
      </c>
      <c r="G217" s="12">
        <v>1.9986544410683E-2</v>
      </c>
      <c r="H217" s="12">
        <v>2.2939556767128302E-2</v>
      </c>
      <c r="I217" s="12">
        <v>-1.44643249216395E-2</v>
      </c>
      <c r="J217" s="12">
        <v>-4.3511217659288899E-2</v>
      </c>
      <c r="K217" s="12">
        <v>-4.2315387509127098E-2</v>
      </c>
      <c r="L217" s="12">
        <v>-7.4228231046174195E-2</v>
      </c>
      <c r="M217" s="12">
        <v>-0.118868688943881</v>
      </c>
      <c r="N217" s="12">
        <v>-2.0098137241271598E-2</v>
      </c>
      <c r="O217" s="12">
        <v>-8.8825140754041507E-2</v>
      </c>
      <c r="P217" s="12">
        <v>-8.9487513680625005E-2</v>
      </c>
      <c r="Q217" s="12">
        <v>-6.7117830634398704E-2</v>
      </c>
      <c r="R217" s="12">
        <v>-4.8823233171049599E-2</v>
      </c>
      <c r="S217" s="12">
        <v>-6.3515021090499599E-2</v>
      </c>
      <c r="T217" s="12">
        <v>-7.5916553794802999E-2</v>
      </c>
      <c r="U217" s="12">
        <v>-2.0773431596105701E-2</v>
      </c>
      <c r="V217" s="12">
        <v>-5.39859023538014E-2</v>
      </c>
      <c r="W217" s="12">
        <v>-1.6131207529750499E-2</v>
      </c>
      <c r="X217" s="12">
        <v>-3.7446736153453702E-2</v>
      </c>
      <c r="Y217" s="12">
        <v>-8.0144872409650906E-3</v>
      </c>
      <c r="Z217" s="12">
        <v>6.4271168951471097E-4</v>
      </c>
      <c r="AA217" s="12">
        <v>-1.87366445996054E-2</v>
      </c>
      <c r="AB217" s="12">
        <v>-6.5955646252108799E-2</v>
      </c>
      <c r="AC217" s="12">
        <v>7.1555474851604803E-3</v>
      </c>
      <c r="AD217" s="12">
        <v>6.1695502523572802E-3</v>
      </c>
      <c r="AE217" s="12">
        <v>-2.6732105956148E-2</v>
      </c>
      <c r="AF217" s="12">
        <v>-1.8471122138452398E-2</v>
      </c>
      <c r="AG217" s="12">
        <v>-4.50542980939313E-2</v>
      </c>
      <c r="AH217" s="12">
        <v>-2.57374935674867E-2</v>
      </c>
      <c r="AI217" s="12">
        <v>-2.0095552645712899E-2</v>
      </c>
      <c r="AJ217" s="12">
        <v>-1.6111499699414399E-2</v>
      </c>
      <c r="AK217" s="12">
        <v>9.7824544102083702E-4</v>
      </c>
      <c r="AL217" s="12">
        <v>6.1701730948122103E-3</v>
      </c>
      <c r="AM217" s="12">
        <v>-4.6810173265220897E-3</v>
      </c>
      <c r="AN217" s="12">
        <v>-1.6667682963712099E-2</v>
      </c>
      <c r="AO217" s="12">
        <v>-2.30281187462331E-2</v>
      </c>
      <c r="AP217" s="12">
        <v>-1.3555455610764201E-2</v>
      </c>
      <c r="AQ217" s="12">
        <v>-4.40548740896817E-2</v>
      </c>
      <c r="AR217" s="12">
        <v>2.1954121287643898E-2</v>
      </c>
      <c r="AS217" s="12">
        <v>-1.16279764953155E-2</v>
      </c>
      <c r="AT217" s="12">
        <v>-4.0515254591041397E-2</v>
      </c>
      <c r="AU217" s="12">
        <v>3.3165701146983702E-2</v>
      </c>
      <c r="AW217">
        <f t="array" ref="AW217">SUMPRODUCT(B217:AU217,TRANSPOSE('QoL regression results'!$H$3:$H$48))</f>
        <v>0.87154020232582852</v>
      </c>
    </row>
    <row r="218" spans="1:49" x14ac:dyDescent="0.3">
      <c r="A218">
        <v>217</v>
      </c>
      <c r="B218" s="12">
        <v>0.89691160428272299</v>
      </c>
      <c r="C218" s="12">
        <v>3.3663906243182398E-3</v>
      </c>
      <c r="D218" s="12">
        <v>1.2170917621780001E-2</v>
      </c>
      <c r="E218" s="12">
        <v>-4.2100798334606896E-3</v>
      </c>
      <c r="F218" s="12">
        <v>2.37283620826922E-2</v>
      </c>
      <c r="G218" s="12">
        <v>4.3866220832251297E-3</v>
      </c>
      <c r="H218" s="12">
        <v>1.2035585635062801E-2</v>
      </c>
      <c r="I218" s="12">
        <v>-7.9489505344356604E-3</v>
      </c>
      <c r="J218" s="12">
        <v>-5.2516729801159498E-2</v>
      </c>
      <c r="K218" s="12">
        <v>-3.5780225832120802E-2</v>
      </c>
      <c r="L218" s="12">
        <v>-0.11667103136580299</v>
      </c>
      <c r="M218" s="12">
        <v>-7.1559783994541798E-2</v>
      </c>
      <c r="N218" s="12">
        <v>-2.0953232039673801E-2</v>
      </c>
      <c r="O218" s="12">
        <v>-4.0706642182857501E-2</v>
      </c>
      <c r="P218" s="12">
        <v>-0.111388662530797</v>
      </c>
      <c r="Q218" s="12">
        <v>-5.0147191846804003E-2</v>
      </c>
      <c r="R218" s="12">
        <v>-1.9266502306062101E-2</v>
      </c>
      <c r="S218" s="12">
        <v>-5.7881872477962497E-2</v>
      </c>
      <c r="T218" s="12">
        <v>-8.0590140860203593E-2</v>
      </c>
      <c r="U218" s="12">
        <v>8.2049448264910792E-3</v>
      </c>
      <c r="V218" s="12">
        <v>-4.39668207116845E-2</v>
      </c>
      <c r="W218" s="12">
        <v>-2.9445767702114298E-2</v>
      </c>
      <c r="X218" s="12">
        <v>-7.1139802176035903E-3</v>
      </c>
      <c r="Y218" s="12">
        <v>-2.9964923593248299E-2</v>
      </c>
      <c r="Z218" s="12">
        <v>-1.0150973643982601E-2</v>
      </c>
      <c r="AA218" s="12">
        <v>-1.8184629412637401E-2</v>
      </c>
      <c r="AB218" s="12">
        <v>-6.4159878142552307E-2</v>
      </c>
      <c r="AC218" s="12">
        <v>-3.4909737971409401E-2</v>
      </c>
      <c r="AD218" s="12">
        <v>-2.54785667209514E-2</v>
      </c>
      <c r="AE218" s="12">
        <v>-2.3801299176473799E-2</v>
      </c>
      <c r="AF218" s="12">
        <v>-2.2144966323174201E-2</v>
      </c>
      <c r="AG218" s="12">
        <v>-3.6764708186537799E-2</v>
      </c>
      <c r="AH218" s="12">
        <v>-3.6623102632717099E-2</v>
      </c>
      <c r="AI218" s="12">
        <v>-1.6484999198630501E-2</v>
      </c>
      <c r="AJ218" s="12">
        <v>-1.2841874741822801E-2</v>
      </c>
      <c r="AK218" s="12">
        <v>-6.9011124663095804E-3</v>
      </c>
      <c r="AL218" s="12">
        <v>4.5427314746398001E-3</v>
      </c>
      <c r="AM218" s="12">
        <v>-7.7631419633301703E-3</v>
      </c>
      <c r="AN218" s="12">
        <v>-2.51776473233804E-2</v>
      </c>
      <c r="AO218" s="12">
        <v>-4.0750553346294502E-2</v>
      </c>
      <c r="AP218" s="12">
        <v>-1.38067417807534E-2</v>
      </c>
      <c r="AQ218" s="12">
        <v>-4.30653071544701E-2</v>
      </c>
      <c r="AR218" s="12">
        <v>2.1734655434327E-2</v>
      </c>
      <c r="AS218" s="12">
        <v>-1.05771057960491E-2</v>
      </c>
      <c r="AT218" s="12">
        <v>-4.1346628958061002E-2</v>
      </c>
      <c r="AU218" s="12">
        <v>2.8557142069950799E-2</v>
      </c>
      <c r="AW218">
        <f t="array" ref="AW218">SUMPRODUCT(B218:AU218,TRANSPOSE('QoL regression results'!$H$3:$H$48))</f>
        <v>0.86483123312464572</v>
      </c>
    </row>
    <row r="219" spans="1:49" x14ac:dyDescent="0.3">
      <c r="A219">
        <v>218</v>
      </c>
      <c r="B219" s="12">
        <v>0.88977635999457105</v>
      </c>
      <c r="C219" s="12">
        <v>6.4797935539156002E-3</v>
      </c>
      <c r="D219" s="12">
        <v>3.2400634591863499E-4</v>
      </c>
      <c r="E219" s="12">
        <v>-3.6335097069492901E-2</v>
      </c>
      <c r="F219" s="12">
        <v>2.6138607222706198E-2</v>
      </c>
      <c r="G219" s="12">
        <v>2.2754130129789399E-2</v>
      </c>
      <c r="H219" s="12">
        <v>1.11767812841535E-2</v>
      </c>
      <c r="I219" s="12">
        <v>-1.46491047026592E-2</v>
      </c>
      <c r="J219" s="12">
        <v>-2.90463890078854E-2</v>
      </c>
      <c r="K219" s="12">
        <v>-4.13131141850656E-2</v>
      </c>
      <c r="L219" s="12">
        <v>-8.3281140101629098E-2</v>
      </c>
      <c r="M219" s="12">
        <v>-9.9234792985264705E-2</v>
      </c>
      <c r="N219" s="12">
        <v>-2.4978785850538102E-2</v>
      </c>
      <c r="O219" s="12">
        <v>-0.117651715726954</v>
      </c>
      <c r="P219" s="12">
        <v>-0.13333773098585699</v>
      </c>
      <c r="Q219" s="12">
        <v>-6.0334928577427498E-2</v>
      </c>
      <c r="R219" s="12">
        <v>-8.3044209790998302E-2</v>
      </c>
      <c r="S219" s="12">
        <v>-3.39744168017697E-2</v>
      </c>
      <c r="T219" s="12">
        <v>-8.0587092532297205E-2</v>
      </c>
      <c r="U219" s="12">
        <v>1.00087268067067E-2</v>
      </c>
      <c r="V219" s="12">
        <v>4.1715239839220999E-2</v>
      </c>
      <c r="W219" s="12">
        <v>-2.5315531700095002E-2</v>
      </c>
      <c r="X219" s="12">
        <v>-1.9055788038601601E-3</v>
      </c>
      <c r="Y219" s="12">
        <v>-3.9406705804650298E-2</v>
      </c>
      <c r="Z219" s="12">
        <v>8.5388787995011404E-3</v>
      </c>
      <c r="AA219" s="12">
        <v>-3.1899100732291699E-2</v>
      </c>
      <c r="AB219" s="12">
        <v>-6.5753885010687504E-2</v>
      </c>
      <c r="AC219" s="12">
        <v>3.4193067670982298E-2</v>
      </c>
      <c r="AD219" s="12">
        <v>-3.1772567758459401E-2</v>
      </c>
      <c r="AE219" s="12">
        <v>-2.6210349435130099E-2</v>
      </c>
      <c r="AF219" s="12">
        <v>-1.79420850482329E-2</v>
      </c>
      <c r="AG219" s="12">
        <v>-4.2733806235395903E-2</v>
      </c>
      <c r="AH219" s="12">
        <v>-4.2341187477112498E-2</v>
      </c>
      <c r="AI219" s="12">
        <v>-1.6715007911044501E-2</v>
      </c>
      <c r="AJ219" s="12">
        <v>-1.47838256190798E-2</v>
      </c>
      <c r="AK219" s="12">
        <v>-3.2035358932279998E-3</v>
      </c>
      <c r="AL219" s="12">
        <v>-3.2263527703167201E-4</v>
      </c>
      <c r="AM219" s="12">
        <v>-1.12312781010894E-2</v>
      </c>
      <c r="AN219" s="12">
        <v>-1.7576614512358701E-2</v>
      </c>
      <c r="AO219" s="12">
        <v>-3.0144175456585601E-2</v>
      </c>
      <c r="AP219" s="12">
        <v>-8.7029805001708396E-3</v>
      </c>
      <c r="AQ219" s="12">
        <v>-3.9755329625082297E-2</v>
      </c>
      <c r="AR219" s="12">
        <v>2.0505247783309099E-2</v>
      </c>
      <c r="AS219" s="12">
        <v>-6.1568680022597699E-3</v>
      </c>
      <c r="AT219" s="12">
        <v>-3.6388919113844898E-2</v>
      </c>
      <c r="AU219" s="12">
        <v>2.94271482047684E-2</v>
      </c>
      <c r="AW219">
        <f t="array" ref="AW219">SUMPRODUCT(B219:AU219,TRANSPOSE('QoL regression results'!$H$3:$H$48))</f>
        <v>0.8471125372404269</v>
      </c>
    </row>
    <row r="220" spans="1:49" x14ac:dyDescent="0.3">
      <c r="A220">
        <v>219</v>
      </c>
      <c r="B220" s="12">
        <v>0.90093006278654397</v>
      </c>
      <c r="C220" s="12">
        <v>6.3374786936237796E-3</v>
      </c>
      <c r="D220" s="12">
        <v>4.8133689607697703E-3</v>
      </c>
      <c r="E220" s="12">
        <v>-2.5176700071875401E-2</v>
      </c>
      <c r="F220" s="12">
        <v>1.8910714191450101E-2</v>
      </c>
      <c r="G220" s="12">
        <v>1.80495601821468E-2</v>
      </c>
      <c r="H220" s="12">
        <v>-1.32978376360645E-2</v>
      </c>
      <c r="I220" s="12">
        <v>-1.1632081627833E-2</v>
      </c>
      <c r="J220" s="12">
        <v>-3.4134137538756597E-2</v>
      </c>
      <c r="K220" s="12">
        <v>-4.1090017433628799E-2</v>
      </c>
      <c r="L220" s="12">
        <v>-6.5578495032366096E-2</v>
      </c>
      <c r="M220" s="12">
        <v>-8.6138648307445304E-2</v>
      </c>
      <c r="N220" s="12">
        <v>-2.5542702754228801E-2</v>
      </c>
      <c r="O220" s="12">
        <v>-7.5957263441398304E-2</v>
      </c>
      <c r="P220" s="12">
        <v>-6.8329988302424996E-2</v>
      </c>
      <c r="Q220" s="12">
        <v>-5.7007059804218399E-2</v>
      </c>
      <c r="R220" s="12">
        <v>-1.3197286363341301E-2</v>
      </c>
      <c r="S220" s="12">
        <v>-5.8868151416760502E-2</v>
      </c>
      <c r="T220" s="12">
        <v>-8.6966637828120197E-2</v>
      </c>
      <c r="U220" s="12">
        <v>2.63556127958369E-2</v>
      </c>
      <c r="V220" s="12">
        <v>-3.1816423097163399E-2</v>
      </c>
      <c r="W220" s="12">
        <v>-3.33250396288634E-2</v>
      </c>
      <c r="X220" s="12">
        <v>-4.1266936553578097E-2</v>
      </c>
      <c r="Y220" s="12">
        <v>-2.1000877702805201E-2</v>
      </c>
      <c r="Z220" s="12">
        <v>3.5666952510645999E-2</v>
      </c>
      <c r="AA220" s="12">
        <v>-5.1078879233829996E-3</v>
      </c>
      <c r="AB220" s="12">
        <v>-5.8132714256395199E-2</v>
      </c>
      <c r="AC220" s="12">
        <v>-2.04397150915142E-2</v>
      </c>
      <c r="AD220" s="12">
        <v>-2.5294213892620302E-3</v>
      </c>
      <c r="AE220" s="12">
        <v>-2.69643452604456E-2</v>
      </c>
      <c r="AF220" s="12">
        <v>-2.2851881657547899E-2</v>
      </c>
      <c r="AG220" s="12">
        <v>-4.1378888904479702E-2</v>
      </c>
      <c r="AH220" s="12">
        <v>-3.8077037558059003E-2</v>
      </c>
      <c r="AI220" s="12">
        <v>-2.0334468114020801E-2</v>
      </c>
      <c r="AJ220" s="12">
        <v>-1.54463453156637E-2</v>
      </c>
      <c r="AK220" s="12">
        <v>-2.4406631982198E-3</v>
      </c>
      <c r="AL220" s="12">
        <v>2.7450125241765002E-3</v>
      </c>
      <c r="AM220" s="12">
        <v>-1.6228044355827899E-2</v>
      </c>
      <c r="AN220" s="12">
        <v>-1.63981573318423E-2</v>
      </c>
      <c r="AO220" s="12">
        <v>-3.9401451694178302E-2</v>
      </c>
      <c r="AP220" s="12">
        <v>-1.07964747617567E-2</v>
      </c>
      <c r="AQ220" s="12">
        <v>-4.3990839614789903E-2</v>
      </c>
      <c r="AR220" s="12">
        <v>1.93036238183243E-2</v>
      </c>
      <c r="AS220" s="12">
        <v>-1.43202225404843E-2</v>
      </c>
      <c r="AT220" s="12">
        <v>-4.5528320838661103E-2</v>
      </c>
      <c r="AU220" s="12">
        <v>3.42838965544369E-2</v>
      </c>
      <c r="AW220">
        <f t="array" ref="AW220">SUMPRODUCT(B220:AU220,TRANSPOSE('QoL regression results'!$H$3:$H$48))</f>
        <v>0.86559803775266142</v>
      </c>
    </row>
    <row r="221" spans="1:49" x14ac:dyDescent="0.3">
      <c r="A221">
        <v>220</v>
      </c>
      <c r="B221" s="12">
        <v>0.89343021032283298</v>
      </c>
      <c r="C221" s="12">
        <v>3.76000147226993E-3</v>
      </c>
      <c r="D221" s="12">
        <v>-4.9934514634109202E-3</v>
      </c>
      <c r="E221" s="12">
        <v>-1.0290518467222599E-2</v>
      </c>
      <c r="F221" s="12">
        <v>1.92433233384923E-2</v>
      </c>
      <c r="G221" s="12">
        <v>1.4529668601701099E-2</v>
      </c>
      <c r="H221" s="12">
        <v>-1.0880179639803001E-2</v>
      </c>
      <c r="I221" s="12">
        <v>-3.2793163695842398E-2</v>
      </c>
      <c r="J221" s="12">
        <v>-9.7607604359389394E-2</v>
      </c>
      <c r="K221" s="12">
        <v>-4.2858418365976897E-2</v>
      </c>
      <c r="L221" s="12">
        <v>-0.109196011665739</v>
      </c>
      <c r="M221" s="12">
        <v>-8.4315860292218395E-2</v>
      </c>
      <c r="N221" s="12">
        <v>-2.07782143190288E-2</v>
      </c>
      <c r="O221" s="12">
        <v>-3.8361067295637201E-2</v>
      </c>
      <c r="P221" s="12">
        <v>-8.5068012592679806E-2</v>
      </c>
      <c r="Q221" s="12">
        <v>-4.0388395375220001E-2</v>
      </c>
      <c r="R221" s="12">
        <v>-2.0126268395711799E-2</v>
      </c>
      <c r="S221" s="12">
        <v>-4.6767323626986199E-2</v>
      </c>
      <c r="T221" s="12">
        <v>-8.4227672226460701E-2</v>
      </c>
      <c r="U221" s="12">
        <v>1.33161268405626E-2</v>
      </c>
      <c r="V221" s="12">
        <v>-6.4130732540628302E-2</v>
      </c>
      <c r="W221" s="12">
        <v>-3.3483659960783799E-2</v>
      </c>
      <c r="X221" s="12">
        <v>-9.7992921765429793E-3</v>
      </c>
      <c r="Y221" s="12">
        <v>-1.66526428782247E-2</v>
      </c>
      <c r="Z221" s="12">
        <v>-3.02500532298251E-3</v>
      </c>
      <c r="AA221" s="12">
        <v>-2.6378156101716E-2</v>
      </c>
      <c r="AB221" s="12">
        <v>-6.04682492389556E-2</v>
      </c>
      <c r="AC221" s="12">
        <v>-4.3781444404249199E-2</v>
      </c>
      <c r="AD221" s="12">
        <v>-8.2753927990860496E-2</v>
      </c>
      <c r="AE221" s="12">
        <v>-2.42815730343688E-2</v>
      </c>
      <c r="AF221" s="12">
        <v>-1.15160040765329E-2</v>
      </c>
      <c r="AG221" s="12">
        <v>-4.3229213735048101E-2</v>
      </c>
      <c r="AH221" s="12">
        <v>-3.1406964279137403E-2</v>
      </c>
      <c r="AI221" s="12">
        <v>-1.21075262707925E-2</v>
      </c>
      <c r="AJ221" s="12">
        <v>-1.26960450244101E-2</v>
      </c>
      <c r="AK221" s="12">
        <v>-5.3616168969335904E-3</v>
      </c>
      <c r="AL221" s="12">
        <v>-3.5826414594847299E-3</v>
      </c>
      <c r="AM221" s="12">
        <v>-8.3808511780701696E-3</v>
      </c>
      <c r="AN221" s="12">
        <v>-2.5335496097540801E-2</v>
      </c>
      <c r="AO221" s="12">
        <v>-4.2515950989241498E-2</v>
      </c>
      <c r="AP221" s="12">
        <v>-1.10328630593821E-2</v>
      </c>
      <c r="AQ221" s="12">
        <v>-4.5249340814309903E-2</v>
      </c>
      <c r="AR221" s="12">
        <v>2.27448377814648E-2</v>
      </c>
      <c r="AS221" s="12">
        <v>-7.8675376905009697E-3</v>
      </c>
      <c r="AT221" s="12">
        <v>-4.0673137743270998E-2</v>
      </c>
      <c r="AU221" s="12">
        <v>2.9907862241646901E-2</v>
      </c>
      <c r="AW221">
        <f t="array" ref="AW221">SUMPRODUCT(B221:AU221,TRANSPOSE('QoL regression results'!$H$3:$H$48))</f>
        <v>0.8584406045842109</v>
      </c>
    </row>
    <row r="222" spans="1:49" x14ac:dyDescent="0.3">
      <c r="A222">
        <v>221</v>
      </c>
      <c r="B222" s="12">
        <v>0.88297992790077395</v>
      </c>
      <c r="C222" s="12">
        <v>6.8640318537714004E-3</v>
      </c>
      <c r="D222" s="12">
        <v>-2.8258289017728702E-3</v>
      </c>
      <c r="E222" s="12">
        <v>-4.2094176023901801E-2</v>
      </c>
      <c r="F222" s="12">
        <v>1.28352645348853E-2</v>
      </c>
      <c r="G222" s="12">
        <v>-2.3781210092557602E-3</v>
      </c>
      <c r="H222" s="12">
        <v>-1.6594370026093701E-2</v>
      </c>
      <c r="I222" s="12">
        <v>-2.5983355864969198E-3</v>
      </c>
      <c r="J222" s="12">
        <v>-7.0167037316105504E-2</v>
      </c>
      <c r="K222" s="12">
        <v>-3.6629564341721002E-2</v>
      </c>
      <c r="L222" s="12">
        <v>-8.3555274615806599E-2</v>
      </c>
      <c r="M222" s="12">
        <v>-0.117234763427025</v>
      </c>
      <c r="N222" s="12">
        <v>-2.22662154776593E-2</v>
      </c>
      <c r="O222" s="12">
        <v>-6.01691620853258E-2</v>
      </c>
      <c r="P222" s="12">
        <v>-9.9695801494160199E-2</v>
      </c>
      <c r="Q222" s="12">
        <v>-3.5775256905297002E-2</v>
      </c>
      <c r="R222" s="12">
        <v>-5.1911051384405403E-2</v>
      </c>
      <c r="S222" s="12">
        <v>-4.4456209904514897E-2</v>
      </c>
      <c r="T222" s="12">
        <v>-9.9654602839169604E-2</v>
      </c>
      <c r="U222" s="12">
        <v>1.3398421381466999E-2</v>
      </c>
      <c r="V222" s="12">
        <v>-7.9365192517566199E-2</v>
      </c>
      <c r="W222" s="12">
        <v>-2.0125252929497399E-2</v>
      </c>
      <c r="X222" s="12">
        <v>-1.9892935009189702E-2</v>
      </c>
      <c r="Y222" s="12">
        <v>3.23239573896206E-2</v>
      </c>
      <c r="Z222" s="12">
        <v>2.8107178736008501E-2</v>
      </c>
      <c r="AA222" s="12">
        <v>-1.90114540455367E-2</v>
      </c>
      <c r="AB222" s="12">
        <v>-6.9225752393725096E-2</v>
      </c>
      <c r="AC222" s="12">
        <v>2.37797130906055E-2</v>
      </c>
      <c r="AD222" s="12">
        <v>8.129426397193E-2</v>
      </c>
      <c r="AE222" s="12">
        <v>-2.4306144501235499E-2</v>
      </c>
      <c r="AF222" s="12">
        <v>-1.1553982597474199E-2</v>
      </c>
      <c r="AG222" s="12">
        <v>-4.0622210541921402E-2</v>
      </c>
      <c r="AH222" s="12">
        <v>-3.11444630479802E-2</v>
      </c>
      <c r="AI222" s="12">
        <v>-1.3235929396982401E-2</v>
      </c>
      <c r="AJ222" s="12">
        <v>-8.6548134619371803E-3</v>
      </c>
      <c r="AK222" s="12">
        <v>-1.26901141078371E-3</v>
      </c>
      <c r="AL222" s="12">
        <v>-7.6902836388119205E-4</v>
      </c>
      <c r="AM222" s="12">
        <v>-6.7154275161715304E-3</v>
      </c>
      <c r="AN222" s="12">
        <v>-2.0707032949588901E-2</v>
      </c>
      <c r="AO222" s="12">
        <v>-3.1069938863968399E-2</v>
      </c>
      <c r="AP222" s="12">
        <v>-1.0645436380078701E-2</v>
      </c>
      <c r="AQ222" s="12">
        <v>-3.6689017699463901E-2</v>
      </c>
      <c r="AR222" s="12">
        <v>2.4333951379959199E-2</v>
      </c>
      <c r="AS222" s="12">
        <v>-1.3491994126505501E-2</v>
      </c>
      <c r="AT222" s="12">
        <v>-4.5484675272325199E-2</v>
      </c>
      <c r="AU222" s="12">
        <v>3.5603721322941401E-2</v>
      </c>
      <c r="AW222">
        <f t="array" ref="AW222">SUMPRODUCT(B222:AU222,TRANSPOSE('QoL regression results'!$H$3:$H$48))</f>
        <v>0.85106643648891256</v>
      </c>
    </row>
    <row r="223" spans="1:49" x14ac:dyDescent="0.3">
      <c r="A223">
        <v>222</v>
      </c>
      <c r="B223" s="12">
        <v>0.891545664136838</v>
      </c>
      <c r="C223" s="12">
        <v>3.50031473344812E-3</v>
      </c>
      <c r="D223" s="12">
        <v>2.4323948919541E-2</v>
      </c>
      <c r="E223" s="12">
        <v>-4.6782627469235602E-2</v>
      </c>
      <c r="F223" s="12">
        <v>2.2478584996250599E-2</v>
      </c>
      <c r="G223" s="12">
        <v>1.14546939401311E-2</v>
      </c>
      <c r="H223" s="12">
        <v>-3.6337925830185998E-3</v>
      </c>
      <c r="I223" s="12">
        <v>-8.0673602229936296E-3</v>
      </c>
      <c r="J223" s="12">
        <v>-2.80128493584848E-2</v>
      </c>
      <c r="K223" s="12">
        <v>-3.7083785236932898E-2</v>
      </c>
      <c r="L223" s="12">
        <v>-9.9487451172921196E-2</v>
      </c>
      <c r="M223" s="12">
        <v>-0.100588648793338</v>
      </c>
      <c r="N223" s="12">
        <v>-2.6738388054205201E-2</v>
      </c>
      <c r="O223" s="12">
        <v>-3.5993719477064999E-2</v>
      </c>
      <c r="P223" s="12">
        <v>-0.13043665424245299</v>
      </c>
      <c r="Q223" s="12">
        <v>-3.4923649637689402E-2</v>
      </c>
      <c r="R223" s="12">
        <v>-7.7421855634850406E-2</v>
      </c>
      <c r="S223" s="12">
        <v>-3.4376949309717901E-2</v>
      </c>
      <c r="T223" s="12">
        <v>-9.0796715103787007E-2</v>
      </c>
      <c r="U223" s="12">
        <v>2.2245046930949499E-2</v>
      </c>
      <c r="V223" s="12">
        <v>-9.8137972611991101E-2</v>
      </c>
      <c r="W223" s="12">
        <v>-2.9216320931979001E-2</v>
      </c>
      <c r="X223" s="12">
        <v>7.42502614129746E-4</v>
      </c>
      <c r="Y223" s="12">
        <v>-3.4943524937164398E-4</v>
      </c>
      <c r="Z223" s="12">
        <v>1.8263356265130801E-2</v>
      </c>
      <c r="AA223" s="12">
        <v>-2.9487752055820701E-2</v>
      </c>
      <c r="AB223" s="12">
        <v>-8.5328213669396802E-2</v>
      </c>
      <c r="AC223" s="12">
        <v>-5.4029332668459197E-2</v>
      </c>
      <c r="AD223" s="12">
        <v>4.2054158150386899E-2</v>
      </c>
      <c r="AE223" s="12">
        <v>-2.9903662602467601E-2</v>
      </c>
      <c r="AF223" s="12">
        <v>-1.87867330703358E-2</v>
      </c>
      <c r="AG223" s="12">
        <v>-4.2500323373448202E-2</v>
      </c>
      <c r="AH223" s="12">
        <v>-3.3776611621906899E-2</v>
      </c>
      <c r="AI223" s="12">
        <v>-1.8089234606245699E-2</v>
      </c>
      <c r="AJ223" s="12">
        <v>-1.11798306902331E-2</v>
      </c>
      <c r="AK223" s="12">
        <v>-2.7898934827726798E-3</v>
      </c>
      <c r="AL223" s="12">
        <v>4.4457491138175098E-4</v>
      </c>
      <c r="AM223" s="12">
        <v>-1.1046545362884399E-2</v>
      </c>
      <c r="AN223" s="12">
        <v>-1.76815330934036E-2</v>
      </c>
      <c r="AO223" s="12">
        <v>-4.13752955737723E-2</v>
      </c>
      <c r="AP223" s="12">
        <v>-1.1486765337727699E-2</v>
      </c>
      <c r="AQ223" s="12">
        <v>-4.6717203036354502E-2</v>
      </c>
      <c r="AR223" s="12">
        <v>2.0105420196525298E-2</v>
      </c>
      <c r="AS223" s="12">
        <v>-1.28789307610753E-2</v>
      </c>
      <c r="AT223" s="12">
        <v>-4.6725196371440299E-2</v>
      </c>
      <c r="AU223" s="12">
        <v>3.6965351446302697E-2</v>
      </c>
      <c r="AW223">
        <f t="array" ref="AW223">SUMPRODUCT(B223:AU223,TRANSPOSE('QoL regression results'!$H$3:$H$48))</f>
        <v>0.8582136274263128</v>
      </c>
    </row>
    <row r="224" spans="1:49" x14ac:dyDescent="0.3">
      <c r="A224">
        <v>223</v>
      </c>
      <c r="B224" s="12">
        <v>0.90256145887075701</v>
      </c>
      <c r="C224" s="12">
        <v>6.2549276478905897E-3</v>
      </c>
      <c r="D224" s="12">
        <v>2.2087136681203899E-2</v>
      </c>
      <c r="E224" s="12">
        <v>-3.7430727056221899E-2</v>
      </c>
      <c r="F224" s="12">
        <v>1.8714039934519901E-2</v>
      </c>
      <c r="G224" s="12">
        <v>7.2305584850094898E-3</v>
      </c>
      <c r="H224" s="12">
        <v>-9.6336937492179607E-3</v>
      </c>
      <c r="I224" s="12">
        <v>-2.58143885850988E-2</v>
      </c>
      <c r="J224" s="12">
        <v>-8.8392394290573703E-2</v>
      </c>
      <c r="K224" s="12">
        <v>-4.5531522511359501E-2</v>
      </c>
      <c r="L224" s="12">
        <v>-0.10740950542111299</v>
      </c>
      <c r="M224" s="12">
        <v>-8.8598562874544901E-2</v>
      </c>
      <c r="N224" s="12">
        <v>-1.4493924972040099E-2</v>
      </c>
      <c r="O224" s="12">
        <v>-4.6159161590946601E-2</v>
      </c>
      <c r="P224" s="12">
        <v>-8.1107407336518403E-2</v>
      </c>
      <c r="Q224" s="12">
        <v>-4.7149255368234798E-2</v>
      </c>
      <c r="R224" s="12">
        <v>-7.8575492952315307E-2</v>
      </c>
      <c r="S224" s="12">
        <v>-5.7754004013252799E-2</v>
      </c>
      <c r="T224" s="12">
        <v>-0.102776042346436</v>
      </c>
      <c r="U224" s="12">
        <v>-7.1897146186401502E-3</v>
      </c>
      <c r="V224" s="12">
        <v>-0.138497314297722</v>
      </c>
      <c r="W224" s="12">
        <v>-2.1727630306696701E-2</v>
      </c>
      <c r="X224" s="12">
        <v>-3.0489105499997001E-2</v>
      </c>
      <c r="Y224" s="12">
        <v>1.26704670115137E-3</v>
      </c>
      <c r="Z224" s="12">
        <v>-2.1137060704693698E-2</v>
      </c>
      <c r="AA224" s="12">
        <v>-2.5258724668807901E-2</v>
      </c>
      <c r="AB224" s="12">
        <v>-7.4121055497298499E-2</v>
      </c>
      <c r="AC224" s="12">
        <v>-8.1797718074063004E-3</v>
      </c>
      <c r="AD224" s="12">
        <v>-6.4922373137305603E-3</v>
      </c>
      <c r="AE224" s="12">
        <v>-2.7356484732372399E-2</v>
      </c>
      <c r="AF224" s="12">
        <v>-1.8018438682637701E-2</v>
      </c>
      <c r="AG224" s="12">
        <v>-4.5328249124591997E-2</v>
      </c>
      <c r="AH224" s="12">
        <v>-3.3253950734220501E-2</v>
      </c>
      <c r="AI224" s="12">
        <v>-1.32320871331648E-2</v>
      </c>
      <c r="AJ224" s="12">
        <v>-1.5222167295807099E-2</v>
      </c>
      <c r="AK224" s="12">
        <v>-4.3169828274435803E-3</v>
      </c>
      <c r="AL224" s="12">
        <v>4.7102716698028697E-3</v>
      </c>
      <c r="AM224" s="12">
        <v>-1.2892782231432399E-2</v>
      </c>
      <c r="AN224" s="12">
        <v>-1.6542327431384601E-2</v>
      </c>
      <c r="AO224" s="12">
        <v>-2.9257468092556901E-2</v>
      </c>
      <c r="AP224" s="12">
        <v>-6.9504459630458397E-3</v>
      </c>
      <c r="AQ224" s="12">
        <v>-3.43608549548877E-2</v>
      </c>
      <c r="AR224" s="12">
        <v>1.52070528409439E-2</v>
      </c>
      <c r="AS224" s="12">
        <v>-1.08451437789984E-2</v>
      </c>
      <c r="AT224" s="12">
        <v>-4.0972461848132399E-2</v>
      </c>
      <c r="AU224" s="12">
        <v>2.6440112765723299E-2</v>
      </c>
      <c r="AW224">
        <f t="array" ref="AW224">SUMPRODUCT(B224:AU224,TRANSPOSE('QoL regression results'!$H$3:$H$48))</f>
        <v>0.87401777980633932</v>
      </c>
    </row>
    <row r="225" spans="1:49" x14ac:dyDescent="0.3">
      <c r="A225">
        <v>224</v>
      </c>
      <c r="B225" s="12">
        <v>0.89661348178074995</v>
      </c>
      <c r="C225" s="12">
        <v>8.4216532021884902E-4</v>
      </c>
      <c r="D225" s="12">
        <v>-1.8702170339976801E-2</v>
      </c>
      <c r="E225" s="12">
        <v>-8.5181726884627204E-2</v>
      </c>
      <c r="F225" s="12">
        <v>1.71358690889751E-2</v>
      </c>
      <c r="G225" s="12">
        <v>1.51024388162555E-2</v>
      </c>
      <c r="H225" s="12">
        <v>2.6540933579082E-2</v>
      </c>
      <c r="I225" s="12">
        <v>-1.4169305178296E-2</v>
      </c>
      <c r="J225" s="12">
        <v>-8.5224985741478507E-2</v>
      </c>
      <c r="K225" s="12">
        <v>-3.9048695385180403E-2</v>
      </c>
      <c r="L225" s="12">
        <v>-9.7023471522134599E-2</v>
      </c>
      <c r="M225" s="12">
        <v>-4.66604704356978E-2</v>
      </c>
      <c r="N225" s="12">
        <v>-1.6000784232543398E-2</v>
      </c>
      <c r="O225" s="12">
        <v>-7.4402361281615995E-2</v>
      </c>
      <c r="P225" s="12">
        <v>-9.5043521053493896E-2</v>
      </c>
      <c r="Q225" s="12">
        <v>-5.9953554897746703E-2</v>
      </c>
      <c r="R225" s="12">
        <v>-4.7584413268361499E-2</v>
      </c>
      <c r="S225" s="12">
        <v>-4.9650907140738498E-2</v>
      </c>
      <c r="T225" s="12">
        <v>-7.2454154655882494E-2</v>
      </c>
      <c r="U225" s="12">
        <v>-1.9210514921808399E-3</v>
      </c>
      <c r="V225" s="12">
        <v>-9.4150779925728598E-3</v>
      </c>
      <c r="W225" s="12">
        <v>-2.9033314447260001E-2</v>
      </c>
      <c r="X225" s="12">
        <v>-2.2180229460594399E-2</v>
      </c>
      <c r="Y225" s="12">
        <v>-1.5955253097793099E-2</v>
      </c>
      <c r="Z225" s="12">
        <v>-4.2867303986814098E-3</v>
      </c>
      <c r="AA225" s="12">
        <v>-1.52199768619265E-2</v>
      </c>
      <c r="AB225" s="12">
        <v>-6.9229646887402504E-2</v>
      </c>
      <c r="AC225" s="12">
        <v>-9.3845168613565597E-3</v>
      </c>
      <c r="AD225" s="12">
        <v>6.1364194914232603E-2</v>
      </c>
      <c r="AE225" s="12">
        <v>-2.9739320654764499E-2</v>
      </c>
      <c r="AF225" s="12">
        <v>-7.46086086603259E-3</v>
      </c>
      <c r="AG225" s="12">
        <v>-4.1848586573346398E-2</v>
      </c>
      <c r="AH225" s="12">
        <v>-2.8462437202950899E-2</v>
      </c>
      <c r="AI225" s="12">
        <v>-2.1535149901313201E-2</v>
      </c>
      <c r="AJ225" s="12">
        <v>-1.4451847327183E-2</v>
      </c>
      <c r="AK225" s="12">
        <v>9.4067963019129296E-4</v>
      </c>
      <c r="AL225" s="12">
        <v>4.2940383323187298E-3</v>
      </c>
      <c r="AM225" s="12">
        <v>-6.7863688630313097E-3</v>
      </c>
      <c r="AN225" s="12">
        <v>-1.2492169886745201E-2</v>
      </c>
      <c r="AO225" s="12">
        <v>-3.7092867977276102E-2</v>
      </c>
      <c r="AP225" s="12">
        <v>-1.3673388502349299E-2</v>
      </c>
      <c r="AQ225" s="12">
        <v>-3.9343681665478497E-2</v>
      </c>
      <c r="AR225" s="12">
        <v>1.8397352188665402E-2</v>
      </c>
      <c r="AS225" s="12">
        <v>-7.0348091733955396E-3</v>
      </c>
      <c r="AT225" s="12">
        <v>-4.05280126770826E-2</v>
      </c>
      <c r="AU225" s="12">
        <v>2.94480643453916E-2</v>
      </c>
      <c r="AW225">
        <f t="array" ref="AW225">SUMPRODUCT(B225:AU225,TRANSPOSE('QoL regression results'!$H$3:$H$48))</f>
        <v>0.8724450829101178</v>
      </c>
    </row>
    <row r="226" spans="1:49" x14ac:dyDescent="0.3">
      <c r="A226">
        <v>225</v>
      </c>
      <c r="B226" s="12">
        <v>0.89417000184308104</v>
      </c>
      <c r="C226" s="12">
        <v>7.9913325503687301E-3</v>
      </c>
      <c r="D226" s="12">
        <v>1.0031696907844201E-2</v>
      </c>
      <c r="E226" s="12">
        <v>-2.4784174048440601E-2</v>
      </c>
      <c r="F226" s="12">
        <v>2.3679981731478401E-2</v>
      </c>
      <c r="G226" s="12">
        <v>1.0349508961288599E-2</v>
      </c>
      <c r="H226" s="12">
        <v>1.15172860407855E-2</v>
      </c>
      <c r="I226" s="12">
        <v>-2.0952177997000301E-2</v>
      </c>
      <c r="J226" s="12">
        <v>-5.8744677919584397E-2</v>
      </c>
      <c r="K226" s="12">
        <v>-3.51361622975776E-2</v>
      </c>
      <c r="L226" s="12">
        <v>-0.103474766274085</v>
      </c>
      <c r="M226" s="12">
        <v>-0.118510863277145</v>
      </c>
      <c r="N226" s="12">
        <v>-1.0448241940548801E-2</v>
      </c>
      <c r="O226" s="12">
        <v>-6.7494302883107898E-2</v>
      </c>
      <c r="P226" s="12">
        <v>-8.9480798510382903E-2</v>
      </c>
      <c r="Q226" s="12">
        <v>-5.9098992775628502E-2</v>
      </c>
      <c r="R226" s="12">
        <v>-3.1386984353957897E-2</v>
      </c>
      <c r="S226" s="12">
        <v>-4.2689820017132098E-2</v>
      </c>
      <c r="T226" s="12">
        <v>-8.5774582539173902E-2</v>
      </c>
      <c r="U226" s="12">
        <v>1.60863525200078E-3</v>
      </c>
      <c r="V226" s="12">
        <v>-4.3186048003082497E-2</v>
      </c>
      <c r="W226" s="12">
        <v>-2.8781518319707201E-2</v>
      </c>
      <c r="X226" s="12">
        <v>-1.2485282332765401E-2</v>
      </c>
      <c r="Y226" s="12">
        <v>-2.6712859194958E-2</v>
      </c>
      <c r="Z226" s="12">
        <v>-3.3255607264597503E-2</v>
      </c>
      <c r="AA226" s="12">
        <v>-2.2204804362456702E-2</v>
      </c>
      <c r="AB226" s="12">
        <v>-6.9436620629206899E-2</v>
      </c>
      <c r="AC226" s="12">
        <v>-5.5398979394521097E-2</v>
      </c>
      <c r="AD226" s="12">
        <v>-5.3797491813313898E-2</v>
      </c>
      <c r="AE226" s="12">
        <v>-2.4355314023299601E-2</v>
      </c>
      <c r="AF226" s="12">
        <v>-7.7605388138475102E-3</v>
      </c>
      <c r="AG226" s="12">
        <v>-4.1769984954053298E-2</v>
      </c>
      <c r="AH226" s="12">
        <v>-3.68329961656087E-2</v>
      </c>
      <c r="AI226" s="12">
        <v>-1.4579503408271599E-2</v>
      </c>
      <c r="AJ226" s="12">
        <v>-1.40295040607643E-2</v>
      </c>
      <c r="AK226" s="12">
        <v>-4.7767607415439397E-3</v>
      </c>
      <c r="AL226" s="12">
        <v>-1.1943830877611499E-3</v>
      </c>
      <c r="AM226" s="12">
        <v>-1.0050511312576201E-2</v>
      </c>
      <c r="AN226" s="12">
        <v>-1.6518890224029199E-2</v>
      </c>
      <c r="AO226" s="12">
        <v>-4.7939295988561503E-2</v>
      </c>
      <c r="AP226" s="12">
        <v>-7.5512190680026596E-3</v>
      </c>
      <c r="AQ226" s="12">
        <v>-3.8176403366139602E-2</v>
      </c>
      <c r="AR226" s="12">
        <v>2.13429192866347E-2</v>
      </c>
      <c r="AS226" s="12">
        <v>-1.5847037080885799E-2</v>
      </c>
      <c r="AT226" s="12">
        <v>-4.4327562866566202E-2</v>
      </c>
      <c r="AU226" s="12">
        <v>2.7909958974134601E-2</v>
      </c>
      <c r="AW226">
        <f t="array" ref="AW226">SUMPRODUCT(B226:AU226,TRANSPOSE('QoL regression results'!$H$3:$H$48))</f>
        <v>0.85614262258971119</v>
      </c>
    </row>
    <row r="227" spans="1:49" x14ac:dyDescent="0.3">
      <c r="A227">
        <v>226</v>
      </c>
      <c r="B227" s="12">
        <v>0.87684661713805501</v>
      </c>
      <c r="C227" s="12">
        <v>7.5452542409777199E-3</v>
      </c>
      <c r="D227" s="12">
        <v>-9.0730590291831896E-4</v>
      </c>
      <c r="E227" s="12">
        <v>-4.5241334114977397E-2</v>
      </c>
      <c r="F227" s="12">
        <v>1.6117782839273599E-2</v>
      </c>
      <c r="G227" s="12">
        <v>-8.3524269260307309E-3</v>
      </c>
      <c r="H227" s="12">
        <v>-9.5551757221155002E-3</v>
      </c>
      <c r="I227" s="12">
        <v>-2.3941770221321799E-2</v>
      </c>
      <c r="J227" s="12">
        <v>-2.9707522449828199E-2</v>
      </c>
      <c r="K227" s="12">
        <v>-3.9737602856542799E-2</v>
      </c>
      <c r="L227" s="12">
        <v>-0.10196287556263101</v>
      </c>
      <c r="M227" s="12">
        <v>-5.6720717896590403E-2</v>
      </c>
      <c r="N227" s="12">
        <v>-2.0228619879429699E-2</v>
      </c>
      <c r="O227" s="12">
        <v>-3.3579989554421E-2</v>
      </c>
      <c r="P227" s="12">
        <v>-0.107478178770241</v>
      </c>
      <c r="Q227" s="12">
        <v>-2.5826616437234998E-2</v>
      </c>
      <c r="R227" s="12">
        <v>-6.9470869449902398E-2</v>
      </c>
      <c r="S227" s="12">
        <v>-4.0945025260385598E-2</v>
      </c>
      <c r="T227" s="12">
        <v>-0.105595232862799</v>
      </c>
      <c r="U227" s="12">
        <v>3.3811998201854101E-3</v>
      </c>
      <c r="V227" s="12">
        <v>-6.3314827878001897E-2</v>
      </c>
      <c r="W227" s="12">
        <v>-2.1460007242873901E-2</v>
      </c>
      <c r="X227" s="12">
        <v>-1.0467719660386E-2</v>
      </c>
      <c r="Y227" s="12">
        <v>3.0511186177901101E-3</v>
      </c>
      <c r="Z227" s="12">
        <v>-4.8724491848132004E-3</v>
      </c>
      <c r="AA227" s="12">
        <v>-2.84499648700322E-2</v>
      </c>
      <c r="AB227" s="12">
        <v>-5.34350570469607E-2</v>
      </c>
      <c r="AC227" s="12">
        <v>-4.7399418393345598E-2</v>
      </c>
      <c r="AD227" s="12">
        <v>-7.7946665484435004E-2</v>
      </c>
      <c r="AE227" s="12">
        <v>-2.0927347325002E-2</v>
      </c>
      <c r="AF227" s="12">
        <v>-1.24975419286822E-2</v>
      </c>
      <c r="AG227" s="12">
        <v>-3.5237145532862599E-2</v>
      </c>
      <c r="AH227" s="12">
        <v>-3.00011218194874E-2</v>
      </c>
      <c r="AI227" s="12">
        <v>-1.3952586702236799E-2</v>
      </c>
      <c r="AJ227" s="12">
        <v>-1.06334655003772E-2</v>
      </c>
      <c r="AK227" s="12">
        <v>5.0198263183686505E-4</v>
      </c>
      <c r="AL227" s="12">
        <v>6.9532321222157203E-3</v>
      </c>
      <c r="AM227" s="12">
        <v>-6.7579363134746603E-3</v>
      </c>
      <c r="AN227" s="12">
        <v>-1.52218966818256E-2</v>
      </c>
      <c r="AO227" s="12">
        <v>-2.6061713838117801E-2</v>
      </c>
      <c r="AP227" s="12">
        <v>-7.3775983033854096E-3</v>
      </c>
      <c r="AQ227" s="12">
        <v>-3.4603836232647699E-2</v>
      </c>
      <c r="AR227" s="12">
        <v>2.6411477318392201E-2</v>
      </c>
      <c r="AS227" s="12">
        <v>-1.2535806233227901E-2</v>
      </c>
      <c r="AT227" s="12">
        <v>-4.11611321064667E-2</v>
      </c>
      <c r="AU227" s="12">
        <v>3.1001090063997899E-2</v>
      </c>
      <c r="AW227">
        <f t="array" ref="AW227">SUMPRODUCT(B227:AU227,TRANSPOSE('QoL regression results'!$H$3:$H$48))</f>
        <v>0.85379872744078333</v>
      </c>
    </row>
    <row r="228" spans="1:49" x14ac:dyDescent="0.3">
      <c r="A228">
        <v>227</v>
      </c>
      <c r="B228" s="12">
        <v>0.89263871978050202</v>
      </c>
      <c r="C228" s="12">
        <v>9.2445203932836801E-4</v>
      </c>
      <c r="D228" s="12">
        <v>-1.66943225019105E-2</v>
      </c>
      <c r="E228" s="12">
        <v>-4.4946172286670298E-2</v>
      </c>
      <c r="F228" s="12">
        <v>2.9678157716497199E-2</v>
      </c>
      <c r="G228" s="12">
        <v>2.5678845896322001E-2</v>
      </c>
      <c r="H228" s="12">
        <v>-8.0407975312088292E-3</v>
      </c>
      <c r="I228" s="12">
        <v>-3.1726170088994801E-3</v>
      </c>
      <c r="J228" s="12">
        <v>-3.93590170815264E-2</v>
      </c>
      <c r="K228" s="12">
        <v>-3.4344240203728602E-2</v>
      </c>
      <c r="L228" s="12">
        <v>-6.4890379390322703E-2</v>
      </c>
      <c r="M228" s="12">
        <v>-0.108724257991494</v>
      </c>
      <c r="N228" s="12">
        <v>-1.54308576273123E-2</v>
      </c>
      <c r="O228" s="12">
        <v>-8.8119054442115999E-2</v>
      </c>
      <c r="P228" s="12">
        <v>-8.8338817780607801E-2</v>
      </c>
      <c r="Q228" s="12">
        <v>-7.9806653296609298E-2</v>
      </c>
      <c r="R228" s="12">
        <v>-6.7352181786143203E-2</v>
      </c>
      <c r="S228" s="12">
        <v>-4.1048725189593897E-2</v>
      </c>
      <c r="T228" s="12">
        <v>-6.3637080582922695E-2</v>
      </c>
      <c r="U228" s="12">
        <v>1.29267764838916E-3</v>
      </c>
      <c r="V228" s="12">
        <v>-0.112482047462632</v>
      </c>
      <c r="W228" s="12">
        <v>-1.30442234187179E-2</v>
      </c>
      <c r="X228" s="12">
        <v>-2.6170739824173901E-2</v>
      </c>
      <c r="Y228" s="12">
        <v>3.3447440318885198E-2</v>
      </c>
      <c r="Z228" s="12">
        <v>-2.2569490087419201E-2</v>
      </c>
      <c r="AA228" s="12">
        <v>-1.31366592113831E-2</v>
      </c>
      <c r="AB228" s="12">
        <v>-6.0643399731399601E-2</v>
      </c>
      <c r="AC228" s="12">
        <v>-5.7395342933375601E-2</v>
      </c>
      <c r="AD228" s="12">
        <v>-5.59144685538437E-3</v>
      </c>
      <c r="AE228" s="12">
        <v>-2.36162765757577E-2</v>
      </c>
      <c r="AF228" s="12">
        <v>-1.66689134479821E-2</v>
      </c>
      <c r="AG228" s="12">
        <v>-4.5214775211174597E-2</v>
      </c>
      <c r="AH228" s="12">
        <v>-3.8438351114218797E-2</v>
      </c>
      <c r="AI228" s="12">
        <v>-2.2377525530951198E-2</v>
      </c>
      <c r="AJ228" s="12">
        <v>-9.5606792204712705E-3</v>
      </c>
      <c r="AK228" s="12">
        <v>-8.7313826533324899E-3</v>
      </c>
      <c r="AL228" s="13">
        <v>-8.5934779022803901E-5</v>
      </c>
      <c r="AM228" s="12">
        <v>-9.07323316096483E-3</v>
      </c>
      <c r="AN228" s="12">
        <v>-1.63620518004635E-2</v>
      </c>
      <c r="AO228" s="12">
        <v>-3.2404430629744699E-2</v>
      </c>
      <c r="AP228" s="12">
        <v>-1.09657451770243E-2</v>
      </c>
      <c r="AQ228" s="12">
        <v>-3.1894376613171301E-2</v>
      </c>
      <c r="AR228" s="12">
        <v>2.1794936631217399E-2</v>
      </c>
      <c r="AS228" s="12">
        <v>-1.1583316420733901E-2</v>
      </c>
      <c r="AT228" s="12">
        <v>-4.3187235583399798E-2</v>
      </c>
      <c r="AU228" s="12">
        <v>2.60650923072029E-2</v>
      </c>
      <c r="AW228">
        <f t="array" ref="AW228">SUMPRODUCT(B228:AU228,TRANSPOSE('QoL regression results'!$H$3:$H$48))</f>
        <v>0.85411443388726038</v>
      </c>
    </row>
    <row r="229" spans="1:49" x14ac:dyDescent="0.3">
      <c r="A229">
        <v>228</v>
      </c>
      <c r="B229" s="12">
        <v>0.89302133727634303</v>
      </c>
      <c r="C229" s="12">
        <v>-5.7680497804390898E-4</v>
      </c>
      <c r="D229" s="12">
        <v>6.2844720330115997E-3</v>
      </c>
      <c r="E229" s="12">
        <v>-4.81783387727934E-2</v>
      </c>
      <c r="F229" s="12">
        <v>2.5332573514783099E-2</v>
      </c>
      <c r="G229" s="12">
        <v>1.73303894158661E-2</v>
      </c>
      <c r="H229" s="12">
        <v>1.36400863205036E-2</v>
      </c>
      <c r="I229" s="12">
        <v>4.3720268495161399E-3</v>
      </c>
      <c r="J229" s="12">
        <v>-5.6013100220552503E-2</v>
      </c>
      <c r="K229" s="12">
        <v>-3.4175265021784799E-2</v>
      </c>
      <c r="L229" s="12">
        <v>-7.2494010583044999E-2</v>
      </c>
      <c r="M229" s="12">
        <v>-0.140001072437759</v>
      </c>
      <c r="N229" s="12">
        <v>-1.5130711507832399E-2</v>
      </c>
      <c r="O229" s="12">
        <v>-2.9813217069432098E-2</v>
      </c>
      <c r="P229" s="12">
        <v>-0.118516921031528</v>
      </c>
      <c r="Q229" s="12">
        <v>-6.9005273566430894E-2</v>
      </c>
      <c r="R229" s="12">
        <v>-5.59455158952646E-2</v>
      </c>
      <c r="S229" s="12">
        <v>-4.9684307338165597E-2</v>
      </c>
      <c r="T229" s="12">
        <v>-8.95580451414872E-2</v>
      </c>
      <c r="U229" s="12">
        <v>-9.9008345970711693E-3</v>
      </c>
      <c r="V229" s="12">
        <v>-0.16063211999816801</v>
      </c>
      <c r="W229" s="12">
        <v>-1.8814235581525601E-2</v>
      </c>
      <c r="X229" s="12">
        <v>-2.4113805797981801E-2</v>
      </c>
      <c r="Y229" s="12">
        <v>-2.9350615376233201E-2</v>
      </c>
      <c r="Z229" s="12">
        <v>6.6462009029296699E-3</v>
      </c>
      <c r="AA229" s="12">
        <v>-2.3755973080038399E-2</v>
      </c>
      <c r="AB229" s="12">
        <v>-8.5621855211405404E-2</v>
      </c>
      <c r="AC229" s="12">
        <v>5.9252938900768798E-2</v>
      </c>
      <c r="AD229" s="12">
        <v>-7.4576004010503696E-2</v>
      </c>
      <c r="AE229" s="12">
        <v>-2.76179225260593E-2</v>
      </c>
      <c r="AF229" s="12">
        <v>-1.70999305816068E-2</v>
      </c>
      <c r="AG229" s="12">
        <v>-4.6431564300001199E-2</v>
      </c>
      <c r="AH229" s="12">
        <v>-3.5820677172937701E-2</v>
      </c>
      <c r="AI229" s="12">
        <v>-1.44017490865399E-2</v>
      </c>
      <c r="AJ229" s="12">
        <v>-1.2601840616403501E-2</v>
      </c>
      <c r="AK229" s="12">
        <v>1.6882376348597899E-3</v>
      </c>
      <c r="AL229" s="12">
        <v>1.3910823205900201E-2</v>
      </c>
      <c r="AM229" s="12">
        <v>-5.9504937592593198E-3</v>
      </c>
      <c r="AN229" s="12">
        <v>-1.2334551915360601E-2</v>
      </c>
      <c r="AO229" s="12">
        <v>-2.33907785677318E-2</v>
      </c>
      <c r="AP229" s="12">
        <v>-8.1867006721797406E-3</v>
      </c>
      <c r="AQ229" s="12">
        <v>-3.8095945067177901E-2</v>
      </c>
      <c r="AR229" s="12">
        <v>1.7145662323516601E-2</v>
      </c>
      <c r="AS229" s="12">
        <v>-1.5812075024309001E-2</v>
      </c>
      <c r="AT229" s="12">
        <v>-4.45204794270792E-2</v>
      </c>
      <c r="AU229" s="12">
        <v>2.6840610899523401E-2</v>
      </c>
      <c r="AW229">
        <f t="array" ref="AW229">SUMPRODUCT(B229:AU229,TRANSPOSE('QoL regression results'!$H$3:$H$48))</f>
        <v>0.87111148330930555</v>
      </c>
    </row>
    <row r="230" spans="1:49" x14ac:dyDescent="0.3">
      <c r="A230">
        <v>229</v>
      </c>
      <c r="B230" s="12">
        <v>0.89347095577651903</v>
      </c>
      <c r="C230" s="12">
        <v>-5.7847890743167396E-3</v>
      </c>
      <c r="D230" s="12">
        <v>-2.0308740932408999E-2</v>
      </c>
      <c r="E230" s="12">
        <v>-5.5666583508614503E-2</v>
      </c>
      <c r="F230" s="12">
        <v>2.88482707167208E-2</v>
      </c>
      <c r="G230" s="12">
        <v>1.8695937999176199E-2</v>
      </c>
      <c r="H230" s="12">
        <v>1.8476407313631399E-2</v>
      </c>
      <c r="I230" s="12">
        <v>8.3908368807935098E-3</v>
      </c>
      <c r="J230" s="12">
        <v>-5.8911646487331298E-2</v>
      </c>
      <c r="K230" s="12">
        <v>-4.88539665849081E-2</v>
      </c>
      <c r="L230" s="12">
        <v>-0.106918642876909</v>
      </c>
      <c r="M230" s="12">
        <v>-9.01572087490813E-2</v>
      </c>
      <c r="N230" s="12">
        <v>-2.1767917851377799E-2</v>
      </c>
      <c r="O230" s="12">
        <v>-6.9610384810554607E-2</v>
      </c>
      <c r="P230" s="12">
        <v>-0.119388759907292</v>
      </c>
      <c r="Q230" s="12">
        <v>-7.6390765596102597E-2</v>
      </c>
      <c r="R230" s="12">
        <v>-5.3457893091414202E-2</v>
      </c>
      <c r="S230" s="12">
        <v>-4.5946795665196202E-2</v>
      </c>
      <c r="T230" s="12">
        <v>-0.12177979079856301</v>
      </c>
      <c r="U230" s="12">
        <v>1.3221796333254999E-2</v>
      </c>
      <c r="V230" s="12">
        <v>-5.7620506852618797E-2</v>
      </c>
      <c r="W230" s="12">
        <v>-2.74402684713787E-2</v>
      </c>
      <c r="X230" s="12">
        <v>-2.82702683278119E-2</v>
      </c>
      <c r="Y230" s="12">
        <v>-9.8994728113914604E-3</v>
      </c>
      <c r="Z230" s="12">
        <v>-1.67259621913135E-2</v>
      </c>
      <c r="AA230" s="12">
        <v>-1.9375023794294299E-2</v>
      </c>
      <c r="AB230" s="12">
        <v>-6.7724940113599294E-2</v>
      </c>
      <c r="AC230" s="12">
        <v>-3.9132423643244402E-2</v>
      </c>
      <c r="AD230" s="12">
        <v>-3.4975846597115098E-2</v>
      </c>
      <c r="AE230" s="12">
        <v>-2.5306184863418901E-2</v>
      </c>
      <c r="AF230" s="12">
        <v>-1.92566419768243E-2</v>
      </c>
      <c r="AG230" s="12">
        <v>-4.7607516569170498E-2</v>
      </c>
      <c r="AH230" s="12">
        <v>-4.0664294844243699E-2</v>
      </c>
      <c r="AI230" s="12">
        <v>-1.7784940543411499E-2</v>
      </c>
      <c r="AJ230" s="12">
        <v>-1.6492457883214101E-2</v>
      </c>
      <c r="AK230" s="12">
        <v>9.6273547655894801E-3</v>
      </c>
      <c r="AL230" s="12">
        <v>1.68019478894408E-2</v>
      </c>
      <c r="AM230" s="12">
        <v>1.3243754198669899E-4</v>
      </c>
      <c r="AN230" s="12">
        <v>-1.0688861988881001E-2</v>
      </c>
      <c r="AO230" s="12">
        <v>-2.2243868544576498E-2</v>
      </c>
      <c r="AP230" s="12">
        <v>-1.0001313692794399E-2</v>
      </c>
      <c r="AQ230" s="12">
        <v>-3.95591992006777E-2</v>
      </c>
      <c r="AR230" s="12">
        <v>2.12693119463137E-2</v>
      </c>
      <c r="AS230" s="12">
        <v>-1.1130204725132001E-2</v>
      </c>
      <c r="AT230" s="12">
        <v>-4.3409303590764198E-2</v>
      </c>
      <c r="AU230" s="12">
        <v>3.4278614859562899E-2</v>
      </c>
      <c r="AW230">
        <f t="array" ref="AW230">SUMPRODUCT(B230:AU230,TRANSPOSE('QoL regression results'!$H$3:$H$48))</f>
        <v>0.86960860882171609</v>
      </c>
    </row>
    <row r="231" spans="1:49" x14ac:dyDescent="0.3">
      <c r="A231">
        <v>230</v>
      </c>
      <c r="B231" s="12">
        <v>0.89217083594843505</v>
      </c>
      <c r="C231" s="12">
        <v>1.9337425253394701E-3</v>
      </c>
      <c r="D231" s="12">
        <v>4.1506652156869201E-3</v>
      </c>
      <c r="E231" s="12">
        <v>-3.3241073672447503E-2</v>
      </c>
      <c r="F231" s="12">
        <v>1.8544279051122499E-2</v>
      </c>
      <c r="G231" s="12">
        <v>1.5841307867946099E-2</v>
      </c>
      <c r="H231" s="12">
        <v>-1.90593322457096E-2</v>
      </c>
      <c r="I231" s="12">
        <v>-1.8148233901499899E-2</v>
      </c>
      <c r="J231" s="12">
        <v>-5.2520510756997103E-2</v>
      </c>
      <c r="K231" s="12">
        <v>-3.58081318438472E-2</v>
      </c>
      <c r="L231" s="12">
        <v>-9.1062905200457595E-2</v>
      </c>
      <c r="M231" s="12">
        <v>-7.7304232232468406E-2</v>
      </c>
      <c r="N231" s="12">
        <v>-2.1163550105130401E-2</v>
      </c>
      <c r="O231" s="12">
        <v>-7.9321048462573096E-2</v>
      </c>
      <c r="P231" s="12">
        <v>-7.0725775381793796E-2</v>
      </c>
      <c r="Q231" s="12">
        <v>-8.0640649561314198E-2</v>
      </c>
      <c r="R231" s="12">
        <v>-6.6285406000057001E-2</v>
      </c>
      <c r="S231" s="12">
        <v>-4.7742696076764499E-2</v>
      </c>
      <c r="T231" s="12">
        <v>-9.0383227975523603E-2</v>
      </c>
      <c r="U231" s="12">
        <v>1.3942617643008E-2</v>
      </c>
      <c r="V231" s="12">
        <v>-3.9788266610928699E-2</v>
      </c>
      <c r="W231" s="12">
        <v>-3.0132305193064202E-2</v>
      </c>
      <c r="X231" s="12">
        <v>-1.85923045558791E-2</v>
      </c>
      <c r="Y231" s="12">
        <v>9.2518880088384697E-3</v>
      </c>
      <c r="Z231" s="12">
        <v>-4.6431554339179497E-3</v>
      </c>
      <c r="AA231" s="12">
        <v>-2.1761282351802701E-2</v>
      </c>
      <c r="AB231" s="12">
        <v>-7.0967043947293904E-2</v>
      </c>
      <c r="AC231" s="12">
        <v>1.9390864043602601E-2</v>
      </c>
      <c r="AD231" s="12">
        <v>-5.8162059643912398E-2</v>
      </c>
      <c r="AE231" s="12">
        <v>-2.6602891845088301E-2</v>
      </c>
      <c r="AF231" s="12">
        <v>-2.0575158213875601E-2</v>
      </c>
      <c r="AG231" s="12">
        <v>-3.9568161144810897E-2</v>
      </c>
      <c r="AH231" s="12">
        <v>-3.1276373820895403E-2</v>
      </c>
      <c r="AI231" s="12">
        <v>-1.2211247558204E-2</v>
      </c>
      <c r="AJ231" s="12">
        <v>-6.3854012515704803E-3</v>
      </c>
      <c r="AK231" s="12">
        <v>-1.5731625094370599E-3</v>
      </c>
      <c r="AL231" s="12">
        <v>-1.7711481950149299E-3</v>
      </c>
      <c r="AM231" s="12">
        <v>-1.00543044699166E-2</v>
      </c>
      <c r="AN231" s="12">
        <v>-2.7306137383727801E-2</v>
      </c>
      <c r="AO231" s="12">
        <v>-4.1505751255817201E-2</v>
      </c>
      <c r="AP231" s="12">
        <v>-1.15064601440244E-2</v>
      </c>
      <c r="AQ231" s="12">
        <v>-4.17333982955286E-2</v>
      </c>
      <c r="AR231" s="12">
        <v>2.46678781680074E-2</v>
      </c>
      <c r="AS231" s="12">
        <v>-1.32549738294526E-2</v>
      </c>
      <c r="AT231" s="12">
        <v>-4.5238118981503303E-2</v>
      </c>
      <c r="AU231" s="12">
        <v>3.1630353579974603E-2</v>
      </c>
      <c r="AW231">
        <f t="array" ref="AW231">SUMPRODUCT(B231:AU231,TRANSPOSE('QoL regression results'!$H$3:$H$48))</f>
        <v>0.85912331393252472</v>
      </c>
    </row>
    <row r="232" spans="1:49" x14ac:dyDescent="0.3">
      <c r="A232">
        <v>231</v>
      </c>
      <c r="B232" s="12">
        <v>0.89532999905164901</v>
      </c>
      <c r="C232" s="12">
        <v>-7.0886600668120295E-4</v>
      </c>
      <c r="D232" s="12">
        <v>-2.7510072201362701E-3</v>
      </c>
      <c r="E232" s="12">
        <v>-2.53732374400229E-2</v>
      </c>
      <c r="F232" s="12">
        <v>2.84068331733104E-2</v>
      </c>
      <c r="G232" s="12">
        <v>3.00414777127955E-2</v>
      </c>
      <c r="H232" s="12">
        <v>-2.7286700448838099E-2</v>
      </c>
      <c r="I232" s="12">
        <v>9.0136295249110196E-3</v>
      </c>
      <c r="J232" s="12">
        <v>-5.9930188910338203E-2</v>
      </c>
      <c r="K232" s="12">
        <v>-4.1254312884113097E-2</v>
      </c>
      <c r="L232" s="12">
        <v>-8.7776869435175403E-2</v>
      </c>
      <c r="M232" s="12">
        <v>-9.0768491572600599E-2</v>
      </c>
      <c r="N232" s="12">
        <v>-1.3631450184932401E-2</v>
      </c>
      <c r="O232" s="12">
        <v>-6.7816618621058797E-2</v>
      </c>
      <c r="P232" s="12">
        <v>-7.2550839720928004E-2</v>
      </c>
      <c r="Q232" s="12">
        <v>-5.8979349250190799E-2</v>
      </c>
      <c r="R232" s="12">
        <v>-6.3570330159876398E-2</v>
      </c>
      <c r="S232" s="12">
        <v>-5.45891009955441E-2</v>
      </c>
      <c r="T232" s="12">
        <v>-8.4266356708698198E-2</v>
      </c>
      <c r="U232" s="12">
        <v>8.2520461235220909E-3</v>
      </c>
      <c r="V232" s="12">
        <v>-8.6949498672630299E-2</v>
      </c>
      <c r="W232" s="12">
        <v>-1.3695848001749E-2</v>
      </c>
      <c r="X232" s="12">
        <v>-4.7721396101131998E-2</v>
      </c>
      <c r="Y232" s="12">
        <v>-3.8089327931117897E-2</v>
      </c>
      <c r="Z232" s="12">
        <v>-1.3003349546277399E-2</v>
      </c>
      <c r="AA232" s="12">
        <v>-3.1221663395158802E-2</v>
      </c>
      <c r="AB232" s="12">
        <v>-7.0296521002709694E-2</v>
      </c>
      <c r="AC232" s="12">
        <v>-4.8591788806626603E-2</v>
      </c>
      <c r="AD232" s="12">
        <v>-9.7175809046386001E-3</v>
      </c>
      <c r="AE232" s="12">
        <v>-2.5074880052934199E-2</v>
      </c>
      <c r="AF232" s="12">
        <v>-1.6978363879796201E-2</v>
      </c>
      <c r="AG232" s="12">
        <v>-4.8132959754741599E-2</v>
      </c>
      <c r="AH232" s="12">
        <v>-4.1497419618734599E-2</v>
      </c>
      <c r="AI232" s="12">
        <v>-2.2310678249189898E-2</v>
      </c>
      <c r="AJ232" s="12">
        <v>-9.5861365769333694E-3</v>
      </c>
      <c r="AK232" s="12">
        <v>-6.6500799138753805E-4</v>
      </c>
      <c r="AL232" s="12">
        <v>2.2462993519116801E-3</v>
      </c>
      <c r="AM232" s="12">
        <v>-1.1506254240144899E-2</v>
      </c>
      <c r="AN232" s="12">
        <v>-1.7458286645977698E-2</v>
      </c>
      <c r="AO232" s="12">
        <v>-4.09883178529621E-2</v>
      </c>
      <c r="AP232" s="12">
        <v>-1.12842536321067E-2</v>
      </c>
      <c r="AQ232" s="12">
        <v>-3.82022229489642E-2</v>
      </c>
      <c r="AR232" s="12">
        <v>2.0585372922496199E-2</v>
      </c>
      <c r="AS232" s="12">
        <v>-9.2746160957112994E-3</v>
      </c>
      <c r="AT232" s="12">
        <v>-4.1512992035796697E-2</v>
      </c>
      <c r="AU232" s="12">
        <v>3.0824698413034202E-2</v>
      </c>
      <c r="AW232">
        <f t="array" ref="AW232">SUMPRODUCT(B232:AU232,TRANSPOSE('QoL regression results'!$H$3:$H$48))</f>
        <v>0.85607887878482614</v>
      </c>
    </row>
    <row r="233" spans="1:49" x14ac:dyDescent="0.3">
      <c r="A233">
        <v>232</v>
      </c>
      <c r="B233" s="12">
        <v>0.88558262718395497</v>
      </c>
      <c r="C233" s="12">
        <v>2.8394521114538198E-3</v>
      </c>
      <c r="D233" s="12">
        <v>2.0817528989353799E-2</v>
      </c>
      <c r="E233" s="12">
        <v>-1.6676685061487201E-2</v>
      </c>
      <c r="F233" s="12">
        <v>2.8247543868132899E-2</v>
      </c>
      <c r="G233" s="12">
        <v>1.65074614736638E-2</v>
      </c>
      <c r="H233" s="12">
        <v>9.6780775081110604E-3</v>
      </c>
      <c r="I233" s="12">
        <v>-3.3832078931232502E-2</v>
      </c>
      <c r="J233" s="12">
        <v>-6.0679873949683001E-2</v>
      </c>
      <c r="K233" s="12">
        <v>-4.3108957398200497E-2</v>
      </c>
      <c r="L233" s="12">
        <v>-9.0376707520825703E-2</v>
      </c>
      <c r="M233" s="12">
        <v>-0.114461547415075</v>
      </c>
      <c r="N233" s="12">
        <v>-7.0524213126619498E-3</v>
      </c>
      <c r="O233" s="12">
        <v>-6.9464181184104495E-2</v>
      </c>
      <c r="P233" s="12">
        <v>-7.30752252086036E-2</v>
      </c>
      <c r="Q233" s="12">
        <v>-4.9237226681302398E-2</v>
      </c>
      <c r="R233" s="12">
        <v>-5.9597491879645699E-2</v>
      </c>
      <c r="S233" s="12">
        <v>-4.3530445982906597E-2</v>
      </c>
      <c r="T233" s="12">
        <v>-6.5753863811845101E-2</v>
      </c>
      <c r="U233" s="12">
        <v>3.5427661315690301E-3</v>
      </c>
      <c r="V233" s="12">
        <v>-7.4011182513169294E-2</v>
      </c>
      <c r="W233" s="12">
        <v>-2.6218632367659499E-2</v>
      </c>
      <c r="X233" s="12">
        <v>-4.6362485310643901E-2</v>
      </c>
      <c r="Y233" s="12">
        <v>2.3462973591847E-3</v>
      </c>
      <c r="Z233" s="12">
        <v>1.5736483316611798E-2</v>
      </c>
      <c r="AA233" s="12">
        <v>-1.41669079915083E-2</v>
      </c>
      <c r="AB233" s="12">
        <v>-6.5601345665742106E-2</v>
      </c>
      <c r="AC233" s="12">
        <v>-3.81599506254997E-3</v>
      </c>
      <c r="AD233" s="12">
        <v>-7.2374226177446502E-2</v>
      </c>
      <c r="AE233" s="12">
        <v>-2.4183126613354099E-2</v>
      </c>
      <c r="AF233" s="12">
        <v>-2.1012392142628199E-2</v>
      </c>
      <c r="AG233" s="12">
        <v>-4.2525572142967399E-2</v>
      </c>
      <c r="AH233" s="12">
        <v>-4.3390445780268502E-2</v>
      </c>
      <c r="AI233" s="12">
        <v>-1.7271617859453199E-2</v>
      </c>
      <c r="AJ233" s="12">
        <v>-1.5121040096083E-2</v>
      </c>
      <c r="AK233" s="12">
        <v>2.4345338434630802E-3</v>
      </c>
      <c r="AL233" s="12">
        <v>1.0434592688090501E-2</v>
      </c>
      <c r="AM233" s="12">
        <v>-5.2116415608146399E-3</v>
      </c>
      <c r="AN233" s="12">
        <v>-1.4185602724299501E-2</v>
      </c>
      <c r="AO233" s="12">
        <v>-2.8604117154917501E-2</v>
      </c>
      <c r="AP233" s="12">
        <v>-1.5802118801436199E-2</v>
      </c>
      <c r="AQ233" s="12">
        <v>-3.5281363994814498E-2</v>
      </c>
      <c r="AR233" s="12">
        <v>2.2297453361925401E-2</v>
      </c>
      <c r="AS233" s="12">
        <v>-7.3283831370625904E-3</v>
      </c>
      <c r="AT233" s="12">
        <v>-3.5975835074323399E-2</v>
      </c>
      <c r="AU233" s="12">
        <v>3.5339910201953602E-2</v>
      </c>
      <c r="AW233">
        <f t="array" ref="AW233">SUMPRODUCT(B233:AU233,TRANSPOSE('QoL regression results'!$H$3:$H$48))</f>
        <v>0.85262677409177701</v>
      </c>
    </row>
    <row r="234" spans="1:49" x14ac:dyDescent="0.3">
      <c r="A234">
        <v>233</v>
      </c>
      <c r="B234" s="12">
        <v>0.88894138996475003</v>
      </c>
      <c r="C234" s="12">
        <v>4.8891221966596201E-3</v>
      </c>
      <c r="D234" s="13">
        <v>-8.8093824050780803E-5</v>
      </c>
      <c r="E234" s="12">
        <v>-2.6523669923958201E-2</v>
      </c>
      <c r="F234" s="12">
        <v>1.9421384737836399E-2</v>
      </c>
      <c r="G234" s="12">
        <v>2.34191364855331E-2</v>
      </c>
      <c r="H234" s="12">
        <v>-3.9739819722626702E-3</v>
      </c>
      <c r="I234" s="12">
        <v>-1.3359362441968101E-2</v>
      </c>
      <c r="J234" s="12">
        <v>-6.0851296429598502E-2</v>
      </c>
      <c r="K234" s="12">
        <v>-3.4269894694717903E-2</v>
      </c>
      <c r="L234" s="12">
        <v>-0.119399949169429</v>
      </c>
      <c r="M234" s="12">
        <v>-0.109509740463673</v>
      </c>
      <c r="N234" s="12">
        <v>-2.1804130859071999E-2</v>
      </c>
      <c r="O234" s="12">
        <v>-6.0304256308031899E-2</v>
      </c>
      <c r="P234" s="12">
        <v>-8.8864621972651894E-2</v>
      </c>
      <c r="Q234" s="12">
        <v>-9.5799714444091799E-2</v>
      </c>
      <c r="R234" s="12">
        <v>-3.1720135758714803E-2</v>
      </c>
      <c r="S234" s="12">
        <v>-4.9024436622971401E-2</v>
      </c>
      <c r="T234" s="12">
        <v>-0.10245132975245801</v>
      </c>
      <c r="U234" s="12">
        <v>1.3304957967970101E-2</v>
      </c>
      <c r="V234" s="12">
        <v>-3.3557791631967003E-2</v>
      </c>
      <c r="W234" s="12">
        <v>-3.78205608049949E-2</v>
      </c>
      <c r="X234" s="12">
        <v>-1.16690158580415E-2</v>
      </c>
      <c r="Y234" s="12">
        <v>3.1052799834501502E-2</v>
      </c>
      <c r="Z234" s="12">
        <v>1.6598503778313501E-2</v>
      </c>
      <c r="AA234" s="12">
        <v>-4.9328416868544504E-3</v>
      </c>
      <c r="AB234" s="12">
        <v>-7.0611089932916593E-2</v>
      </c>
      <c r="AC234" s="12">
        <v>-2.9568417044161702E-2</v>
      </c>
      <c r="AD234" s="12">
        <v>-1.9675129768907701E-2</v>
      </c>
      <c r="AE234" s="12">
        <v>-2.2605163688230099E-2</v>
      </c>
      <c r="AF234" s="12">
        <v>-1.7501110492275401E-2</v>
      </c>
      <c r="AG234" s="12">
        <v>-4.5357961331124602E-2</v>
      </c>
      <c r="AH234" s="12">
        <v>-3.37161786720147E-2</v>
      </c>
      <c r="AI234" s="12">
        <v>-1.67020365461189E-2</v>
      </c>
      <c r="AJ234" s="12">
        <v>-1.31421545611693E-2</v>
      </c>
      <c r="AK234" s="12">
        <v>4.22224532566724E-3</v>
      </c>
      <c r="AL234" s="12">
        <v>9.8652506825158102E-3</v>
      </c>
      <c r="AM234" s="12">
        <v>3.4409447505708002E-4</v>
      </c>
      <c r="AN234" s="12">
        <v>-9.8226204578136592E-3</v>
      </c>
      <c r="AO234" s="12">
        <v>-3.1774043194116003E-2</v>
      </c>
      <c r="AP234" s="12">
        <v>-1.19184442103556E-2</v>
      </c>
      <c r="AQ234" s="12">
        <v>-4.0059188881729303E-2</v>
      </c>
      <c r="AR234" s="12">
        <v>2.1692561288999199E-2</v>
      </c>
      <c r="AS234" s="12">
        <v>-1.25824022222041E-2</v>
      </c>
      <c r="AT234" s="12">
        <v>-4.8491573732974101E-2</v>
      </c>
      <c r="AU234" s="12">
        <v>2.89579573750685E-2</v>
      </c>
      <c r="AW234">
        <f t="array" ref="AW234">SUMPRODUCT(B234:AU234,TRANSPOSE('QoL regression results'!$H$3:$H$48))</f>
        <v>0.86509046197525108</v>
      </c>
    </row>
    <row r="235" spans="1:49" x14ac:dyDescent="0.3">
      <c r="A235">
        <v>234</v>
      </c>
      <c r="B235" s="12">
        <v>0.88558068429877801</v>
      </c>
      <c r="C235" s="12">
        <v>6.6338652766822102E-3</v>
      </c>
      <c r="D235" s="12">
        <v>1.87652614032695E-3</v>
      </c>
      <c r="E235" s="12">
        <v>-3.1721881099453897E-2</v>
      </c>
      <c r="F235" s="12">
        <v>1.34470854140997E-2</v>
      </c>
      <c r="G235" s="12">
        <v>1.4264202281497201E-2</v>
      </c>
      <c r="H235" s="12">
        <v>-1.6366375562488902E-2</v>
      </c>
      <c r="I235" s="12">
        <v>-1.05382375536941E-2</v>
      </c>
      <c r="J235" s="12">
        <v>-6.1084472157186903E-2</v>
      </c>
      <c r="K235" s="12">
        <v>-4.0998301967063798E-2</v>
      </c>
      <c r="L235" s="12">
        <v>-0.101788148124923</v>
      </c>
      <c r="M235" s="12">
        <v>-0.11228379675188301</v>
      </c>
      <c r="N235" s="12">
        <v>-2.3672800882698498E-2</v>
      </c>
      <c r="O235" s="12">
        <v>-5.4087733285199197E-2</v>
      </c>
      <c r="P235" s="12">
        <v>-0.117950913554146</v>
      </c>
      <c r="Q235" s="12">
        <v>-4.1363715298143797E-2</v>
      </c>
      <c r="R235" s="12">
        <v>-0.105703929495007</v>
      </c>
      <c r="S235" s="12">
        <v>-4.2044657867322498E-2</v>
      </c>
      <c r="T235" s="12">
        <v>-7.12466549155365E-2</v>
      </c>
      <c r="U235" s="12">
        <v>9.1612530691029797E-3</v>
      </c>
      <c r="V235" s="12">
        <v>-9.7891891865434996E-2</v>
      </c>
      <c r="W235" s="12">
        <v>-2.29799301290609E-2</v>
      </c>
      <c r="X235" s="12">
        <v>-2.2173120331055E-2</v>
      </c>
      <c r="Y235" s="12">
        <v>6.3022293709058203E-3</v>
      </c>
      <c r="Z235" s="12">
        <v>-3.8597278723200797E-2</v>
      </c>
      <c r="AA235" s="12">
        <v>-2.0878067195050001E-2</v>
      </c>
      <c r="AB235" s="12">
        <v>-5.9375697749659902E-2</v>
      </c>
      <c r="AC235" s="12">
        <v>-3.1111739636654801E-2</v>
      </c>
      <c r="AD235" s="12">
        <v>-5.2466302867633499E-2</v>
      </c>
      <c r="AE235" s="12">
        <v>-2.3751802412598201E-2</v>
      </c>
      <c r="AF235" s="12">
        <v>-2.5267974055237501E-2</v>
      </c>
      <c r="AG235" s="12">
        <v>-4.4706577028046701E-2</v>
      </c>
      <c r="AH235" s="12">
        <v>-2.7034694233465301E-2</v>
      </c>
      <c r="AI235" s="12">
        <v>-1.4852413390370399E-2</v>
      </c>
      <c r="AJ235" s="12">
        <v>-1.04062994131883E-2</v>
      </c>
      <c r="AK235" s="12">
        <v>-7.7012537706734599E-3</v>
      </c>
      <c r="AL235" s="12">
        <v>3.1284225623696101E-3</v>
      </c>
      <c r="AM235" s="12">
        <v>-7.7854182382639499E-3</v>
      </c>
      <c r="AN235" s="12">
        <v>-2.2372874649299799E-2</v>
      </c>
      <c r="AO235" s="12">
        <v>-4.1000105040595203E-2</v>
      </c>
      <c r="AP235" s="12">
        <v>-8.6990038007337105E-3</v>
      </c>
      <c r="AQ235" s="12">
        <v>-3.8284281115573797E-2</v>
      </c>
      <c r="AR235" s="12">
        <v>1.92521459764841E-2</v>
      </c>
      <c r="AS235" s="12">
        <v>-1.18436120423256E-2</v>
      </c>
      <c r="AT235" s="12">
        <v>-4.3504639438272499E-2</v>
      </c>
      <c r="AU235" s="12">
        <v>3.5533413572422297E-2</v>
      </c>
      <c r="AW235">
        <f t="array" ref="AW235">SUMPRODUCT(B235:AU235,TRANSPOSE('QoL regression results'!$H$3:$H$48))</f>
        <v>0.8616744126276823</v>
      </c>
    </row>
    <row r="236" spans="1:49" x14ac:dyDescent="0.3">
      <c r="A236">
        <v>235</v>
      </c>
      <c r="B236" s="12">
        <v>0.88810013697240298</v>
      </c>
      <c r="C236" s="12">
        <v>4.3445969469453997E-3</v>
      </c>
      <c r="D236" s="12">
        <v>2.7346109914563798E-3</v>
      </c>
      <c r="E236" s="12">
        <v>-2.7695957660421201E-2</v>
      </c>
      <c r="F236" s="12">
        <v>2.4933165725719599E-2</v>
      </c>
      <c r="G236" s="12">
        <v>6.84828912647253E-3</v>
      </c>
      <c r="H236" s="12">
        <v>9.7104508532056197E-3</v>
      </c>
      <c r="I236" s="12">
        <v>-9.7417908683685092E-3</v>
      </c>
      <c r="J236" s="12">
        <v>-6.1859488914013397E-2</v>
      </c>
      <c r="K236" s="12">
        <v>-4.0029826877715398E-2</v>
      </c>
      <c r="L236" s="12">
        <v>-0.111469531634821</v>
      </c>
      <c r="M236" s="12">
        <v>-9.7150318580036907E-2</v>
      </c>
      <c r="N236" s="12">
        <v>-1.4503447985506001E-2</v>
      </c>
      <c r="O236" s="12">
        <v>-5.2712099614028098E-2</v>
      </c>
      <c r="P236" s="12">
        <v>-0.11957154216332901</v>
      </c>
      <c r="Q236" s="12">
        <v>-4.83807908033611E-2</v>
      </c>
      <c r="R236" s="12">
        <v>-0.115039754333113</v>
      </c>
      <c r="S236" s="12">
        <v>-5.0780865947366499E-2</v>
      </c>
      <c r="T236" s="12">
        <v>-9.1506633349749303E-2</v>
      </c>
      <c r="U236" s="12">
        <v>2.3776713390473998E-2</v>
      </c>
      <c r="V236" s="12">
        <v>-7.7583378701752597E-3</v>
      </c>
      <c r="W236" s="12">
        <v>-2.6971790176981002E-2</v>
      </c>
      <c r="X236" s="12">
        <v>-2.9562881178741701E-2</v>
      </c>
      <c r="Y236" s="12">
        <v>1.7383500223836099E-2</v>
      </c>
      <c r="Z236" s="12">
        <v>-4.2996953386893702E-2</v>
      </c>
      <c r="AA236" s="12">
        <v>-1.7103269120362901E-2</v>
      </c>
      <c r="AB236" s="12">
        <v>-6.1328110456113902E-2</v>
      </c>
      <c r="AC236" s="12">
        <v>2.7665011594304598E-2</v>
      </c>
      <c r="AD236" s="12">
        <v>-9.29047131520781E-2</v>
      </c>
      <c r="AE236" s="12">
        <v>-2.4105404907538999E-2</v>
      </c>
      <c r="AF236" s="12">
        <v>-1.05808741006755E-2</v>
      </c>
      <c r="AG236" s="12">
        <v>-4.2789701935025501E-2</v>
      </c>
      <c r="AH236" s="12">
        <v>-3.4109428474348398E-2</v>
      </c>
      <c r="AI236" s="12">
        <v>-1.8267622033072799E-2</v>
      </c>
      <c r="AJ236" s="12">
        <v>-1.2472492725199499E-2</v>
      </c>
      <c r="AK236" s="12">
        <v>-1.74306831938523E-3</v>
      </c>
      <c r="AL236" s="12">
        <v>1.03195217136171E-3</v>
      </c>
      <c r="AM236" s="12">
        <v>-7.0147895065097096E-3</v>
      </c>
      <c r="AN236" s="12">
        <v>-2.0510719032870401E-2</v>
      </c>
      <c r="AO236" s="12">
        <v>-2.93604113039828E-2</v>
      </c>
      <c r="AP236" s="12">
        <v>-1.4348133814107799E-2</v>
      </c>
      <c r="AQ236" s="12">
        <v>-3.8989657719136303E-2</v>
      </c>
      <c r="AR236" s="12">
        <v>2.4472264669409601E-2</v>
      </c>
      <c r="AS236" s="12">
        <v>-8.6576992631807199E-3</v>
      </c>
      <c r="AT236" s="12">
        <v>-4.1851386870428102E-2</v>
      </c>
      <c r="AU236" s="12">
        <v>3.1910690931206999E-2</v>
      </c>
      <c r="AW236">
        <f t="array" ref="AW236">SUMPRODUCT(B236:AU236,TRANSPOSE('QoL regression results'!$H$3:$H$48))</f>
        <v>0.85502266066941635</v>
      </c>
    </row>
    <row r="237" spans="1:49" x14ac:dyDescent="0.3">
      <c r="A237">
        <v>236</v>
      </c>
      <c r="B237" s="12">
        <v>0.89576578280106001</v>
      </c>
      <c r="C237" s="12">
        <v>6.7154751612008602E-3</v>
      </c>
      <c r="D237" s="12">
        <v>-5.8857712778940799E-3</v>
      </c>
      <c r="E237" s="12">
        <v>-6.5992770056589101E-2</v>
      </c>
      <c r="F237" s="12">
        <v>2.61232411908854E-2</v>
      </c>
      <c r="G237" s="12">
        <v>2.0644551971069101E-2</v>
      </c>
      <c r="H237" s="12">
        <v>1.91069496777008E-2</v>
      </c>
      <c r="I237" s="12">
        <v>1.55276853318324E-2</v>
      </c>
      <c r="J237" s="12">
        <v>-8.1433578742562504E-2</v>
      </c>
      <c r="K237" s="12">
        <v>-3.80578361063331E-2</v>
      </c>
      <c r="L237" s="12">
        <v>-9.8980108642940101E-2</v>
      </c>
      <c r="M237" s="12">
        <v>-8.8670484546667497E-2</v>
      </c>
      <c r="N237" s="12">
        <v>-8.79058790927713E-3</v>
      </c>
      <c r="O237" s="12">
        <v>-5.4284537766211199E-2</v>
      </c>
      <c r="P237" s="12">
        <v>-8.5251175536392096E-2</v>
      </c>
      <c r="Q237" s="12">
        <v>-7.4713648029527999E-2</v>
      </c>
      <c r="R237" s="12">
        <v>-4.8705143075576197E-2</v>
      </c>
      <c r="S237" s="12">
        <v>-3.4055268210780899E-2</v>
      </c>
      <c r="T237" s="12">
        <v>-6.7613356369471897E-2</v>
      </c>
      <c r="U237" s="12">
        <v>-1.03570628065376E-3</v>
      </c>
      <c r="V237" s="12">
        <v>-0.10023264192914701</v>
      </c>
      <c r="W237" s="12">
        <v>-2.0138494164111901E-2</v>
      </c>
      <c r="X237" s="12">
        <v>-4.8231909088946201E-2</v>
      </c>
      <c r="Y237" s="12">
        <v>2.37268472059508E-3</v>
      </c>
      <c r="Z237" s="12">
        <v>2.5350089079523599E-2</v>
      </c>
      <c r="AA237" s="12">
        <v>-1.4549912580228801E-2</v>
      </c>
      <c r="AB237" s="12">
        <v>-7.3704539280089201E-2</v>
      </c>
      <c r="AC237" s="12">
        <v>-3.1050520093325699E-2</v>
      </c>
      <c r="AD237" s="12">
        <v>-3.9273100102720997E-2</v>
      </c>
      <c r="AE237" s="12">
        <v>-2.1468710148884001E-2</v>
      </c>
      <c r="AF237" s="12">
        <v>-2.1669137938490401E-2</v>
      </c>
      <c r="AG237" s="12">
        <v>-3.9052866888979999E-2</v>
      </c>
      <c r="AH237" s="12">
        <v>-4.2586036459586502E-2</v>
      </c>
      <c r="AI237" s="12">
        <v>-1.50550971074909E-2</v>
      </c>
      <c r="AJ237" s="12">
        <v>-1.15170636529279E-2</v>
      </c>
      <c r="AK237" s="12">
        <v>-6.0027851544613804E-3</v>
      </c>
      <c r="AL237" s="12">
        <v>-1.0062989386282E-3</v>
      </c>
      <c r="AM237" s="12">
        <v>-1.0640929116801701E-2</v>
      </c>
      <c r="AN237" s="12">
        <v>-1.70928018982765E-2</v>
      </c>
      <c r="AO237" s="12">
        <v>-3.5520881386751801E-2</v>
      </c>
      <c r="AP237" s="12">
        <v>-1.23482587290204E-2</v>
      </c>
      <c r="AQ237" s="12">
        <v>-4.1974581408434498E-2</v>
      </c>
      <c r="AR237" s="12">
        <v>2.36628628004476E-2</v>
      </c>
      <c r="AS237" s="12">
        <v>-1.6762004502435601E-2</v>
      </c>
      <c r="AT237" s="12">
        <v>-4.1996666797394798E-2</v>
      </c>
      <c r="AU237" s="12">
        <v>3.06344863494258E-2</v>
      </c>
      <c r="AW237">
        <f t="array" ref="AW237">SUMPRODUCT(B237:AU237,TRANSPOSE('QoL regression results'!$H$3:$H$48))</f>
        <v>0.85217344740284529</v>
      </c>
    </row>
    <row r="238" spans="1:49" x14ac:dyDescent="0.3">
      <c r="A238">
        <v>237</v>
      </c>
      <c r="B238" s="12">
        <v>0.89999655460094496</v>
      </c>
      <c r="C238" s="12">
        <v>4.7272985661257396E-3</v>
      </c>
      <c r="D238" s="12">
        <v>-5.3806126653077697E-3</v>
      </c>
      <c r="E238" s="12">
        <v>-1.8700972601021701E-2</v>
      </c>
      <c r="F238" s="12">
        <v>2.15163955923144E-2</v>
      </c>
      <c r="G238" s="12">
        <v>1.95646669195471E-2</v>
      </c>
      <c r="H238" s="12">
        <v>3.8210481384192601E-3</v>
      </c>
      <c r="I238" s="12">
        <v>-3.0657466533138101E-2</v>
      </c>
      <c r="J238" s="12">
        <v>-4.7957218862164398E-2</v>
      </c>
      <c r="K238" s="12">
        <v>-3.7733235517449101E-2</v>
      </c>
      <c r="L238" s="12">
        <v>-0.100594445698672</v>
      </c>
      <c r="M238" s="12">
        <v>-6.1191162543677798E-2</v>
      </c>
      <c r="N238" s="12">
        <v>-1.8094243249661399E-2</v>
      </c>
      <c r="O238" s="12">
        <v>-3.3777274381536902E-2</v>
      </c>
      <c r="P238" s="12">
        <v>-8.72424592220363E-2</v>
      </c>
      <c r="Q238" s="12">
        <v>-6.1656017294455398E-2</v>
      </c>
      <c r="R238" s="12">
        <v>-4.3242534463309903E-2</v>
      </c>
      <c r="S238" s="12">
        <v>-4.2234331712470499E-2</v>
      </c>
      <c r="T238" s="12">
        <v>-6.6235718633966906E-2</v>
      </c>
      <c r="U238" s="13">
        <v>-3.7942874059826697E-5</v>
      </c>
      <c r="V238" s="12">
        <v>-8.1280475302602198E-2</v>
      </c>
      <c r="W238" s="12">
        <v>-3.9211584437668298E-2</v>
      </c>
      <c r="X238" s="12">
        <v>-9.0222406793917798E-3</v>
      </c>
      <c r="Y238" s="12">
        <v>1.6495576026883299E-2</v>
      </c>
      <c r="Z238" s="12">
        <v>4.5061817647514702E-3</v>
      </c>
      <c r="AA238" s="12">
        <v>-2.6855782069561299E-2</v>
      </c>
      <c r="AB238" s="12">
        <v>-6.2956258432488393E-2</v>
      </c>
      <c r="AC238" s="12">
        <v>-3.30907178683627E-2</v>
      </c>
      <c r="AD238" s="12">
        <v>-5.19653843509187E-2</v>
      </c>
      <c r="AE238" s="12">
        <v>-2.5343990811369801E-2</v>
      </c>
      <c r="AF238" s="12">
        <v>-2.0109254986990999E-2</v>
      </c>
      <c r="AG238" s="12">
        <v>-4.1979385779379201E-2</v>
      </c>
      <c r="AH238" s="12">
        <v>-3.77141760028947E-2</v>
      </c>
      <c r="AI238" s="12">
        <v>-1.7209067332815398E-2</v>
      </c>
      <c r="AJ238" s="12">
        <v>-6.3708808971733501E-3</v>
      </c>
      <c r="AK238" s="12">
        <v>-5.4458496014838402E-3</v>
      </c>
      <c r="AL238" s="12">
        <v>-2.0902370426386799E-3</v>
      </c>
      <c r="AM238" s="12">
        <v>-1.04000156186306E-2</v>
      </c>
      <c r="AN238" s="12">
        <v>-2.0383702148163999E-2</v>
      </c>
      <c r="AO238" s="12">
        <v>-3.02032759296543E-2</v>
      </c>
      <c r="AP238" s="12">
        <v>-1.48189306740962E-2</v>
      </c>
      <c r="AQ238" s="12">
        <v>-4.1114122041096102E-2</v>
      </c>
      <c r="AR238" s="12">
        <v>2.4149318178269999E-2</v>
      </c>
      <c r="AS238" s="12">
        <v>-1.20812972745895E-2</v>
      </c>
      <c r="AT238" s="12">
        <v>-4.7541190177160901E-2</v>
      </c>
      <c r="AU238" s="12">
        <v>2.5260114411205601E-2</v>
      </c>
      <c r="AW238">
        <f t="array" ref="AW238">SUMPRODUCT(B238:AU238,TRANSPOSE('QoL regression results'!$H$3:$H$48))</f>
        <v>0.86019214155541157</v>
      </c>
    </row>
    <row r="239" spans="1:49" x14ac:dyDescent="0.3">
      <c r="A239">
        <v>238</v>
      </c>
      <c r="B239" s="12">
        <v>0.89031492772773502</v>
      </c>
      <c r="C239" s="12">
        <v>2.2494224362485001E-3</v>
      </c>
      <c r="D239" s="12">
        <v>7.2627474059991099E-4</v>
      </c>
      <c r="E239" s="12">
        <v>-1.27917980833098E-2</v>
      </c>
      <c r="F239" s="12">
        <v>2.6709349568384201E-2</v>
      </c>
      <c r="G239" s="12">
        <v>2.20777859187649E-2</v>
      </c>
      <c r="H239" s="12">
        <v>-1.4443248632427999E-2</v>
      </c>
      <c r="I239" s="12">
        <v>-1.8208787785542999E-2</v>
      </c>
      <c r="J239" s="12">
        <v>-7.7239868446968299E-2</v>
      </c>
      <c r="K239" s="12">
        <v>-3.6988357005357901E-2</v>
      </c>
      <c r="L239" s="12">
        <v>-6.1331186532508401E-2</v>
      </c>
      <c r="M239" s="12">
        <v>-9.7467712218404695E-2</v>
      </c>
      <c r="N239" s="12">
        <v>-2.0157983752543001E-2</v>
      </c>
      <c r="O239" s="12">
        <v>-5.6889350705944801E-2</v>
      </c>
      <c r="P239" s="12">
        <v>-8.9972443719580297E-2</v>
      </c>
      <c r="Q239" s="12">
        <v>-8.3671022447269205E-2</v>
      </c>
      <c r="R239" s="12">
        <v>-8.4535421069238004E-2</v>
      </c>
      <c r="S239" s="12">
        <v>-6.0602803985361199E-2</v>
      </c>
      <c r="T239" s="12">
        <v>-0.112670889004462</v>
      </c>
      <c r="U239" s="12">
        <v>-9.3577318546037003E-4</v>
      </c>
      <c r="V239" s="12">
        <v>-0.127134608679949</v>
      </c>
      <c r="W239" s="12">
        <v>-2.3699912951105701E-2</v>
      </c>
      <c r="X239" s="12">
        <v>-4.8992626066785699E-2</v>
      </c>
      <c r="Y239" s="12">
        <v>2.4440124190616599E-2</v>
      </c>
      <c r="Z239" s="12">
        <v>3.2434769052250997E-2</v>
      </c>
      <c r="AA239" s="12">
        <v>-1.1549283448408399E-2</v>
      </c>
      <c r="AB239" s="12">
        <v>-8.2884825954350802E-2</v>
      </c>
      <c r="AC239" s="12">
        <v>-3.74421780948598E-2</v>
      </c>
      <c r="AD239" s="12">
        <v>-1.82915000963686E-3</v>
      </c>
      <c r="AE239" s="12">
        <v>-2.5184603343491398E-2</v>
      </c>
      <c r="AF239" s="12">
        <v>-1.3991406499429E-2</v>
      </c>
      <c r="AG239" s="12">
        <v>-3.7043959247174803E-2</v>
      </c>
      <c r="AH239" s="12">
        <v>-3.7076654827891201E-2</v>
      </c>
      <c r="AI239" s="12">
        <v>-2.32448607138683E-2</v>
      </c>
      <c r="AJ239" s="12">
        <v>-1.41916053069083E-2</v>
      </c>
      <c r="AK239" s="12">
        <v>3.3674161122673298E-3</v>
      </c>
      <c r="AL239" s="12">
        <v>6.2167808953261204E-3</v>
      </c>
      <c r="AM239" s="12">
        <v>-3.2820397828496901E-3</v>
      </c>
      <c r="AN239" s="12">
        <v>-1.2954010317155099E-2</v>
      </c>
      <c r="AO239" s="12">
        <v>-3.4317133746556601E-2</v>
      </c>
      <c r="AP239" s="12">
        <v>-1.24049945393198E-2</v>
      </c>
      <c r="AQ239" s="12">
        <v>-3.8303838830974601E-2</v>
      </c>
      <c r="AR239" s="12">
        <v>2.4759955928798399E-2</v>
      </c>
      <c r="AS239" s="12">
        <v>-1.2210141377069401E-2</v>
      </c>
      <c r="AT239" s="12">
        <v>-4.45232272119543E-2</v>
      </c>
      <c r="AU239" s="12">
        <v>2.9107537559250999E-2</v>
      </c>
      <c r="AW239">
        <f t="array" ref="AW239">SUMPRODUCT(B239:AU239,TRANSPOSE('QoL regression results'!$H$3:$H$48))</f>
        <v>0.85945505379516984</v>
      </c>
    </row>
    <row r="240" spans="1:49" x14ac:dyDescent="0.3">
      <c r="A240">
        <v>239</v>
      </c>
      <c r="B240" s="12">
        <v>0.88441025783753602</v>
      </c>
      <c r="C240" s="12">
        <v>7.1838378787061202E-3</v>
      </c>
      <c r="D240" s="12">
        <v>-1.18092789129189E-2</v>
      </c>
      <c r="E240" s="12">
        <v>-1.25312609136683E-2</v>
      </c>
      <c r="F240" s="12">
        <v>1.8100366145044199E-2</v>
      </c>
      <c r="G240" s="12">
        <v>1.9479681012604499E-2</v>
      </c>
      <c r="H240" s="12">
        <v>1.4379968470545301E-2</v>
      </c>
      <c r="I240" s="12">
        <v>-6.8242090396509296E-3</v>
      </c>
      <c r="J240" s="12">
        <v>-4.7895733498042103E-2</v>
      </c>
      <c r="K240" s="12">
        <v>-2.7774560290113E-2</v>
      </c>
      <c r="L240" s="12">
        <v>-9.5696486637075695E-2</v>
      </c>
      <c r="M240" s="12">
        <v>-0.118460307862435</v>
      </c>
      <c r="N240" s="12">
        <v>-1.2975242241342E-2</v>
      </c>
      <c r="O240" s="12">
        <v>-6.6975509194839397E-2</v>
      </c>
      <c r="P240" s="12">
        <v>-6.8255339806850904E-2</v>
      </c>
      <c r="Q240" s="12">
        <v>-6.5110693115973894E-2</v>
      </c>
      <c r="R240" s="12">
        <v>-1.3026776226134301E-2</v>
      </c>
      <c r="S240" s="12">
        <v>-4.8060248100658898E-2</v>
      </c>
      <c r="T240" s="12">
        <v>-0.101186728378355</v>
      </c>
      <c r="U240" s="12">
        <v>1.4173020464267E-2</v>
      </c>
      <c r="V240" s="12">
        <v>-2.37317551118854E-2</v>
      </c>
      <c r="W240" s="12">
        <v>-2.0211451187561499E-2</v>
      </c>
      <c r="X240" s="12">
        <v>-3.4471703621972598E-2</v>
      </c>
      <c r="Y240" s="12">
        <v>2.30848854028716E-2</v>
      </c>
      <c r="Z240" s="12">
        <v>2.2271435672881399E-2</v>
      </c>
      <c r="AA240" s="12">
        <v>-1.6391336172084301E-2</v>
      </c>
      <c r="AB240" s="12">
        <v>-6.4676315450304195E-2</v>
      </c>
      <c r="AC240" s="12">
        <v>-7.3673788049309404E-3</v>
      </c>
      <c r="AD240" s="12">
        <v>-3.8729891317496497E-2</v>
      </c>
      <c r="AE240" s="12">
        <v>-2.62629444660544E-2</v>
      </c>
      <c r="AF240" s="12">
        <v>-1.57941633493443E-2</v>
      </c>
      <c r="AG240" s="12">
        <v>-3.9173878883393402E-2</v>
      </c>
      <c r="AH240" s="12">
        <v>-3.00262695679663E-2</v>
      </c>
      <c r="AI240" s="12">
        <v>-1.3045070156807E-2</v>
      </c>
      <c r="AJ240" s="12">
        <v>-1.4791217514947601E-2</v>
      </c>
      <c r="AK240" s="12">
        <v>4.9577406393476299E-3</v>
      </c>
      <c r="AL240" s="12">
        <v>1.20898753858212E-2</v>
      </c>
      <c r="AM240" s="12">
        <v>-4.7255705678434998E-3</v>
      </c>
      <c r="AN240" s="12">
        <v>-1.5068079655293E-2</v>
      </c>
      <c r="AO240" s="12">
        <v>-3.1298685061196201E-2</v>
      </c>
      <c r="AP240" s="12">
        <v>-1.46982768674304E-2</v>
      </c>
      <c r="AQ240" s="12">
        <v>-4.1106791586282103E-2</v>
      </c>
      <c r="AR240" s="12">
        <v>2.5055433895235901E-2</v>
      </c>
      <c r="AS240" s="12">
        <v>-1.5100983464998399E-2</v>
      </c>
      <c r="AT240" s="12">
        <v>-4.6823203091595503E-2</v>
      </c>
      <c r="AU240" s="12">
        <v>3.3958947597410201E-2</v>
      </c>
      <c r="AW240">
        <f t="array" ref="AW240">SUMPRODUCT(B240:AU240,TRANSPOSE('QoL regression results'!$H$3:$H$48))</f>
        <v>0.86647386365539092</v>
      </c>
    </row>
    <row r="241" spans="1:49" x14ac:dyDescent="0.3">
      <c r="A241">
        <v>240</v>
      </c>
      <c r="B241" s="12">
        <v>0.88431028692974301</v>
      </c>
      <c r="C241" s="12">
        <v>3.5465032672085399E-3</v>
      </c>
      <c r="D241" s="12">
        <v>1.44225552847599E-2</v>
      </c>
      <c r="E241" s="12">
        <v>-3.5943377070648502E-3</v>
      </c>
      <c r="F241" s="12">
        <v>1.7389793710146501E-2</v>
      </c>
      <c r="G241" s="13">
        <v>4.9827268624770501E-5</v>
      </c>
      <c r="H241" s="12">
        <v>-3.9289725350625197E-3</v>
      </c>
      <c r="I241" s="12">
        <v>-1.42671113629895E-2</v>
      </c>
      <c r="J241" s="12">
        <v>-4.8520428920963699E-2</v>
      </c>
      <c r="K241" s="12">
        <v>-3.2513787526004201E-2</v>
      </c>
      <c r="L241" s="12">
        <v>-0.114149949815157</v>
      </c>
      <c r="M241" s="12">
        <v>-4.56509197274374E-2</v>
      </c>
      <c r="N241" s="12">
        <v>-1.2211009662527399E-2</v>
      </c>
      <c r="O241" s="12">
        <v>-4.0186117927138401E-2</v>
      </c>
      <c r="P241" s="12">
        <v>-7.9708506770753695E-2</v>
      </c>
      <c r="Q241" s="12">
        <v>-4.5175516222527697E-2</v>
      </c>
      <c r="R241" s="12">
        <v>-8.0391284979438205E-2</v>
      </c>
      <c r="S241" s="12">
        <v>-4.4737075951074401E-2</v>
      </c>
      <c r="T241" s="12">
        <v>-8.2935901291137398E-2</v>
      </c>
      <c r="U241" s="13">
        <v>6.4484989311450498E-5</v>
      </c>
      <c r="V241" s="12">
        <v>-1.67769017685401E-2</v>
      </c>
      <c r="W241" s="12">
        <v>-3.1450077774426398E-2</v>
      </c>
      <c r="X241" s="12">
        <v>-4.7344307584522301E-2</v>
      </c>
      <c r="Y241" s="12">
        <v>-8.7241554720800703E-3</v>
      </c>
      <c r="Z241" s="12">
        <v>5.9036951941921897E-3</v>
      </c>
      <c r="AA241" s="12">
        <v>-3.12259687799031E-2</v>
      </c>
      <c r="AB241" s="12">
        <v>-8.2193197167164903E-2</v>
      </c>
      <c r="AC241" s="12">
        <v>-5.9717242559052197E-2</v>
      </c>
      <c r="AD241" s="12">
        <v>6.7243497259332798E-3</v>
      </c>
      <c r="AE241" s="12">
        <v>-3.0068434944413001E-2</v>
      </c>
      <c r="AF241" s="12">
        <v>-5.83788963576544E-3</v>
      </c>
      <c r="AG241" s="12">
        <v>-3.9317643405030002E-2</v>
      </c>
      <c r="AH241" s="12">
        <v>-2.8337083291349801E-2</v>
      </c>
      <c r="AI241" s="12">
        <v>-2.51058481915113E-2</v>
      </c>
      <c r="AJ241" s="12">
        <v>-8.9718593838108499E-3</v>
      </c>
      <c r="AK241" s="12">
        <v>1.10286377574831E-2</v>
      </c>
      <c r="AL241" s="12">
        <v>1.08263764352919E-2</v>
      </c>
      <c r="AM241" s="12">
        <v>-1.22786378333405E-3</v>
      </c>
      <c r="AN241" s="12">
        <v>-1.56240872130888E-2</v>
      </c>
      <c r="AO241" s="12">
        <v>-2.7642703255398301E-2</v>
      </c>
      <c r="AP241" s="12">
        <v>-8.1054158294310199E-3</v>
      </c>
      <c r="AQ241" s="12">
        <v>-3.3831015194809098E-2</v>
      </c>
      <c r="AR241" s="12">
        <v>2.0767794998561E-2</v>
      </c>
      <c r="AS241" s="12">
        <v>-1.5933765980413E-2</v>
      </c>
      <c r="AT241" s="12">
        <v>-4.2360239156269401E-2</v>
      </c>
      <c r="AU241" s="12">
        <v>2.8260279703158399E-2</v>
      </c>
      <c r="AW241">
        <f t="array" ref="AW241">SUMPRODUCT(B241:AU241,TRANSPOSE('QoL regression results'!$H$3:$H$48))</f>
        <v>0.86679958007368518</v>
      </c>
    </row>
    <row r="242" spans="1:49" x14ac:dyDescent="0.3">
      <c r="A242">
        <v>241</v>
      </c>
      <c r="B242" s="12">
        <v>0.89178260424941502</v>
      </c>
      <c r="C242" s="12">
        <v>3.5169320523056398E-3</v>
      </c>
      <c r="D242" s="12">
        <v>-4.19875272372486E-4</v>
      </c>
      <c r="E242" s="12">
        <v>-2.60800037946315E-2</v>
      </c>
      <c r="F242" s="12">
        <v>2.95569135952637E-2</v>
      </c>
      <c r="G242" s="12">
        <v>2.29171665586878E-2</v>
      </c>
      <c r="H242" s="12">
        <v>2.8336952972807701E-2</v>
      </c>
      <c r="I242" s="12">
        <v>-7.6219478130542398E-3</v>
      </c>
      <c r="J242" s="12">
        <v>-4.2528519661104103E-2</v>
      </c>
      <c r="K242" s="12">
        <v>-4.2261882463885403E-2</v>
      </c>
      <c r="L242" s="12">
        <v>-8.48548122880768E-2</v>
      </c>
      <c r="M242" s="12">
        <v>-6.7610614997593799E-2</v>
      </c>
      <c r="N242" s="12">
        <v>-1.6906203548347799E-2</v>
      </c>
      <c r="O242" s="12">
        <v>-4.2120045264713302E-2</v>
      </c>
      <c r="P242" s="12">
        <v>-7.1067375802850496E-2</v>
      </c>
      <c r="Q242" s="12">
        <v>-5.6686312571026798E-2</v>
      </c>
      <c r="R242" s="12">
        <v>-9.64406540218994E-2</v>
      </c>
      <c r="S242" s="12">
        <v>-4.3408915718704102E-2</v>
      </c>
      <c r="T242" s="12">
        <v>-0.118481636524086</v>
      </c>
      <c r="U242" s="12">
        <v>-6.2587407503223098E-4</v>
      </c>
      <c r="V242" s="12">
        <v>-0.126568995211053</v>
      </c>
      <c r="W242" s="12">
        <v>-5.3115900942552899E-3</v>
      </c>
      <c r="X242" s="12">
        <v>-2.0292667620719199E-2</v>
      </c>
      <c r="Y242" s="12">
        <v>-1.20603898225921E-2</v>
      </c>
      <c r="Z242" s="12">
        <v>-3.84097573309312E-3</v>
      </c>
      <c r="AA242" s="12">
        <v>-2.7873481913318999E-2</v>
      </c>
      <c r="AB242" s="12">
        <v>-7.5070337314121605E-2</v>
      </c>
      <c r="AC242" s="12">
        <v>-1.5058860737225699E-2</v>
      </c>
      <c r="AD242" s="12">
        <v>2.6924130191761299E-2</v>
      </c>
      <c r="AE242" s="12">
        <v>-1.52960595238911E-2</v>
      </c>
      <c r="AF242" s="12">
        <v>-2.4081042478779398E-2</v>
      </c>
      <c r="AG242" s="12">
        <v>-4.3626000189517899E-2</v>
      </c>
      <c r="AH242" s="12">
        <v>-4.1348241321281301E-2</v>
      </c>
      <c r="AI242" s="12">
        <v>-1.6952553752566601E-2</v>
      </c>
      <c r="AJ242" s="12">
        <v>-1.2896943938123099E-2</v>
      </c>
      <c r="AK242" s="12">
        <v>-2.82452994899543E-4</v>
      </c>
      <c r="AL242" s="12">
        <v>4.5910025592105896E-3</v>
      </c>
      <c r="AM242" s="12">
        <v>-5.8461139114896199E-3</v>
      </c>
      <c r="AN242" s="12">
        <v>-1.4076636728748799E-2</v>
      </c>
      <c r="AO242" s="12">
        <v>-3.5124774119412602E-2</v>
      </c>
      <c r="AP242" s="12">
        <v>-1.4574480562976E-2</v>
      </c>
      <c r="AQ242" s="12">
        <v>-4.2678863220684003E-2</v>
      </c>
      <c r="AR242" s="12">
        <v>2.22633296664848E-2</v>
      </c>
      <c r="AS242" s="12">
        <v>-1.45023094280221E-2</v>
      </c>
      <c r="AT242" s="12">
        <v>-4.62528088188476E-2</v>
      </c>
      <c r="AU242" s="12">
        <v>3.4260929608497602E-2</v>
      </c>
      <c r="AW242">
        <f t="array" ref="AW242">SUMPRODUCT(B242:AU242,TRANSPOSE('QoL regression results'!$H$3:$H$48))</f>
        <v>0.85502536548734431</v>
      </c>
    </row>
    <row r="243" spans="1:49" x14ac:dyDescent="0.3">
      <c r="A243">
        <v>242</v>
      </c>
      <c r="B243" s="12">
        <v>0.89781195896493404</v>
      </c>
      <c r="C243" s="12">
        <v>6.5150129133584702E-3</v>
      </c>
      <c r="D243" s="12">
        <v>1.55566507572147E-3</v>
      </c>
      <c r="E243" s="12">
        <v>-3.9134929335798402E-2</v>
      </c>
      <c r="F243" s="12">
        <v>2.34167996209717E-2</v>
      </c>
      <c r="G243" s="12">
        <v>1.2139864976205301E-2</v>
      </c>
      <c r="H243" s="12">
        <v>2.0882329347032599E-2</v>
      </c>
      <c r="I243" s="12">
        <v>-1.6561730329288201E-2</v>
      </c>
      <c r="J243" s="12">
        <v>-5.6649330610255802E-2</v>
      </c>
      <c r="K243" s="12">
        <v>-3.5111993415352101E-2</v>
      </c>
      <c r="L243" s="12">
        <v>-8.4370240881983499E-2</v>
      </c>
      <c r="M243" s="12">
        <v>-0.105365137423829</v>
      </c>
      <c r="N243" s="12">
        <v>-9.3284822394048301E-3</v>
      </c>
      <c r="O243" s="12">
        <v>-5.4720852472419701E-2</v>
      </c>
      <c r="P243" s="12">
        <v>-9.8828896785433107E-2</v>
      </c>
      <c r="Q243" s="12">
        <v>-9.9341373215768899E-2</v>
      </c>
      <c r="R243" s="12">
        <v>-2.2254697381004301E-2</v>
      </c>
      <c r="S243" s="12">
        <v>-5.3950986187851602E-2</v>
      </c>
      <c r="T243" s="12">
        <v>-0.115021815249481</v>
      </c>
      <c r="U243" s="12">
        <v>1.6643074690080199E-2</v>
      </c>
      <c r="V243" s="12">
        <v>-0.112695414360673</v>
      </c>
      <c r="W243" s="12">
        <v>-2.2545060776849798E-2</v>
      </c>
      <c r="X243" s="12">
        <v>-4.1805258397127301E-2</v>
      </c>
      <c r="Y243" s="12">
        <v>-2.2547250271341499E-2</v>
      </c>
      <c r="Z243" s="12">
        <v>1.4601973564184601E-2</v>
      </c>
      <c r="AA243" s="12">
        <v>-1.53269556104351E-2</v>
      </c>
      <c r="AB243" s="12">
        <v>-8.35340959078512E-2</v>
      </c>
      <c r="AC243" s="12">
        <v>6.2509239253386306E-2</v>
      </c>
      <c r="AD243" s="12">
        <v>-2.5801199353044299E-2</v>
      </c>
      <c r="AE243" s="12">
        <v>-2.2546335282324401E-2</v>
      </c>
      <c r="AF243" s="12">
        <v>-1.53520414597409E-2</v>
      </c>
      <c r="AG243" s="12">
        <v>-4.0192476614723902E-2</v>
      </c>
      <c r="AH243" s="12">
        <v>-3.8687743451409302E-2</v>
      </c>
      <c r="AI243" s="12">
        <v>-1.50339233251503E-2</v>
      </c>
      <c r="AJ243" s="12">
        <v>-1.79565015375125E-2</v>
      </c>
      <c r="AK243" s="12">
        <v>-1.3543154514980399E-3</v>
      </c>
      <c r="AL243" s="12">
        <v>3.8088842842793199E-3</v>
      </c>
      <c r="AM243" s="12">
        <v>-1.01503132662552E-2</v>
      </c>
      <c r="AN243" s="12">
        <v>-1.6160485389695001E-2</v>
      </c>
      <c r="AO243" s="12">
        <v>-2.9501405181181699E-2</v>
      </c>
      <c r="AP243" s="12">
        <v>-1.29170975381892E-2</v>
      </c>
      <c r="AQ243" s="12">
        <v>-3.8159792342333701E-2</v>
      </c>
      <c r="AR243" s="12">
        <v>1.75788080220169E-2</v>
      </c>
      <c r="AS243" s="12">
        <v>-1.3635126077036101E-2</v>
      </c>
      <c r="AT243" s="12">
        <v>-4.5094612757438098E-2</v>
      </c>
      <c r="AU243" s="12">
        <v>2.9605061849524199E-2</v>
      </c>
      <c r="AW243">
        <f t="array" ref="AW243">SUMPRODUCT(B243:AU243,TRANSPOSE('QoL regression results'!$H$3:$H$48))</f>
        <v>0.86293309979780397</v>
      </c>
    </row>
    <row r="244" spans="1:49" x14ac:dyDescent="0.3">
      <c r="A244">
        <v>243</v>
      </c>
      <c r="B244" s="12">
        <v>0.88906966829006095</v>
      </c>
      <c r="C244" s="12">
        <v>6.1108021768219601E-3</v>
      </c>
      <c r="D244" s="12">
        <v>-1.17947949812346E-3</v>
      </c>
      <c r="E244" s="12">
        <v>-2.1703141807477101E-2</v>
      </c>
      <c r="F244" s="12">
        <v>1.61030188418501E-2</v>
      </c>
      <c r="G244" s="12">
        <v>1.37127543614408E-2</v>
      </c>
      <c r="H244" s="12">
        <v>6.7042183844397002E-3</v>
      </c>
      <c r="I244" s="12">
        <v>-1.9359974666627599E-2</v>
      </c>
      <c r="J244" s="12">
        <v>-6.1407988480341798E-2</v>
      </c>
      <c r="K244" s="12">
        <v>-4.5352414538572597E-2</v>
      </c>
      <c r="L244" s="12">
        <v>-6.8948029363091606E-2</v>
      </c>
      <c r="M244" s="12">
        <v>-9.2314120943867997E-2</v>
      </c>
      <c r="N244" s="12">
        <v>-2.51986563905903E-2</v>
      </c>
      <c r="O244" s="12">
        <v>-4.0680946045339297E-2</v>
      </c>
      <c r="P244" s="12">
        <v>-0.108186241418324</v>
      </c>
      <c r="Q244" s="12">
        <v>-2.9102078808123402E-2</v>
      </c>
      <c r="R244" s="12">
        <v>-7.4776075166123293E-2</v>
      </c>
      <c r="S244" s="12">
        <v>-4.50361543041067E-2</v>
      </c>
      <c r="T244" s="12">
        <v>-0.10387056486310001</v>
      </c>
      <c r="U244" s="12">
        <v>-8.8490116224713804E-3</v>
      </c>
      <c r="V244" s="12">
        <v>-9.8363662890944101E-2</v>
      </c>
      <c r="W244" s="12">
        <v>-2.1706571200260899E-2</v>
      </c>
      <c r="X244" s="12">
        <v>-2.04930856716414E-2</v>
      </c>
      <c r="Y244" s="12">
        <v>-9.4990794362196408E-3</v>
      </c>
      <c r="Z244" s="12">
        <v>-3.9294168886691901E-3</v>
      </c>
      <c r="AA244" s="12">
        <v>-2.0216872303520199E-2</v>
      </c>
      <c r="AB244" s="12">
        <v>-6.9725016629795994E-2</v>
      </c>
      <c r="AC244" s="12">
        <v>1.11595994959544E-2</v>
      </c>
      <c r="AD244" s="12">
        <v>-4.0638415690034298E-2</v>
      </c>
      <c r="AE244" s="12">
        <v>-2.3640362750505899E-2</v>
      </c>
      <c r="AF244" s="12">
        <v>-1.3716535932357801E-2</v>
      </c>
      <c r="AG244" s="12">
        <v>-4.5235463846161401E-2</v>
      </c>
      <c r="AH244" s="12">
        <v>-3.5392014731394202E-2</v>
      </c>
      <c r="AI244" s="12">
        <v>-1.92317969853034E-2</v>
      </c>
      <c r="AJ244" s="12">
        <v>-1.2377428411376099E-2</v>
      </c>
      <c r="AK244" s="12">
        <v>-6.5753354948686797E-3</v>
      </c>
      <c r="AL244" s="12">
        <v>1.07401103825448E-2</v>
      </c>
      <c r="AM244" s="12">
        <v>-8.9527733082425502E-3</v>
      </c>
      <c r="AN244" s="12">
        <v>-1.8392652514337599E-2</v>
      </c>
      <c r="AO244" s="12">
        <v>-3.3246134682905097E-2</v>
      </c>
      <c r="AP244" s="12">
        <v>-8.5855963980514399E-3</v>
      </c>
      <c r="AQ244" s="12">
        <v>-3.6739905501944801E-2</v>
      </c>
      <c r="AR244" s="12">
        <v>1.96555622219627E-2</v>
      </c>
      <c r="AS244" s="12">
        <v>-1.0476992328458799E-2</v>
      </c>
      <c r="AT244" s="12">
        <v>-4.3057075085907198E-2</v>
      </c>
      <c r="AU244" s="12">
        <v>3.6601193227168399E-2</v>
      </c>
      <c r="AW244">
        <f t="array" ref="AW244">SUMPRODUCT(B244:AU244,TRANSPOSE('QoL regression results'!$H$3:$H$48))</f>
        <v>0.86441776394121161</v>
      </c>
    </row>
    <row r="245" spans="1:49" x14ac:dyDescent="0.3">
      <c r="A245">
        <v>244</v>
      </c>
      <c r="B245" s="12">
        <v>0.89319034759549898</v>
      </c>
      <c r="C245" s="12">
        <v>7.0109574855162704E-3</v>
      </c>
      <c r="D245" s="12">
        <v>-1.21116658251394E-2</v>
      </c>
      <c r="E245" s="12">
        <v>-4.6974726852085903E-2</v>
      </c>
      <c r="F245" s="12">
        <v>2.5265494604694801E-2</v>
      </c>
      <c r="G245" s="12">
        <v>2.8458501556255001E-2</v>
      </c>
      <c r="H245" s="12">
        <v>1.39472115076229E-2</v>
      </c>
      <c r="I245" s="12">
        <v>-5.0838769701490602E-3</v>
      </c>
      <c r="J245" s="12">
        <v>-6.2320027006394801E-2</v>
      </c>
      <c r="K245" s="12">
        <v>-3.7912237012118502E-2</v>
      </c>
      <c r="L245" s="12">
        <v>-9.5659460611147495E-2</v>
      </c>
      <c r="M245" s="12">
        <v>-8.7405645313075001E-2</v>
      </c>
      <c r="N245" s="12">
        <v>-1.2979412538802901E-2</v>
      </c>
      <c r="O245" s="12">
        <v>-6.7219546525160698E-2</v>
      </c>
      <c r="P245" s="12">
        <v>-8.6125381186625397E-2</v>
      </c>
      <c r="Q245" s="12">
        <v>-7.5819569886357199E-2</v>
      </c>
      <c r="R245" s="12">
        <v>-8.2994892065941003E-2</v>
      </c>
      <c r="S245" s="12">
        <v>-5.5125975364786202E-2</v>
      </c>
      <c r="T245" s="12">
        <v>-9.7611273873322496E-2</v>
      </c>
      <c r="U245" s="12">
        <v>-8.8340597742386107E-3</v>
      </c>
      <c r="V245" s="12">
        <v>-9.6826452374420599E-2</v>
      </c>
      <c r="W245" s="12">
        <v>-1.91438142492486E-2</v>
      </c>
      <c r="X245" s="12">
        <v>-5.4393290386538402E-2</v>
      </c>
      <c r="Y245" s="12">
        <v>1.20114823257483E-2</v>
      </c>
      <c r="Z245" s="12">
        <v>4.1856055327632903E-3</v>
      </c>
      <c r="AA245" s="12">
        <v>-1.9700272493458602E-2</v>
      </c>
      <c r="AB245" s="12">
        <v>-5.6403405644830498E-2</v>
      </c>
      <c r="AC245" s="12">
        <v>-1.5141862972893299E-3</v>
      </c>
      <c r="AD245" s="12">
        <v>1.76751223026697E-2</v>
      </c>
      <c r="AE245" s="12">
        <v>-2.40986637319132E-2</v>
      </c>
      <c r="AF245" s="12">
        <v>-2.3260395671352501E-2</v>
      </c>
      <c r="AG245" s="12">
        <v>-3.82962208945892E-2</v>
      </c>
      <c r="AH245" s="12">
        <v>-4.4501349569825301E-2</v>
      </c>
      <c r="AI245" s="12">
        <v>-2.23332806768065E-2</v>
      </c>
      <c r="AJ245" s="12">
        <v>-8.1089549378055795E-3</v>
      </c>
      <c r="AK245" s="12">
        <v>-2.2509965098951401E-4</v>
      </c>
      <c r="AL245" s="12">
        <v>-1.1508191892245999E-3</v>
      </c>
      <c r="AM245" s="12">
        <v>-7.8556050504017105E-3</v>
      </c>
      <c r="AN245" s="12">
        <v>-2.13130095775791E-2</v>
      </c>
      <c r="AO245" s="12">
        <v>-3.4413324925031498E-2</v>
      </c>
      <c r="AP245" s="12">
        <v>-1.8299201059850501E-2</v>
      </c>
      <c r="AQ245" s="12">
        <v>-3.7846575172798998E-2</v>
      </c>
      <c r="AR245" s="12">
        <v>2.0236433623583801E-2</v>
      </c>
      <c r="AS245" s="12">
        <v>-5.8154091071945498E-3</v>
      </c>
      <c r="AT245" s="12">
        <v>-3.5651392255031097E-2</v>
      </c>
      <c r="AU245" s="12">
        <v>2.8702771534713602E-2</v>
      </c>
      <c r="AW245">
        <f t="array" ref="AW245">SUMPRODUCT(B245:AU245,TRANSPOSE('QoL regression results'!$H$3:$H$48))</f>
        <v>0.84753817883644911</v>
      </c>
    </row>
    <row r="246" spans="1:49" x14ac:dyDescent="0.3">
      <c r="A246">
        <v>245</v>
      </c>
      <c r="B246" s="12">
        <v>0.89982982415772805</v>
      </c>
      <c r="C246" s="12">
        <v>1.7291097418345299E-3</v>
      </c>
      <c r="D246" s="12">
        <v>-2.3522379655683E-2</v>
      </c>
      <c r="E246" s="12">
        <v>-1.7766566514783401E-2</v>
      </c>
      <c r="F246" s="12">
        <v>1.2484697757528401E-2</v>
      </c>
      <c r="G246" s="12">
        <v>1.6026325669033899E-2</v>
      </c>
      <c r="H246" s="12">
        <v>-8.69748403611122E-3</v>
      </c>
      <c r="I246" s="12">
        <v>-1.6022901384382199E-2</v>
      </c>
      <c r="J246" s="12">
        <v>-7.2809243742423396E-2</v>
      </c>
      <c r="K246" s="12">
        <v>-4.5008792818050702E-2</v>
      </c>
      <c r="L246" s="12">
        <v>-9.3774429347025401E-2</v>
      </c>
      <c r="M246" s="12">
        <v>-0.13307366965041201</v>
      </c>
      <c r="N246" s="12">
        <v>-1.5250182843987299E-2</v>
      </c>
      <c r="O246" s="12">
        <v>-6.7644709125350394E-2</v>
      </c>
      <c r="P246" s="12">
        <v>-9.64143920414407E-2</v>
      </c>
      <c r="Q246" s="12">
        <v>-6.1180797849982198E-2</v>
      </c>
      <c r="R246" s="12">
        <v>-2.94808077710524E-2</v>
      </c>
      <c r="S246" s="12">
        <v>-4.92936666553268E-2</v>
      </c>
      <c r="T246" s="12">
        <v>-0.10517933383109</v>
      </c>
      <c r="U246" s="12">
        <v>1.25219022464015E-2</v>
      </c>
      <c r="V246" s="12">
        <v>-2.28156767303399E-2</v>
      </c>
      <c r="W246" s="12">
        <v>-2.60545303860301E-2</v>
      </c>
      <c r="X246" s="12">
        <v>-2.8312003691880701E-2</v>
      </c>
      <c r="Y246" s="12">
        <v>2.9510070186863999E-2</v>
      </c>
      <c r="Z246" s="12">
        <v>6.3884960367742204E-3</v>
      </c>
      <c r="AA246" s="12">
        <v>-1.92168347820234E-2</v>
      </c>
      <c r="AB246" s="12">
        <v>-8.1518048707577798E-2</v>
      </c>
      <c r="AC246" s="12">
        <v>-3.7651629571541202E-2</v>
      </c>
      <c r="AD246" s="12">
        <v>-4.8038434529425397E-2</v>
      </c>
      <c r="AE246" s="12">
        <v>-2.1950181462534999E-2</v>
      </c>
      <c r="AF246" s="12">
        <v>-1.27347608911473E-2</v>
      </c>
      <c r="AG246" s="12">
        <v>-4.1632289714820997E-2</v>
      </c>
      <c r="AH246" s="12">
        <v>-3.2333956656735503E-2</v>
      </c>
      <c r="AI246" s="12">
        <v>-1.62440803474545E-2</v>
      </c>
      <c r="AJ246" s="12">
        <v>-1.2039885059235001E-2</v>
      </c>
      <c r="AK246" s="12">
        <v>-6.5055369817187602E-3</v>
      </c>
      <c r="AL246" s="12">
        <v>3.7081131756861599E-3</v>
      </c>
      <c r="AM246" s="12">
        <v>-1.48638838252597E-2</v>
      </c>
      <c r="AN246" s="12">
        <v>-2.19042737798428E-2</v>
      </c>
      <c r="AO246" s="12">
        <v>-4.9885368140509499E-2</v>
      </c>
      <c r="AP246" s="12">
        <v>-1.56988093862949E-2</v>
      </c>
      <c r="AQ246" s="12">
        <v>-4.6518865165191603E-2</v>
      </c>
      <c r="AR246" s="12">
        <v>1.9739663960487399E-2</v>
      </c>
      <c r="AS246" s="12">
        <v>-9.8793259992279205E-3</v>
      </c>
      <c r="AT246" s="12">
        <v>-4.4640924992907803E-2</v>
      </c>
      <c r="AU246" s="12">
        <v>3.5865739202455102E-2</v>
      </c>
      <c r="AW246">
        <f t="array" ref="AW246">SUMPRODUCT(B246:AU246,TRANSPOSE('QoL regression results'!$H$3:$H$48))</f>
        <v>0.8712039806766787</v>
      </c>
    </row>
    <row r="247" spans="1:49" x14ac:dyDescent="0.3">
      <c r="A247">
        <v>246</v>
      </c>
      <c r="B247" s="12">
        <v>0.88601494299941796</v>
      </c>
      <c r="C247" s="12">
        <v>6.7169727140141203E-3</v>
      </c>
      <c r="D247" s="12">
        <v>-1.62863463236936E-2</v>
      </c>
      <c r="E247" s="12">
        <v>-4.0716512508703298E-2</v>
      </c>
      <c r="F247" s="12">
        <v>2.3826295935909701E-2</v>
      </c>
      <c r="G247" s="12">
        <v>4.2928566250347799E-2</v>
      </c>
      <c r="H247" s="12">
        <v>1.5228261077460101E-2</v>
      </c>
      <c r="I247" s="12">
        <v>-1.3267482208107299E-2</v>
      </c>
      <c r="J247" s="12">
        <v>-5.8553395345625397E-2</v>
      </c>
      <c r="K247" s="12">
        <v>-3.72081036497715E-2</v>
      </c>
      <c r="L247" s="12">
        <v>-0.101080196844737</v>
      </c>
      <c r="M247" s="12">
        <v>-7.6870135189705494E-2</v>
      </c>
      <c r="N247" s="12">
        <v>-2.41906487765167E-2</v>
      </c>
      <c r="O247" s="12">
        <v>-6.3290803069948401E-2</v>
      </c>
      <c r="P247" s="12">
        <v>-8.5072705892507094E-2</v>
      </c>
      <c r="Q247" s="12">
        <v>-0.101593554347708</v>
      </c>
      <c r="R247" s="12">
        <v>-5.3078824562875403E-2</v>
      </c>
      <c r="S247" s="12">
        <v>-5.3472930551424297E-2</v>
      </c>
      <c r="T247" s="12">
        <v>-8.1781625497905297E-2</v>
      </c>
      <c r="U247" s="12">
        <v>2.5216968049395602E-2</v>
      </c>
      <c r="V247" s="12">
        <v>-6.2433296420525003E-2</v>
      </c>
      <c r="W247" s="12">
        <v>-3.8817892011407201E-2</v>
      </c>
      <c r="X247" s="12">
        <v>-1.2895108605645401E-2</v>
      </c>
      <c r="Y247" s="12">
        <v>1.09874944679298E-2</v>
      </c>
      <c r="Z247" s="12">
        <v>3.2813936403751701E-2</v>
      </c>
      <c r="AA247" s="12">
        <v>-1.5896800994955301E-2</v>
      </c>
      <c r="AB247" s="12">
        <v>-7.0771448725432895E-2</v>
      </c>
      <c r="AC247" s="12">
        <v>-3.4483040422158599E-2</v>
      </c>
      <c r="AD247" s="12">
        <v>1.7485669691710601E-2</v>
      </c>
      <c r="AE247" s="12">
        <v>-2.2386755081648502E-2</v>
      </c>
      <c r="AF247" s="12">
        <v>-1.49003655484086E-2</v>
      </c>
      <c r="AG247" s="12">
        <v>-4.0436400251252502E-2</v>
      </c>
      <c r="AH247" s="12">
        <v>-4.2083380632830798E-2</v>
      </c>
      <c r="AI247" s="12">
        <v>-2.4745476605769499E-2</v>
      </c>
      <c r="AJ247" s="12">
        <v>-1.6746424805545099E-2</v>
      </c>
      <c r="AK247" s="12">
        <v>8.0577009469035802E-4</v>
      </c>
      <c r="AL247" s="12">
        <v>5.0326692320957003E-3</v>
      </c>
      <c r="AM247" s="12">
        <v>-5.3780623193565996E-3</v>
      </c>
      <c r="AN247" s="12">
        <v>-1.8105298602080402E-2</v>
      </c>
      <c r="AO247" s="12">
        <v>-3.04438526785249E-2</v>
      </c>
      <c r="AP247" s="12">
        <v>-5.56094719654413E-3</v>
      </c>
      <c r="AQ247" s="12">
        <v>-3.4840430428031303E-2</v>
      </c>
      <c r="AR247" s="12">
        <v>2.2663150146098501E-2</v>
      </c>
      <c r="AS247" s="12">
        <v>-8.1179023216891005E-3</v>
      </c>
      <c r="AT247" s="12">
        <v>-3.9441258180679901E-2</v>
      </c>
      <c r="AU247" s="12">
        <v>2.9599263339663999E-2</v>
      </c>
      <c r="AW247">
        <f t="array" ref="AW247">SUMPRODUCT(B247:AU247,TRANSPOSE('QoL regression results'!$H$3:$H$48))</f>
        <v>0.84896423159868284</v>
      </c>
    </row>
    <row r="248" spans="1:49" x14ac:dyDescent="0.3">
      <c r="A248">
        <v>247</v>
      </c>
      <c r="B248" s="12">
        <v>0.89212129367343196</v>
      </c>
      <c r="C248" s="12">
        <v>1.1005473082589801E-3</v>
      </c>
      <c r="D248" s="12">
        <v>-1.18548648903098E-2</v>
      </c>
      <c r="E248" s="12">
        <v>-2.35679259107574E-2</v>
      </c>
      <c r="F248" s="12">
        <v>1.5879708651976202E-2</v>
      </c>
      <c r="G248" s="12">
        <v>2.4073219835179599E-2</v>
      </c>
      <c r="H248" s="12">
        <v>-1.7798467587900699E-2</v>
      </c>
      <c r="I248" s="12">
        <v>-3.33041121530082E-2</v>
      </c>
      <c r="J248" s="12">
        <v>-4.14586241274933E-2</v>
      </c>
      <c r="K248" s="12">
        <v>-3.4517465631338798E-2</v>
      </c>
      <c r="L248" s="12">
        <v>-8.4470189941935503E-2</v>
      </c>
      <c r="M248" s="12">
        <v>-0.103235007710581</v>
      </c>
      <c r="N248" s="12">
        <v>-1.87968942220662E-2</v>
      </c>
      <c r="O248" s="12">
        <v>-4.13595079923492E-2</v>
      </c>
      <c r="P248" s="12">
        <v>-8.9424509000427393E-2</v>
      </c>
      <c r="Q248" s="12">
        <v>-5.4974394382489099E-2</v>
      </c>
      <c r="R248" s="12">
        <v>-8.0521478998335796E-2</v>
      </c>
      <c r="S248" s="12">
        <v>-4.2103072528616302E-2</v>
      </c>
      <c r="T248" s="12">
        <v>-0.108329256777999</v>
      </c>
      <c r="U248" s="12">
        <v>1.0277493133505899E-2</v>
      </c>
      <c r="V248" s="12">
        <v>-0.113195729652261</v>
      </c>
      <c r="W248" s="12">
        <v>-3.4008079262496597E-2</v>
      </c>
      <c r="X248" s="12">
        <v>-2.86310352351704E-2</v>
      </c>
      <c r="Y248" s="12">
        <v>-2.4740552460446999E-2</v>
      </c>
      <c r="Z248" s="12">
        <v>-7.3113471112504803E-3</v>
      </c>
      <c r="AA248" s="12">
        <v>-3.4850386956811398E-2</v>
      </c>
      <c r="AB248" s="12">
        <v>-6.8741779471889003E-2</v>
      </c>
      <c r="AC248" s="12">
        <v>-2.6880275442677602E-2</v>
      </c>
      <c r="AD248" s="12">
        <v>2.6585358524105398E-3</v>
      </c>
      <c r="AE248" s="12">
        <v>-2.4280131166378501E-2</v>
      </c>
      <c r="AF248" s="12">
        <v>-1.5656649946920599E-2</v>
      </c>
      <c r="AG248" s="12">
        <v>-3.7802148071888898E-2</v>
      </c>
      <c r="AH248" s="12">
        <v>-2.78679453436344E-2</v>
      </c>
      <c r="AI248" s="12">
        <v>-2.0840722430734999E-2</v>
      </c>
      <c r="AJ248" s="12">
        <v>-1.69993635931922E-2</v>
      </c>
      <c r="AK248" s="12">
        <v>5.07031505239052E-4</v>
      </c>
      <c r="AL248" s="12">
        <v>3.3634970099837799E-3</v>
      </c>
      <c r="AM248" s="12">
        <v>-1.13541439073462E-2</v>
      </c>
      <c r="AN248" s="12">
        <v>-1.50282637373589E-2</v>
      </c>
      <c r="AO248" s="12">
        <v>-3.9095660194545002E-2</v>
      </c>
      <c r="AP248" s="12">
        <v>-1.1393536285745701E-2</v>
      </c>
      <c r="AQ248" s="12">
        <v>-3.4276319555221597E-2</v>
      </c>
      <c r="AR248" s="12">
        <v>2.7158943637439099E-2</v>
      </c>
      <c r="AS248" s="12">
        <v>-7.3511087099645796E-3</v>
      </c>
      <c r="AT248" s="12">
        <v>-4.2922060175839001E-2</v>
      </c>
      <c r="AU248" s="12">
        <v>2.7062616625580099E-2</v>
      </c>
      <c r="AW248">
        <f t="array" ref="AW248">SUMPRODUCT(B248:AU248,TRANSPOSE('QoL regression results'!$H$3:$H$48))</f>
        <v>0.86761684533978134</v>
      </c>
    </row>
    <row r="249" spans="1:49" x14ac:dyDescent="0.3">
      <c r="A249">
        <v>248</v>
      </c>
      <c r="B249" s="12">
        <v>0.88067126164836296</v>
      </c>
      <c r="C249" s="12">
        <v>5.4913461431098003E-3</v>
      </c>
      <c r="D249" s="12">
        <v>-1.0407622356572799E-3</v>
      </c>
      <c r="E249" s="12">
        <v>1.8799247439197499E-2</v>
      </c>
      <c r="F249" s="12">
        <v>1.8248164663355299E-2</v>
      </c>
      <c r="G249" s="12">
        <v>9.3221545568436207E-3</v>
      </c>
      <c r="H249" s="12">
        <v>-2.5591592646164701E-2</v>
      </c>
      <c r="I249" s="12">
        <v>-2.8658473241171701E-2</v>
      </c>
      <c r="J249" s="12">
        <v>-7.3229870324941701E-2</v>
      </c>
      <c r="K249" s="12">
        <v>-3.2270966949305598E-2</v>
      </c>
      <c r="L249" s="12">
        <v>-5.9780674880506299E-2</v>
      </c>
      <c r="M249" s="12">
        <v>-0.103632936405207</v>
      </c>
      <c r="N249" s="12">
        <v>-1.7541083447370698E-2</v>
      </c>
      <c r="O249" s="12">
        <v>-3.9030314306558699E-2</v>
      </c>
      <c r="P249" s="12">
        <v>-8.5252538830350902E-2</v>
      </c>
      <c r="Q249" s="12">
        <v>-3.8140445649644202E-2</v>
      </c>
      <c r="R249" s="12">
        <v>-1.9587232255023901E-2</v>
      </c>
      <c r="S249" s="12">
        <v>-5.0260621584991297E-2</v>
      </c>
      <c r="T249" s="12">
        <v>-8.2633656864618404E-2</v>
      </c>
      <c r="U249" s="12">
        <v>2.5051021317438402E-2</v>
      </c>
      <c r="V249" s="12">
        <v>-5.8947227086664E-2</v>
      </c>
      <c r="W249" s="12">
        <v>-2.2373562777921401E-2</v>
      </c>
      <c r="X249" s="12">
        <v>-1.50120816883434E-2</v>
      </c>
      <c r="Y249" s="12">
        <v>1.9800362278249901E-2</v>
      </c>
      <c r="Z249" s="12">
        <v>-1.23767613340916E-2</v>
      </c>
      <c r="AA249" s="12">
        <v>-1.33770533312354E-2</v>
      </c>
      <c r="AB249" s="12">
        <v>-7.2868590909328304E-2</v>
      </c>
      <c r="AC249" s="12">
        <v>-2.5782765800833201E-2</v>
      </c>
      <c r="AD249" s="12">
        <v>1.7450476859658198E-2</v>
      </c>
      <c r="AE249" s="12">
        <v>-2.8331851233061301E-2</v>
      </c>
      <c r="AF249" s="12">
        <v>-9.0988453478359297E-3</v>
      </c>
      <c r="AG249" s="12">
        <v>-3.6571768675139497E-2</v>
      </c>
      <c r="AH249" s="12">
        <v>-2.9873080563726201E-2</v>
      </c>
      <c r="AI249" s="12">
        <v>-2.30205364884708E-2</v>
      </c>
      <c r="AJ249" s="12">
        <v>-1.83699638979033E-2</v>
      </c>
      <c r="AK249" s="12">
        <v>8.5171551916710907E-3</v>
      </c>
      <c r="AL249" s="12">
        <v>1.4245235963169499E-2</v>
      </c>
      <c r="AM249" s="12">
        <v>3.4898279580879502E-3</v>
      </c>
      <c r="AN249" s="12">
        <v>-1.36143715070368E-2</v>
      </c>
      <c r="AO249" s="12">
        <v>-2.88182260190139E-2</v>
      </c>
      <c r="AP249" s="12">
        <v>-1.15826860029401E-2</v>
      </c>
      <c r="AQ249" s="12">
        <v>-4.0781121387446398E-2</v>
      </c>
      <c r="AR249" s="12">
        <v>2.83263293361074E-2</v>
      </c>
      <c r="AS249" s="12">
        <v>-9.9335966416762202E-3</v>
      </c>
      <c r="AT249" s="12">
        <v>-4.1352295259592199E-2</v>
      </c>
      <c r="AU249" s="12">
        <v>2.7205565973297999E-2</v>
      </c>
      <c r="AW249">
        <f t="array" ref="AW249">SUMPRODUCT(B249:AU249,TRANSPOSE('QoL regression results'!$H$3:$H$48))</f>
        <v>0.8650434170478063</v>
      </c>
    </row>
    <row r="250" spans="1:49" x14ac:dyDescent="0.3">
      <c r="A250">
        <v>249</v>
      </c>
      <c r="B250" s="12">
        <v>0.88653866454484098</v>
      </c>
      <c r="C250" s="12">
        <v>5.0210922384139297E-3</v>
      </c>
      <c r="D250" s="12">
        <v>3.6621676399710701E-3</v>
      </c>
      <c r="E250" s="12">
        <v>-5.0990259760298098E-2</v>
      </c>
      <c r="F250" s="12">
        <v>2.4275728868304699E-2</v>
      </c>
      <c r="G250" s="12">
        <v>4.4496013456908996E-3</v>
      </c>
      <c r="H250" s="12">
        <v>-1.5066154977809099E-2</v>
      </c>
      <c r="I250" s="12">
        <v>-3.54760931648452E-2</v>
      </c>
      <c r="J250" s="12">
        <v>-4.7308323724266098E-2</v>
      </c>
      <c r="K250" s="12">
        <v>-3.7506329285562703E-2</v>
      </c>
      <c r="L250" s="12">
        <v>-8.8882508321900602E-2</v>
      </c>
      <c r="M250" s="12">
        <v>-8.0848674521566105E-2</v>
      </c>
      <c r="N250" s="12">
        <v>-1.51278430739165E-2</v>
      </c>
      <c r="O250" s="12">
        <v>-3.3721778956514403E-2</v>
      </c>
      <c r="P250" s="12">
        <v>-7.9734272813301796E-2</v>
      </c>
      <c r="Q250" s="12">
        <v>-6.3619232838083503E-2</v>
      </c>
      <c r="R250" s="12">
        <v>-4.8185456238735401E-2</v>
      </c>
      <c r="S250" s="12">
        <v>-4.7163332695817302E-2</v>
      </c>
      <c r="T250" s="12">
        <v>-8.3643824063414002E-2</v>
      </c>
      <c r="U250" s="12">
        <v>-2.8084668161169201E-3</v>
      </c>
      <c r="V250" s="12">
        <v>-0.14728114281659299</v>
      </c>
      <c r="W250" s="12">
        <v>-2.6759859240564801E-2</v>
      </c>
      <c r="X250" s="12">
        <v>-4.9497028080554298E-2</v>
      </c>
      <c r="Y250" s="12">
        <v>-1.0252131284961101E-3</v>
      </c>
      <c r="Z250" s="12">
        <v>1.40817322625691E-2</v>
      </c>
      <c r="AA250" s="12">
        <v>-2.41373191515462E-2</v>
      </c>
      <c r="AB250" s="12">
        <v>-7.4743786166332996E-2</v>
      </c>
      <c r="AC250" s="12">
        <v>-1.13771047679328E-2</v>
      </c>
      <c r="AD250" s="12">
        <v>-8.5056649933939299E-2</v>
      </c>
      <c r="AE250" s="12">
        <v>-2.34573640727949E-2</v>
      </c>
      <c r="AF250" s="12">
        <v>-6.5068271177102103E-3</v>
      </c>
      <c r="AG250" s="12">
        <v>-3.9223989530558299E-2</v>
      </c>
      <c r="AH250" s="12">
        <v>-3.2581858232205302E-2</v>
      </c>
      <c r="AI250" s="12">
        <v>-2.1168269859365801E-2</v>
      </c>
      <c r="AJ250" s="12">
        <v>-1.2077024407568899E-2</v>
      </c>
      <c r="AK250" s="12">
        <v>1.01775631125155E-3</v>
      </c>
      <c r="AL250" s="12">
        <v>-4.5267489615620097E-4</v>
      </c>
      <c r="AM250" s="12">
        <v>-6.4763057065501299E-3</v>
      </c>
      <c r="AN250" s="12">
        <v>-1.5889684265671E-2</v>
      </c>
      <c r="AO250" s="12">
        <v>-3.8322992077588103E-2</v>
      </c>
      <c r="AP250" s="12">
        <v>-1.2784498060071699E-2</v>
      </c>
      <c r="AQ250" s="12">
        <v>-4.6257391512864399E-2</v>
      </c>
      <c r="AR250" s="12">
        <v>2.12063892743212E-2</v>
      </c>
      <c r="AS250" s="12">
        <v>-1.1072679170636E-2</v>
      </c>
      <c r="AT250" s="12">
        <v>-4.2970840530950502E-2</v>
      </c>
      <c r="AU250" s="12">
        <v>3.3296664623083401E-2</v>
      </c>
      <c r="AW250">
        <f t="array" ref="AW250">SUMPRODUCT(B250:AU250,TRANSPOSE('QoL regression results'!$H$3:$H$48))</f>
        <v>0.85350413141647952</v>
      </c>
    </row>
    <row r="251" spans="1:49" x14ac:dyDescent="0.3">
      <c r="A251">
        <v>250</v>
      </c>
      <c r="B251" s="12">
        <v>0.88927254262355704</v>
      </c>
      <c r="C251" s="12">
        <v>4.1437661744226701E-4</v>
      </c>
      <c r="D251" s="12">
        <v>-1.78034439340704E-2</v>
      </c>
      <c r="E251" s="12">
        <v>-2.0338446817775201E-2</v>
      </c>
      <c r="F251" s="12">
        <v>2.28120611515647E-2</v>
      </c>
      <c r="G251" s="12">
        <v>1.52037416380085E-2</v>
      </c>
      <c r="H251" s="12">
        <v>4.4464132782813604E-3</v>
      </c>
      <c r="I251" s="12">
        <v>6.5337450372071604E-4</v>
      </c>
      <c r="J251" s="12">
        <v>-6.2070583932132599E-2</v>
      </c>
      <c r="K251" s="12">
        <v>-3.6813562428590497E-2</v>
      </c>
      <c r="L251" s="12">
        <v>-7.0710318245527995E-2</v>
      </c>
      <c r="M251" s="12">
        <v>-9.4420639542112494E-2</v>
      </c>
      <c r="N251" s="12">
        <v>-1.36327133696054E-2</v>
      </c>
      <c r="O251" s="12">
        <v>-5.1317172067643503E-2</v>
      </c>
      <c r="P251" s="12">
        <v>-9.229385552588E-2</v>
      </c>
      <c r="Q251" s="12">
        <v>-7.1090195161904901E-2</v>
      </c>
      <c r="R251" s="12">
        <v>-3.9564302587759802E-2</v>
      </c>
      <c r="S251" s="12">
        <v>-4.7537766613846399E-2</v>
      </c>
      <c r="T251" s="12">
        <v>-5.57075565548057E-2</v>
      </c>
      <c r="U251" s="12">
        <v>1.8286496030949699E-3</v>
      </c>
      <c r="V251" s="12">
        <v>-8.8482136242943807E-2</v>
      </c>
      <c r="W251" s="12">
        <v>-2.2119178458801798E-2</v>
      </c>
      <c r="X251" s="12">
        <v>-3.2475376473694903E-2</v>
      </c>
      <c r="Y251" s="12">
        <v>6.6196031234658096E-3</v>
      </c>
      <c r="Z251" s="12">
        <v>2.3626178551179999E-3</v>
      </c>
      <c r="AA251" s="12">
        <v>-5.8186299847778102E-3</v>
      </c>
      <c r="AB251" s="12">
        <v>-7.5862470754456707E-2</v>
      </c>
      <c r="AC251" s="12">
        <v>-3.8295209920079898E-2</v>
      </c>
      <c r="AD251" s="12">
        <v>-2.4297765920155399E-2</v>
      </c>
      <c r="AE251" s="12">
        <v>-2.3337294150453401E-2</v>
      </c>
      <c r="AF251" s="12">
        <v>-1.6141800342012701E-2</v>
      </c>
      <c r="AG251" s="12">
        <v>-4.2011582550368597E-2</v>
      </c>
      <c r="AH251" s="12">
        <v>-3.4570084360063501E-2</v>
      </c>
      <c r="AI251" s="12">
        <v>-3.0897035431131901E-2</v>
      </c>
      <c r="AJ251" s="12">
        <v>-1.06852477193775E-2</v>
      </c>
      <c r="AK251" s="12">
        <v>4.91429236376745E-3</v>
      </c>
      <c r="AL251" s="12">
        <v>2.1472318409020402E-3</v>
      </c>
      <c r="AM251" s="12">
        <v>-8.4957869546639902E-3</v>
      </c>
      <c r="AN251" s="12">
        <v>-2.27792324480946E-2</v>
      </c>
      <c r="AO251" s="12">
        <v>-2.7417406049322701E-2</v>
      </c>
      <c r="AP251" s="12">
        <v>-9.8787272465873308E-3</v>
      </c>
      <c r="AQ251" s="12">
        <v>-3.8843024673939297E-2</v>
      </c>
      <c r="AR251" s="12">
        <v>2.3401255543735299E-2</v>
      </c>
      <c r="AS251" s="12">
        <v>-1.30895411098469E-2</v>
      </c>
      <c r="AT251" s="12">
        <v>-4.1803575417738603E-2</v>
      </c>
      <c r="AU251" s="12">
        <v>3.2943238283212203E-2</v>
      </c>
      <c r="AW251">
        <f t="array" ref="AW251">SUMPRODUCT(B251:AU251,TRANSPOSE('QoL regression results'!$H$3:$H$48))</f>
        <v>0.8568496901043956</v>
      </c>
    </row>
    <row r="252" spans="1:49" x14ac:dyDescent="0.3">
      <c r="A252">
        <v>251</v>
      </c>
      <c r="B252" s="12">
        <v>0.89867132461694599</v>
      </c>
      <c r="C252" s="12">
        <v>-2.8343301650197101E-3</v>
      </c>
      <c r="D252" s="12">
        <v>9.8280971964202803E-3</v>
      </c>
      <c r="E252" s="12">
        <v>9.7726441392129897E-4</v>
      </c>
      <c r="F252" s="12">
        <v>2.99053523974517E-2</v>
      </c>
      <c r="G252" s="12">
        <v>9.32203689477357E-3</v>
      </c>
      <c r="H252" s="12">
        <v>-3.7436593945411501E-3</v>
      </c>
      <c r="I252" s="12">
        <v>-1.7129949995814599E-2</v>
      </c>
      <c r="J252" s="12">
        <v>-6.7525696757769496E-2</v>
      </c>
      <c r="K252" s="12">
        <v>-4.4515003656883802E-2</v>
      </c>
      <c r="L252" s="12">
        <v>-6.5670996200407394E-2</v>
      </c>
      <c r="M252" s="12">
        <v>-0.117588665460773</v>
      </c>
      <c r="N252" s="12">
        <v>-1.42323440988087E-2</v>
      </c>
      <c r="O252" s="12">
        <v>-4.9518186264078203E-2</v>
      </c>
      <c r="P252" s="12">
        <v>-3.7440519063363202E-2</v>
      </c>
      <c r="Q252" s="12">
        <v>-5.53502102036907E-2</v>
      </c>
      <c r="R252" s="12">
        <v>-3.2184724159089002E-3</v>
      </c>
      <c r="S252" s="12">
        <v>-5.4940759955236403E-2</v>
      </c>
      <c r="T252" s="12">
        <v>-4.73668783300671E-2</v>
      </c>
      <c r="U252" s="12">
        <v>-1.02715154132065E-2</v>
      </c>
      <c r="V252" s="12">
        <v>-8.1508978062606E-2</v>
      </c>
      <c r="W252" s="12">
        <v>-1.7640061004228699E-2</v>
      </c>
      <c r="X252" s="12">
        <v>-3.4127007547185603E-2</v>
      </c>
      <c r="Y252" s="12">
        <v>1.7966912650641399E-3</v>
      </c>
      <c r="Z252" s="12">
        <v>-3.8613738044087999E-2</v>
      </c>
      <c r="AA252" s="12">
        <v>-3.00991540340525E-2</v>
      </c>
      <c r="AB252" s="12">
        <v>-6.1205595725586003E-2</v>
      </c>
      <c r="AC252" s="12">
        <v>-5.2453089242192198E-2</v>
      </c>
      <c r="AD252" s="12">
        <v>-3.0897663496595801E-2</v>
      </c>
      <c r="AE252" s="12">
        <v>-2.5230662471069299E-2</v>
      </c>
      <c r="AF252" s="12">
        <v>-1.22867296837669E-2</v>
      </c>
      <c r="AG252" s="12">
        <v>-4.3376637175324903E-2</v>
      </c>
      <c r="AH252" s="12">
        <v>-3.8469503038464803E-2</v>
      </c>
      <c r="AI252" s="12">
        <v>-1.90451310963182E-2</v>
      </c>
      <c r="AJ252" s="12">
        <v>-1.5152007684238E-2</v>
      </c>
      <c r="AK252" s="12">
        <v>-4.5778269442199799E-4</v>
      </c>
      <c r="AL252" s="12">
        <v>5.3534116091059503E-3</v>
      </c>
      <c r="AM252" s="12">
        <v>-9.4218389699814997E-3</v>
      </c>
      <c r="AN252" s="12">
        <v>-1.29385903283819E-2</v>
      </c>
      <c r="AO252" s="12">
        <v>-3.5337907989421102E-2</v>
      </c>
      <c r="AP252" s="12">
        <v>-1.39928020383372E-2</v>
      </c>
      <c r="AQ252" s="12">
        <v>-4.03177776272544E-2</v>
      </c>
      <c r="AR252" s="12">
        <v>2.10230376345804E-2</v>
      </c>
      <c r="AS252" s="12">
        <v>-1.20222726271032E-2</v>
      </c>
      <c r="AT252" s="12">
        <v>-4.6553499176645502E-2</v>
      </c>
      <c r="AU252" s="12">
        <v>3.0121693092918799E-2</v>
      </c>
      <c r="AW252">
        <f t="array" ref="AW252">SUMPRODUCT(B252:AU252,TRANSPOSE('QoL regression results'!$H$3:$H$48))</f>
        <v>0.8655552331875872</v>
      </c>
    </row>
    <row r="253" spans="1:49" x14ac:dyDescent="0.3">
      <c r="A253">
        <v>252</v>
      </c>
      <c r="B253" s="12">
        <v>0.87201164734431802</v>
      </c>
      <c r="C253" s="12">
        <v>5.9093153132427799E-3</v>
      </c>
      <c r="D253" s="12">
        <v>8.1513888256285107E-3</v>
      </c>
      <c r="E253" s="12">
        <v>-1.49735510529593E-2</v>
      </c>
      <c r="F253" s="12">
        <v>2.03607504986534E-2</v>
      </c>
      <c r="G253" s="12">
        <v>7.8176481627262699E-3</v>
      </c>
      <c r="H253" s="12">
        <v>-6.7406595790086002E-3</v>
      </c>
      <c r="I253" s="12">
        <v>-2.1072519332890401E-2</v>
      </c>
      <c r="J253" s="12">
        <v>-7.4564529812175304E-2</v>
      </c>
      <c r="K253" s="12">
        <v>-3.4366777391053802E-2</v>
      </c>
      <c r="L253" s="12">
        <v>-8.4803562556942894E-2</v>
      </c>
      <c r="M253" s="12">
        <v>-0.120249246134844</v>
      </c>
      <c r="N253" s="12">
        <v>-2.30311410812939E-2</v>
      </c>
      <c r="O253" s="12">
        <v>-4.4646289495717098E-2</v>
      </c>
      <c r="P253" s="12">
        <v>-0.119335147388222</v>
      </c>
      <c r="Q253" s="12">
        <v>-4.4495750476419099E-2</v>
      </c>
      <c r="R253" s="12">
        <v>-4.5489339114233598E-2</v>
      </c>
      <c r="S253" s="12">
        <v>-4.7715493770962403E-2</v>
      </c>
      <c r="T253" s="12">
        <v>-0.100383666022321</v>
      </c>
      <c r="U253" s="12">
        <v>2.4821906775654601E-2</v>
      </c>
      <c r="V253" s="12">
        <v>-5.4309470451420101E-2</v>
      </c>
      <c r="W253" s="12">
        <v>-2.2437821721706899E-2</v>
      </c>
      <c r="X253" s="12">
        <v>-3.5517934681305603E-2</v>
      </c>
      <c r="Y253" s="12">
        <v>-2.4632312883843599E-2</v>
      </c>
      <c r="Z253" s="12">
        <v>1.6193884177018801E-2</v>
      </c>
      <c r="AA253" s="12">
        <v>-2.40754279667054E-2</v>
      </c>
      <c r="AB253" s="12">
        <v>-8.7913650395096798E-2</v>
      </c>
      <c r="AC253" s="12">
        <v>-2.26197035507214E-2</v>
      </c>
      <c r="AD253" s="12">
        <v>-4.5965408476728101E-2</v>
      </c>
      <c r="AE253" s="12">
        <v>-2.5662216113728199E-2</v>
      </c>
      <c r="AF253" s="12">
        <v>-1.07843805450614E-2</v>
      </c>
      <c r="AG253" s="12">
        <v>-3.9608197021331899E-2</v>
      </c>
      <c r="AH253" s="12">
        <v>-3.1480065296803E-2</v>
      </c>
      <c r="AI253" s="12">
        <v>-1.6560676733695E-2</v>
      </c>
      <c r="AJ253" s="12">
        <v>-1.4646336258258799E-2</v>
      </c>
      <c r="AK253" s="12">
        <v>4.5457080821460099E-4</v>
      </c>
      <c r="AL253" s="12">
        <v>8.7811017242637093E-3</v>
      </c>
      <c r="AM253" s="12">
        <v>-8.6272071026182904E-4</v>
      </c>
      <c r="AN253" s="12">
        <v>-1.68717582362653E-2</v>
      </c>
      <c r="AO253" s="12">
        <v>-3.3537891686096402E-2</v>
      </c>
      <c r="AP253" s="12">
        <v>-7.8333598640264596E-3</v>
      </c>
      <c r="AQ253" s="12">
        <v>-3.5612699001824497E-2</v>
      </c>
      <c r="AR253" s="12">
        <v>2.4613995061016299E-2</v>
      </c>
      <c r="AS253" s="12">
        <v>-2.44331474257193E-3</v>
      </c>
      <c r="AT253" s="12">
        <v>-3.77844635499614E-2</v>
      </c>
      <c r="AU253" s="12">
        <v>3.36021928557763E-2</v>
      </c>
      <c r="AW253">
        <f t="array" ref="AW253">SUMPRODUCT(B253:AU253,TRANSPOSE('QoL regression results'!$H$3:$H$48))</f>
        <v>0.84931268377177871</v>
      </c>
    </row>
    <row r="254" spans="1:49" x14ac:dyDescent="0.3">
      <c r="A254">
        <v>253</v>
      </c>
      <c r="B254" s="12">
        <v>0.90707923786423394</v>
      </c>
      <c r="C254" s="12">
        <v>3.3917426406954699E-3</v>
      </c>
      <c r="D254" s="12">
        <v>1.04923259165218E-2</v>
      </c>
      <c r="E254" s="12">
        <v>-2.6713759082738899E-2</v>
      </c>
      <c r="F254" s="12">
        <v>1.6749968677902901E-2</v>
      </c>
      <c r="G254" s="12">
        <v>9.6596692584573103E-3</v>
      </c>
      <c r="H254" s="12">
        <v>-1.4392613641498899E-2</v>
      </c>
      <c r="I254" s="12">
        <v>-1.0612582500214001E-3</v>
      </c>
      <c r="J254" s="12">
        <v>-3.5615527142945198E-2</v>
      </c>
      <c r="K254" s="12">
        <v>-3.9325479475513903E-2</v>
      </c>
      <c r="L254" s="12">
        <v>-8.8605084120922301E-2</v>
      </c>
      <c r="M254" s="12">
        <v>-0.100821549575994</v>
      </c>
      <c r="N254" s="12">
        <v>-1.0352481957602499E-2</v>
      </c>
      <c r="O254" s="12">
        <v>-3.15192945435607E-2</v>
      </c>
      <c r="P254" s="12">
        <v>-8.2825984063755395E-2</v>
      </c>
      <c r="Q254" s="12">
        <v>-7.0480789580576297E-2</v>
      </c>
      <c r="R254" s="12">
        <v>-6.8986795599666195E-2</v>
      </c>
      <c r="S254" s="12">
        <v>-6.9061021969507502E-2</v>
      </c>
      <c r="T254" s="12">
        <v>-8.5488461968940499E-2</v>
      </c>
      <c r="U254" s="12">
        <v>1.23247037461959E-2</v>
      </c>
      <c r="V254" s="12">
        <v>-0.125868391471395</v>
      </c>
      <c r="W254" s="12">
        <v>-2.5442872997354201E-2</v>
      </c>
      <c r="X254" s="12">
        <v>-3.0701502664454601E-2</v>
      </c>
      <c r="Y254" s="12">
        <v>-4.6678431991356698E-2</v>
      </c>
      <c r="Z254" s="12">
        <v>-7.5200031388047003E-3</v>
      </c>
      <c r="AA254" s="12">
        <v>-1.20983866138534E-2</v>
      </c>
      <c r="AB254" s="12">
        <v>-5.6480163058546203E-2</v>
      </c>
      <c r="AC254" s="12">
        <v>-7.5413095744226596E-2</v>
      </c>
      <c r="AD254" s="12">
        <v>7.2765404564935798E-2</v>
      </c>
      <c r="AE254" s="12">
        <v>-2.74490672524959E-2</v>
      </c>
      <c r="AF254" s="12">
        <v>-1.9484190176627499E-2</v>
      </c>
      <c r="AG254" s="12">
        <v>-4.55024383092427E-2</v>
      </c>
      <c r="AH254" s="12">
        <v>-3.31336701750461E-2</v>
      </c>
      <c r="AI254" s="12">
        <v>-1.9897291063775802E-2</v>
      </c>
      <c r="AJ254" s="12">
        <v>-1.0076039109541199E-2</v>
      </c>
      <c r="AK254" s="12">
        <v>1.9784863607059302E-3</v>
      </c>
      <c r="AL254" s="12">
        <v>-1.6630825723276199E-4</v>
      </c>
      <c r="AM254" s="12">
        <v>-1.2259491233134599E-2</v>
      </c>
      <c r="AN254" s="12">
        <v>-1.98431145815267E-2</v>
      </c>
      <c r="AO254" s="12">
        <v>-3.42162217619554E-2</v>
      </c>
      <c r="AP254" s="12">
        <v>-1.35295720351185E-2</v>
      </c>
      <c r="AQ254" s="12">
        <v>-3.7999845101522503E-2</v>
      </c>
      <c r="AR254" s="12">
        <v>1.7764773013344001E-2</v>
      </c>
      <c r="AS254" s="12">
        <v>-1.11304019189307E-2</v>
      </c>
      <c r="AT254" s="12">
        <v>-4.80669250438754E-2</v>
      </c>
      <c r="AU254" s="12">
        <v>2.59085847156772E-2</v>
      </c>
      <c r="AW254">
        <f t="array" ref="AW254">SUMPRODUCT(B254:AU254,TRANSPOSE('QoL regression results'!$H$3:$H$48))</f>
        <v>0.87377925943195511</v>
      </c>
    </row>
    <row r="255" spans="1:49" x14ac:dyDescent="0.3">
      <c r="A255">
        <v>254</v>
      </c>
      <c r="B255" s="12">
        <v>0.88241729362293397</v>
      </c>
      <c r="C255" s="12">
        <v>6.77907930540049E-3</v>
      </c>
      <c r="D255" s="12">
        <v>2.5416098077852299E-2</v>
      </c>
      <c r="E255" s="12">
        <v>-5.7968225734914398E-2</v>
      </c>
      <c r="F255" s="12">
        <v>2.0791517797562799E-2</v>
      </c>
      <c r="G255" s="12">
        <v>2.2769169300189602E-3</v>
      </c>
      <c r="H255" s="12">
        <v>1.7313753160803001E-2</v>
      </c>
      <c r="I255" s="12">
        <v>-2.9183739570295599E-2</v>
      </c>
      <c r="J255" s="12">
        <v>-4.6656210794313799E-2</v>
      </c>
      <c r="K255" s="12">
        <v>-3.6377299092426998E-2</v>
      </c>
      <c r="L255" s="12">
        <v>-7.2880568647694002E-2</v>
      </c>
      <c r="M255" s="12">
        <v>-9.9084120358956695E-2</v>
      </c>
      <c r="N255" s="12">
        <v>-1.6326481668319001E-2</v>
      </c>
      <c r="O255" s="12">
        <v>-2.8499284225684599E-2</v>
      </c>
      <c r="P255" s="12">
        <v>-0.107191543862028</v>
      </c>
      <c r="Q255" s="12">
        <v>-5.2477975459445103E-2</v>
      </c>
      <c r="R255" s="12">
        <v>-9.3562932931331694E-2</v>
      </c>
      <c r="S255" s="12">
        <v>-3.2003477447177402E-2</v>
      </c>
      <c r="T255" s="12">
        <v>-7.7969741985317295E-2</v>
      </c>
      <c r="U255" s="12">
        <v>1.31477575649306E-2</v>
      </c>
      <c r="V255" s="12">
        <v>-2.0267956505677399E-2</v>
      </c>
      <c r="W255" s="12">
        <v>-1.9746698504964601E-2</v>
      </c>
      <c r="X255" s="12">
        <v>-4.16921206579903E-2</v>
      </c>
      <c r="Y255" s="12">
        <v>-2.7173555202044401E-2</v>
      </c>
      <c r="Z255" s="12">
        <v>-1.30301043866696E-2</v>
      </c>
      <c r="AA255" s="12">
        <v>-2.3746805108240499E-2</v>
      </c>
      <c r="AB255" s="12">
        <v>-5.8959219123978598E-2</v>
      </c>
      <c r="AC255" s="12">
        <v>-4.17893077990956E-2</v>
      </c>
      <c r="AD255" s="12">
        <v>-2.7521753394517099E-2</v>
      </c>
      <c r="AE255" s="12">
        <v>-2.6262533664444102E-2</v>
      </c>
      <c r="AF255" s="12">
        <v>-1.81091610928539E-2</v>
      </c>
      <c r="AG255" s="12">
        <v>-4.3616222964831301E-2</v>
      </c>
      <c r="AH255" s="12">
        <v>-3.7263796754300499E-2</v>
      </c>
      <c r="AI255" s="12">
        <v>-1.3023889524882201E-2</v>
      </c>
      <c r="AJ255" s="12">
        <v>-1.48013429540792E-2</v>
      </c>
      <c r="AK255" s="12">
        <v>1.0435816434681E-2</v>
      </c>
      <c r="AL255" s="12">
        <v>1.31356316418277E-2</v>
      </c>
      <c r="AM255" s="12">
        <v>-4.6046054029734301E-3</v>
      </c>
      <c r="AN255" s="12">
        <v>-1.83882433445707E-2</v>
      </c>
      <c r="AO255" s="12">
        <v>-2.5613754227995798E-2</v>
      </c>
      <c r="AP255" s="12">
        <v>-8.8749524977564595E-3</v>
      </c>
      <c r="AQ255" s="12">
        <v>-3.2790834958436398E-2</v>
      </c>
      <c r="AR255" s="12">
        <v>2.57658539239611E-2</v>
      </c>
      <c r="AS255" s="12">
        <v>-1.17949411976466E-2</v>
      </c>
      <c r="AT255" s="12">
        <v>-4.12643469148238E-2</v>
      </c>
      <c r="AU255" s="12">
        <v>2.92063467023852E-2</v>
      </c>
      <c r="AW255">
        <f t="array" ref="AW255">SUMPRODUCT(B255:AU255,TRANSPOSE('QoL regression results'!$H$3:$H$48))</f>
        <v>0.85828912851046124</v>
      </c>
    </row>
    <row r="256" spans="1:49" x14ac:dyDescent="0.3">
      <c r="A256">
        <v>255</v>
      </c>
      <c r="B256" s="12">
        <v>0.89193724565485299</v>
      </c>
      <c r="C256" s="12">
        <v>7.6961432569389498E-4</v>
      </c>
      <c r="D256" s="12">
        <v>8.2048759091427198E-3</v>
      </c>
      <c r="E256" s="12">
        <v>-1.7547674861836001E-2</v>
      </c>
      <c r="F256" s="12">
        <v>2.2519206104136699E-2</v>
      </c>
      <c r="G256" s="12">
        <v>1.11742425940433E-2</v>
      </c>
      <c r="H256" s="12">
        <v>-1.6978277624309802E-2</v>
      </c>
      <c r="I256" s="12">
        <v>-1.2616132963946701E-2</v>
      </c>
      <c r="J256" s="12">
        <v>-5.5152840409033899E-2</v>
      </c>
      <c r="K256" s="12">
        <v>-3.9344637493348003E-2</v>
      </c>
      <c r="L256" s="12">
        <v>-0.105271998456769</v>
      </c>
      <c r="M256" s="12">
        <v>-0.12697908559722201</v>
      </c>
      <c r="N256" s="12">
        <v>-1.60166968839493E-2</v>
      </c>
      <c r="O256" s="12">
        <v>-4.3223209743198598E-2</v>
      </c>
      <c r="P256" s="12">
        <v>-7.27110850413141E-2</v>
      </c>
      <c r="Q256" s="12">
        <v>-1.08511454953471E-2</v>
      </c>
      <c r="R256" s="12">
        <v>-7.4555611785311199E-2</v>
      </c>
      <c r="S256" s="12">
        <v>-4.5236716031921302E-2</v>
      </c>
      <c r="T256" s="12">
        <v>-7.82121464754644E-2</v>
      </c>
      <c r="U256" s="12">
        <v>-3.2037896316957398E-3</v>
      </c>
      <c r="V256" s="12">
        <v>-4.56116184877461E-2</v>
      </c>
      <c r="W256" s="12">
        <v>-4.1052273261902E-2</v>
      </c>
      <c r="X256" s="12">
        <v>-1.5113765516572999E-2</v>
      </c>
      <c r="Y256" s="12">
        <v>-1.6660764453844099E-2</v>
      </c>
      <c r="Z256" s="12">
        <v>-1.7628118086253398E-2</v>
      </c>
      <c r="AA256" s="12">
        <v>-1.7263124907457902E-2</v>
      </c>
      <c r="AB256" s="12">
        <v>-6.1280615468011501E-2</v>
      </c>
      <c r="AC256" s="12">
        <v>-6.6637930309617802E-2</v>
      </c>
      <c r="AD256" s="12">
        <v>-4.0415455990022997E-3</v>
      </c>
      <c r="AE256" s="12">
        <v>-2.5267021081807499E-2</v>
      </c>
      <c r="AF256" s="12">
        <v>-1.6125077307946E-2</v>
      </c>
      <c r="AG256" s="12">
        <v>-4.76596553422306E-2</v>
      </c>
      <c r="AH256" s="12">
        <v>-3.6757781652787098E-2</v>
      </c>
      <c r="AI256" s="12">
        <v>-2.4747117687153701E-2</v>
      </c>
      <c r="AJ256" s="12">
        <v>-9.35232982572279E-3</v>
      </c>
      <c r="AK256" s="12">
        <v>-3.91626812447664E-4</v>
      </c>
      <c r="AL256" s="12">
        <v>7.6790047220643698E-3</v>
      </c>
      <c r="AM256" s="12">
        <v>-1.4006761634804501E-3</v>
      </c>
      <c r="AN256" s="12">
        <v>-1.26594197145193E-2</v>
      </c>
      <c r="AO256" s="12">
        <v>-2.7254134291720002E-2</v>
      </c>
      <c r="AP256" s="12">
        <v>-1.63087330203605E-2</v>
      </c>
      <c r="AQ256" s="12">
        <v>-4.5459422363387E-2</v>
      </c>
      <c r="AR256" s="12">
        <v>2.5094900195794499E-2</v>
      </c>
      <c r="AS256" s="12">
        <v>-9.2281274437393292E-3</v>
      </c>
      <c r="AT256" s="12">
        <v>-4.1200668022904001E-2</v>
      </c>
      <c r="AU256" s="12">
        <v>3.0695619321940901E-2</v>
      </c>
      <c r="AW256">
        <f t="array" ref="AW256">SUMPRODUCT(B256:AU256,TRANSPOSE('QoL regression results'!$H$3:$H$48))</f>
        <v>0.8628584687241303</v>
      </c>
    </row>
    <row r="257" spans="1:49" x14ac:dyDescent="0.3">
      <c r="A257">
        <v>256</v>
      </c>
      <c r="B257" s="12">
        <v>0.88414276192893304</v>
      </c>
      <c r="C257" s="12">
        <v>2.9661525866041E-3</v>
      </c>
      <c r="D257" s="12">
        <v>-4.5562664457987302E-3</v>
      </c>
      <c r="E257" s="12">
        <v>-4.9746406299502298E-2</v>
      </c>
      <c r="F257" s="12">
        <v>1.44856815709493E-2</v>
      </c>
      <c r="G257" s="12">
        <v>2.1311830922833001E-2</v>
      </c>
      <c r="H257" s="12">
        <v>-4.9292805691074498E-3</v>
      </c>
      <c r="I257" s="12">
        <v>-9.5305122721440205E-3</v>
      </c>
      <c r="J257" s="12">
        <v>-5.2637006579035597E-2</v>
      </c>
      <c r="K257" s="12">
        <v>-4.2988458984995599E-2</v>
      </c>
      <c r="L257" s="12">
        <v>-9.34981541738681E-2</v>
      </c>
      <c r="M257" s="12">
        <v>-9.5578871209226604E-2</v>
      </c>
      <c r="N257" s="12">
        <v>-1.93416334837462E-2</v>
      </c>
      <c r="O257" s="12">
        <v>-7.9194370376777401E-2</v>
      </c>
      <c r="P257" s="12">
        <v>-0.10562561616287799</v>
      </c>
      <c r="Q257" s="12">
        <v>-8.0927702624182196E-2</v>
      </c>
      <c r="R257" s="12">
        <v>-9.8067370110380303E-2</v>
      </c>
      <c r="S257" s="12">
        <v>-5.41727748422988E-2</v>
      </c>
      <c r="T257" s="12">
        <v>-7.77356608058382E-2</v>
      </c>
      <c r="U257" s="12">
        <v>-2.2000628266902501E-2</v>
      </c>
      <c r="V257" s="12">
        <v>3.3394167165006101E-2</v>
      </c>
      <c r="W257" s="12">
        <v>-4.3141688856574503E-2</v>
      </c>
      <c r="X257" s="12">
        <v>-2.6690091243585099E-2</v>
      </c>
      <c r="Y257" s="12">
        <v>5.5595872201431498E-3</v>
      </c>
      <c r="Z257" s="12">
        <v>5.1889189217262002E-2</v>
      </c>
      <c r="AA257" s="12">
        <v>-2.10431078849347E-2</v>
      </c>
      <c r="AB257" s="12">
        <v>-6.0272232919315799E-2</v>
      </c>
      <c r="AC257" s="12">
        <v>-3.41783074708496E-2</v>
      </c>
      <c r="AD257" s="12">
        <v>5.8063054152499103E-3</v>
      </c>
      <c r="AE257" s="12">
        <v>-2.4999955108764699E-2</v>
      </c>
      <c r="AF257" s="12">
        <v>-1.6869573227180201E-2</v>
      </c>
      <c r="AG257" s="12">
        <v>-4.1959747859631497E-2</v>
      </c>
      <c r="AH257" s="12">
        <v>-3.3111420033649398E-2</v>
      </c>
      <c r="AI257" s="12">
        <v>-1.8640554557239501E-2</v>
      </c>
      <c r="AJ257" s="12">
        <v>-1.2710369443388599E-2</v>
      </c>
      <c r="AK257" s="13">
        <v>-7.5128801425737205E-5</v>
      </c>
      <c r="AL257" s="12">
        <v>1.08710472652707E-2</v>
      </c>
      <c r="AM257" s="12">
        <v>-6.5853342060847803E-3</v>
      </c>
      <c r="AN257" s="12">
        <v>-1.2622080296251999E-2</v>
      </c>
      <c r="AO257" s="12">
        <v>-2.4670667988962999E-2</v>
      </c>
      <c r="AP257" s="12">
        <v>-1.00756606246299E-2</v>
      </c>
      <c r="AQ257" s="12">
        <v>-3.4679352390654103E-2</v>
      </c>
      <c r="AR257" s="12">
        <v>1.9851153221693001E-2</v>
      </c>
      <c r="AS257" s="12">
        <v>-1.06854698609576E-2</v>
      </c>
      <c r="AT257" s="12">
        <v>-4.2747373906577402E-2</v>
      </c>
      <c r="AU257" s="12">
        <v>3.93547322457386E-2</v>
      </c>
      <c r="AW257">
        <f t="array" ref="AW257">SUMPRODUCT(B257:AU257,TRANSPOSE('QoL regression results'!$H$3:$H$48))</f>
        <v>0.86190238916055428</v>
      </c>
    </row>
    <row r="258" spans="1:49" x14ac:dyDescent="0.3">
      <c r="A258">
        <v>257</v>
      </c>
      <c r="B258" s="12">
        <v>0.88827593050324305</v>
      </c>
      <c r="C258" s="12">
        <v>-1.3843120087357801E-3</v>
      </c>
      <c r="D258" s="12">
        <v>8.9750571281499696E-3</v>
      </c>
      <c r="E258" s="12">
        <v>-6.6310309388394703E-2</v>
      </c>
      <c r="F258" s="12">
        <v>2.6094667289121999E-2</v>
      </c>
      <c r="G258" s="12">
        <v>1.7346890768507E-3</v>
      </c>
      <c r="H258" s="12">
        <v>3.3408724585985101E-2</v>
      </c>
      <c r="I258" s="12">
        <v>-2.0127441903663501E-2</v>
      </c>
      <c r="J258" s="12">
        <v>-5.1564058067777599E-2</v>
      </c>
      <c r="K258" s="12">
        <v>-4.0724206806401798E-2</v>
      </c>
      <c r="L258" s="12">
        <v>-9.5759796169504099E-2</v>
      </c>
      <c r="M258" s="12">
        <v>-0.126542978202696</v>
      </c>
      <c r="N258" s="12">
        <v>-2.2120248063564101E-2</v>
      </c>
      <c r="O258" s="12">
        <v>-4.3204420223683697E-2</v>
      </c>
      <c r="P258" s="12">
        <v>-0.12164640697436301</v>
      </c>
      <c r="Q258" s="12">
        <v>-5.0132050627423999E-2</v>
      </c>
      <c r="R258" s="12">
        <v>-4.0770095860946903E-2</v>
      </c>
      <c r="S258" s="12">
        <v>-4.1460245710418703E-2</v>
      </c>
      <c r="T258" s="12">
        <v>-9.2615613645435399E-2</v>
      </c>
      <c r="U258" s="12">
        <v>6.5460898079319797E-3</v>
      </c>
      <c r="V258" s="12">
        <v>-0.112437413411262</v>
      </c>
      <c r="W258" s="12">
        <v>-3.1051253251875102E-2</v>
      </c>
      <c r="X258" s="12">
        <v>-4.2774609520076202E-2</v>
      </c>
      <c r="Y258" s="12">
        <v>-1.06368948840457E-2</v>
      </c>
      <c r="Z258" s="12">
        <v>2.5498939971142401E-2</v>
      </c>
      <c r="AA258" s="12">
        <v>-2.2051605440118201E-2</v>
      </c>
      <c r="AB258" s="12">
        <v>-7.0849668284626896E-2</v>
      </c>
      <c r="AC258" s="12">
        <v>-1.1089512752454201E-2</v>
      </c>
      <c r="AD258" s="12">
        <v>-9.0807894381958298E-2</v>
      </c>
      <c r="AE258" s="12">
        <v>-2.3001159464919398E-2</v>
      </c>
      <c r="AF258" s="12">
        <v>-2.42611691399678E-2</v>
      </c>
      <c r="AG258" s="12">
        <v>-4.3921087718258797E-2</v>
      </c>
      <c r="AH258" s="12">
        <v>-3.6166708366623501E-2</v>
      </c>
      <c r="AI258" s="12">
        <v>-2.1767348796883201E-2</v>
      </c>
      <c r="AJ258" s="12">
        <v>-1.24857932906618E-2</v>
      </c>
      <c r="AK258" s="12">
        <v>1.17696030781087E-2</v>
      </c>
      <c r="AL258" s="12">
        <v>1.16907521987897E-2</v>
      </c>
      <c r="AM258" s="12">
        <v>4.1930709721476099E-3</v>
      </c>
      <c r="AN258" s="12">
        <v>-1.1949585992438E-2</v>
      </c>
      <c r="AO258" s="12">
        <v>-2.04914096493337E-2</v>
      </c>
      <c r="AP258" s="12">
        <v>-1.0023821244300001E-2</v>
      </c>
      <c r="AQ258" s="12">
        <v>-3.2414961790946703E-2</v>
      </c>
      <c r="AR258" s="12">
        <v>2.0281114533655799E-2</v>
      </c>
      <c r="AS258" s="12">
        <v>-1.65787808117769E-2</v>
      </c>
      <c r="AT258" s="12">
        <v>-5.0069211630586002E-2</v>
      </c>
      <c r="AU258" s="12">
        <v>3.0865895510858301E-2</v>
      </c>
      <c r="AW258">
        <f t="array" ref="AW258">SUMPRODUCT(B258:AU258,TRANSPOSE('QoL regression results'!$H$3:$H$48))</f>
        <v>0.86379997433540923</v>
      </c>
    </row>
    <row r="259" spans="1:49" x14ac:dyDescent="0.3">
      <c r="A259">
        <v>258</v>
      </c>
      <c r="B259" s="12">
        <v>0.89426564035330103</v>
      </c>
      <c r="C259" s="12">
        <v>8.0897258620630397E-3</v>
      </c>
      <c r="D259" s="12">
        <v>-6.84450111422512E-3</v>
      </c>
      <c r="E259" s="12">
        <v>-4.9030268500855602E-2</v>
      </c>
      <c r="F259" s="12">
        <v>2.01761470516044E-2</v>
      </c>
      <c r="G259" s="12">
        <v>3.68154847578646E-2</v>
      </c>
      <c r="H259" s="12">
        <v>1.1417058891188599E-2</v>
      </c>
      <c r="I259" s="12">
        <v>-1.6853522944535002E-2</v>
      </c>
      <c r="J259" s="12">
        <v>-4.8346525591225799E-2</v>
      </c>
      <c r="K259" s="12">
        <v>-3.6165186755548299E-2</v>
      </c>
      <c r="L259" s="12">
        <v>-0.10616348330774</v>
      </c>
      <c r="M259" s="12">
        <v>-7.3880360424705499E-2</v>
      </c>
      <c r="N259" s="12">
        <v>-1.21652775357319E-2</v>
      </c>
      <c r="O259" s="12">
        <v>-7.0018499272592793E-2</v>
      </c>
      <c r="P259" s="12">
        <v>-0.158187825976459</v>
      </c>
      <c r="Q259" s="12">
        <v>-2.7097222104622301E-2</v>
      </c>
      <c r="R259" s="12">
        <v>-8.10326364888595E-2</v>
      </c>
      <c r="S259" s="12">
        <v>-3.8487856707025397E-2</v>
      </c>
      <c r="T259" s="12">
        <v>-9.2218272103692295E-2</v>
      </c>
      <c r="U259" s="12">
        <v>-8.1445326504825891E-3</v>
      </c>
      <c r="V259" s="12">
        <v>-6.1219126512586904E-3</v>
      </c>
      <c r="W259" s="12">
        <v>-2.6012447585454901E-2</v>
      </c>
      <c r="X259" s="12">
        <v>-1.53887796636726E-2</v>
      </c>
      <c r="Y259" s="12">
        <v>4.5551792773711403E-3</v>
      </c>
      <c r="Z259" s="12">
        <v>1.7030512244878299E-2</v>
      </c>
      <c r="AA259" s="12">
        <v>-1.8323763618826899E-2</v>
      </c>
      <c r="AB259" s="12">
        <v>-8.6766236305523894E-2</v>
      </c>
      <c r="AC259" s="12">
        <v>-4.9359944228915001E-2</v>
      </c>
      <c r="AD259" s="12">
        <v>1.2030845982864799E-3</v>
      </c>
      <c r="AE259" s="12">
        <v>-3.1070824583830901E-2</v>
      </c>
      <c r="AF259" s="12">
        <v>-1.1641139906959599E-2</v>
      </c>
      <c r="AG259" s="12">
        <v>-3.7349528560863002E-2</v>
      </c>
      <c r="AH259" s="12">
        <v>-3.6274915515992802E-2</v>
      </c>
      <c r="AI259" s="12">
        <v>-1.6938735908877602E-2</v>
      </c>
      <c r="AJ259" s="12">
        <v>-1.6628718038964999E-2</v>
      </c>
      <c r="AK259" s="12">
        <v>-2.0366055291494698E-3</v>
      </c>
      <c r="AL259" s="12">
        <v>8.4293802802065804E-3</v>
      </c>
      <c r="AM259" s="12">
        <v>-9.5281266284014104E-3</v>
      </c>
      <c r="AN259" s="12">
        <v>-1.7255825277335199E-2</v>
      </c>
      <c r="AO259" s="12">
        <v>-2.1091278375688902E-2</v>
      </c>
      <c r="AP259" s="12">
        <v>-6.9694090657788496E-3</v>
      </c>
      <c r="AQ259" s="12">
        <v>-3.5883280690187903E-2</v>
      </c>
      <c r="AR259" s="12">
        <v>2.28149503482468E-2</v>
      </c>
      <c r="AS259" s="12">
        <v>-1.5950195493857001E-2</v>
      </c>
      <c r="AT259" s="12">
        <v>-4.5120646035420098E-2</v>
      </c>
      <c r="AU259" s="12">
        <v>2.2417737189151701E-2</v>
      </c>
      <c r="AW259">
        <f t="array" ref="AW259">SUMPRODUCT(B259:AU259,TRANSPOSE('QoL regression results'!$H$3:$H$48))</f>
        <v>0.86642010511751477</v>
      </c>
    </row>
    <row r="260" spans="1:49" x14ac:dyDescent="0.3">
      <c r="A260">
        <v>259</v>
      </c>
      <c r="B260" s="12">
        <v>0.88681843236374303</v>
      </c>
      <c r="C260" s="12">
        <v>4.0344537759763096E-3</v>
      </c>
      <c r="D260" s="12">
        <v>1.38409673599947E-2</v>
      </c>
      <c r="E260" s="12">
        <v>-2.6292534910988801E-2</v>
      </c>
      <c r="F260" s="12">
        <v>2.8990227494247001E-2</v>
      </c>
      <c r="G260" s="12">
        <v>1.6006669430485801E-2</v>
      </c>
      <c r="H260" s="12">
        <v>-9.9031403947212205E-3</v>
      </c>
      <c r="I260" s="12">
        <v>-2.8063563239097401E-2</v>
      </c>
      <c r="J260" s="12">
        <v>-4.4088194611161403E-2</v>
      </c>
      <c r="K260" s="12">
        <v>-4.1064678074867099E-2</v>
      </c>
      <c r="L260" s="12">
        <v>-0.108190582588548</v>
      </c>
      <c r="M260" s="12">
        <v>-0.107268224732569</v>
      </c>
      <c r="N260" s="12">
        <v>-5.5926203948184396E-3</v>
      </c>
      <c r="O260" s="12">
        <v>-4.9838327020096503E-2</v>
      </c>
      <c r="P260" s="12">
        <v>-0.100335942560034</v>
      </c>
      <c r="Q260" s="12">
        <v>-7.9835447157609193E-2</v>
      </c>
      <c r="R260" s="12">
        <v>-6.9542891990789002E-2</v>
      </c>
      <c r="S260" s="12">
        <v>-5.6031058308416898E-2</v>
      </c>
      <c r="T260" s="12">
        <v>-0.112673536430136</v>
      </c>
      <c r="U260" s="12">
        <v>-8.7571999043208892E-3</v>
      </c>
      <c r="V260" s="12">
        <v>-8.8516543660951005E-2</v>
      </c>
      <c r="W260" s="12">
        <v>-2.5586591208281498E-2</v>
      </c>
      <c r="X260" s="12">
        <v>-5.26431756706608E-3</v>
      </c>
      <c r="Y260" s="12">
        <v>-2.4123462726033901E-2</v>
      </c>
      <c r="Z260" s="12">
        <v>2.3454595602507501E-3</v>
      </c>
      <c r="AA260" s="12">
        <v>-2.1086664190601099E-2</v>
      </c>
      <c r="AB260" s="12">
        <v>-9.0068740138029499E-2</v>
      </c>
      <c r="AC260" s="12">
        <v>-1.5300919918611801E-2</v>
      </c>
      <c r="AD260" s="12">
        <v>2.6438716567315002E-2</v>
      </c>
      <c r="AE260" s="12">
        <v>-2.2699311752675099E-2</v>
      </c>
      <c r="AF260" s="12">
        <v>-1.7486135191660299E-2</v>
      </c>
      <c r="AG260" s="12">
        <v>-4.7666460107886902E-2</v>
      </c>
      <c r="AH260" s="12">
        <v>-4.41629034149493E-2</v>
      </c>
      <c r="AI260" s="12">
        <v>-1.5045795460114199E-2</v>
      </c>
      <c r="AJ260" s="12">
        <v>-1.1422275247769099E-2</v>
      </c>
      <c r="AK260" s="12">
        <v>2.4150039783786899E-3</v>
      </c>
      <c r="AL260" s="12">
        <v>5.6780913760954496E-3</v>
      </c>
      <c r="AM260" s="12">
        <v>-6.31695243683871E-3</v>
      </c>
      <c r="AN260" s="12">
        <v>-1.8379476273245599E-2</v>
      </c>
      <c r="AO260" s="12">
        <v>-3.6522034746836698E-2</v>
      </c>
      <c r="AP260" s="12">
        <v>-9.2182401301816198E-3</v>
      </c>
      <c r="AQ260" s="12">
        <v>-3.3890895708158203E-2</v>
      </c>
      <c r="AR260" s="12">
        <v>1.97275639608828E-2</v>
      </c>
      <c r="AS260" s="12">
        <v>-1.46885894119805E-2</v>
      </c>
      <c r="AT260" s="12">
        <v>-4.2623433318333098E-2</v>
      </c>
      <c r="AU260" s="12">
        <v>3.70900041595272E-2</v>
      </c>
      <c r="AW260">
        <f t="array" ref="AW260">SUMPRODUCT(B260:AU260,TRANSPOSE('QoL regression results'!$H$3:$H$48))</f>
        <v>0.84833362032488913</v>
      </c>
    </row>
    <row r="261" spans="1:49" x14ac:dyDescent="0.3">
      <c r="A261">
        <v>260</v>
      </c>
      <c r="B261" s="12">
        <v>0.87881759462090203</v>
      </c>
      <c r="C261" s="12">
        <v>9.3600012686883092E-3</v>
      </c>
      <c r="D261" s="12">
        <v>-5.1868140510726696E-4</v>
      </c>
      <c r="E261" s="12">
        <v>-3.6788521401314798E-2</v>
      </c>
      <c r="F261" s="12">
        <v>1.9156472907921801E-2</v>
      </c>
      <c r="G261" s="12">
        <v>9.5339667248217994E-3</v>
      </c>
      <c r="H261" s="12">
        <v>-2.0854905810023999E-2</v>
      </c>
      <c r="I261" s="12">
        <v>-1.8074998767750702E-2</v>
      </c>
      <c r="J261" s="12">
        <v>-6.7877241645732694E-2</v>
      </c>
      <c r="K261" s="12">
        <v>-4.1366753965137899E-2</v>
      </c>
      <c r="L261" s="12">
        <v>-0.10589669108305599</v>
      </c>
      <c r="M261" s="12">
        <v>-0.10861823097156099</v>
      </c>
      <c r="N261" s="12">
        <v>-1.8127177860104801E-2</v>
      </c>
      <c r="O261" s="12">
        <v>-2.4168748069007599E-2</v>
      </c>
      <c r="P261" s="12">
        <v>-9.1408634990066601E-2</v>
      </c>
      <c r="Q261" s="12">
        <v>-5.4558532498847699E-2</v>
      </c>
      <c r="R261" s="12">
        <v>-2.06723136658339E-2</v>
      </c>
      <c r="S261" s="12">
        <v>-3.63492721825227E-2</v>
      </c>
      <c r="T261" s="12">
        <v>-9.1105806904791697E-2</v>
      </c>
      <c r="U261" s="12">
        <v>-9.3984246329005296E-3</v>
      </c>
      <c r="V261" s="12">
        <v>-0.15574142181165199</v>
      </c>
      <c r="W261" s="12">
        <v>-4.4696339354435904E-3</v>
      </c>
      <c r="X261" s="12">
        <v>-2.8647569831772302E-2</v>
      </c>
      <c r="Y261" s="12">
        <v>-3.9938523264699301E-3</v>
      </c>
      <c r="Z261" s="12">
        <v>-1.9377208274027901E-2</v>
      </c>
      <c r="AA261" s="12">
        <v>-2.71170855685616E-2</v>
      </c>
      <c r="AB261" s="12">
        <v>-7.6048011287755707E-2</v>
      </c>
      <c r="AC261" s="12">
        <v>-2.7695874252742E-2</v>
      </c>
      <c r="AD261" s="12">
        <v>-4.4211386737722798E-2</v>
      </c>
      <c r="AE261" s="12">
        <v>-2.1678506461732201E-2</v>
      </c>
      <c r="AF261" s="12">
        <v>-6.5843422376449402E-3</v>
      </c>
      <c r="AG261" s="12">
        <v>-4.8121787443825399E-2</v>
      </c>
      <c r="AH261" s="12">
        <v>-3.5849449758668599E-2</v>
      </c>
      <c r="AI261" s="12">
        <v>-1.66738127356994E-2</v>
      </c>
      <c r="AJ261" s="12">
        <v>-1.38705930550724E-2</v>
      </c>
      <c r="AK261" s="12">
        <v>6.4266853665478404E-3</v>
      </c>
      <c r="AL261" s="12">
        <v>7.984714869663E-3</v>
      </c>
      <c r="AM261" s="12">
        <v>-1.52812398289E-3</v>
      </c>
      <c r="AN261" s="12">
        <v>-1.7198075003550601E-2</v>
      </c>
      <c r="AO261" s="12">
        <v>-2.9108972509451301E-2</v>
      </c>
      <c r="AP261" s="12">
        <v>-6.6681399632967497E-3</v>
      </c>
      <c r="AQ261" s="12">
        <v>-3.2329747408451397E-2</v>
      </c>
      <c r="AR261" s="12">
        <v>1.9030525883848601E-2</v>
      </c>
      <c r="AS261" s="12">
        <v>-6.9429888755778704E-3</v>
      </c>
      <c r="AT261" s="12">
        <v>-4.2865949132316103E-2</v>
      </c>
      <c r="AU261" s="12">
        <v>3.2847757595593101E-2</v>
      </c>
      <c r="AW261">
        <f t="array" ref="AW261">SUMPRODUCT(B261:AU261,TRANSPOSE('QoL regression results'!$H$3:$H$48))</f>
        <v>0.85095285973189649</v>
      </c>
    </row>
    <row r="262" spans="1:49" x14ac:dyDescent="0.3">
      <c r="A262">
        <v>261</v>
      </c>
      <c r="B262" s="12">
        <v>0.90355371232905601</v>
      </c>
      <c r="C262" s="12">
        <v>4.7772538266257101E-3</v>
      </c>
      <c r="D262" s="12">
        <v>-5.7521657137871499E-4</v>
      </c>
      <c r="E262" s="12">
        <v>-3.9267920709224302E-2</v>
      </c>
      <c r="F262" s="12">
        <v>2.30742219924015E-2</v>
      </c>
      <c r="G262" s="12">
        <v>7.2008459592476899E-3</v>
      </c>
      <c r="H262" s="12">
        <v>-1.1986344178688301E-3</v>
      </c>
      <c r="I262" s="12">
        <v>-2.1527911366019201E-2</v>
      </c>
      <c r="J262" s="12">
        <v>-2.7586965553560699E-2</v>
      </c>
      <c r="K262" s="12">
        <v>-3.7832029681159902E-2</v>
      </c>
      <c r="L262" s="12">
        <v>-0.10096945923962899</v>
      </c>
      <c r="M262" s="12">
        <v>-9.3769036135865999E-2</v>
      </c>
      <c r="N262" s="12">
        <v>-2.3860072645797498E-2</v>
      </c>
      <c r="O262" s="12">
        <v>-5.8114549565457599E-2</v>
      </c>
      <c r="P262" s="12">
        <v>-9.8056678786720503E-2</v>
      </c>
      <c r="Q262" s="12">
        <v>-9.4069742631434305E-2</v>
      </c>
      <c r="R262" s="12">
        <v>-6.3886905758159696E-2</v>
      </c>
      <c r="S262" s="12">
        <v>-6.2279328678015299E-2</v>
      </c>
      <c r="T262" s="12">
        <v>-8.2166996706088999E-2</v>
      </c>
      <c r="U262" s="12">
        <v>1.9861789459606701E-2</v>
      </c>
      <c r="V262" s="12">
        <v>-5.9183607483168497E-2</v>
      </c>
      <c r="W262" s="12">
        <v>-3.0242096319868201E-2</v>
      </c>
      <c r="X262" s="12">
        <v>-2.9020587763401499E-2</v>
      </c>
      <c r="Y262" s="12">
        <v>8.0819017265019392E-3</v>
      </c>
      <c r="Z262" s="12">
        <v>-1.88594430723267E-2</v>
      </c>
      <c r="AA262" s="12">
        <v>-1.8301642808052999E-2</v>
      </c>
      <c r="AB262" s="12">
        <v>-7.42663038840016E-2</v>
      </c>
      <c r="AC262" s="12">
        <v>4.8756971776216396E-3</v>
      </c>
      <c r="AD262" s="12">
        <v>-1.55712075503796E-2</v>
      </c>
      <c r="AE262" s="12">
        <v>-2.4045297207655102E-2</v>
      </c>
      <c r="AF262" s="12">
        <v>-1.7495501510492999E-2</v>
      </c>
      <c r="AG262" s="12">
        <v>-4.6361521785360002E-2</v>
      </c>
      <c r="AH262" s="12">
        <v>-3.9477347926833002E-2</v>
      </c>
      <c r="AI262" s="12">
        <v>-1.85353710823313E-2</v>
      </c>
      <c r="AJ262" s="12">
        <v>-1.2334303352987601E-2</v>
      </c>
      <c r="AK262" s="12">
        <v>-1.08520741459127E-2</v>
      </c>
      <c r="AL262" s="12">
        <v>7.1290127217924805E-4</v>
      </c>
      <c r="AM262" s="12">
        <v>-1.44162921282025E-2</v>
      </c>
      <c r="AN262" s="12">
        <v>-2.5374132247452101E-2</v>
      </c>
      <c r="AO262" s="12">
        <v>-3.7700581944651403E-2</v>
      </c>
      <c r="AP262" s="12">
        <v>-7.5735333829748501E-3</v>
      </c>
      <c r="AQ262" s="12">
        <v>-4.0485984282183002E-2</v>
      </c>
      <c r="AR262" s="12">
        <v>1.97276145205924E-2</v>
      </c>
      <c r="AS262" s="12">
        <v>-1.5229237777363999E-2</v>
      </c>
      <c r="AT262" s="12">
        <v>-4.5331782711877003E-2</v>
      </c>
      <c r="AU262" s="12">
        <v>3.00627832389712E-2</v>
      </c>
      <c r="AW262">
        <f t="array" ref="AW262">SUMPRODUCT(B262:AU262,TRANSPOSE('QoL regression results'!$H$3:$H$48))</f>
        <v>0.86478926567440229</v>
      </c>
    </row>
    <row r="263" spans="1:49" x14ac:dyDescent="0.3">
      <c r="A263">
        <v>262</v>
      </c>
      <c r="B263" s="12">
        <v>0.88780741306413602</v>
      </c>
      <c r="C263" s="12">
        <v>2.53447434273046E-3</v>
      </c>
      <c r="D263" s="12">
        <v>3.9602176821514901E-3</v>
      </c>
      <c r="E263" s="12">
        <v>-3.1138695898015298E-2</v>
      </c>
      <c r="F263" s="12">
        <v>2.11410181760909E-2</v>
      </c>
      <c r="G263" s="12">
        <v>2.5557169242338799E-3</v>
      </c>
      <c r="H263" s="12">
        <v>1.49796860725322E-2</v>
      </c>
      <c r="I263" s="12">
        <v>-1.6376415531794999E-2</v>
      </c>
      <c r="J263" s="12">
        <v>-7.7745177858185799E-2</v>
      </c>
      <c r="K263" s="12">
        <v>-4.0952223926794401E-2</v>
      </c>
      <c r="L263" s="12">
        <v>-9.5823250941461505E-2</v>
      </c>
      <c r="M263" s="12">
        <v>-0.13619927135902499</v>
      </c>
      <c r="N263" s="12">
        <v>-1.1142058096574901E-2</v>
      </c>
      <c r="O263" s="12">
        <v>-6.9038372327354103E-2</v>
      </c>
      <c r="P263" s="12">
        <v>-6.9023109508409702E-2</v>
      </c>
      <c r="Q263" s="12">
        <v>-4.4134749584042503E-2</v>
      </c>
      <c r="R263" s="12">
        <v>-7.5310215819704901E-2</v>
      </c>
      <c r="S263" s="12">
        <v>-5.06472720882249E-2</v>
      </c>
      <c r="T263" s="12">
        <v>-0.10381040152264</v>
      </c>
      <c r="U263" s="12">
        <v>3.7786307681064099E-2</v>
      </c>
      <c r="V263" s="12">
        <v>9.5489596421709007E-3</v>
      </c>
      <c r="W263" s="12">
        <v>-3.5840250328251902E-2</v>
      </c>
      <c r="X263" s="12">
        <v>-4.2943067420116103E-2</v>
      </c>
      <c r="Y263" s="12">
        <v>9.3322712194292296E-3</v>
      </c>
      <c r="Z263" s="12">
        <v>-9.7630365569726096E-3</v>
      </c>
      <c r="AA263" s="12">
        <v>-1.5963373301056901E-2</v>
      </c>
      <c r="AB263" s="12">
        <v>-7.3443952701428894E-2</v>
      </c>
      <c r="AC263" s="12">
        <v>7.2313056124581002E-3</v>
      </c>
      <c r="AD263" s="12">
        <v>4.6134709960048897E-2</v>
      </c>
      <c r="AE263" s="12">
        <v>-2.34360773102439E-2</v>
      </c>
      <c r="AF263" s="12">
        <v>-2.01528375265408E-2</v>
      </c>
      <c r="AG263" s="12">
        <v>-4.5412361194218001E-2</v>
      </c>
      <c r="AH263" s="12">
        <v>-3.4472440346044103E-2</v>
      </c>
      <c r="AI263" s="12">
        <v>-1.5937291357784999E-2</v>
      </c>
      <c r="AJ263" s="12">
        <v>-1.05125560689938E-2</v>
      </c>
      <c r="AK263" s="12">
        <v>-5.35724929293114E-3</v>
      </c>
      <c r="AL263" s="12">
        <v>2.30739106392861E-3</v>
      </c>
      <c r="AM263" s="12">
        <v>-5.6086923701125901E-3</v>
      </c>
      <c r="AN263" s="12">
        <v>-1.8899255069491801E-2</v>
      </c>
      <c r="AO263" s="12">
        <v>-3.906694214729E-2</v>
      </c>
      <c r="AP263" s="12">
        <v>-6.8415535641434301E-3</v>
      </c>
      <c r="AQ263" s="12">
        <v>-3.1753945174499199E-2</v>
      </c>
      <c r="AR263" s="12">
        <v>2.2450133445449799E-2</v>
      </c>
      <c r="AS263" s="12">
        <v>-9.0615387524810402E-3</v>
      </c>
      <c r="AT263" s="12">
        <v>-4.5421686297122003E-2</v>
      </c>
      <c r="AU263" s="12">
        <v>3.08190494430295E-2</v>
      </c>
      <c r="AW263">
        <f t="array" ref="AW263">SUMPRODUCT(B263:AU263,TRANSPOSE('QoL regression results'!$H$3:$H$48))</f>
        <v>0.85564236378202052</v>
      </c>
    </row>
    <row r="264" spans="1:49" x14ac:dyDescent="0.3">
      <c r="A264">
        <v>263</v>
      </c>
      <c r="B264" s="12">
        <v>0.90254087211340295</v>
      </c>
      <c r="C264" s="12">
        <v>8.5145839352430992E-3</v>
      </c>
      <c r="D264" s="12">
        <v>1.6041722304509901E-2</v>
      </c>
      <c r="E264" s="12">
        <v>-5.90576450715238E-2</v>
      </c>
      <c r="F264" s="12">
        <v>1.9760182537903102E-2</v>
      </c>
      <c r="G264" s="12">
        <v>2.27070060216064E-3</v>
      </c>
      <c r="H264" s="12">
        <v>2.2977544391899699E-2</v>
      </c>
      <c r="I264" s="12">
        <v>-2.1344445222675E-2</v>
      </c>
      <c r="J264" s="12">
        <v>-5.5256587918889898E-2</v>
      </c>
      <c r="K264" s="12">
        <v>-3.30401934529648E-2</v>
      </c>
      <c r="L264" s="12">
        <v>-0.115087940144488</v>
      </c>
      <c r="M264" s="12">
        <v>-0.13399830545171801</v>
      </c>
      <c r="N264" s="12">
        <v>-9.6409408251996002E-3</v>
      </c>
      <c r="O264" s="12">
        <v>-3.2948335865603501E-2</v>
      </c>
      <c r="P264" s="12">
        <v>-7.3578055583496907E-2</v>
      </c>
      <c r="Q264" s="12">
        <v>-6.1701727176049798E-2</v>
      </c>
      <c r="R264" s="12">
        <v>-4.3260295763391798E-2</v>
      </c>
      <c r="S264" s="12">
        <v>-5.3273248014210003E-2</v>
      </c>
      <c r="T264" s="12">
        <v>-8.3860915560134294E-2</v>
      </c>
      <c r="U264" s="12">
        <v>-1.67786595124579E-2</v>
      </c>
      <c r="V264" s="12">
        <v>-6.1189307108371997E-2</v>
      </c>
      <c r="W264" s="12">
        <v>-3.15323304508719E-2</v>
      </c>
      <c r="X264" s="12">
        <v>-1.9579379716546299E-2</v>
      </c>
      <c r="Y264" s="12">
        <v>-3.8417051129302202E-2</v>
      </c>
      <c r="Z264" s="12">
        <v>6.2365313637234099E-3</v>
      </c>
      <c r="AA264" s="12">
        <v>-1.3825279270434801E-2</v>
      </c>
      <c r="AB264" s="12">
        <v>-9.0014697964284698E-2</v>
      </c>
      <c r="AC264" s="12">
        <v>-3.93792148546191E-2</v>
      </c>
      <c r="AD264" s="12">
        <v>-3.4751465003920602E-2</v>
      </c>
      <c r="AE264" s="12">
        <v>-2.6687263538735601E-2</v>
      </c>
      <c r="AF264" s="12">
        <v>-1.77329409718881E-2</v>
      </c>
      <c r="AG264" s="12">
        <v>-4.5509830307167098E-2</v>
      </c>
      <c r="AH264" s="12">
        <v>-3.2470341746295803E-2</v>
      </c>
      <c r="AI264" s="12">
        <v>-2.46377254031435E-2</v>
      </c>
      <c r="AJ264" s="12">
        <v>-1.05315245163373E-2</v>
      </c>
      <c r="AK264" s="12">
        <v>-1.1968421541367499E-2</v>
      </c>
      <c r="AL264" s="12">
        <v>-2.2597267882721699E-3</v>
      </c>
      <c r="AM264" s="12">
        <v>-1.6232844645442199E-2</v>
      </c>
      <c r="AN264" s="12">
        <v>-2.91721372276251E-2</v>
      </c>
      <c r="AO264" s="12">
        <v>-2.7229293530094501E-2</v>
      </c>
      <c r="AP264" s="12">
        <v>-1.2014001260480901E-2</v>
      </c>
      <c r="AQ264" s="12">
        <v>-4.0885195274083103E-2</v>
      </c>
      <c r="AR264" s="12">
        <v>2.2300874952902599E-2</v>
      </c>
      <c r="AS264" s="12">
        <v>-1.33570052933014E-2</v>
      </c>
      <c r="AT264" s="12">
        <v>-4.3503893717923903E-2</v>
      </c>
      <c r="AU264" s="12">
        <v>2.5417484131578301E-2</v>
      </c>
      <c r="AW264">
        <f t="array" ref="AW264">SUMPRODUCT(B264:AU264,TRANSPOSE('QoL regression results'!$H$3:$H$48))</f>
        <v>0.867810803578835</v>
      </c>
    </row>
    <row r="265" spans="1:49" x14ac:dyDescent="0.3">
      <c r="A265">
        <v>264</v>
      </c>
      <c r="B265" s="12">
        <v>0.89236193998598301</v>
      </c>
      <c r="C265" s="13">
        <v>5.0688591363592799E-5</v>
      </c>
      <c r="D265" s="12">
        <v>-1.7440013596799499E-2</v>
      </c>
      <c r="E265" s="12">
        <v>-4.5242136421001999E-2</v>
      </c>
      <c r="F265" s="12">
        <v>1.9721778700053798E-2</v>
      </c>
      <c r="G265" s="12">
        <v>1.66107262457794E-2</v>
      </c>
      <c r="H265" s="12">
        <v>-8.0954706260070192E-3</v>
      </c>
      <c r="I265" s="12">
        <v>7.26659153245261E-3</v>
      </c>
      <c r="J265" s="12">
        <v>-7.6949809352872406E-2</v>
      </c>
      <c r="K265" s="12">
        <v>-3.7170380434597902E-2</v>
      </c>
      <c r="L265" s="12">
        <v>-9.7723179530938897E-2</v>
      </c>
      <c r="M265" s="12">
        <v>-0.112330356127151</v>
      </c>
      <c r="N265" s="12">
        <v>-1.7706500747999301E-2</v>
      </c>
      <c r="O265" s="12">
        <v>-4.56611479209569E-2</v>
      </c>
      <c r="P265" s="12">
        <v>-5.9991576224510602E-2</v>
      </c>
      <c r="Q265" s="12">
        <v>-4.4167060283383797E-2</v>
      </c>
      <c r="R265" s="12">
        <v>-2.2219377375254298E-2</v>
      </c>
      <c r="S265" s="12">
        <v>-5.6020578938398999E-2</v>
      </c>
      <c r="T265" s="12">
        <v>-7.4481765501719699E-2</v>
      </c>
      <c r="U265" s="12">
        <v>2.2039056135362299E-2</v>
      </c>
      <c r="V265" s="12">
        <v>-2.96134343435898E-2</v>
      </c>
      <c r="W265" s="12">
        <v>-3.5635740995051901E-2</v>
      </c>
      <c r="X265" s="12">
        <v>-3.0590491409167499E-2</v>
      </c>
      <c r="Y265" s="12">
        <v>4.0808571905376198E-3</v>
      </c>
      <c r="Z265" s="12">
        <v>-6.33729944019229E-2</v>
      </c>
      <c r="AA265" s="12">
        <v>-2.0675157562163801E-2</v>
      </c>
      <c r="AB265" s="12">
        <v>-5.1667255831511903E-2</v>
      </c>
      <c r="AC265" s="12">
        <v>7.2675638840140298E-3</v>
      </c>
      <c r="AD265" s="12">
        <v>-2.3891967575549101E-2</v>
      </c>
      <c r="AE265" s="12">
        <v>-2.4158522659206001E-2</v>
      </c>
      <c r="AF265" s="12">
        <v>-1.2506350295852601E-2</v>
      </c>
      <c r="AG265" s="12">
        <v>-4.6527452460053201E-2</v>
      </c>
      <c r="AH265" s="12">
        <v>-3.1640550550186802E-2</v>
      </c>
      <c r="AI265" s="12">
        <v>-2.02664665966747E-2</v>
      </c>
      <c r="AJ265" s="12">
        <v>-1.2076029286839301E-2</v>
      </c>
      <c r="AK265" s="12">
        <v>-5.5198749722341102E-3</v>
      </c>
      <c r="AL265" s="12">
        <v>-1.2615784723610401E-4</v>
      </c>
      <c r="AM265" s="12">
        <v>-1.2303685605843001E-2</v>
      </c>
      <c r="AN265" s="12">
        <v>-1.4959358059223901E-2</v>
      </c>
      <c r="AO265" s="12">
        <v>-3.5828919179109603E-2</v>
      </c>
      <c r="AP265" s="12">
        <v>-7.2542867730135503E-3</v>
      </c>
      <c r="AQ265" s="12">
        <v>-3.9566613869949099E-2</v>
      </c>
      <c r="AR265" s="12">
        <v>2.2647076699311201E-2</v>
      </c>
      <c r="AS265" s="12">
        <v>-1.15502630136708E-2</v>
      </c>
      <c r="AT265" s="12">
        <v>-4.1443363918997798E-2</v>
      </c>
      <c r="AU265" s="12">
        <v>3.0901644503088299E-2</v>
      </c>
      <c r="AW265">
        <f t="array" ref="AW265">SUMPRODUCT(B265:AU265,TRANSPOSE('QoL regression results'!$H$3:$H$48))</f>
        <v>0.86059523158856011</v>
      </c>
    </row>
    <row r="266" spans="1:49" x14ac:dyDescent="0.3">
      <c r="A266">
        <v>265</v>
      </c>
      <c r="B266" s="12">
        <v>0.88579091719352998</v>
      </c>
      <c r="C266" s="12">
        <v>1.73023944991995E-3</v>
      </c>
      <c r="D266" s="12">
        <v>-1.0533543356723799E-3</v>
      </c>
      <c r="E266" s="12">
        <v>-1.77803872347422E-2</v>
      </c>
      <c r="F266" s="12">
        <v>1.55145508547172E-2</v>
      </c>
      <c r="G266" s="12">
        <v>1.0005717565085301E-2</v>
      </c>
      <c r="H266" s="12">
        <v>-5.6447952799987197E-3</v>
      </c>
      <c r="I266" s="12">
        <v>-1.33532769084471E-2</v>
      </c>
      <c r="J266" s="12">
        <v>-3.2632441331454598E-2</v>
      </c>
      <c r="K266" s="12">
        <v>-4.0543442887302598E-2</v>
      </c>
      <c r="L266" s="12">
        <v>-9.3881391374249001E-2</v>
      </c>
      <c r="M266" s="12">
        <v>-9.7162884213686601E-2</v>
      </c>
      <c r="N266" s="12">
        <v>-1.6339940032444999E-2</v>
      </c>
      <c r="O266" s="12">
        <v>-4.3675022816770603E-2</v>
      </c>
      <c r="P266" s="12">
        <v>-0.106329646690109</v>
      </c>
      <c r="Q266" s="12">
        <v>-6.8523270405476303E-2</v>
      </c>
      <c r="R266" s="12">
        <v>-5.5407450733300299E-2</v>
      </c>
      <c r="S266" s="12">
        <v>-4.7852151892904198E-2</v>
      </c>
      <c r="T266" s="12">
        <v>-9.8923147938529493E-2</v>
      </c>
      <c r="U266" s="12">
        <v>1.34055306310518E-2</v>
      </c>
      <c r="V266" s="12">
        <v>-9.97853654678824E-2</v>
      </c>
      <c r="W266" s="12">
        <v>-3.5496204704497297E-2</v>
      </c>
      <c r="X266" s="12">
        <v>-8.5225337091639295E-3</v>
      </c>
      <c r="Y266" s="12">
        <v>-1.1948536539536999E-2</v>
      </c>
      <c r="Z266" s="12">
        <v>2.8802295370270899E-2</v>
      </c>
      <c r="AA266" s="12">
        <v>-2.1480697676308402E-2</v>
      </c>
      <c r="AB266" s="12">
        <v>-7.2750198561466001E-2</v>
      </c>
      <c r="AC266" s="12">
        <v>-1.2052983482639799E-2</v>
      </c>
      <c r="AD266" s="12">
        <v>-5.9129433856636097E-2</v>
      </c>
      <c r="AE266" s="12">
        <v>-2.11854819978959E-2</v>
      </c>
      <c r="AF266" s="12">
        <v>-1.40004408318424E-2</v>
      </c>
      <c r="AG266" s="12">
        <v>-4.3872798658371598E-2</v>
      </c>
      <c r="AH266" s="12">
        <v>-2.53359820836392E-2</v>
      </c>
      <c r="AI266" s="12">
        <v>-9.3731747516829604E-3</v>
      </c>
      <c r="AJ266" s="12">
        <v>-1.6137068930401399E-2</v>
      </c>
      <c r="AK266" s="12">
        <v>2.10764829250122E-3</v>
      </c>
      <c r="AL266" s="12">
        <v>6.4875079413993196E-3</v>
      </c>
      <c r="AM266" s="12">
        <v>-5.0873221996664301E-3</v>
      </c>
      <c r="AN266" s="12">
        <v>-1.4810807549163399E-2</v>
      </c>
      <c r="AO266" s="12">
        <v>-2.86119120812517E-2</v>
      </c>
      <c r="AP266" s="12">
        <v>-1.04695165989974E-2</v>
      </c>
      <c r="AQ266" s="12">
        <v>-4.3243482650087699E-2</v>
      </c>
      <c r="AR266" s="12">
        <v>2.4413545394197302E-2</v>
      </c>
      <c r="AS266" s="12">
        <v>-2.7938363691689099E-3</v>
      </c>
      <c r="AT266" s="12">
        <v>-3.6981334356163097E-2</v>
      </c>
      <c r="AU266" s="12">
        <v>2.819889579399E-2</v>
      </c>
      <c r="AW266">
        <f t="array" ref="AW266">SUMPRODUCT(B266:AU266,TRANSPOSE('QoL regression results'!$H$3:$H$48))</f>
        <v>0.86694244305129009</v>
      </c>
    </row>
    <row r="267" spans="1:49" x14ac:dyDescent="0.3">
      <c r="A267">
        <v>266</v>
      </c>
      <c r="B267" s="12">
        <v>0.89282321572137302</v>
      </c>
      <c r="C267" s="12">
        <v>5.2024641307180297E-3</v>
      </c>
      <c r="D267" s="12">
        <v>-2.81453370422265E-3</v>
      </c>
      <c r="E267" s="12">
        <v>-2.34064320969894E-2</v>
      </c>
      <c r="F267" s="12">
        <v>1.8217354422196099E-2</v>
      </c>
      <c r="G267" s="12">
        <v>6.14787313848066E-3</v>
      </c>
      <c r="H267" s="12">
        <v>-5.01779419422592E-3</v>
      </c>
      <c r="I267" s="12">
        <v>-1.25420184145459E-2</v>
      </c>
      <c r="J267" s="12">
        <v>-5.4287834822759902E-2</v>
      </c>
      <c r="K267" s="12">
        <v>-3.7840427977852399E-2</v>
      </c>
      <c r="L267" s="12">
        <v>-8.6951758111774496E-2</v>
      </c>
      <c r="M267" s="12">
        <v>-0.21196581721833299</v>
      </c>
      <c r="N267" s="12">
        <v>-1.2091644251628401E-2</v>
      </c>
      <c r="O267" s="12">
        <v>-4.2905448157500303E-2</v>
      </c>
      <c r="P267" s="12">
        <v>-0.13439665606197601</v>
      </c>
      <c r="Q267" s="12">
        <v>-7.1545314736720003E-2</v>
      </c>
      <c r="R267" s="12">
        <v>-8.97290430266654E-2</v>
      </c>
      <c r="S267" s="12">
        <v>-4.9983925426328797E-2</v>
      </c>
      <c r="T267" s="12">
        <v>-7.2786420117873701E-2</v>
      </c>
      <c r="U267" s="12">
        <v>-2.8350519526522001E-3</v>
      </c>
      <c r="V267" s="12">
        <v>-6.9655259057823701E-2</v>
      </c>
      <c r="W267" s="12">
        <v>-1.97564901952853E-2</v>
      </c>
      <c r="X267" s="12">
        <v>-1.4041637310572499E-2</v>
      </c>
      <c r="Y267" s="12">
        <v>-7.5235705858807205E-4</v>
      </c>
      <c r="Z267" s="12">
        <v>-1.63698817445763E-3</v>
      </c>
      <c r="AA267" s="12">
        <v>-1.2897618119151201E-2</v>
      </c>
      <c r="AB267" s="12">
        <v>-7.9781730984695598E-2</v>
      </c>
      <c r="AC267" s="12">
        <v>5.3972644695784904E-3</v>
      </c>
      <c r="AD267" s="12">
        <v>-4.2573785553003902E-2</v>
      </c>
      <c r="AE267" s="12">
        <v>-2.6585927587499499E-2</v>
      </c>
      <c r="AF267" s="12">
        <v>-1.020311198277E-2</v>
      </c>
      <c r="AG267" s="12">
        <v>-4.1783867543973202E-2</v>
      </c>
      <c r="AH267" s="12">
        <v>-4.0466687981657902E-2</v>
      </c>
      <c r="AI267" s="12">
        <v>-1.4476265535118001E-2</v>
      </c>
      <c r="AJ267" s="12">
        <v>-1.24103088666172E-2</v>
      </c>
      <c r="AK267" s="12">
        <v>-1.5872561017613699E-3</v>
      </c>
      <c r="AL267" s="12">
        <v>6.3662907274243301E-3</v>
      </c>
      <c r="AM267" s="12">
        <v>-5.3037621022203798E-3</v>
      </c>
      <c r="AN267" s="12">
        <v>-8.1212208385004706E-3</v>
      </c>
      <c r="AO267" s="12">
        <v>-2.9525895785182801E-2</v>
      </c>
      <c r="AP267" s="12">
        <v>-1.0385757626881299E-2</v>
      </c>
      <c r="AQ267" s="12">
        <v>-4.3791013265826399E-2</v>
      </c>
      <c r="AR267" s="12">
        <v>1.8042332691918898E-2</v>
      </c>
      <c r="AS267" s="12">
        <v>-1.4016650141473E-2</v>
      </c>
      <c r="AT267" s="12">
        <v>-5.0542652797349E-2</v>
      </c>
      <c r="AU267" s="12">
        <v>3.63480723213273E-2</v>
      </c>
      <c r="AW267">
        <f t="array" ref="AW267">SUMPRODUCT(B267:AU267,TRANSPOSE('QoL regression results'!$H$3:$H$48))</f>
        <v>0.85872281846713949</v>
      </c>
    </row>
    <row r="268" spans="1:49" x14ac:dyDescent="0.3">
      <c r="A268">
        <v>267</v>
      </c>
      <c r="B268" s="12">
        <v>0.89747217268101198</v>
      </c>
      <c r="C268" s="12">
        <v>5.8337514249170996E-4</v>
      </c>
      <c r="D268" s="12">
        <v>-1.6546884316459901E-2</v>
      </c>
      <c r="E268" s="12">
        <v>-7.8840154396924104E-3</v>
      </c>
      <c r="F268" s="12">
        <v>1.82833770331037E-2</v>
      </c>
      <c r="G268" s="12">
        <v>1.37668868364415E-2</v>
      </c>
      <c r="H268" s="12">
        <v>-4.2667194211889903E-3</v>
      </c>
      <c r="I268" s="12">
        <v>-1.9408923387513301E-2</v>
      </c>
      <c r="J268" s="12">
        <v>-3.3224452175074803E-2</v>
      </c>
      <c r="K268" s="12">
        <v>-4.4689411662702898E-2</v>
      </c>
      <c r="L268" s="12">
        <v>-8.3409265559657497E-2</v>
      </c>
      <c r="M268" s="12">
        <v>-0.149934898001748</v>
      </c>
      <c r="N268" s="12">
        <v>-2.4202598551978399E-2</v>
      </c>
      <c r="O268" s="12">
        <v>7.4250545340759097E-3</v>
      </c>
      <c r="P268" s="12">
        <v>-6.02100851336069E-2</v>
      </c>
      <c r="Q268" s="12">
        <v>-4.8735721599525501E-2</v>
      </c>
      <c r="R268" s="12">
        <v>-7.3155484482340397E-2</v>
      </c>
      <c r="S268" s="12">
        <v>-3.8728185105668202E-2</v>
      </c>
      <c r="T268" s="12">
        <v>-8.7049452234399402E-2</v>
      </c>
      <c r="U268" s="12">
        <v>1.8787373841637301E-2</v>
      </c>
      <c r="V268" s="12">
        <v>-5.1944345204061E-2</v>
      </c>
      <c r="W268" s="12">
        <v>-2.3163399958487201E-2</v>
      </c>
      <c r="X268" s="12">
        <v>-6.2965225467364896E-2</v>
      </c>
      <c r="Y268" s="12">
        <v>5.7969290980859796E-3</v>
      </c>
      <c r="Z268" s="12">
        <v>3.4248705163772902E-2</v>
      </c>
      <c r="AA268" s="12">
        <v>-2.95959224546554E-2</v>
      </c>
      <c r="AB268" s="12">
        <v>-8.3086187715664103E-2</v>
      </c>
      <c r="AC268" s="12">
        <v>-4.8725530691518699E-2</v>
      </c>
      <c r="AD268" s="12">
        <v>5.8247885247491903E-3</v>
      </c>
      <c r="AE268" s="12">
        <v>-2.3033603052051401E-2</v>
      </c>
      <c r="AF268" s="12">
        <v>-2.2397892837994399E-2</v>
      </c>
      <c r="AG268" s="12">
        <v>-4.5907645861706897E-2</v>
      </c>
      <c r="AH268" s="12">
        <v>-3.0690999751991001E-2</v>
      </c>
      <c r="AI268" s="12">
        <v>-2.1400160373615602E-2</v>
      </c>
      <c r="AJ268" s="12">
        <v>-1.16926182354217E-2</v>
      </c>
      <c r="AK268" s="12">
        <v>-3.0173344010500599E-3</v>
      </c>
      <c r="AL268" s="12">
        <v>1.62774940043499E-3</v>
      </c>
      <c r="AM268" s="12">
        <v>-7.9617973247849902E-3</v>
      </c>
      <c r="AN268" s="12">
        <v>-1.8464964818200699E-2</v>
      </c>
      <c r="AO268" s="12">
        <v>-3.9091928086770998E-2</v>
      </c>
      <c r="AP268" s="12">
        <v>-1.0157160278102E-2</v>
      </c>
      <c r="AQ268" s="12">
        <v>-2.81245409982878E-2</v>
      </c>
      <c r="AR268" s="12">
        <v>2.2952547397526901E-2</v>
      </c>
      <c r="AS268" s="12">
        <v>-1.1193407442546601E-2</v>
      </c>
      <c r="AT268" s="12">
        <v>-4.2248611470200599E-2</v>
      </c>
      <c r="AU268" s="12">
        <v>2.6956997634585301E-2</v>
      </c>
      <c r="AW268">
        <f t="array" ref="AW268">SUMPRODUCT(B268:AU268,TRANSPOSE('QoL regression results'!$H$3:$H$48))</f>
        <v>0.86840892232945599</v>
      </c>
    </row>
    <row r="269" spans="1:49" x14ac:dyDescent="0.3">
      <c r="A269">
        <v>268</v>
      </c>
      <c r="B269" s="12">
        <v>0.90442936996284495</v>
      </c>
      <c r="C269" s="12">
        <v>3.1005209847886E-4</v>
      </c>
      <c r="D269" s="12">
        <v>-7.2318667221449202E-3</v>
      </c>
      <c r="E269" s="12">
        <v>1.49357502362604E-2</v>
      </c>
      <c r="F269" s="12">
        <v>1.9764071528949399E-2</v>
      </c>
      <c r="G269" s="12">
        <v>5.02961043382539E-3</v>
      </c>
      <c r="H269" s="12">
        <v>-4.3079306054077698E-2</v>
      </c>
      <c r="I269" s="12">
        <v>-1.59279419940354E-2</v>
      </c>
      <c r="J269" s="12">
        <v>-7.1363471349761204E-2</v>
      </c>
      <c r="K269" s="12">
        <v>-4.18708910937515E-2</v>
      </c>
      <c r="L269" s="12">
        <v>-9.0987249872322706E-2</v>
      </c>
      <c r="M269" s="12">
        <v>-5.1626578225352701E-2</v>
      </c>
      <c r="N269" s="12">
        <v>-8.0504924451338094E-3</v>
      </c>
      <c r="O269" s="12">
        <v>-9.4948297735770404E-2</v>
      </c>
      <c r="P269" s="12">
        <v>-8.0066767743019698E-2</v>
      </c>
      <c r="Q269" s="12">
        <v>-3.8119842544912602E-2</v>
      </c>
      <c r="R269" s="12">
        <v>-9.9858547593074207E-2</v>
      </c>
      <c r="S269" s="12">
        <v>-4.3671826373697903E-2</v>
      </c>
      <c r="T269" s="12">
        <v>-8.9469665026858602E-2</v>
      </c>
      <c r="U269" s="12">
        <v>1.2973779144107E-2</v>
      </c>
      <c r="V269" s="12">
        <v>-3.6626487774737197E-2</v>
      </c>
      <c r="W269" s="12">
        <v>-2.3328140089831501E-2</v>
      </c>
      <c r="X269" s="12">
        <v>-2.59959964342064E-2</v>
      </c>
      <c r="Y269" s="12">
        <v>-5.5409582692243697E-3</v>
      </c>
      <c r="Z269" s="12">
        <v>-2.0572012659878899E-2</v>
      </c>
      <c r="AA269" s="12">
        <v>-2.2957080422620901E-2</v>
      </c>
      <c r="AB269" s="12">
        <v>-6.5673298950114506E-2</v>
      </c>
      <c r="AC269" s="12">
        <v>-3.6566099844364097E-2</v>
      </c>
      <c r="AD269" s="12">
        <v>-1.8035857816841201E-2</v>
      </c>
      <c r="AE269" s="12">
        <v>-2.83184498963307E-2</v>
      </c>
      <c r="AF269" s="12">
        <v>-1.3584227923877101E-2</v>
      </c>
      <c r="AG269" s="12">
        <v>-3.4955064307600703E-2</v>
      </c>
      <c r="AH269" s="12">
        <v>-3.5594032282642303E-2</v>
      </c>
      <c r="AI269" s="12">
        <v>-1.6870739818017601E-2</v>
      </c>
      <c r="AJ269" s="12">
        <v>-1.55837853821124E-2</v>
      </c>
      <c r="AK269" s="12">
        <v>-4.6584482333712303E-3</v>
      </c>
      <c r="AL269" s="12">
        <v>2.8172304175285599E-3</v>
      </c>
      <c r="AM269" s="12">
        <v>-1.4626014531851301E-2</v>
      </c>
      <c r="AN269" s="12">
        <v>-2.08675625644218E-2</v>
      </c>
      <c r="AO269" s="12">
        <v>-3.5435462659135303E-2</v>
      </c>
      <c r="AP269" s="12">
        <v>-1.2645795869442601E-2</v>
      </c>
      <c r="AQ269" s="12">
        <v>-4.7765608806853703E-2</v>
      </c>
      <c r="AR269" s="12">
        <v>2.6448531704938098E-2</v>
      </c>
      <c r="AS269" s="12">
        <v>-1.59150281605328E-2</v>
      </c>
      <c r="AT269" s="12">
        <v>-5.0997312394642301E-2</v>
      </c>
      <c r="AU269" s="12">
        <v>3.1393171393325203E-2</v>
      </c>
      <c r="AW269">
        <f t="array" ref="AW269">SUMPRODUCT(B269:AU269,TRANSPOSE('QoL regression results'!$H$3:$H$48))</f>
        <v>0.87165256809773117</v>
      </c>
    </row>
    <row r="270" spans="1:49" x14ac:dyDescent="0.3">
      <c r="A270">
        <v>269</v>
      </c>
      <c r="B270" s="12">
        <v>0.89403554547347297</v>
      </c>
      <c r="C270" s="12">
        <v>4.3545250703396201E-3</v>
      </c>
      <c r="D270" s="12">
        <v>1.5910850024839999E-2</v>
      </c>
      <c r="E270" s="12">
        <v>-3.20679252079226E-2</v>
      </c>
      <c r="F270" s="12">
        <v>2.62489856238938E-2</v>
      </c>
      <c r="G270" s="12">
        <v>1.17440812625792E-2</v>
      </c>
      <c r="H270" s="12">
        <v>1.0218559291180099E-2</v>
      </c>
      <c r="I270" s="12">
        <v>-1.4953829446814801E-2</v>
      </c>
      <c r="J270" s="12">
        <v>-5.9188421603095599E-2</v>
      </c>
      <c r="K270" s="12">
        <v>-3.7583818922641302E-2</v>
      </c>
      <c r="L270" s="12">
        <v>-8.6235756590597498E-2</v>
      </c>
      <c r="M270" s="12">
        <v>-2.5206606426107E-2</v>
      </c>
      <c r="N270" s="12">
        <v>-1.8603934689385301E-2</v>
      </c>
      <c r="O270" s="12">
        <v>-4.4196897530915401E-2</v>
      </c>
      <c r="P270" s="12">
        <v>-4.5193520414933602E-2</v>
      </c>
      <c r="Q270" s="12">
        <v>-5.30930419505126E-2</v>
      </c>
      <c r="R270" s="12">
        <v>-0.108100679498841</v>
      </c>
      <c r="S270" s="12">
        <v>-4.2139546587181199E-2</v>
      </c>
      <c r="T270" s="12">
        <v>-9.5901553708641604E-2</v>
      </c>
      <c r="U270" s="12">
        <v>2.6300939850925202E-3</v>
      </c>
      <c r="V270" s="12">
        <v>-0.122387625338704</v>
      </c>
      <c r="W270" s="12">
        <v>-3.4707444427936503E-2</v>
      </c>
      <c r="X270" s="12">
        <v>-1.97404394136803E-2</v>
      </c>
      <c r="Y270" s="12">
        <v>5.89553916738942E-3</v>
      </c>
      <c r="Z270" s="12">
        <v>2.8906956451136201E-3</v>
      </c>
      <c r="AA270" s="12">
        <v>-2.1556896029699801E-2</v>
      </c>
      <c r="AB270" s="12">
        <v>-9.2593438038352502E-2</v>
      </c>
      <c r="AC270" s="12">
        <v>-2.84544770457336E-2</v>
      </c>
      <c r="AD270" s="12">
        <v>-2.1067937500115201E-2</v>
      </c>
      <c r="AE270" s="12">
        <v>-2.6565194314300301E-2</v>
      </c>
      <c r="AF270" s="12">
        <v>-2.80302292167331E-2</v>
      </c>
      <c r="AG270" s="12">
        <v>-3.7690429816796898E-2</v>
      </c>
      <c r="AH270" s="12">
        <v>-3.9378293293948499E-2</v>
      </c>
      <c r="AI270" s="12">
        <v>-1.7814529530370101E-2</v>
      </c>
      <c r="AJ270" s="12">
        <v>-1.09813545298676E-2</v>
      </c>
      <c r="AK270" s="12">
        <v>-5.0029541771567801E-3</v>
      </c>
      <c r="AL270" s="12">
        <v>-1.1371721157393099E-3</v>
      </c>
      <c r="AM270" s="12">
        <v>-1.12298898612297E-2</v>
      </c>
      <c r="AN270" s="12">
        <v>-2.0281612920973999E-2</v>
      </c>
      <c r="AO270" s="12">
        <v>-3.0471510013444801E-2</v>
      </c>
      <c r="AP270" s="12">
        <v>-8.8280799412302508E-3</v>
      </c>
      <c r="AQ270" s="12">
        <v>-4.0622357264735003E-2</v>
      </c>
      <c r="AR270" s="12">
        <v>2.0771789908900402E-2</v>
      </c>
      <c r="AS270" s="12">
        <v>-1.0571756567624701E-2</v>
      </c>
      <c r="AT270" s="12">
        <v>-4.71541982770637E-2</v>
      </c>
      <c r="AU270" s="12">
        <v>3.1379105338451001E-2</v>
      </c>
      <c r="AW270">
        <f t="array" ref="AW270">SUMPRODUCT(B270:AU270,TRANSPOSE('QoL regression results'!$H$3:$H$48))</f>
        <v>0.85352008006378521</v>
      </c>
    </row>
    <row r="271" spans="1:49" x14ac:dyDescent="0.3">
      <c r="A271">
        <v>270</v>
      </c>
      <c r="B271" s="12">
        <v>0.893479802926475</v>
      </c>
      <c r="C271" s="13">
        <v>-1.03750823498075E-6</v>
      </c>
      <c r="D271" s="12">
        <v>-1.40202275448871E-2</v>
      </c>
      <c r="E271" s="12">
        <v>-8.7916605449289299E-3</v>
      </c>
      <c r="F271" s="12">
        <v>2.5200767697555401E-2</v>
      </c>
      <c r="G271" s="12">
        <v>2.5534326240485801E-2</v>
      </c>
      <c r="H271" s="12">
        <v>-1.3234141446066199E-2</v>
      </c>
      <c r="I271" s="12">
        <v>-5.8321812521022398E-3</v>
      </c>
      <c r="J271" s="12">
        <v>-6.1693450416009397E-2</v>
      </c>
      <c r="K271" s="12">
        <v>-4.4006004646439001E-2</v>
      </c>
      <c r="L271" s="12">
        <v>-8.7216145026287106E-2</v>
      </c>
      <c r="M271" s="12">
        <v>-9.3557021247874503E-2</v>
      </c>
      <c r="N271" s="12">
        <v>-1.4425034925458401E-2</v>
      </c>
      <c r="O271" s="12">
        <v>-5.3358517141679399E-2</v>
      </c>
      <c r="P271" s="12">
        <v>-7.7066447194236401E-2</v>
      </c>
      <c r="Q271" s="12">
        <v>-4.0036738984282401E-2</v>
      </c>
      <c r="R271" s="12">
        <v>-5.4561493831146099E-2</v>
      </c>
      <c r="S271" s="12">
        <v>-5.0811432989876601E-2</v>
      </c>
      <c r="T271" s="12">
        <v>-9.7119750972427102E-2</v>
      </c>
      <c r="U271" s="12">
        <v>2.67113996073725E-2</v>
      </c>
      <c r="V271" s="12">
        <v>-3.7170644709980501E-2</v>
      </c>
      <c r="W271" s="12">
        <v>-3.4610369527026098E-2</v>
      </c>
      <c r="X271" s="12">
        <v>-2.28725082218156E-2</v>
      </c>
      <c r="Y271" s="12">
        <v>-2.63353729820111E-2</v>
      </c>
      <c r="Z271" s="12">
        <v>1.5907741076832099E-2</v>
      </c>
      <c r="AA271" s="12">
        <v>-2.77588619075444E-2</v>
      </c>
      <c r="AB271" s="12">
        <v>-5.8706486086458898E-2</v>
      </c>
      <c r="AC271" s="12">
        <v>-1.3855466679491699E-2</v>
      </c>
      <c r="AD271" s="12">
        <v>-2.26053412193882E-2</v>
      </c>
      <c r="AE271" s="12">
        <v>-2.1981627479191999E-2</v>
      </c>
      <c r="AF271" s="12">
        <v>-1.33602099458584E-2</v>
      </c>
      <c r="AG271" s="12">
        <v>-5.2184508442989198E-2</v>
      </c>
      <c r="AH271" s="12">
        <v>-4.1434136277346399E-2</v>
      </c>
      <c r="AI271" s="12">
        <v>-2.3962327989436899E-2</v>
      </c>
      <c r="AJ271" s="12">
        <v>-1.1054014949643001E-2</v>
      </c>
      <c r="AK271" s="12">
        <v>-3.4474232262341098E-3</v>
      </c>
      <c r="AL271" s="12">
        <v>1.1927926253041499E-2</v>
      </c>
      <c r="AM271" s="12">
        <v>-3.3275136432933902E-3</v>
      </c>
      <c r="AN271" s="12">
        <v>-1.63887633785408E-2</v>
      </c>
      <c r="AO271" s="12">
        <v>-2.5495655978822598E-2</v>
      </c>
      <c r="AP271" s="12">
        <v>-1.37924369082829E-2</v>
      </c>
      <c r="AQ271" s="12">
        <v>-3.9575043791571098E-2</v>
      </c>
      <c r="AR271" s="12">
        <v>1.98249954025197E-2</v>
      </c>
      <c r="AS271" s="12">
        <v>-1.61838155356878E-2</v>
      </c>
      <c r="AT271" s="12">
        <v>-4.6997159881179001E-2</v>
      </c>
      <c r="AU271" s="12">
        <v>3.6538728739183901E-2</v>
      </c>
      <c r="AW271">
        <f t="array" ref="AW271">SUMPRODUCT(B271:AU271,TRANSPOSE('QoL regression results'!$H$3:$H$48))</f>
        <v>0.86397359290217013</v>
      </c>
    </row>
    <row r="272" spans="1:49" x14ac:dyDescent="0.3">
      <c r="A272">
        <v>271</v>
      </c>
      <c r="B272" s="12">
        <v>0.89172050946062198</v>
      </c>
      <c r="C272" s="12">
        <v>5.1805375795366199E-3</v>
      </c>
      <c r="D272" s="12">
        <v>1.0204540114800999E-3</v>
      </c>
      <c r="E272" s="12">
        <v>-1.6971386693337701E-2</v>
      </c>
      <c r="F272" s="12">
        <v>2.3928250243442799E-2</v>
      </c>
      <c r="G272" s="12">
        <v>2.0702045597561398E-2</v>
      </c>
      <c r="H272" s="12">
        <v>-1.5383566692389401E-2</v>
      </c>
      <c r="I272" s="12">
        <v>-1.8035848227837801E-2</v>
      </c>
      <c r="J272" s="12">
        <v>-5.0680777203007898E-2</v>
      </c>
      <c r="K272" s="12">
        <v>-3.5743117331788601E-2</v>
      </c>
      <c r="L272" s="12">
        <v>-9.8291578215152803E-2</v>
      </c>
      <c r="M272" s="12">
        <v>-7.9600883388345298E-2</v>
      </c>
      <c r="N272" s="12">
        <v>-1.3937722803601499E-2</v>
      </c>
      <c r="O272" s="12">
        <v>-4.3543990805764897E-2</v>
      </c>
      <c r="P272" s="12">
        <v>-9.8558626299601299E-2</v>
      </c>
      <c r="Q272" s="12">
        <v>-5.6546219272654297E-2</v>
      </c>
      <c r="R272" s="12">
        <v>-9.5637707171486605E-2</v>
      </c>
      <c r="S272" s="12">
        <v>-4.2834954780910303E-2</v>
      </c>
      <c r="T272" s="12">
        <v>-9.5773038949735004E-2</v>
      </c>
      <c r="U272" s="12">
        <v>-1.62556172313012E-2</v>
      </c>
      <c r="V272" s="12">
        <v>-7.2669895041323401E-2</v>
      </c>
      <c r="W272" s="12">
        <v>-1.8007306299405099E-2</v>
      </c>
      <c r="X272" s="12">
        <v>-2.3684850253406001E-2</v>
      </c>
      <c r="Y272" s="12">
        <v>-2.3278460857865502E-2</v>
      </c>
      <c r="Z272" s="12">
        <v>-7.6277190038567498E-3</v>
      </c>
      <c r="AA272" s="12">
        <v>-2.4473295450686099E-2</v>
      </c>
      <c r="AB272" s="12">
        <v>-6.3796176781567099E-2</v>
      </c>
      <c r="AC272" s="12">
        <v>-3.4743415603685698E-2</v>
      </c>
      <c r="AD272" s="12">
        <v>-2.2639555040437201E-2</v>
      </c>
      <c r="AE272" s="12">
        <v>-2.13434692188126E-2</v>
      </c>
      <c r="AF272" s="12">
        <v>-1.77789743311557E-2</v>
      </c>
      <c r="AG272" s="12">
        <v>-4.2475876316990499E-2</v>
      </c>
      <c r="AH272" s="12">
        <v>-3.6394954145110299E-2</v>
      </c>
      <c r="AI272" s="12">
        <v>-1.6578401897745999E-2</v>
      </c>
      <c r="AJ272" s="12">
        <v>-1.11653455294057E-2</v>
      </c>
      <c r="AK272" s="12">
        <v>-3.9180888124475198E-4</v>
      </c>
      <c r="AL272" s="12">
        <v>1.1473292609361001E-3</v>
      </c>
      <c r="AM272" s="12">
        <v>-1.0422866635684E-2</v>
      </c>
      <c r="AN272" s="12">
        <v>-2.0500433913497401E-2</v>
      </c>
      <c r="AO272" s="12">
        <v>-3.7941083242244003E-2</v>
      </c>
      <c r="AP272" s="12">
        <v>-9.7707841001478599E-3</v>
      </c>
      <c r="AQ272" s="12">
        <v>-3.3139339129855797E-2</v>
      </c>
      <c r="AR272" s="12">
        <v>2.0654403221839E-2</v>
      </c>
      <c r="AS272" s="12">
        <v>-8.0412527691858006E-3</v>
      </c>
      <c r="AT272" s="12">
        <v>-4.2033422717086301E-2</v>
      </c>
      <c r="AU272" s="12">
        <v>2.78954148136249E-2</v>
      </c>
      <c r="AW272">
        <f t="array" ref="AW272">SUMPRODUCT(B272:AU272,TRANSPOSE('QoL regression results'!$H$3:$H$48))</f>
        <v>0.85647288457644777</v>
      </c>
    </row>
    <row r="273" spans="1:49" x14ac:dyDescent="0.3">
      <c r="A273">
        <v>272</v>
      </c>
      <c r="B273" s="12">
        <v>0.88705137074809504</v>
      </c>
      <c r="C273" s="12">
        <v>4.2436970781823896E-3</v>
      </c>
      <c r="D273" s="12">
        <v>1.0557270930292999E-2</v>
      </c>
      <c r="E273" s="12">
        <v>-2.4377362609612299E-3</v>
      </c>
      <c r="F273" s="12">
        <v>2.0633906265740201E-2</v>
      </c>
      <c r="G273" s="12">
        <v>1.4351053346803399E-2</v>
      </c>
      <c r="H273" s="12">
        <v>9.6453055894171903E-3</v>
      </c>
      <c r="I273" s="12">
        <v>-1.38782518495481E-2</v>
      </c>
      <c r="J273" s="12">
        <v>-5.67522605567473E-2</v>
      </c>
      <c r="K273" s="12">
        <v>-4.0748852924650497E-2</v>
      </c>
      <c r="L273" s="12">
        <v>-8.88173389678861E-2</v>
      </c>
      <c r="M273" s="12">
        <v>-7.0239545324879596E-2</v>
      </c>
      <c r="N273" s="12">
        <v>-2.0715261937704201E-2</v>
      </c>
      <c r="O273" s="12">
        <v>-7.4731290894903907E-2</v>
      </c>
      <c r="P273" s="12">
        <v>-9.8599187717698905E-2</v>
      </c>
      <c r="Q273" s="12">
        <v>-6.85046547889019E-2</v>
      </c>
      <c r="R273" s="12">
        <v>-6.7079633212778697E-2</v>
      </c>
      <c r="S273" s="12">
        <v>-4.08436491405538E-2</v>
      </c>
      <c r="T273" s="12">
        <v>-8.4433304435719794E-2</v>
      </c>
      <c r="U273" s="12">
        <v>1.54457213832178E-2</v>
      </c>
      <c r="V273" s="12">
        <v>-1.9297217784023199E-2</v>
      </c>
      <c r="W273" s="12">
        <v>-3.3343095326114E-2</v>
      </c>
      <c r="X273" s="12">
        <v>-3.03934370942586E-2</v>
      </c>
      <c r="Y273" s="12">
        <v>-4.5087535016667998E-2</v>
      </c>
      <c r="Z273" s="12">
        <v>1.18590452293884E-3</v>
      </c>
      <c r="AA273" s="12">
        <v>-2.02123345282543E-2</v>
      </c>
      <c r="AB273" s="12">
        <v>-6.5711387463758694E-2</v>
      </c>
      <c r="AC273" s="12">
        <v>-8.2471951551923404E-3</v>
      </c>
      <c r="AD273" s="12">
        <v>-5.6607167696224703E-2</v>
      </c>
      <c r="AE273" s="12">
        <v>-1.85200298706753E-2</v>
      </c>
      <c r="AF273" s="12">
        <v>-5.6063470923171897E-3</v>
      </c>
      <c r="AG273" s="12">
        <v>-3.9180261432275598E-2</v>
      </c>
      <c r="AH273" s="12">
        <v>-3.7167859949326698E-2</v>
      </c>
      <c r="AI273" s="12">
        <v>-1.9918117146036699E-2</v>
      </c>
      <c r="AJ273" s="12">
        <v>-1.4501042370579901E-2</v>
      </c>
      <c r="AK273" s="12">
        <v>-4.35848710221458E-3</v>
      </c>
      <c r="AL273" s="12">
        <v>4.2606445439265402E-3</v>
      </c>
      <c r="AM273" s="12">
        <v>-9.3995955767752805E-3</v>
      </c>
      <c r="AN273" s="12">
        <v>-2.6088516112541298E-2</v>
      </c>
      <c r="AO273" s="12">
        <v>-3.7650603732120001E-2</v>
      </c>
      <c r="AP273" s="12">
        <v>-8.8415285783586903E-3</v>
      </c>
      <c r="AQ273" s="12">
        <v>-4.3856364634191097E-2</v>
      </c>
      <c r="AR273" s="12">
        <v>2.4472124758630202E-2</v>
      </c>
      <c r="AS273" s="12">
        <v>-1.36028315553749E-2</v>
      </c>
      <c r="AT273" s="12">
        <v>-4.65939329083827E-2</v>
      </c>
      <c r="AU273" s="12">
        <v>3.59838770169481E-2</v>
      </c>
      <c r="AW273">
        <f t="array" ref="AW273">SUMPRODUCT(B273:AU273,TRANSPOSE('QoL regression results'!$H$3:$H$48))</f>
        <v>0.85414415534269483</v>
      </c>
    </row>
    <row r="274" spans="1:49" x14ac:dyDescent="0.3">
      <c r="A274">
        <v>273</v>
      </c>
      <c r="B274" s="12">
        <v>0.89077688545924905</v>
      </c>
      <c r="C274" s="12">
        <v>7.14982143899014E-3</v>
      </c>
      <c r="D274" s="12">
        <v>8.46268754155193E-3</v>
      </c>
      <c r="E274" s="12">
        <v>-2.8993134883111699E-2</v>
      </c>
      <c r="F274" s="12">
        <v>2.08278656397736E-2</v>
      </c>
      <c r="G274" s="12">
        <v>1.6374883910121301E-2</v>
      </c>
      <c r="H274" s="12">
        <v>-2.65973132018341E-4</v>
      </c>
      <c r="I274" s="12">
        <v>-2.4355983683819599E-2</v>
      </c>
      <c r="J274" s="12">
        <v>-6.6946100639609804E-2</v>
      </c>
      <c r="K274" s="12">
        <v>-3.0643931285854301E-2</v>
      </c>
      <c r="L274" s="12">
        <v>-9.6313588001214298E-2</v>
      </c>
      <c r="M274" s="12">
        <v>-0.12729275793339201</v>
      </c>
      <c r="N274" s="12">
        <v>-1.4080457342379201E-2</v>
      </c>
      <c r="O274" s="12">
        <v>-9.0603589069212107E-2</v>
      </c>
      <c r="P274" s="12">
        <v>-0.14967526207281101</v>
      </c>
      <c r="Q274" s="12">
        <v>-5.2220429944067302E-2</v>
      </c>
      <c r="R274" s="12">
        <v>-2.7310242034058199E-2</v>
      </c>
      <c r="S274" s="12">
        <v>-4.2834135404813803E-2</v>
      </c>
      <c r="T274" s="12">
        <v>-5.1885132395101903E-2</v>
      </c>
      <c r="U274" s="12">
        <v>8.7575796588466401E-3</v>
      </c>
      <c r="V274" s="12">
        <v>-6.4708729792827005E-2</v>
      </c>
      <c r="W274" s="12">
        <v>-3.5825891776195599E-2</v>
      </c>
      <c r="X274" s="12">
        <v>-3.0559223621976099E-2</v>
      </c>
      <c r="Y274" s="12">
        <v>-2.59679494181012E-2</v>
      </c>
      <c r="Z274" s="12">
        <v>-1.6584877047690301E-2</v>
      </c>
      <c r="AA274" s="12">
        <v>-8.58786815831508E-3</v>
      </c>
      <c r="AB274" s="12">
        <v>-8.3689388693233099E-2</v>
      </c>
      <c r="AC274" s="12">
        <v>-4.4349521868775402E-2</v>
      </c>
      <c r="AD274" s="12">
        <v>-4.7318305386189898E-2</v>
      </c>
      <c r="AE274" s="12">
        <v>-3.1438905025902499E-2</v>
      </c>
      <c r="AF274" s="12">
        <v>-1.43136107949773E-2</v>
      </c>
      <c r="AG274" s="12">
        <v>-4.4971289075599698E-2</v>
      </c>
      <c r="AH274" s="12">
        <v>-3.4676503436808601E-2</v>
      </c>
      <c r="AI274" s="12">
        <v>-2.3041655923445099E-2</v>
      </c>
      <c r="AJ274" s="12">
        <v>-1.1026606582507001E-2</v>
      </c>
      <c r="AK274" s="12">
        <v>-6.0528542896004997E-3</v>
      </c>
      <c r="AL274" s="12">
        <v>1.3808304028677899E-3</v>
      </c>
      <c r="AM274" s="12">
        <v>-5.4159845710520897E-3</v>
      </c>
      <c r="AN274" s="12">
        <v>-1.8437577204008598E-2</v>
      </c>
      <c r="AO274" s="12">
        <v>-3.1097984135736501E-2</v>
      </c>
      <c r="AP274" s="12">
        <v>-1.3004622305548901E-2</v>
      </c>
      <c r="AQ274" s="12">
        <v>-3.9059526989708597E-2</v>
      </c>
      <c r="AR274" s="12">
        <v>2.2122769960556399E-2</v>
      </c>
      <c r="AS274" s="12">
        <v>-5.4576738358474899E-3</v>
      </c>
      <c r="AT274" s="12">
        <v>-3.9341719903934001E-2</v>
      </c>
      <c r="AU274" s="12">
        <v>2.7954385875687299E-2</v>
      </c>
      <c r="AW274">
        <f t="array" ref="AW274">SUMPRODUCT(B274:AU274,TRANSPOSE('QoL regression results'!$H$3:$H$48))</f>
        <v>0.85748121242530817</v>
      </c>
    </row>
    <row r="275" spans="1:49" x14ac:dyDescent="0.3">
      <c r="A275">
        <v>274</v>
      </c>
      <c r="B275" s="12">
        <v>0.89865219895329096</v>
      </c>
      <c r="C275" s="12">
        <v>1.00797461759296E-2</v>
      </c>
      <c r="D275" s="12">
        <v>2.0363141129655501E-3</v>
      </c>
      <c r="E275" s="12">
        <v>-3.0508433039562001E-2</v>
      </c>
      <c r="F275" s="12">
        <v>1.9233556106927601E-2</v>
      </c>
      <c r="G275" s="12">
        <v>1.0470708329504501E-2</v>
      </c>
      <c r="H275" s="12">
        <v>1.03746921689275E-2</v>
      </c>
      <c r="I275" s="12">
        <v>-2.2503140956524999E-2</v>
      </c>
      <c r="J275" s="12">
        <v>-4.8486398218071401E-2</v>
      </c>
      <c r="K275" s="12">
        <v>-3.6018772440645497E-2</v>
      </c>
      <c r="L275" s="12">
        <v>-8.64086077215723E-2</v>
      </c>
      <c r="M275" s="12">
        <v>-9.4684802175237004E-2</v>
      </c>
      <c r="N275" s="12">
        <v>-8.2592268619019402E-3</v>
      </c>
      <c r="O275" s="12">
        <v>-6.7792689946565399E-2</v>
      </c>
      <c r="P275" s="12">
        <v>-4.9207853942343602E-2</v>
      </c>
      <c r="Q275" s="12">
        <v>-4.9487562794374003E-2</v>
      </c>
      <c r="R275" s="12">
        <v>-4.3002833385023399E-2</v>
      </c>
      <c r="S275" s="12">
        <v>-5.3846657064956803E-2</v>
      </c>
      <c r="T275" s="12">
        <v>-7.1514314957241296E-2</v>
      </c>
      <c r="U275" s="12">
        <v>2.1669803714697799E-2</v>
      </c>
      <c r="V275" s="12">
        <v>-6.2855031562829705E-2</v>
      </c>
      <c r="W275" s="12">
        <v>-3.8821733053019898E-2</v>
      </c>
      <c r="X275" s="12">
        <v>-3.5031545633277102E-2</v>
      </c>
      <c r="Y275" s="12">
        <v>2.2471575585516601E-2</v>
      </c>
      <c r="Z275" s="12">
        <v>-2.84209662502314E-2</v>
      </c>
      <c r="AA275" s="12">
        <v>-5.25168735073577E-3</v>
      </c>
      <c r="AB275" s="12">
        <v>-7.2839307805170297E-2</v>
      </c>
      <c r="AC275" s="12">
        <v>-2.4473740503174999E-2</v>
      </c>
      <c r="AD275" s="12">
        <v>-3.45570806701005E-2</v>
      </c>
      <c r="AE275" s="12">
        <v>-2.4056794250791599E-2</v>
      </c>
      <c r="AF275" s="12">
        <v>-1.3285266233862499E-2</v>
      </c>
      <c r="AG275" s="12">
        <v>-4.7817739468446398E-2</v>
      </c>
      <c r="AH275" s="12">
        <v>-3.74297964964675E-2</v>
      </c>
      <c r="AI275" s="12">
        <v>-1.52857494982641E-2</v>
      </c>
      <c r="AJ275" s="12">
        <v>-1.28946201864674E-2</v>
      </c>
      <c r="AK275" s="12">
        <v>-9.0440861482980295E-4</v>
      </c>
      <c r="AL275" s="12">
        <v>3.4601083738098901E-3</v>
      </c>
      <c r="AM275" s="12">
        <v>-5.1756839385766499E-3</v>
      </c>
      <c r="AN275" s="12">
        <v>-1.97946142515587E-2</v>
      </c>
      <c r="AO275" s="12">
        <v>-3.6062839145693297E-2</v>
      </c>
      <c r="AP275" s="12">
        <v>-1.00352199206909E-2</v>
      </c>
      <c r="AQ275" s="12">
        <v>-3.7212638875753899E-2</v>
      </c>
      <c r="AR275" s="12">
        <v>1.82993055600329E-2</v>
      </c>
      <c r="AS275" s="12">
        <v>-1.1376556689660301E-2</v>
      </c>
      <c r="AT275" s="12">
        <v>-4.2970949976043601E-2</v>
      </c>
      <c r="AU275" s="12">
        <v>2.6566039026809801E-2</v>
      </c>
      <c r="AW275">
        <f t="array" ref="AW275">SUMPRODUCT(B275:AU275,TRANSPOSE('QoL regression results'!$H$3:$H$48))</f>
        <v>0.86468251083063341</v>
      </c>
    </row>
    <row r="276" spans="1:49" x14ac:dyDescent="0.3">
      <c r="A276">
        <v>275</v>
      </c>
      <c r="B276" s="12">
        <v>0.89472598652874502</v>
      </c>
      <c r="C276" s="12">
        <v>2.5687828850138898E-3</v>
      </c>
      <c r="D276" s="12">
        <v>-9.7574349718823096E-3</v>
      </c>
      <c r="E276" s="12">
        <v>-4.04922546154525E-2</v>
      </c>
      <c r="F276" s="12">
        <v>2.3395328494239202E-2</v>
      </c>
      <c r="G276" s="12">
        <v>1.9556641530173901E-2</v>
      </c>
      <c r="H276" s="12">
        <v>1.3472726589552699E-2</v>
      </c>
      <c r="I276" s="12">
        <v>-2.8633189865711901E-2</v>
      </c>
      <c r="J276" s="12">
        <v>-6.1811757590364003E-2</v>
      </c>
      <c r="K276" s="12">
        <v>-3.5819315709802201E-2</v>
      </c>
      <c r="L276" s="12">
        <v>-6.5143971452338995E-2</v>
      </c>
      <c r="M276" s="12">
        <v>-5.5514200683399802E-2</v>
      </c>
      <c r="N276" s="12">
        <v>-3.2573608777401101E-3</v>
      </c>
      <c r="O276" s="12">
        <v>-6.5481710821117006E-2</v>
      </c>
      <c r="P276" s="12">
        <v>-8.3640068920983204E-2</v>
      </c>
      <c r="Q276" s="12">
        <v>-3.9872062589558201E-2</v>
      </c>
      <c r="R276" s="12">
        <v>-8.9450717032827504E-2</v>
      </c>
      <c r="S276" s="12">
        <v>-4.3701838205386798E-2</v>
      </c>
      <c r="T276" s="12">
        <v>-8.6108001615014806E-2</v>
      </c>
      <c r="U276" s="12">
        <v>1.1794194605152001E-2</v>
      </c>
      <c r="V276" s="12">
        <v>-0.100739030394006</v>
      </c>
      <c r="W276" s="12">
        <v>-3.4988223932595999E-2</v>
      </c>
      <c r="X276" s="12">
        <v>-3.1138475021214199E-2</v>
      </c>
      <c r="Y276" s="12">
        <v>-1.6053230879694901E-3</v>
      </c>
      <c r="Z276" s="12">
        <v>-9.5909241188666897E-3</v>
      </c>
      <c r="AA276" s="12">
        <v>-2.33638254489399E-2</v>
      </c>
      <c r="AB276" s="12">
        <v>-6.6393451525568997E-2</v>
      </c>
      <c r="AC276" s="12">
        <v>-2.5285629233541398E-2</v>
      </c>
      <c r="AD276" s="12">
        <v>2.6931750854453498E-2</v>
      </c>
      <c r="AE276" s="12">
        <v>-2.4380998965832401E-2</v>
      </c>
      <c r="AF276" s="12">
        <v>-1.9781237854863899E-2</v>
      </c>
      <c r="AG276" s="12">
        <v>-4.47777008997386E-2</v>
      </c>
      <c r="AH276" s="12">
        <v>-3.7475275302042602E-2</v>
      </c>
      <c r="AI276" s="12">
        <v>-2.0633925805246301E-2</v>
      </c>
      <c r="AJ276" s="12">
        <v>-1.4642579791330299E-2</v>
      </c>
      <c r="AK276" s="12">
        <v>-3.51225222758257E-3</v>
      </c>
      <c r="AL276" s="12">
        <v>3.0669002957712699E-3</v>
      </c>
      <c r="AM276" s="12">
        <v>-1.17297775981709E-2</v>
      </c>
      <c r="AN276" s="12">
        <v>-1.55177412562836E-2</v>
      </c>
      <c r="AO276" s="12">
        <v>-3.3680598376314999E-2</v>
      </c>
      <c r="AP276" s="12">
        <v>-1.1179545545145501E-2</v>
      </c>
      <c r="AQ276" s="12">
        <v>-3.15790197277111E-2</v>
      </c>
      <c r="AR276" s="12">
        <v>2.1946185216258299E-2</v>
      </c>
      <c r="AS276" s="12">
        <v>-6.6029173440830501E-3</v>
      </c>
      <c r="AT276" s="12">
        <v>-3.7726415655188597E-2</v>
      </c>
      <c r="AU276" s="12">
        <v>3.08487602814672E-2</v>
      </c>
      <c r="AW276">
        <f t="array" ref="AW276">SUMPRODUCT(B276:AU276,TRANSPOSE('QoL regression results'!$H$3:$H$48))</f>
        <v>0.86031761152247366</v>
      </c>
    </row>
    <row r="277" spans="1:49" x14ac:dyDescent="0.3">
      <c r="A277">
        <v>276</v>
      </c>
      <c r="B277" s="12">
        <v>0.90400269597197602</v>
      </c>
      <c r="C277" s="13">
        <v>-9.5178807124683904E-5</v>
      </c>
      <c r="D277" s="12">
        <v>-7.7511124349878401E-3</v>
      </c>
      <c r="E277" s="12">
        <v>-3.7367889097151899E-2</v>
      </c>
      <c r="F277" s="12">
        <v>1.4737356012868101E-2</v>
      </c>
      <c r="G277" s="12">
        <v>1.01030566501756E-2</v>
      </c>
      <c r="H277" s="12">
        <v>-1.9607021682140801E-2</v>
      </c>
      <c r="I277" s="12">
        <v>-8.0764466507414808E-3</v>
      </c>
      <c r="J277" s="12">
        <v>-4.3698457453168103E-2</v>
      </c>
      <c r="K277" s="12">
        <v>-3.9588184952379403E-2</v>
      </c>
      <c r="L277" s="12">
        <v>-7.9929299402787493E-2</v>
      </c>
      <c r="M277" s="12">
        <v>-8.3673639224924101E-2</v>
      </c>
      <c r="N277" s="12">
        <v>-2.1399712530423401E-2</v>
      </c>
      <c r="O277" s="12">
        <v>-7.1427900552075804E-2</v>
      </c>
      <c r="P277" s="12">
        <v>-9.6332776320577101E-2</v>
      </c>
      <c r="Q277" s="12">
        <v>-6.6244573975886095E-2</v>
      </c>
      <c r="R277" s="12">
        <v>-6.2203745579270199E-2</v>
      </c>
      <c r="S277" s="12">
        <v>-4.7388908421424902E-2</v>
      </c>
      <c r="T277" s="12">
        <v>-9.4616950386482296E-2</v>
      </c>
      <c r="U277" s="12">
        <v>5.2694509152177004E-3</v>
      </c>
      <c r="V277" s="12">
        <v>-0.118512821406523</v>
      </c>
      <c r="W277" s="12">
        <v>-2.7337819427404899E-2</v>
      </c>
      <c r="X277" s="12">
        <v>-3.1181709929108601E-2</v>
      </c>
      <c r="Y277" s="12">
        <v>5.4063723848497001E-4</v>
      </c>
      <c r="Z277" s="12">
        <v>1.83886199661463E-2</v>
      </c>
      <c r="AA277" s="12">
        <v>-2.9880306578656798E-2</v>
      </c>
      <c r="AB277" s="12">
        <v>-6.4902046439029096E-2</v>
      </c>
      <c r="AC277" s="12">
        <v>-2.1957087183244298E-2</v>
      </c>
      <c r="AD277" s="12">
        <v>2.4943611333760399E-2</v>
      </c>
      <c r="AE277" s="12">
        <v>-2.3147247549712702E-2</v>
      </c>
      <c r="AF277" s="12">
        <v>-1.8312502751050699E-2</v>
      </c>
      <c r="AG277" s="12">
        <v>-5.1683725965478898E-2</v>
      </c>
      <c r="AH277" s="12">
        <v>-2.6241348368176199E-2</v>
      </c>
      <c r="AI277" s="12">
        <v>-1.9013486150550499E-2</v>
      </c>
      <c r="AJ277" s="12">
        <v>-1.2351179507860899E-2</v>
      </c>
      <c r="AK277" s="12">
        <v>-7.1188217804185596E-3</v>
      </c>
      <c r="AL277" s="12">
        <v>-4.6325099796142898E-3</v>
      </c>
      <c r="AM277" s="12">
        <v>-2.01803158444053E-2</v>
      </c>
      <c r="AN277" s="12">
        <v>-2.3015130298032E-2</v>
      </c>
      <c r="AO277" s="12">
        <v>-3.9462407742653999E-2</v>
      </c>
      <c r="AP277" s="12">
        <v>-9.1091096683739003E-3</v>
      </c>
      <c r="AQ277" s="12">
        <v>-3.6681729475577803E-2</v>
      </c>
      <c r="AR277" s="12">
        <v>2.1117155867979999E-2</v>
      </c>
      <c r="AS277" s="12">
        <v>-8.1105904150068804E-3</v>
      </c>
      <c r="AT277" s="12">
        <v>-4.2218516307843901E-2</v>
      </c>
      <c r="AU277" s="12">
        <v>2.4384562683689E-2</v>
      </c>
      <c r="AW277">
        <f t="array" ref="AW277">SUMPRODUCT(B277:AU277,TRANSPOSE('QoL regression results'!$H$3:$H$48))</f>
        <v>0.87312883762418558</v>
      </c>
    </row>
    <row r="278" spans="1:49" x14ac:dyDescent="0.3">
      <c r="A278">
        <v>277</v>
      </c>
      <c r="B278" s="12">
        <v>0.88640320059380495</v>
      </c>
      <c r="C278" s="12">
        <v>6.7946537526439796E-3</v>
      </c>
      <c r="D278" s="12">
        <v>1.36710119519226E-3</v>
      </c>
      <c r="E278" s="12">
        <v>-2.5763430246186901E-2</v>
      </c>
      <c r="F278" s="12">
        <v>1.4042465831597699E-2</v>
      </c>
      <c r="G278" s="12">
        <v>1.50387835444383E-2</v>
      </c>
      <c r="H278" s="12">
        <v>-1.3192545118615701E-2</v>
      </c>
      <c r="I278" s="12">
        <v>-9.8902423459996101E-4</v>
      </c>
      <c r="J278" s="12">
        <v>-6.7623021753968698E-2</v>
      </c>
      <c r="K278" s="12">
        <v>-3.2857185701402697E-2</v>
      </c>
      <c r="L278" s="12">
        <v>-7.4575105997907898E-2</v>
      </c>
      <c r="M278" s="12">
        <v>-6.1519543751651702E-2</v>
      </c>
      <c r="N278" s="12">
        <v>-1.6491641369259801E-2</v>
      </c>
      <c r="O278" s="12">
        <v>-7.9066175890467202E-2</v>
      </c>
      <c r="P278" s="12">
        <v>-0.101681464311007</v>
      </c>
      <c r="Q278" s="12">
        <v>-3.52891203924737E-2</v>
      </c>
      <c r="R278" s="12">
        <v>-8.9223052603866301E-2</v>
      </c>
      <c r="S278" s="12">
        <v>-6.3890085438071703E-2</v>
      </c>
      <c r="T278" s="12">
        <v>-9.9516299735015606E-2</v>
      </c>
      <c r="U278" s="12">
        <v>-9.6311955278738405E-3</v>
      </c>
      <c r="V278" s="12">
        <v>-6.8338111796329898E-2</v>
      </c>
      <c r="W278" s="12">
        <v>-2.6336912543061398E-2</v>
      </c>
      <c r="X278" s="12">
        <v>-1.46135687259373E-2</v>
      </c>
      <c r="Y278" s="12">
        <v>8.8576091007290698E-3</v>
      </c>
      <c r="Z278" s="12">
        <v>-1.3258467094971001E-3</v>
      </c>
      <c r="AA278" s="12">
        <v>-1.4296861588135999E-2</v>
      </c>
      <c r="AB278" s="12">
        <v>-6.6798350960820804E-2</v>
      </c>
      <c r="AC278" s="12">
        <v>-5.6287696441086603E-2</v>
      </c>
      <c r="AD278" s="12">
        <v>-5.7213123401138502E-2</v>
      </c>
      <c r="AE278" s="12">
        <v>-2.21551324228699E-2</v>
      </c>
      <c r="AF278" s="12">
        <v>-1.3273927044517899E-2</v>
      </c>
      <c r="AG278" s="12">
        <v>-4.0462932142605899E-2</v>
      </c>
      <c r="AH278" s="12">
        <v>-2.9220079714094099E-2</v>
      </c>
      <c r="AI278" s="12">
        <v>-1.8914137877459301E-2</v>
      </c>
      <c r="AJ278" s="12">
        <v>-5.9331092161396103E-3</v>
      </c>
      <c r="AK278" s="12">
        <v>-2.0162705490524798E-3</v>
      </c>
      <c r="AL278" s="12">
        <v>6.7423389193482603E-3</v>
      </c>
      <c r="AM278" s="12">
        <v>-1.0470278777157499E-2</v>
      </c>
      <c r="AN278" s="12">
        <v>-1.8267711843874001E-2</v>
      </c>
      <c r="AO278" s="12">
        <v>-2.6379262222396501E-2</v>
      </c>
      <c r="AP278" s="12">
        <v>-1.04114618597089E-2</v>
      </c>
      <c r="AQ278" s="12">
        <v>-3.7999677829151902E-2</v>
      </c>
      <c r="AR278" s="12">
        <v>2.45794290528338E-2</v>
      </c>
      <c r="AS278" s="12">
        <v>-1.51630183260189E-2</v>
      </c>
      <c r="AT278" s="12">
        <v>-4.7107604446127098E-2</v>
      </c>
      <c r="AU278" s="12">
        <v>2.9449520318308501E-2</v>
      </c>
      <c r="AW278">
        <f t="array" ref="AW278">SUMPRODUCT(B278:AU278,TRANSPOSE('QoL regression results'!$H$3:$H$48))</f>
        <v>0.8639254597990591</v>
      </c>
    </row>
    <row r="279" spans="1:49" x14ac:dyDescent="0.3">
      <c r="A279">
        <v>278</v>
      </c>
      <c r="B279" s="12">
        <v>0.87789180845416204</v>
      </c>
      <c r="C279" s="12">
        <v>4.7873627329969503E-3</v>
      </c>
      <c r="D279" s="12">
        <v>-1.0510669614542799E-3</v>
      </c>
      <c r="E279" s="12">
        <v>-2.62471266950885E-2</v>
      </c>
      <c r="F279" s="12">
        <v>2.65280376812125E-2</v>
      </c>
      <c r="G279" s="12">
        <v>1.8384911434561901E-2</v>
      </c>
      <c r="H279" s="12">
        <v>-1.2986412921030799E-2</v>
      </c>
      <c r="I279" s="12">
        <v>-1.43569148887773E-2</v>
      </c>
      <c r="J279" s="12">
        <v>-9.7010984549000798E-2</v>
      </c>
      <c r="K279" s="12">
        <v>-3.5657552028033203E-2</v>
      </c>
      <c r="L279" s="12">
        <v>-9.2592079739708899E-2</v>
      </c>
      <c r="M279" s="12">
        <v>-0.12386735574265501</v>
      </c>
      <c r="N279" s="12">
        <v>-1.28980209950421E-2</v>
      </c>
      <c r="O279" s="12">
        <v>-3.6541945840833798E-2</v>
      </c>
      <c r="P279" s="12">
        <v>-9.2552869855595105E-2</v>
      </c>
      <c r="Q279" s="12">
        <v>-5.8150099812794898E-2</v>
      </c>
      <c r="R279" s="12">
        <v>-9.76690044191241E-2</v>
      </c>
      <c r="S279" s="12">
        <v>-5.9554914806696897E-2</v>
      </c>
      <c r="T279" s="12">
        <v>-6.7138851206672498E-2</v>
      </c>
      <c r="U279" s="12">
        <v>8.0119277594540798E-3</v>
      </c>
      <c r="V279" s="12">
        <v>-0.14009026465976501</v>
      </c>
      <c r="W279" s="12">
        <v>-8.2770497645758799E-3</v>
      </c>
      <c r="X279" s="12">
        <v>-3.1279951101300697E-2</v>
      </c>
      <c r="Y279" s="12">
        <v>-1.54498993211824E-2</v>
      </c>
      <c r="Z279" s="12">
        <v>-1.32082126070038E-2</v>
      </c>
      <c r="AA279" s="12">
        <v>-2.1854404653411999E-2</v>
      </c>
      <c r="AB279" s="12">
        <v>-8.1613781454801304E-2</v>
      </c>
      <c r="AC279" s="12">
        <v>-7.4868318641578793E-2</v>
      </c>
      <c r="AD279" s="12">
        <v>-1.61707850746611E-2</v>
      </c>
      <c r="AE279" s="12">
        <v>-2.2307070041718099E-2</v>
      </c>
      <c r="AF279" s="12">
        <v>-1.5722293567015499E-2</v>
      </c>
      <c r="AG279" s="12">
        <v>-3.9796796857299498E-2</v>
      </c>
      <c r="AH279" s="12">
        <v>-3.9007660427148601E-2</v>
      </c>
      <c r="AI279" s="12">
        <v>-2.1043988158163301E-2</v>
      </c>
      <c r="AJ279" s="12">
        <v>-1.0469626076568201E-2</v>
      </c>
      <c r="AK279" s="12">
        <v>1.7502505634072101E-3</v>
      </c>
      <c r="AL279" s="12">
        <v>1.07444110969244E-2</v>
      </c>
      <c r="AM279" s="12">
        <v>-7.4195231747806504E-4</v>
      </c>
      <c r="AN279" s="12">
        <v>-1.11025535042564E-2</v>
      </c>
      <c r="AO279" s="12">
        <v>-3.4302523702166902E-2</v>
      </c>
      <c r="AP279" s="12">
        <v>-5.15882272127045E-3</v>
      </c>
      <c r="AQ279" s="12">
        <v>-3.06523898639415E-2</v>
      </c>
      <c r="AR279" s="12">
        <v>2.33708575159443E-2</v>
      </c>
      <c r="AS279" s="12">
        <v>-1.2495854295981801E-2</v>
      </c>
      <c r="AT279" s="12">
        <v>-5.25751417865334E-2</v>
      </c>
      <c r="AU279" s="12">
        <v>3.4206083424962098E-2</v>
      </c>
      <c r="AW279">
        <f t="array" ref="AW279">SUMPRODUCT(B279:AU279,TRANSPOSE('QoL regression results'!$H$3:$H$48))</f>
        <v>0.84962855912393775</v>
      </c>
    </row>
    <row r="280" spans="1:49" x14ac:dyDescent="0.3">
      <c r="A280">
        <v>279</v>
      </c>
      <c r="B280" s="12">
        <v>0.88724197157558604</v>
      </c>
      <c r="C280" s="12">
        <v>4.4457583112535197E-3</v>
      </c>
      <c r="D280" s="12">
        <v>-1.8240917225630902E-2</v>
      </c>
      <c r="E280" s="12">
        <v>-2.6548263767550401E-2</v>
      </c>
      <c r="F280" s="12">
        <v>1.5718151486083101E-2</v>
      </c>
      <c r="G280" s="12">
        <v>2.8979580352639901E-2</v>
      </c>
      <c r="H280" s="12">
        <v>-1.7570490726926E-2</v>
      </c>
      <c r="I280" s="12">
        <v>-2.3167734849713201E-2</v>
      </c>
      <c r="J280" s="12">
        <v>-2.5780672413975698E-2</v>
      </c>
      <c r="K280" s="12">
        <v>-3.7191230654113901E-2</v>
      </c>
      <c r="L280" s="12">
        <v>-7.6848712748739098E-2</v>
      </c>
      <c r="M280" s="12">
        <v>-0.14227459398817</v>
      </c>
      <c r="N280" s="12">
        <v>-1.4115572223171601E-2</v>
      </c>
      <c r="O280" s="12">
        <v>-5.5951646114131497E-2</v>
      </c>
      <c r="P280" s="12">
        <v>-0.112657880688702</v>
      </c>
      <c r="Q280" s="12">
        <v>-6.4490577273897703E-2</v>
      </c>
      <c r="R280" s="12">
        <v>-1.06279726085449E-3</v>
      </c>
      <c r="S280" s="12">
        <v>-5.2503357240735203E-2</v>
      </c>
      <c r="T280" s="12">
        <v>-0.107715482450811</v>
      </c>
      <c r="U280" s="12">
        <v>-9.6591201573886006E-3</v>
      </c>
      <c r="V280" s="12">
        <v>-8.3284415696435896E-2</v>
      </c>
      <c r="W280" s="12">
        <v>-2.0379091308781499E-2</v>
      </c>
      <c r="X280" s="12">
        <v>-2.6068854986016899E-2</v>
      </c>
      <c r="Y280" s="12">
        <v>1.8873631372664599E-2</v>
      </c>
      <c r="Z280" s="12">
        <v>-1.1566686858817499E-2</v>
      </c>
      <c r="AA280" s="12">
        <v>-1.2145625347976601E-2</v>
      </c>
      <c r="AB280" s="12">
        <v>-7.3431913590172801E-2</v>
      </c>
      <c r="AC280" s="12">
        <v>-3.5928118558345802E-2</v>
      </c>
      <c r="AD280" s="12">
        <v>7.9663516511617096E-3</v>
      </c>
      <c r="AE280" s="12">
        <v>-2.1133514257651899E-2</v>
      </c>
      <c r="AF280" s="12">
        <v>-1.9376118977706799E-2</v>
      </c>
      <c r="AG280" s="12">
        <v>-4.69786798831347E-2</v>
      </c>
      <c r="AH280" s="12">
        <v>-2.8219493295107301E-2</v>
      </c>
      <c r="AI280" s="12">
        <v>-1.63581486636959E-2</v>
      </c>
      <c r="AJ280" s="12">
        <v>-1.21360834595157E-2</v>
      </c>
      <c r="AK280" s="12">
        <v>-6.3943343795609597E-3</v>
      </c>
      <c r="AL280" s="12">
        <v>7.74544299733829E-3</v>
      </c>
      <c r="AM280" s="12">
        <v>-1.00005704800469E-2</v>
      </c>
      <c r="AN280" s="12">
        <v>-1.9004761936267298E-2</v>
      </c>
      <c r="AO280" s="12">
        <v>-3.27868370131221E-2</v>
      </c>
      <c r="AP280" s="12">
        <v>-1.17244500535047E-2</v>
      </c>
      <c r="AQ280" s="12">
        <v>-4.1014821950132299E-2</v>
      </c>
      <c r="AR280" s="12">
        <v>2.6871939575243E-2</v>
      </c>
      <c r="AS280" s="12">
        <v>-9.27716893277729E-3</v>
      </c>
      <c r="AT280" s="12">
        <v>-4.8016056851451397E-2</v>
      </c>
      <c r="AU280" s="12">
        <v>2.9816943222377799E-2</v>
      </c>
      <c r="AW280">
        <f t="array" ref="AW280">SUMPRODUCT(B280:AU280,TRANSPOSE('QoL regression results'!$H$3:$H$48))</f>
        <v>0.86676792127781699</v>
      </c>
    </row>
    <row r="281" spans="1:49" x14ac:dyDescent="0.3">
      <c r="A281">
        <v>280</v>
      </c>
      <c r="B281" s="12">
        <v>0.88297351250020994</v>
      </c>
      <c r="C281" s="12">
        <v>2.82780455356859E-3</v>
      </c>
      <c r="D281" s="12">
        <v>-5.5431604830787204E-3</v>
      </c>
      <c r="E281" s="12">
        <v>-6.7221369487490606E-2</v>
      </c>
      <c r="F281" s="12">
        <v>1.6284491834308499E-2</v>
      </c>
      <c r="G281" s="12">
        <v>1.9379283526321501E-2</v>
      </c>
      <c r="H281" s="12">
        <v>1.7675475285295901E-2</v>
      </c>
      <c r="I281" s="12">
        <v>-5.3560121107813002E-3</v>
      </c>
      <c r="J281" s="12">
        <v>-4.8782364335041697E-2</v>
      </c>
      <c r="K281" s="12">
        <v>-3.2030363177182698E-2</v>
      </c>
      <c r="L281" s="12">
        <v>-8.2694413030251407E-2</v>
      </c>
      <c r="M281" s="12">
        <v>-0.10393940301266499</v>
      </c>
      <c r="N281" s="12">
        <v>-3.5803694491437499E-3</v>
      </c>
      <c r="O281" s="12">
        <v>-7.9739350128963896E-2</v>
      </c>
      <c r="P281" s="12">
        <v>-0.14551541187754499</v>
      </c>
      <c r="Q281" s="12">
        <v>-7.5901616732664295E-2</v>
      </c>
      <c r="R281" s="12">
        <v>-0.124820088078442</v>
      </c>
      <c r="S281" s="12">
        <v>-3.1329862079377997E-2</v>
      </c>
      <c r="T281" s="12">
        <v>-8.9661970922256501E-2</v>
      </c>
      <c r="U281" s="12">
        <v>-1.5041263041514E-2</v>
      </c>
      <c r="V281" s="12">
        <v>-8.4507987637272394E-2</v>
      </c>
      <c r="W281" s="12">
        <v>-3.4319723178611497E-2</v>
      </c>
      <c r="X281" s="12">
        <v>-2.19219761780289E-2</v>
      </c>
      <c r="Y281" s="12">
        <v>2.7657363186059401E-2</v>
      </c>
      <c r="Z281" s="12">
        <v>-3.25033324277854E-2</v>
      </c>
      <c r="AA281" s="12">
        <v>-1.6457678576407501E-2</v>
      </c>
      <c r="AB281" s="12">
        <v>-5.7189428145058299E-2</v>
      </c>
      <c r="AC281" s="12">
        <v>-4.01960815980534E-2</v>
      </c>
      <c r="AD281" s="12">
        <v>-3.5724489062134799E-3</v>
      </c>
      <c r="AE281" s="12">
        <v>-2.84965718024764E-2</v>
      </c>
      <c r="AF281" s="12">
        <v>-1.6760165213051698E-2</v>
      </c>
      <c r="AG281" s="12">
        <v>-4.4540579068107398E-2</v>
      </c>
      <c r="AH281" s="12">
        <v>-3.2134790972347303E-2</v>
      </c>
      <c r="AI281" s="12">
        <v>-2.3708509944350298E-2</v>
      </c>
      <c r="AJ281" s="12">
        <v>-5.1736393944760897E-3</v>
      </c>
      <c r="AK281" s="12">
        <v>-4.83148803365371E-4</v>
      </c>
      <c r="AL281" s="12">
        <v>3.4303247221182001E-3</v>
      </c>
      <c r="AM281" s="12">
        <v>-7.46811781509619E-3</v>
      </c>
      <c r="AN281" s="12">
        <v>-2.1783520177576201E-2</v>
      </c>
      <c r="AO281" s="12">
        <v>-2.89113927131491E-2</v>
      </c>
      <c r="AP281" s="12">
        <v>-1.1145389435487501E-2</v>
      </c>
      <c r="AQ281" s="12">
        <v>-4.1801305742178302E-2</v>
      </c>
      <c r="AR281" s="12">
        <v>2.23413300087319E-2</v>
      </c>
      <c r="AS281" s="12">
        <v>-7.6285816967643803E-3</v>
      </c>
      <c r="AT281" s="12">
        <v>-4.28740235238705E-2</v>
      </c>
      <c r="AU281" s="12">
        <v>3.1900649614130201E-2</v>
      </c>
      <c r="AW281">
        <f t="array" ref="AW281">SUMPRODUCT(B281:AU281,TRANSPOSE('QoL regression results'!$H$3:$H$48))</f>
        <v>0.8542690462499809</v>
      </c>
    </row>
    <row r="282" spans="1:49" x14ac:dyDescent="0.3">
      <c r="A282">
        <v>281</v>
      </c>
      <c r="B282" s="12">
        <v>0.89999981649034799</v>
      </c>
      <c r="C282" s="12">
        <v>-1.62720976733189E-3</v>
      </c>
      <c r="D282" s="12">
        <v>-1.4433364197015601E-2</v>
      </c>
      <c r="E282" s="12">
        <v>-5.2697615758147999E-2</v>
      </c>
      <c r="F282" s="12">
        <v>2.16838648300057E-2</v>
      </c>
      <c r="G282" s="12">
        <v>4.30275738517531E-3</v>
      </c>
      <c r="H282" s="12">
        <v>7.70184401280017E-3</v>
      </c>
      <c r="I282" s="12">
        <v>-2.19269585645138E-2</v>
      </c>
      <c r="J282" s="12">
        <v>-4.0827476672629197E-2</v>
      </c>
      <c r="K282" s="12">
        <v>-3.9718442870415899E-2</v>
      </c>
      <c r="L282" s="12">
        <v>-0.111017703575037</v>
      </c>
      <c r="M282" s="12">
        <v>-6.3767859728496398E-2</v>
      </c>
      <c r="N282" s="12">
        <v>-2.0469733445363E-2</v>
      </c>
      <c r="O282" s="12">
        <v>-4.4498939748123398E-2</v>
      </c>
      <c r="P282" s="12">
        <v>-0.119210835755856</v>
      </c>
      <c r="Q282" s="12">
        <v>-7.9185660152259404E-2</v>
      </c>
      <c r="R282" s="12">
        <v>-8.1163027599889803E-2</v>
      </c>
      <c r="S282" s="12">
        <v>-4.1803301109326799E-2</v>
      </c>
      <c r="T282" s="12">
        <v>-8.3828448878662795E-2</v>
      </c>
      <c r="U282" s="12">
        <v>-1.4198487913411601E-2</v>
      </c>
      <c r="V282" s="12">
        <v>-7.4859072534908894E-2</v>
      </c>
      <c r="W282" s="12">
        <v>-2.5524316161217499E-2</v>
      </c>
      <c r="X282" s="12">
        <v>-3.7139760532598799E-2</v>
      </c>
      <c r="Y282" s="12">
        <v>4.9398457085312996E-3</v>
      </c>
      <c r="Z282" s="12">
        <v>1.84366429411305E-2</v>
      </c>
      <c r="AA282" s="12">
        <v>-1.4367806425624701E-2</v>
      </c>
      <c r="AB282" s="12">
        <v>-7.0817257583441498E-2</v>
      </c>
      <c r="AC282" s="12">
        <v>-7.0702893420878807E-2</v>
      </c>
      <c r="AD282" s="12">
        <v>-7.3640837838154199E-2</v>
      </c>
      <c r="AE282" s="12">
        <v>-2.5349193391097501E-2</v>
      </c>
      <c r="AF282" s="12">
        <v>-1.9352897726152899E-2</v>
      </c>
      <c r="AG282" s="12">
        <v>-4.9717130469188797E-2</v>
      </c>
      <c r="AH282" s="12">
        <v>-3.2113807718223898E-2</v>
      </c>
      <c r="AI282" s="12">
        <v>-2.14853423476974E-2</v>
      </c>
      <c r="AJ282" s="12">
        <v>-8.2858714426860703E-3</v>
      </c>
      <c r="AK282" s="12">
        <v>-1.26234663315779E-2</v>
      </c>
      <c r="AL282" s="13">
        <v>5.6058562559241701E-5</v>
      </c>
      <c r="AM282" s="12">
        <v>-1.5253881454795899E-2</v>
      </c>
      <c r="AN282" s="12">
        <v>-2.3883158409886002E-2</v>
      </c>
      <c r="AO282" s="12">
        <v>-3.6424153015644001E-2</v>
      </c>
      <c r="AP282" s="12">
        <v>-8.78971662772071E-3</v>
      </c>
      <c r="AQ282" s="12">
        <v>-3.9808930860296597E-2</v>
      </c>
      <c r="AR282" s="12">
        <v>1.9891619776589799E-2</v>
      </c>
      <c r="AS282" s="12">
        <v>-1.3034814850138301E-2</v>
      </c>
      <c r="AT282" s="12">
        <v>-4.5847121277881202E-2</v>
      </c>
      <c r="AU282" s="12">
        <v>3.4366203799675102E-2</v>
      </c>
      <c r="AW282">
        <f t="array" ref="AW282">SUMPRODUCT(B282:AU282,TRANSPOSE('QoL regression results'!$H$3:$H$48))</f>
        <v>0.86794206733468326</v>
      </c>
    </row>
    <row r="283" spans="1:49" x14ac:dyDescent="0.3">
      <c r="A283">
        <v>282</v>
      </c>
      <c r="B283" s="12">
        <v>0.89711148553814302</v>
      </c>
      <c r="C283" s="12">
        <v>1.2279267556135E-3</v>
      </c>
      <c r="D283" s="12">
        <v>-2.84198945460928E-3</v>
      </c>
      <c r="E283" s="12">
        <v>-2.54824345779084E-2</v>
      </c>
      <c r="F283" s="12">
        <v>2.7693074030837501E-2</v>
      </c>
      <c r="G283" s="12">
        <v>3.7187585720133899E-2</v>
      </c>
      <c r="H283" s="12">
        <v>-1.6923823575052701E-2</v>
      </c>
      <c r="I283" s="12">
        <v>-4.7201619163002697E-3</v>
      </c>
      <c r="J283" s="12">
        <v>-8.7695175756049001E-2</v>
      </c>
      <c r="K283" s="12">
        <v>-4.3801383378716197E-2</v>
      </c>
      <c r="L283" s="12">
        <v>-7.74377510313701E-2</v>
      </c>
      <c r="M283" s="12">
        <v>-6.2850536071361596E-2</v>
      </c>
      <c r="N283" s="12">
        <v>-2.1157679223227598E-2</v>
      </c>
      <c r="O283" s="12">
        <v>-4.7444432799296103E-2</v>
      </c>
      <c r="P283" s="12">
        <v>-5.88565615063271E-2</v>
      </c>
      <c r="Q283" s="12">
        <v>-3.85811231180418E-2</v>
      </c>
      <c r="R283" s="12">
        <v>-9.5630138647067806E-2</v>
      </c>
      <c r="S283" s="12">
        <v>-5.1333565269912E-2</v>
      </c>
      <c r="T283" s="12">
        <v>-8.9727660456382502E-2</v>
      </c>
      <c r="U283" s="12">
        <v>1.6502153577657201E-3</v>
      </c>
      <c r="V283" s="12">
        <v>-6.9815818680475997E-2</v>
      </c>
      <c r="W283" s="12">
        <v>-4.2992676977350701E-2</v>
      </c>
      <c r="X283" s="12">
        <v>-2.8419087154483599E-2</v>
      </c>
      <c r="Y283" s="12">
        <v>-1.79508189175209E-2</v>
      </c>
      <c r="Z283" s="12">
        <v>1.3700774990577501E-2</v>
      </c>
      <c r="AA283" s="12">
        <v>-2.0417346165529301E-2</v>
      </c>
      <c r="AB283" s="12">
        <v>-7.1300256046382904E-2</v>
      </c>
      <c r="AC283" s="12">
        <v>-5.2053111255149997E-2</v>
      </c>
      <c r="AD283" s="12">
        <v>6.4411140094200502E-4</v>
      </c>
      <c r="AE283" s="12">
        <v>-2.79086465624175E-2</v>
      </c>
      <c r="AF283" s="12">
        <v>-1.8183614880663598E-2</v>
      </c>
      <c r="AG283" s="12">
        <v>-4.4766879526746899E-2</v>
      </c>
      <c r="AH283" s="12">
        <v>-4.5764194667881397E-2</v>
      </c>
      <c r="AI283" s="12">
        <v>-2.1463607152266601E-2</v>
      </c>
      <c r="AJ283" s="12">
        <v>-1.20279799079919E-2</v>
      </c>
      <c r="AK283" s="12">
        <v>-4.7927776183252103E-3</v>
      </c>
      <c r="AL283" s="12">
        <v>3.9895349166921097E-3</v>
      </c>
      <c r="AM283" s="12">
        <v>-1.34510630624478E-2</v>
      </c>
      <c r="AN283" s="12">
        <v>-2.0225964530211499E-2</v>
      </c>
      <c r="AO283" s="12">
        <v>-2.9643321038297501E-2</v>
      </c>
      <c r="AP283" s="12">
        <v>-6.5061141527301804E-3</v>
      </c>
      <c r="AQ283" s="12">
        <v>-3.7426409755251203E-2</v>
      </c>
      <c r="AR283" s="12">
        <v>2.2294680073602201E-2</v>
      </c>
      <c r="AS283" s="12">
        <v>-1.1452767832375499E-2</v>
      </c>
      <c r="AT283" s="12">
        <v>-4.3318717783121997E-2</v>
      </c>
      <c r="AU283" s="12">
        <v>3.0709378295491099E-2</v>
      </c>
      <c r="AW283">
        <f t="array" ref="AW283">SUMPRODUCT(B283:AU283,TRANSPOSE('QoL regression results'!$H$3:$H$48))</f>
        <v>0.85533682578695369</v>
      </c>
    </row>
    <row r="284" spans="1:49" x14ac:dyDescent="0.3">
      <c r="A284">
        <v>283</v>
      </c>
      <c r="B284" s="12">
        <v>0.87935367412217602</v>
      </c>
      <c r="C284" s="12">
        <v>2.3914661584287199E-3</v>
      </c>
      <c r="D284" s="12">
        <v>5.6779284968384598E-3</v>
      </c>
      <c r="E284" s="12">
        <v>-6.6786433580012294E-2</v>
      </c>
      <c r="F284" s="12">
        <v>2.3527022157935899E-2</v>
      </c>
      <c r="G284" s="12">
        <v>5.5550626776660304E-3</v>
      </c>
      <c r="H284" s="12">
        <v>-3.6474850116957501E-3</v>
      </c>
      <c r="I284" s="12">
        <v>-9.2323565102361907E-3</v>
      </c>
      <c r="J284" s="12">
        <v>-6.1133804231649901E-2</v>
      </c>
      <c r="K284" s="12">
        <v>-3.3619719209354297E-2</v>
      </c>
      <c r="L284" s="12">
        <v>-8.1005592530311796E-2</v>
      </c>
      <c r="M284" s="12">
        <v>-5.6274073286890103E-2</v>
      </c>
      <c r="N284" s="12">
        <v>-1.6235442812075701E-2</v>
      </c>
      <c r="O284" s="12">
        <v>-2.9939393187313701E-2</v>
      </c>
      <c r="P284" s="12">
        <v>-0.110295112997444</v>
      </c>
      <c r="Q284" s="12">
        <v>-8.8326284675563596E-2</v>
      </c>
      <c r="R284" s="12">
        <v>-0.118599293013659</v>
      </c>
      <c r="S284" s="12">
        <v>-4.6109239605945401E-2</v>
      </c>
      <c r="T284" s="12">
        <v>-8.4502063413822201E-2</v>
      </c>
      <c r="U284" s="12">
        <v>-4.6612242508589398E-3</v>
      </c>
      <c r="V284" s="12">
        <v>-7.4773749514475296E-2</v>
      </c>
      <c r="W284" s="12">
        <v>-2.5680352707339399E-2</v>
      </c>
      <c r="X284" s="12">
        <v>-2.85674327858449E-2</v>
      </c>
      <c r="Y284" s="12">
        <v>-1.65964913383608E-3</v>
      </c>
      <c r="Z284" s="12">
        <v>-1.3005028585225E-2</v>
      </c>
      <c r="AA284" s="12">
        <v>-5.6227844527346697E-3</v>
      </c>
      <c r="AB284" s="12">
        <v>-7.9865912479036599E-2</v>
      </c>
      <c r="AC284" s="12">
        <v>-3.6114579937677298E-2</v>
      </c>
      <c r="AD284" s="12">
        <v>7.0853219942539798E-3</v>
      </c>
      <c r="AE284" s="12">
        <v>-2.6623002551866299E-2</v>
      </c>
      <c r="AF284" s="12">
        <v>-1.75258487943874E-2</v>
      </c>
      <c r="AG284" s="12">
        <v>-4.7289202815320598E-2</v>
      </c>
      <c r="AH284" s="12">
        <v>-3.28844029875551E-2</v>
      </c>
      <c r="AI284" s="12">
        <v>-2.3654786211177999E-2</v>
      </c>
      <c r="AJ284" s="12">
        <v>-1.54493084392962E-2</v>
      </c>
      <c r="AK284" s="12">
        <v>6.5348581748182599E-3</v>
      </c>
      <c r="AL284" s="12">
        <v>1.31313002708084E-2</v>
      </c>
      <c r="AM284" s="12">
        <v>4.7500596901859701E-3</v>
      </c>
      <c r="AN284" s="12">
        <v>-1.0660204392497701E-2</v>
      </c>
      <c r="AO284" s="12">
        <v>-2.4744323651621099E-2</v>
      </c>
      <c r="AP284" s="12">
        <v>-8.9294677323880096E-3</v>
      </c>
      <c r="AQ284" s="12">
        <v>-3.4437716851787099E-2</v>
      </c>
      <c r="AR284" s="12">
        <v>1.9836948446123801E-2</v>
      </c>
      <c r="AS284" s="12">
        <v>-5.0728118456186896E-3</v>
      </c>
      <c r="AT284" s="12">
        <v>-4.0399250571185402E-2</v>
      </c>
      <c r="AU284" s="12">
        <v>2.9562018068631901E-2</v>
      </c>
      <c r="AW284">
        <f t="array" ref="AW284">SUMPRODUCT(B284:AU284,TRANSPOSE('QoL regression results'!$H$3:$H$48))</f>
        <v>0.85960057140542934</v>
      </c>
    </row>
    <row r="285" spans="1:49" x14ac:dyDescent="0.3">
      <c r="A285">
        <v>284</v>
      </c>
      <c r="B285" s="12">
        <v>0.90632911181959697</v>
      </c>
      <c r="C285" s="12">
        <v>-6.2096317976796699E-3</v>
      </c>
      <c r="D285" s="12">
        <v>-2.30233349119193E-2</v>
      </c>
      <c r="E285" s="12">
        <v>-5.4007308306286E-2</v>
      </c>
      <c r="F285" s="12">
        <v>2.69716784961322E-2</v>
      </c>
      <c r="G285" s="12">
        <v>2.2963017688961598E-2</v>
      </c>
      <c r="H285" s="12">
        <v>-2.6608208392464999E-3</v>
      </c>
      <c r="I285" s="12">
        <v>-2.1607733141648399E-3</v>
      </c>
      <c r="J285" s="12">
        <v>-7.3845491042905304E-2</v>
      </c>
      <c r="K285" s="12">
        <v>-4.64835050849602E-2</v>
      </c>
      <c r="L285" s="12">
        <v>-9.0774508578514906E-2</v>
      </c>
      <c r="M285" s="12">
        <v>-0.12879082662875799</v>
      </c>
      <c r="N285" s="12">
        <v>-2.06812869498041E-2</v>
      </c>
      <c r="O285" s="12">
        <v>-3.9634888244205399E-2</v>
      </c>
      <c r="P285" s="12">
        <v>-6.8221379870381502E-2</v>
      </c>
      <c r="Q285" s="12">
        <v>-5.67349961933349E-2</v>
      </c>
      <c r="R285" s="12">
        <v>-6.54329104441988E-2</v>
      </c>
      <c r="S285" s="12">
        <v>-6.1300745239995E-2</v>
      </c>
      <c r="T285" s="12">
        <v>-8.6797525319161198E-2</v>
      </c>
      <c r="U285" s="12">
        <v>1.6171235681819301E-2</v>
      </c>
      <c r="V285" s="12">
        <v>-0.12545240624318299</v>
      </c>
      <c r="W285" s="12">
        <v>-3.5368387321371299E-2</v>
      </c>
      <c r="X285" s="12">
        <v>-5.51035422690513E-2</v>
      </c>
      <c r="Y285" s="12">
        <v>1.49639207773395E-2</v>
      </c>
      <c r="Z285" s="12">
        <v>2.1865061496096998E-2</v>
      </c>
      <c r="AA285" s="12">
        <v>-2.60818565278414E-2</v>
      </c>
      <c r="AB285" s="12">
        <v>-7.0453066772376005E-2</v>
      </c>
      <c r="AC285" s="12">
        <v>-5.5131682768491799E-2</v>
      </c>
      <c r="AD285" s="12">
        <v>-3.4044930536440303E-2</v>
      </c>
      <c r="AE285" s="12">
        <v>-2.7777797001088501E-2</v>
      </c>
      <c r="AF285" s="12">
        <v>-1.10965343807032E-2</v>
      </c>
      <c r="AG285" s="12">
        <v>-5.5058059588328899E-2</v>
      </c>
      <c r="AH285" s="12">
        <v>-3.8307320861138097E-2</v>
      </c>
      <c r="AI285" s="12">
        <v>-1.87592919116795E-2</v>
      </c>
      <c r="AJ285" s="12">
        <v>-1.0294981793725099E-2</v>
      </c>
      <c r="AK285" s="12">
        <v>-6.4898386827027602E-3</v>
      </c>
      <c r="AL285" s="12">
        <v>5.3491883229997896E-3</v>
      </c>
      <c r="AM285" s="12">
        <v>-7.5758150812118901E-3</v>
      </c>
      <c r="AN285" s="12">
        <v>-1.92146228030417E-2</v>
      </c>
      <c r="AO285" s="12">
        <v>-2.83567835683823E-2</v>
      </c>
      <c r="AP285" s="12">
        <v>-4.9816214171489502E-3</v>
      </c>
      <c r="AQ285" s="12">
        <v>-3.7855807948311802E-2</v>
      </c>
      <c r="AR285" s="12">
        <v>2.0731171182591698E-2</v>
      </c>
      <c r="AS285" s="12">
        <v>-1.66108133831732E-2</v>
      </c>
      <c r="AT285" s="12">
        <v>-4.741343952299E-2</v>
      </c>
      <c r="AU285" s="12">
        <v>2.7916409575269099E-2</v>
      </c>
      <c r="AW285">
        <f t="array" ref="AW285">SUMPRODUCT(B285:AU285,TRANSPOSE('QoL regression results'!$H$3:$H$48))</f>
        <v>0.87337097928145868</v>
      </c>
    </row>
    <row r="286" spans="1:49" x14ac:dyDescent="0.3">
      <c r="A286">
        <v>285</v>
      </c>
      <c r="B286" s="12">
        <v>0.90148409588267697</v>
      </c>
      <c r="C286" s="12">
        <v>-4.1278481382438E-3</v>
      </c>
      <c r="D286" s="12">
        <v>-1.37956847744218E-2</v>
      </c>
      <c r="E286" s="12">
        <v>-3.8766487549673302E-2</v>
      </c>
      <c r="F286" s="12">
        <v>2.49222791108763E-2</v>
      </c>
      <c r="G286" s="12">
        <v>2.1675792454748301E-2</v>
      </c>
      <c r="H286" s="12">
        <v>-1.8814159628278499E-4</v>
      </c>
      <c r="I286" s="12">
        <v>-1.4039955670454201E-2</v>
      </c>
      <c r="J286" s="12">
        <v>-4.7893715583310598E-2</v>
      </c>
      <c r="K286" s="12">
        <v>-4.6758952301453598E-2</v>
      </c>
      <c r="L286" s="12">
        <v>-8.56730243856616E-2</v>
      </c>
      <c r="M286" s="12">
        <v>-9.2259086790654601E-2</v>
      </c>
      <c r="N286" s="12">
        <v>-2.13577406011685E-2</v>
      </c>
      <c r="O286" s="12">
        <v>-3.85491034902175E-2</v>
      </c>
      <c r="P286" s="12">
        <v>-2.8401934428776102E-2</v>
      </c>
      <c r="Q286" s="12">
        <v>-4.4366116166791397E-2</v>
      </c>
      <c r="R286" s="12">
        <v>-3.00786593633252E-2</v>
      </c>
      <c r="S286" s="12">
        <v>-3.8374479522373398E-2</v>
      </c>
      <c r="T286" s="12">
        <v>-7.7231829691176299E-2</v>
      </c>
      <c r="U286" s="12">
        <v>-2.95885219199763E-2</v>
      </c>
      <c r="V286" s="12">
        <v>-5.5417023664534402E-2</v>
      </c>
      <c r="W286" s="12">
        <v>-2.2953753074896398E-2</v>
      </c>
      <c r="X286" s="12">
        <v>-1.84317943338922E-2</v>
      </c>
      <c r="Y286" s="12">
        <v>8.3014034886954094E-3</v>
      </c>
      <c r="Z286" s="12">
        <v>-3.9057071935988397E-2</v>
      </c>
      <c r="AA286" s="12">
        <v>-3.1827973776426703E-2</v>
      </c>
      <c r="AB286" s="12">
        <v>-7.3611983811482901E-2</v>
      </c>
      <c r="AC286" s="12">
        <v>1.29075837338195E-2</v>
      </c>
      <c r="AD286" s="12">
        <v>2.44680532980701E-2</v>
      </c>
      <c r="AE286" s="12">
        <v>-2.8465860972182899E-2</v>
      </c>
      <c r="AF286" s="12">
        <v>-9.7724240357947093E-3</v>
      </c>
      <c r="AG286" s="12">
        <v>-4.5781479510796301E-2</v>
      </c>
      <c r="AH286" s="12">
        <v>-4.1434821042188097E-2</v>
      </c>
      <c r="AI286" s="12">
        <v>-1.87195246537969E-2</v>
      </c>
      <c r="AJ286" s="12">
        <v>-1.4285545523440401E-2</v>
      </c>
      <c r="AK286" s="12">
        <v>-3.69579002684832E-3</v>
      </c>
      <c r="AL286" s="12">
        <v>-1.84811195820743E-3</v>
      </c>
      <c r="AM286" s="12">
        <v>-1.1612329894229599E-2</v>
      </c>
      <c r="AN286" s="12">
        <v>-2.2666757938895301E-2</v>
      </c>
      <c r="AO286" s="12">
        <v>-3.1949261235432E-2</v>
      </c>
      <c r="AP286" s="12">
        <v>-7.6954097965566898E-3</v>
      </c>
      <c r="AQ286" s="12">
        <v>-4.2787512116844902E-2</v>
      </c>
      <c r="AR286" s="12">
        <v>2.1133847391643101E-2</v>
      </c>
      <c r="AS286" s="12">
        <v>-9.7132849635981795E-3</v>
      </c>
      <c r="AT286" s="12">
        <v>-3.7869105694694601E-2</v>
      </c>
      <c r="AU286" s="12">
        <v>3.1539931463283599E-2</v>
      </c>
      <c r="AW286">
        <f t="array" ref="AW286">SUMPRODUCT(B286:AU286,TRANSPOSE('QoL regression results'!$H$3:$H$48))</f>
        <v>0.85820116288228143</v>
      </c>
    </row>
    <row r="287" spans="1:49" x14ac:dyDescent="0.3">
      <c r="A287">
        <v>286</v>
      </c>
      <c r="B287" s="12">
        <v>0.88763048425864599</v>
      </c>
      <c r="C287" s="12">
        <v>4.3240535005623802E-3</v>
      </c>
      <c r="D287" s="12">
        <v>-6.5722690400767704E-3</v>
      </c>
      <c r="E287" s="12">
        <v>-6.9353595905919704E-2</v>
      </c>
      <c r="F287" s="12">
        <v>2.0890562742159099E-2</v>
      </c>
      <c r="G287" s="12">
        <v>2.6542655658227401E-2</v>
      </c>
      <c r="H287" s="12">
        <v>1.63931072034346E-2</v>
      </c>
      <c r="I287" s="12">
        <v>-1.3753750552084601E-2</v>
      </c>
      <c r="J287" s="12">
        <v>-4.2868453870316403E-2</v>
      </c>
      <c r="K287" s="12">
        <v>-3.66463523511244E-2</v>
      </c>
      <c r="L287" s="12">
        <v>-8.0660325655419807E-2</v>
      </c>
      <c r="M287" s="12">
        <v>-7.5541144729179902E-2</v>
      </c>
      <c r="N287" s="12">
        <v>-8.1210083555435901E-3</v>
      </c>
      <c r="O287" s="12">
        <v>-7.8069094648112999E-2</v>
      </c>
      <c r="P287" s="12">
        <v>-0.107951769528448</v>
      </c>
      <c r="Q287" s="12">
        <v>-3.4282049696923798E-2</v>
      </c>
      <c r="R287" s="12">
        <v>-5.7711429951659503E-2</v>
      </c>
      <c r="S287" s="12">
        <v>-4.3875739940614597E-2</v>
      </c>
      <c r="T287" s="12">
        <v>-8.5777910736007101E-2</v>
      </c>
      <c r="U287" s="12">
        <v>-9.7499504236500199E-3</v>
      </c>
      <c r="V287" s="12">
        <v>-2.4226588339963499E-2</v>
      </c>
      <c r="W287" s="12">
        <v>-3.2550468462873898E-2</v>
      </c>
      <c r="X287" s="12">
        <v>-3.3262775100092699E-2</v>
      </c>
      <c r="Y287" s="12">
        <v>-1.5805058288801799E-2</v>
      </c>
      <c r="Z287" s="12">
        <v>-5.85469793973762E-3</v>
      </c>
      <c r="AA287" s="12">
        <v>-2.6858382363662399E-2</v>
      </c>
      <c r="AB287" s="12">
        <v>-6.8461149123801204E-2</v>
      </c>
      <c r="AC287" s="12">
        <v>4.7533261536234E-3</v>
      </c>
      <c r="AD287" s="12">
        <v>-1.7668459819465201E-2</v>
      </c>
      <c r="AE287" s="12">
        <v>-2.4941991893534202E-2</v>
      </c>
      <c r="AF287" s="12">
        <v>-1.7787637475689001E-2</v>
      </c>
      <c r="AG287" s="12">
        <v>-4.2842275239003101E-2</v>
      </c>
      <c r="AH287" s="12">
        <v>-3.53154941479637E-2</v>
      </c>
      <c r="AI287" s="12">
        <v>-1.6241586360516602E-2</v>
      </c>
      <c r="AJ287" s="12">
        <v>-9.8028453061274803E-3</v>
      </c>
      <c r="AK287" s="12">
        <v>-5.6209585052365597E-3</v>
      </c>
      <c r="AL287" s="12">
        <v>6.6494099742751799E-3</v>
      </c>
      <c r="AM287" s="12">
        <v>-6.9628298981465704E-3</v>
      </c>
      <c r="AN287" s="12">
        <v>-1.95197681516458E-2</v>
      </c>
      <c r="AO287" s="12">
        <v>-3.4724822100127999E-2</v>
      </c>
      <c r="AP287" s="12">
        <v>-9.3039946265022992E-3</v>
      </c>
      <c r="AQ287" s="12">
        <v>-4.80891188590786E-2</v>
      </c>
      <c r="AR287" s="12">
        <v>1.9208501734010099E-2</v>
      </c>
      <c r="AS287" s="12">
        <v>-1.16144375102208E-2</v>
      </c>
      <c r="AT287" s="12">
        <v>-4.2454254310916401E-2</v>
      </c>
      <c r="AU287" s="12">
        <v>3.3292190403000597E-2</v>
      </c>
      <c r="AW287">
        <f t="array" ref="AW287">SUMPRODUCT(B287:AU287,TRANSPOSE('QoL regression results'!$H$3:$H$48))</f>
        <v>0.85896440008495756</v>
      </c>
    </row>
    <row r="288" spans="1:49" x14ac:dyDescent="0.3">
      <c r="A288">
        <v>287</v>
      </c>
      <c r="B288" s="12">
        <v>0.89215233248851999</v>
      </c>
      <c r="C288" s="12">
        <v>7.3552415117060098E-4</v>
      </c>
      <c r="D288" s="12">
        <v>-9.6933777810147507E-3</v>
      </c>
      <c r="E288" s="12">
        <v>-1.6262055061139501E-2</v>
      </c>
      <c r="F288" s="12">
        <v>3.0752461070966599E-2</v>
      </c>
      <c r="G288" s="12">
        <v>2.5961827144057901E-2</v>
      </c>
      <c r="H288" s="12">
        <v>2.03622684816103E-2</v>
      </c>
      <c r="I288" s="12">
        <v>-1.07906655967348E-2</v>
      </c>
      <c r="J288" s="12">
        <v>-4.7892130740957599E-2</v>
      </c>
      <c r="K288" s="12">
        <v>-4.0625562434266599E-2</v>
      </c>
      <c r="L288" s="12">
        <v>-7.8258386247267706E-2</v>
      </c>
      <c r="M288" s="12">
        <v>-6.8275068371905903E-2</v>
      </c>
      <c r="N288" s="12">
        <v>-2.2116328003505201E-2</v>
      </c>
      <c r="O288" s="12">
        <v>-6.6908152889015998E-2</v>
      </c>
      <c r="P288" s="12">
        <v>-0.12759552969794</v>
      </c>
      <c r="Q288" s="12">
        <v>-3.8846599908719602E-2</v>
      </c>
      <c r="R288" s="12">
        <v>-6.5249299464225599E-2</v>
      </c>
      <c r="S288" s="12">
        <v>-5.20041286626177E-2</v>
      </c>
      <c r="T288" s="12">
        <v>-6.1026088381934601E-2</v>
      </c>
      <c r="U288" s="12">
        <v>2.1362661330726999E-2</v>
      </c>
      <c r="V288" s="12">
        <v>-4.57639995024565E-2</v>
      </c>
      <c r="W288" s="12">
        <v>-2.10348840069817E-2</v>
      </c>
      <c r="X288" s="12">
        <v>-5.0843156710125501E-2</v>
      </c>
      <c r="Y288" s="12">
        <v>2.2195187462303501E-4</v>
      </c>
      <c r="Z288" s="12">
        <v>4.0877833780508598E-2</v>
      </c>
      <c r="AA288" s="12">
        <v>-2.0043899581905299E-2</v>
      </c>
      <c r="AB288" s="12">
        <v>-6.8094604366400996E-2</v>
      </c>
      <c r="AC288" s="12">
        <v>1.54245805637574E-2</v>
      </c>
      <c r="AD288" s="12">
        <v>-7.3766507775947301E-2</v>
      </c>
      <c r="AE288" s="12">
        <v>-2.65803988940757E-2</v>
      </c>
      <c r="AF288" s="12">
        <v>-2.00307815101812E-2</v>
      </c>
      <c r="AG288" s="12">
        <v>-4.6440004437697899E-2</v>
      </c>
      <c r="AH288" s="12">
        <v>-3.9823506916780597E-2</v>
      </c>
      <c r="AI288" s="12">
        <v>-1.8639373110033299E-2</v>
      </c>
      <c r="AJ288" s="12">
        <v>-1.41391815536998E-2</v>
      </c>
      <c r="AK288" s="12">
        <v>1.11836192621324E-3</v>
      </c>
      <c r="AL288" s="12">
        <v>2.6643631187977401E-4</v>
      </c>
      <c r="AM288" s="12">
        <v>-1.38342964339585E-2</v>
      </c>
      <c r="AN288" s="12">
        <v>-2.0015275376635298E-2</v>
      </c>
      <c r="AO288" s="12">
        <v>-2.4703519448841402E-2</v>
      </c>
      <c r="AP288" s="12">
        <v>-5.0934471399594599E-3</v>
      </c>
      <c r="AQ288" s="12">
        <v>-3.48320801620444E-2</v>
      </c>
      <c r="AR288" s="12">
        <v>1.9690248436854099E-2</v>
      </c>
      <c r="AS288" s="12">
        <v>-1.2177503340906899E-2</v>
      </c>
      <c r="AT288" s="12">
        <v>-5.06737898092674E-2</v>
      </c>
      <c r="AU288" s="12">
        <v>3.3453068362608397E-2</v>
      </c>
      <c r="AW288">
        <f t="array" ref="AW288">SUMPRODUCT(B288:AU288,TRANSPOSE('QoL regression results'!$H$3:$H$48))</f>
        <v>0.85259526188361912</v>
      </c>
    </row>
    <row r="289" spans="1:49" x14ac:dyDescent="0.3">
      <c r="A289">
        <v>288</v>
      </c>
      <c r="B289" s="12">
        <v>0.88939723946966998</v>
      </c>
      <c r="C289" s="12">
        <v>2.6212125303403302E-3</v>
      </c>
      <c r="D289" s="12">
        <v>-8.5084781474847899E-3</v>
      </c>
      <c r="E289" s="12">
        <v>-2.62603870572048E-2</v>
      </c>
      <c r="F289" s="12">
        <v>1.7471856519582898E-2</v>
      </c>
      <c r="G289" s="12">
        <v>1.9499969214981601E-2</v>
      </c>
      <c r="H289" s="12">
        <v>1.01087845427479E-2</v>
      </c>
      <c r="I289" s="12">
        <v>-1.7355684713865401E-2</v>
      </c>
      <c r="J289" s="12">
        <v>-7.3142151674775002E-2</v>
      </c>
      <c r="K289" s="12">
        <v>-3.4680695158731602E-2</v>
      </c>
      <c r="L289" s="12">
        <v>-8.8963154528130001E-2</v>
      </c>
      <c r="M289" s="12">
        <v>-3.8396992980527997E-2</v>
      </c>
      <c r="N289" s="12">
        <v>-1.17023911819922E-2</v>
      </c>
      <c r="O289" s="12">
        <v>-7.1788739785389105E-2</v>
      </c>
      <c r="P289" s="12">
        <v>-9.3997912040932705E-2</v>
      </c>
      <c r="Q289" s="12">
        <v>-3.9880501988208902E-2</v>
      </c>
      <c r="R289" s="12">
        <v>-5.2102279648418202E-2</v>
      </c>
      <c r="S289" s="12">
        <v>-4.0288545132245702E-2</v>
      </c>
      <c r="T289" s="12">
        <v>-0.106909836924762</v>
      </c>
      <c r="U289" s="12">
        <v>1.2175196429633901E-2</v>
      </c>
      <c r="V289" s="12">
        <v>-1.15065329736047E-2</v>
      </c>
      <c r="W289" s="12">
        <v>-3.19303352719972E-2</v>
      </c>
      <c r="X289" s="12">
        <v>-1.26011090438642E-2</v>
      </c>
      <c r="Y289" s="12">
        <v>1.26503930688439E-2</v>
      </c>
      <c r="Z289" s="12">
        <v>-3.1430434402465901E-2</v>
      </c>
      <c r="AA289" s="12">
        <v>-2.6839920289597301E-2</v>
      </c>
      <c r="AB289" s="12">
        <v>-6.7548211838601296E-2</v>
      </c>
      <c r="AC289" s="12">
        <v>2.3441462711795199E-2</v>
      </c>
      <c r="AD289" s="12">
        <v>8.0091606906919598E-3</v>
      </c>
      <c r="AE289" s="12">
        <v>-2.4712352193779302E-2</v>
      </c>
      <c r="AF289" s="12">
        <v>-9.2586323116657706E-3</v>
      </c>
      <c r="AG289" s="12">
        <v>-4.28089237157891E-2</v>
      </c>
      <c r="AH289" s="12">
        <v>-2.64052515438894E-2</v>
      </c>
      <c r="AI289" s="12">
        <v>-1.8416414106083599E-2</v>
      </c>
      <c r="AJ289" s="12">
        <v>-1.4424793915779201E-2</v>
      </c>
      <c r="AK289" s="12">
        <v>-1.83500275066658E-3</v>
      </c>
      <c r="AL289" s="12">
        <v>6.3822084330413401E-3</v>
      </c>
      <c r="AM289" s="12">
        <v>-3.0605863504494699E-3</v>
      </c>
      <c r="AN289" s="12">
        <v>-1.9897051080151999E-2</v>
      </c>
      <c r="AO289" s="12">
        <v>-3.8000363754101103E-2</v>
      </c>
      <c r="AP289" s="12">
        <v>-1.13752693456353E-2</v>
      </c>
      <c r="AQ289" s="12">
        <v>-3.89020545574255E-2</v>
      </c>
      <c r="AR289" s="12">
        <v>2.4910288990677501E-2</v>
      </c>
      <c r="AS289" s="12">
        <v>-7.9867529180390594E-3</v>
      </c>
      <c r="AT289" s="12">
        <v>-4.0527092477812401E-2</v>
      </c>
      <c r="AU289" s="12">
        <v>2.6596791271466198E-2</v>
      </c>
      <c r="AW289">
        <f t="array" ref="AW289">SUMPRODUCT(B289:AU289,TRANSPOSE('QoL regression results'!$H$3:$H$48))</f>
        <v>0.86937419635882196</v>
      </c>
    </row>
    <row r="290" spans="1:49" x14ac:dyDescent="0.3">
      <c r="A290">
        <v>289</v>
      </c>
      <c r="B290" s="12">
        <v>0.88375633199730896</v>
      </c>
      <c r="C290" s="12">
        <v>5.3491607507398804E-3</v>
      </c>
      <c r="D290" s="12">
        <v>-4.7699898588403501E-3</v>
      </c>
      <c r="E290" s="12">
        <v>-9.5387028953758494E-3</v>
      </c>
      <c r="F290" s="12">
        <v>9.3442564958210704E-3</v>
      </c>
      <c r="G290" s="12">
        <v>2.2332237341578499E-3</v>
      </c>
      <c r="H290" s="12">
        <v>-2.1046903192732301E-2</v>
      </c>
      <c r="I290" s="12">
        <v>-6.09099538415057E-3</v>
      </c>
      <c r="J290" s="12">
        <v>-6.0149782651035398E-2</v>
      </c>
      <c r="K290" s="12">
        <v>-3.37134852390285E-2</v>
      </c>
      <c r="L290" s="12">
        <v>-9.96648678964729E-2</v>
      </c>
      <c r="M290" s="12">
        <v>-7.82531137489135E-2</v>
      </c>
      <c r="N290" s="12">
        <v>-2.0531645075760701E-2</v>
      </c>
      <c r="O290" s="12">
        <v>-4.6472500464578299E-2</v>
      </c>
      <c r="P290" s="12">
        <v>-7.1598349915547699E-2</v>
      </c>
      <c r="Q290" s="12">
        <v>-8.1896029337521298E-2</v>
      </c>
      <c r="R290" s="12">
        <v>-5.1534985244945299E-2</v>
      </c>
      <c r="S290" s="12">
        <v>-4.5095554438732102E-2</v>
      </c>
      <c r="T290" s="12">
        <v>-6.8576597126793606E-2</v>
      </c>
      <c r="U290" s="12">
        <v>-2.5810796018181301E-2</v>
      </c>
      <c r="V290" s="12">
        <v>-1.82237390402041E-2</v>
      </c>
      <c r="W290" s="12">
        <v>-3.3076344107378301E-2</v>
      </c>
      <c r="X290" s="12">
        <v>-1.31995365802604E-2</v>
      </c>
      <c r="Y290" s="12">
        <v>7.1699401994388401E-3</v>
      </c>
      <c r="Z290" s="12">
        <v>2.2274186347777999E-2</v>
      </c>
      <c r="AA290" s="12">
        <v>-3.1139374375578802E-2</v>
      </c>
      <c r="AB290" s="12">
        <v>-5.2466615541063098E-2</v>
      </c>
      <c r="AC290" s="12">
        <v>2.27665849370772E-2</v>
      </c>
      <c r="AD290" s="12">
        <v>6.8619684717119905E-2</v>
      </c>
      <c r="AE290" s="12">
        <v>-2.61182120783565E-2</v>
      </c>
      <c r="AF290" s="12">
        <v>-1.9296073621514399E-2</v>
      </c>
      <c r="AG290" s="12">
        <v>-4.52358415691533E-2</v>
      </c>
      <c r="AH290" s="12">
        <v>-2.2820637954623899E-2</v>
      </c>
      <c r="AI290" s="12">
        <v>-1.24444461383931E-2</v>
      </c>
      <c r="AJ290" s="12">
        <v>-1.22696120961386E-2</v>
      </c>
      <c r="AK290" s="12">
        <v>2.0714209149450698E-3</v>
      </c>
      <c r="AL290" s="12">
        <v>1.0263301012195599E-2</v>
      </c>
      <c r="AM290" s="12">
        <v>-3.24173588984284E-3</v>
      </c>
      <c r="AN290" s="12">
        <v>-8.0183298105784701E-3</v>
      </c>
      <c r="AO290" s="12">
        <v>-3.0380469475453E-2</v>
      </c>
      <c r="AP290" s="12">
        <v>-1.02673944348493E-2</v>
      </c>
      <c r="AQ290" s="12">
        <v>-4.4966783544174202E-2</v>
      </c>
      <c r="AR290" s="12">
        <v>2.3970489714160399E-2</v>
      </c>
      <c r="AS290" s="12">
        <v>-1.2909743380431901E-2</v>
      </c>
      <c r="AT290" s="12">
        <v>-4.34050154957955E-2</v>
      </c>
      <c r="AU290" s="12">
        <v>3.0124677774296799E-2</v>
      </c>
      <c r="AW290">
        <f t="array" ref="AW290">SUMPRODUCT(B290:AU290,TRANSPOSE('QoL regression results'!$H$3:$H$48))</f>
        <v>0.87119899505488074</v>
      </c>
    </row>
    <row r="291" spans="1:49" x14ac:dyDescent="0.3">
      <c r="A291">
        <v>290</v>
      </c>
      <c r="B291" s="12">
        <v>0.88318650779513597</v>
      </c>
      <c r="C291" s="12">
        <v>9.2894089720646708E-3</v>
      </c>
      <c r="D291" s="12">
        <v>1.1890582334636199E-2</v>
      </c>
      <c r="E291" s="12">
        <v>-1.6363841353354901E-3</v>
      </c>
      <c r="F291" s="12">
        <v>1.42110054173991E-2</v>
      </c>
      <c r="G291" s="12">
        <v>-2.6844854963833601E-3</v>
      </c>
      <c r="H291" s="12">
        <v>-1.0878931359710801E-2</v>
      </c>
      <c r="I291" s="12">
        <v>-7.70389366684077E-3</v>
      </c>
      <c r="J291" s="12">
        <v>-3.8154452577015399E-2</v>
      </c>
      <c r="K291" s="12">
        <v>-3.6189744306830897E-2</v>
      </c>
      <c r="L291" s="12">
        <v>-8.1272924304674296E-2</v>
      </c>
      <c r="M291" s="12">
        <v>-9.1673077003654596E-2</v>
      </c>
      <c r="N291" s="12">
        <v>-1.9096068880515901E-2</v>
      </c>
      <c r="O291" s="12">
        <v>-5.5797698951966401E-2</v>
      </c>
      <c r="P291" s="12">
        <v>-0.100925402075243</v>
      </c>
      <c r="Q291" s="12">
        <v>-5.1947951617763999E-2</v>
      </c>
      <c r="R291" s="12">
        <v>-0.122001401245904</v>
      </c>
      <c r="S291" s="12">
        <v>-6.7948492038909597E-2</v>
      </c>
      <c r="T291" s="12">
        <v>-8.43304783015386E-2</v>
      </c>
      <c r="U291" s="12">
        <v>6.0104774041544701E-4</v>
      </c>
      <c r="V291" s="12">
        <v>-9.89008042023478E-2</v>
      </c>
      <c r="W291" s="12">
        <v>-3.3173136522459297E-2</v>
      </c>
      <c r="X291" s="12">
        <v>-1.8001722818623202E-2</v>
      </c>
      <c r="Y291" s="12">
        <v>1.2662841748191701E-2</v>
      </c>
      <c r="Z291" s="12">
        <v>-3.8011065352670701E-3</v>
      </c>
      <c r="AA291" s="12">
        <v>-1.6790675344048999E-2</v>
      </c>
      <c r="AB291" s="12">
        <v>-5.7653123947520098E-2</v>
      </c>
      <c r="AC291" s="12">
        <v>-9.2791481157092296E-3</v>
      </c>
      <c r="AD291" s="12">
        <v>-1.8867315938438399E-2</v>
      </c>
      <c r="AE291" s="12">
        <v>-2.1726234266153902E-2</v>
      </c>
      <c r="AF291" s="12">
        <v>-1.5849620070039001E-2</v>
      </c>
      <c r="AG291" s="12">
        <v>-4.2360994033050998E-2</v>
      </c>
      <c r="AH291" s="12">
        <v>-2.6709615472353201E-2</v>
      </c>
      <c r="AI291" s="12">
        <v>-2.17366663658261E-2</v>
      </c>
      <c r="AJ291" s="12">
        <v>-1.2215061362281499E-2</v>
      </c>
      <c r="AK291" s="12">
        <v>3.43755667536795E-3</v>
      </c>
      <c r="AL291" s="12">
        <v>-5.5366451014607603E-4</v>
      </c>
      <c r="AM291" s="12">
        <v>-9.8123008852263709E-3</v>
      </c>
      <c r="AN291" s="12">
        <v>-1.50388545708556E-2</v>
      </c>
      <c r="AO291" s="12">
        <v>-4.1537364082942098E-2</v>
      </c>
      <c r="AP291" s="12">
        <v>-5.1286360243694498E-3</v>
      </c>
      <c r="AQ291" s="12">
        <v>-3.0406849617828802E-2</v>
      </c>
      <c r="AR291" s="12">
        <v>2.5816322060699001E-2</v>
      </c>
      <c r="AS291" s="12">
        <v>-1.4274128468183E-2</v>
      </c>
      <c r="AT291" s="12">
        <v>-4.5067134285004799E-2</v>
      </c>
      <c r="AU291" s="12">
        <v>2.64018615453817E-2</v>
      </c>
      <c r="AW291">
        <f t="array" ref="AW291">SUMPRODUCT(B291:AU291,TRANSPOSE('QoL regression results'!$H$3:$H$48))</f>
        <v>0.85592322781263674</v>
      </c>
    </row>
    <row r="292" spans="1:49" x14ac:dyDescent="0.3">
      <c r="A292">
        <v>291</v>
      </c>
      <c r="B292" s="12">
        <v>0.89444936724434898</v>
      </c>
      <c r="C292" s="12">
        <v>7.3379215602259896E-3</v>
      </c>
      <c r="D292" s="12">
        <v>-5.2991006646922597E-3</v>
      </c>
      <c r="E292" s="12">
        <v>-2.7273019157775899E-2</v>
      </c>
      <c r="F292" s="12">
        <v>1.59511050768044E-2</v>
      </c>
      <c r="G292" s="12">
        <v>7.1852751412489098E-3</v>
      </c>
      <c r="H292" s="12">
        <v>-2.4277787733585101E-2</v>
      </c>
      <c r="I292" s="12">
        <v>-1.01882639416722E-2</v>
      </c>
      <c r="J292" s="12">
        <v>-5.6001372657361999E-2</v>
      </c>
      <c r="K292" s="12">
        <v>-4.1186971223916603E-2</v>
      </c>
      <c r="L292" s="12">
        <v>-8.3801037298399494E-2</v>
      </c>
      <c r="M292" s="12">
        <v>-6.39803635848014E-2</v>
      </c>
      <c r="N292" s="12">
        <v>-2.54489751253376E-2</v>
      </c>
      <c r="O292" s="12">
        <v>-9.5216601117262198E-2</v>
      </c>
      <c r="P292" s="12">
        <v>-8.3354203743207705E-2</v>
      </c>
      <c r="Q292" s="12">
        <v>-2.8755783035358501E-2</v>
      </c>
      <c r="R292" s="12">
        <v>-9.2708263924121098E-2</v>
      </c>
      <c r="S292" s="12">
        <v>-4.1843237788965301E-2</v>
      </c>
      <c r="T292" s="12">
        <v>-8.1735310741847506E-2</v>
      </c>
      <c r="U292" s="12">
        <v>6.3692820418721199E-3</v>
      </c>
      <c r="V292" s="12">
        <v>-3.044773085438E-2</v>
      </c>
      <c r="W292" s="12">
        <v>-2.5217804829509799E-3</v>
      </c>
      <c r="X292" s="12">
        <v>-2.57101324209883E-2</v>
      </c>
      <c r="Y292" s="12">
        <v>1.56145544681925E-2</v>
      </c>
      <c r="Z292" s="12">
        <v>1.74105307008613E-2</v>
      </c>
      <c r="AA292" s="12">
        <v>-2.2840713969697599E-2</v>
      </c>
      <c r="AB292" s="12">
        <v>-8.5802356033113703E-2</v>
      </c>
      <c r="AC292" s="12">
        <v>1.97717942718218E-2</v>
      </c>
      <c r="AD292" s="12">
        <v>-6.3671324567676504E-2</v>
      </c>
      <c r="AE292" s="12">
        <v>-2.8511054885900701E-2</v>
      </c>
      <c r="AF292" s="12">
        <v>-5.6423196904820203E-3</v>
      </c>
      <c r="AG292" s="12">
        <v>-4.39551931162959E-2</v>
      </c>
      <c r="AH292" s="12">
        <v>-3.17429928037797E-2</v>
      </c>
      <c r="AI292" s="12">
        <v>-1.9080747417003201E-2</v>
      </c>
      <c r="AJ292" s="12">
        <v>-1.4117762995E-2</v>
      </c>
      <c r="AK292" s="12">
        <v>-5.6017538467190197E-3</v>
      </c>
      <c r="AL292" s="12">
        <v>4.0426882394151396E-3</v>
      </c>
      <c r="AM292" s="12">
        <v>-6.3342416448474098E-3</v>
      </c>
      <c r="AN292" s="12">
        <v>-2.16356735854683E-2</v>
      </c>
      <c r="AO292" s="12">
        <v>-3.4672605249003799E-2</v>
      </c>
      <c r="AP292" s="12">
        <v>-1.1658401051613899E-2</v>
      </c>
      <c r="AQ292" s="12">
        <v>-3.94608665883752E-2</v>
      </c>
      <c r="AR292" s="12">
        <v>2.2797291792049399E-2</v>
      </c>
      <c r="AS292" s="12">
        <v>-1.0908087596258101E-2</v>
      </c>
      <c r="AT292" s="12">
        <v>-4.5052057024834197E-2</v>
      </c>
      <c r="AU292" s="12">
        <v>2.7947887289228601E-2</v>
      </c>
      <c r="AW292">
        <f t="array" ref="AW292">SUMPRODUCT(B292:AU292,TRANSPOSE('QoL regression results'!$H$3:$H$48))</f>
        <v>0.86674906267998442</v>
      </c>
    </row>
    <row r="293" spans="1:49" x14ac:dyDescent="0.3">
      <c r="A293">
        <v>292</v>
      </c>
      <c r="B293" s="12">
        <v>0.89417046764932695</v>
      </c>
      <c r="C293" s="12">
        <v>3.6845268579518901E-3</v>
      </c>
      <c r="D293" s="12">
        <v>-2.9359578649614201E-3</v>
      </c>
      <c r="E293" s="12">
        <v>-2.5885592016674799E-2</v>
      </c>
      <c r="F293" s="12">
        <v>2.0286138445136499E-2</v>
      </c>
      <c r="G293" s="12">
        <v>1.7792800658466001E-2</v>
      </c>
      <c r="H293" s="12">
        <v>1.7154499339996802E-2</v>
      </c>
      <c r="I293" s="12">
        <v>-3.6390506107802402E-3</v>
      </c>
      <c r="J293" s="12">
        <v>-3.9196207810610499E-2</v>
      </c>
      <c r="K293" s="12">
        <v>-3.9861534184457897E-2</v>
      </c>
      <c r="L293" s="12">
        <v>-5.9306680557230998E-2</v>
      </c>
      <c r="M293" s="12">
        <v>-0.11009496281956099</v>
      </c>
      <c r="N293" s="12">
        <v>-2.2826457228584E-2</v>
      </c>
      <c r="O293" s="12">
        <v>-7.0978666028510995E-2</v>
      </c>
      <c r="P293" s="12">
        <v>-0.12913346153607</v>
      </c>
      <c r="Q293" s="12">
        <v>-6.3012376413381893E-2</v>
      </c>
      <c r="R293" s="12">
        <v>-3.8322986429508502E-2</v>
      </c>
      <c r="S293" s="12">
        <v>-4.5046879731682303E-2</v>
      </c>
      <c r="T293" s="12">
        <v>-6.8047614447073301E-2</v>
      </c>
      <c r="U293" s="12">
        <v>7.3883456189640902E-3</v>
      </c>
      <c r="V293" s="12">
        <v>-7.4499569709652796E-2</v>
      </c>
      <c r="W293" s="12">
        <v>-2.28140459090359E-2</v>
      </c>
      <c r="X293" s="12">
        <v>-5.0342608035026902E-2</v>
      </c>
      <c r="Y293" s="12">
        <v>-3.1909157890249201E-2</v>
      </c>
      <c r="Z293" s="12">
        <v>2.4098608488344001E-2</v>
      </c>
      <c r="AA293" s="12">
        <v>-1.1046942504438001E-2</v>
      </c>
      <c r="AB293" s="12">
        <v>-6.8824763491009106E-2</v>
      </c>
      <c r="AC293" s="12">
        <v>8.9360371550587705E-3</v>
      </c>
      <c r="AD293" s="12">
        <v>-1.14380992863668E-2</v>
      </c>
      <c r="AE293" s="12">
        <v>-2.4553140623244998E-2</v>
      </c>
      <c r="AF293" s="12">
        <v>-2.0800524751122498E-2</v>
      </c>
      <c r="AG293" s="12">
        <v>-4.8137976738442098E-2</v>
      </c>
      <c r="AH293" s="12">
        <v>-3.4763399964591497E-2</v>
      </c>
      <c r="AI293" s="12">
        <v>-2.3140675831758498E-2</v>
      </c>
      <c r="AJ293" s="12">
        <v>-1.28901214591039E-2</v>
      </c>
      <c r="AK293" s="12">
        <v>-4.3650901475933901E-3</v>
      </c>
      <c r="AL293" s="12">
        <v>3.01823358730164E-3</v>
      </c>
      <c r="AM293" s="12">
        <v>-5.93968731959745E-3</v>
      </c>
      <c r="AN293" s="12">
        <v>-1.64813973983324E-2</v>
      </c>
      <c r="AO293" s="12">
        <v>-4.8015144536135403E-2</v>
      </c>
      <c r="AP293" s="12">
        <v>-1.19688338419468E-2</v>
      </c>
      <c r="AQ293" s="12">
        <v>-3.2820059843045903E-2</v>
      </c>
      <c r="AR293" s="12">
        <v>2.2330452646920799E-2</v>
      </c>
      <c r="AS293" s="12">
        <v>-1.24819722874231E-2</v>
      </c>
      <c r="AT293" s="12">
        <v>-4.3100696665915698E-2</v>
      </c>
      <c r="AU293" s="12">
        <v>3.2787916934243599E-2</v>
      </c>
      <c r="AW293">
        <f t="array" ref="AW293">SUMPRODUCT(B293:AU293,TRANSPOSE('QoL regression results'!$H$3:$H$48))</f>
        <v>0.86242530127203709</v>
      </c>
    </row>
    <row r="294" spans="1:49" x14ac:dyDescent="0.3">
      <c r="A294">
        <v>293</v>
      </c>
      <c r="B294" s="12">
        <v>0.89160014789668396</v>
      </c>
      <c r="C294" s="12">
        <v>6.9046585553305204E-3</v>
      </c>
      <c r="D294" s="12">
        <v>5.2893205529664202E-3</v>
      </c>
      <c r="E294" s="12">
        <v>-4.2452808043851903E-2</v>
      </c>
      <c r="F294" s="12">
        <v>1.8560931522036299E-2</v>
      </c>
      <c r="G294" s="12">
        <v>2.0931408656716902E-2</v>
      </c>
      <c r="H294" s="12">
        <v>-7.6880520152298997E-3</v>
      </c>
      <c r="I294" s="12">
        <v>-7.0261349452465701E-3</v>
      </c>
      <c r="J294" s="12">
        <v>-6.6513265692948506E-2</v>
      </c>
      <c r="K294" s="12">
        <v>-3.07813646593307E-2</v>
      </c>
      <c r="L294" s="12">
        <v>-9.7409319267125705E-2</v>
      </c>
      <c r="M294" s="12">
        <v>-5.9264075491209801E-2</v>
      </c>
      <c r="N294" s="12">
        <v>-2.3913456278990601E-2</v>
      </c>
      <c r="O294" s="12">
        <v>-7.3726081154193296E-2</v>
      </c>
      <c r="P294" s="12">
        <v>-0.108235246188444</v>
      </c>
      <c r="Q294" s="12">
        <v>-6.4960012039641801E-2</v>
      </c>
      <c r="R294" s="12">
        <v>-4.30373666665093E-2</v>
      </c>
      <c r="S294" s="12">
        <v>-4.1919016859459E-2</v>
      </c>
      <c r="T294" s="12">
        <v>-9.6388784221605794E-2</v>
      </c>
      <c r="U294" s="12">
        <v>-5.4546886642288898E-3</v>
      </c>
      <c r="V294" s="12">
        <v>-9.91064793681143E-2</v>
      </c>
      <c r="W294" s="12">
        <v>-3.0886737242814499E-2</v>
      </c>
      <c r="X294" s="12">
        <v>-4.9374982012331398E-2</v>
      </c>
      <c r="Y294" s="12">
        <v>1.34002123786627E-2</v>
      </c>
      <c r="Z294" s="12">
        <v>4.7071716015397603E-3</v>
      </c>
      <c r="AA294" s="12">
        <v>-1.9034612691177601E-2</v>
      </c>
      <c r="AB294" s="12">
        <v>-6.4660454093079606E-2</v>
      </c>
      <c r="AC294" s="12">
        <v>-7.1495360455616497E-2</v>
      </c>
      <c r="AD294" s="12">
        <v>-6.9292317814576898E-2</v>
      </c>
      <c r="AE294" s="12">
        <v>-2.6226568035495501E-2</v>
      </c>
      <c r="AF294" s="12">
        <v>-1.9744498083253299E-2</v>
      </c>
      <c r="AG294" s="12">
        <v>-3.3675682616048301E-2</v>
      </c>
      <c r="AH294" s="12">
        <v>-3.5631357719800097E-2</v>
      </c>
      <c r="AI294" s="12">
        <v>-1.7876798679531701E-2</v>
      </c>
      <c r="AJ294" s="12">
        <v>-1.0988427199318199E-2</v>
      </c>
      <c r="AK294" s="12">
        <v>3.19084234528584E-3</v>
      </c>
      <c r="AL294" s="12">
        <v>1.89148572325619E-3</v>
      </c>
      <c r="AM294" s="12">
        <v>-8.0387523523722196E-3</v>
      </c>
      <c r="AN294" s="12">
        <v>-1.70409215399644E-2</v>
      </c>
      <c r="AO294" s="12">
        <v>-2.9596070542730901E-2</v>
      </c>
      <c r="AP294" s="12">
        <v>-1.13457762435526E-2</v>
      </c>
      <c r="AQ294" s="12">
        <v>-4.00686295291829E-2</v>
      </c>
      <c r="AR294" s="12">
        <v>2.5571225989351201E-2</v>
      </c>
      <c r="AS294" s="12">
        <v>-1.3190788880151899E-2</v>
      </c>
      <c r="AT294" s="12">
        <v>-4.0247210021922102E-2</v>
      </c>
      <c r="AU294" s="12">
        <v>2.7427063005618701E-2</v>
      </c>
      <c r="AW294">
        <f t="array" ref="AW294">SUMPRODUCT(B294:AU294,TRANSPOSE('QoL regression results'!$H$3:$H$48))</f>
        <v>0.85786027590014002</v>
      </c>
    </row>
    <row r="295" spans="1:49" x14ac:dyDescent="0.3">
      <c r="A295">
        <v>294</v>
      </c>
      <c r="B295" s="12">
        <v>0.88437839478354896</v>
      </c>
      <c r="C295" s="12">
        <v>1.8176562813984799E-4</v>
      </c>
      <c r="D295" s="12">
        <v>-6.46355515127195E-3</v>
      </c>
      <c r="E295" s="12">
        <v>-1.4100769762924599E-2</v>
      </c>
      <c r="F295" s="12">
        <v>2.6525968604158599E-2</v>
      </c>
      <c r="G295" s="12">
        <v>1.07623551410255E-2</v>
      </c>
      <c r="H295" s="12">
        <v>1.47906721127621E-2</v>
      </c>
      <c r="I295" s="12">
        <v>-1.00030676977716E-2</v>
      </c>
      <c r="J295" s="12">
        <v>-4.0033794178010097E-2</v>
      </c>
      <c r="K295" s="12">
        <v>-3.7037968887462101E-2</v>
      </c>
      <c r="L295" s="12">
        <v>-5.8076295259482102E-2</v>
      </c>
      <c r="M295" s="12">
        <v>-8.6156521605174105E-2</v>
      </c>
      <c r="N295" s="12">
        <v>-1.0548003246467E-2</v>
      </c>
      <c r="O295" s="12">
        <v>-4.5453265368975801E-2</v>
      </c>
      <c r="P295" s="12">
        <v>-3.0351336312728901E-2</v>
      </c>
      <c r="Q295" s="12">
        <v>-6.3706844838920501E-2</v>
      </c>
      <c r="R295" s="12">
        <v>-6.0413944506253897E-2</v>
      </c>
      <c r="S295" s="12">
        <v>-5.0385305008204199E-2</v>
      </c>
      <c r="T295" s="12">
        <v>-7.9140637013532994E-2</v>
      </c>
      <c r="U295" s="12">
        <v>-1.87537990095399E-3</v>
      </c>
      <c r="V295" s="12">
        <v>-9.62024102992413E-2</v>
      </c>
      <c r="W295" s="12">
        <v>-2.7950198043490599E-2</v>
      </c>
      <c r="X295" s="12">
        <v>-2.0228976306147301E-2</v>
      </c>
      <c r="Y295" s="12">
        <v>2.3043473331867E-3</v>
      </c>
      <c r="Z295" s="12">
        <v>6.3897737088640504E-3</v>
      </c>
      <c r="AA295" s="12">
        <v>-1.05440753193428E-2</v>
      </c>
      <c r="AB295" s="12">
        <v>-6.9511311764525394E-2</v>
      </c>
      <c r="AC295" s="12">
        <v>-5.7013768003274901E-2</v>
      </c>
      <c r="AD295" s="12">
        <v>-8.1253458349265201E-2</v>
      </c>
      <c r="AE295" s="12">
        <v>-2.80890257053583E-2</v>
      </c>
      <c r="AF295" s="12">
        <v>-1.02673475936251E-2</v>
      </c>
      <c r="AG295" s="12">
        <v>-4.4300172743201097E-2</v>
      </c>
      <c r="AH295" s="12">
        <v>-3.9910352044990702E-2</v>
      </c>
      <c r="AI295" s="12">
        <v>-1.9945448191992399E-2</v>
      </c>
      <c r="AJ295" s="12">
        <v>-1.1189719312166399E-2</v>
      </c>
      <c r="AK295" s="12">
        <v>4.8851907348513596E-3</v>
      </c>
      <c r="AL295" s="12">
        <v>7.0714042613091504E-3</v>
      </c>
      <c r="AM295" s="12">
        <v>-7.0997075208690998E-3</v>
      </c>
      <c r="AN295" s="12">
        <v>-1.07590935229373E-2</v>
      </c>
      <c r="AO295" s="12">
        <v>-2.53660485732599E-2</v>
      </c>
      <c r="AP295" s="12">
        <v>-5.7828258104772601E-3</v>
      </c>
      <c r="AQ295" s="12">
        <v>-3.9235253924378197E-2</v>
      </c>
      <c r="AR295" s="12">
        <v>1.8960690849093301E-2</v>
      </c>
      <c r="AS295" s="12">
        <v>-8.6854631912087902E-4</v>
      </c>
      <c r="AT295" s="12">
        <v>-3.5755237581576199E-2</v>
      </c>
      <c r="AU295" s="12">
        <v>2.8293544435210202E-2</v>
      </c>
      <c r="AW295">
        <f t="array" ref="AW295">SUMPRODUCT(B295:AU295,TRANSPOSE('QoL regression results'!$H$3:$H$48))</f>
        <v>0.85153944699986739</v>
      </c>
    </row>
    <row r="296" spans="1:49" x14ac:dyDescent="0.3">
      <c r="A296">
        <v>295</v>
      </c>
      <c r="B296" s="12">
        <v>0.89968534495724095</v>
      </c>
      <c r="C296" s="12">
        <v>1.25876071879664E-2</v>
      </c>
      <c r="D296" s="12">
        <v>3.3355502426018299E-2</v>
      </c>
      <c r="E296" s="12">
        <v>-2.0967588116512399E-2</v>
      </c>
      <c r="F296" s="12">
        <v>1.46883936460764E-2</v>
      </c>
      <c r="G296" s="12">
        <v>5.4112866530378601E-4</v>
      </c>
      <c r="H296" s="12">
        <v>8.6928187660784608E-3</v>
      </c>
      <c r="I296" s="12">
        <v>-1.28536433493797E-2</v>
      </c>
      <c r="J296" s="12">
        <v>-6.68727458808311E-2</v>
      </c>
      <c r="K296" s="12">
        <v>-3.6942092242727598E-2</v>
      </c>
      <c r="L296" s="12">
        <v>-9.2942868178905902E-2</v>
      </c>
      <c r="M296" s="12">
        <v>-0.14807944570786599</v>
      </c>
      <c r="N296" s="12">
        <v>-1.3690905120225E-2</v>
      </c>
      <c r="O296" s="12">
        <v>-7.0630483022057405E-2</v>
      </c>
      <c r="P296" s="12">
        <v>-8.5316111823586296E-2</v>
      </c>
      <c r="Q296" s="12">
        <v>-1.55236391733108E-2</v>
      </c>
      <c r="R296" s="12">
        <v>-9.3212174943241799E-2</v>
      </c>
      <c r="S296" s="12">
        <v>-4.4483836415974302E-2</v>
      </c>
      <c r="T296" s="12">
        <v>-9.4736423852527299E-2</v>
      </c>
      <c r="U296" s="12">
        <v>-1.3748211362482599E-2</v>
      </c>
      <c r="V296" s="12">
        <v>-3.81915862393424E-2</v>
      </c>
      <c r="W296" s="12">
        <v>-3.4263913102282197E-2</v>
      </c>
      <c r="X296" s="12">
        <v>-2.34155491011778E-2</v>
      </c>
      <c r="Y296" s="12">
        <v>8.3073362481219798E-3</v>
      </c>
      <c r="Z296" s="12">
        <v>-4.6747623511386597E-3</v>
      </c>
      <c r="AA296" s="12">
        <v>-2.1920517050830798E-2</v>
      </c>
      <c r="AB296" s="12">
        <v>-7.9739145371863801E-2</v>
      </c>
      <c r="AC296" s="12">
        <v>1.7286969068393301E-2</v>
      </c>
      <c r="AD296" s="12">
        <v>5.3103113113614098E-2</v>
      </c>
      <c r="AE296" s="12">
        <v>-2.4843628475028499E-2</v>
      </c>
      <c r="AF296" s="12">
        <v>-2.62246842684392E-2</v>
      </c>
      <c r="AG296" s="12">
        <v>-3.7977635822306698E-2</v>
      </c>
      <c r="AH296" s="12">
        <v>-3.8910931535465799E-2</v>
      </c>
      <c r="AI296" s="12">
        <v>-1.2907657532721901E-2</v>
      </c>
      <c r="AJ296" s="12">
        <v>-9.6854666920343103E-3</v>
      </c>
      <c r="AK296" s="12">
        <v>-6.7320512181613399E-3</v>
      </c>
      <c r="AL296" s="12">
        <v>-1.36042966998484E-3</v>
      </c>
      <c r="AM296" s="12">
        <v>-1.26804568466579E-2</v>
      </c>
      <c r="AN296" s="12">
        <v>-1.5739525246513401E-2</v>
      </c>
      <c r="AO296" s="12">
        <v>-4.0860173713887102E-2</v>
      </c>
      <c r="AP296" s="12">
        <v>-1.0693911712698E-2</v>
      </c>
      <c r="AQ296" s="12">
        <v>-4.0170262123434101E-2</v>
      </c>
      <c r="AR296" s="12">
        <v>2.46499294606898E-2</v>
      </c>
      <c r="AS296" s="12">
        <v>-1.59905635984499E-2</v>
      </c>
      <c r="AT296" s="12">
        <v>-4.81615299062104E-2</v>
      </c>
      <c r="AU296" s="12">
        <v>2.6680079115082099E-2</v>
      </c>
      <c r="AW296">
        <f t="array" ref="AW296">SUMPRODUCT(B296:AU296,TRANSPOSE('QoL regression results'!$H$3:$H$48))</f>
        <v>0.85941398375179034</v>
      </c>
    </row>
    <row r="297" spans="1:49" x14ac:dyDescent="0.3">
      <c r="A297">
        <v>296</v>
      </c>
      <c r="B297" s="12">
        <v>0.88558125258042197</v>
      </c>
      <c r="C297" s="12">
        <v>6.2056527527335602E-3</v>
      </c>
      <c r="D297" s="12">
        <v>7.0941795217374197E-3</v>
      </c>
      <c r="E297" s="12">
        <v>-5.5791733516846204E-3</v>
      </c>
      <c r="F297" s="12">
        <v>2.5446765810730399E-2</v>
      </c>
      <c r="G297" s="12">
        <v>1.45443050207715E-2</v>
      </c>
      <c r="H297" s="12">
        <v>5.5238206657842502E-3</v>
      </c>
      <c r="I297" s="12">
        <v>-4.1848139717870596E-3</v>
      </c>
      <c r="J297" s="12">
        <v>-3.67434038298508E-2</v>
      </c>
      <c r="K297" s="12">
        <v>-3.5154634948452501E-2</v>
      </c>
      <c r="L297" s="12">
        <v>-8.7940416802379906E-2</v>
      </c>
      <c r="M297" s="12">
        <v>-0.13008430176243699</v>
      </c>
      <c r="N297" s="12">
        <v>-2.0680863038312999E-2</v>
      </c>
      <c r="O297" s="12">
        <v>-6.04050731955613E-2</v>
      </c>
      <c r="P297" s="12">
        <v>-8.7715118635065606E-2</v>
      </c>
      <c r="Q297" s="12">
        <v>-7.8372878025398607E-2</v>
      </c>
      <c r="R297" s="12">
        <v>-4.9268106615638199E-2</v>
      </c>
      <c r="S297" s="12">
        <v>-5.0352933607160803E-2</v>
      </c>
      <c r="T297" s="12">
        <v>-8.3636000056822798E-2</v>
      </c>
      <c r="U297" s="12">
        <v>6.8067101606757796E-3</v>
      </c>
      <c r="V297" s="12">
        <v>-7.0273075968134494E-2</v>
      </c>
      <c r="W297" s="12">
        <v>-4.2238349583975002E-2</v>
      </c>
      <c r="X297" s="12">
        <v>-5.0441582550894599E-2</v>
      </c>
      <c r="Y297" s="12">
        <v>-1.8381229933528299E-2</v>
      </c>
      <c r="Z297" s="12">
        <v>4.63379045971877E-4</v>
      </c>
      <c r="AA297" s="12">
        <v>-1.6437352108986301E-2</v>
      </c>
      <c r="AB297" s="12">
        <v>-6.4793905538274299E-2</v>
      </c>
      <c r="AC297" s="12">
        <v>-8.11102239959644E-3</v>
      </c>
      <c r="AD297" s="12">
        <v>2.8428500787501501E-3</v>
      </c>
      <c r="AE297" s="12">
        <v>-2.12486045132932E-2</v>
      </c>
      <c r="AF297" s="12">
        <v>-2.8075486821818402E-2</v>
      </c>
      <c r="AG297" s="12">
        <v>-3.9542995478265001E-2</v>
      </c>
      <c r="AH297" s="12">
        <v>-3.8550338399561998E-2</v>
      </c>
      <c r="AI297" s="12">
        <v>-1.5424360696492299E-2</v>
      </c>
      <c r="AJ297" s="12">
        <v>-1.38789679741526E-2</v>
      </c>
      <c r="AK297" s="12">
        <v>1.0702521512717901E-3</v>
      </c>
      <c r="AL297" s="12">
        <v>5.5014090508458098E-3</v>
      </c>
      <c r="AM297" s="12">
        <v>-6.5128669806232397E-3</v>
      </c>
      <c r="AN297" s="12">
        <v>-1.5157336559233001E-2</v>
      </c>
      <c r="AO297" s="12">
        <v>-2.8189914585567299E-2</v>
      </c>
      <c r="AP297" s="12">
        <v>-7.7963321098983704E-3</v>
      </c>
      <c r="AQ297" s="12">
        <v>-3.9268637377086801E-2</v>
      </c>
      <c r="AR297" s="12">
        <v>2.5140672899089899E-2</v>
      </c>
      <c r="AS297" s="12">
        <v>-1.0756035164038801E-2</v>
      </c>
      <c r="AT297" s="12">
        <v>-4.1659527996800803E-2</v>
      </c>
      <c r="AU297" s="12">
        <v>2.9691926707823502E-2</v>
      </c>
      <c r="AW297">
        <f t="array" ref="AW297">SUMPRODUCT(B297:AU297,TRANSPOSE('QoL regression results'!$H$3:$H$48))</f>
        <v>0.8525323232317058</v>
      </c>
    </row>
    <row r="298" spans="1:49" x14ac:dyDescent="0.3">
      <c r="A298">
        <v>297</v>
      </c>
      <c r="B298" s="12">
        <v>0.88730407425707303</v>
      </c>
      <c r="C298" s="12">
        <v>8.3293162863166403E-3</v>
      </c>
      <c r="D298" s="12">
        <v>1.27059198556503E-2</v>
      </c>
      <c r="E298" s="12">
        <v>-2.1575335451667201E-2</v>
      </c>
      <c r="F298" s="12">
        <v>2.3359524212763199E-2</v>
      </c>
      <c r="G298" s="12">
        <v>2.58431886091612E-2</v>
      </c>
      <c r="H298" s="12">
        <v>-9.5477440699943197E-3</v>
      </c>
      <c r="I298" s="12">
        <v>-2.1598681433793499E-2</v>
      </c>
      <c r="J298" s="12">
        <v>-5.0834740312424097E-2</v>
      </c>
      <c r="K298" s="12">
        <v>-4.0636005052116099E-2</v>
      </c>
      <c r="L298" s="12">
        <v>-9.8415709150476594E-2</v>
      </c>
      <c r="M298" s="12">
        <v>-8.7321392955489005E-2</v>
      </c>
      <c r="N298" s="12">
        <v>-2.5517043041905298E-2</v>
      </c>
      <c r="O298" s="12">
        <v>-5.6812206345551501E-2</v>
      </c>
      <c r="P298" s="12">
        <v>-9.1938131742713897E-2</v>
      </c>
      <c r="Q298" s="12">
        <v>-5.7269780262501499E-2</v>
      </c>
      <c r="R298" s="12">
        <v>-7.1484821682405497E-2</v>
      </c>
      <c r="S298" s="12">
        <v>-6.7101867391391207E-2</v>
      </c>
      <c r="T298" s="12">
        <v>-0.111657081166792</v>
      </c>
      <c r="U298" s="12">
        <v>3.5425184876197099E-3</v>
      </c>
      <c r="V298" s="12">
        <v>-9.1399453622896296E-2</v>
      </c>
      <c r="W298" s="12">
        <v>-3.41008362296676E-2</v>
      </c>
      <c r="X298" s="12">
        <v>-6.1071566272773797E-2</v>
      </c>
      <c r="Y298" s="12">
        <v>4.6242473560940698E-3</v>
      </c>
      <c r="Z298" s="12">
        <v>1.9993600568467801E-2</v>
      </c>
      <c r="AA298" s="12">
        <v>-5.36160605014201E-3</v>
      </c>
      <c r="AB298" s="12">
        <v>-5.78084594321173E-2</v>
      </c>
      <c r="AC298" s="12">
        <v>-1.38421999978217E-2</v>
      </c>
      <c r="AD298" s="12">
        <v>-7.8930935375559494E-2</v>
      </c>
      <c r="AE298" s="12">
        <v>-2.5203882319180599E-2</v>
      </c>
      <c r="AF298" s="12">
        <v>-1.2747065016905401E-2</v>
      </c>
      <c r="AG298" s="12">
        <v>-3.8282989003703E-2</v>
      </c>
      <c r="AH298" s="12">
        <v>-3.6830789193569101E-2</v>
      </c>
      <c r="AI298" s="12">
        <v>-2.27879968009118E-2</v>
      </c>
      <c r="AJ298" s="12">
        <v>-8.6300006342459202E-3</v>
      </c>
      <c r="AK298" s="12">
        <v>-2.5164957630735901E-3</v>
      </c>
      <c r="AL298" s="12">
        <v>3.11295805690916E-3</v>
      </c>
      <c r="AM298" s="12">
        <v>-1.03399096053494E-2</v>
      </c>
      <c r="AN298" s="12">
        <v>-1.3944958201682499E-2</v>
      </c>
      <c r="AO298" s="12">
        <v>-3.03752742046276E-2</v>
      </c>
      <c r="AP298" s="12">
        <v>-9.7143492479709707E-3</v>
      </c>
      <c r="AQ298" s="12">
        <v>-4.2285722888537297E-2</v>
      </c>
      <c r="AR298" s="12">
        <v>1.92623043349575E-2</v>
      </c>
      <c r="AS298" s="12">
        <v>-1.5041836537956601E-2</v>
      </c>
      <c r="AT298" s="12">
        <v>-4.4458977335976202E-2</v>
      </c>
      <c r="AU298" s="12">
        <v>3.6610859001845401E-2</v>
      </c>
      <c r="AW298">
        <f t="array" ref="AW298">SUMPRODUCT(B298:AU298,TRANSPOSE('QoL regression results'!$H$3:$H$48))</f>
        <v>0.85358624312041309</v>
      </c>
    </row>
    <row r="299" spans="1:49" x14ac:dyDescent="0.3">
      <c r="A299">
        <v>298</v>
      </c>
      <c r="B299" s="12">
        <v>0.88837310876847297</v>
      </c>
      <c r="C299" s="12">
        <v>1.43544043089941E-3</v>
      </c>
      <c r="D299" s="12">
        <v>4.38952665731229E-3</v>
      </c>
      <c r="E299" s="12">
        <v>-5.5132958923535202E-2</v>
      </c>
      <c r="F299" s="12">
        <v>2.55134265080839E-2</v>
      </c>
      <c r="G299" s="12">
        <v>2.26682426528781E-2</v>
      </c>
      <c r="H299" s="12">
        <v>1.24008528621696E-2</v>
      </c>
      <c r="I299" s="12">
        <v>-1.51967708791264E-2</v>
      </c>
      <c r="J299" s="12">
        <v>-5.3891746564145401E-2</v>
      </c>
      <c r="K299" s="12">
        <v>-3.9062746174784398E-2</v>
      </c>
      <c r="L299" s="12">
        <v>-0.106993774276709</v>
      </c>
      <c r="M299" s="12">
        <v>-0.142142571709864</v>
      </c>
      <c r="N299" s="12">
        <v>-2.3399554207224602E-2</v>
      </c>
      <c r="O299" s="12">
        <v>-7.0734565741697494E-2</v>
      </c>
      <c r="P299" s="12">
        <v>-8.42063076757366E-2</v>
      </c>
      <c r="Q299" s="12">
        <v>-0.108001256865911</v>
      </c>
      <c r="R299" s="12">
        <v>-8.7093264333345702E-2</v>
      </c>
      <c r="S299" s="12">
        <v>-5.3911317040593897E-2</v>
      </c>
      <c r="T299" s="12">
        <v>-8.9830108358247604E-2</v>
      </c>
      <c r="U299" s="12">
        <v>-5.3987935787510903E-3</v>
      </c>
      <c r="V299" s="12">
        <v>-0.122522948119086</v>
      </c>
      <c r="W299" s="12">
        <v>-2.4330822261115E-2</v>
      </c>
      <c r="X299" s="12">
        <v>-1.1092572383200499E-2</v>
      </c>
      <c r="Y299" s="12">
        <v>-7.2774851302391504E-3</v>
      </c>
      <c r="Z299" s="12">
        <v>2.3421859548580701E-2</v>
      </c>
      <c r="AA299" s="12">
        <v>-1.0196199861709001E-2</v>
      </c>
      <c r="AB299" s="12">
        <v>-8.73223103018992E-2</v>
      </c>
      <c r="AC299" s="12">
        <v>1.8211835981262098E-2</v>
      </c>
      <c r="AD299" s="12">
        <v>1.0940510193892399E-2</v>
      </c>
      <c r="AE299" s="12">
        <v>-2.2902398513208098E-2</v>
      </c>
      <c r="AF299" s="12">
        <v>-3.2132949339912099E-2</v>
      </c>
      <c r="AG299" s="12">
        <v>-4.4146653503539197E-2</v>
      </c>
      <c r="AH299" s="12">
        <v>-3.5223063390220397E-2</v>
      </c>
      <c r="AI299" s="12">
        <v>-2.6153227729314901E-2</v>
      </c>
      <c r="AJ299" s="12">
        <v>-1.2392283810639899E-2</v>
      </c>
      <c r="AK299" s="13">
        <v>1.6544428571398899E-5</v>
      </c>
      <c r="AL299" s="12">
        <v>9.3470709985696305E-3</v>
      </c>
      <c r="AM299" s="12">
        <v>-2.2145994107517601E-3</v>
      </c>
      <c r="AN299" s="12">
        <v>-1.22918362097632E-2</v>
      </c>
      <c r="AO299" s="12">
        <v>-3.0148634110524101E-2</v>
      </c>
      <c r="AP299" s="12">
        <v>-9.0507985662310296E-3</v>
      </c>
      <c r="AQ299" s="12">
        <v>-3.9566912294449599E-2</v>
      </c>
      <c r="AR299" s="12">
        <v>2.08092730977666E-2</v>
      </c>
      <c r="AS299" s="12">
        <v>-1.33045308121149E-2</v>
      </c>
      <c r="AT299" s="12">
        <v>-4.20236108314304E-2</v>
      </c>
      <c r="AU299" s="12">
        <v>3.1913216914895098E-2</v>
      </c>
      <c r="AW299">
        <f t="array" ref="AW299">SUMPRODUCT(B299:AU299,TRANSPOSE('QoL regression results'!$H$3:$H$48))</f>
        <v>0.86249711637682225</v>
      </c>
    </row>
    <row r="300" spans="1:49" x14ac:dyDescent="0.3">
      <c r="A300">
        <v>299</v>
      </c>
      <c r="B300" s="12">
        <v>0.88621789229422798</v>
      </c>
      <c r="C300" s="12">
        <v>3.4915322669103201E-3</v>
      </c>
      <c r="D300" s="12">
        <v>2.9148834162103501E-3</v>
      </c>
      <c r="E300" s="12">
        <v>-5.4496305866690201E-2</v>
      </c>
      <c r="F300" s="12">
        <v>2.5217762449779399E-2</v>
      </c>
      <c r="G300" s="12">
        <v>2.7742077226263599E-2</v>
      </c>
      <c r="H300" s="12">
        <v>1.9465007789345099E-2</v>
      </c>
      <c r="I300" s="12">
        <v>-5.3060692247850396E-3</v>
      </c>
      <c r="J300" s="12">
        <v>-5.0560720593711202E-2</v>
      </c>
      <c r="K300" s="12">
        <v>-3.3380910795609502E-2</v>
      </c>
      <c r="L300" s="12">
        <v>-0.102737722466542</v>
      </c>
      <c r="M300" s="12">
        <v>-7.7432397992054397E-2</v>
      </c>
      <c r="N300" s="12">
        <v>-1.48759525470561E-2</v>
      </c>
      <c r="O300" s="12">
        <v>-6.3533679183369995E-2</v>
      </c>
      <c r="P300" s="12">
        <v>-8.9728649150256606E-2</v>
      </c>
      <c r="Q300" s="12">
        <v>-8.3192690872132505E-2</v>
      </c>
      <c r="R300" s="12">
        <v>-0.113851368910764</v>
      </c>
      <c r="S300" s="12">
        <v>-5.3159627725469998E-2</v>
      </c>
      <c r="T300" s="12">
        <v>-0.106478370449651</v>
      </c>
      <c r="U300" s="12">
        <v>4.0520373227030497E-3</v>
      </c>
      <c r="V300" s="12">
        <v>-1.40892036100645E-2</v>
      </c>
      <c r="W300" s="12">
        <v>-2.2107987187683E-2</v>
      </c>
      <c r="X300" s="12">
        <v>-3.5423902842578202E-2</v>
      </c>
      <c r="Y300" s="12">
        <v>5.8705456383199598E-3</v>
      </c>
      <c r="Z300" s="12">
        <v>1.6959682801636702E-2</v>
      </c>
      <c r="AA300" s="12">
        <v>-2.4598453256669001E-2</v>
      </c>
      <c r="AB300" s="12">
        <v>-5.8123908023812801E-2</v>
      </c>
      <c r="AC300" s="12">
        <v>-3.7516188329712999E-2</v>
      </c>
      <c r="AD300" s="12">
        <v>6.8857497310008994E-2</v>
      </c>
      <c r="AE300" s="12">
        <v>-2.0135890088325299E-2</v>
      </c>
      <c r="AF300" s="12">
        <v>-1.2705271776407699E-2</v>
      </c>
      <c r="AG300" s="12">
        <v>-4.5443016353041897E-2</v>
      </c>
      <c r="AH300" s="12">
        <v>-4.3179530591306997E-2</v>
      </c>
      <c r="AI300" s="12">
        <v>-2.8861164817916101E-2</v>
      </c>
      <c r="AJ300" s="12">
        <v>-1.0435450864729801E-2</v>
      </c>
      <c r="AK300" s="12">
        <v>2.2940290190304399E-3</v>
      </c>
      <c r="AL300" s="12">
        <v>9.5046555644204798E-3</v>
      </c>
      <c r="AM300" s="12">
        <v>-4.8923460728485402E-3</v>
      </c>
      <c r="AN300" s="12">
        <v>-1.7972428712923101E-2</v>
      </c>
      <c r="AO300" s="12">
        <v>-2.8708000864611199E-2</v>
      </c>
      <c r="AP300" s="12">
        <v>-4.46112377733455E-3</v>
      </c>
      <c r="AQ300" s="12">
        <v>-3.9184327279128801E-2</v>
      </c>
      <c r="AR300" s="12">
        <v>2.4283190579075499E-2</v>
      </c>
      <c r="AS300" s="12">
        <v>-1.0223865449493E-2</v>
      </c>
      <c r="AT300" s="12">
        <v>-4.2363472770794303E-2</v>
      </c>
      <c r="AU300" s="12">
        <v>3.07748869737582E-2</v>
      </c>
      <c r="AW300">
        <f t="array" ref="AW300">SUMPRODUCT(B300:AU300,TRANSPOSE('QoL regression results'!$H$3:$H$48))</f>
        <v>0.8525430172673415</v>
      </c>
    </row>
    <row r="301" spans="1:49" x14ac:dyDescent="0.3">
      <c r="A301">
        <v>300</v>
      </c>
      <c r="B301" s="12">
        <v>0.89089138162181603</v>
      </c>
      <c r="C301" s="12">
        <v>2.3787852303076401E-4</v>
      </c>
      <c r="D301" s="12">
        <v>-8.3225039840186098E-3</v>
      </c>
      <c r="E301" s="12">
        <v>-4.22587646166247E-2</v>
      </c>
      <c r="F301" s="12">
        <v>2.1287715617230502E-2</v>
      </c>
      <c r="G301" s="12">
        <v>1.30515087883888E-2</v>
      </c>
      <c r="H301" s="12">
        <v>6.2186770723984099E-3</v>
      </c>
      <c r="I301" s="12">
        <v>-9.8687758928206297E-3</v>
      </c>
      <c r="J301" s="12">
        <v>-7.4278336718549096E-2</v>
      </c>
      <c r="K301" s="12">
        <v>-4.3427369150402802E-2</v>
      </c>
      <c r="L301" s="12">
        <v>-0.121364076740026</v>
      </c>
      <c r="M301" s="12">
        <v>-8.7531794891246198E-2</v>
      </c>
      <c r="N301" s="12">
        <v>-2.4795877989437401E-2</v>
      </c>
      <c r="O301" s="12">
        <v>-4.38005684065466E-2</v>
      </c>
      <c r="P301" s="12">
        <v>-5.0499356205410698E-2</v>
      </c>
      <c r="Q301" s="12">
        <v>-7.1927756499070697E-2</v>
      </c>
      <c r="R301" s="12">
        <v>-5.5571827723127298E-2</v>
      </c>
      <c r="S301" s="12">
        <v>-3.4199132220215998E-2</v>
      </c>
      <c r="T301" s="12">
        <v>-8.5496187220442804E-2</v>
      </c>
      <c r="U301" s="12">
        <v>-1.9011686406713899E-2</v>
      </c>
      <c r="V301" s="12">
        <v>-6.2517887791395305E-2</v>
      </c>
      <c r="W301" s="12">
        <v>-2.3740857651192299E-2</v>
      </c>
      <c r="X301" s="12">
        <v>-1.3051220784803899E-2</v>
      </c>
      <c r="Y301" s="12">
        <v>-1.5830559041048901E-2</v>
      </c>
      <c r="Z301" s="12">
        <v>-2.6564611819908799E-2</v>
      </c>
      <c r="AA301" s="12">
        <v>-2.75606844878197E-2</v>
      </c>
      <c r="AB301" s="12">
        <v>-6.9965857848544394E-2</v>
      </c>
      <c r="AC301" s="12">
        <v>-2.0034749440388501E-2</v>
      </c>
      <c r="AD301" s="12">
        <v>-4.8116044882135903E-2</v>
      </c>
      <c r="AE301" s="12">
        <v>-2.3575555832024302E-2</v>
      </c>
      <c r="AF301" s="12">
        <v>-1.6045980803276499E-2</v>
      </c>
      <c r="AG301" s="12">
        <v>-4.75197647212224E-2</v>
      </c>
      <c r="AH301" s="12">
        <v>-3.7877526866741298E-2</v>
      </c>
      <c r="AI301" s="12">
        <v>-1.28684012832551E-2</v>
      </c>
      <c r="AJ301" s="12">
        <v>-1.3633255883692699E-2</v>
      </c>
      <c r="AK301" s="12">
        <v>4.9073109026198701E-3</v>
      </c>
      <c r="AL301" s="12">
        <v>8.0121249455387799E-3</v>
      </c>
      <c r="AM301" s="12">
        <v>-8.1498491135764892E-3</v>
      </c>
      <c r="AN301" s="12">
        <v>-1.15130352269314E-2</v>
      </c>
      <c r="AO301" s="12">
        <v>-2.7795452652759602E-2</v>
      </c>
      <c r="AP301" s="12">
        <v>-6.2537566113638502E-3</v>
      </c>
      <c r="AQ301" s="12">
        <v>-3.5322147590395397E-2</v>
      </c>
      <c r="AR301" s="12">
        <v>1.83763221076024E-2</v>
      </c>
      <c r="AS301" s="12">
        <v>-8.29044541697453E-3</v>
      </c>
      <c r="AT301" s="12">
        <v>-4.1406379401754498E-2</v>
      </c>
      <c r="AU301" s="12">
        <v>3.20952591819662E-2</v>
      </c>
      <c r="AW301">
        <f t="array" ref="AW301">SUMPRODUCT(B301:AU301,TRANSPOSE('QoL regression results'!$H$3:$H$48))</f>
        <v>0.86102597970061356</v>
      </c>
    </row>
    <row r="302" spans="1:49" x14ac:dyDescent="0.3">
      <c r="A302">
        <v>301</v>
      </c>
      <c r="B302" s="12">
        <v>0.89340571769716104</v>
      </c>
      <c r="C302" s="12">
        <v>-3.5846433986679201E-3</v>
      </c>
      <c r="D302" s="12">
        <v>-3.70931258650351E-3</v>
      </c>
      <c r="E302" s="12">
        <v>-4.2082503935419902E-2</v>
      </c>
      <c r="F302" s="12">
        <v>2.0743894136687001E-2</v>
      </c>
      <c r="G302" s="12">
        <v>1.6756623496498299E-2</v>
      </c>
      <c r="H302" s="12">
        <v>6.7142200206526401E-3</v>
      </c>
      <c r="I302" s="12">
        <v>1.02221201500775E-2</v>
      </c>
      <c r="J302" s="12">
        <v>-7.2867266577352596E-2</v>
      </c>
      <c r="K302" s="12">
        <v>-4.08076255452412E-2</v>
      </c>
      <c r="L302" s="12">
        <v>-0.11235013099852401</v>
      </c>
      <c r="M302" s="12">
        <v>-0.10370302964073699</v>
      </c>
      <c r="N302" s="12">
        <v>-1.29485605712331E-2</v>
      </c>
      <c r="O302" s="12">
        <v>-8.7637506821219596E-2</v>
      </c>
      <c r="P302" s="12">
        <v>-4.2581678106942002E-2</v>
      </c>
      <c r="Q302" s="12">
        <v>-0.103236603965617</v>
      </c>
      <c r="R302" s="12">
        <v>-0.117168695392889</v>
      </c>
      <c r="S302" s="12">
        <v>-4.0119824262112198E-2</v>
      </c>
      <c r="T302" s="12">
        <v>-8.9458749597582099E-2</v>
      </c>
      <c r="U302" s="12">
        <v>-1.47873258550675E-2</v>
      </c>
      <c r="V302" s="12">
        <v>2.58433406295831E-2</v>
      </c>
      <c r="W302" s="12">
        <v>-3.7458200654126701E-2</v>
      </c>
      <c r="X302" s="12">
        <v>-2.9913330010098899E-2</v>
      </c>
      <c r="Y302" s="12">
        <v>-1.1039270959433901E-2</v>
      </c>
      <c r="Z302" s="12">
        <v>-2.3173516846587101E-2</v>
      </c>
      <c r="AA302" s="12">
        <v>-7.3846768139034496E-3</v>
      </c>
      <c r="AB302" s="12">
        <v>-6.4054384248031906E-2</v>
      </c>
      <c r="AC302" s="12">
        <v>-4.0482764757435903E-2</v>
      </c>
      <c r="AD302" s="12">
        <v>-2.11937037614672E-2</v>
      </c>
      <c r="AE302" s="12">
        <v>-2.56860450128348E-2</v>
      </c>
      <c r="AF302" s="12">
        <v>-7.8064690540499103E-3</v>
      </c>
      <c r="AG302" s="12">
        <v>-4.8093406644009802E-2</v>
      </c>
      <c r="AH302" s="12">
        <v>-3.3599726191588603E-2</v>
      </c>
      <c r="AI302" s="12">
        <v>-2.32738846214962E-2</v>
      </c>
      <c r="AJ302" s="12">
        <v>-1.3111290451390799E-2</v>
      </c>
      <c r="AK302" s="12">
        <v>3.9003622788100802E-3</v>
      </c>
      <c r="AL302" s="12">
        <v>4.79458587899059E-3</v>
      </c>
      <c r="AM302" s="12">
        <v>-7.7340435196039002E-3</v>
      </c>
      <c r="AN302" s="12">
        <v>-1.6692877506282001E-2</v>
      </c>
      <c r="AO302" s="12">
        <v>-2.7912852207841701E-2</v>
      </c>
      <c r="AP302" s="12">
        <v>-6.0856458434867203E-3</v>
      </c>
      <c r="AQ302" s="12">
        <v>-3.7154502805885503E-2</v>
      </c>
      <c r="AR302" s="12">
        <v>1.8481526852053301E-2</v>
      </c>
      <c r="AS302" s="12">
        <v>-5.4225540618775504E-3</v>
      </c>
      <c r="AT302" s="12">
        <v>-4.0027650901027501E-2</v>
      </c>
      <c r="AU302" s="12">
        <v>2.8743253872623501E-2</v>
      </c>
      <c r="AW302">
        <f t="array" ref="AW302">SUMPRODUCT(B302:AU302,TRANSPOSE('QoL regression results'!$H$3:$H$48))</f>
        <v>0.86460057738456308</v>
      </c>
    </row>
    <row r="303" spans="1:49" x14ac:dyDescent="0.3">
      <c r="A303">
        <v>302</v>
      </c>
      <c r="B303" s="12">
        <v>0.90074432656123404</v>
      </c>
      <c r="C303" s="12">
        <v>7.1415710376363404E-3</v>
      </c>
      <c r="D303" s="12">
        <v>1.0625740803478E-3</v>
      </c>
      <c r="E303" s="12">
        <v>-4.51510369745802E-2</v>
      </c>
      <c r="F303" s="12">
        <v>1.8169396401325699E-2</v>
      </c>
      <c r="G303" s="12">
        <v>1.2576825060129899E-2</v>
      </c>
      <c r="H303" s="12">
        <v>5.9997981308034503E-3</v>
      </c>
      <c r="I303" s="12">
        <v>-6.1190103451565104E-3</v>
      </c>
      <c r="J303" s="12">
        <v>-5.7379919017821197E-2</v>
      </c>
      <c r="K303" s="12">
        <v>-3.8694306562977898E-2</v>
      </c>
      <c r="L303" s="12">
        <v>-9.7721843200098898E-2</v>
      </c>
      <c r="M303" s="12">
        <v>-8.3498564217061297E-2</v>
      </c>
      <c r="N303" s="12">
        <v>-1.6513417100370902E-2</v>
      </c>
      <c r="O303" s="12">
        <v>-9.0027535727991603E-2</v>
      </c>
      <c r="P303" s="12">
        <v>-9.4539080632334294E-2</v>
      </c>
      <c r="Q303" s="12">
        <v>-0.112306912969116</v>
      </c>
      <c r="R303" s="12">
        <v>-5.3015389032408801E-2</v>
      </c>
      <c r="S303" s="12">
        <v>-6.8560246004841702E-2</v>
      </c>
      <c r="T303" s="12">
        <v>-8.4864806207897506E-2</v>
      </c>
      <c r="U303" s="12">
        <v>-2.2368291712408901E-2</v>
      </c>
      <c r="V303" s="12">
        <v>-6.7086501252869593E-2</v>
      </c>
      <c r="W303" s="12">
        <v>-1.8492807104789899E-2</v>
      </c>
      <c r="X303" s="12">
        <v>-6.4418410948045403E-3</v>
      </c>
      <c r="Y303" s="12">
        <v>4.8775707576921302E-4</v>
      </c>
      <c r="Z303" s="12">
        <v>1.09279846150216E-2</v>
      </c>
      <c r="AA303" s="12">
        <v>-1.42231132523224E-2</v>
      </c>
      <c r="AB303" s="12">
        <v>-5.31014574262079E-2</v>
      </c>
      <c r="AC303" s="12">
        <v>-1.21430437632442E-2</v>
      </c>
      <c r="AD303" s="12">
        <v>-3.7546410245579698E-2</v>
      </c>
      <c r="AE303" s="12">
        <v>-2.9503178859939399E-2</v>
      </c>
      <c r="AF303" s="12">
        <v>-1.7382750345003101E-2</v>
      </c>
      <c r="AG303" s="12">
        <v>-4.4058075399208099E-2</v>
      </c>
      <c r="AH303" s="12">
        <v>-3.6767404517403998E-2</v>
      </c>
      <c r="AI303" s="12">
        <v>-1.9726635266787199E-2</v>
      </c>
      <c r="AJ303" s="12">
        <v>-1.43329868415025E-2</v>
      </c>
      <c r="AK303" s="12">
        <v>-2.7065885478220401E-3</v>
      </c>
      <c r="AL303" s="12">
        <v>5.8645269120656401E-3</v>
      </c>
      <c r="AM303" s="12">
        <v>-7.8523936572488899E-3</v>
      </c>
      <c r="AN303" s="12">
        <v>-1.48513717054724E-2</v>
      </c>
      <c r="AO303" s="12">
        <v>-2.9719229252968E-2</v>
      </c>
      <c r="AP303" s="12">
        <v>-1.38287226383277E-2</v>
      </c>
      <c r="AQ303" s="12">
        <v>-4.3629721380838198E-2</v>
      </c>
      <c r="AR303" s="12">
        <v>2.2840676965426202E-2</v>
      </c>
      <c r="AS303" s="12">
        <v>-1.6451205203053602E-2</v>
      </c>
      <c r="AT303" s="12">
        <v>-4.3595183601494301E-2</v>
      </c>
      <c r="AU303" s="12">
        <v>2.7162952808980199E-2</v>
      </c>
      <c r="AW303">
        <f t="array" ref="AW303">SUMPRODUCT(B303:AU303,TRANSPOSE('QoL regression results'!$H$3:$H$48))</f>
        <v>0.86984144895589566</v>
      </c>
    </row>
    <row r="304" spans="1:49" x14ac:dyDescent="0.3">
      <c r="A304">
        <v>303</v>
      </c>
      <c r="B304" s="12">
        <v>0.89526987324608098</v>
      </c>
      <c r="C304" s="12">
        <v>3.3877873576699598E-3</v>
      </c>
      <c r="D304" s="12">
        <v>-7.3189992317481299E-3</v>
      </c>
      <c r="E304" s="12">
        <v>-4.47665140032091E-2</v>
      </c>
      <c r="F304" s="12">
        <v>2.48501490961449E-2</v>
      </c>
      <c r="G304" s="12">
        <v>1.4785548722899401E-2</v>
      </c>
      <c r="H304" s="12">
        <v>1.6610674828373001E-2</v>
      </c>
      <c r="I304" s="12">
        <v>-1.8610213153307398E-2</v>
      </c>
      <c r="J304" s="12">
        <v>-4.0236546227599403E-2</v>
      </c>
      <c r="K304" s="12">
        <v>-3.9473254652471201E-2</v>
      </c>
      <c r="L304" s="12">
        <v>-9.6892341151938302E-2</v>
      </c>
      <c r="M304" s="12">
        <v>-0.10158339741981</v>
      </c>
      <c r="N304" s="12">
        <v>-1.46712618476686E-2</v>
      </c>
      <c r="O304" s="12">
        <v>-4.5296573375633899E-2</v>
      </c>
      <c r="P304" s="12">
        <v>-0.120610623586733</v>
      </c>
      <c r="Q304" s="12">
        <v>-3.00388493990674E-2</v>
      </c>
      <c r="R304" s="12">
        <v>-3.42014626918625E-2</v>
      </c>
      <c r="S304" s="12">
        <v>-6.7192629734810494E-2</v>
      </c>
      <c r="T304" s="12">
        <v>-8.6583082266986799E-2</v>
      </c>
      <c r="U304" s="12">
        <v>7.7306266908581996E-3</v>
      </c>
      <c r="V304" s="12">
        <v>-0.13896700194292499</v>
      </c>
      <c r="W304" s="12">
        <v>-3.3162628117892903E-2</v>
      </c>
      <c r="X304" s="12">
        <v>-2.8772428648177601E-2</v>
      </c>
      <c r="Y304" s="12">
        <v>1.7020734467306099E-2</v>
      </c>
      <c r="Z304" s="12">
        <v>7.0848255802291801E-3</v>
      </c>
      <c r="AA304" s="12">
        <v>-1.9183132223143998E-2</v>
      </c>
      <c r="AB304" s="12">
        <v>-7.8708388668012899E-2</v>
      </c>
      <c r="AC304" s="12">
        <v>7.8453519848843897E-3</v>
      </c>
      <c r="AD304" s="12">
        <v>-2.4048033305876401E-2</v>
      </c>
      <c r="AE304" s="12">
        <v>-3.0061329336763001E-2</v>
      </c>
      <c r="AF304" s="12">
        <v>-7.3481042208700898E-3</v>
      </c>
      <c r="AG304" s="12">
        <v>-4.4738254842008801E-2</v>
      </c>
      <c r="AH304" s="12">
        <v>-3.9566565252483601E-2</v>
      </c>
      <c r="AI304" s="12">
        <v>-1.7716339871796501E-2</v>
      </c>
      <c r="AJ304" s="12">
        <v>-1.32461212334674E-2</v>
      </c>
      <c r="AK304" s="12">
        <v>8.3438010928714695E-4</v>
      </c>
      <c r="AL304" s="12">
        <v>4.17854573573635E-3</v>
      </c>
      <c r="AM304" s="12">
        <v>-1.0390695844511201E-2</v>
      </c>
      <c r="AN304" s="12">
        <v>-1.6027263011844199E-2</v>
      </c>
      <c r="AO304" s="12">
        <v>-3.2175394293783501E-2</v>
      </c>
      <c r="AP304" s="12">
        <v>-5.8371660525768903E-3</v>
      </c>
      <c r="AQ304" s="12">
        <v>-3.0745980664903999E-2</v>
      </c>
      <c r="AR304" s="12">
        <v>1.9542098548735599E-2</v>
      </c>
      <c r="AS304" s="12">
        <v>-1.0277532331596201E-2</v>
      </c>
      <c r="AT304" s="12">
        <v>-4.5113735552521503E-2</v>
      </c>
      <c r="AU304" s="12">
        <v>2.8588434335102299E-2</v>
      </c>
      <c r="AW304">
        <f t="array" ref="AW304">SUMPRODUCT(B304:AU304,TRANSPOSE('QoL regression results'!$H$3:$H$48))</f>
        <v>0.85988185372933379</v>
      </c>
    </row>
    <row r="305" spans="1:49" x14ac:dyDescent="0.3">
      <c r="A305">
        <v>304</v>
      </c>
      <c r="B305" s="12">
        <v>0.88582084534767802</v>
      </c>
      <c r="C305" s="12">
        <v>8.3813297735249696E-3</v>
      </c>
      <c r="D305" s="12">
        <v>-6.2589424396952203E-3</v>
      </c>
      <c r="E305" s="12">
        <v>-3.6147984315791699E-2</v>
      </c>
      <c r="F305" s="12">
        <v>2.21172649644596E-2</v>
      </c>
      <c r="G305" s="12">
        <v>1.8698338082169499E-2</v>
      </c>
      <c r="H305" s="12">
        <v>6.2646422246888699E-3</v>
      </c>
      <c r="I305" s="12">
        <v>-2.17390611941237E-2</v>
      </c>
      <c r="J305" s="12">
        <v>-6.17408111096579E-2</v>
      </c>
      <c r="K305" s="12">
        <v>-3.1351243185445299E-2</v>
      </c>
      <c r="L305" s="12">
        <v>-8.7452268276839107E-2</v>
      </c>
      <c r="M305" s="12">
        <v>-8.5535802419159396E-2</v>
      </c>
      <c r="N305" s="12">
        <v>-1.49727466636272E-2</v>
      </c>
      <c r="O305" s="12">
        <v>-6.4750782259647699E-2</v>
      </c>
      <c r="P305" s="12">
        <v>-0.116794990682133</v>
      </c>
      <c r="Q305" s="12">
        <v>-3.29534430837993E-2</v>
      </c>
      <c r="R305" s="12">
        <v>-5.1330068159494001E-2</v>
      </c>
      <c r="S305" s="12">
        <v>-5.8263219811505701E-2</v>
      </c>
      <c r="T305" s="12">
        <v>-6.0634738602207798E-2</v>
      </c>
      <c r="U305" s="12">
        <v>-1.46594474368901E-3</v>
      </c>
      <c r="V305" s="12">
        <v>-3.7389732273445601E-2</v>
      </c>
      <c r="W305" s="12">
        <v>-2.9931139549093901E-2</v>
      </c>
      <c r="X305" s="12">
        <v>-2.2716909233148001E-2</v>
      </c>
      <c r="Y305" s="12">
        <v>2.7944654713241402E-3</v>
      </c>
      <c r="Z305" s="12">
        <v>2.9099682404671898E-2</v>
      </c>
      <c r="AA305" s="12">
        <v>-9.4130038662923604E-3</v>
      </c>
      <c r="AB305" s="12">
        <v>-7.2028585136024406E-2</v>
      </c>
      <c r="AC305" s="12">
        <v>-3.6511971201166303E-2</v>
      </c>
      <c r="AD305" s="12">
        <v>-1.86321123350855E-2</v>
      </c>
      <c r="AE305" s="12">
        <v>-2.2291843529163202E-2</v>
      </c>
      <c r="AF305" s="12">
        <v>-1.9308625147485398E-2</v>
      </c>
      <c r="AG305" s="12">
        <v>-4.3021578366498697E-2</v>
      </c>
      <c r="AH305" s="12">
        <v>-3.4083760044722397E-2</v>
      </c>
      <c r="AI305" s="12">
        <v>-2.0752417805577E-2</v>
      </c>
      <c r="AJ305" s="12">
        <v>-1.6286302219773899E-2</v>
      </c>
      <c r="AK305" s="12">
        <v>-6.2521269675213298E-4</v>
      </c>
      <c r="AL305" s="12">
        <v>2.8015703371207898E-3</v>
      </c>
      <c r="AM305" s="12">
        <v>-1.14828735900546E-2</v>
      </c>
      <c r="AN305" s="12">
        <v>-2.1260152144233001E-2</v>
      </c>
      <c r="AO305" s="12">
        <v>-3.3546745810727099E-2</v>
      </c>
      <c r="AP305" s="12">
        <v>-7.0441554388156599E-3</v>
      </c>
      <c r="AQ305" s="12">
        <v>-3.9708557913347702E-2</v>
      </c>
      <c r="AR305" s="12">
        <v>2.1358217950248299E-2</v>
      </c>
      <c r="AS305" s="12">
        <v>-7.8918686831587707E-3</v>
      </c>
      <c r="AT305" s="12">
        <v>-3.9027032736088797E-2</v>
      </c>
      <c r="AU305" s="12">
        <v>3.1877511861112401E-2</v>
      </c>
      <c r="AW305">
        <f t="array" ref="AW305">SUMPRODUCT(B305:AU305,TRANSPOSE('QoL regression results'!$H$3:$H$48))</f>
        <v>0.85453865564007647</v>
      </c>
    </row>
    <row r="306" spans="1:49" x14ac:dyDescent="0.3">
      <c r="A306">
        <v>305</v>
      </c>
      <c r="B306" s="12">
        <v>0.89369519583808299</v>
      </c>
      <c r="C306" s="12">
        <v>5.3554171139195503E-3</v>
      </c>
      <c r="D306" s="12">
        <v>9.2583558079856502E-4</v>
      </c>
      <c r="E306" s="12">
        <v>-1.27374214957149E-2</v>
      </c>
      <c r="F306" s="12">
        <v>2.85364061946442E-2</v>
      </c>
      <c r="G306" s="12">
        <v>2.8391505935722601E-2</v>
      </c>
      <c r="H306" s="13">
        <v>-7.5938746177495894E-5</v>
      </c>
      <c r="I306" s="12">
        <v>-1.4040237503885999E-2</v>
      </c>
      <c r="J306" s="12">
        <v>-7.4508304778100498E-2</v>
      </c>
      <c r="K306" s="12">
        <v>-3.9769403255758298E-2</v>
      </c>
      <c r="L306" s="12">
        <v>-7.4886875211592402E-2</v>
      </c>
      <c r="M306" s="12">
        <v>-0.129199907362883</v>
      </c>
      <c r="N306" s="12">
        <v>-1.37918316588119E-2</v>
      </c>
      <c r="O306" s="12">
        <v>-5.3846723699130301E-2</v>
      </c>
      <c r="P306" s="12">
        <v>-5.6405133083367302E-2</v>
      </c>
      <c r="Q306" s="12">
        <v>-5.0721793663652502E-2</v>
      </c>
      <c r="R306" s="12">
        <v>-3.41921665600134E-2</v>
      </c>
      <c r="S306" s="12">
        <v>-5.74480550676221E-2</v>
      </c>
      <c r="T306" s="12">
        <v>-0.10362286735316199</v>
      </c>
      <c r="U306" s="12">
        <v>-6.62354113344311E-3</v>
      </c>
      <c r="V306" s="12">
        <v>-0.14862029342090399</v>
      </c>
      <c r="W306" s="12">
        <v>-1.7326409438407499E-2</v>
      </c>
      <c r="X306" s="12">
        <v>-4.4024995639409599E-2</v>
      </c>
      <c r="Y306" s="12">
        <v>-1.66975981016519E-2</v>
      </c>
      <c r="Z306" s="12">
        <v>-1.4260281182384701E-2</v>
      </c>
      <c r="AA306" s="12">
        <v>-3.29245393156649E-2</v>
      </c>
      <c r="AB306" s="12">
        <v>-7.2976711349795997E-2</v>
      </c>
      <c r="AC306" s="12">
        <v>-1.28611621379755E-2</v>
      </c>
      <c r="AD306" s="12">
        <v>-6.0315598162229402E-2</v>
      </c>
      <c r="AE306" s="12">
        <v>-2.6203546578951301E-2</v>
      </c>
      <c r="AF306" s="12">
        <v>-1.45731378286964E-2</v>
      </c>
      <c r="AG306" s="12">
        <v>-4.10222799871491E-2</v>
      </c>
      <c r="AH306" s="12">
        <v>-4.2745181608721101E-2</v>
      </c>
      <c r="AI306" s="12">
        <v>-1.47929199813733E-2</v>
      </c>
      <c r="AJ306" s="12">
        <v>-8.4583766712195002E-3</v>
      </c>
      <c r="AK306" s="12">
        <v>-1.39110838588133E-4</v>
      </c>
      <c r="AL306" s="12">
        <v>-1.5430249652199999E-3</v>
      </c>
      <c r="AM306" s="12">
        <v>-8.7000053499814208E-3</v>
      </c>
      <c r="AN306" s="12">
        <v>-2.62771613178755E-2</v>
      </c>
      <c r="AO306" s="12">
        <v>-3.4337470924848998E-2</v>
      </c>
      <c r="AP306" s="12">
        <v>-6.6904859703732604E-3</v>
      </c>
      <c r="AQ306" s="12">
        <v>-3.4282371872013599E-2</v>
      </c>
      <c r="AR306" s="12">
        <v>2.0305230099168001E-2</v>
      </c>
      <c r="AS306" s="12">
        <v>-1.5202943162731001E-2</v>
      </c>
      <c r="AT306" s="12">
        <v>-4.40805109172758E-2</v>
      </c>
      <c r="AU306" s="12">
        <v>3.1002259325972999E-2</v>
      </c>
      <c r="AW306">
        <f t="array" ref="AW306">SUMPRODUCT(B306:AU306,TRANSPOSE('QoL regression results'!$H$3:$H$48))</f>
        <v>0.84940698926414193</v>
      </c>
    </row>
    <row r="307" spans="1:49" x14ac:dyDescent="0.3">
      <c r="A307">
        <v>306</v>
      </c>
      <c r="B307" s="12">
        <v>0.87786654538180897</v>
      </c>
      <c r="C307" s="12">
        <v>1.29389777458818E-2</v>
      </c>
      <c r="D307" s="12">
        <v>8.2416335117604395E-3</v>
      </c>
      <c r="E307" s="12">
        <v>-3.86753075613957E-2</v>
      </c>
      <c r="F307" s="12">
        <v>2.0987619008518001E-2</v>
      </c>
      <c r="G307" s="12">
        <v>2.00119604289371E-2</v>
      </c>
      <c r="H307" s="12">
        <v>2.2374225790060001E-2</v>
      </c>
      <c r="I307" s="12">
        <v>-1.35931985631501E-2</v>
      </c>
      <c r="J307" s="12">
        <v>-5.9944893563168601E-2</v>
      </c>
      <c r="K307" s="12">
        <v>-2.82538737058248E-2</v>
      </c>
      <c r="L307" s="12">
        <v>-0.1064630341799</v>
      </c>
      <c r="M307" s="12">
        <v>-9.7463976175719599E-2</v>
      </c>
      <c r="N307" s="12">
        <v>-1.7092116719910299E-2</v>
      </c>
      <c r="O307" s="12">
        <v>-4.6952723669785902E-2</v>
      </c>
      <c r="P307" s="12">
        <v>-0.109625203779629</v>
      </c>
      <c r="Q307" s="12">
        <v>-3.5770096361569102E-2</v>
      </c>
      <c r="R307" s="12">
        <v>-8.2315885322559998E-2</v>
      </c>
      <c r="S307" s="12">
        <v>-4.9606892526858799E-2</v>
      </c>
      <c r="T307" s="12">
        <v>-9.0525095068352004E-2</v>
      </c>
      <c r="U307" s="12">
        <v>1.75730086497763E-2</v>
      </c>
      <c r="V307" s="12">
        <v>-0.13325032858373101</v>
      </c>
      <c r="W307" s="12">
        <v>-2.95673033848716E-2</v>
      </c>
      <c r="X307" s="12">
        <v>-2.9798999229743901E-2</v>
      </c>
      <c r="Y307" s="12">
        <v>-1.7919190249792601E-3</v>
      </c>
      <c r="Z307" s="12">
        <v>-3.5113742603819602E-3</v>
      </c>
      <c r="AA307" s="12">
        <v>-2.4572694055217701E-2</v>
      </c>
      <c r="AB307" s="12">
        <v>-6.5928878430852406E-2</v>
      </c>
      <c r="AC307" s="12">
        <v>-2.579590339993E-3</v>
      </c>
      <c r="AD307" s="12">
        <v>7.4348598896785299E-3</v>
      </c>
      <c r="AE307" s="12">
        <v>-2.6009315947700201E-2</v>
      </c>
      <c r="AF307" s="12">
        <v>-1.6979239551730099E-2</v>
      </c>
      <c r="AG307" s="12">
        <v>-3.9326497700519603E-2</v>
      </c>
      <c r="AH307" s="12">
        <v>-3.8243219469301398E-2</v>
      </c>
      <c r="AI307" s="12">
        <v>-1.6916014008322801E-2</v>
      </c>
      <c r="AJ307" s="12">
        <v>-1.27724610241256E-2</v>
      </c>
      <c r="AK307" s="12">
        <v>1.9789699641335301E-3</v>
      </c>
      <c r="AL307" s="12">
        <v>8.2949540491607104E-3</v>
      </c>
      <c r="AM307" s="12">
        <v>5.3403157894291601E-3</v>
      </c>
      <c r="AN307" s="12">
        <v>-8.0140019581574299E-3</v>
      </c>
      <c r="AO307" s="12">
        <v>-3.2449701221928903E-2</v>
      </c>
      <c r="AP307" s="12">
        <v>-1.0593936610370501E-2</v>
      </c>
      <c r="AQ307" s="12">
        <v>-3.30547798262373E-2</v>
      </c>
      <c r="AR307" s="12">
        <v>2.23252632321174E-2</v>
      </c>
      <c r="AS307" s="12">
        <v>-1.37986127007011E-2</v>
      </c>
      <c r="AT307" s="12">
        <v>-4.19612128930845E-2</v>
      </c>
      <c r="AU307" s="12">
        <v>2.9848332860238601E-2</v>
      </c>
      <c r="AW307">
        <f t="array" ref="AW307">SUMPRODUCT(B307:AU307,TRANSPOSE('QoL regression results'!$H$3:$H$48))</f>
        <v>0.84791827996166824</v>
      </c>
    </row>
    <row r="308" spans="1:49" x14ac:dyDescent="0.3">
      <c r="A308">
        <v>307</v>
      </c>
      <c r="B308" s="12">
        <v>0.89783250931894898</v>
      </c>
      <c r="C308" s="12">
        <v>1.43679765904972E-3</v>
      </c>
      <c r="D308" s="12">
        <v>-3.0486141558478401E-3</v>
      </c>
      <c r="E308" s="12">
        <v>-4.4307836938246102E-2</v>
      </c>
      <c r="F308" s="12">
        <v>2.5472715056018998E-2</v>
      </c>
      <c r="G308" s="12">
        <v>1.6510469651524799E-2</v>
      </c>
      <c r="H308" s="12">
        <v>1.3435097336153499E-2</v>
      </c>
      <c r="I308" s="12">
        <v>-6.5556785713658302E-3</v>
      </c>
      <c r="J308" s="12">
        <v>-4.0078527291508202E-2</v>
      </c>
      <c r="K308" s="12">
        <v>-3.6553105929714398E-2</v>
      </c>
      <c r="L308" s="12">
        <v>-8.4962031777150199E-2</v>
      </c>
      <c r="M308" s="12">
        <v>-0.106769650555849</v>
      </c>
      <c r="N308" s="12">
        <v>-1.7650292258122799E-2</v>
      </c>
      <c r="O308" s="12">
        <v>-6.2587049790906596E-2</v>
      </c>
      <c r="P308" s="12">
        <v>-0.116044026572539</v>
      </c>
      <c r="Q308" s="12">
        <v>-3.4912686199533499E-2</v>
      </c>
      <c r="R308" s="12">
        <v>-0.10347343602018701</v>
      </c>
      <c r="S308" s="12">
        <v>-4.6414479482803098E-2</v>
      </c>
      <c r="T308" s="12">
        <v>-7.8068781826232406E-2</v>
      </c>
      <c r="U308" s="12">
        <v>-8.41419405747529E-3</v>
      </c>
      <c r="V308" s="12">
        <v>-5.0948479804890499E-2</v>
      </c>
      <c r="W308" s="12">
        <v>-3.3991016674595302E-2</v>
      </c>
      <c r="X308" s="12">
        <v>-1.26822347207362E-2</v>
      </c>
      <c r="Y308" s="12">
        <v>-1.52425590631237E-2</v>
      </c>
      <c r="Z308" s="12">
        <v>-4.78617956993889E-2</v>
      </c>
      <c r="AA308" s="12">
        <v>-1.9192131309634201E-2</v>
      </c>
      <c r="AB308" s="12">
        <v>-8.3051361677245097E-2</v>
      </c>
      <c r="AC308" s="12">
        <v>-4.7510516897745901E-2</v>
      </c>
      <c r="AD308" s="12">
        <v>-2.61998164651145E-2</v>
      </c>
      <c r="AE308" s="12">
        <v>-2.0338080788613998E-2</v>
      </c>
      <c r="AF308" s="12">
        <v>-1.4407074450431901E-2</v>
      </c>
      <c r="AG308" s="12">
        <v>-4.0549576207944298E-2</v>
      </c>
      <c r="AH308" s="12">
        <v>-3.5970670738018198E-2</v>
      </c>
      <c r="AI308" s="12">
        <v>-1.65969514613598E-2</v>
      </c>
      <c r="AJ308" s="12">
        <v>-1.0729819577890201E-2</v>
      </c>
      <c r="AK308" s="12">
        <v>-3.6996115968152303E-4</v>
      </c>
      <c r="AL308" s="12">
        <v>8.9633836357684207E-3</v>
      </c>
      <c r="AM308" s="12">
        <v>-1.00339669736134E-2</v>
      </c>
      <c r="AN308" s="12">
        <v>-1.91588934687657E-2</v>
      </c>
      <c r="AO308" s="12">
        <v>-2.9261023626261502E-2</v>
      </c>
      <c r="AP308" s="12">
        <v>-1.42790117728979E-2</v>
      </c>
      <c r="AQ308" s="12">
        <v>-4.5588178073313397E-2</v>
      </c>
      <c r="AR308" s="12">
        <v>1.9475277332163698E-2</v>
      </c>
      <c r="AS308" s="12">
        <v>-1.20492285038554E-2</v>
      </c>
      <c r="AT308" s="12">
        <v>-4.4512601145903503E-2</v>
      </c>
      <c r="AU308" s="12">
        <v>2.8010774667507999E-2</v>
      </c>
      <c r="AW308">
        <f t="array" ref="AW308">SUMPRODUCT(B308:AU308,TRANSPOSE('QoL regression results'!$H$3:$H$48))</f>
        <v>0.87082522221669922</v>
      </c>
    </row>
    <row r="309" spans="1:49" x14ac:dyDescent="0.3">
      <c r="A309">
        <v>308</v>
      </c>
      <c r="B309" s="12">
        <v>0.90434482483744205</v>
      </c>
      <c r="C309" s="12">
        <v>2.5992454014335201E-3</v>
      </c>
      <c r="D309" s="12">
        <v>3.2675689755076398E-2</v>
      </c>
      <c r="E309" s="12">
        <v>-3.5430500865049397E-2</v>
      </c>
      <c r="F309" s="12">
        <v>2.9355092066539398E-2</v>
      </c>
      <c r="G309" s="12">
        <v>1.99748592075394E-2</v>
      </c>
      <c r="H309" s="12">
        <v>-1.0803405029910999E-2</v>
      </c>
      <c r="I309" s="12">
        <v>-2.8461584798338699E-2</v>
      </c>
      <c r="J309" s="12">
        <v>-5.2061790965806001E-2</v>
      </c>
      <c r="K309" s="12">
        <v>-3.7345865156707403E-2</v>
      </c>
      <c r="L309" s="12">
        <v>-0.108923407456002</v>
      </c>
      <c r="M309" s="12">
        <v>-0.109083074392524</v>
      </c>
      <c r="N309" s="12">
        <v>-1.02823541516098E-2</v>
      </c>
      <c r="O309" s="12">
        <v>-5.3354676218041498E-2</v>
      </c>
      <c r="P309" s="12">
        <v>-0.121454197933182</v>
      </c>
      <c r="Q309" s="12">
        <v>-7.7078944774196495E-2</v>
      </c>
      <c r="R309" s="12">
        <v>-3.7831194705981203E-2</v>
      </c>
      <c r="S309" s="12">
        <v>-6.5528718996881299E-2</v>
      </c>
      <c r="T309" s="12">
        <v>-0.109814249635484</v>
      </c>
      <c r="U309" s="12">
        <v>3.66933303356295E-3</v>
      </c>
      <c r="V309" s="12">
        <v>-8.90149136038203E-2</v>
      </c>
      <c r="W309" s="12">
        <v>-3.1234097282886598E-2</v>
      </c>
      <c r="X309" s="12">
        <v>-1.7002677925997901E-2</v>
      </c>
      <c r="Y309" s="12">
        <v>-2.3551041903375199E-2</v>
      </c>
      <c r="Z309" s="12">
        <v>-1.9976282114145701E-2</v>
      </c>
      <c r="AA309" s="12">
        <v>-1.7298028154427499E-2</v>
      </c>
      <c r="AB309" s="12">
        <v>-6.9900642484412107E-2</v>
      </c>
      <c r="AC309" s="12">
        <v>-1.0719224544413101E-2</v>
      </c>
      <c r="AD309" s="12">
        <v>-5.5946334468877701E-2</v>
      </c>
      <c r="AE309" s="12">
        <v>-2.7038224565275399E-2</v>
      </c>
      <c r="AF309" s="12">
        <v>-2.4238208263620501E-2</v>
      </c>
      <c r="AG309" s="12">
        <v>-4.5244404012159699E-2</v>
      </c>
      <c r="AH309" s="12">
        <v>-4.6604706892817503E-2</v>
      </c>
      <c r="AI309" s="12">
        <v>-1.1602212666889201E-2</v>
      </c>
      <c r="AJ309" s="12">
        <v>-1.4473562621259199E-2</v>
      </c>
      <c r="AK309" s="12">
        <v>-3.0324634695219001E-3</v>
      </c>
      <c r="AL309" s="12">
        <v>7.9591444765805298E-3</v>
      </c>
      <c r="AM309" s="12">
        <v>-9.5655123728240008E-3</v>
      </c>
      <c r="AN309" s="12">
        <v>-1.9159239208019801E-2</v>
      </c>
      <c r="AO309" s="12">
        <v>-2.9637461609582801E-2</v>
      </c>
      <c r="AP309" s="12">
        <v>-1.05358185973252E-2</v>
      </c>
      <c r="AQ309" s="12">
        <v>-3.6127606147326699E-2</v>
      </c>
      <c r="AR309" s="12">
        <v>1.75070389700119E-2</v>
      </c>
      <c r="AS309" s="12">
        <v>-1.3762222249975999E-2</v>
      </c>
      <c r="AT309" s="12">
        <v>-4.7205461426987498E-2</v>
      </c>
      <c r="AU309" s="12">
        <v>3.2325111834150197E-2</v>
      </c>
      <c r="AW309">
        <f t="array" ref="AW309">SUMPRODUCT(B309:AU309,TRANSPOSE('QoL regression results'!$H$3:$H$48))</f>
        <v>0.8656992624212051</v>
      </c>
    </row>
    <row r="310" spans="1:49" x14ac:dyDescent="0.3">
      <c r="A310">
        <v>309</v>
      </c>
      <c r="B310" s="12">
        <v>0.89969451824978397</v>
      </c>
      <c r="C310" s="12">
        <v>6.0537310524197002E-3</v>
      </c>
      <c r="D310" s="12">
        <v>-1.56783719569972E-2</v>
      </c>
      <c r="E310" s="12">
        <v>-1.81252887201214E-2</v>
      </c>
      <c r="F310" s="12">
        <v>1.99392357724862E-2</v>
      </c>
      <c r="G310" s="12">
        <v>1.76926325110894E-2</v>
      </c>
      <c r="H310" s="12">
        <v>-7.7603945747075197E-3</v>
      </c>
      <c r="I310" s="12">
        <v>-1.42765616203897E-2</v>
      </c>
      <c r="J310" s="12">
        <v>-1.8442759942015899E-2</v>
      </c>
      <c r="K310" s="12">
        <v>-4.0901646061094102E-2</v>
      </c>
      <c r="L310" s="12">
        <v>-0.11972828761405301</v>
      </c>
      <c r="M310" s="12">
        <v>-8.2052075489289999E-2</v>
      </c>
      <c r="N310" s="12">
        <v>-2.5019920056740599E-2</v>
      </c>
      <c r="O310" s="12">
        <v>-5.9396853380774398E-2</v>
      </c>
      <c r="P310" s="12">
        <v>-0.116297784839031</v>
      </c>
      <c r="Q310" s="12">
        <v>-7.2245307106328302E-2</v>
      </c>
      <c r="R310" s="12">
        <v>-4.2722816843205197E-2</v>
      </c>
      <c r="S310" s="12">
        <v>-5.3313687804708999E-2</v>
      </c>
      <c r="T310" s="12">
        <v>-8.92436861841856E-2</v>
      </c>
      <c r="U310" s="12">
        <v>2.0050681752453E-2</v>
      </c>
      <c r="V310" s="12">
        <v>-4.7889460661088699E-2</v>
      </c>
      <c r="W310" s="12">
        <v>-1.36951722302296E-2</v>
      </c>
      <c r="X310" s="12">
        <v>-8.00036486342901E-3</v>
      </c>
      <c r="Y310" s="12">
        <v>1.9431631574775201E-2</v>
      </c>
      <c r="Z310" s="12">
        <v>2.5872006596348501E-2</v>
      </c>
      <c r="AA310" s="12">
        <v>-4.1813853624892101E-2</v>
      </c>
      <c r="AB310" s="12">
        <v>-6.2590227488606404E-2</v>
      </c>
      <c r="AC310" s="12">
        <v>-3.6142344263649602E-2</v>
      </c>
      <c r="AD310" s="12">
        <v>3.5684511759861801E-2</v>
      </c>
      <c r="AE310" s="12">
        <v>-2.86199514921784E-2</v>
      </c>
      <c r="AF310" s="12">
        <v>-9.9521022257459905E-3</v>
      </c>
      <c r="AG310" s="12">
        <v>-4.3989727321346601E-2</v>
      </c>
      <c r="AH310" s="12">
        <v>-3.5615317213590902E-2</v>
      </c>
      <c r="AI310" s="12">
        <v>-2.0712270054122801E-2</v>
      </c>
      <c r="AJ310" s="12">
        <v>-9.8696511458576906E-3</v>
      </c>
      <c r="AK310" s="12">
        <v>-3.2285059339190502E-3</v>
      </c>
      <c r="AL310" s="12">
        <v>-4.0488439334196002E-3</v>
      </c>
      <c r="AM310" s="12">
        <v>-1.15261601215639E-2</v>
      </c>
      <c r="AN310" s="12">
        <v>-1.8506701925289099E-2</v>
      </c>
      <c r="AO310" s="12">
        <v>-3.9279897073657401E-2</v>
      </c>
      <c r="AP310" s="12">
        <v>-1.12183852747933E-2</v>
      </c>
      <c r="AQ310" s="12">
        <v>-4.38108111312559E-2</v>
      </c>
      <c r="AR310" s="12">
        <v>2.4017286504609599E-2</v>
      </c>
      <c r="AS310" s="12">
        <v>-1.08710897327248E-2</v>
      </c>
      <c r="AT310" s="12">
        <v>-4.4016633756924502E-2</v>
      </c>
      <c r="AU310" s="12">
        <v>2.78593523712647E-2</v>
      </c>
      <c r="AW310">
        <f t="array" ref="AW310">SUMPRODUCT(B310:AU310,TRANSPOSE('QoL regression results'!$H$3:$H$48))</f>
        <v>0.86003035710277342</v>
      </c>
    </row>
    <row r="311" spans="1:49" x14ac:dyDescent="0.3">
      <c r="A311">
        <v>310</v>
      </c>
      <c r="B311" s="12">
        <v>0.88455444083448698</v>
      </c>
      <c r="C311" s="12">
        <v>6.6730599531891399E-3</v>
      </c>
      <c r="D311" s="12">
        <v>-1.24386501647162E-2</v>
      </c>
      <c r="E311" s="12">
        <v>-3.9617991387039399E-2</v>
      </c>
      <c r="F311" s="12">
        <v>1.50884546868659E-2</v>
      </c>
      <c r="G311" s="12">
        <v>1.46887045445298E-2</v>
      </c>
      <c r="H311" s="12">
        <v>-9.0440099876835205E-3</v>
      </c>
      <c r="I311" s="12">
        <v>-1.9692960583906301E-2</v>
      </c>
      <c r="J311" s="12">
        <v>-6.6313370883693296E-2</v>
      </c>
      <c r="K311" s="12">
        <v>-3.7646971834215302E-2</v>
      </c>
      <c r="L311" s="12">
        <v>-8.5040726636963396E-2</v>
      </c>
      <c r="M311" s="12">
        <v>-7.4780310843499995E-2</v>
      </c>
      <c r="N311" s="12">
        <v>-2.4986380188006502E-2</v>
      </c>
      <c r="O311" s="12">
        <v>-5.5354131169321898E-2</v>
      </c>
      <c r="P311" s="12">
        <v>-8.5970511737476996E-2</v>
      </c>
      <c r="Q311" s="12">
        <v>-1.5372466322836301E-2</v>
      </c>
      <c r="R311" s="12">
        <v>-5.4738988215778203E-2</v>
      </c>
      <c r="S311" s="12">
        <v>-3.7802560539973599E-2</v>
      </c>
      <c r="T311" s="12">
        <v>-8.4870216436230106E-2</v>
      </c>
      <c r="U311" s="13">
        <v>1.7859303450891401E-5</v>
      </c>
      <c r="V311" s="12">
        <v>-3.3377689174775203E-2</v>
      </c>
      <c r="W311" s="12">
        <v>-4.6408337450840102E-2</v>
      </c>
      <c r="X311" s="12">
        <v>-1.79263410165806E-2</v>
      </c>
      <c r="Y311" s="12">
        <v>-2.60608140167644E-2</v>
      </c>
      <c r="Z311" s="12">
        <v>1.8444670366481002E-2</v>
      </c>
      <c r="AA311" s="12">
        <v>-1.6818641449308398E-2</v>
      </c>
      <c r="AB311" s="12">
        <v>-7.7081206005969294E-2</v>
      </c>
      <c r="AC311" s="12">
        <v>2.67831493893218E-2</v>
      </c>
      <c r="AD311" s="12">
        <v>-1.4538185749040301E-2</v>
      </c>
      <c r="AE311" s="12">
        <v>-2.27415676584935E-2</v>
      </c>
      <c r="AF311" s="12">
        <v>-1.79753668435387E-2</v>
      </c>
      <c r="AG311" s="12">
        <v>-3.38219327564784E-2</v>
      </c>
      <c r="AH311" s="12">
        <v>-2.87853264300953E-2</v>
      </c>
      <c r="AI311" s="12">
        <v>-1.7793900491936899E-2</v>
      </c>
      <c r="AJ311" s="12">
        <v>-8.5650545671468598E-3</v>
      </c>
      <c r="AK311" s="12">
        <v>-3.7112653259688299E-4</v>
      </c>
      <c r="AL311" s="12">
        <v>1.1394775264488601E-3</v>
      </c>
      <c r="AM311" s="12">
        <v>-7.5740160129472399E-3</v>
      </c>
      <c r="AN311" s="12">
        <v>-1.7976381175565801E-2</v>
      </c>
      <c r="AO311" s="12">
        <v>-4.1580435506772699E-2</v>
      </c>
      <c r="AP311" s="12">
        <v>-7.9572667661605197E-3</v>
      </c>
      <c r="AQ311" s="12">
        <v>-4.1093743580217099E-2</v>
      </c>
      <c r="AR311" s="12">
        <v>2.2176465826508601E-2</v>
      </c>
      <c r="AS311" s="12">
        <v>-1.26582470218229E-2</v>
      </c>
      <c r="AT311" s="12">
        <v>-4.6670269145110299E-2</v>
      </c>
      <c r="AU311" s="12">
        <v>2.8533832446936799E-2</v>
      </c>
      <c r="AW311">
        <f t="array" ref="AW311">SUMPRODUCT(B311:AU311,TRANSPOSE('QoL regression results'!$H$3:$H$48))</f>
        <v>0.85690859193084046</v>
      </c>
    </row>
    <row r="312" spans="1:49" x14ac:dyDescent="0.3">
      <c r="A312">
        <v>311</v>
      </c>
      <c r="B312" s="12">
        <v>0.89439062382966095</v>
      </c>
      <c r="C312" s="12">
        <v>4.9701611425288501E-4</v>
      </c>
      <c r="D312" s="12">
        <v>-1.97190594220703E-4</v>
      </c>
      <c r="E312" s="12">
        <v>-4.2701895773079597E-2</v>
      </c>
      <c r="F312" s="12">
        <v>1.5775641394405699E-2</v>
      </c>
      <c r="G312" s="12">
        <v>1.04068334607668E-2</v>
      </c>
      <c r="H312" s="12">
        <v>-9.3632031686474004E-3</v>
      </c>
      <c r="I312" s="12">
        <v>-1.2738444671722001E-2</v>
      </c>
      <c r="J312" s="12">
        <v>-6.2965241314492895E-2</v>
      </c>
      <c r="K312" s="12">
        <v>-4.3452710362804799E-2</v>
      </c>
      <c r="L312" s="12">
        <v>-0.10816085843293199</v>
      </c>
      <c r="M312" s="12">
        <v>-0.130989573108346</v>
      </c>
      <c r="N312" s="12">
        <v>-2.34287615504611E-2</v>
      </c>
      <c r="O312" s="12">
        <v>-9.6200281554121095E-2</v>
      </c>
      <c r="P312" s="12">
        <v>-9.9455626466402894E-2</v>
      </c>
      <c r="Q312" s="12">
        <v>-6.8334563757689898E-2</v>
      </c>
      <c r="R312" s="12">
        <v>-6.3922349447387006E-2</v>
      </c>
      <c r="S312" s="12">
        <v>-5.0733462871243099E-2</v>
      </c>
      <c r="T312" s="12">
        <v>-7.5012850315841997E-2</v>
      </c>
      <c r="U312" s="12">
        <v>1.19525122418424E-2</v>
      </c>
      <c r="V312" s="12">
        <v>-7.4031580598099903E-2</v>
      </c>
      <c r="W312" s="12">
        <v>-2.9504738495841301E-2</v>
      </c>
      <c r="X312" s="12">
        <v>-2.9837991694683E-2</v>
      </c>
      <c r="Y312" s="12">
        <v>1.7701906124849998E-2</v>
      </c>
      <c r="Z312" s="12">
        <v>-6.3584405286885599E-3</v>
      </c>
      <c r="AA312" s="12">
        <v>-2.60009921592139E-2</v>
      </c>
      <c r="AB312" s="12">
        <v>-8.4940306574226104E-2</v>
      </c>
      <c r="AC312" s="12">
        <v>-2.2763365421134301E-4</v>
      </c>
      <c r="AD312" s="12">
        <v>-3.5955662431509702E-2</v>
      </c>
      <c r="AE312" s="12">
        <v>-2.45481570034684E-2</v>
      </c>
      <c r="AF312" s="12">
        <v>-1.00789383391497E-2</v>
      </c>
      <c r="AG312" s="12">
        <v>-4.2369338900345499E-2</v>
      </c>
      <c r="AH312" s="12">
        <v>-2.91812447477704E-2</v>
      </c>
      <c r="AI312" s="12">
        <v>-1.6661463357123599E-2</v>
      </c>
      <c r="AJ312" s="12">
        <v>-1.37173732721053E-2</v>
      </c>
      <c r="AK312" s="12">
        <v>6.36812512194131E-3</v>
      </c>
      <c r="AL312" s="12">
        <v>1.0328063132032E-2</v>
      </c>
      <c r="AM312" s="12">
        <v>-7.7490372726601404E-3</v>
      </c>
      <c r="AN312" s="12">
        <v>-1.4864631313411999E-2</v>
      </c>
      <c r="AO312" s="12">
        <v>-2.8938969400437501E-2</v>
      </c>
      <c r="AP312" s="12">
        <v>-7.1872372180890702E-3</v>
      </c>
      <c r="AQ312" s="12">
        <v>-3.6189475677442899E-2</v>
      </c>
      <c r="AR312" s="12">
        <v>2.6143337152371798E-2</v>
      </c>
      <c r="AS312" s="12">
        <v>-1.4852835938736E-2</v>
      </c>
      <c r="AT312" s="12">
        <v>-4.4914587816163899E-2</v>
      </c>
      <c r="AU312" s="12">
        <v>2.5810313441705899E-2</v>
      </c>
      <c r="AW312">
        <f t="array" ref="AW312">SUMPRODUCT(B312:AU312,TRANSPOSE('QoL regression results'!$H$3:$H$48))</f>
        <v>0.8755374422139226</v>
      </c>
    </row>
    <row r="313" spans="1:49" x14ac:dyDescent="0.3">
      <c r="A313">
        <v>312</v>
      </c>
      <c r="B313" s="12">
        <v>0.89541028721978699</v>
      </c>
      <c r="C313" s="12">
        <v>6.3623875910655001E-3</v>
      </c>
      <c r="D313" s="12">
        <v>1.24123177882728E-2</v>
      </c>
      <c r="E313" s="12">
        <v>-2.7449443266385201E-3</v>
      </c>
      <c r="F313" s="12">
        <v>2.6273066813718101E-2</v>
      </c>
      <c r="G313" s="12">
        <v>1.9023579810710001E-2</v>
      </c>
      <c r="H313" s="12">
        <v>2.5485642113742702E-3</v>
      </c>
      <c r="I313" s="12">
        <v>-1.7900864556405102E-2</v>
      </c>
      <c r="J313" s="12">
        <v>-4.4332027844671898E-2</v>
      </c>
      <c r="K313" s="12">
        <v>-3.6294775470703401E-2</v>
      </c>
      <c r="L313" s="12">
        <v>-7.9422287472130801E-2</v>
      </c>
      <c r="M313" s="12">
        <v>-0.10158179358481099</v>
      </c>
      <c r="N313" s="12">
        <v>-1.7685543046782801E-2</v>
      </c>
      <c r="O313" s="12">
        <v>-9.2933183374872594E-2</v>
      </c>
      <c r="P313" s="12">
        <v>-9.5923954024446201E-2</v>
      </c>
      <c r="Q313" s="12">
        <v>-4.7071688540996803E-2</v>
      </c>
      <c r="R313" s="12">
        <v>-5.7766508962879E-2</v>
      </c>
      <c r="S313" s="12">
        <v>-5.3295765811948601E-2</v>
      </c>
      <c r="T313" s="12">
        <v>-8.1446279572557595E-2</v>
      </c>
      <c r="U313" s="12">
        <v>1.2344481393748599E-3</v>
      </c>
      <c r="V313" s="12">
        <v>-4.7554397628797998E-2</v>
      </c>
      <c r="W313" s="12">
        <v>-3.1194955776179999E-2</v>
      </c>
      <c r="X313" s="12">
        <v>-4.0476909536348797E-2</v>
      </c>
      <c r="Y313" s="12">
        <v>7.4972183849992997E-3</v>
      </c>
      <c r="Z313" s="12">
        <v>-9.5980548616920007E-3</v>
      </c>
      <c r="AA313" s="12">
        <v>-2.63467886149573E-2</v>
      </c>
      <c r="AB313" s="12">
        <v>-5.82306841820718E-2</v>
      </c>
      <c r="AC313" s="12">
        <v>-2.55706722486354E-2</v>
      </c>
      <c r="AD313" s="12">
        <v>-6.2970264001929996E-2</v>
      </c>
      <c r="AE313" s="12">
        <v>-2.9255326639047001E-2</v>
      </c>
      <c r="AF313" s="12">
        <v>-1.2471557020153399E-2</v>
      </c>
      <c r="AG313" s="12">
        <v>-4.2259579858273499E-2</v>
      </c>
      <c r="AH313" s="12">
        <v>-3.9342637167857103E-2</v>
      </c>
      <c r="AI313" s="12">
        <v>-1.6854430057213501E-2</v>
      </c>
      <c r="AJ313" s="12">
        <v>-1.22056525733434E-2</v>
      </c>
      <c r="AK313" s="12">
        <v>-1.0477518569402801E-2</v>
      </c>
      <c r="AL313" s="12">
        <v>-3.98934152441247E-4</v>
      </c>
      <c r="AM313" s="12">
        <v>-1.2794929081072499E-2</v>
      </c>
      <c r="AN313" s="12">
        <v>-2.4197071911053799E-2</v>
      </c>
      <c r="AO313" s="12">
        <v>-3.8064514301296697E-2</v>
      </c>
      <c r="AP313" s="12">
        <v>-1.03127241772401E-2</v>
      </c>
      <c r="AQ313" s="12">
        <v>-3.6046336492748597E-2</v>
      </c>
      <c r="AR313" s="12">
        <v>1.7894272008686402E-2</v>
      </c>
      <c r="AS313" s="12">
        <v>-3.2497835477077598E-3</v>
      </c>
      <c r="AT313" s="12">
        <v>-4.1593432604383397E-2</v>
      </c>
      <c r="AU313" s="12">
        <v>2.7412092680719199E-2</v>
      </c>
      <c r="AW313">
        <f t="array" ref="AW313">SUMPRODUCT(B313:AU313,TRANSPOSE('QoL regression results'!$H$3:$H$48))</f>
        <v>0.85566871589948856</v>
      </c>
    </row>
    <row r="314" spans="1:49" x14ac:dyDescent="0.3">
      <c r="A314">
        <v>313</v>
      </c>
      <c r="B314" s="12">
        <v>0.88452415710335996</v>
      </c>
      <c r="C314" s="12">
        <v>8.4042776590367105E-3</v>
      </c>
      <c r="D314" s="12">
        <v>-4.2531790121755099E-3</v>
      </c>
      <c r="E314" s="12">
        <v>-9.73121474368024E-4</v>
      </c>
      <c r="F314" s="12">
        <v>2.5435231461446901E-2</v>
      </c>
      <c r="G314" s="12">
        <v>1.6237156872829301E-2</v>
      </c>
      <c r="H314" s="12">
        <v>-1.1681303035408E-2</v>
      </c>
      <c r="I314" s="12">
        <v>-2.32388898077923E-2</v>
      </c>
      <c r="J314" s="12">
        <v>-5.5567586560230302E-2</v>
      </c>
      <c r="K314" s="12">
        <v>-3.9321572763674401E-2</v>
      </c>
      <c r="L314" s="12">
        <v>-9.5301261170579493E-2</v>
      </c>
      <c r="M314" s="12">
        <v>-0.127786217033589</v>
      </c>
      <c r="N314" s="12">
        <v>-2.0670951309130801E-2</v>
      </c>
      <c r="O314" s="12">
        <v>-5.4913248594174298E-2</v>
      </c>
      <c r="P314" s="12">
        <v>-8.2674414751257294E-2</v>
      </c>
      <c r="Q314" s="12">
        <v>-8.8170639278713395E-2</v>
      </c>
      <c r="R314" s="12">
        <v>-6.7012383205900194E-2</v>
      </c>
      <c r="S314" s="12">
        <v>-3.9930288672496803E-2</v>
      </c>
      <c r="T314" s="12">
        <v>-8.13079149320593E-2</v>
      </c>
      <c r="U314" s="12">
        <v>6.41377877072059E-3</v>
      </c>
      <c r="V314" s="12">
        <v>-5.8679186460248903E-2</v>
      </c>
      <c r="W314" s="12">
        <v>-9.4153108436780802E-3</v>
      </c>
      <c r="X314" s="12">
        <v>-4.4430732143621601E-2</v>
      </c>
      <c r="Y314" s="12">
        <v>-3.1355128444588001E-2</v>
      </c>
      <c r="Z314" s="12">
        <v>-2.8559250248666498E-2</v>
      </c>
      <c r="AA314" s="12">
        <v>-1.5615486281863799E-2</v>
      </c>
      <c r="AB314" s="12">
        <v>-6.2456371573282897E-2</v>
      </c>
      <c r="AC314" s="12">
        <v>-1.3974868871312199E-2</v>
      </c>
      <c r="AD314" s="12">
        <v>-2.64826208648502E-2</v>
      </c>
      <c r="AE314" s="12">
        <v>-2.6003565362228299E-2</v>
      </c>
      <c r="AF314" s="12">
        <v>-1.93975639139016E-2</v>
      </c>
      <c r="AG314" s="12">
        <v>-3.7784839495135697E-2</v>
      </c>
      <c r="AH314" s="12">
        <v>-3.8109217178987798E-2</v>
      </c>
      <c r="AI314" s="12">
        <v>-1.7269144563461701E-2</v>
      </c>
      <c r="AJ314" s="12">
        <v>-1.2594900224373E-2</v>
      </c>
      <c r="AK314" s="12">
        <v>-7.70285852492077E-3</v>
      </c>
      <c r="AL314" s="12">
        <v>1.5018726063568001E-4</v>
      </c>
      <c r="AM314" s="12">
        <v>-4.6775639496979401E-3</v>
      </c>
      <c r="AN314" s="12">
        <v>-1.6554719128423202E-2</v>
      </c>
      <c r="AO314" s="12">
        <v>-3.3028800115925398E-2</v>
      </c>
      <c r="AP314" s="12">
        <v>-1.3448003811972E-2</v>
      </c>
      <c r="AQ314" s="12">
        <v>-3.9574509579064499E-2</v>
      </c>
      <c r="AR314" s="12">
        <v>2.3442412367504099E-2</v>
      </c>
      <c r="AS314" s="12">
        <v>-5.2788615730653601E-3</v>
      </c>
      <c r="AT314" s="12">
        <v>-3.9445662810177799E-2</v>
      </c>
      <c r="AU314" s="12">
        <v>3.2407381203432298E-2</v>
      </c>
      <c r="AW314">
        <f t="array" ref="AW314">SUMPRODUCT(B314:AU314,TRANSPOSE('QoL regression results'!$H$3:$H$48))</f>
        <v>0.84656512718500776</v>
      </c>
    </row>
    <row r="315" spans="1:49" x14ac:dyDescent="0.3">
      <c r="A315">
        <v>314</v>
      </c>
      <c r="B315" s="12">
        <v>0.88865133365800697</v>
      </c>
      <c r="C315" s="12">
        <v>7.5615612350249297E-3</v>
      </c>
      <c r="D315" s="12">
        <v>-1.00972997170462E-3</v>
      </c>
      <c r="E315" s="12">
        <v>-2.19576588231866E-2</v>
      </c>
      <c r="F315" s="12">
        <v>3.3410389025557999E-2</v>
      </c>
      <c r="G315" s="12">
        <v>2.97471076724228E-2</v>
      </c>
      <c r="H315" s="12">
        <v>1.6881971770776698E-2</v>
      </c>
      <c r="I315" s="12">
        <v>-1.8319015045498901E-2</v>
      </c>
      <c r="J315" s="12">
        <v>-7.5231771068869205E-2</v>
      </c>
      <c r="K315" s="12">
        <v>-3.6596283335358297E-2</v>
      </c>
      <c r="L315" s="12">
        <v>-0.112273340227191</v>
      </c>
      <c r="M315" s="12">
        <v>-9.5791094787596301E-2</v>
      </c>
      <c r="N315" s="12">
        <v>-1.4411444981481499E-2</v>
      </c>
      <c r="O315" s="12">
        <v>-2.66593438086353E-2</v>
      </c>
      <c r="P315" s="12">
        <v>-0.14063864356187</v>
      </c>
      <c r="Q315" s="12">
        <v>-7.41352676589416E-2</v>
      </c>
      <c r="R315" s="12">
        <v>-0.116620191499656</v>
      </c>
      <c r="S315" s="12">
        <v>-5.9312946649083799E-2</v>
      </c>
      <c r="T315" s="12">
        <v>-9.1052624566988094E-2</v>
      </c>
      <c r="U315" s="12">
        <v>-5.0791218487607004E-3</v>
      </c>
      <c r="V315" s="12">
        <v>-7.4779214854129E-2</v>
      </c>
      <c r="W315" s="12">
        <v>-1.37595276222008E-2</v>
      </c>
      <c r="X315" s="12">
        <v>-2.2558717966447799E-2</v>
      </c>
      <c r="Y315" s="12">
        <v>-3.4044311739901599E-2</v>
      </c>
      <c r="Z315" s="12">
        <v>1.2652278069451401E-2</v>
      </c>
      <c r="AA315" s="12">
        <v>-1.7813595480890999E-2</v>
      </c>
      <c r="AB315" s="12">
        <v>-4.9577883968330197E-2</v>
      </c>
      <c r="AC315" s="12">
        <v>-3.5536767317330999E-2</v>
      </c>
      <c r="AD315" s="12">
        <v>-6.1297286777431698E-3</v>
      </c>
      <c r="AE315" s="12">
        <v>-2.4433826624163699E-2</v>
      </c>
      <c r="AF315" s="12">
        <v>-1.2458634474324199E-2</v>
      </c>
      <c r="AG315" s="12">
        <v>-3.8293520046094903E-2</v>
      </c>
      <c r="AH315" s="12">
        <v>-4.9981303386701897E-2</v>
      </c>
      <c r="AI315" s="12">
        <v>-1.6005262869748901E-2</v>
      </c>
      <c r="AJ315" s="12">
        <v>-1.11626772336088E-2</v>
      </c>
      <c r="AK315" s="12">
        <v>-6.1681893198465001E-3</v>
      </c>
      <c r="AL315" s="12">
        <v>1.65799844334903E-3</v>
      </c>
      <c r="AM315" s="12">
        <v>-9.4023883571801008E-3</v>
      </c>
      <c r="AN315" s="12">
        <v>-2.5372511374874299E-2</v>
      </c>
      <c r="AO315" s="12">
        <v>-3.7978826417145103E-2</v>
      </c>
      <c r="AP315" s="12">
        <v>-1.13382740217754E-2</v>
      </c>
      <c r="AQ315" s="12">
        <v>-4.4480203329385702E-2</v>
      </c>
      <c r="AR315" s="12">
        <v>2.44990761249433E-2</v>
      </c>
      <c r="AS315" s="12">
        <v>-1.13092206570594E-2</v>
      </c>
      <c r="AT315" s="12">
        <v>-4.5536907932767899E-2</v>
      </c>
      <c r="AU315" s="12">
        <v>3.1504731138291803E-2</v>
      </c>
      <c r="AW315">
        <f t="array" ref="AW315">SUMPRODUCT(B315:AU315,TRANSPOSE('QoL regression results'!$H$3:$H$48))</f>
        <v>0.84032802871465406</v>
      </c>
    </row>
    <row r="316" spans="1:49" x14ac:dyDescent="0.3">
      <c r="A316">
        <v>315</v>
      </c>
      <c r="B316" s="12">
        <v>0.89107626071385004</v>
      </c>
      <c r="C316" s="12">
        <v>6.8922605541378503E-4</v>
      </c>
      <c r="D316" s="12">
        <v>-5.5164286438631896E-3</v>
      </c>
      <c r="E316" s="12">
        <v>-5.2849361352644203E-2</v>
      </c>
      <c r="F316" s="12">
        <v>1.4680070026607E-2</v>
      </c>
      <c r="G316" s="12">
        <v>1.95397702026711E-2</v>
      </c>
      <c r="H316" s="12">
        <v>-4.1176448442063899E-3</v>
      </c>
      <c r="I316" s="12">
        <v>-8.6726059889630207E-3</v>
      </c>
      <c r="J316" s="12">
        <v>-6.6807377370596693E-2</v>
      </c>
      <c r="K316" s="12">
        <v>-3.9253111650343099E-2</v>
      </c>
      <c r="L316" s="12">
        <v>-9.6779056602802199E-2</v>
      </c>
      <c r="M316" s="12">
        <v>-0.14356170062916401</v>
      </c>
      <c r="N316" s="12">
        <v>-1.12119121277662E-2</v>
      </c>
      <c r="O316" s="12">
        <v>-3.6840792683802699E-2</v>
      </c>
      <c r="P316" s="12">
        <v>-5.9479412632772101E-2</v>
      </c>
      <c r="Q316" s="12">
        <v>-8.6956055347370206E-2</v>
      </c>
      <c r="R316" s="12">
        <v>-9.94292004838329E-2</v>
      </c>
      <c r="S316" s="12">
        <v>-6.5814641200967403E-2</v>
      </c>
      <c r="T316" s="12">
        <v>-7.9823936811786303E-2</v>
      </c>
      <c r="U316" s="12">
        <v>3.1490779343411402E-3</v>
      </c>
      <c r="V316" s="12">
        <v>-0.1189073092111</v>
      </c>
      <c r="W316" s="12">
        <v>-3.1248207009254E-2</v>
      </c>
      <c r="X316" s="12">
        <v>-3.25279084391931E-2</v>
      </c>
      <c r="Y316" s="12">
        <v>2.54924480779916E-3</v>
      </c>
      <c r="Z316" s="12">
        <v>-2.0504442966886801E-2</v>
      </c>
      <c r="AA316" s="12">
        <v>-1.7020061256818101E-2</v>
      </c>
      <c r="AB316" s="12">
        <v>-5.6992111561401E-2</v>
      </c>
      <c r="AC316" s="12">
        <v>6.6607727318734296E-3</v>
      </c>
      <c r="AD316" s="12">
        <v>-8.8351230585234503E-3</v>
      </c>
      <c r="AE316" s="12">
        <v>-2.64599288263297E-2</v>
      </c>
      <c r="AF316" s="12">
        <v>-1.1366492077866301E-2</v>
      </c>
      <c r="AG316" s="12">
        <v>-4.3342589149105298E-2</v>
      </c>
      <c r="AH316" s="12">
        <v>-3.2058887042655103E-2</v>
      </c>
      <c r="AI316" s="12">
        <v>-1.8877035583555201E-2</v>
      </c>
      <c r="AJ316" s="12">
        <v>-7.0797811151381796E-3</v>
      </c>
      <c r="AK316" s="12">
        <v>-4.3393849298079901E-3</v>
      </c>
      <c r="AL316" s="12">
        <v>-1.81495249897221E-3</v>
      </c>
      <c r="AM316" s="12">
        <v>-1.0250353059479E-2</v>
      </c>
      <c r="AN316" s="12">
        <v>-1.57210929732957E-2</v>
      </c>
      <c r="AO316" s="12">
        <v>-4.26197150567202E-2</v>
      </c>
      <c r="AP316" s="12">
        <v>-1.5013941051566899E-2</v>
      </c>
      <c r="AQ316" s="12">
        <v>-4.3716068526473001E-2</v>
      </c>
      <c r="AR316" s="12">
        <v>2.04400831672946E-2</v>
      </c>
      <c r="AS316" s="12">
        <v>-6.0899580027146804E-3</v>
      </c>
      <c r="AT316" s="12">
        <v>-4.1572026956677902E-2</v>
      </c>
      <c r="AU316" s="12">
        <v>3.2705876955870301E-2</v>
      </c>
      <c r="AW316">
        <f t="array" ref="AW316">SUMPRODUCT(B316:AU316,TRANSPOSE('QoL regression results'!$H$3:$H$48))</f>
        <v>0.85720242117222267</v>
      </c>
    </row>
    <row r="317" spans="1:49" x14ac:dyDescent="0.3">
      <c r="A317">
        <v>316</v>
      </c>
      <c r="B317" s="12">
        <v>0.89369742282554798</v>
      </c>
      <c r="C317" s="12">
        <v>5.9009143838552403E-3</v>
      </c>
      <c r="D317" s="12">
        <v>-9.2069034419761994E-3</v>
      </c>
      <c r="E317" s="12">
        <v>-1.7783549031440499E-2</v>
      </c>
      <c r="F317" s="12">
        <v>1.1323559914107099E-2</v>
      </c>
      <c r="G317" s="12">
        <v>2.1541702893594299E-2</v>
      </c>
      <c r="H317" s="12">
        <v>-4.3603541826456697E-2</v>
      </c>
      <c r="I317" s="12">
        <v>-3.6924540681132698E-2</v>
      </c>
      <c r="J317" s="12">
        <v>-4.5360978920099E-2</v>
      </c>
      <c r="K317" s="12">
        <v>-3.3199333408167497E-2</v>
      </c>
      <c r="L317" s="12">
        <v>-7.9662554302038696E-2</v>
      </c>
      <c r="M317" s="12">
        <v>-4.3937333906030697E-2</v>
      </c>
      <c r="N317" s="12">
        <v>-1.93560474033138E-2</v>
      </c>
      <c r="O317" s="12">
        <v>-7.9330692252365401E-2</v>
      </c>
      <c r="P317" s="12">
        <v>-6.7832734498949804E-2</v>
      </c>
      <c r="Q317" s="12">
        <v>1.16268000985578E-3</v>
      </c>
      <c r="R317" s="12">
        <v>-8.6728376637731003E-2</v>
      </c>
      <c r="S317" s="12">
        <v>-4.1625814159981699E-2</v>
      </c>
      <c r="T317" s="12">
        <v>-8.9767297647955199E-2</v>
      </c>
      <c r="U317" s="12">
        <v>1.1538034165163399E-2</v>
      </c>
      <c r="V317" s="12">
        <v>-5.6594137474028097E-2</v>
      </c>
      <c r="W317" s="12">
        <v>-4.3085204411132297E-2</v>
      </c>
      <c r="X317" s="12">
        <v>-5.1031183456440699E-2</v>
      </c>
      <c r="Y317" s="12">
        <v>7.6368272706369804E-3</v>
      </c>
      <c r="Z317" s="12">
        <v>-2.50788966236543E-3</v>
      </c>
      <c r="AA317" s="12">
        <v>-1.38381329081222E-2</v>
      </c>
      <c r="AB317" s="12">
        <v>-7.3245965687480402E-2</v>
      </c>
      <c r="AC317" s="12">
        <v>-2.7047603987915399E-2</v>
      </c>
      <c r="AD317" s="12">
        <v>-1.98132647916551E-2</v>
      </c>
      <c r="AE317" s="12">
        <v>-2.4378334777001201E-2</v>
      </c>
      <c r="AF317" s="12">
        <v>-1.7234201552709199E-2</v>
      </c>
      <c r="AG317" s="12">
        <v>-4.2750750698380101E-2</v>
      </c>
      <c r="AH317" s="12">
        <v>-2.7788218608376099E-2</v>
      </c>
      <c r="AI317" s="12">
        <v>-1.88816891545278E-2</v>
      </c>
      <c r="AJ317" s="12">
        <v>-1.29841399499518E-2</v>
      </c>
      <c r="AK317" s="12">
        <v>8.8654805251677296E-4</v>
      </c>
      <c r="AL317" s="12">
        <v>5.0400720453486897E-3</v>
      </c>
      <c r="AM317" s="12">
        <v>-1.0838620162367E-2</v>
      </c>
      <c r="AN317" s="12">
        <v>-1.35936460139955E-2</v>
      </c>
      <c r="AO317" s="12">
        <v>-3.27237374654758E-2</v>
      </c>
      <c r="AP317" s="12">
        <v>-6.2901113242229603E-3</v>
      </c>
      <c r="AQ317" s="12">
        <v>-3.59128983985149E-2</v>
      </c>
      <c r="AR317" s="12">
        <v>2.0888128647597499E-2</v>
      </c>
      <c r="AS317" s="12">
        <v>-1.7889350076367799E-2</v>
      </c>
      <c r="AT317" s="12">
        <v>-4.5031194860701597E-2</v>
      </c>
      <c r="AU317" s="12">
        <v>3.1991657709506301E-2</v>
      </c>
      <c r="AW317">
        <f t="array" ref="AW317">SUMPRODUCT(B317:AU317,TRANSPOSE('QoL regression results'!$H$3:$H$48))</f>
        <v>0.87094927626252061</v>
      </c>
    </row>
    <row r="318" spans="1:49" x14ac:dyDescent="0.3">
      <c r="A318">
        <v>317</v>
      </c>
      <c r="B318" s="12">
        <v>0.88745324509975898</v>
      </c>
      <c r="C318" s="12">
        <v>7.8259871313068694E-3</v>
      </c>
      <c r="D318" s="12">
        <v>5.1100831573531597E-3</v>
      </c>
      <c r="E318" s="12">
        <v>-2.4105231575349498E-2</v>
      </c>
      <c r="F318" s="12">
        <v>1.3126724308034099E-2</v>
      </c>
      <c r="G318" s="12">
        <v>1.12621085834252E-2</v>
      </c>
      <c r="H318" s="12">
        <v>-3.63123107755009E-2</v>
      </c>
      <c r="I318" s="12">
        <v>-1.44774639074726E-2</v>
      </c>
      <c r="J318" s="12">
        <v>-6.1048237712994398E-2</v>
      </c>
      <c r="K318" s="12">
        <v>-3.31248023826302E-2</v>
      </c>
      <c r="L318" s="12">
        <v>-0.103183266565207</v>
      </c>
      <c r="M318" s="12">
        <v>-7.4750143610840897E-2</v>
      </c>
      <c r="N318" s="12">
        <v>-2.58893736347705E-2</v>
      </c>
      <c r="O318" s="12">
        <v>-6.0236777190439503E-2</v>
      </c>
      <c r="P318" s="12">
        <v>-0.123890770313027</v>
      </c>
      <c r="Q318" s="12">
        <v>-4.8718804142204801E-2</v>
      </c>
      <c r="R318" s="12">
        <v>-5.24819329902073E-2</v>
      </c>
      <c r="S318" s="12">
        <v>-5.1818312723452498E-2</v>
      </c>
      <c r="T318" s="12">
        <v>-0.106131207351948</v>
      </c>
      <c r="U318" s="12">
        <v>-9.7721086689067302E-3</v>
      </c>
      <c r="V318" s="12">
        <v>-6.0287107521701702E-2</v>
      </c>
      <c r="W318" s="12">
        <v>-1.61918283802929E-2</v>
      </c>
      <c r="X318" s="12">
        <v>-3.1049657170714701E-2</v>
      </c>
      <c r="Y318" s="12">
        <v>1.8037980970865199E-2</v>
      </c>
      <c r="Z318" s="12">
        <v>-3.2023956906839499E-2</v>
      </c>
      <c r="AA318" s="12">
        <v>-2.6425322351943E-2</v>
      </c>
      <c r="AB318" s="12">
        <v>-7.9453578567676902E-2</v>
      </c>
      <c r="AC318" s="12">
        <v>-0.10202546213142701</v>
      </c>
      <c r="AD318" s="12">
        <v>-8.1930905219564004E-2</v>
      </c>
      <c r="AE318" s="12">
        <v>-2.62155002779416E-2</v>
      </c>
      <c r="AF318" s="12">
        <v>-1.64908027632172E-2</v>
      </c>
      <c r="AG318" s="12">
        <v>-3.6449234293166398E-2</v>
      </c>
      <c r="AH318" s="12">
        <v>-2.64163735088613E-2</v>
      </c>
      <c r="AI318" s="12">
        <v>-1.7400775032598299E-2</v>
      </c>
      <c r="AJ318" s="12">
        <v>-1.13017655729108E-2</v>
      </c>
      <c r="AK318" s="12">
        <v>-9.82381551013938E-3</v>
      </c>
      <c r="AL318" s="12">
        <v>-6.7517756235577003E-4</v>
      </c>
      <c r="AM318" s="12">
        <v>-1.7888913043100099E-2</v>
      </c>
      <c r="AN318" s="12">
        <v>-2.77152788862104E-2</v>
      </c>
      <c r="AO318" s="12">
        <v>-4.1151533122618697E-2</v>
      </c>
      <c r="AP318" s="12">
        <v>-7.0608194017003799E-3</v>
      </c>
      <c r="AQ318" s="12">
        <v>-3.73423960165951E-2</v>
      </c>
      <c r="AR318" s="12">
        <v>1.9287190139825799E-2</v>
      </c>
      <c r="AS318" s="12">
        <v>-1.0650935476017399E-2</v>
      </c>
      <c r="AT318" s="12">
        <v>-4.0886062331483702E-2</v>
      </c>
      <c r="AU318" s="12">
        <v>3.6818378195534698E-2</v>
      </c>
      <c r="AW318">
        <f t="array" ref="AW318">SUMPRODUCT(B318:AU318,TRANSPOSE('QoL regression results'!$H$3:$H$48))</f>
        <v>0.8603616940285419</v>
      </c>
    </row>
    <row r="319" spans="1:49" x14ac:dyDescent="0.3">
      <c r="A319">
        <v>318</v>
      </c>
      <c r="B319" s="12">
        <v>0.88194644748773299</v>
      </c>
      <c r="C319" s="12">
        <v>4.1126728712168499E-3</v>
      </c>
      <c r="D319" s="12">
        <v>1.7606594484711201E-2</v>
      </c>
      <c r="E319" s="12">
        <v>-3.6395546584793097E-2</v>
      </c>
      <c r="F319" s="12">
        <v>1.1470450013856499E-2</v>
      </c>
      <c r="G319" s="12">
        <v>1.7413027237572201E-3</v>
      </c>
      <c r="H319" s="12">
        <v>3.5508398678175702E-4</v>
      </c>
      <c r="I319" s="12">
        <v>-3.09867604428639E-3</v>
      </c>
      <c r="J319" s="12">
        <v>-3.4856683105045597E-2</v>
      </c>
      <c r="K319" s="12">
        <v>-4.1910582110805901E-2</v>
      </c>
      <c r="L319" s="12">
        <v>-7.62481350490163E-2</v>
      </c>
      <c r="M319" s="12">
        <v>-6.5577774194666094E-2</v>
      </c>
      <c r="N319" s="12">
        <v>-2.0686163778699501E-2</v>
      </c>
      <c r="O319" s="12">
        <v>-7.2345073996835596E-2</v>
      </c>
      <c r="P319" s="12">
        <v>-0.115452988696092</v>
      </c>
      <c r="Q319" s="12">
        <v>-5.8641626118505097E-2</v>
      </c>
      <c r="R319" s="12">
        <v>-5.1232734861251301E-2</v>
      </c>
      <c r="S319" s="12">
        <v>-5.40351651059593E-2</v>
      </c>
      <c r="T319" s="12">
        <v>-9.2149136397987094E-2</v>
      </c>
      <c r="U319" s="12">
        <v>2.1430254689450302E-2</v>
      </c>
      <c r="V319" s="12">
        <v>-8.6206894195112099E-2</v>
      </c>
      <c r="W319" s="12">
        <v>-1.2861085157125101E-2</v>
      </c>
      <c r="X319" s="12">
        <v>-6.3027009610307902E-3</v>
      </c>
      <c r="Y319" s="12">
        <v>4.3287500563409097E-2</v>
      </c>
      <c r="Z319" s="12">
        <v>-1.0477147376492201E-3</v>
      </c>
      <c r="AA319" s="12">
        <v>-2.3372047966790401E-2</v>
      </c>
      <c r="AB319" s="12">
        <v>-5.58207815256253E-2</v>
      </c>
      <c r="AC319" s="12">
        <v>1.8156458764998301E-2</v>
      </c>
      <c r="AD319" s="12">
        <v>1.79143567123041E-2</v>
      </c>
      <c r="AE319" s="12">
        <v>-2.8759856868919301E-2</v>
      </c>
      <c r="AF319" s="12">
        <v>-1.13680582102022E-2</v>
      </c>
      <c r="AG319" s="12">
        <v>-4.4059426755549497E-2</v>
      </c>
      <c r="AH319" s="12">
        <v>-2.1704691099932401E-2</v>
      </c>
      <c r="AI319" s="12">
        <v>-2.0377338015355601E-2</v>
      </c>
      <c r="AJ319" s="12">
        <v>-1.43195603878333E-2</v>
      </c>
      <c r="AK319" s="12">
        <v>1.7911160097629201E-4</v>
      </c>
      <c r="AL319" s="12">
        <v>2.6105501547048298E-3</v>
      </c>
      <c r="AM319" s="12">
        <v>-1.4325509648504001E-2</v>
      </c>
      <c r="AN319" s="12">
        <v>-1.6584766261160001E-2</v>
      </c>
      <c r="AO319" s="12">
        <v>-3.2176565526161001E-2</v>
      </c>
      <c r="AP319" s="12">
        <v>-1.36858814659452E-2</v>
      </c>
      <c r="AQ319" s="12">
        <v>-4.0674673485137799E-2</v>
      </c>
      <c r="AR319" s="12">
        <v>2.6286664846530802E-2</v>
      </c>
      <c r="AS319" s="12">
        <v>-3.9259416513449299E-3</v>
      </c>
      <c r="AT319" s="12">
        <v>-3.5747069246520997E-2</v>
      </c>
      <c r="AU319" s="12">
        <v>3.3063743740372201E-2</v>
      </c>
      <c r="AW319">
        <f t="array" ref="AW319">SUMPRODUCT(B319:AU319,TRANSPOSE('QoL regression results'!$H$3:$H$48))</f>
        <v>0.86285230654250533</v>
      </c>
    </row>
    <row r="320" spans="1:49" x14ac:dyDescent="0.3">
      <c r="A320">
        <v>319</v>
      </c>
      <c r="B320" s="12">
        <v>0.89942039412630204</v>
      </c>
      <c r="C320" s="12">
        <v>-3.4833752077607699E-3</v>
      </c>
      <c r="D320" s="12">
        <v>5.6958748690360403E-3</v>
      </c>
      <c r="E320" s="12">
        <v>-2.9267318169458802E-2</v>
      </c>
      <c r="F320" s="12">
        <v>1.6172075929857602E-2</v>
      </c>
      <c r="G320" s="12">
        <v>5.3209972825165198E-3</v>
      </c>
      <c r="H320" s="12">
        <v>8.2118897727264002E-3</v>
      </c>
      <c r="I320" s="12">
        <v>-2.00848569039562E-2</v>
      </c>
      <c r="J320" s="12">
        <v>-3.8468551226846899E-2</v>
      </c>
      <c r="K320" s="12">
        <v>-3.9898265615342599E-2</v>
      </c>
      <c r="L320" s="12">
        <v>-9.5224758746345894E-2</v>
      </c>
      <c r="M320" s="12">
        <v>-0.108294376025488</v>
      </c>
      <c r="N320" s="12">
        <v>-2.2984903977765501E-2</v>
      </c>
      <c r="O320" s="12">
        <v>-4.7998742892827302E-2</v>
      </c>
      <c r="P320" s="12">
        <v>-0.112503654595055</v>
      </c>
      <c r="Q320" s="12">
        <v>-5.3243427480963702E-2</v>
      </c>
      <c r="R320" s="12">
        <v>-5.4917727462869999E-2</v>
      </c>
      <c r="S320" s="12">
        <v>-5.2753856587320597E-2</v>
      </c>
      <c r="T320" s="12">
        <v>-7.9702642135991403E-2</v>
      </c>
      <c r="U320" s="12">
        <v>-1.18415801921997E-2</v>
      </c>
      <c r="V320" s="12">
        <v>-2.4407020387910199E-2</v>
      </c>
      <c r="W320" s="12">
        <v>-2.62188813632643E-2</v>
      </c>
      <c r="X320" s="12">
        <v>-3.1036673388505202E-3</v>
      </c>
      <c r="Y320" s="12">
        <v>6.66844695275401E-3</v>
      </c>
      <c r="Z320" s="12">
        <v>4.7190375096891703E-2</v>
      </c>
      <c r="AA320" s="12">
        <v>-2.4333316314763799E-2</v>
      </c>
      <c r="AB320" s="12">
        <v>-5.5800772997221103E-2</v>
      </c>
      <c r="AC320" s="12">
        <v>-3.87295679016584E-2</v>
      </c>
      <c r="AD320" s="12">
        <v>1.3973164144266101E-2</v>
      </c>
      <c r="AE320" s="12">
        <v>-2.5929467080949599E-2</v>
      </c>
      <c r="AF320" s="12">
        <v>-1.5963142369857099E-2</v>
      </c>
      <c r="AG320" s="12">
        <v>-4.9500780009840602E-2</v>
      </c>
      <c r="AH320" s="12">
        <v>-2.6683804806794199E-2</v>
      </c>
      <c r="AI320" s="12">
        <v>-1.9398284467787699E-2</v>
      </c>
      <c r="AJ320" s="12">
        <v>-1.4204069088353101E-2</v>
      </c>
      <c r="AK320" s="12">
        <v>-1.3532503920367801E-3</v>
      </c>
      <c r="AL320" s="12">
        <v>-7.4078687843221402E-4</v>
      </c>
      <c r="AM320" s="12">
        <v>-8.6181904990964096E-3</v>
      </c>
      <c r="AN320" s="12">
        <v>-2.08100005500849E-2</v>
      </c>
      <c r="AO320" s="12">
        <v>-3.4405897606119999E-2</v>
      </c>
      <c r="AP320" s="12">
        <v>-1.14625370283298E-2</v>
      </c>
      <c r="AQ320" s="12">
        <v>-3.5328460775105999E-2</v>
      </c>
      <c r="AR320" s="12">
        <v>2.1461906952054601E-2</v>
      </c>
      <c r="AS320" s="12">
        <v>-1.1764169873895201E-2</v>
      </c>
      <c r="AT320" s="12">
        <v>-4.1418458157177297E-2</v>
      </c>
      <c r="AU320" s="12">
        <v>3.2326241216753697E-2</v>
      </c>
      <c r="AW320">
        <f t="array" ref="AW320">SUMPRODUCT(B320:AU320,TRANSPOSE('QoL regression results'!$H$3:$H$48))</f>
        <v>0.87199580244107555</v>
      </c>
    </row>
    <row r="321" spans="1:49" x14ac:dyDescent="0.3">
      <c r="A321">
        <v>320</v>
      </c>
      <c r="B321" s="12">
        <v>0.88660534816057401</v>
      </c>
      <c r="C321" s="12">
        <v>7.2992048242743303E-3</v>
      </c>
      <c r="D321" s="12">
        <v>1.1452991366520201E-2</v>
      </c>
      <c r="E321" s="12">
        <v>-3.97420123306651E-2</v>
      </c>
      <c r="F321" s="12">
        <v>2.1255985901455901E-2</v>
      </c>
      <c r="G321" s="12">
        <v>1.8499359571730399E-2</v>
      </c>
      <c r="H321" s="12">
        <v>1.2697866060226701E-2</v>
      </c>
      <c r="I321" s="12">
        <v>-1.8501616290863401E-2</v>
      </c>
      <c r="J321" s="12">
        <v>-4.9410072611334697E-2</v>
      </c>
      <c r="K321" s="12">
        <v>-3.6904004810274199E-2</v>
      </c>
      <c r="L321" s="12">
        <v>-8.76634722635245E-2</v>
      </c>
      <c r="M321" s="12">
        <v>-8.1490344743094897E-2</v>
      </c>
      <c r="N321" s="12">
        <v>-2.03781115208359E-2</v>
      </c>
      <c r="O321" s="12">
        <v>-5.0389348290084401E-2</v>
      </c>
      <c r="P321" s="12">
        <v>-4.0095253165867498E-2</v>
      </c>
      <c r="Q321" s="12">
        <v>-5.5779258921343701E-2</v>
      </c>
      <c r="R321" s="12">
        <v>1.9649298632375699E-2</v>
      </c>
      <c r="S321" s="12">
        <v>-4.1203920304601301E-2</v>
      </c>
      <c r="T321" s="12">
        <v>-8.1807344389990405E-2</v>
      </c>
      <c r="U321" s="12">
        <v>-2.7939348016763399E-2</v>
      </c>
      <c r="V321" s="12">
        <v>-1.19067235411416E-2</v>
      </c>
      <c r="W321" s="12">
        <v>-4.2153789314715299E-2</v>
      </c>
      <c r="X321" s="12">
        <v>-4.9290186753251398E-2</v>
      </c>
      <c r="Y321" s="12">
        <v>1.0622791044459699E-2</v>
      </c>
      <c r="Z321" s="12">
        <v>3.5145771323094897E-2</v>
      </c>
      <c r="AA321" s="12">
        <v>-2.1408240731522001E-2</v>
      </c>
      <c r="AB321" s="12">
        <v>-8.3014268285676304E-2</v>
      </c>
      <c r="AC321" s="12">
        <v>-5.8806966444045101E-2</v>
      </c>
      <c r="AD321" s="12">
        <v>-4.4662541731445203E-2</v>
      </c>
      <c r="AE321" s="12">
        <v>-2.73028954814084E-2</v>
      </c>
      <c r="AF321" s="12">
        <v>-1.5279884266201501E-2</v>
      </c>
      <c r="AG321" s="12">
        <v>-4.3029842991167799E-2</v>
      </c>
      <c r="AH321" s="12">
        <v>-3.5593762516798501E-2</v>
      </c>
      <c r="AI321" s="12">
        <v>-2.0817122864287298E-2</v>
      </c>
      <c r="AJ321" s="12">
        <v>-5.2989422388347402E-3</v>
      </c>
      <c r="AK321" s="12">
        <v>-3.4549710950295101E-3</v>
      </c>
      <c r="AL321" s="12">
        <v>-2.9757279585144901E-3</v>
      </c>
      <c r="AM321" s="12">
        <v>-9.7722605970034099E-3</v>
      </c>
      <c r="AN321" s="12">
        <v>-1.7864171361379199E-2</v>
      </c>
      <c r="AO321" s="12">
        <v>-3.7954466245125398E-2</v>
      </c>
      <c r="AP321" s="12">
        <v>-9.1635002725444607E-3</v>
      </c>
      <c r="AQ321" s="12">
        <v>-3.56622771016376E-2</v>
      </c>
      <c r="AR321" s="12">
        <v>2.21801434538135E-2</v>
      </c>
      <c r="AS321" s="12">
        <v>-1.23397880051682E-2</v>
      </c>
      <c r="AT321" s="12">
        <v>-4.5155547625320099E-2</v>
      </c>
      <c r="AU321" s="12">
        <v>3.1204565461603301E-2</v>
      </c>
      <c r="AW321">
        <f t="array" ref="AW321">SUMPRODUCT(B321:AU321,TRANSPOSE('QoL regression results'!$H$3:$H$48))</f>
        <v>0.84803585768526102</v>
      </c>
    </row>
    <row r="322" spans="1:49" x14ac:dyDescent="0.3">
      <c r="A322">
        <v>321</v>
      </c>
      <c r="B322" s="12">
        <v>0.90783590300966899</v>
      </c>
      <c r="C322" s="12">
        <v>2.1863117909975802E-3</v>
      </c>
      <c r="D322" s="12">
        <v>5.32074313451638E-3</v>
      </c>
      <c r="E322" s="12">
        <v>-3.2520083055028098E-2</v>
      </c>
      <c r="F322" s="12">
        <v>2.3199953633356599E-2</v>
      </c>
      <c r="G322" s="12">
        <v>1.9683620428049799E-2</v>
      </c>
      <c r="H322" s="12">
        <v>-6.6787080550431499E-3</v>
      </c>
      <c r="I322" s="12">
        <v>5.6388474307711703E-3</v>
      </c>
      <c r="J322" s="12">
        <v>-3.2478404003680399E-2</v>
      </c>
      <c r="K322" s="12">
        <v>-4.1376574056257102E-2</v>
      </c>
      <c r="L322" s="12">
        <v>-8.9674853308151295E-2</v>
      </c>
      <c r="M322" s="12">
        <v>-0.126477798446333</v>
      </c>
      <c r="N322" s="12">
        <v>-2.1743400730162499E-2</v>
      </c>
      <c r="O322" s="12">
        <v>-5.5538355506703697E-2</v>
      </c>
      <c r="P322" s="12">
        <v>-9.0980999749371502E-2</v>
      </c>
      <c r="Q322" s="12">
        <v>-7.5069174266086905E-2</v>
      </c>
      <c r="R322" s="12">
        <v>-4.8785165753226001E-2</v>
      </c>
      <c r="S322" s="12">
        <v>-4.0519851253142398E-2</v>
      </c>
      <c r="T322" s="12">
        <v>-5.6353635083031102E-2</v>
      </c>
      <c r="U322" s="12">
        <v>-2.14805587828578E-2</v>
      </c>
      <c r="V322" s="12">
        <v>-4.26703876941101E-2</v>
      </c>
      <c r="W322" s="12">
        <v>-2.48400238242719E-2</v>
      </c>
      <c r="X322" s="12">
        <v>-2.3165489081610799E-2</v>
      </c>
      <c r="Y322" s="12">
        <v>2.4504499626800499E-2</v>
      </c>
      <c r="Z322" s="12">
        <v>6.3773117721066704E-4</v>
      </c>
      <c r="AA322" s="12">
        <v>-1.8852276998066301E-2</v>
      </c>
      <c r="AB322" s="12">
        <v>-7.6126571208011404E-2</v>
      </c>
      <c r="AC322" s="12">
        <v>-3.1918941171473397E-2</v>
      </c>
      <c r="AD322" s="12">
        <v>-1.2203665173284301E-2</v>
      </c>
      <c r="AE322" s="12">
        <v>-2.7833349835154501E-2</v>
      </c>
      <c r="AF322" s="12">
        <v>-1.05095286658426E-2</v>
      </c>
      <c r="AG322" s="12">
        <v>-4.2765699803318902E-2</v>
      </c>
      <c r="AH322" s="12">
        <v>-4.2148841809841797E-2</v>
      </c>
      <c r="AI322" s="12">
        <v>-2.3801239361434901E-2</v>
      </c>
      <c r="AJ322" s="12">
        <v>-1.75337450355799E-2</v>
      </c>
      <c r="AK322" s="12">
        <v>-6.3796064147137498E-3</v>
      </c>
      <c r="AL322" s="12">
        <v>-1.4084421367353099E-3</v>
      </c>
      <c r="AM322" s="12">
        <v>-1.61499817523372E-2</v>
      </c>
      <c r="AN322" s="12">
        <v>-1.96157491628897E-2</v>
      </c>
      <c r="AO322" s="12">
        <v>-3.9061775339900399E-2</v>
      </c>
      <c r="AP322" s="12">
        <v>-1.22514730049232E-2</v>
      </c>
      <c r="AQ322" s="12">
        <v>-4.3313350383648197E-2</v>
      </c>
      <c r="AR322" s="12">
        <v>2.3853754405098501E-2</v>
      </c>
      <c r="AS322" s="12">
        <v>-1.0189329130672E-2</v>
      </c>
      <c r="AT322" s="12">
        <v>-4.1876262088887901E-2</v>
      </c>
      <c r="AU322" s="12">
        <v>2.7421352593129202E-2</v>
      </c>
      <c r="AW322">
        <f t="array" ref="AW322">SUMPRODUCT(B322:AU322,TRANSPOSE('QoL regression results'!$H$3:$H$48))</f>
        <v>0.86427861906309189</v>
      </c>
    </row>
    <row r="323" spans="1:49" x14ac:dyDescent="0.3">
      <c r="A323">
        <v>322</v>
      </c>
      <c r="B323" s="12">
        <v>0.89980978653695798</v>
      </c>
      <c r="C323" s="12">
        <v>2.34570878850043E-4</v>
      </c>
      <c r="D323" s="12">
        <v>-8.3760914290292292E-3</v>
      </c>
      <c r="E323" s="12">
        <v>-4.2213530002621402E-2</v>
      </c>
      <c r="F323" s="12">
        <v>1.2260287939073499E-2</v>
      </c>
      <c r="G323" s="12">
        <v>9.28087451079373E-3</v>
      </c>
      <c r="H323" s="12">
        <v>1.0523713873232701E-3</v>
      </c>
      <c r="I323" s="12">
        <v>-2.3215785529325999E-2</v>
      </c>
      <c r="J323" s="12">
        <v>-5.47706110285631E-2</v>
      </c>
      <c r="K323" s="12">
        <v>-5.2528137330176999E-2</v>
      </c>
      <c r="L323" s="12">
        <v>-0.111350142028331</v>
      </c>
      <c r="M323" s="12">
        <v>-8.7499534419436101E-2</v>
      </c>
      <c r="N323" s="12">
        <v>-2.46585549218192E-2</v>
      </c>
      <c r="O323" s="12">
        <v>-0.102414447206242</v>
      </c>
      <c r="P323" s="12">
        <v>-0.14481355970033399</v>
      </c>
      <c r="Q323" s="12">
        <v>-6.5350668367307796E-2</v>
      </c>
      <c r="R323" s="12">
        <v>-8.8291212842176003E-2</v>
      </c>
      <c r="S323" s="12">
        <v>-3.2669004498443198E-2</v>
      </c>
      <c r="T323" s="12">
        <v>-9.4126786121992198E-2</v>
      </c>
      <c r="U323" s="12">
        <v>-9.0393706785431207E-3</v>
      </c>
      <c r="V323" s="12">
        <v>-0.14186444350958899</v>
      </c>
      <c r="W323" s="12">
        <v>-3.7342436505478999E-2</v>
      </c>
      <c r="X323" s="12">
        <v>-4.9517230005093699E-2</v>
      </c>
      <c r="Y323" s="12">
        <v>4.3678821010834097E-2</v>
      </c>
      <c r="Z323" s="12">
        <v>-6.8507647885381702E-3</v>
      </c>
      <c r="AA323" s="12">
        <v>-2.0940364600921899E-2</v>
      </c>
      <c r="AB323" s="12">
        <v>-8.4272044800394894E-2</v>
      </c>
      <c r="AC323" s="12">
        <v>-2.8289905555181901E-2</v>
      </c>
      <c r="AD323" s="12">
        <v>-2.8216240159438799E-2</v>
      </c>
      <c r="AE323" s="12">
        <v>-2.3758582083828798E-2</v>
      </c>
      <c r="AF323" s="12">
        <v>-1.3930331671147199E-2</v>
      </c>
      <c r="AG323" s="12">
        <v>-4.0667284706390902E-2</v>
      </c>
      <c r="AH323" s="12">
        <v>-2.5644660358376498E-2</v>
      </c>
      <c r="AI323" s="12">
        <v>-9.8817064304066102E-3</v>
      </c>
      <c r="AJ323" s="12">
        <v>-1.22181098491579E-2</v>
      </c>
      <c r="AK323" s="12">
        <v>-1.0406531310077499E-3</v>
      </c>
      <c r="AL323" s="12">
        <v>-2.9103800681973199E-3</v>
      </c>
      <c r="AM323" s="12">
        <v>-1.19439035404207E-2</v>
      </c>
      <c r="AN323" s="12">
        <v>-2.57637753013212E-2</v>
      </c>
      <c r="AO323" s="12">
        <v>-3.50119127275451E-2</v>
      </c>
      <c r="AP323" s="12">
        <v>-6.3140090214131098E-3</v>
      </c>
      <c r="AQ323" s="12">
        <v>-4.3925884240120297E-2</v>
      </c>
      <c r="AR323" s="12">
        <v>2.13064823670343E-2</v>
      </c>
      <c r="AS323" s="12">
        <v>-1.4007993389525601E-2</v>
      </c>
      <c r="AT323" s="12">
        <v>-4.8387124434625998E-2</v>
      </c>
      <c r="AU323" s="12">
        <v>2.88972250010411E-2</v>
      </c>
      <c r="AW323">
        <f t="array" ref="AW323">SUMPRODUCT(B323:AU323,TRANSPOSE('QoL regression results'!$H$3:$H$48))</f>
        <v>0.87125474611038412</v>
      </c>
    </row>
    <row r="324" spans="1:49" x14ac:dyDescent="0.3">
      <c r="A324">
        <v>323</v>
      </c>
      <c r="B324" s="12">
        <v>0.90381703204636499</v>
      </c>
      <c r="C324" s="12">
        <v>1.2271883572579901E-3</v>
      </c>
      <c r="D324" s="12">
        <v>1.14135802021752E-2</v>
      </c>
      <c r="E324" s="12">
        <v>-4.2563518476672599E-2</v>
      </c>
      <c r="F324" s="12">
        <v>1.9732655717965401E-2</v>
      </c>
      <c r="G324" s="12">
        <v>-3.6549436939670799E-3</v>
      </c>
      <c r="H324" s="12">
        <v>1.5943657687637398E-2</v>
      </c>
      <c r="I324" s="12">
        <v>-1.11592002784633E-2</v>
      </c>
      <c r="J324" s="12">
        <v>-2.1135415285529899E-2</v>
      </c>
      <c r="K324" s="12">
        <v>-4.5703394204443998E-2</v>
      </c>
      <c r="L324" s="12">
        <v>-6.9398122409558394E-2</v>
      </c>
      <c r="M324" s="12">
        <v>-9.5669766127451206E-2</v>
      </c>
      <c r="N324" s="12">
        <v>-1.8930311065785101E-2</v>
      </c>
      <c r="O324" s="12">
        <v>-5.6702575622707301E-2</v>
      </c>
      <c r="P324" s="12">
        <v>-0.12176245786814301</v>
      </c>
      <c r="Q324" s="12">
        <v>-5.8688157765321901E-2</v>
      </c>
      <c r="R324" s="12">
        <v>-7.0111083044964398E-2</v>
      </c>
      <c r="S324" s="12">
        <v>-6.3899729023611296E-2</v>
      </c>
      <c r="T324" s="12">
        <v>-7.2092920639631797E-2</v>
      </c>
      <c r="U324" s="12">
        <v>-9.3306141291169108E-3</v>
      </c>
      <c r="V324" s="12">
        <v>-0.163762831104142</v>
      </c>
      <c r="W324" s="12">
        <v>-1.25149112193932E-2</v>
      </c>
      <c r="X324" s="12">
        <v>-5.6565982342109002E-2</v>
      </c>
      <c r="Y324" s="12">
        <v>1.08849114349551E-2</v>
      </c>
      <c r="Z324" s="12">
        <v>3.2461239046475E-2</v>
      </c>
      <c r="AA324" s="12">
        <v>-1.52236741730519E-2</v>
      </c>
      <c r="AB324" s="12">
        <v>-5.8037443193066897E-2</v>
      </c>
      <c r="AC324" s="12">
        <v>3.8018482431915698E-4</v>
      </c>
      <c r="AD324" s="12">
        <v>2.8693729238590299E-3</v>
      </c>
      <c r="AE324" s="12">
        <v>-2.6408891377331E-2</v>
      </c>
      <c r="AF324" s="12">
        <v>-2.08272865207563E-2</v>
      </c>
      <c r="AG324" s="12">
        <v>-5.1639521555359003E-2</v>
      </c>
      <c r="AH324" s="12">
        <v>-3.8869241235740697E-2</v>
      </c>
      <c r="AI324" s="12">
        <v>-2.4009367557767201E-2</v>
      </c>
      <c r="AJ324" s="12">
        <v>-1.47157370085199E-2</v>
      </c>
      <c r="AK324" s="12">
        <v>1.11454388378714E-3</v>
      </c>
      <c r="AL324" s="12">
        <v>8.4456602549309802E-4</v>
      </c>
      <c r="AM324" s="12">
        <v>-1.29509642894126E-2</v>
      </c>
      <c r="AN324" s="12">
        <v>-1.9690508952933599E-2</v>
      </c>
      <c r="AO324" s="12">
        <v>-4.6569207419596498E-2</v>
      </c>
      <c r="AP324" s="12">
        <v>-8.48609624418936E-3</v>
      </c>
      <c r="AQ324" s="12">
        <v>-3.6520704872026598E-2</v>
      </c>
      <c r="AR324" s="12">
        <v>2.07952450379379E-2</v>
      </c>
      <c r="AS324" s="12">
        <v>-1.0343285405453701E-2</v>
      </c>
      <c r="AT324" s="12">
        <v>-4.2571005547007698E-2</v>
      </c>
      <c r="AU324" s="12">
        <v>2.91855850489115E-2</v>
      </c>
      <c r="AW324">
        <f t="array" ref="AW324">SUMPRODUCT(B324:AU324,TRANSPOSE('QoL regression results'!$H$3:$H$48))</f>
        <v>0.86579235683611744</v>
      </c>
    </row>
    <row r="325" spans="1:49" x14ac:dyDescent="0.3">
      <c r="A325">
        <v>324</v>
      </c>
      <c r="B325" s="12">
        <v>0.89583971515122995</v>
      </c>
      <c r="C325" s="13">
        <v>7.6858499425569397E-5</v>
      </c>
      <c r="D325" s="12">
        <v>-1.1142676958506501E-2</v>
      </c>
      <c r="E325" s="12">
        <v>-5.1801192447308603E-2</v>
      </c>
      <c r="F325" s="12">
        <v>1.0658661247572501E-2</v>
      </c>
      <c r="G325" s="12">
        <v>4.5156173943905102E-3</v>
      </c>
      <c r="H325" s="12">
        <v>8.3331471506766196E-3</v>
      </c>
      <c r="I325" s="12">
        <v>-7.7600353965042203E-3</v>
      </c>
      <c r="J325" s="12">
        <v>-7.3596925248910205E-2</v>
      </c>
      <c r="K325" s="12">
        <v>-3.9782035410345903E-2</v>
      </c>
      <c r="L325" s="12">
        <v>-7.4429242701505E-2</v>
      </c>
      <c r="M325" s="12">
        <v>-6.36551412688761E-2</v>
      </c>
      <c r="N325" s="12">
        <v>-1.3749985259596901E-2</v>
      </c>
      <c r="O325" s="12">
        <v>-4.2545723971427502E-2</v>
      </c>
      <c r="P325" s="12">
        <v>-0.10477964989551899</v>
      </c>
      <c r="Q325" s="12">
        <v>-3.0251120857117501E-2</v>
      </c>
      <c r="R325" s="12">
        <v>-6.9270442166205606E-2</v>
      </c>
      <c r="S325" s="12">
        <v>-4.7621304680905703E-2</v>
      </c>
      <c r="T325" s="12">
        <v>-0.101406683274641</v>
      </c>
      <c r="U325" s="12">
        <v>2.1740888514319399E-2</v>
      </c>
      <c r="V325" s="12">
        <v>-0.16006677035365899</v>
      </c>
      <c r="W325" s="12">
        <v>-3.3863832045378801E-2</v>
      </c>
      <c r="X325" s="12">
        <v>-4.4585938568319002E-2</v>
      </c>
      <c r="Y325" s="12">
        <v>5.3855102602451002E-3</v>
      </c>
      <c r="Z325" s="12">
        <v>5.0506136369604998E-3</v>
      </c>
      <c r="AA325" s="12">
        <v>-1.5303392376492199E-2</v>
      </c>
      <c r="AB325" s="12">
        <v>-6.2780232612868997E-2</v>
      </c>
      <c r="AC325" s="12">
        <v>1.1580559877898701E-2</v>
      </c>
      <c r="AD325" s="12">
        <v>-4.5756552158773597E-2</v>
      </c>
      <c r="AE325" s="12">
        <v>-3.0003101991688E-2</v>
      </c>
      <c r="AF325" s="12">
        <v>-1.6481957849608299E-2</v>
      </c>
      <c r="AG325" s="12">
        <v>-4.7917280630524001E-2</v>
      </c>
      <c r="AH325" s="12">
        <v>-2.0355572516485301E-2</v>
      </c>
      <c r="AI325" s="12">
        <v>-2.0088839748601501E-2</v>
      </c>
      <c r="AJ325" s="12">
        <v>-1.33431632223041E-2</v>
      </c>
      <c r="AK325" s="12">
        <v>9.7602068869917101E-4</v>
      </c>
      <c r="AL325" s="12">
        <v>6.4657445637222796E-3</v>
      </c>
      <c r="AM325" s="12">
        <v>-1.0888134771444799E-2</v>
      </c>
      <c r="AN325" s="12">
        <v>-1.6254578841636402E-2</v>
      </c>
      <c r="AO325" s="12">
        <v>-3.9435488173723998E-2</v>
      </c>
      <c r="AP325" s="12">
        <v>-1.23933983246487E-2</v>
      </c>
      <c r="AQ325" s="12">
        <v>-3.9276913965839003E-2</v>
      </c>
      <c r="AR325" s="12">
        <v>2.1998085225158899E-2</v>
      </c>
      <c r="AS325" s="12">
        <v>-1.16868686855011E-2</v>
      </c>
      <c r="AT325" s="12">
        <v>-4.3109059145855298E-2</v>
      </c>
      <c r="AU325" s="12">
        <v>2.8931456646766902E-2</v>
      </c>
      <c r="AW325">
        <f t="array" ref="AW325">SUMPRODUCT(B325:AU325,TRANSPOSE('QoL regression results'!$H$3:$H$48))</f>
        <v>0.8819498871984669</v>
      </c>
    </row>
    <row r="326" spans="1:49" x14ac:dyDescent="0.3">
      <c r="A326">
        <v>325</v>
      </c>
      <c r="B326" s="12">
        <v>0.88939475725239303</v>
      </c>
      <c r="C326" s="12">
        <v>6.38743463589307E-3</v>
      </c>
      <c r="D326" s="12">
        <v>-7.1076447987116296E-3</v>
      </c>
      <c r="E326" s="12">
        <v>-5.0387713045970204E-3</v>
      </c>
      <c r="F326" s="12">
        <v>1.8832342215316999E-2</v>
      </c>
      <c r="G326" s="12">
        <v>1.7634144716167501E-2</v>
      </c>
      <c r="H326" s="12">
        <v>3.7707699674971598E-3</v>
      </c>
      <c r="I326" s="12">
        <v>-1.7338766972868201E-2</v>
      </c>
      <c r="J326" s="12">
        <v>-6.7485306176148604E-2</v>
      </c>
      <c r="K326" s="12">
        <v>-3.7879091469509997E-2</v>
      </c>
      <c r="L326" s="12">
        <v>-0.117981543382529</v>
      </c>
      <c r="M326" s="12">
        <v>-0.11161338654419201</v>
      </c>
      <c r="N326" s="12">
        <v>-1.9750059720776099E-2</v>
      </c>
      <c r="O326" s="12">
        <v>-6.4897438001063595E-2</v>
      </c>
      <c r="P326" s="12">
        <v>-0.10182660852905701</v>
      </c>
      <c r="Q326" s="12">
        <v>-6.9277210469597103E-2</v>
      </c>
      <c r="R326" s="12">
        <v>-0.13963001142675099</v>
      </c>
      <c r="S326" s="12">
        <v>-4.0063618189878601E-2</v>
      </c>
      <c r="T326" s="12">
        <v>-8.6050831599566904E-2</v>
      </c>
      <c r="U326" s="12">
        <v>1.1534389591313801E-2</v>
      </c>
      <c r="V326" s="12">
        <v>-7.2392978566336905E-2</v>
      </c>
      <c r="W326" s="12">
        <v>-3.3609646806674699E-2</v>
      </c>
      <c r="X326" s="12">
        <v>-2.5498353768822101E-2</v>
      </c>
      <c r="Y326" s="12">
        <v>-1.0198170135373E-2</v>
      </c>
      <c r="Z326" s="12">
        <v>-2.2974830598587501E-2</v>
      </c>
      <c r="AA326" s="12">
        <v>-1.66320830481534E-2</v>
      </c>
      <c r="AB326" s="12">
        <v>-8.0965758100005905E-2</v>
      </c>
      <c r="AC326" s="12">
        <v>-2.75647155506216E-2</v>
      </c>
      <c r="AD326" s="12">
        <v>-1.37665871903952E-2</v>
      </c>
      <c r="AE326" s="12">
        <v>-2.5176148709645602E-2</v>
      </c>
      <c r="AF326" s="12">
        <v>-1.8461096268926998E-2</v>
      </c>
      <c r="AG326" s="12">
        <v>-3.5453904812733798E-2</v>
      </c>
      <c r="AH326" s="12">
        <v>-3.6257952016719198E-2</v>
      </c>
      <c r="AI326" s="12">
        <v>-1.35794438575741E-2</v>
      </c>
      <c r="AJ326" s="12">
        <v>-1.33313547112998E-2</v>
      </c>
      <c r="AK326" s="12">
        <v>-2.8653053718745202E-3</v>
      </c>
      <c r="AL326" s="12">
        <v>6.2088527397051903E-3</v>
      </c>
      <c r="AM326" s="12">
        <v>-6.18972197627556E-3</v>
      </c>
      <c r="AN326" s="12">
        <v>-1.48027034157162E-2</v>
      </c>
      <c r="AO326" s="12">
        <v>-3.1109319934776999E-2</v>
      </c>
      <c r="AP326" s="12">
        <v>-5.3228318266336696E-3</v>
      </c>
      <c r="AQ326" s="12">
        <v>-4.6303402494065102E-2</v>
      </c>
      <c r="AR326" s="12">
        <v>1.7504080642873902E-2</v>
      </c>
      <c r="AS326" s="12">
        <v>-8.6487958386795502E-3</v>
      </c>
      <c r="AT326" s="12">
        <v>-4.0564621596404199E-2</v>
      </c>
      <c r="AU326" s="12">
        <v>2.7418732311506901E-2</v>
      </c>
      <c r="AW326">
        <f t="array" ref="AW326">SUMPRODUCT(B326:AU326,TRANSPOSE('QoL regression results'!$H$3:$H$48))</f>
        <v>0.85934565797537898</v>
      </c>
    </row>
    <row r="327" spans="1:49" x14ac:dyDescent="0.3">
      <c r="A327">
        <v>326</v>
      </c>
      <c r="B327" s="12">
        <v>0.89457271128335902</v>
      </c>
      <c r="C327" s="12">
        <v>1.03539783239602E-4</v>
      </c>
      <c r="D327" s="12">
        <v>9.8035995334481794E-3</v>
      </c>
      <c r="E327" s="12">
        <v>-2.8473578255082101E-2</v>
      </c>
      <c r="F327" s="12">
        <v>1.4265465873611501E-2</v>
      </c>
      <c r="G327" s="12">
        <v>-3.80207245532689E-3</v>
      </c>
      <c r="H327" s="12">
        <v>1.05841687031755E-2</v>
      </c>
      <c r="I327" s="12">
        <v>1.11723097956595E-2</v>
      </c>
      <c r="J327" s="12">
        <v>-3.8900635626891E-2</v>
      </c>
      <c r="K327" s="12">
        <v>-4.6921449557317099E-2</v>
      </c>
      <c r="L327" s="12">
        <v>-0.100147879079693</v>
      </c>
      <c r="M327" s="12">
        <v>-7.7551444852529294E-2</v>
      </c>
      <c r="N327" s="12">
        <v>-1.53744309528276E-2</v>
      </c>
      <c r="O327" s="12">
        <v>-6.1458568999150497E-2</v>
      </c>
      <c r="P327" s="12">
        <v>-9.1657858738914799E-2</v>
      </c>
      <c r="Q327" s="12">
        <v>-6.0920079903031499E-2</v>
      </c>
      <c r="R327" s="12">
        <v>-6.8666310395424507E-2</v>
      </c>
      <c r="S327" s="12">
        <v>-5.3124714069268497E-2</v>
      </c>
      <c r="T327" s="12">
        <v>-7.8594844787659199E-2</v>
      </c>
      <c r="U327" s="12">
        <v>1.4156104631214601E-2</v>
      </c>
      <c r="V327" s="12">
        <v>-3.7528928015185599E-2</v>
      </c>
      <c r="W327" s="12">
        <v>-3.3336683379624199E-2</v>
      </c>
      <c r="X327" s="12">
        <v>-2.5761656440717502E-2</v>
      </c>
      <c r="Y327" s="12">
        <v>-5.7142887877455204E-3</v>
      </c>
      <c r="Z327" s="12">
        <v>-8.0905012237921497E-3</v>
      </c>
      <c r="AA327" s="12">
        <v>-1.6524598266332902E-2</v>
      </c>
      <c r="AB327" s="12">
        <v>-5.8185740274530898E-2</v>
      </c>
      <c r="AC327" s="12">
        <v>-2.3501995423602599E-2</v>
      </c>
      <c r="AD327" s="12">
        <v>2.0781583488772602E-2</v>
      </c>
      <c r="AE327" s="12">
        <v>-2.5425574453572498E-2</v>
      </c>
      <c r="AF327" s="12">
        <v>-1.97776014572443E-2</v>
      </c>
      <c r="AG327" s="12">
        <v>-4.6824054458720198E-2</v>
      </c>
      <c r="AH327" s="12">
        <v>-3.2724814817088999E-2</v>
      </c>
      <c r="AI327" s="12">
        <v>-2.44300648370703E-2</v>
      </c>
      <c r="AJ327" s="12">
        <v>-1.13013692454674E-2</v>
      </c>
      <c r="AK327" s="12">
        <v>-3.6837225311263199E-4</v>
      </c>
      <c r="AL327" s="12">
        <v>3.3429437626889E-3</v>
      </c>
      <c r="AM327" s="12">
        <v>-6.2253504458791003E-3</v>
      </c>
      <c r="AN327" s="12">
        <v>-1.7304543259199601E-2</v>
      </c>
      <c r="AO327" s="12">
        <v>-3.5161415146255003E-2</v>
      </c>
      <c r="AP327" s="12">
        <v>-1.5841256376386701E-2</v>
      </c>
      <c r="AQ327" s="12">
        <v>-4.4027347846508399E-2</v>
      </c>
      <c r="AR327" s="12">
        <v>2.3889392842324698E-2</v>
      </c>
      <c r="AS327" s="12">
        <v>-1.1857860211199301E-2</v>
      </c>
      <c r="AT327" s="12">
        <v>-3.9424671651104699E-2</v>
      </c>
      <c r="AU327" s="12">
        <v>3.2801086470864702E-2</v>
      </c>
      <c r="AW327">
        <f t="array" ref="AW327">SUMPRODUCT(B327:AU327,TRANSPOSE('QoL regression results'!$H$3:$H$48))</f>
        <v>0.86519084022895898</v>
      </c>
    </row>
    <row r="328" spans="1:49" x14ac:dyDescent="0.3">
      <c r="A328">
        <v>327</v>
      </c>
      <c r="B328" s="12">
        <v>0.87880731722611305</v>
      </c>
      <c r="C328" s="12">
        <v>4.3918981593289103E-3</v>
      </c>
      <c r="D328" s="12">
        <v>-2.07603971888323E-2</v>
      </c>
      <c r="E328" s="12">
        <v>-3.31588022823305E-2</v>
      </c>
      <c r="F328" s="12">
        <v>2.0982137596291101E-2</v>
      </c>
      <c r="G328" s="12">
        <v>2.51456752543853E-2</v>
      </c>
      <c r="H328" s="12">
        <v>5.4498909234428801E-3</v>
      </c>
      <c r="I328" s="12">
        <v>-1.15798128588344E-2</v>
      </c>
      <c r="J328" s="12">
        <v>-7.3902022249998395E-2</v>
      </c>
      <c r="K328" s="12">
        <v>-4.4051112625143801E-2</v>
      </c>
      <c r="L328" s="12">
        <v>-9.1631529078048293E-2</v>
      </c>
      <c r="M328" s="12">
        <v>-7.4499753500568797E-2</v>
      </c>
      <c r="N328" s="12">
        <v>-1.8559496020229001E-2</v>
      </c>
      <c r="O328" s="12">
        <v>-5.1101046203494302E-2</v>
      </c>
      <c r="P328" s="12">
        <v>-0.11049633527906901</v>
      </c>
      <c r="Q328" s="12">
        <v>-8.9606300922197901E-2</v>
      </c>
      <c r="R328" s="12">
        <v>-5.82541561674619E-2</v>
      </c>
      <c r="S328" s="12">
        <v>-3.6082855797339199E-2</v>
      </c>
      <c r="T328" s="12">
        <v>-6.8880452853101404E-2</v>
      </c>
      <c r="U328" s="12">
        <v>1.35597430415073E-2</v>
      </c>
      <c r="V328" s="12">
        <v>-0.13839110695510901</v>
      </c>
      <c r="W328" s="12">
        <v>-5.2795737323794403E-2</v>
      </c>
      <c r="X328" s="12">
        <v>-3.8433780440623198E-2</v>
      </c>
      <c r="Y328" s="12">
        <v>-6.49627075661466E-3</v>
      </c>
      <c r="Z328" s="12">
        <v>2.6508379532547002E-2</v>
      </c>
      <c r="AA328" s="12">
        <v>-1.6232723143691698E-2</v>
      </c>
      <c r="AB328" s="12">
        <v>-7.9148724734006207E-2</v>
      </c>
      <c r="AC328" s="12">
        <v>3.1017247713988699E-2</v>
      </c>
      <c r="AD328" s="12">
        <v>-1.3016797739306901E-2</v>
      </c>
      <c r="AE328" s="12">
        <v>-1.9743652187357599E-2</v>
      </c>
      <c r="AF328" s="12">
        <v>-4.4384177270579001E-3</v>
      </c>
      <c r="AG328" s="12">
        <v>-4.5150510530671699E-2</v>
      </c>
      <c r="AH328" s="12">
        <v>-3.5636069796438602E-2</v>
      </c>
      <c r="AI328" s="12">
        <v>-1.6167788860642102E-2</v>
      </c>
      <c r="AJ328" s="12">
        <v>-1.11063930324732E-2</v>
      </c>
      <c r="AK328" s="12">
        <v>4.0445433009546903E-3</v>
      </c>
      <c r="AL328" s="12">
        <v>1.27068676983286E-2</v>
      </c>
      <c r="AM328" s="12">
        <v>8.1816405490603102E-4</v>
      </c>
      <c r="AN328" s="12">
        <v>-1.07818735896638E-2</v>
      </c>
      <c r="AO328" s="12">
        <v>-2.7826391512449301E-2</v>
      </c>
      <c r="AP328" s="12">
        <v>-1.4676419902421099E-2</v>
      </c>
      <c r="AQ328" s="12">
        <v>-4.2049589136928502E-2</v>
      </c>
      <c r="AR328" s="12">
        <v>2.02543868462868E-2</v>
      </c>
      <c r="AS328" s="12">
        <v>-6.9492115088002201E-3</v>
      </c>
      <c r="AT328" s="12">
        <v>-3.7349680805902299E-2</v>
      </c>
      <c r="AU328" s="12">
        <v>3.7213162956707499E-2</v>
      </c>
      <c r="AW328">
        <f t="array" ref="AW328">SUMPRODUCT(B328:AU328,TRANSPOSE('QoL regression results'!$H$3:$H$48))</f>
        <v>0.85587811512800305</v>
      </c>
    </row>
    <row r="329" spans="1:49" x14ac:dyDescent="0.3">
      <c r="A329">
        <v>328</v>
      </c>
      <c r="B329" s="12">
        <v>0.89442878853855601</v>
      </c>
      <c r="C329" s="12">
        <v>1.58971787982981E-3</v>
      </c>
      <c r="D329" s="12">
        <v>-7.1660471501568395E-4</v>
      </c>
      <c r="E329" s="12">
        <v>-4.4407479741710797E-2</v>
      </c>
      <c r="F329" s="12">
        <v>1.6168123166270899E-2</v>
      </c>
      <c r="G329" s="12">
        <v>9.4948689055795298E-3</v>
      </c>
      <c r="H329" s="12">
        <v>7.0437404348218597E-3</v>
      </c>
      <c r="I329" s="12">
        <v>4.2162235532764699E-4</v>
      </c>
      <c r="J329" s="12">
        <v>-5.41692865334207E-2</v>
      </c>
      <c r="K329" s="12">
        <v>-4.2602512423998498E-2</v>
      </c>
      <c r="L329" s="12">
        <v>-8.0699549447449503E-2</v>
      </c>
      <c r="M329" s="12">
        <v>-0.11639938963272201</v>
      </c>
      <c r="N329" s="12">
        <v>-1.47541177020883E-2</v>
      </c>
      <c r="O329" s="12">
        <v>-7.1098330306066895E-2</v>
      </c>
      <c r="P329" s="12">
        <v>-9.1594617979532694E-2</v>
      </c>
      <c r="Q329" s="12">
        <v>-8.6930466974755205E-2</v>
      </c>
      <c r="R329" s="12">
        <v>-6.3456548033656301E-2</v>
      </c>
      <c r="S329" s="12">
        <v>-3.80901693394732E-2</v>
      </c>
      <c r="T329" s="12">
        <v>-9.0873168412487701E-2</v>
      </c>
      <c r="U329" s="12">
        <v>-2.45896501234459E-2</v>
      </c>
      <c r="V329" s="12">
        <v>-7.1617980967010803E-2</v>
      </c>
      <c r="W329" s="12">
        <v>-4.7134990081768503E-2</v>
      </c>
      <c r="X329" s="12">
        <v>-3.6361243197588003E-2</v>
      </c>
      <c r="Y329" s="12">
        <v>9.9536786551494508E-3</v>
      </c>
      <c r="Z329" s="12">
        <v>-3.4004632393290997E-2</v>
      </c>
      <c r="AA329" s="12">
        <v>-1.96702698513945E-4</v>
      </c>
      <c r="AB329" s="12">
        <v>-6.0618324545222403E-2</v>
      </c>
      <c r="AC329" s="12">
        <v>-8.7264043946305603E-2</v>
      </c>
      <c r="AD329" s="12">
        <v>-3.5946156902126498E-2</v>
      </c>
      <c r="AE329" s="12">
        <v>-2.1818272645975301E-2</v>
      </c>
      <c r="AF329" s="12">
        <v>-1.8122639312727201E-2</v>
      </c>
      <c r="AG329" s="12">
        <v>-4.2875741442894001E-2</v>
      </c>
      <c r="AH329" s="12">
        <v>-3.2013639428490101E-2</v>
      </c>
      <c r="AI329" s="12">
        <v>-1.8466773945567401E-2</v>
      </c>
      <c r="AJ329" s="12">
        <v>-1.2412572215344799E-2</v>
      </c>
      <c r="AK329" s="12">
        <v>7.7734571564844505E-4</v>
      </c>
      <c r="AL329" s="12">
        <v>-1.4416086250440101E-3</v>
      </c>
      <c r="AM329" s="12">
        <v>-9.8037246278516506E-3</v>
      </c>
      <c r="AN329" s="12">
        <v>-2.2966870264199898E-2</v>
      </c>
      <c r="AO329" s="12">
        <v>-3.9294414839708497E-2</v>
      </c>
      <c r="AP329" s="12">
        <v>-9.8823381741314793E-3</v>
      </c>
      <c r="AQ329" s="12">
        <v>-3.4700373830572701E-2</v>
      </c>
      <c r="AR329" s="12">
        <v>2.44954448700835E-2</v>
      </c>
      <c r="AS329" s="12">
        <v>-9.8527258051677499E-3</v>
      </c>
      <c r="AT329" s="12">
        <v>-4.4273445679268802E-2</v>
      </c>
      <c r="AU329" s="12">
        <v>2.93051862310479E-2</v>
      </c>
      <c r="AW329">
        <f t="array" ref="AW329">SUMPRODUCT(B329:AU329,TRANSPOSE('QoL regression results'!$H$3:$H$48))</f>
        <v>0.86097354048502184</v>
      </c>
    </row>
    <row r="330" spans="1:49" x14ac:dyDescent="0.3">
      <c r="A330">
        <v>329</v>
      </c>
      <c r="B330" s="12">
        <v>0.89011725245761097</v>
      </c>
      <c r="C330" s="12">
        <v>6.5550447799991602E-3</v>
      </c>
      <c r="D330" s="12">
        <v>1.2032675718635999E-2</v>
      </c>
      <c r="E330" s="12">
        <v>-2.9608171394268998E-2</v>
      </c>
      <c r="F330" s="12">
        <v>2.0806017538186498E-2</v>
      </c>
      <c r="G330" s="12">
        <v>5.9279578051774596E-3</v>
      </c>
      <c r="H330" s="12">
        <v>-4.4626929661008199E-4</v>
      </c>
      <c r="I330" s="12">
        <v>-6.8932686526794603E-4</v>
      </c>
      <c r="J330" s="12">
        <v>-5.6067902111513801E-2</v>
      </c>
      <c r="K330" s="12">
        <v>-3.8659172354120301E-2</v>
      </c>
      <c r="L330" s="12">
        <v>-9.7793228807090293E-2</v>
      </c>
      <c r="M330" s="12">
        <v>-8.8391796968333103E-2</v>
      </c>
      <c r="N330" s="12">
        <v>-1.8741921772151199E-2</v>
      </c>
      <c r="O330" s="12">
        <v>-1.0859199748189999E-2</v>
      </c>
      <c r="P330" s="12">
        <v>-8.7301710133394106E-2</v>
      </c>
      <c r="Q330" s="12">
        <v>-5.6587872743066099E-2</v>
      </c>
      <c r="R330" s="12">
        <v>-2.9085714302176401E-2</v>
      </c>
      <c r="S330" s="12">
        <v>-5.6581849449387801E-2</v>
      </c>
      <c r="T330" s="12">
        <v>-9.5888759906040497E-2</v>
      </c>
      <c r="U330" s="12">
        <v>3.4034732247903203E-2</v>
      </c>
      <c r="V330" s="12">
        <v>1.29839622346425E-2</v>
      </c>
      <c r="W330" s="12">
        <v>-3.5180331064287702E-2</v>
      </c>
      <c r="X330" s="12">
        <v>-3.6188344187344797E-2</v>
      </c>
      <c r="Y330" s="12">
        <v>3.18139624478447E-3</v>
      </c>
      <c r="Z330" s="12">
        <v>1.6351995589237299E-2</v>
      </c>
      <c r="AA330" s="12">
        <v>-1.6304024736210801E-2</v>
      </c>
      <c r="AB330" s="12">
        <v>-7.7730557214515605E-2</v>
      </c>
      <c r="AC330" s="12">
        <v>-7.86408469332779E-2</v>
      </c>
      <c r="AD330" s="13">
        <v>-3.9990054291221002E-5</v>
      </c>
      <c r="AE330" s="12">
        <v>-2.36106454710047E-2</v>
      </c>
      <c r="AF330" s="12">
        <v>-1.2005386243297301E-2</v>
      </c>
      <c r="AG330" s="12">
        <v>-4.44055434064922E-2</v>
      </c>
      <c r="AH330" s="12">
        <v>-3.4075038897742597E-2</v>
      </c>
      <c r="AI330" s="12">
        <v>-2.0121408533179602E-2</v>
      </c>
      <c r="AJ330" s="12">
        <v>-1.1494211542825599E-2</v>
      </c>
      <c r="AK330" s="12">
        <v>-3.3449989774053299E-3</v>
      </c>
      <c r="AL330" s="12">
        <v>1.47574933372218E-3</v>
      </c>
      <c r="AM330" s="12">
        <v>-1.10642934617986E-2</v>
      </c>
      <c r="AN330" s="12">
        <v>-1.7347850415569199E-2</v>
      </c>
      <c r="AO330" s="12">
        <v>-3.1082939000589602E-2</v>
      </c>
      <c r="AP330" s="12">
        <v>-1.17477250515199E-2</v>
      </c>
      <c r="AQ330" s="12">
        <v>-3.7733647444348303E-2</v>
      </c>
      <c r="AR330" s="12">
        <v>2.3679205373274399E-2</v>
      </c>
      <c r="AS330" s="12">
        <v>-1.3121155715555201E-2</v>
      </c>
      <c r="AT330" s="12">
        <v>-4.17759357199197E-2</v>
      </c>
      <c r="AU330" s="12">
        <v>2.8356933662701901E-2</v>
      </c>
      <c r="AW330">
        <f t="array" ref="AW330">SUMPRODUCT(B330:AU330,TRANSPOSE('QoL regression results'!$H$3:$H$48))</f>
        <v>0.85751796289359061</v>
      </c>
    </row>
    <row r="331" spans="1:49" x14ac:dyDescent="0.3">
      <c r="A331">
        <v>330</v>
      </c>
      <c r="B331" s="12">
        <v>0.90412786593990602</v>
      </c>
      <c r="C331" s="12">
        <v>4.8940421805970498E-4</v>
      </c>
      <c r="D331" s="12">
        <v>-1.34338738555727E-2</v>
      </c>
      <c r="E331" s="12">
        <v>-3.0373071986348199E-2</v>
      </c>
      <c r="F331" s="12">
        <v>1.94825911577713E-2</v>
      </c>
      <c r="G331" s="12">
        <v>2.6652818054413299E-2</v>
      </c>
      <c r="H331" s="12">
        <v>-5.9779552503999899E-3</v>
      </c>
      <c r="I331" s="12">
        <v>-1.27548580661452E-2</v>
      </c>
      <c r="J331" s="12">
        <v>-8.3631757458772493E-2</v>
      </c>
      <c r="K331" s="12">
        <v>-4.3920457990793201E-2</v>
      </c>
      <c r="L331" s="12">
        <v>-0.102626144696653</v>
      </c>
      <c r="M331" s="12">
        <v>-0.117238259880695</v>
      </c>
      <c r="N331" s="12">
        <v>-1.8949889144180599E-2</v>
      </c>
      <c r="O331" s="12">
        <v>-3.2509761812427602E-2</v>
      </c>
      <c r="P331" s="12">
        <v>-9.4512362480706505E-2</v>
      </c>
      <c r="Q331" s="12">
        <v>-7.3284244310844404E-2</v>
      </c>
      <c r="R331" s="12">
        <v>-4.9080089519788199E-2</v>
      </c>
      <c r="S331" s="12">
        <v>-3.6952527985019502E-2</v>
      </c>
      <c r="T331" s="12">
        <v>-7.0995473716154195E-2</v>
      </c>
      <c r="U331" s="12">
        <v>3.5331264471754602E-2</v>
      </c>
      <c r="V331" s="12">
        <v>-5.8952771554736702E-2</v>
      </c>
      <c r="W331" s="12">
        <v>-2.9925887310316399E-2</v>
      </c>
      <c r="X331" s="12">
        <v>-3.2353368226746497E-2</v>
      </c>
      <c r="Y331" s="12">
        <v>-3.5860360934170301E-3</v>
      </c>
      <c r="Z331" s="12">
        <v>1.7181527164931602E-2</v>
      </c>
      <c r="AA331" s="12">
        <v>-2.11709688331321E-2</v>
      </c>
      <c r="AB331" s="12">
        <v>-6.9713982617059106E-2</v>
      </c>
      <c r="AC331" s="12">
        <v>-1.5837768480444499E-2</v>
      </c>
      <c r="AD331" s="12">
        <v>2.8095995844547501E-3</v>
      </c>
      <c r="AE331" s="12">
        <v>-2.4929712784763899E-2</v>
      </c>
      <c r="AF331" s="12">
        <v>-2.2248241516288399E-2</v>
      </c>
      <c r="AG331" s="12">
        <v>-3.7656873619023798E-2</v>
      </c>
      <c r="AH331" s="12">
        <v>-3.1379078059869302E-2</v>
      </c>
      <c r="AI331" s="12">
        <v>-1.7334950810762501E-2</v>
      </c>
      <c r="AJ331" s="12">
        <v>-1.56030377221337E-2</v>
      </c>
      <c r="AK331" s="12">
        <v>-6.5436710977737397E-3</v>
      </c>
      <c r="AL331" s="12">
        <v>-7.3677641772817897E-3</v>
      </c>
      <c r="AM331" s="12">
        <v>-1.50297295409161E-2</v>
      </c>
      <c r="AN331" s="12">
        <v>-2.48184534481674E-2</v>
      </c>
      <c r="AO331" s="12">
        <v>-4.9295565733018201E-2</v>
      </c>
      <c r="AP331" s="12">
        <v>-1.2877004892459101E-2</v>
      </c>
      <c r="AQ331" s="12">
        <v>-4.5670577994529803E-2</v>
      </c>
      <c r="AR331" s="12">
        <v>1.7706409657375299E-2</v>
      </c>
      <c r="AS331" s="12">
        <v>-1.52120365173199E-2</v>
      </c>
      <c r="AT331" s="12">
        <v>-4.6867801567776403E-2</v>
      </c>
      <c r="AU331" s="12">
        <v>3.5964219180771598E-2</v>
      </c>
      <c r="AW331">
        <f t="array" ref="AW331">SUMPRODUCT(B331:AU331,TRANSPOSE('QoL regression results'!$H$3:$H$48))</f>
        <v>0.86538102370275494</v>
      </c>
    </row>
    <row r="332" spans="1:49" x14ac:dyDescent="0.3">
      <c r="A332">
        <v>331</v>
      </c>
      <c r="B332" s="12">
        <v>0.88847513256292798</v>
      </c>
      <c r="C332" s="12">
        <v>3.5675723260091999E-3</v>
      </c>
      <c r="D332" s="12">
        <v>-1.8218897085296101E-2</v>
      </c>
      <c r="E332" s="12">
        <v>-3.9763880756077501E-2</v>
      </c>
      <c r="F332" s="12">
        <v>2.0866427012362399E-2</v>
      </c>
      <c r="G332" s="12">
        <v>1.67933772934671E-2</v>
      </c>
      <c r="H332" s="12">
        <v>2.71521348705954E-3</v>
      </c>
      <c r="I332" s="12">
        <v>-1.6997038672242799E-2</v>
      </c>
      <c r="J332" s="12">
        <v>-8.6763010257916898E-2</v>
      </c>
      <c r="K332" s="12">
        <v>-4.19909784296498E-2</v>
      </c>
      <c r="L332" s="12">
        <v>-0.110816702669147</v>
      </c>
      <c r="M332" s="12">
        <v>-4.53548228383817E-2</v>
      </c>
      <c r="N332" s="12">
        <v>-2.4059275915655799E-2</v>
      </c>
      <c r="O332" s="12">
        <v>-7.2498490456256004E-2</v>
      </c>
      <c r="P332" s="12">
        <v>-0.106534917984335</v>
      </c>
      <c r="Q332" s="12">
        <v>-4.0810200191794002E-2</v>
      </c>
      <c r="R332" s="12">
        <v>-6.6158161368350801E-2</v>
      </c>
      <c r="S332" s="12">
        <v>-5.0418431400062198E-2</v>
      </c>
      <c r="T332" s="12">
        <v>-9.0898214301675301E-2</v>
      </c>
      <c r="U332" s="12">
        <v>-3.1087343538152498E-3</v>
      </c>
      <c r="V332" s="12">
        <v>-5.35722265142878E-2</v>
      </c>
      <c r="W332" s="12">
        <v>-2.6211974944774601E-2</v>
      </c>
      <c r="X332" s="12">
        <v>-2.3101014234054602E-2</v>
      </c>
      <c r="Y332" s="12">
        <v>4.5768507627607501E-2</v>
      </c>
      <c r="Z332" s="12">
        <v>-1.9646913148297699E-2</v>
      </c>
      <c r="AA332" s="12">
        <v>-1.89896638893332E-3</v>
      </c>
      <c r="AB332" s="12">
        <v>-7.6148139519821106E-2</v>
      </c>
      <c r="AC332" s="12">
        <v>-8.8678433911754707E-3</v>
      </c>
      <c r="AD332" s="12">
        <v>-2.43147970799884E-2</v>
      </c>
      <c r="AE332" s="12">
        <v>-2.5379680850085601E-2</v>
      </c>
      <c r="AF332" s="12">
        <v>-2.0301038844465501E-2</v>
      </c>
      <c r="AG332" s="12">
        <v>-3.8600980361103598E-2</v>
      </c>
      <c r="AH332" s="12">
        <v>-3.6297764317189701E-2</v>
      </c>
      <c r="AI332" s="12">
        <v>-2.0642449840429001E-2</v>
      </c>
      <c r="AJ332" s="12">
        <v>-7.8449270011351595E-3</v>
      </c>
      <c r="AK332" s="12">
        <v>-3.56392464957574E-3</v>
      </c>
      <c r="AL332" s="12">
        <v>1.00139865634183E-3</v>
      </c>
      <c r="AM332" s="12">
        <v>-7.9113817106006793E-3</v>
      </c>
      <c r="AN332" s="12">
        <v>-1.6858960411099799E-2</v>
      </c>
      <c r="AO332" s="12">
        <v>-3.7607926178525097E-2</v>
      </c>
      <c r="AP332" s="12">
        <v>-6.8212199902928997E-3</v>
      </c>
      <c r="AQ332" s="12">
        <v>-3.4154548335651097E-2</v>
      </c>
      <c r="AR332" s="12">
        <v>2.26344466611537E-2</v>
      </c>
      <c r="AS332" s="12">
        <v>-7.9582963465842493E-3</v>
      </c>
      <c r="AT332" s="12">
        <v>-4.3518800038467101E-2</v>
      </c>
      <c r="AU332" s="12">
        <v>2.74655304315943E-2</v>
      </c>
      <c r="AW332">
        <f t="array" ref="AW332">SUMPRODUCT(B332:AU332,TRANSPOSE('QoL regression results'!$H$3:$H$48))</f>
        <v>0.85317876690208017</v>
      </c>
    </row>
    <row r="333" spans="1:49" x14ac:dyDescent="0.3">
      <c r="A333">
        <v>332</v>
      </c>
      <c r="B333" s="12">
        <v>0.900226510305702</v>
      </c>
      <c r="C333" s="12">
        <v>-1.7089665784011099E-3</v>
      </c>
      <c r="D333" s="12">
        <v>-3.3796715767966701E-4</v>
      </c>
      <c r="E333" s="12">
        <v>-1.05229103502922E-2</v>
      </c>
      <c r="F333" s="12">
        <v>2.7508426209905099E-2</v>
      </c>
      <c r="G333" s="12">
        <v>6.8234669732319102E-3</v>
      </c>
      <c r="H333" s="12">
        <v>-1.4626548516394101E-2</v>
      </c>
      <c r="I333" s="12">
        <v>-2.8997622204264401E-2</v>
      </c>
      <c r="J333" s="12">
        <v>-9.6127203714922699E-2</v>
      </c>
      <c r="K333" s="12">
        <v>-4.4737369710175598E-2</v>
      </c>
      <c r="L333" s="12">
        <v>-0.102237912682047</v>
      </c>
      <c r="M333" s="12">
        <v>-7.6109964571305894E-2</v>
      </c>
      <c r="N333" s="12">
        <v>-1.8463852351599801E-2</v>
      </c>
      <c r="O333" s="12">
        <v>-7.2621785517813203E-2</v>
      </c>
      <c r="P333" s="12">
        <v>-5.93214626747922E-2</v>
      </c>
      <c r="Q333" s="12">
        <v>-7.5434227347991795E-2</v>
      </c>
      <c r="R333" s="12">
        <v>-4.4289537607804498E-2</v>
      </c>
      <c r="S333" s="12">
        <v>-4.9575617760978401E-2</v>
      </c>
      <c r="T333" s="12">
        <v>-0.100450144408135</v>
      </c>
      <c r="U333" s="12">
        <v>6.8933768099868004E-3</v>
      </c>
      <c r="V333" s="12">
        <v>-8.7756828003832693E-2</v>
      </c>
      <c r="W333" s="12">
        <v>-1.95874917300176E-2</v>
      </c>
      <c r="X333" s="12">
        <v>-3.69043209829715E-2</v>
      </c>
      <c r="Y333" s="12">
        <v>5.3128287180851004E-4</v>
      </c>
      <c r="Z333" s="12">
        <v>2.2913716574332599E-2</v>
      </c>
      <c r="AA333" s="12">
        <v>-2.4724764281926E-2</v>
      </c>
      <c r="AB333" s="12">
        <v>-7.4776137528215006E-2</v>
      </c>
      <c r="AC333" s="12">
        <v>-2.3271650717603998E-2</v>
      </c>
      <c r="AD333" s="12">
        <v>-8.7004102584044493E-2</v>
      </c>
      <c r="AE333" s="12">
        <v>-2.56561131902544E-2</v>
      </c>
      <c r="AF333" s="12">
        <v>-8.2964343141098493E-3</v>
      </c>
      <c r="AG333" s="12">
        <v>-4.5297419400982503E-2</v>
      </c>
      <c r="AH333" s="12">
        <v>-4.0786034614131203E-2</v>
      </c>
      <c r="AI333" s="12">
        <v>-1.8702806570928699E-2</v>
      </c>
      <c r="AJ333" s="12">
        <v>-7.5676260479331002E-3</v>
      </c>
      <c r="AK333" s="12">
        <v>-8.3534518081887898E-3</v>
      </c>
      <c r="AL333" s="12">
        <v>-1.3525088728246399E-3</v>
      </c>
      <c r="AM333" s="12">
        <v>-1.21713476072205E-2</v>
      </c>
      <c r="AN333" s="12">
        <v>-2.3653888810894801E-2</v>
      </c>
      <c r="AO333" s="12">
        <v>-4.0310335376327097E-2</v>
      </c>
      <c r="AP333" s="12">
        <v>-4.7001440953494599E-3</v>
      </c>
      <c r="AQ333" s="12">
        <v>-3.9775951544081901E-2</v>
      </c>
      <c r="AR333" s="12">
        <v>1.9533852874831701E-2</v>
      </c>
      <c r="AS333" s="12">
        <v>-9.6735262900142505E-3</v>
      </c>
      <c r="AT333" s="12">
        <v>-4.3964645321594498E-2</v>
      </c>
      <c r="AU333" s="12">
        <v>2.6208302457068101E-2</v>
      </c>
      <c r="AW333">
        <f t="array" ref="AW333">SUMPRODUCT(B333:AU333,TRANSPOSE('QoL regression results'!$H$3:$H$48))</f>
        <v>0.85808796681874611</v>
      </c>
    </row>
    <row r="334" spans="1:49" x14ac:dyDescent="0.3">
      <c r="A334">
        <v>333</v>
      </c>
      <c r="B334" s="12">
        <v>0.88403658086412695</v>
      </c>
      <c r="C334" s="12">
        <v>-1.2457556116116301E-4</v>
      </c>
      <c r="D334" s="12">
        <v>4.58089002077858E-3</v>
      </c>
      <c r="E334" s="12">
        <v>-5.2946397092878503E-2</v>
      </c>
      <c r="F334" s="12">
        <v>1.2873309723024501E-2</v>
      </c>
      <c r="G334" s="12">
        <v>1.10929212923002E-2</v>
      </c>
      <c r="H334" s="12">
        <v>-1.5197306580004E-2</v>
      </c>
      <c r="I334" s="12">
        <v>-2.86960503815216E-2</v>
      </c>
      <c r="J334" s="12">
        <v>-4.12431983369018E-2</v>
      </c>
      <c r="K334" s="12">
        <v>-4.1314255817594403E-2</v>
      </c>
      <c r="L334" s="12">
        <v>-6.0390680448708399E-2</v>
      </c>
      <c r="M334" s="12">
        <v>-3.9855056494992797E-2</v>
      </c>
      <c r="N334" s="12">
        <v>-2.0488490891467401E-2</v>
      </c>
      <c r="O334" s="12">
        <v>-1.9270807042207599E-2</v>
      </c>
      <c r="P334" s="12">
        <v>-0.125695267316072</v>
      </c>
      <c r="Q334" s="12">
        <v>-5.9353814294554198E-2</v>
      </c>
      <c r="R334" s="12">
        <v>-8.2494400723352596E-2</v>
      </c>
      <c r="S334" s="12">
        <v>-5.3329342225547499E-2</v>
      </c>
      <c r="T334" s="12">
        <v>-9.9885001446728794E-2</v>
      </c>
      <c r="U334" s="12">
        <v>-1.1138690859357999E-2</v>
      </c>
      <c r="V334" s="12">
        <v>-8.3876541064128493E-2</v>
      </c>
      <c r="W334" s="12">
        <v>-2.4551466429924201E-2</v>
      </c>
      <c r="X334" s="12">
        <v>-2.2192713764268401E-2</v>
      </c>
      <c r="Y334" s="12">
        <v>-1.22698879454933E-2</v>
      </c>
      <c r="Z334" s="12">
        <v>-2.04851886685813E-3</v>
      </c>
      <c r="AA334" s="12">
        <v>-2.6251768694943299E-2</v>
      </c>
      <c r="AB334" s="12">
        <v>-5.5051877282732198E-2</v>
      </c>
      <c r="AC334" s="12">
        <v>-5.2579179724841899E-2</v>
      </c>
      <c r="AD334" s="12">
        <v>-5.1314277245408197E-3</v>
      </c>
      <c r="AE334" s="12">
        <v>-2.3685742134928401E-2</v>
      </c>
      <c r="AF334" s="12">
        <v>-1.5617978742242E-2</v>
      </c>
      <c r="AG334" s="12">
        <v>-4.5139202670847298E-2</v>
      </c>
      <c r="AH334" s="12">
        <v>-2.84321510418768E-2</v>
      </c>
      <c r="AI334" s="12">
        <v>-1.46170147427709E-2</v>
      </c>
      <c r="AJ334" s="12">
        <v>-1.26476295693337E-2</v>
      </c>
      <c r="AK334" s="12">
        <v>4.9952986076622604E-3</v>
      </c>
      <c r="AL334" s="12">
        <v>9.3506353009839404E-3</v>
      </c>
      <c r="AM334" s="12">
        <v>-4.9697886104980498E-3</v>
      </c>
      <c r="AN334" s="12">
        <v>-1.08250016596429E-2</v>
      </c>
      <c r="AO334" s="12">
        <v>-2.19742507906074E-2</v>
      </c>
      <c r="AP334" s="12">
        <v>-9.4924870902758501E-3</v>
      </c>
      <c r="AQ334" s="12">
        <v>-4.7676065231883703E-2</v>
      </c>
      <c r="AR334" s="12">
        <v>2.1045379405949801E-2</v>
      </c>
      <c r="AS334" s="12">
        <v>-9.94354345485296E-3</v>
      </c>
      <c r="AT334" s="12">
        <v>-4.3435029065786598E-2</v>
      </c>
      <c r="AU334" s="12">
        <v>3.5814182467340201E-2</v>
      </c>
      <c r="AW334">
        <f t="array" ref="AW334">SUMPRODUCT(B334:AU334,TRANSPOSE('QoL regression results'!$H$3:$H$48))</f>
        <v>0.86495506512323406</v>
      </c>
    </row>
    <row r="335" spans="1:49" x14ac:dyDescent="0.3">
      <c r="A335">
        <v>334</v>
      </c>
      <c r="B335" s="12">
        <v>0.88771712679141301</v>
      </c>
      <c r="C335" s="12">
        <v>8.0535345211443093E-3</v>
      </c>
      <c r="D335" s="12">
        <v>4.6714660128564503E-3</v>
      </c>
      <c r="E335" s="12">
        <v>-1.30215717752548E-2</v>
      </c>
      <c r="F335" s="12">
        <v>8.3031046778961008E-3</v>
      </c>
      <c r="G335" s="12">
        <v>3.7079385529788901E-3</v>
      </c>
      <c r="H335" s="12">
        <v>-3.56361556624077E-3</v>
      </c>
      <c r="I335" s="12">
        <v>-2.7439931342341999E-2</v>
      </c>
      <c r="J335" s="12">
        <v>-4.0018967642440798E-2</v>
      </c>
      <c r="K335" s="12">
        <v>-3.3777140377275701E-2</v>
      </c>
      <c r="L335" s="12">
        <v>-8.5143506296012902E-2</v>
      </c>
      <c r="M335" s="12">
        <v>-0.116897685478744</v>
      </c>
      <c r="N335" s="12">
        <v>-1.75804529499137E-2</v>
      </c>
      <c r="O335" s="12">
        <v>-5.3011009954332597E-2</v>
      </c>
      <c r="P335" s="12">
        <v>-9.6458393278270799E-2</v>
      </c>
      <c r="Q335" s="12">
        <v>-8.6122011576360999E-2</v>
      </c>
      <c r="R335" s="12">
        <v>-6.6433867946656996E-2</v>
      </c>
      <c r="S335" s="12">
        <v>-3.6015674491973099E-2</v>
      </c>
      <c r="T335" s="12">
        <v>-7.9621566732421503E-2</v>
      </c>
      <c r="U335" s="12">
        <v>-2.0570500850123998E-3</v>
      </c>
      <c r="V335" s="12">
        <v>-9.8606708270140203E-2</v>
      </c>
      <c r="W335" s="12">
        <v>-4.1600600908312198E-2</v>
      </c>
      <c r="X335" s="12">
        <v>-2.59229241850857E-2</v>
      </c>
      <c r="Y335" s="12">
        <v>2.8774492590683998E-3</v>
      </c>
      <c r="Z335" s="12">
        <v>-3.3224778371968598E-2</v>
      </c>
      <c r="AA335" s="12">
        <v>-2.8264767246187001E-2</v>
      </c>
      <c r="AB335" s="12">
        <v>-5.4567706541948501E-2</v>
      </c>
      <c r="AC335" s="12">
        <v>-1.50404258225573E-2</v>
      </c>
      <c r="AD335" s="12">
        <v>-3.1504965406175298E-2</v>
      </c>
      <c r="AE335" s="12">
        <v>-1.8740656584714899E-2</v>
      </c>
      <c r="AF335" s="12">
        <v>-2.2092902082705802E-2</v>
      </c>
      <c r="AG335" s="12">
        <v>-3.9927355989028898E-2</v>
      </c>
      <c r="AH335" s="12">
        <v>-2.30549522563612E-2</v>
      </c>
      <c r="AI335" s="12">
        <v>-2.10682893955852E-2</v>
      </c>
      <c r="AJ335" s="12">
        <v>-1.0533320418104E-2</v>
      </c>
      <c r="AK335" s="12">
        <v>1.76373521376869E-3</v>
      </c>
      <c r="AL335" s="12">
        <v>5.3490565929041403E-3</v>
      </c>
      <c r="AM335" s="12">
        <v>-1.01433119756259E-2</v>
      </c>
      <c r="AN335" s="12">
        <v>-2.16325834523939E-2</v>
      </c>
      <c r="AO335" s="12">
        <v>-2.96127510833466E-2</v>
      </c>
      <c r="AP335" s="12">
        <v>-1.2899601721502601E-2</v>
      </c>
      <c r="AQ335" s="12">
        <v>-4.1185296587045499E-2</v>
      </c>
      <c r="AR335" s="12">
        <v>2.4436790222648001E-2</v>
      </c>
      <c r="AS335" s="12">
        <v>-1.36753398806281E-2</v>
      </c>
      <c r="AT335" s="12">
        <v>-4.84012644353293E-2</v>
      </c>
      <c r="AU335" s="12">
        <v>3.0322474710984499E-2</v>
      </c>
      <c r="AW335">
        <f t="array" ref="AW335">SUMPRODUCT(B335:AU335,TRANSPOSE('QoL regression results'!$H$3:$H$48))</f>
        <v>0.87001123112795598</v>
      </c>
    </row>
    <row r="336" spans="1:49" x14ac:dyDescent="0.3">
      <c r="A336">
        <v>335</v>
      </c>
      <c r="B336" s="12">
        <v>0.89583405193305998</v>
      </c>
      <c r="C336" s="12">
        <v>1.7900682428360301E-3</v>
      </c>
      <c r="D336" s="12">
        <v>-2.3620441526792501E-3</v>
      </c>
      <c r="E336" s="12">
        <v>-7.9998559854152999E-3</v>
      </c>
      <c r="F336" s="12">
        <v>2.37012714511061E-2</v>
      </c>
      <c r="G336" s="12">
        <v>2.5241478157840499E-2</v>
      </c>
      <c r="H336" s="12">
        <v>-1.1808031736019299E-2</v>
      </c>
      <c r="I336" s="12">
        <v>-1.79432184108912E-2</v>
      </c>
      <c r="J336" s="12">
        <v>-4.4079524926661902E-2</v>
      </c>
      <c r="K336" s="12">
        <v>-3.8317681367479997E-2</v>
      </c>
      <c r="L336" s="12">
        <v>-7.1449953659469906E-2</v>
      </c>
      <c r="M336" s="12">
        <v>-0.135807737448222</v>
      </c>
      <c r="N336" s="12">
        <v>-1.55151397684774E-2</v>
      </c>
      <c r="O336" s="12">
        <v>-7.0609716737347797E-2</v>
      </c>
      <c r="P336" s="12">
        <v>-0.15030638508250899</v>
      </c>
      <c r="Q336" s="12">
        <v>-6.87072448094284E-2</v>
      </c>
      <c r="R336" s="12">
        <v>-8.9620933029452204E-2</v>
      </c>
      <c r="S336" s="12">
        <v>-3.25510732005896E-2</v>
      </c>
      <c r="T336" s="12">
        <v>-8.5514292914020004E-2</v>
      </c>
      <c r="U336" s="12">
        <v>8.0455856589079795E-3</v>
      </c>
      <c r="V336" s="12">
        <v>1.2682880950856099E-2</v>
      </c>
      <c r="W336" s="12">
        <v>-2.2826523333283E-2</v>
      </c>
      <c r="X336" s="12">
        <v>-2.1587230717587801E-2</v>
      </c>
      <c r="Y336" s="12">
        <v>-6.2541930917258803E-3</v>
      </c>
      <c r="Z336" s="12">
        <v>-6.5675255122268697E-3</v>
      </c>
      <c r="AA336" s="12">
        <v>-2.29057619150153E-2</v>
      </c>
      <c r="AB336" s="12">
        <v>-7.5157330058808106E-2</v>
      </c>
      <c r="AC336" s="12">
        <v>4.3852824013632698E-3</v>
      </c>
      <c r="AD336" s="12">
        <v>-4.89827098124333E-2</v>
      </c>
      <c r="AE336" s="12">
        <v>-1.8318473730681101E-2</v>
      </c>
      <c r="AF336" s="12">
        <v>-2.6939325054208599E-2</v>
      </c>
      <c r="AG336" s="12">
        <v>-4.5593926993435098E-2</v>
      </c>
      <c r="AH336" s="12">
        <v>-3.7739398889701702E-2</v>
      </c>
      <c r="AI336" s="12">
        <v>-1.39037861966274E-2</v>
      </c>
      <c r="AJ336" s="12">
        <v>-9.6574063433086006E-3</v>
      </c>
      <c r="AK336" s="12">
        <v>-4.0426191745012597E-3</v>
      </c>
      <c r="AL336" s="12">
        <v>-2.2995109879601E-4</v>
      </c>
      <c r="AM336" s="12">
        <v>-1.1685669450871799E-2</v>
      </c>
      <c r="AN336" s="12">
        <v>-2.3104585204493398E-2</v>
      </c>
      <c r="AO336" s="12">
        <v>-3.4314800290117298E-2</v>
      </c>
      <c r="AP336" s="12">
        <v>-9.4563312681828094E-3</v>
      </c>
      <c r="AQ336" s="12">
        <v>-4.4631819313881001E-2</v>
      </c>
      <c r="AR336" s="12">
        <v>2.2475410620651198E-2</v>
      </c>
      <c r="AS336" s="12">
        <v>-1.7374667393761901E-2</v>
      </c>
      <c r="AT336" s="12">
        <v>-5.0689953290978501E-2</v>
      </c>
      <c r="AU336" s="12">
        <v>3.4292384525184703E-2</v>
      </c>
      <c r="AW336">
        <f t="array" ref="AW336">SUMPRODUCT(B336:AU336,TRANSPOSE('QoL regression results'!$H$3:$H$48))</f>
        <v>0.85786470194456232</v>
      </c>
    </row>
    <row r="337" spans="1:49" x14ac:dyDescent="0.3">
      <c r="A337">
        <v>336</v>
      </c>
      <c r="B337" s="12">
        <v>0.90248312179385803</v>
      </c>
      <c r="C337" s="12">
        <v>3.9269123948017896E-3</v>
      </c>
      <c r="D337" s="12">
        <v>-4.3675601334326099E-3</v>
      </c>
      <c r="E337" s="12">
        <v>-5.0285046361645998E-2</v>
      </c>
      <c r="F337" s="12">
        <v>2.3767442758956599E-2</v>
      </c>
      <c r="G337" s="12">
        <v>1.81461124645153E-2</v>
      </c>
      <c r="H337" s="12">
        <v>4.8923375777069596E-4</v>
      </c>
      <c r="I337" s="12">
        <v>-2.5380287801437199E-3</v>
      </c>
      <c r="J337" s="12">
        <v>-2.9427885704426799E-2</v>
      </c>
      <c r="K337" s="12">
        <v>-3.8050379136227899E-2</v>
      </c>
      <c r="L337" s="12">
        <v>-8.5443876591934004E-2</v>
      </c>
      <c r="M337" s="12">
        <v>-9.6686883956336303E-2</v>
      </c>
      <c r="N337" s="12">
        <v>-2.3252014274817701E-2</v>
      </c>
      <c r="O337" s="12">
        <v>-4.44081344255704E-2</v>
      </c>
      <c r="P337" s="12">
        <v>-6.6289762588255197E-2</v>
      </c>
      <c r="Q337" s="12">
        <v>-2.52634387372449E-2</v>
      </c>
      <c r="R337" s="12">
        <v>-4.9183486430124997E-2</v>
      </c>
      <c r="S337" s="12">
        <v>-4.0510343146222198E-2</v>
      </c>
      <c r="T337" s="12">
        <v>-8.0794572865495795E-2</v>
      </c>
      <c r="U337" s="12">
        <v>2.1875676000008E-3</v>
      </c>
      <c r="V337" s="12">
        <v>-8.3510236914633898E-2</v>
      </c>
      <c r="W337" s="12">
        <v>-2.40122930640095E-2</v>
      </c>
      <c r="X337" s="12">
        <v>-3.3600918709466299E-2</v>
      </c>
      <c r="Y337" s="12">
        <v>-7.8316473881868895E-3</v>
      </c>
      <c r="Z337" s="12">
        <v>-1.52229876773735E-2</v>
      </c>
      <c r="AA337" s="12">
        <v>-1.43610155719222E-2</v>
      </c>
      <c r="AB337" s="12">
        <v>-8.9519837869231997E-2</v>
      </c>
      <c r="AC337" s="12">
        <v>-2.8622493433499901E-2</v>
      </c>
      <c r="AD337" s="12">
        <v>-7.6553053520648402E-3</v>
      </c>
      <c r="AE337" s="12">
        <v>-3.0276650344802501E-2</v>
      </c>
      <c r="AF337" s="12">
        <v>-8.83574478534703E-3</v>
      </c>
      <c r="AG337" s="12">
        <v>-4.5090988315489001E-2</v>
      </c>
      <c r="AH337" s="12">
        <v>-4.2082156095932202E-2</v>
      </c>
      <c r="AI337" s="12">
        <v>-1.55276165877477E-2</v>
      </c>
      <c r="AJ337" s="12">
        <v>-8.7701129638487994E-3</v>
      </c>
      <c r="AK337" s="12">
        <v>-1.04146552420871E-2</v>
      </c>
      <c r="AL337" s="12">
        <v>-2.0179714767708701E-3</v>
      </c>
      <c r="AM337" s="12">
        <v>-1.45427116674209E-2</v>
      </c>
      <c r="AN337" s="12">
        <v>-2.44292395366335E-2</v>
      </c>
      <c r="AO337" s="12">
        <v>-4.3926516542677201E-2</v>
      </c>
      <c r="AP337" s="12">
        <v>-9.1057131602831996E-3</v>
      </c>
      <c r="AQ337" s="12">
        <v>-3.4390443897498901E-2</v>
      </c>
      <c r="AR337" s="12">
        <v>2.0337824690954898E-2</v>
      </c>
      <c r="AS337" s="12">
        <v>-5.39917225087478E-3</v>
      </c>
      <c r="AT337" s="12">
        <v>-4.2013134606146703E-2</v>
      </c>
      <c r="AU337" s="12">
        <v>2.4565729339447E-2</v>
      </c>
      <c r="AW337">
        <f t="array" ref="AW337">SUMPRODUCT(B337:AU337,TRANSPOSE('QoL regression results'!$H$3:$H$48))</f>
        <v>0.85838299422115494</v>
      </c>
    </row>
    <row r="338" spans="1:49" x14ac:dyDescent="0.3">
      <c r="A338">
        <v>337</v>
      </c>
      <c r="B338" s="12">
        <v>0.89127598312628498</v>
      </c>
      <c r="C338" s="12">
        <v>3.0509608420465702E-3</v>
      </c>
      <c r="D338" s="12">
        <v>1.8718279946174001E-2</v>
      </c>
      <c r="E338" s="12">
        <v>-2.6456372137071499E-2</v>
      </c>
      <c r="F338" s="12">
        <v>1.46195664319728E-2</v>
      </c>
      <c r="G338" s="12">
        <v>6.9370670287384898E-3</v>
      </c>
      <c r="H338" s="12">
        <v>-2.6991219852520701E-3</v>
      </c>
      <c r="I338" s="12">
        <v>-2.04078541238123E-2</v>
      </c>
      <c r="J338" s="12">
        <v>-7.9003575186212704E-2</v>
      </c>
      <c r="K338" s="12">
        <v>-4.2035058580759302E-2</v>
      </c>
      <c r="L338" s="12">
        <v>-0.108020405220216</v>
      </c>
      <c r="M338" s="12">
        <v>-0.10699219162397799</v>
      </c>
      <c r="N338" s="12">
        <v>-1.28427337499291E-2</v>
      </c>
      <c r="O338" s="12">
        <v>-3.6769250954082698E-2</v>
      </c>
      <c r="P338" s="12">
        <v>-8.6187814761379405E-2</v>
      </c>
      <c r="Q338" s="12">
        <v>-8.6503250045849606E-2</v>
      </c>
      <c r="R338" s="12">
        <v>-6.2840382824970994E-2</v>
      </c>
      <c r="S338" s="12">
        <v>-4.2346234668529797E-2</v>
      </c>
      <c r="T338" s="12">
        <v>-9.6361374143696596E-2</v>
      </c>
      <c r="U338" s="12">
        <v>-2.3637340429354101E-3</v>
      </c>
      <c r="V338" s="12">
        <v>-4.87573355862281E-2</v>
      </c>
      <c r="W338" s="12">
        <v>-4.0421672730888501E-2</v>
      </c>
      <c r="X338" s="12">
        <v>-3.3129936430420399E-2</v>
      </c>
      <c r="Y338" s="12">
        <v>3.7585362740032301E-3</v>
      </c>
      <c r="Z338" s="12">
        <v>-2.0694743826873601E-3</v>
      </c>
      <c r="AA338" s="12">
        <v>-1.92099169655679E-2</v>
      </c>
      <c r="AB338" s="12">
        <v>-6.6301757672846504E-2</v>
      </c>
      <c r="AC338" s="12">
        <v>-1.6289404418516899E-2</v>
      </c>
      <c r="AD338" s="12">
        <v>-4.5310024532924799E-2</v>
      </c>
      <c r="AE338" s="12">
        <v>-2.5125848728257599E-2</v>
      </c>
      <c r="AF338" s="12">
        <v>-2.2860221761151801E-2</v>
      </c>
      <c r="AG338" s="12">
        <v>-4.7474485352677398E-2</v>
      </c>
      <c r="AH338" s="12">
        <v>-2.9391616484077801E-2</v>
      </c>
      <c r="AI338" s="12">
        <v>-1.8813091290612101E-2</v>
      </c>
      <c r="AJ338" s="12">
        <v>-7.71281773561868E-3</v>
      </c>
      <c r="AK338" s="13">
        <v>-9.6700846926368804E-5</v>
      </c>
      <c r="AL338" s="12">
        <v>5.3216116624697904E-3</v>
      </c>
      <c r="AM338" s="12">
        <v>-4.7664274297126502E-3</v>
      </c>
      <c r="AN338" s="12">
        <v>-1.5766846433127799E-2</v>
      </c>
      <c r="AO338" s="12">
        <v>-3.3413809991870401E-2</v>
      </c>
      <c r="AP338" s="12">
        <v>-1.2001101878207399E-2</v>
      </c>
      <c r="AQ338" s="12">
        <v>-3.4268982110853601E-2</v>
      </c>
      <c r="AR338" s="12">
        <v>2.0975424613975099E-2</v>
      </c>
      <c r="AS338" s="12">
        <v>-1.55032378529167E-2</v>
      </c>
      <c r="AT338" s="12">
        <v>-4.7285073552520401E-2</v>
      </c>
      <c r="AU338" s="12">
        <v>3.25698301203525E-2</v>
      </c>
      <c r="AW338">
        <f t="array" ref="AW338">SUMPRODUCT(B338:AU338,TRANSPOSE('QoL regression results'!$H$3:$H$48))</f>
        <v>0.86720597830467694</v>
      </c>
    </row>
    <row r="339" spans="1:49" x14ac:dyDescent="0.3">
      <c r="A339">
        <v>338</v>
      </c>
      <c r="B339" s="12">
        <v>0.89808639895770304</v>
      </c>
      <c r="C339" s="12">
        <v>-3.5810104167935401E-3</v>
      </c>
      <c r="D339" s="12">
        <v>-1.24343914196294E-2</v>
      </c>
      <c r="E339" s="12">
        <v>-3.4445140791799299E-2</v>
      </c>
      <c r="F339" s="12">
        <v>2.65866071558147E-2</v>
      </c>
      <c r="G339" s="12">
        <v>3.2888125389170797E-2</v>
      </c>
      <c r="H339" s="12">
        <v>-1.0445569958124E-2</v>
      </c>
      <c r="I339" s="12">
        <v>4.0892618521696702E-3</v>
      </c>
      <c r="J339" s="12">
        <v>-6.7489642903428002E-2</v>
      </c>
      <c r="K339" s="12">
        <v>-4.1028938423411203E-2</v>
      </c>
      <c r="L339" s="12">
        <v>-6.8242431421546901E-2</v>
      </c>
      <c r="M339" s="12">
        <v>-7.7717737147784197E-2</v>
      </c>
      <c r="N339" s="12">
        <v>-1.2471968329447899E-2</v>
      </c>
      <c r="O339" s="12">
        <v>-6.98552449157087E-2</v>
      </c>
      <c r="P339" s="12">
        <v>-6.9367441164759694E-2</v>
      </c>
      <c r="Q339" s="12">
        <v>-8.4877747271023193E-2</v>
      </c>
      <c r="R339" s="12">
        <v>-4.7779088424634401E-2</v>
      </c>
      <c r="S339" s="12">
        <v>-5.4933632966665501E-2</v>
      </c>
      <c r="T339" s="12">
        <v>-0.104505848229694</v>
      </c>
      <c r="U339" s="12">
        <v>-1.3095000871860401E-2</v>
      </c>
      <c r="V339" s="12">
        <v>-5.9790107393020299E-2</v>
      </c>
      <c r="W339" s="12">
        <v>-2.9123349929592101E-2</v>
      </c>
      <c r="X339" s="12">
        <v>-2.9715537812131199E-2</v>
      </c>
      <c r="Y339" s="12">
        <v>-5.67398591105638E-3</v>
      </c>
      <c r="Z339" s="12">
        <v>1.4793661949052401E-2</v>
      </c>
      <c r="AA339" s="12">
        <v>-2.54035678946977E-2</v>
      </c>
      <c r="AB339" s="12">
        <v>-6.7081445495911704E-2</v>
      </c>
      <c r="AC339" s="12">
        <v>-2.4197433649975498E-3</v>
      </c>
      <c r="AD339" s="12">
        <v>9.6969323808595697E-3</v>
      </c>
      <c r="AE339" s="12">
        <v>-2.56044266016387E-2</v>
      </c>
      <c r="AF339" s="12">
        <v>-1.49325736197436E-2</v>
      </c>
      <c r="AG339" s="12">
        <v>-4.2722191641016399E-2</v>
      </c>
      <c r="AH339" s="12">
        <v>-4.0660811358473999E-2</v>
      </c>
      <c r="AI339" s="12">
        <v>-1.85906168371947E-2</v>
      </c>
      <c r="AJ339" s="12">
        <v>-1.0763851000707999E-2</v>
      </c>
      <c r="AK339" s="12">
        <v>-1.1114365502342899E-3</v>
      </c>
      <c r="AL339" s="12">
        <v>4.0562882938643798E-3</v>
      </c>
      <c r="AM339" s="12">
        <v>-3.6599923086622602E-3</v>
      </c>
      <c r="AN339" s="12">
        <v>-1.8126430214679402E-2</v>
      </c>
      <c r="AO339" s="12">
        <v>-2.8359056880050099E-2</v>
      </c>
      <c r="AP339" s="12">
        <v>-1.05766551388E-2</v>
      </c>
      <c r="AQ339" s="12">
        <v>-4.0717685930481501E-2</v>
      </c>
      <c r="AR339" s="12">
        <v>2.1124331211223701E-2</v>
      </c>
      <c r="AS339" s="12">
        <v>-1.3263934763183599E-2</v>
      </c>
      <c r="AT339" s="12">
        <v>-4.5620628085906598E-2</v>
      </c>
      <c r="AU339" s="12">
        <v>3.1317278320426599E-2</v>
      </c>
      <c r="AW339">
        <f t="array" ref="AW339">SUMPRODUCT(B339:AU339,TRANSPOSE('QoL regression results'!$H$3:$H$48))</f>
        <v>0.86148187589309344</v>
      </c>
    </row>
    <row r="340" spans="1:49" x14ac:dyDescent="0.3">
      <c r="A340">
        <v>339</v>
      </c>
      <c r="B340" s="12">
        <v>0.88793460966368698</v>
      </c>
      <c r="C340" s="12">
        <v>4.1570985123512297E-3</v>
      </c>
      <c r="D340" s="12">
        <v>-1.5296646656094001E-2</v>
      </c>
      <c r="E340" s="12">
        <v>-6.7718609381350603E-2</v>
      </c>
      <c r="F340" s="12">
        <v>2.67590753550862E-2</v>
      </c>
      <c r="G340" s="12">
        <v>3.2099285899036899E-2</v>
      </c>
      <c r="H340" s="12">
        <v>4.99146520987097E-3</v>
      </c>
      <c r="I340" s="12">
        <v>-1.09700250730266E-2</v>
      </c>
      <c r="J340" s="12">
        <v>-4.8418006874801002E-2</v>
      </c>
      <c r="K340" s="12">
        <v>-3.59414498862001E-2</v>
      </c>
      <c r="L340" s="12">
        <v>-7.79993763712786E-2</v>
      </c>
      <c r="M340" s="12">
        <v>-0.121015965502175</v>
      </c>
      <c r="N340" s="12">
        <v>-8.8666511639717196E-3</v>
      </c>
      <c r="O340" s="12">
        <v>-8.7085648141648694E-2</v>
      </c>
      <c r="P340" s="12">
        <v>-7.7842976552354504E-2</v>
      </c>
      <c r="Q340" s="12">
        <v>-6.9346502333495902E-2</v>
      </c>
      <c r="R340" s="12">
        <v>-4.8086759656509798E-2</v>
      </c>
      <c r="S340" s="12">
        <v>-5.68893629849999E-2</v>
      </c>
      <c r="T340" s="12">
        <v>-8.4152922192845703E-2</v>
      </c>
      <c r="U340" s="12">
        <v>-2.4313910947773602E-3</v>
      </c>
      <c r="V340" s="12">
        <v>-1.8972536781813501E-2</v>
      </c>
      <c r="W340" s="12">
        <v>-4.8331856981606101E-2</v>
      </c>
      <c r="X340" s="12">
        <v>-1.52024601493663E-2</v>
      </c>
      <c r="Y340" s="12">
        <v>-1.02273302777613E-2</v>
      </c>
      <c r="Z340" s="12">
        <v>1.91135294082889E-4</v>
      </c>
      <c r="AA340" s="12">
        <v>-1.7772561740614801E-2</v>
      </c>
      <c r="AB340" s="12">
        <v>-7.3403511745227801E-2</v>
      </c>
      <c r="AC340" s="12">
        <v>-6.9824005769874006E-2</v>
      </c>
      <c r="AD340" s="12">
        <v>1.3272479172086601E-3</v>
      </c>
      <c r="AE340" s="12">
        <v>-2.4241512860371E-2</v>
      </c>
      <c r="AF340" s="12">
        <v>-2.1110027847378799E-2</v>
      </c>
      <c r="AG340" s="12">
        <v>-4.3567074722775198E-2</v>
      </c>
      <c r="AH340" s="12">
        <v>-4.00204157446628E-2</v>
      </c>
      <c r="AI340" s="12">
        <v>-2.2335886860931398E-2</v>
      </c>
      <c r="AJ340" s="12">
        <v>-1.10831578291463E-2</v>
      </c>
      <c r="AK340" s="12">
        <v>-9.64842603760643E-3</v>
      </c>
      <c r="AL340" s="12">
        <v>-1.04582922209996E-3</v>
      </c>
      <c r="AM340" s="12">
        <v>-8.50914103638898E-3</v>
      </c>
      <c r="AN340" s="12">
        <v>-1.82666377279888E-2</v>
      </c>
      <c r="AO340" s="12">
        <v>-2.9638733372961201E-2</v>
      </c>
      <c r="AP340" s="12">
        <v>-1.3249826278228899E-2</v>
      </c>
      <c r="AQ340" s="12">
        <v>-4.3497035247037803E-2</v>
      </c>
      <c r="AR340" s="12">
        <v>2.4157453099701898E-2</v>
      </c>
      <c r="AS340" s="12">
        <v>-7.6789398964856202E-3</v>
      </c>
      <c r="AT340" s="12">
        <v>-3.8125162750605103E-2</v>
      </c>
      <c r="AU340" s="12">
        <v>3.3442482574119803E-2</v>
      </c>
      <c r="AW340">
        <f t="array" ref="AW340">SUMPRODUCT(B340:AU340,TRANSPOSE('QoL regression results'!$H$3:$H$48))</f>
        <v>0.84686836469692428</v>
      </c>
    </row>
    <row r="341" spans="1:49" x14ac:dyDescent="0.3">
      <c r="A341">
        <v>340</v>
      </c>
      <c r="B341" s="12">
        <v>0.88586698021034305</v>
      </c>
      <c r="C341" s="12">
        <v>4.4471875528924697E-3</v>
      </c>
      <c r="D341" s="12">
        <v>-1.0618388833761899E-2</v>
      </c>
      <c r="E341" s="12">
        <v>-1.8226485555110802E-2</v>
      </c>
      <c r="F341" s="12">
        <v>2.8553391398091401E-2</v>
      </c>
      <c r="G341" s="12">
        <v>3.2861326682445E-2</v>
      </c>
      <c r="H341" s="12">
        <v>2.9728575072404798E-3</v>
      </c>
      <c r="I341" s="12">
        <v>-1.8363145161786599E-2</v>
      </c>
      <c r="J341" s="12">
        <v>-4.5489399132652403E-2</v>
      </c>
      <c r="K341" s="12">
        <v>-3.79672287325485E-2</v>
      </c>
      <c r="L341" s="12">
        <v>-0.107829353226524</v>
      </c>
      <c r="M341" s="12">
        <v>-9.2124606905456499E-2</v>
      </c>
      <c r="N341" s="12">
        <v>-2.1055110850745701E-2</v>
      </c>
      <c r="O341" s="12">
        <v>-7.3722147920066899E-2</v>
      </c>
      <c r="P341" s="12">
        <v>-7.4950855540664899E-2</v>
      </c>
      <c r="Q341" s="12">
        <v>-8.6394790685998799E-2</v>
      </c>
      <c r="R341" s="12">
        <v>-6.7430802257235203E-2</v>
      </c>
      <c r="S341" s="12">
        <v>-1.43249034957567E-2</v>
      </c>
      <c r="T341" s="12">
        <v>-8.7243910976659095E-2</v>
      </c>
      <c r="U341" s="12">
        <v>6.3860619536083999E-3</v>
      </c>
      <c r="V341" s="12">
        <v>-3.3418482488837102E-2</v>
      </c>
      <c r="W341" s="12">
        <v>-2.7578010460214901E-2</v>
      </c>
      <c r="X341" s="12">
        <v>-5.9834001202549197E-2</v>
      </c>
      <c r="Y341" s="12">
        <v>1.8526562676223101E-4</v>
      </c>
      <c r="Z341" s="12">
        <v>3.4107607634077497E-2</v>
      </c>
      <c r="AA341" s="12">
        <v>-3.0115255785656901E-2</v>
      </c>
      <c r="AB341" s="12">
        <v>-6.2013728887008297E-2</v>
      </c>
      <c r="AC341" s="12">
        <v>1.7390426166470799E-2</v>
      </c>
      <c r="AD341" s="12">
        <v>-5.4350390203320199E-2</v>
      </c>
      <c r="AE341" s="12">
        <v>-2.1985505040198201E-2</v>
      </c>
      <c r="AF341" s="12">
        <v>-1.12897050836276E-2</v>
      </c>
      <c r="AG341" s="12">
        <v>-3.6670526545418101E-2</v>
      </c>
      <c r="AH341" s="12">
        <v>-4.7272862323038997E-2</v>
      </c>
      <c r="AI341" s="12">
        <v>-2.0383381133681201E-2</v>
      </c>
      <c r="AJ341" s="12">
        <v>-1.3023849081859299E-2</v>
      </c>
      <c r="AK341" s="12">
        <v>5.9072190957863103E-3</v>
      </c>
      <c r="AL341" s="12">
        <v>8.5736593150350093E-3</v>
      </c>
      <c r="AM341" s="12">
        <v>-1.09667108641964E-2</v>
      </c>
      <c r="AN341" s="12">
        <v>-1.65945544959149E-2</v>
      </c>
      <c r="AO341" s="12">
        <v>-2.83323037118864E-2</v>
      </c>
      <c r="AP341" s="12">
        <v>-5.5490126638161599E-3</v>
      </c>
      <c r="AQ341" s="12">
        <v>-4.2319807747603001E-2</v>
      </c>
      <c r="AR341" s="12">
        <v>1.72196608192134E-2</v>
      </c>
      <c r="AS341" s="12">
        <v>-8.1820262139557804E-3</v>
      </c>
      <c r="AT341" s="12">
        <v>-4.15271496611243E-2</v>
      </c>
      <c r="AU341" s="12">
        <v>3.4210362175530203E-2</v>
      </c>
      <c r="AW341">
        <f t="array" ref="AW341">SUMPRODUCT(B341:AU341,TRANSPOSE('QoL regression results'!$H$3:$H$48))</f>
        <v>0.84716777720233916</v>
      </c>
    </row>
    <row r="342" spans="1:49" x14ac:dyDescent="0.3">
      <c r="A342">
        <v>341</v>
      </c>
      <c r="B342" s="12">
        <v>0.89265344258324697</v>
      </c>
      <c r="C342" s="12">
        <v>8.2725498388537804E-4</v>
      </c>
      <c r="D342" s="12">
        <v>-8.0454158610910296E-4</v>
      </c>
      <c r="E342" s="12">
        <v>-1.65082752817628E-2</v>
      </c>
      <c r="F342" s="12">
        <v>1.8716869194476699E-2</v>
      </c>
      <c r="G342" s="12">
        <v>1.6895269831822601E-2</v>
      </c>
      <c r="H342" s="12">
        <v>6.6126022802912403E-3</v>
      </c>
      <c r="I342" s="12">
        <v>-2.1377702352490899E-2</v>
      </c>
      <c r="J342" s="12">
        <v>-3.3593646549017898E-2</v>
      </c>
      <c r="K342" s="12">
        <v>-4.2579647557228699E-2</v>
      </c>
      <c r="L342" s="12">
        <v>-8.3941143838035207E-2</v>
      </c>
      <c r="M342" s="12">
        <v>-0.117165150820961</v>
      </c>
      <c r="N342" s="12">
        <v>-1.4923828687570299E-2</v>
      </c>
      <c r="O342" s="12">
        <v>-7.1636477310614399E-2</v>
      </c>
      <c r="P342" s="12">
        <v>-6.4957146358450693E-2</v>
      </c>
      <c r="Q342" s="12">
        <v>-5.62770326394747E-2</v>
      </c>
      <c r="R342" s="12">
        <v>-6.38691386019858E-2</v>
      </c>
      <c r="S342" s="12">
        <v>-5.7489973905923301E-2</v>
      </c>
      <c r="T342" s="12">
        <v>-9.0137275365119604E-2</v>
      </c>
      <c r="U342" s="12">
        <v>1.7973633558876601E-2</v>
      </c>
      <c r="V342" s="12">
        <v>-0.10349821715838101</v>
      </c>
      <c r="W342" s="12">
        <v>-3.5312552184465801E-2</v>
      </c>
      <c r="X342" s="12">
        <v>-2.6434355740405702E-2</v>
      </c>
      <c r="Y342" s="12">
        <v>9.4419359922989895E-4</v>
      </c>
      <c r="Z342" s="12">
        <v>-3.8101493294915101E-3</v>
      </c>
      <c r="AA342" s="12">
        <v>-2.9349717675857302E-2</v>
      </c>
      <c r="AB342" s="12">
        <v>-7.8837712178065497E-2</v>
      </c>
      <c r="AC342" s="12">
        <v>-1.3405541099265301E-2</v>
      </c>
      <c r="AD342" s="12">
        <v>-7.3631867614083205E-2</v>
      </c>
      <c r="AE342" s="12">
        <v>-2.9991857826353802E-2</v>
      </c>
      <c r="AF342" s="12">
        <v>-3.4278559808747902E-2</v>
      </c>
      <c r="AG342" s="12">
        <v>-4.1823386470339299E-2</v>
      </c>
      <c r="AH342" s="12">
        <v>-3.78863487976831E-2</v>
      </c>
      <c r="AI342" s="12">
        <v>-1.1868839046013701E-2</v>
      </c>
      <c r="AJ342" s="12">
        <v>-1.19333421298093E-2</v>
      </c>
      <c r="AK342" s="12">
        <v>9.9363313944830409E-4</v>
      </c>
      <c r="AL342" s="12">
        <v>8.0965290086257198E-3</v>
      </c>
      <c r="AM342" s="12">
        <v>-8.7689392306395299E-3</v>
      </c>
      <c r="AN342" s="12">
        <v>-1.0960032801914E-2</v>
      </c>
      <c r="AO342" s="12">
        <v>-3.09559125741059E-2</v>
      </c>
      <c r="AP342" s="12">
        <v>-1.1801906204239E-2</v>
      </c>
      <c r="AQ342" s="12">
        <v>-3.8870340003531498E-2</v>
      </c>
      <c r="AR342" s="12">
        <v>2.4009384817881899E-2</v>
      </c>
      <c r="AS342" s="12">
        <v>-9.2428292226794002E-3</v>
      </c>
      <c r="AT342" s="12">
        <v>-4.2483435333866101E-2</v>
      </c>
      <c r="AU342" s="12">
        <v>3.3153333680539701E-2</v>
      </c>
      <c r="AW342">
        <f t="array" ref="AW342">SUMPRODUCT(B342:AU342,TRANSPOSE('QoL regression results'!$H$3:$H$48))</f>
        <v>0.86286362279418949</v>
      </c>
    </row>
    <row r="343" spans="1:49" x14ac:dyDescent="0.3">
      <c r="A343">
        <v>342</v>
      </c>
      <c r="B343" s="12">
        <v>0.90512950850072105</v>
      </c>
      <c r="C343" s="12">
        <v>2.6366817274962799E-3</v>
      </c>
      <c r="D343" s="12">
        <v>-1.90681307563648E-2</v>
      </c>
      <c r="E343" s="12">
        <v>-3.5341503413353899E-3</v>
      </c>
      <c r="F343" s="12">
        <v>2.7016775340467501E-2</v>
      </c>
      <c r="G343" s="12">
        <v>1.98706838185298E-2</v>
      </c>
      <c r="H343" s="12">
        <v>-8.9820013621678407E-3</v>
      </c>
      <c r="I343" s="12">
        <v>-3.64814576918184E-3</v>
      </c>
      <c r="J343" s="12">
        <v>-6.20273699931842E-2</v>
      </c>
      <c r="K343" s="12">
        <v>-4.1123346578176498E-2</v>
      </c>
      <c r="L343" s="12">
        <v>-9.3307647718919404E-2</v>
      </c>
      <c r="M343" s="12">
        <v>-0.100750357874272</v>
      </c>
      <c r="N343" s="12">
        <v>-1.54817456865943E-2</v>
      </c>
      <c r="O343" s="12">
        <v>-5.7010598281563997E-2</v>
      </c>
      <c r="P343" s="12">
        <v>-7.5781730960824203E-2</v>
      </c>
      <c r="Q343" s="12">
        <v>-4.0047108094578503E-2</v>
      </c>
      <c r="R343" s="12">
        <v>-0.13474592664125801</v>
      </c>
      <c r="S343" s="12">
        <v>-6.0382781933630003E-2</v>
      </c>
      <c r="T343" s="12">
        <v>-7.4982421396813798E-2</v>
      </c>
      <c r="U343" s="12">
        <v>1.46702262415647E-2</v>
      </c>
      <c r="V343" s="12">
        <v>-9.9472069520346901E-2</v>
      </c>
      <c r="W343" s="12">
        <v>-3.8076139447461299E-2</v>
      </c>
      <c r="X343" s="12">
        <v>-1.0331905958506599E-2</v>
      </c>
      <c r="Y343" s="12">
        <v>-2.0981957674581601E-2</v>
      </c>
      <c r="Z343" s="12">
        <v>-2.8393028831513598E-2</v>
      </c>
      <c r="AA343" s="12">
        <v>-2.06881232346399E-2</v>
      </c>
      <c r="AB343" s="12">
        <v>-7.5466117199012694E-2</v>
      </c>
      <c r="AC343" s="12">
        <v>-5.8281497485492599E-2</v>
      </c>
      <c r="AD343" s="12">
        <v>5.3818514726801998E-2</v>
      </c>
      <c r="AE343" s="12">
        <v>-2.5846276199800299E-2</v>
      </c>
      <c r="AF343" s="12">
        <v>-1.7376697254319801E-2</v>
      </c>
      <c r="AG343" s="12">
        <v>-4.1062688673578901E-2</v>
      </c>
      <c r="AH343" s="12">
        <v>-4.2450693853306201E-2</v>
      </c>
      <c r="AI343" s="12">
        <v>-2.1926752845162399E-2</v>
      </c>
      <c r="AJ343" s="12">
        <v>-1.17634518173343E-2</v>
      </c>
      <c r="AK343" s="12">
        <v>-8.6458712319416892E-3</v>
      </c>
      <c r="AL343" s="12">
        <v>-2.4581780676957098E-3</v>
      </c>
      <c r="AM343" s="12">
        <v>-1.0211683244513501E-2</v>
      </c>
      <c r="AN343" s="12">
        <v>-2.4498767702824199E-2</v>
      </c>
      <c r="AO343" s="12">
        <v>-3.9210273854347902E-2</v>
      </c>
      <c r="AP343" s="12">
        <v>-1.1987425705802199E-2</v>
      </c>
      <c r="AQ343" s="12">
        <v>-4.3517128419674603E-2</v>
      </c>
      <c r="AR343" s="12">
        <v>1.9660965428836798E-2</v>
      </c>
      <c r="AS343" s="12">
        <v>-1.3523074515056001E-2</v>
      </c>
      <c r="AT343" s="12">
        <v>-4.5112478193637999E-2</v>
      </c>
      <c r="AU343" s="12">
        <v>2.92557359302737E-2</v>
      </c>
      <c r="AW343">
        <f t="array" ref="AW343">SUMPRODUCT(B343:AU343,TRANSPOSE('QoL regression results'!$H$3:$H$48))</f>
        <v>0.86022063657971914</v>
      </c>
    </row>
    <row r="344" spans="1:49" x14ac:dyDescent="0.3">
      <c r="A344">
        <v>343</v>
      </c>
      <c r="B344" s="12">
        <v>0.89907979071766098</v>
      </c>
      <c r="C344" s="12">
        <v>3.1764184905759001E-3</v>
      </c>
      <c r="D344" s="12">
        <v>-5.57989193354345E-3</v>
      </c>
      <c r="E344" s="12">
        <v>-4.8125315594585501E-2</v>
      </c>
      <c r="F344" s="12">
        <v>1.3330055373355E-2</v>
      </c>
      <c r="G344" s="12">
        <v>1.21160878680501E-2</v>
      </c>
      <c r="H344" s="12">
        <v>7.0284829026719103E-3</v>
      </c>
      <c r="I344" s="12">
        <v>-6.0000711289906802E-3</v>
      </c>
      <c r="J344" s="12">
        <v>-5.59266450236382E-2</v>
      </c>
      <c r="K344" s="12">
        <v>-3.7244990830479802E-2</v>
      </c>
      <c r="L344" s="12">
        <v>-8.3585982006968901E-2</v>
      </c>
      <c r="M344" s="12">
        <v>-8.3419854411414293E-2</v>
      </c>
      <c r="N344" s="12">
        <v>-1.1421698960532901E-2</v>
      </c>
      <c r="O344" s="12">
        <v>-9.0566645927609199E-2</v>
      </c>
      <c r="P344" s="12">
        <v>-0.118232434421759</v>
      </c>
      <c r="Q344" s="12">
        <v>-9.5220413195055406E-2</v>
      </c>
      <c r="R344" s="12">
        <v>-8.5642633386078901E-2</v>
      </c>
      <c r="S344" s="12">
        <v>-4.1287481719284903E-2</v>
      </c>
      <c r="T344" s="12">
        <v>-8.3092789285271598E-2</v>
      </c>
      <c r="U344" s="12">
        <v>-2.59098030277682E-2</v>
      </c>
      <c r="V344" s="12">
        <v>-5.9770623901507398E-2</v>
      </c>
      <c r="W344" s="12">
        <v>-2.4457227365096101E-2</v>
      </c>
      <c r="X344" s="12">
        <v>-4.1860592354169201E-3</v>
      </c>
      <c r="Y344" s="12">
        <v>9.9322858010848208E-3</v>
      </c>
      <c r="Z344" s="12">
        <v>2.5333018214852301E-2</v>
      </c>
      <c r="AA344" s="12">
        <v>-2.4439812405181099E-2</v>
      </c>
      <c r="AB344" s="12">
        <v>-6.5844391073955302E-2</v>
      </c>
      <c r="AC344" s="12">
        <v>-4.3452322199981901E-2</v>
      </c>
      <c r="AD344" s="12">
        <v>2.64021988734984E-2</v>
      </c>
      <c r="AE344" s="12">
        <v>-2.3114249626241201E-2</v>
      </c>
      <c r="AF344" s="12">
        <v>-1.7296896336753399E-2</v>
      </c>
      <c r="AG344" s="12">
        <v>-4.5002113449756798E-2</v>
      </c>
      <c r="AH344" s="12">
        <v>-2.6681664358625099E-2</v>
      </c>
      <c r="AI344" s="12">
        <v>-1.6630187910664999E-2</v>
      </c>
      <c r="AJ344" s="12">
        <v>-1.7842657704772499E-2</v>
      </c>
      <c r="AK344" s="12">
        <v>-3.2995670353916399E-3</v>
      </c>
      <c r="AL344" s="12">
        <v>2.5064129370298898E-3</v>
      </c>
      <c r="AM344" s="12">
        <v>-5.4897406233999297E-3</v>
      </c>
      <c r="AN344" s="12">
        <v>-1.6278107624899198E-2</v>
      </c>
      <c r="AO344" s="12">
        <v>-3.7026011299418501E-2</v>
      </c>
      <c r="AP344" s="12">
        <v>-1.4911835111229E-2</v>
      </c>
      <c r="AQ344" s="12">
        <v>-4.5255664856276197E-2</v>
      </c>
      <c r="AR344" s="12">
        <v>2.3181900681953999E-2</v>
      </c>
      <c r="AS344" s="12">
        <v>-1.24174251557423E-2</v>
      </c>
      <c r="AT344" s="12">
        <v>-4.3920337852157001E-2</v>
      </c>
      <c r="AU344" s="12">
        <v>2.6255579407798799E-2</v>
      </c>
      <c r="AW344">
        <f t="array" ref="AW344">SUMPRODUCT(B344:AU344,TRANSPOSE('QoL regression results'!$H$3:$H$48))</f>
        <v>0.87490453929606582</v>
      </c>
    </row>
    <row r="345" spans="1:49" x14ac:dyDescent="0.3">
      <c r="A345">
        <v>344</v>
      </c>
      <c r="B345" s="12">
        <v>0.89447271057550903</v>
      </c>
      <c r="C345" s="12">
        <v>2.9335469365066101E-4</v>
      </c>
      <c r="D345" s="12">
        <v>-5.6252884405349904E-3</v>
      </c>
      <c r="E345" s="12">
        <v>3.1513646774925302E-3</v>
      </c>
      <c r="F345" s="12">
        <v>2.1818910351353402E-2</v>
      </c>
      <c r="G345" s="12">
        <v>1.31106477913213E-2</v>
      </c>
      <c r="H345" s="12">
        <v>-3.0557239245304099E-3</v>
      </c>
      <c r="I345" s="12">
        <v>-2.5617045229412399E-3</v>
      </c>
      <c r="J345" s="12">
        <v>-6.9842470272473506E-2</v>
      </c>
      <c r="K345" s="12">
        <v>-3.99448901629351E-2</v>
      </c>
      <c r="L345" s="12">
        <v>-9.3722738827672902E-2</v>
      </c>
      <c r="M345" s="12">
        <v>-0.13044709656761599</v>
      </c>
      <c r="N345" s="12">
        <v>-1.9962838893812899E-2</v>
      </c>
      <c r="O345" s="12">
        <v>-6.5390299744842895E-2</v>
      </c>
      <c r="P345" s="12">
        <v>-9.6569581476700403E-2</v>
      </c>
      <c r="Q345" s="12">
        <v>-5.1202995691926698E-2</v>
      </c>
      <c r="R345" s="12">
        <v>-2.2337989494876202E-2</v>
      </c>
      <c r="S345" s="12">
        <v>-5.0755259365639599E-2</v>
      </c>
      <c r="T345" s="12">
        <v>-6.6824089442931806E-2</v>
      </c>
      <c r="U345" s="12">
        <v>-1.3946493909218101E-3</v>
      </c>
      <c r="V345" s="12">
        <v>8.5092349576389205E-3</v>
      </c>
      <c r="W345" s="12">
        <v>-1.4253976587584399E-2</v>
      </c>
      <c r="X345" s="12">
        <v>-2.2069177514085499E-2</v>
      </c>
      <c r="Y345" s="12">
        <v>-3.2735470634138397E-2</v>
      </c>
      <c r="Z345" s="12">
        <v>2.2982328360354999E-2</v>
      </c>
      <c r="AA345" s="12">
        <v>-2.3904102324268098E-2</v>
      </c>
      <c r="AB345" s="12">
        <v>-7.3228728898716802E-2</v>
      </c>
      <c r="AC345" s="12">
        <v>-2.7842151973911499E-3</v>
      </c>
      <c r="AD345" s="12">
        <v>3.8742789015677202E-2</v>
      </c>
      <c r="AE345" s="12">
        <v>-2.6938500243126801E-2</v>
      </c>
      <c r="AF345" s="12">
        <v>-1.1868328928864001E-2</v>
      </c>
      <c r="AG345" s="12">
        <v>-4.6854395528240902E-2</v>
      </c>
      <c r="AH345" s="12">
        <v>-3.6563188637796701E-2</v>
      </c>
      <c r="AI345" s="12">
        <v>-2.5650418672331799E-2</v>
      </c>
      <c r="AJ345" s="12">
        <v>-8.6120324237066708E-3</v>
      </c>
      <c r="AK345" s="12">
        <v>3.94136884060512E-3</v>
      </c>
      <c r="AL345" s="12">
        <v>2.5206118678696801E-3</v>
      </c>
      <c r="AM345" s="12">
        <v>-1.0578889328639001E-2</v>
      </c>
      <c r="AN345" s="12">
        <v>-1.6564348171782099E-2</v>
      </c>
      <c r="AO345" s="12">
        <v>-3.5917602161294998E-2</v>
      </c>
      <c r="AP345" s="12">
        <v>-1.3935915384034801E-2</v>
      </c>
      <c r="AQ345" s="12">
        <v>-4.5414027125152301E-2</v>
      </c>
      <c r="AR345" s="12">
        <v>1.8251670841950299E-2</v>
      </c>
      <c r="AS345" s="12">
        <v>-1.17202963081307E-2</v>
      </c>
      <c r="AT345" s="12">
        <v>-3.8750946045230703E-2</v>
      </c>
      <c r="AU345" s="12">
        <v>3.4782953459118401E-2</v>
      </c>
      <c r="AW345">
        <f t="array" ref="AW345">SUMPRODUCT(B345:AU345,TRANSPOSE('QoL regression results'!$H$3:$H$48))</f>
        <v>0.86043013380558198</v>
      </c>
    </row>
    <row r="346" spans="1:49" x14ac:dyDescent="0.3">
      <c r="A346">
        <v>345</v>
      </c>
      <c r="B346" s="12">
        <v>0.88679945177921904</v>
      </c>
      <c r="C346" s="12">
        <v>1.12204005303082E-2</v>
      </c>
      <c r="D346" s="12">
        <v>4.67061814103676E-3</v>
      </c>
      <c r="E346" s="12">
        <v>-3.8947215535792702E-2</v>
      </c>
      <c r="F346" s="12">
        <v>1.0649182037293099E-2</v>
      </c>
      <c r="G346" s="12">
        <v>4.6669919871900603E-3</v>
      </c>
      <c r="H346" s="12">
        <v>3.48812338417863E-3</v>
      </c>
      <c r="I346" s="12">
        <v>-2.1848818738192301E-2</v>
      </c>
      <c r="J346" s="12">
        <v>-4.28648587624419E-2</v>
      </c>
      <c r="K346" s="12">
        <v>-3.7825047690940097E-2</v>
      </c>
      <c r="L346" s="12">
        <v>-8.4304021701209E-2</v>
      </c>
      <c r="M346" s="12">
        <v>-3.6535884004471698E-2</v>
      </c>
      <c r="N346" s="12">
        <v>-1.9325939296046101E-2</v>
      </c>
      <c r="O346" s="12">
        <v>-2.1549475091189801E-2</v>
      </c>
      <c r="P346" s="12">
        <v>-0.122034839249362</v>
      </c>
      <c r="Q346" s="12">
        <v>-8.9994053888837702E-2</v>
      </c>
      <c r="R346" s="12">
        <v>-6.6814517471189494E-2</v>
      </c>
      <c r="S346" s="12">
        <v>-2.80140765562771E-2</v>
      </c>
      <c r="T346" s="12">
        <v>-8.1476167064212193E-2</v>
      </c>
      <c r="U346" s="12">
        <v>1.6210637210108701E-2</v>
      </c>
      <c r="V346" s="12">
        <v>-4.5791707144830197E-2</v>
      </c>
      <c r="W346" s="12">
        <v>-3.4658735236792297E-2</v>
      </c>
      <c r="X346" s="12">
        <v>-1.8213903191025199E-2</v>
      </c>
      <c r="Y346" s="12">
        <v>1.0508266195321799E-2</v>
      </c>
      <c r="Z346" s="12">
        <v>1.04877582784366E-2</v>
      </c>
      <c r="AA346" s="12">
        <v>-1.7530465024745499E-2</v>
      </c>
      <c r="AB346" s="12">
        <v>-6.9206719209284798E-2</v>
      </c>
      <c r="AC346" s="12">
        <v>-2.0979234900482101E-2</v>
      </c>
      <c r="AD346" s="12">
        <v>-7.7967170776435293E-2</v>
      </c>
      <c r="AE346" s="12">
        <v>-2.5356517824288299E-2</v>
      </c>
      <c r="AF346" s="12">
        <v>-1.4273318080473401E-2</v>
      </c>
      <c r="AG346" s="12">
        <v>-3.9129628263688501E-2</v>
      </c>
      <c r="AH346" s="12">
        <v>-2.87544771926302E-2</v>
      </c>
      <c r="AI346" s="12">
        <v>-1.9190068763359099E-2</v>
      </c>
      <c r="AJ346" s="12">
        <v>-1.57427800675667E-2</v>
      </c>
      <c r="AK346" s="12">
        <v>5.23096248357602E-3</v>
      </c>
      <c r="AL346" s="12">
        <v>1.00797402483508E-2</v>
      </c>
      <c r="AM346" s="12">
        <v>-3.3687926851974501E-4</v>
      </c>
      <c r="AN346" s="12">
        <v>-1.54765952121461E-2</v>
      </c>
      <c r="AO346" s="12">
        <v>-2.3617872305518602E-2</v>
      </c>
      <c r="AP346" s="12">
        <v>-1.08264581303216E-2</v>
      </c>
      <c r="AQ346" s="12">
        <v>-3.77399230572932E-2</v>
      </c>
      <c r="AR346" s="12">
        <v>2.1401871684258601E-2</v>
      </c>
      <c r="AS346" s="12">
        <v>-8.7303247390708699E-3</v>
      </c>
      <c r="AT346" s="12">
        <v>-4.3425986820866298E-2</v>
      </c>
      <c r="AU346" s="12">
        <v>2.3167779428104499E-2</v>
      </c>
      <c r="AW346">
        <f t="array" ref="AW346">SUMPRODUCT(B346:AU346,TRANSPOSE('QoL regression results'!$H$3:$H$48))</f>
        <v>0.86812471483493958</v>
      </c>
    </row>
    <row r="347" spans="1:49" x14ac:dyDescent="0.3">
      <c r="A347">
        <v>346</v>
      </c>
      <c r="B347" s="12">
        <v>0.88206743615289995</v>
      </c>
      <c r="C347" s="12">
        <v>1.03600795611873E-3</v>
      </c>
      <c r="D347" s="12">
        <v>1.0153283643114601E-2</v>
      </c>
      <c r="E347" s="13">
        <v>2.54274896410792E-5</v>
      </c>
      <c r="F347" s="12">
        <v>2.7501480571382401E-2</v>
      </c>
      <c r="G347" s="12">
        <v>1.8378849734522501E-2</v>
      </c>
      <c r="H347" s="12">
        <v>-1.8994435146711602E-2</v>
      </c>
      <c r="I347" s="12">
        <v>-5.97460408288029E-3</v>
      </c>
      <c r="J347" s="12">
        <v>-5.3244589229646699E-2</v>
      </c>
      <c r="K347" s="12">
        <v>-4.0251582421943398E-2</v>
      </c>
      <c r="L347" s="12">
        <v>-0.13086048114476201</v>
      </c>
      <c r="M347" s="12">
        <v>-0.12550544752030701</v>
      </c>
      <c r="N347" s="12">
        <v>-1.9027048928648201E-2</v>
      </c>
      <c r="O347" s="12">
        <v>-6.1531146576328098E-2</v>
      </c>
      <c r="P347" s="12">
        <v>-8.5361222810847695E-2</v>
      </c>
      <c r="Q347" s="12">
        <v>-6.2797142343369097E-2</v>
      </c>
      <c r="R347" s="12">
        <v>-8.3586740412461003E-2</v>
      </c>
      <c r="S347" s="12">
        <v>-6.0226458809880097E-2</v>
      </c>
      <c r="T347" s="12">
        <v>-0.10773922262105599</v>
      </c>
      <c r="U347" s="12">
        <v>-1.62727565852432E-2</v>
      </c>
      <c r="V347" s="12">
        <v>-3.6808230377038703E-2</v>
      </c>
      <c r="W347" s="12">
        <v>-2.5603066787551001E-2</v>
      </c>
      <c r="X347" s="12">
        <v>-3.1386286003098701E-2</v>
      </c>
      <c r="Y347" s="12">
        <v>1.6362237569476499E-2</v>
      </c>
      <c r="Z347" s="12">
        <v>-8.4261990141905399E-3</v>
      </c>
      <c r="AA347" s="12">
        <v>-1.04179264875223E-2</v>
      </c>
      <c r="AB347" s="12">
        <v>-4.8261579017274098E-2</v>
      </c>
      <c r="AC347" s="12">
        <v>-3.8175621731405998E-2</v>
      </c>
      <c r="AD347" s="12">
        <v>-6.1179769581827102E-2</v>
      </c>
      <c r="AE347" s="12">
        <v>-1.92364046776087E-2</v>
      </c>
      <c r="AF347" s="12">
        <v>-1.94625761603196E-2</v>
      </c>
      <c r="AG347" s="12">
        <v>-4.5191073957754999E-2</v>
      </c>
      <c r="AH347" s="12">
        <v>-4.0291453060690402E-2</v>
      </c>
      <c r="AI347" s="12">
        <v>-1.47934644238284E-2</v>
      </c>
      <c r="AJ347" s="12">
        <v>-8.73707938905449E-3</v>
      </c>
      <c r="AK347" s="13">
        <v>-1.8745527368438901E-5</v>
      </c>
      <c r="AL347" s="12">
        <v>2.1853831523073301E-4</v>
      </c>
      <c r="AM347" s="12">
        <v>-6.2447417638763301E-3</v>
      </c>
      <c r="AN347" s="12">
        <v>-1.52751373837871E-2</v>
      </c>
      <c r="AO347" s="12">
        <v>-3.4183210140538801E-2</v>
      </c>
      <c r="AP347" s="12">
        <v>-9.9864893372445408E-3</v>
      </c>
      <c r="AQ347" s="12">
        <v>-3.12641034384568E-2</v>
      </c>
      <c r="AR347" s="12">
        <v>2.2417061410353201E-2</v>
      </c>
      <c r="AS347" s="12">
        <v>-3.5764144540372401E-3</v>
      </c>
      <c r="AT347" s="12">
        <v>-3.5708541750982398E-2</v>
      </c>
      <c r="AU347" s="12">
        <v>3.2330818301946597E-2</v>
      </c>
      <c r="AW347">
        <f t="array" ref="AW347">SUMPRODUCT(B347:AU347,TRANSPOSE('QoL regression results'!$H$3:$H$48))</f>
        <v>0.84199452140744035</v>
      </c>
    </row>
    <row r="348" spans="1:49" x14ac:dyDescent="0.3">
      <c r="A348">
        <v>347</v>
      </c>
      <c r="B348" s="12">
        <v>0.90125929093920898</v>
      </c>
      <c r="C348" s="12">
        <v>-9.0470917690353399E-4</v>
      </c>
      <c r="D348" s="12">
        <v>-4.03715090879389E-4</v>
      </c>
      <c r="E348" s="12">
        <v>-4.9982647585587001E-2</v>
      </c>
      <c r="F348" s="12">
        <v>2.9627937860402399E-2</v>
      </c>
      <c r="G348" s="12">
        <v>2.1441596368674098E-2</v>
      </c>
      <c r="H348" s="12">
        <v>2.08705546834646E-2</v>
      </c>
      <c r="I348" s="12">
        <v>-5.0245839870747102E-3</v>
      </c>
      <c r="J348" s="12">
        <v>-3.6211846530492399E-2</v>
      </c>
      <c r="K348" s="12">
        <v>-4.11140704945804E-2</v>
      </c>
      <c r="L348" s="12">
        <v>-0.112185492900424</v>
      </c>
      <c r="M348" s="12">
        <v>-7.6270755215695804E-2</v>
      </c>
      <c r="N348" s="12">
        <v>-2.1184980584711001E-2</v>
      </c>
      <c r="O348" s="12">
        <v>-6.6426259479885397E-2</v>
      </c>
      <c r="P348" s="12">
        <v>-0.11443774683550501</v>
      </c>
      <c r="Q348" s="12">
        <v>-4.3427553865843502E-2</v>
      </c>
      <c r="R348" s="12">
        <v>-8.8326385557917095E-2</v>
      </c>
      <c r="S348" s="12">
        <v>-5.7059407104877898E-2</v>
      </c>
      <c r="T348" s="12">
        <v>-8.2470998009291599E-2</v>
      </c>
      <c r="U348" s="12">
        <v>-1.18149922252898E-3</v>
      </c>
      <c r="V348" s="12">
        <v>-0.115406578312145</v>
      </c>
      <c r="W348" s="12">
        <v>-1.63292439179058E-2</v>
      </c>
      <c r="X348" s="12">
        <v>-5.3150655112323801E-2</v>
      </c>
      <c r="Y348" s="12">
        <v>1.63921865399591E-3</v>
      </c>
      <c r="Z348" s="12">
        <v>8.9562362346728101E-3</v>
      </c>
      <c r="AA348" s="12">
        <v>-2.3699511911324501E-2</v>
      </c>
      <c r="AB348" s="12">
        <v>-4.7513948624894199E-2</v>
      </c>
      <c r="AC348" s="12">
        <v>-2.0981972028155299E-2</v>
      </c>
      <c r="AD348" s="12">
        <v>7.4854279153815206E-2</v>
      </c>
      <c r="AE348" s="12">
        <v>-2.41120372372629E-2</v>
      </c>
      <c r="AF348" s="12">
        <v>-1.7962985030169801E-2</v>
      </c>
      <c r="AG348" s="12">
        <v>-4.3347293137761998E-2</v>
      </c>
      <c r="AH348" s="12">
        <v>-4.2976332511329401E-2</v>
      </c>
      <c r="AI348" s="12">
        <v>-1.7388503671193E-2</v>
      </c>
      <c r="AJ348" s="12">
        <v>-1.02484175928156E-2</v>
      </c>
      <c r="AK348" s="12">
        <v>-1.04978134810802E-2</v>
      </c>
      <c r="AL348" s="12">
        <v>4.3777494162695104E-3</v>
      </c>
      <c r="AM348" s="12">
        <v>-7.4784509598728602E-3</v>
      </c>
      <c r="AN348" s="12">
        <v>-2.0742941557180601E-2</v>
      </c>
      <c r="AO348" s="12">
        <v>-3.7507895591909403E-2</v>
      </c>
      <c r="AP348" s="12">
        <v>-1.4103568991176501E-2</v>
      </c>
      <c r="AQ348" s="12">
        <v>-4.3945652511783902E-2</v>
      </c>
      <c r="AR348" s="12">
        <v>2.3558322786706099E-2</v>
      </c>
      <c r="AS348" s="12">
        <v>-9.0937956197999405E-3</v>
      </c>
      <c r="AT348" s="12">
        <v>-3.9753405149442402E-2</v>
      </c>
      <c r="AU348" s="12">
        <v>2.4726205759995901E-2</v>
      </c>
      <c r="AW348">
        <f t="array" ref="AW348">SUMPRODUCT(B348:AU348,TRANSPOSE('QoL regression results'!$H$3:$H$48))</f>
        <v>0.86266070784414917</v>
      </c>
    </row>
    <row r="349" spans="1:49" x14ac:dyDescent="0.3">
      <c r="A349">
        <v>348</v>
      </c>
      <c r="B349" s="12">
        <v>0.89176000082212803</v>
      </c>
      <c r="C349" s="12">
        <v>-1.66644592832316E-3</v>
      </c>
      <c r="D349" s="12">
        <v>7.2021737884824296E-3</v>
      </c>
      <c r="E349" s="12">
        <v>-2.0979444995474401E-2</v>
      </c>
      <c r="F349" s="12">
        <v>2.1687567352900498E-2</v>
      </c>
      <c r="G349" s="12">
        <v>2.1649713447583999E-2</v>
      </c>
      <c r="H349" s="12">
        <v>-1.4011967761764501E-4</v>
      </c>
      <c r="I349" s="12">
        <v>-1.1493552916527001E-2</v>
      </c>
      <c r="J349" s="12">
        <v>-7.6810825264722396E-2</v>
      </c>
      <c r="K349" s="12">
        <v>-4.1316286400760398E-2</v>
      </c>
      <c r="L349" s="12">
        <v>-0.12983264725347601</v>
      </c>
      <c r="M349" s="12">
        <v>-8.7991105963287394E-2</v>
      </c>
      <c r="N349" s="12">
        <v>-1.48335263442678E-2</v>
      </c>
      <c r="O349" s="12">
        <v>-0.107979001861155</v>
      </c>
      <c r="P349" s="12">
        <v>-9.6063271655896496E-2</v>
      </c>
      <c r="Q349" s="12">
        <v>-9.4474255040211799E-2</v>
      </c>
      <c r="R349" s="12">
        <v>-8.2758883486554899E-2</v>
      </c>
      <c r="S349" s="12">
        <v>-5.2983186972656103E-2</v>
      </c>
      <c r="T349" s="12">
        <v>-0.10497179478678</v>
      </c>
      <c r="U349" s="12">
        <v>3.13902334480557E-2</v>
      </c>
      <c r="V349" s="12">
        <v>-3.32686086463998E-2</v>
      </c>
      <c r="W349" s="12">
        <v>-3.4090796452373499E-2</v>
      </c>
      <c r="X349" s="12">
        <v>-9.5088180448907097E-3</v>
      </c>
      <c r="Y349" s="12">
        <v>-3.6251110059949999E-2</v>
      </c>
      <c r="Z349" s="12">
        <v>2.35952651950209E-3</v>
      </c>
      <c r="AA349" s="12">
        <v>-1.87213903148859E-2</v>
      </c>
      <c r="AB349" s="12">
        <v>-6.5642991088214697E-2</v>
      </c>
      <c r="AC349" s="12">
        <v>-1.7367361115303501E-2</v>
      </c>
      <c r="AD349" s="12">
        <v>-5.3409789281747298E-2</v>
      </c>
      <c r="AE349" s="12">
        <v>-2.50902147436372E-2</v>
      </c>
      <c r="AF349" s="12">
        <v>-1.20053969888429E-2</v>
      </c>
      <c r="AG349" s="12">
        <v>-4.4665041310941699E-2</v>
      </c>
      <c r="AH349" s="12">
        <v>-3.54280518334519E-2</v>
      </c>
      <c r="AI349" s="12">
        <v>-1.8467736374116198E-2</v>
      </c>
      <c r="AJ349" s="12">
        <v>-1.2421993689181799E-2</v>
      </c>
      <c r="AK349" s="12">
        <v>-6.3412447258215298E-3</v>
      </c>
      <c r="AL349" s="12">
        <v>3.79058674471229E-3</v>
      </c>
      <c r="AM349" s="12">
        <v>-1.0168680061693899E-2</v>
      </c>
      <c r="AN349" s="12">
        <v>-1.58691084438543E-2</v>
      </c>
      <c r="AO349" s="12">
        <v>-3.2552891801618203E-2</v>
      </c>
      <c r="AP349" s="12">
        <v>-1.14535176661661E-2</v>
      </c>
      <c r="AQ349" s="12">
        <v>-3.3886426962759598E-2</v>
      </c>
      <c r="AR349" s="12">
        <v>2.3627187689969999E-2</v>
      </c>
      <c r="AS349" s="12">
        <v>-4.6820218492030002E-3</v>
      </c>
      <c r="AT349" s="12">
        <v>-4.10420564826545E-2</v>
      </c>
      <c r="AU349" s="12">
        <v>3.0692898789633299E-2</v>
      </c>
      <c r="AW349">
        <f t="array" ref="AW349">SUMPRODUCT(B349:AU349,TRANSPOSE('QoL regression results'!$H$3:$H$48))</f>
        <v>0.86012253573338848</v>
      </c>
    </row>
    <row r="350" spans="1:49" x14ac:dyDescent="0.3">
      <c r="A350">
        <v>349</v>
      </c>
      <c r="B350" s="12">
        <v>0.89760009368878702</v>
      </c>
      <c r="C350" s="12">
        <v>-2.8795172480524598E-4</v>
      </c>
      <c r="D350" s="12">
        <v>-4.4549411049431198E-3</v>
      </c>
      <c r="E350" s="12">
        <v>-4.7141501920918302E-2</v>
      </c>
      <c r="F350" s="12">
        <v>2.4894597624114102E-2</v>
      </c>
      <c r="G350" s="12">
        <v>1.7230201870013898E-2</v>
      </c>
      <c r="H350" s="12">
        <v>8.9256921056771396E-3</v>
      </c>
      <c r="I350" s="12">
        <v>-4.3629130393343296E-3</v>
      </c>
      <c r="J350" s="12">
        <v>-7.3997283266044697E-2</v>
      </c>
      <c r="K350" s="12">
        <v>-4.2238350545455203E-2</v>
      </c>
      <c r="L350" s="12">
        <v>-8.0645644403869704E-2</v>
      </c>
      <c r="M350" s="12">
        <v>-6.5770899267718799E-2</v>
      </c>
      <c r="N350" s="12">
        <v>-8.8082986926375801E-3</v>
      </c>
      <c r="O350" s="12">
        <v>-4.7291426810349903E-2</v>
      </c>
      <c r="P350" s="12">
        <v>-0.10620326896400201</v>
      </c>
      <c r="Q350" s="12">
        <v>-9.6257345199107794E-2</v>
      </c>
      <c r="R350" s="12">
        <v>-6.2682981900572796E-2</v>
      </c>
      <c r="S350" s="12">
        <v>-3.4696113619564199E-2</v>
      </c>
      <c r="T350" s="12">
        <v>-6.57825656019317E-2</v>
      </c>
      <c r="U350" s="12">
        <v>-1.02877322873816E-2</v>
      </c>
      <c r="V350" s="12">
        <v>-2.3025667766386201E-2</v>
      </c>
      <c r="W350" s="12">
        <v>-1.9320472564071201E-2</v>
      </c>
      <c r="X350" s="12">
        <v>-4.6348366598451499E-2</v>
      </c>
      <c r="Y350" s="12">
        <v>-2.4037958447169598E-3</v>
      </c>
      <c r="Z350" s="12">
        <v>3.8349035925996797E-2</v>
      </c>
      <c r="AA350" s="12">
        <v>-1.3622925658371201E-2</v>
      </c>
      <c r="AB350" s="12">
        <v>-7.8284806915722302E-2</v>
      </c>
      <c r="AC350" s="12">
        <v>-3.4288695143425102E-3</v>
      </c>
      <c r="AD350" s="12">
        <v>3.6033166632833298E-3</v>
      </c>
      <c r="AE350" s="12">
        <v>-2.44961448554466E-2</v>
      </c>
      <c r="AF350" s="12">
        <v>-4.6625653452991803E-3</v>
      </c>
      <c r="AG350" s="12">
        <v>-4.9520453953571901E-2</v>
      </c>
      <c r="AH350" s="12">
        <v>-4.0826080174242198E-2</v>
      </c>
      <c r="AI350" s="12">
        <v>-2.07773673259227E-2</v>
      </c>
      <c r="AJ350" s="12">
        <v>-1.24994496670616E-2</v>
      </c>
      <c r="AK350" s="12">
        <v>-3.03215326984354E-3</v>
      </c>
      <c r="AL350" s="12">
        <v>-3.5165097953659399E-3</v>
      </c>
      <c r="AM350" s="12">
        <v>-1.3934337659707601E-2</v>
      </c>
      <c r="AN350" s="12">
        <v>-2.2723943604572E-2</v>
      </c>
      <c r="AO350" s="12">
        <v>-2.9342597851069501E-2</v>
      </c>
      <c r="AP350" s="12">
        <v>-1.08325144253545E-2</v>
      </c>
      <c r="AQ350" s="12">
        <v>-3.5901339946779798E-2</v>
      </c>
      <c r="AR350" s="12">
        <v>2.5124508729844001E-2</v>
      </c>
      <c r="AS350" s="12">
        <v>-1.2980236227715901E-2</v>
      </c>
      <c r="AT350" s="12">
        <v>-4.4081165683999897E-2</v>
      </c>
      <c r="AU350" s="12">
        <v>3.12607593045044E-2</v>
      </c>
      <c r="AW350">
        <f t="array" ref="AW350">SUMPRODUCT(B350:AU350,TRANSPOSE('QoL regression results'!$H$3:$H$48))</f>
        <v>0.85325750371917897</v>
      </c>
    </row>
    <row r="351" spans="1:49" x14ac:dyDescent="0.3">
      <c r="A351">
        <v>350</v>
      </c>
      <c r="B351" s="12">
        <v>0.889115528982655</v>
      </c>
      <c r="C351" s="12">
        <v>1.3182907084380699E-2</v>
      </c>
      <c r="D351" s="12">
        <v>-3.15804754718646E-3</v>
      </c>
      <c r="E351" s="12">
        <v>-3.0088982858775402E-2</v>
      </c>
      <c r="F351" s="12">
        <v>2.2639892952483E-2</v>
      </c>
      <c r="G351" s="12">
        <v>1.7504733369140602E-2</v>
      </c>
      <c r="H351" s="12">
        <v>9.1547852025495296E-3</v>
      </c>
      <c r="I351" s="12">
        <v>-2.06307454812781E-2</v>
      </c>
      <c r="J351" s="12">
        <v>-2.60424295080104E-2</v>
      </c>
      <c r="K351" s="12">
        <v>-3.8028960400218297E-2</v>
      </c>
      <c r="L351" s="12">
        <v>-8.8309053634952298E-2</v>
      </c>
      <c r="M351" s="12">
        <v>-6.7467353709238995E-2</v>
      </c>
      <c r="N351" s="12">
        <v>-1.88183272552137E-2</v>
      </c>
      <c r="O351" s="12">
        <v>-4.1639512919289703E-2</v>
      </c>
      <c r="P351" s="12">
        <v>-0.120590511752888</v>
      </c>
      <c r="Q351" s="12">
        <v>-6.2988377904903595E-2</v>
      </c>
      <c r="R351" s="12">
        <v>-7.8253030322856298E-2</v>
      </c>
      <c r="S351" s="12">
        <v>-5.1105490605264502E-2</v>
      </c>
      <c r="T351" s="12">
        <v>-7.2499656084087399E-2</v>
      </c>
      <c r="U351" s="12">
        <v>-5.7210394622334601E-4</v>
      </c>
      <c r="V351" s="12">
        <v>-0.120686185146959</v>
      </c>
      <c r="W351" s="12">
        <v>-2.71124999105859E-2</v>
      </c>
      <c r="X351" s="12">
        <v>-4.0535997397767601E-2</v>
      </c>
      <c r="Y351" s="12">
        <v>1.6092841949783498E-2</v>
      </c>
      <c r="Z351" s="12">
        <v>-7.7677668440991304E-4</v>
      </c>
      <c r="AA351" s="12">
        <v>-1.69349781558438E-2</v>
      </c>
      <c r="AB351" s="12">
        <v>-8.5612535142524204E-2</v>
      </c>
      <c r="AC351" s="12">
        <v>-1.8676166495331999E-3</v>
      </c>
      <c r="AD351" s="12">
        <v>-6.1743940407006703E-2</v>
      </c>
      <c r="AE351" s="12">
        <v>-2.5760230407374199E-2</v>
      </c>
      <c r="AF351" s="12">
        <v>-1.22151682445458E-2</v>
      </c>
      <c r="AG351" s="12">
        <v>-3.3526255870042099E-2</v>
      </c>
      <c r="AH351" s="12">
        <v>-3.9874559741349097E-2</v>
      </c>
      <c r="AI351" s="12">
        <v>-1.7623814744206701E-2</v>
      </c>
      <c r="AJ351" s="12">
        <v>-1.1890985493157501E-2</v>
      </c>
      <c r="AK351" s="12">
        <v>4.7457507507328604E-3</v>
      </c>
      <c r="AL351" s="12">
        <v>1.78989170615646E-3</v>
      </c>
      <c r="AM351" s="12">
        <v>-5.2742004669333502E-3</v>
      </c>
      <c r="AN351" s="12">
        <v>-1.6313830025803899E-2</v>
      </c>
      <c r="AO351" s="12">
        <v>-3.1242055368517499E-2</v>
      </c>
      <c r="AP351" s="12">
        <v>-1.30082652429598E-2</v>
      </c>
      <c r="AQ351" s="12">
        <v>-3.8933898774350599E-2</v>
      </c>
      <c r="AR351" s="12">
        <v>2.1125872882553399E-2</v>
      </c>
      <c r="AS351" s="12">
        <v>-9.2262901945612194E-3</v>
      </c>
      <c r="AT351" s="12">
        <v>-4.1815890135086797E-2</v>
      </c>
      <c r="AU351" s="12">
        <v>2.48858618794899E-2</v>
      </c>
      <c r="AW351">
        <f t="array" ref="AW351">SUMPRODUCT(B351:AU351,TRANSPOSE('QoL regression results'!$H$3:$H$48))</f>
        <v>0.85103086094746239</v>
      </c>
    </row>
    <row r="352" spans="1:49" x14ac:dyDescent="0.3">
      <c r="A352">
        <v>351</v>
      </c>
      <c r="B352" s="12">
        <v>0.89358477130632896</v>
      </c>
      <c r="C352" s="12">
        <v>1.51899481340392E-3</v>
      </c>
      <c r="D352" s="12">
        <v>-2.6618698305531101E-3</v>
      </c>
      <c r="E352" s="12">
        <v>-4.08751773754501E-3</v>
      </c>
      <c r="F352" s="12">
        <v>2.0435087398667801E-2</v>
      </c>
      <c r="G352" s="12">
        <v>1.2908586678151901E-2</v>
      </c>
      <c r="H352" s="12">
        <v>-3.8439623941204697E-2</v>
      </c>
      <c r="I352" s="12">
        <v>-2.2294417941460601E-2</v>
      </c>
      <c r="J352" s="12">
        <v>-8.1261120430995495E-2</v>
      </c>
      <c r="K352" s="12">
        <v>-4.7803905553574097E-2</v>
      </c>
      <c r="L352" s="12">
        <v>-0.105271591810952</v>
      </c>
      <c r="M352" s="12">
        <v>-8.9337555932533994E-2</v>
      </c>
      <c r="N352" s="12">
        <v>-9.4974379420138394E-3</v>
      </c>
      <c r="O352" s="12">
        <v>-3.8820834765305498E-2</v>
      </c>
      <c r="P352" s="12">
        <v>-9.7777309931906906E-2</v>
      </c>
      <c r="Q352" s="12">
        <v>-9.0113016895961795E-2</v>
      </c>
      <c r="R352" s="12">
        <v>-0.13455094582666699</v>
      </c>
      <c r="S352" s="12">
        <v>-6.4310351622587594E-2</v>
      </c>
      <c r="T352" s="12">
        <v>-0.106981370519259</v>
      </c>
      <c r="U352" s="12">
        <v>1.6739669093459499E-2</v>
      </c>
      <c r="V352" s="12">
        <v>-0.14552412333646</v>
      </c>
      <c r="W352" s="12">
        <v>-2.8175645015851399E-2</v>
      </c>
      <c r="X352" s="12">
        <v>-1.5740328343219801E-2</v>
      </c>
      <c r="Y352" s="12">
        <v>4.2948707401466498E-3</v>
      </c>
      <c r="Z352" s="12">
        <v>3.5380434570143102E-2</v>
      </c>
      <c r="AA352" s="12">
        <v>-2.98319014735395E-2</v>
      </c>
      <c r="AB352" s="12">
        <v>-7.2760122849926501E-2</v>
      </c>
      <c r="AC352" s="12">
        <v>-8.3097157289753601E-2</v>
      </c>
      <c r="AD352" s="12">
        <v>-3.0972292467067199E-2</v>
      </c>
      <c r="AE352" s="12">
        <v>-2.3053447884302899E-2</v>
      </c>
      <c r="AF352" s="12">
        <v>-1.4933198286683999E-2</v>
      </c>
      <c r="AG352" s="12">
        <v>-3.9608091403590603E-2</v>
      </c>
      <c r="AH352" s="12">
        <v>-3.3364408215327802E-2</v>
      </c>
      <c r="AI352" s="12">
        <v>-1.8537234849764099E-2</v>
      </c>
      <c r="AJ352" s="12">
        <v>-1.4678535115040799E-2</v>
      </c>
      <c r="AK352" s="12">
        <v>-2.02741102586605E-3</v>
      </c>
      <c r="AL352" s="12">
        <v>-5.2286703751669905E-4</v>
      </c>
      <c r="AM352" s="12">
        <v>-6.5235003251354904E-3</v>
      </c>
      <c r="AN352" s="12">
        <v>-1.9687175825252499E-2</v>
      </c>
      <c r="AO352" s="12">
        <v>-3.2125666018196997E-2</v>
      </c>
      <c r="AP352" s="12">
        <v>-1.2704952610153499E-2</v>
      </c>
      <c r="AQ352" s="12">
        <v>-4.4339782878927599E-2</v>
      </c>
      <c r="AR352" s="12">
        <v>2.72518391830496E-2</v>
      </c>
      <c r="AS352" s="12">
        <v>-6.5250363940166697E-3</v>
      </c>
      <c r="AT352" s="12">
        <v>-3.8737848044644599E-2</v>
      </c>
      <c r="AU352" s="12">
        <v>2.8152798143341699E-2</v>
      </c>
      <c r="AW352">
        <f t="array" ref="AW352">SUMPRODUCT(B352:AU352,TRANSPOSE('QoL regression results'!$H$3:$H$48))</f>
        <v>0.85969749605348444</v>
      </c>
    </row>
    <row r="353" spans="1:49" x14ac:dyDescent="0.3">
      <c r="A353">
        <v>352</v>
      </c>
      <c r="B353" s="12">
        <v>0.89247745970326597</v>
      </c>
      <c r="C353" s="12">
        <v>2.98289633679533E-3</v>
      </c>
      <c r="D353" s="12">
        <v>6.94155841098231E-4</v>
      </c>
      <c r="E353" s="12">
        <v>-1.5595333951454101E-2</v>
      </c>
      <c r="F353" s="12">
        <v>2.65315590820198E-2</v>
      </c>
      <c r="G353" s="12">
        <v>1.65661052224019E-2</v>
      </c>
      <c r="H353" s="12">
        <v>-9.7764335404849998E-3</v>
      </c>
      <c r="I353" s="12">
        <v>-7.5838036070177504E-3</v>
      </c>
      <c r="J353" s="12">
        <v>-5.2864490074912902E-2</v>
      </c>
      <c r="K353" s="12">
        <v>-3.4406070449866301E-2</v>
      </c>
      <c r="L353" s="12">
        <v>-0.10899875691435</v>
      </c>
      <c r="M353" s="12">
        <v>-9.2073284496260802E-2</v>
      </c>
      <c r="N353" s="12">
        <v>-1.56719547949641E-2</v>
      </c>
      <c r="O353" s="12">
        <v>-8.5348392947365306E-2</v>
      </c>
      <c r="P353" s="12">
        <v>-8.2773501335244706E-2</v>
      </c>
      <c r="Q353" s="12">
        <v>-8.1126322527036998E-2</v>
      </c>
      <c r="R353" s="12">
        <v>-4.0065615827191703E-2</v>
      </c>
      <c r="S353" s="12">
        <v>-5.1022672419875299E-2</v>
      </c>
      <c r="T353" s="12">
        <v>-7.32594112071005E-2</v>
      </c>
      <c r="U353" s="12">
        <v>-5.9497251707059497E-3</v>
      </c>
      <c r="V353" s="12">
        <v>-0.120381876645164</v>
      </c>
      <c r="W353" s="12">
        <v>-3.3263089337442597E-2</v>
      </c>
      <c r="X353" s="12">
        <v>-2.82882717933934E-2</v>
      </c>
      <c r="Y353" s="12">
        <v>-2.9419992075761701E-2</v>
      </c>
      <c r="Z353" s="12">
        <v>-8.6532636652145098E-3</v>
      </c>
      <c r="AA353" s="12">
        <v>-3.0065437723973801E-2</v>
      </c>
      <c r="AB353" s="12">
        <v>-6.5971577083366803E-2</v>
      </c>
      <c r="AC353" s="12">
        <v>-4.9778373809411899E-2</v>
      </c>
      <c r="AD353" s="12">
        <v>-5.0840222873644696E-3</v>
      </c>
      <c r="AE353" s="12">
        <v>-2.9440701934265501E-2</v>
      </c>
      <c r="AF353" s="12">
        <v>-1.96121696141154E-2</v>
      </c>
      <c r="AG353" s="12">
        <v>-4.5787650497611597E-2</v>
      </c>
      <c r="AH353" s="12">
        <v>-3.7637815059660497E-2</v>
      </c>
      <c r="AI353" s="12">
        <v>-1.6182484467780801E-2</v>
      </c>
      <c r="AJ353" s="12">
        <v>-1.25498387186462E-2</v>
      </c>
      <c r="AK353" s="12">
        <v>-5.9634605845395698E-3</v>
      </c>
      <c r="AL353" s="12">
        <v>-3.5328172600317901E-3</v>
      </c>
      <c r="AM353" s="12">
        <v>-9.8486784817923903E-3</v>
      </c>
      <c r="AN353" s="12">
        <v>-2.6811283089164702E-2</v>
      </c>
      <c r="AO353" s="12">
        <v>-3.6534485550107097E-2</v>
      </c>
      <c r="AP353" s="12">
        <v>-8.67966969203437E-3</v>
      </c>
      <c r="AQ353" s="12">
        <v>-3.52737122838198E-2</v>
      </c>
      <c r="AR353" s="12">
        <v>2.3562277232579101E-2</v>
      </c>
      <c r="AS353" s="12">
        <v>-1.28485173144451E-2</v>
      </c>
      <c r="AT353" s="12">
        <v>-4.0788582976695797E-2</v>
      </c>
      <c r="AU353" s="12">
        <v>3.2546571497362398E-2</v>
      </c>
      <c r="AW353">
        <f t="array" ref="AW353">SUMPRODUCT(B353:AU353,TRANSPOSE('QoL regression results'!$H$3:$H$48))</f>
        <v>0.85130682738357377</v>
      </c>
    </row>
    <row r="354" spans="1:49" x14ac:dyDescent="0.3">
      <c r="A354">
        <v>353</v>
      </c>
      <c r="B354" s="12">
        <v>0.90600515856915897</v>
      </c>
      <c r="C354" s="12">
        <v>1.8416898550868701E-3</v>
      </c>
      <c r="D354" s="12">
        <v>-1.1532934042898501E-2</v>
      </c>
      <c r="E354" s="12">
        <v>-4.8975579080377599E-2</v>
      </c>
      <c r="F354" s="12">
        <v>1.8654747527744899E-2</v>
      </c>
      <c r="G354" s="12">
        <v>1.6068818459609099E-2</v>
      </c>
      <c r="H354" s="12">
        <v>-8.7588968459455002E-4</v>
      </c>
      <c r="I354" s="12">
        <v>-4.5240455177752896E-3</v>
      </c>
      <c r="J354" s="12">
        <v>-6.1916625193926399E-2</v>
      </c>
      <c r="K354" s="12">
        <v>-3.5514961515468901E-2</v>
      </c>
      <c r="L354" s="12">
        <v>-9.7813834771747293E-2</v>
      </c>
      <c r="M354" s="12">
        <v>-0.116111594088779</v>
      </c>
      <c r="N354" s="12">
        <v>-1.5526657432226899E-2</v>
      </c>
      <c r="O354" s="12">
        <v>-7.4077336248002307E-2</v>
      </c>
      <c r="P354" s="12">
        <v>-0.10221003280242</v>
      </c>
      <c r="Q354" s="12">
        <v>-7.4802297625095895E-2</v>
      </c>
      <c r="R354" s="12">
        <v>-4.1563892106422202E-2</v>
      </c>
      <c r="S354" s="12">
        <v>-6.1503617496143199E-2</v>
      </c>
      <c r="T354" s="12">
        <v>-7.6827192963006594E-2</v>
      </c>
      <c r="U354" s="12">
        <v>2.3197750101589702E-2</v>
      </c>
      <c r="V354" s="12">
        <v>-7.2167590921313002E-2</v>
      </c>
      <c r="W354" s="12">
        <v>-3.8830609864415597E-2</v>
      </c>
      <c r="X354" s="12">
        <v>-1.0383240259663499E-2</v>
      </c>
      <c r="Y354" s="12">
        <v>1.01061222706687E-2</v>
      </c>
      <c r="Z354" s="12">
        <v>3.1087155853040099E-2</v>
      </c>
      <c r="AA354" s="12">
        <v>-1.39418090755125E-2</v>
      </c>
      <c r="AB354" s="12">
        <v>-8.4011642830284894E-2</v>
      </c>
      <c r="AC354" s="12">
        <v>-4.1509149390975802E-2</v>
      </c>
      <c r="AD354" s="12">
        <v>-4.1350765554471203E-2</v>
      </c>
      <c r="AE354" s="12">
        <v>-2.53347714236947E-2</v>
      </c>
      <c r="AF354" s="12">
        <v>-1.73396751107848E-2</v>
      </c>
      <c r="AG354" s="12">
        <v>-4.1487433677557098E-2</v>
      </c>
      <c r="AH354" s="12">
        <v>-3.3259844830124903E-2</v>
      </c>
      <c r="AI354" s="12">
        <v>-1.05588689173558E-2</v>
      </c>
      <c r="AJ354" s="12">
        <v>-1.4927797950813801E-2</v>
      </c>
      <c r="AK354" s="12">
        <v>-6.3908424895118303E-3</v>
      </c>
      <c r="AL354" s="12">
        <v>-5.12704123932898E-3</v>
      </c>
      <c r="AM354" s="12">
        <v>-1.76570932557574E-2</v>
      </c>
      <c r="AN354" s="12">
        <v>-2.0961584741182E-2</v>
      </c>
      <c r="AO354" s="12">
        <v>-4.2388385086463198E-2</v>
      </c>
      <c r="AP354" s="12">
        <v>-1.17331602720774E-2</v>
      </c>
      <c r="AQ354" s="12">
        <v>-4.5459077080572098E-2</v>
      </c>
      <c r="AR354" s="12">
        <v>2.2574308083419498E-2</v>
      </c>
      <c r="AS354" s="12">
        <v>-1.25895656210675E-2</v>
      </c>
      <c r="AT354" s="12">
        <v>-4.8754130013070197E-2</v>
      </c>
      <c r="AU354" s="12">
        <v>3.0905582118651301E-2</v>
      </c>
      <c r="AW354">
        <f t="array" ref="AW354">SUMPRODUCT(B354:AU354,TRANSPOSE('QoL regression results'!$H$3:$H$48))</f>
        <v>0.86761827249970513</v>
      </c>
    </row>
    <row r="355" spans="1:49" x14ac:dyDescent="0.3">
      <c r="A355">
        <v>354</v>
      </c>
      <c r="B355" s="12">
        <v>0.89529211766065897</v>
      </c>
      <c r="C355" s="12">
        <v>3.02093132204249E-3</v>
      </c>
      <c r="D355" s="12">
        <v>-2.1846912769658298E-2</v>
      </c>
      <c r="E355" s="12">
        <v>-1.7967943817349401E-3</v>
      </c>
      <c r="F355" s="12">
        <v>1.54308115755307E-2</v>
      </c>
      <c r="G355" s="12">
        <v>1.8458418079354302E-2</v>
      </c>
      <c r="H355" s="12">
        <v>-2.0517508787239899E-2</v>
      </c>
      <c r="I355" s="12">
        <v>-1.9162343188312399E-2</v>
      </c>
      <c r="J355" s="12">
        <v>-2.9954928860259598E-2</v>
      </c>
      <c r="K355" s="12">
        <v>-4.5352030456122197E-2</v>
      </c>
      <c r="L355" s="12">
        <v>-8.6912284776454296E-2</v>
      </c>
      <c r="M355" s="12">
        <v>-6.1585770524923103E-2</v>
      </c>
      <c r="N355" s="12">
        <v>-2.1627563631093499E-2</v>
      </c>
      <c r="O355" s="12">
        <v>-5.0833186608745397E-2</v>
      </c>
      <c r="P355" s="12">
        <v>-0.16210019792826999</v>
      </c>
      <c r="Q355" s="12">
        <v>-7.4223639203815306E-2</v>
      </c>
      <c r="R355" s="12">
        <v>-5.99613747107033E-2</v>
      </c>
      <c r="S355" s="12">
        <v>-4.2060412516378598E-2</v>
      </c>
      <c r="T355" s="12">
        <v>-9.67790518100409E-2</v>
      </c>
      <c r="U355" s="12">
        <v>-6.8240346250580302E-3</v>
      </c>
      <c r="V355" s="12">
        <v>-8.6958234495849399E-2</v>
      </c>
      <c r="W355" s="12">
        <v>-2.1065291194798701E-2</v>
      </c>
      <c r="X355" s="12">
        <v>-2.24486675073012E-2</v>
      </c>
      <c r="Y355" s="12">
        <v>2.6688284107434699E-3</v>
      </c>
      <c r="Z355" s="12">
        <v>-5.4400779602109704E-3</v>
      </c>
      <c r="AA355" s="12">
        <v>-2.2745258563428E-2</v>
      </c>
      <c r="AB355" s="12">
        <v>-6.7728946038658797E-2</v>
      </c>
      <c r="AC355" s="12">
        <v>2.6075058240746098E-2</v>
      </c>
      <c r="AD355" s="12">
        <v>6.3782385018439997E-2</v>
      </c>
      <c r="AE355" s="12">
        <v>-2.56694649405078E-2</v>
      </c>
      <c r="AF355" s="12">
        <v>-8.6711913256673594E-3</v>
      </c>
      <c r="AG355" s="12">
        <v>-4.1031332252613899E-2</v>
      </c>
      <c r="AH355" s="12">
        <v>-3.7936840645203702E-2</v>
      </c>
      <c r="AI355" s="12">
        <v>-2.60341619144525E-2</v>
      </c>
      <c r="AJ355" s="12">
        <v>-1.2245614071505999E-2</v>
      </c>
      <c r="AK355" s="12">
        <v>-1.0370492733223001E-3</v>
      </c>
      <c r="AL355" s="12">
        <v>8.5913971901677103E-3</v>
      </c>
      <c r="AM355" s="12">
        <v>-8.5845838802581197E-3</v>
      </c>
      <c r="AN355" s="12">
        <v>-1.8722280950953001E-2</v>
      </c>
      <c r="AO355" s="12">
        <v>-2.3447610299011799E-2</v>
      </c>
      <c r="AP355" s="12">
        <v>-7.9584916252323397E-3</v>
      </c>
      <c r="AQ355" s="12">
        <v>-3.8783670337568299E-2</v>
      </c>
      <c r="AR355" s="12">
        <v>1.4837188895512001E-2</v>
      </c>
      <c r="AS355" s="12">
        <v>-8.9762690170141803E-3</v>
      </c>
      <c r="AT355" s="12">
        <v>-4.5713953248572303E-2</v>
      </c>
      <c r="AU355" s="12">
        <v>3.3979054862458002E-2</v>
      </c>
      <c r="AW355">
        <f t="array" ref="AW355">SUMPRODUCT(B355:AU355,TRANSPOSE('QoL regression results'!$H$3:$H$48))</f>
        <v>0.86594667420562288</v>
      </c>
    </row>
    <row r="356" spans="1:49" x14ac:dyDescent="0.3">
      <c r="A356">
        <v>355</v>
      </c>
      <c r="B356" s="12">
        <v>0.88958498507780603</v>
      </c>
      <c r="C356" s="12">
        <v>8.1675426633570601E-3</v>
      </c>
      <c r="D356" s="12">
        <v>-1.8705435709434699E-3</v>
      </c>
      <c r="E356" s="12">
        <v>-6.3262862505126499E-2</v>
      </c>
      <c r="F356" s="12">
        <v>1.1230548547644E-2</v>
      </c>
      <c r="G356" s="12">
        <v>2.22572021258414E-3</v>
      </c>
      <c r="H356" s="12">
        <v>-8.1248370728738504E-3</v>
      </c>
      <c r="I356" s="12">
        <v>-1.3336135227246099E-2</v>
      </c>
      <c r="J356" s="12">
        <v>-4.0515538267190697E-2</v>
      </c>
      <c r="K356" s="12">
        <v>-3.1072288624644399E-2</v>
      </c>
      <c r="L356" s="12">
        <v>-8.5686022060350905E-2</v>
      </c>
      <c r="M356" s="12">
        <v>-0.115857460876615</v>
      </c>
      <c r="N356" s="12">
        <v>-2.33436301116993E-2</v>
      </c>
      <c r="O356" s="12">
        <v>-5.6623456962467802E-2</v>
      </c>
      <c r="P356" s="12">
        <v>-0.11367296385627899</v>
      </c>
      <c r="Q356" s="12">
        <v>-4.1484801683301903E-2</v>
      </c>
      <c r="R356" s="12">
        <v>-5.5616595628083701E-2</v>
      </c>
      <c r="S356" s="12">
        <v>-3.7909648661429797E-2</v>
      </c>
      <c r="T356" s="12">
        <v>-9.05915277604602E-2</v>
      </c>
      <c r="U356" s="12">
        <v>1.9323251477271802E-2</v>
      </c>
      <c r="V356" s="12">
        <v>-3.6786296972037801E-2</v>
      </c>
      <c r="W356" s="12">
        <v>-1.6473425021140301E-2</v>
      </c>
      <c r="X356" s="12">
        <v>-2.6733094694028101E-2</v>
      </c>
      <c r="Y356" s="12">
        <v>-3.26407761196933E-3</v>
      </c>
      <c r="Z356" s="12">
        <v>-5.64347343975954E-3</v>
      </c>
      <c r="AA356" s="12">
        <v>-1.9971285695218201E-2</v>
      </c>
      <c r="AB356" s="12">
        <v>-7.7470996031417494E-2</v>
      </c>
      <c r="AC356" s="12">
        <v>3.8326142945794102E-3</v>
      </c>
      <c r="AD356" s="12">
        <v>3.1525838108177197E-2</v>
      </c>
      <c r="AE356" s="12">
        <v>-2.43640856882468E-2</v>
      </c>
      <c r="AF356" s="12">
        <v>-1.9254237039842598E-2</v>
      </c>
      <c r="AG356" s="12">
        <v>-4.5004458278650399E-2</v>
      </c>
      <c r="AH356" s="12">
        <v>-3.1291674109237499E-2</v>
      </c>
      <c r="AI356" s="12">
        <v>-2.39275846707552E-2</v>
      </c>
      <c r="AJ356" s="12">
        <v>-1.21687364457629E-2</v>
      </c>
      <c r="AK356" s="12">
        <v>-2.8851322016671698E-3</v>
      </c>
      <c r="AL356" s="12">
        <v>1.65978735712149E-3</v>
      </c>
      <c r="AM356" s="12">
        <v>-1.2331070275647499E-2</v>
      </c>
      <c r="AN356" s="12">
        <v>-2.1565969061202901E-2</v>
      </c>
      <c r="AO356" s="12">
        <v>-3.9740418907003999E-2</v>
      </c>
      <c r="AP356" s="12">
        <v>-3.51038947504531E-3</v>
      </c>
      <c r="AQ356" s="12">
        <v>-4.0036401945831003E-2</v>
      </c>
      <c r="AR356" s="12">
        <v>2.3247886708214399E-2</v>
      </c>
      <c r="AS356" s="12">
        <v>-1.2129263729323001E-2</v>
      </c>
      <c r="AT356" s="12">
        <v>-4.8097158645348199E-2</v>
      </c>
      <c r="AU356" s="12">
        <v>3.2026683485697899E-2</v>
      </c>
      <c r="AW356">
        <f t="array" ref="AW356">SUMPRODUCT(B356:AU356,TRANSPOSE('QoL regression results'!$H$3:$H$48))</f>
        <v>0.85995309832569</v>
      </c>
    </row>
    <row r="357" spans="1:49" x14ac:dyDescent="0.3">
      <c r="A357">
        <v>356</v>
      </c>
      <c r="B357" s="12">
        <v>0.87822928851264803</v>
      </c>
      <c r="C357" s="12">
        <v>8.1419874086039803E-3</v>
      </c>
      <c r="D357" s="12">
        <v>9.2425898319865793E-3</v>
      </c>
      <c r="E357" s="12">
        <v>-4.3192030969304102E-2</v>
      </c>
      <c r="F357" s="12">
        <v>2.4674970651315801E-2</v>
      </c>
      <c r="G357" s="12">
        <v>2.1758840349492801E-2</v>
      </c>
      <c r="H357" s="12">
        <v>1.9033123740860601E-2</v>
      </c>
      <c r="I357" s="12">
        <v>-6.2390708410754699E-3</v>
      </c>
      <c r="J357" s="12">
        <v>-5.09393575188785E-2</v>
      </c>
      <c r="K357" s="12">
        <v>-3.8019044212082798E-2</v>
      </c>
      <c r="L357" s="12">
        <v>-9.7794247722038E-2</v>
      </c>
      <c r="M357" s="12">
        <v>-0.13863490513280299</v>
      </c>
      <c r="N357" s="12">
        <v>-1.05995493138168E-2</v>
      </c>
      <c r="O357" s="12">
        <v>-7.62954260873622E-2</v>
      </c>
      <c r="P357" s="12">
        <v>-0.108739531267661</v>
      </c>
      <c r="Q357" s="12">
        <v>-6.4106973934016598E-2</v>
      </c>
      <c r="R357" s="12">
        <v>-1.5912074977815601E-2</v>
      </c>
      <c r="S357" s="12">
        <v>-5.6642815756116099E-2</v>
      </c>
      <c r="T357" s="12">
        <v>-6.6378608770847794E-2</v>
      </c>
      <c r="U357" s="12">
        <v>6.3198322261263599E-3</v>
      </c>
      <c r="V357" s="12">
        <v>-3.2629382493774402E-2</v>
      </c>
      <c r="W357" s="12">
        <v>-2.9227094520712399E-2</v>
      </c>
      <c r="X357" s="12">
        <v>-3.6285415233381198E-2</v>
      </c>
      <c r="Y357" s="12">
        <v>1.6750173988697901E-3</v>
      </c>
      <c r="Z357" s="12">
        <v>1.4195740173332101E-2</v>
      </c>
      <c r="AA357" s="12">
        <v>-2.9844321293369402E-2</v>
      </c>
      <c r="AB357" s="12">
        <v>-5.59826647470223E-2</v>
      </c>
      <c r="AC357" s="12">
        <v>5.9596849364654501E-2</v>
      </c>
      <c r="AD357" s="12">
        <v>-6.1882864067033701E-2</v>
      </c>
      <c r="AE357" s="12">
        <v>-2.7438721173102001E-2</v>
      </c>
      <c r="AF357" s="12">
        <v>-2.0573490217976699E-2</v>
      </c>
      <c r="AG357" s="12">
        <v>-4.6634273517210403E-2</v>
      </c>
      <c r="AH357" s="12">
        <v>-3.6678092399894502E-2</v>
      </c>
      <c r="AI357" s="12">
        <v>-1.0955391120982001E-2</v>
      </c>
      <c r="AJ357" s="12">
        <v>-1.03539592269686E-2</v>
      </c>
      <c r="AK357" s="12">
        <v>-5.27926901324918E-3</v>
      </c>
      <c r="AL357" s="12">
        <v>5.95394141457572E-3</v>
      </c>
      <c r="AM357" s="12">
        <v>-7.1249015275778498E-3</v>
      </c>
      <c r="AN357" s="12">
        <v>-1.53998919822691E-2</v>
      </c>
      <c r="AO357" s="12">
        <v>-2.2426956475701601E-2</v>
      </c>
      <c r="AP357" s="12">
        <v>-5.58751394568331E-3</v>
      </c>
      <c r="AQ357" s="12">
        <v>-3.1529532711047102E-2</v>
      </c>
      <c r="AR357" s="12">
        <v>2.3030343731981401E-2</v>
      </c>
      <c r="AS357" s="12">
        <v>-4.3837392714689196E-3</v>
      </c>
      <c r="AT357" s="12">
        <v>-3.92558377001722E-2</v>
      </c>
      <c r="AU357" s="12">
        <v>2.66878219019153E-2</v>
      </c>
      <c r="AW357">
        <f t="array" ref="AW357">SUMPRODUCT(B357:AU357,TRANSPOSE('QoL regression results'!$H$3:$H$48))</f>
        <v>0.84750513752732926</v>
      </c>
    </row>
    <row r="358" spans="1:49" x14ac:dyDescent="0.3">
      <c r="A358">
        <v>357</v>
      </c>
      <c r="B358" s="12">
        <v>0.89496156640221802</v>
      </c>
      <c r="C358" s="12">
        <v>2.05385241810565E-3</v>
      </c>
      <c r="D358" s="12">
        <v>-4.9101025244216697E-3</v>
      </c>
      <c r="E358" s="12">
        <v>-5.4290911317030399E-2</v>
      </c>
      <c r="F358" s="12">
        <v>2.1726575122211E-2</v>
      </c>
      <c r="G358" s="12">
        <v>1.35462124564891E-2</v>
      </c>
      <c r="H358" s="12">
        <v>1.8045676623535099E-2</v>
      </c>
      <c r="I358" s="12">
        <v>-2.06488914567864E-3</v>
      </c>
      <c r="J358" s="12">
        <v>-4.6952043267966301E-2</v>
      </c>
      <c r="K358" s="12">
        <v>-3.8891695880832897E-2</v>
      </c>
      <c r="L358" s="12">
        <v>-0.120235885088097</v>
      </c>
      <c r="M358" s="12">
        <v>-8.7505586282253703E-2</v>
      </c>
      <c r="N358" s="12">
        <v>-2.1271316301408098E-2</v>
      </c>
      <c r="O358" s="12">
        <v>-4.7610103576762999E-2</v>
      </c>
      <c r="P358" s="12">
        <v>-7.2674791775698105E-2</v>
      </c>
      <c r="Q358" s="12">
        <v>-5.8430547704678801E-2</v>
      </c>
      <c r="R358" s="12">
        <v>-9.0549248753271402E-2</v>
      </c>
      <c r="S358" s="12">
        <v>-5.3348623138160099E-2</v>
      </c>
      <c r="T358" s="12">
        <v>-0.115746610282091</v>
      </c>
      <c r="U358" s="12">
        <v>1.23237078094339E-2</v>
      </c>
      <c r="V358" s="12">
        <v>-3.6171749869252402E-2</v>
      </c>
      <c r="W358" s="12">
        <v>-1.7866279332671001E-2</v>
      </c>
      <c r="X358" s="12">
        <v>-3.95304677121915E-2</v>
      </c>
      <c r="Y358" s="12">
        <v>-8.7939098502252001E-3</v>
      </c>
      <c r="Z358" s="12">
        <v>1.67323569030704E-2</v>
      </c>
      <c r="AA358" s="12">
        <v>-2.7197306447019402E-2</v>
      </c>
      <c r="AB358" s="12">
        <v>-7.3152197580526102E-2</v>
      </c>
      <c r="AC358" s="12">
        <v>2.65089008046023E-2</v>
      </c>
      <c r="AD358" s="12">
        <v>-3.8806349956600601E-2</v>
      </c>
      <c r="AE358" s="12">
        <v>-2.24568822533142E-2</v>
      </c>
      <c r="AF358" s="12">
        <v>-1.33559953579143E-2</v>
      </c>
      <c r="AG358" s="12">
        <v>-5.1536350824925699E-2</v>
      </c>
      <c r="AH358" s="12">
        <v>-3.8101965385667298E-2</v>
      </c>
      <c r="AI358" s="12">
        <v>-1.9324803493309999E-2</v>
      </c>
      <c r="AJ358" s="12">
        <v>-1.31757361737526E-2</v>
      </c>
      <c r="AK358" s="12">
        <v>3.1267919349044198E-3</v>
      </c>
      <c r="AL358" s="12">
        <v>4.5348181910028701E-3</v>
      </c>
      <c r="AM358" s="12">
        <v>-4.19181476028765E-3</v>
      </c>
      <c r="AN358" s="12">
        <v>-1.58598140181632E-2</v>
      </c>
      <c r="AO358" s="12">
        <v>-3.1958278674588003E-2</v>
      </c>
      <c r="AP358" s="12">
        <v>-9.9687596072494996E-3</v>
      </c>
      <c r="AQ358" s="12">
        <v>-3.5960563927591199E-2</v>
      </c>
      <c r="AR358" s="12">
        <v>2.04445204722482E-2</v>
      </c>
      <c r="AS358" s="12">
        <v>-1.3862356369965001E-2</v>
      </c>
      <c r="AT358" s="12">
        <v>-4.6065110067556501E-2</v>
      </c>
      <c r="AU358" s="12">
        <v>2.70080311465178E-2</v>
      </c>
      <c r="AW358">
        <f t="array" ref="AW358">SUMPRODUCT(B358:AU358,TRANSPOSE('QoL regression results'!$H$3:$H$48))</f>
        <v>0.86139441920755355</v>
      </c>
    </row>
    <row r="359" spans="1:49" x14ac:dyDescent="0.3">
      <c r="A359">
        <v>358</v>
      </c>
      <c r="B359" s="12">
        <v>0.89099697988634396</v>
      </c>
      <c r="C359" s="12">
        <v>9.3200414543790893E-3</v>
      </c>
      <c r="D359" s="12">
        <v>9.0274169342601396E-3</v>
      </c>
      <c r="E359" s="12">
        <v>-2.92272352381522E-2</v>
      </c>
      <c r="F359" s="12">
        <v>2.41575799874463E-2</v>
      </c>
      <c r="G359" s="12">
        <v>9.2342520736099203E-3</v>
      </c>
      <c r="H359" s="12">
        <v>5.0185346313956301E-3</v>
      </c>
      <c r="I359" s="12">
        <v>-3.7540808313110498E-2</v>
      </c>
      <c r="J359" s="12">
        <v>-5.2797529237486797E-2</v>
      </c>
      <c r="K359" s="12">
        <v>-3.1865224216723401E-2</v>
      </c>
      <c r="L359" s="12">
        <v>-8.2339378598760102E-2</v>
      </c>
      <c r="M359" s="12">
        <v>-9.3118256422611206E-2</v>
      </c>
      <c r="N359" s="12">
        <v>-1.2163094421790199E-2</v>
      </c>
      <c r="O359" s="12">
        <v>-3.8609009589376103E-2</v>
      </c>
      <c r="P359" s="12">
        <v>-9.6141492939560202E-2</v>
      </c>
      <c r="Q359" s="12">
        <v>-3.4095789530717603E-2</v>
      </c>
      <c r="R359" s="12">
        <v>-2.8872935864602298E-2</v>
      </c>
      <c r="S359" s="12">
        <v>-6.6389847296885199E-2</v>
      </c>
      <c r="T359" s="12">
        <v>-9.6431847747442595E-2</v>
      </c>
      <c r="U359" s="12">
        <v>-9.1286184829108292E-3</v>
      </c>
      <c r="V359" s="12">
        <v>-1.1314870177498699E-2</v>
      </c>
      <c r="W359" s="12">
        <v>-2.4792976409340101E-2</v>
      </c>
      <c r="X359" s="12">
        <v>-1.2489313850337601E-2</v>
      </c>
      <c r="Y359" s="12">
        <v>1.21846355386494E-2</v>
      </c>
      <c r="Z359" s="12">
        <v>-1.57090538881287E-2</v>
      </c>
      <c r="AA359" s="12">
        <v>-2.53751030140681E-2</v>
      </c>
      <c r="AB359" s="12">
        <v>-8.6395816448287893E-2</v>
      </c>
      <c r="AC359" s="12">
        <v>3.31898991385828E-2</v>
      </c>
      <c r="AD359" s="12">
        <v>-2.6042105734305598E-2</v>
      </c>
      <c r="AE359" s="12">
        <v>-2.3287852970750401E-2</v>
      </c>
      <c r="AF359" s="12">
        <v>-2.16578932333178E-2</v>
      </c>
      <c r="AG359" s="12">
        <v>-3.6934329873664198E-2</v>
      </c>
      <c r="AH359" s="12">
        <v>-4.3108857812586998E-2</v>
      </c>
      <c r="AI359" s="12">
        <v>-1.6582962577485399E-2</v>
      </c>
      <c r="AJ359" s="12">
        <v>-1.2080840671341801E-2</v>
      </c>
      <c r="AK359" s="12">
        <v>-3.5257637927204599E-3</v>
      </c>
      <c r="AL359" s="12">
        <v>3.34715519716265E-3</v>
      </c>
      <c r="AM359" s="12">
        <v>-8.4932474599904492E-3</v>
      </c>
      <c r="AN359" s="12">
        <v>-2.0270313278728299E-2</v>
      </c>
      <c r="AO359" s="12">
        <v>-2.8808607227968401E-2</v>
      </c>
      <c r="AP359" s="12">
        <v>-1.1027939191976701E-2</v>
      </c>
      <c r="AQ359" s="12">
        <v>-3.9153912866160698E-2</v>
      </c>
      <c r="AR359" s="12">
        <v>1.7900668979685699E-2</v>
      </c>
      <c r="AS359" s="12">
        <v>-1.28159907211254E-2</v>
      </c>
      <c r="AT359" s="12">
        <v>-4.2021808164056103E-2</v>
      </c>
      <c r="AU359" s="12">
        <v>3.02500836543435E-2</v>
      </c>
      <c r="AW359">
        <f t="array" ref="AW359">SUMPRODUCT(B359:AU359,TRANSPOSE('QoL regression results'!$H$3:$H$48))</f>
        <v>0.85123527727091963</v>
      </c>
    </row>
    <row r="360" spans="1:49" x14ac:dyDescent="0.3">
      <c r="A360">
        <v>359</v>
      </c>
      <c r="B360" s="12">
        <v>0.90369979599329497</v>
      </c>
      <c r="C360" s="12">
        <v>-1.91321396162495E-4</v>
      </c>
      <c r="D360" s="12">
        <v>-1.4818407961835599E-2</v>
      </c>
      <c r="E360" s="12">
        <v>-2.7473578646795199E-2</v>
      </c>
      <c r="F360" s="12">
        <v>2.3846052967307199E-2</v>
      </c>
      <c r="G360" s="12">
        <v>3.5706001221705898E-2</v>
      </c>
      <c r="H360" s="12">
        <v>-6.0099878270949902E-3</v>
      </c>
      <c r="I360" s="12">
        <v>-1.25193716693993E-2</v>
      </c>
      <c r="J360" s="12">
        <v>-4.8510444550507202E-2</v>
      </c>
      <c r="K360" s="12">
        <v>-4.2076375622514699E-2</v>
      </c>
      <c r="L360" s="12">
        <v>-9.3044284160310201E-2</v>
      </c>
      <c r="M360" s="12">
        <v>-9.1034883265713601E-2</v>
      </c>
      <c r="N360" s="12">
        <v>-2.36242995004942E-2</v>
      </c>
      <c r="O360" s="12">
        <v>-8.7925019750940206E-2</v>
      </c>
      <c r="P360" s="12">
        <v>-0.104146415682002</v>
      </c>
      <c r="Q360" s="12">
        <v>-4.9765260538124398E-2</v>
      </c>
      <c r="R360" s="12">
        <v>-4.6328586597798302E-2</v>
      </c>
      <c r="S360" s="12">
        <v>-5.7965798777293902E-2</v>
      </c>
      <c r="T360" s="12">
        <v>-7.7985872544650905E-2</v>
      </c>
      <c r="U360" s="12">
        <v>-1.1219343429939899E-2</v>
      </c>
      <c r="V360" s="12">
        <v>-9.3797385152321E-2</v>
      </c>
      <c r="W360" s="12">
        <v>-2.32782008633504E-2</v>
      </c>
      <c r="X360" s="12">
        <v>-4.5532825980124703E-2</v>
      </c>
      <c r="Y360" s="12">
        <v>-1.92844309143061E-3</v>
      </c>
      <c r="Z360" s="12">
        <v>-3.075600475931E-2</v>
      </c>
      <c r="AA360" s="12">
        <v>-8.4670962639998102E-3</v>
      </c>
      <c r="AB360" s="12">
        <v>-7.1628388103041202E-2</v>
      </c>
      <c r="AC360" s="12">
        <v>-4.3632260920834803E-2</v>
      </c>
      <c r="AD360" s="12">
        <v>-2.6164756774746299E-2</v>
      </c>
      <c r="AE360" s="12">
        <v>-2.61593050849598E-2</v>
      </c>
      <c r="AF360" s="12">
        <v>-2.13269882586264E-2</v>
      </c>
      <c r="AG360" s="12">
        <v>-4.3599309987374602E-2</v>
      </c>
      <c r="AH360" s="12">
        <v>-3.3739635839166698E-2</v>
      </c>
      <c r="AI360" s="12">
        <v>-1.5433818280989201E-2</v>
      </c>
      <c r="AJ360" s="12">
        <v>-1.0089553476479701E-2</v>
      </c>
      <c r="AK360" s="12">
        <v>-7.4668296235545504E-3</v>
      </c>
      <c r="AL360" s="12">
        <v>9.5836335698621397E-4</v>
      </c>
      <c r="AM360" s="12">
        <v>-9.1795036682984395E-3</v>
      </c>
      <c r="AN360" s="12">
        <v>-2.45507590016142E-2</v>
      </c>
      <c r="AO360" s="12">
        <v>-3.35564774776521E-2</v>
      </c>
      <c r="AP360" s="12">
        <v>-9.0682816782022297E-3</v>
      </c>
      <c r="AQ360" s="12">
        <v>-3.66379867192708E-2</v>
      </c>
      <c r="AR360" s="12">
        <v>2.06810224884161E-2</v>
      </c>
      <c r="AS360" s="12">
        <v>-9.2098715733705799E-3</v>
      </c>
      <c r="AT360" s="12">
        <v>-4.4353846188096097E-2</v>
      </c>
      <c r="AU360" s="12">
        <v>2.56518415543576E-2</v>
      </c>
      <c r="AW360">
        <f t="array" ref="AW360">SUMPRODUCT(B360:AU360,TRANSPOSE('QoL regression results'!$H$3:$H$48))</f>
        <v>0.87091852351111443</v>
      </c>
    </row>
    <row r="361" spans="1:49" x14ac:dyDescent="0.3">
      <c r="A361">
        <v>360</v>
      </c>
      <c r="B361" s="12">
        <v>0.89826742757007305</v>
      </c>
      <c r="C361" s="12">
        <v>7.9450613023224605E-4</v>
      </c>
      <c r="D361" s="12">
        <v>-3.3204460608260598E-3</v>
      </c>
      <c r="E361" s="12">
        <v>-3.3044185503267702E-3</v>
      </c>
      <c r="F361" s="12">
        <v>2.3515016761925401E-2</v>
      </c>
      <c r="G361" s="12">
        <v>1.9412016599426998E-2</v>
      </c>
      <c r="H361" s="12">
        <v>-2.65183802194266E-3</v>
      </c>
      <c r="I361" s="12">
        <v>-2.24975851395426E-2</v>
      </c>
      <c r="J361" s="12">
        <v>-7.5147641380451394E-2</v>
      </c>
      <c r="K361" s="12">
        <v>-4.2774913971812697E-2</v>
      </c>
      <c r="L361" s="12">
        <v>-0.11556699798903</v>
      </c>
      <c r="M361" s="12">
        <v>-0.12227665029521299</v>
      </c>
      <c r="N361" s="12">
        <v>-9.5882632550551797E-3</v>
      </c>
      <c r="O361" s="12">
        <v>-7.84546920121903E-3</v>
      </c>
      <c r="P361" s="12">
        <v>-5.7453411669948398E-2</v>
      </c>
      <c r="Q361" s="12">
        <v>-7.0945868822001101E-2</v>
      </c>
      <c r="R361" s="12">
        <v>-1.9955734642319901E-2</v>
      </c>
      <c r="S361" s="12">
        <v>-3.1731455060463001E-2</v>
      </c>
      <c r="T361" s="12">
        <v>-9.8207940758253107E-2</v>
      </c>
      <c r="U361" s="12">
        <v>4.6452280202802796E-3</v>
      </c>
      <c r="V361" s="12">
        <v>-7.22579063311687E-2</v>
      </c>
      <c r="W361" s="12">
        <v>-4.2906473603829799E-2</v>
      </c>
      <c r="X361" s="12">
        <v>-6.0392499778633597E-2</v>
      </c>
      <c r="Y361" s="12">
        <v>4.7226233072337996E-3</v>
      </c>
      <c r="Z361" s="12">
        <v>3.41574619951925E-3</v>
      </c>
      <c r="AA361" s="12">
        <v>-1.50665582973502E-3</v>
      </c>
      <c r="AB361" s="12">
        <v>-7.8503695351783004E-2</v>
      </c>
      <c r="AC361" s="12">
        <v>-2.4180605929065398E-2</v>
      </c>
      <c r="AD361" s="12">
        <v>1.25576217210069E-2</v>
      </c>
      <c r="AE361" s="12">
        <v>-2.2905316347735301E-2</v>
      </c>
      <c r="AF361" s="12">
        <v>-1.33847668838798E-2</v>
      </c>
      <c r="AG361" s="12">
        <v>-4.3435857038604003E-2</v>
      </c>
      <c r="AH361" s="12">
        <v>-3.8176714138146599E-2</v>
      </c>
      <c r="AI361" s="12">
        <v>-2.8351767167529799E-2</v>
      </c>
      <c r="AJ361" s="12">
        <v>-1.0719967160362E-2</v>
      </c>
      <c r="AK361" s="12">
        <v>4.1798205335723997E-3</v>
      </c>
      <c r="AL361" s="12">
        <v>9.4353736806633507E-3</v>
      </c>
      <c r="AM361" s="12">
        <v>-9.53307760306239E-4</v>
      </c>
      <c r="AN361" s="12">
        <v>-8.3408671144415501E-3</v>
      </c>
      <c r="AO361" s="12">
        <v>-2.0628455949401801E-2</v>
      </c>
      <c r="AP361" s="12">
        <v>-1.13813759854047E-2</v>
      </c>
      <c r="AQ361" s="12">
        <v>-3.92842201186063E-2</v>
      </c>
      <c r="AR361" s="12">
        <v>2.3005428039587598E-2</v>
      </c>
      <c r="AS361" s="12">
        <v>-1.39837493559109E-2</v>
      </c>
      <c r="AT361" s="12">
        <v>-5.4496710434478297E-2</v>
      </c>
      <c r="AU361" s="12">
        <v>2.51224576873374E-2</v>
      </c>
      <c r="AW361">
        <f t="array" ref="AW361">SUMPRODUCT(B361:AU361,TRANSPOSE('QoL regression results'!$H$3:$H$48))</f>
        <v>0.86952608711258983</v>
      </c>
    </row>
    <row r="362" spans="1:49" x14ac:dyDescent="0.3">
      <c r="A362">
        <v>361</v>
      </c>
      <c r="B362" s="12">
        <v>0.89179522630612795</v>
      </c>
      <c r="C362" s="12">
        <v>4.6897251888987903E-3</v>
      </c>
      <c r="D362" s="12">
        <v>2.0290554482650498E-2</v>
      </c>
      <c r="E362" s="13">
        <v>9.89395208180616E-6</v>
      </c>
      <c r="F362" s="12">
        <v>1.3075899041481801E-2</v>
      </c>
      <c r="G362" s="12">
        <v>-7.4138207041585602E-3</v>
      </c>
      <c r="H362" s="12">
        <v>-1.6302803037319499E-2</v>
      </c>
      <c r="I362" s="12">
        <v>-1.45697844189861E-2</v>
      </c>
      <c r="J362" s="12">
        <v>-7.6488354300687594E-2</v>
      </c>
      <c r="K362" s="12">
        <v>-3.5170279506876297E-2</v>
      </c>
      <c r="L362" s="12">
        <v>-0.107582410096001</v>
      </c>
      <c r="M362" s="12">
        <v>-0.105287788560219</v>
      </c>
      <c r="N362" s="12">
        <v>-1.8430764379286101E-2</v>
      </c>
      <c r="O362" s="12">
        <v>-7.25523106377194E-2</v>
      </c>
      <c r="P362" s="12">
        <v>-0.11778675204167</v>
      </c>
      <c r="Q362" s="12">
        <v>-9.2155785643856195E-2</v>
      </c>
      <c r="R362" s="12">
        <v>-9.7935543052555502E-2</v>
      </c>
      <c r="S362" s="12">
        <v>-4.1695260022943902E-2</v>
      </c>
      <c r="T362" s="12">
        <v>-7.3249933898186806E-2</v>
      </c>
      <c r="U362" s="12">
        <v>-2.21968919043549E-2</v>
      </c>
      <c r="V362" s="12">
        <v>-8.0440540084763201E-2</v>
      </c>
      <c r="W362" s="12">
        <v>-3.7834154210601503E-2</v>
      </c>
      <c r="X362" s="12">
        <v>-6.4825309044169194E-2</v>
      </c>
      <c r="Y362" s="12">
        <v>-8.6575891569733096E-3</v>
      </c>
      <c r="Z362" s="12">
        <v>-4.0482192633610602E-2</v>
      </c>
      <c r="AA362" s="12">
        <v>-1.9427359238897601E-2</v>
      </c>
      <c r="AB362" s="12">
        <v>-7.8721913401218202E-2</v>
      </c>
      <c r="AC362" s="12">
        <v>-7.4082064096100297E-2</v>
      </c>
      <c r="AD362" s="12">
        <v>-1.9576058407161901E-3</v>
      </c>
      <c r="AE362" s="12">
        <v>-2.5567547419079E-2</v>
      </c>
      <c r="AF362" s="12">
        <v>-1.4524841995785701E-2</v>
      </c>
      <c r="AG362" s="12">
        <v>-3.9251478075855599E-2</v>
      </c>
      <c r="AH362" s="12">
        <v>-2.19369031990592E-2</v>
      </c>
      <c r="AI362" s="12">
        <v>-1.9979737023979E-2</v>
      </c>
      <c r="AJ362" s="12">
        <v>-8.2044845724248208E-3</v>
      </c>
      <c r="AK362" s="12">
        <v>-4.7907894227184004E-3</v>
      </c>
      <c r="AL362" s="12">
        <v>-4.0911343834838998E-3</v>
      </c>
      <c r="AM362" s="12">
        <v>-1.22994216691098E-2</v>
      </c>
      <c r="AN362" s="12">
        <v>-1.63303783845422E-2</v>
      </c>
      <c r="AO362" s="12">
        <v>-4.2788232885429003E-2</v>
      </c>
      <c r="AP362" s="12">
        <v>-1.1373498378254999E-2</v>
      </c>
      <c r="AQ362" s="12">
        <v>-3.9306322202205202E-2</v>
      </c>
      <c r="AR362" s="12">
        <v>2.4444982991446401E-2</v>
      </c>
      <c r="AS362" s="12">
        <v>-8.6296110789606494E-3</v>
      </c>
      <c r="AT362" s="12">
        <v>-3.8129363126875898E-2</v>
      </c>
      <c r="AU362" s="12">
        <v>2.2838695955144601E-2</v>
      </c>
      <c r="AW362">
        <f t="array" ref="AW362">SUMPRODUCT(B362:AU362,TRANSPOSE('QoL regression results'!$H$3:$H$48))</f>
        <v>0.86576718872358494</v>
      </c>
    </row>
    <row r="363" spans="1:49" x14ac:dyDescent="0.3">
      <c r="A363">
        <v>362</v>
      </c>
      <c r="B363" s="12">
        <v>0.89804050245911105</v>
      </c>
      <c r="C363" s="12">
        <v>-4.4068559517152998E-3</v>
      </c>
      <c r="D363" s="12">
        <v>2.09029852827109E-3</v>
      </c>
      <c r="E363" s="12">
        <v>-3.3769939765726703E-2</v>
      </c>
      <c r="F363" s="12">
        <v>1.8707590659072501E-2</v>
      </c>
      <c r="G363" s="12">
        <v>1.7253972948118802E-2</v>
      </c>
      <c r="H363" s="12">
        <v>1.19471762738383E-2</v>
      </c>
      <c r="I363" s="12">
        <v>-6.4942166158346096E-3</v>
      </c>
      <c r="J363" s="12">
        <v>-2.8567930265839599E-2</v>
      </c>
      <c r="K363" s="12">
        <v>-4.19391008983293E-2</v>
      </c>
      <c r="L363" s="12">
        <v>-8.9106536426565297E-2</v>
      </c>
      <c r="M363" s="12">
        <v>-8.8180705887488303E-2</v>
      </c>
      <c r="N363" s="12">
        <v>-6.7653586310230697E-3</v>
      </c>
      <c r="O363" s="12">
        <v>-5.0750349030543797E-2</v>
      </c>
      <c r="P363" s="12">
        <v>-0.101057335534968</v>
      </c>
      <c r="Q363" s="12">
        <v>-4.6270421446719598E-2</v>
      </c>
      <c r="R363" s="12">
        <v>-0.100509165475047</v>
      </c>
      <c r="S363" s="12">
        <v>-4.1452098115636798E-2</v>
      </c>
      <c r="T363" s="12">
        <v>-8.8613152963843506E-2</v>
      </c>
      <c r="U363" s="12">
        <v>-1.4447120535140001E-2</v>
      </c>
      <c r="V363" s="12">
        <v>-4.9452084271384901E-2</v>
      </c>
      <c r="W363" s="12">
        <v>-3.9437368346316101E-2</v>
      </c>
      <c r="X363" s="12">
        <v>-5.22517654471275E-2</v>
      </c>
      <c r="Y363" s="12">
        <v>6.36509744243782E-4</v>
      </c>
      <c r="Z363" s="12">
        <v>8.2067212637471597E-3</v>
      </c>
      <c r="AA363" s="12">
        <v>-2.16318253277821E-2</v>
      </c>
      <c r="AB363" s="12">
        <v>-8.3930898970458606E-2</v>
      </c>
      <c r="AC363" s="12">
        <v>-1.4340530554490701E-2</v>
      </c>
      <c r="AD363" s="12">
        <v>-9.7830601148151206E-3</v>
      </c>
      <c r="AE363" s="12">
        <v>-2.9373858393965401E-2</v>
      </c>
      <c r="AF363" s="12">
        <v>-1.49185686049184E-2</v>
      </c>
      <c r="AG363" s="12">
        <v>-4.4341625298393202E-2</v>
      </c>
      <c r="AH363" s="12">
        <v>-3.3343152460582899E-2</v>
      </c>
      <c r="AI363" s="12">
        <v>-2.0356467409404999E-2</v>
      </c>
      <c r="AJ363" s="12">
        <v>-1.17482032808173E-2</v>
      </c>
      <c r="AK363" s="12">
        <v>-5.7280513229153096E-3</v>
      </c>
      <c r="AL363" s="12">
        <v>5.7963615582072399E-3</v>
      </c>
      <c r="AM363" s="12">
        <v>-1.12855237424252E-2</v>
      </c>
      <c r="AN363" s="12">
        <v>-2.1472286391290101E-2</v>
      </c>
      <c r="AO363" s="12">
        <v>-2.9954134982207999E-2</v>
      </c>
      <c r="AP363" s="12">
        <v>-1.0756303009952201E-2</v>
      </c>
      <c r="AQ363" s="12">
        <v>-3.85674620221228E-2</v>
      </c>
      <c r="AR363" s="12">
        <v>1.86639554167124E-2</v>
      </c>
      <c r="AS363" s="12">
        <v>-1.2446396827307801E-2</v>
      </c>
      <c r="AT363" s="12">
        <v>-4.4433396664684301E-2</v>
      </c>
      <c r="AU363" s="12">
        <v>3.8998582031285603E-2</v>
      </c>
      <c r="AW363">
        <f t="array" ref="AW363">SUMPRODUCT(B363:AU363,TRANSPOSE('QoL regression results'!$H$3:$H$48))</f>
        <v>0.87049371155673538</v>
      </c>
    </row>
    <row r="364" spans="1:49" x14ac:dyDescent="0.3">
      <c r="A364">
        <v>363</v>
      </c>
      <c r="B364" s="12">
        <v>0.88979747398644105</v>
      </c>
      <c r="C364" s="12">
        <v>7.5814570414802296E-3</v>
      </c>
      <c r="D364" s="12">
        <v>1.5847899337676E-2</v>
      </c>
      <c r="E364" s="12">
        <v>-4.3608287627652703E-2</v>
      </c>
      <c r="F364" s="12">
        <v>1.5273010479083899E-2</v>
      </c>
      <c r="G364" s="12">
        <v>-2.5552838802570901E-3</v>
      </c>
      <c r="H364" s="12">
        <v>-6.2181646553244397E-3</v>
      </c>
      <c r="I364" s="12">
        <v>-1.30329698888199E-2</v>
      </c>
      <c r="J364" s="12">
        <v>-8.6504441405798604E-2</v>
      </c>
      <c r="K364" s="12">
        <v>-3.9698460194871797E-2</v>
      </c>
      <c r="L364" s="12">
        <v>-0.103637325205508</v>
      </c>
      <c r="M364" s="12">
        <v>-8.9618627812626306E-2</v>
      </c>
      <c r="N364" s="12">
        <v>-1.52831547970803E-2</v>
      </c>
      <c r="O364" s="12">
        <v>-6.7034422449790798E-2</v>
      </c>
      <c r="P364" s="12">
        <v>-6.4809367070923093E-2</v>
      </c>
      <c r="Q364" s="12">
        <v>-6.6709993608750101E-2</v>
      </c>
      <c r="R364" s="12">
        <v>-6.131915195169E-2</v>
      </c>
      <c r="S364" s="12">
        <v>-3.2357895607208698E-2</v>
      </c>
      <c r="T364" s="12">
        <v>-8.6619290396712498E-2</v>
      </c>
      <c r="U364" s="12">
        <v>1.25739232289466E-2</v>
      </c>
      <c r="V364" s="12">
        <v>-8.7479001695193903E-2</v>
      </c>
      <c r="W364" s="12">
        <v>-3.4762124140816697E-2</v>
      </c>
      <c r="X364" s="12">
        <v>-3.3408302575682502E-2</v>
      </c>
      <c r="Y364" s="12">
        <v>4.3777366198073401E-3</v>
      </c>
      <c r="Z364" s="12">
        <v>-2.6205496563879101E-2</v>
      </c>
      <c r="AA364" s="12">
        <v>-3.3740399291559503E-2</v>
      </c>
      <c r="AB364" s="12">
        <v>-8.16950887275886E-2</v>
      </c>
      <c r="AC364" s="12">
        <v>-2.3254009342844401E-2</v>
      </c>
      <c r="AD364" s="12">
        <v>-3.5861930061862599E-2</v>
      </c>
      <c r="AE364" s="12">
        <v>-2.32967174675579E-2</v>
      </c>
      <c r="AF364" s="12">
        <v>-2.4730329365445999E-2</v>
      </c>
      <c r="AG364" s="12">
        <v>-4.6147016818370197E-2</v>
      </c>
      <c r="AH364" s="12">
        <v>-3.2046335219705797E-2</v>
      </c>
      <c r="AI364" s="12">
        <v>-1.39790074535133E-2</v>
      </c>
      <c r="AJ364" s="12">
        <v>-1.0817971557287399E-2</v>
      </c>
      <c r="AK364" s="12">
        <v>1.7913817120736399E-3</v>
      </c>
      <c r="AL364" s="12">
        <v>4.1859186268585402E-3</v>
      </c>
      <c r="AM364" s="12">
        <v>-8.5607257611949698E-3</v>
      </c>
      <c r="AN364" s="12">
        <v>-1.8668519231790401E-2</v>
      </c>
      <c r="AO364" s="12">
        <v>-2.1123486789280499E-2</v>
      </c>
      <c r="AP364" s="12">
        <v>-1.25625322671733E-2</v>
      </c>
      <c r="AQ364" s="12">
        <v>-4.21699999922025E-2</v>
      </c>
      <c r="AR364" s="12">
        <v>2.4977642523823899E-2</v>
      </c>
      <c r="AS364" s="12">
        <v>-6.0457652866326298E-3</v>
      </c>
      <c r="AT364" s="12">
        <v>-4.1809319695286701E-2</v>
      </c>
      <c r="AU364" s="12">
        <v>3.1654503365931598E-2</v>
      </c>
      <c r="AW364">
        <f t="array" ref="AW364">SUMPRODUCT(B364:AU364,TRANSPOSE('QoL regression results'!$H$3:$H$48))</f>
        <v>0.86193705739359383</v>
      </c>
    </row>
    <row r="365" spans="1:49" x14ac:dyDescent="0.3">
      <c r="A365">
        <v>364</v>
      </c>
      <c r="B365" s="12">
        <v>0.88464684255959802</v>
      </c>
      <c r="C365" s="12">
        <v>3.1199554993330799E-3</v>
      </c>
      <c r="D365" s="12">
        <v>3.8462742235438E-3</v>
      </c>
      <c r="E365" s="12">
        <v>-3.6498328351718401E-2</v>
      </c>
      <c r="F365" s="12">
        <v>1.29488431312138E-2</v>
      </c>
      <c r="G365" s="12">
        <v>-3.3831511325439398E-4</v>
      </c>
      <c r="H365" s="12">
        <v>-3.7984633398592001E-4</v>
      </c>
      <c r="I365" s="12">
        <v>-1.29484565065867E-2</v>
      </c>
      <c r="J365" s="12">
        <v>-4.7345508606450697E-2</v>
      </c>
      <c r="K365" s="12">
        <v>-3.53120328061306E-2</v>
      </c>
      <c r="L365" s="12">
        <v>-7.9282624045304798E-2</v>
      </c>
      <c r="M365" s="12">
        <v>-8.1017161435867902E-2</v>
      </c>
      <c r="N365" s="12">
        <v>-1.3380108385758999E-2</v>
      </c>
      <c r="O365" s="12">
        <v>-3.9652285985278597E-2</v>
      </c>
      <c r="P365" s="12">
        <v>-0.12724984561257799</v>
      </c>
      <c r="Q365" s="12">
        <v>-5.5857584145347597E-2</v>
      </c>
      <c r="R365" s="12">
        <v>-5.7825630451646799E-2</v>
      </c>
      <c r="S365" s="12">
        <v>-3.8746275235039401E-2</v>
      </c>
      <c r="T365" s="12">
        <v>-8.13875722984852E-2</v>
      </c>
      <c r="U365" s="12">
        <v>-1.43058919765724E-2</v>
      </c>
      <c r="V365" s="12">
        <v>-0.10383161269678</v>
      </c>
      <c r="W365" s="12">
        <v>-4.6184692992058497E-2</v>
      </c>
      <c r="X365" s="12">
        <v>-9.6545086354290002E-3</v>
      </c>
      <c r="Y365" s="12">
        <v>5.8950624305892799E-3</v>
      </c>
      <c r="Z365" s="12">
        <v>-1.07399593058703E-2</v>
      </c>
      <c r="AA365" s="12">
        <v>-2.7794063636205801E-2</v>
      </c>
      <c r="AB365" s="12">
        <v>-8.2046718692022499E-2</v>
      </c>
      <c r="AC365" s="12">
        <v>1.9362183631984699E-2</v>
      </c>
      <c r="AD365" s="12">
        <v>-0.11188238707182201</v>
      </c>
      <c r="AE365" s="12">
        <v>-2.9041763283214998E-2</v>
      </c>
      <c r="AF365" s="12">
        <v>-1.7044654904997601E-2</v>
      </c>
      <c r="AG365" s="12">
        <v>-4.5107204858363899E-2</v>
      </c>
      <c r="AH365" s="12">
        <v>-2.79672454227614E-2</v>
      </c>
      <c r="AI365" s="12">
        <v>-1.9574631799618301E-2</v>
      </c>
      <c r="AJ365" s="12">
        <v>-1.6121845352283101E-2</v>
      </c>
      <c r="AK365" s="12">
        <v>-7.8688279808399996E-4</v>
      </c>
      <c r="AL365" s="12">
        <v>8.4550593846943797E-3</v>
      </c>
      <c r="AM365" s="12">
        <v>-4.3900480713485396E-3</v>
      </c>
      <c r="AN365" s="12">
        <v>-1.23843196129874E-2</v>
      </c>
      <c r="AO365" s="12">
        <v>-2.79566666861976E-2</v>
      </c>
      <c r="AP365" s="12">
        <v>-1.12154703042508E-2</v>
      </c>
      <c r="AQ365" s="12">
        <v>-3.06440331096994E-2</v>
      </c>
      <c r="AR365" s="12">
        <v>2.3796764270547499E-2</v>
      </c>
      <c r="AS365" s="12">
        <v>-7.5626680233867203E-3</v>
      </c>
      <c r="AT365" s="12">
        <v>-2.9863224843100899E-2</v>
      </c>
      <c r="AU365" s="12">
        <v>3.08965850364025E-2</v>
      </c>
      <c r="AW365">
        <f t="array" ref="AW365">SUMPRODUCT(B365:AU365,TRANSPOSE('QoL regression results'!$H$3:$H$48))</f>
        <v>0.86513465652153099</v>
      </c>
    </row>
    <row r="366" spans="1:49" x14ac:dyDescent="0.3">
      <c r="A366">
        <v>365</v>
      </c>
      <c r="B366" s="12">
        <v>0.89120628261816903</v>
      </c>
      <c r="C366" s="12">
        <v>1.7851522920790399E-3</v>
      </c>
      <c r="D366" s="12">
        <v>-1.23124269284198E-3</v>
      </c>
      <c r="E366" s="12">
        <v>-3.6414059703608601E-2</v>
      </c>
      <c r="F366" s="12">
        <v>1.8238929829996298E-2</v>
      </c>
      <c r="G366" s="12">
        <v>3.0280356831922001E-2</v>
      </c>
      <c r="H366" s="12">
        <v>-1.17408962093128E-2</v>
      </c>
      <c r="I366" s="12">
        <v>-2.0761172253444701E-2</v>
      </c>
      <c r="J366" s="12">
        <v>-4.4932165949997098E-2</v>
      </c>
      <c r="K366" s="12">
        <v>-3.76289102991949E-2</v>
      </c>
      <c r="L366" s="12">
        <v>-9.68548726770595E-2</v>
      </c>
      <c r="M366" s="12">
        <v>-3.5703059511174702E-2</v>
      </c>
      <c r="N366" s="12">
        <v>-1.7933112355827001E-2</v>
      </c>
      <c r="O366" s="12">
        <v>-5.0013780666945402E-2</v>
      </c>
      <c r="P366" s="12">
        <v>-6.7020132191979997E-2</v>
      </c>
      <c r="Q366" s="12">
        <v>-4.5269077104041003E-2</v>
      </c>
      <c r="R366" s="12">
        <v>-4.3043126670072401E-2</v>
      </c>
      <c r="S366" s="12">
        <v>-6.1321170051708798E-2</v>
      </c>
      <c r="T366" s="12">
        <v>-9.0119999474846196E-2</v>
      </c>
      <c r="U366" s="12">
        <v>4.2568999913016299E-3</v>
      </c>
      <c r="V366" s="12">
        <v>-5.7082617423672197E-2</v>
      </c>
      <c r="W366" s="12">
        <v>-3.5356504281859102E-2</v>
      </c>
      <c r="X366" s="12">
        <v>-3.9421555548969103E-2</v>
      </c>
      <c r="Y366" s="12">
        <v>2.6005804787691499E-2</v>
      </c>
      <c r="Z366" s="12">
        <v>-5.5596392080851098E-3</v>
      </c>
      <c r="AA366" s="12">
        <v>-2.0516668904507301E-2</v>
      </c>
      <c r="AB366" s="12">
        <v>-7.4473390731636002E-2</v>
      </c>
      <c r="AC366" s="12">
        <v>2.3085967275184999E-2</v>
      </c>
      <c r="AD366" s="12">
        <v>3.17014309045104E-2</v>
      </c>
      <c r="AE366" s="12">
        <v>-2.2991324782737198E-2</v>
      </c>
      <c r="AF366" s="12">
        <v>-1.30770422848093E-2</v>
      </c>
      <c r="AG366" s="12">
        <v>-4.5570174167019702E-2</v>
      </c>
      <c r="AH366" s="12">
        <v>-2.9814136851837099E-2</v>
      </c>
      <c r="AI366" s="12">
        <v>-1.9455583409192699E-2</v>
      </c>
      <c r="AJ366" s="12">
        <v>-1.2624097749416099E-2</v>
      </c>
      <c r="AK366" s="12">
        <v>2.4923809967186298E-4</v>
      </c>
      <c r="AL366" s="12">
        <v>2.3965370810626E-3</v>
      </c>
      <c r="AM366" s="12">
        <v>-9.1797893798876498E-3</v>
      </c>
      <c r="AN366" s="12">
        <v>-1.11089980952968E-2</v>
      </c>
      <c r="AO366" s="12">
        <v>-3.4593029298368203E-2</v>
      </c>
      <c r="AP366" s="12">
        <v>-9.9906411862322603E-3</v>
      </c>
      <c r="AQ366" s="12">
        <v>-3.40820636218052E-2</v>
      </c>
      <c r="AR366" s="12">
        <v>1.9808886031707999E-2</v>
      </c>
      <c r="AS366" s="12">
        <v>-1.1866472350340201E-2</v>
      </c>
      <c r="AT366" s="12">
        <v>-4.5717146729827698E-2</v>
      </c>
      <c r="AU366" s="12">
        <v>2.91266287420066E-2</v>
      </c>
      <c r="AW366">
        <f t="array" ref="AW366">SUMPRODUCT(B366:AU366,TRANSPOSE('QoL regression results'!$H$3:$H$48))</f>
        <v>0.86378868284739452</v>
      </c>
    </row>
    <row r="367" spans="1:49" x14ac:dyDescent="0.3">
      <c r="A367">
        <v>366</v>
      </c>
      <c r="B367" s="12">
        <v>0.88297568669352899</v>
      </c>
      <c r="C367" s="12">
        <v>2.8630454700865398E-3</v>
      </c>
      <c r="D367" s="12">
        <v>-1.7421000812334601E-2</v>
      </c>
      <c r="E367" s="12">
        <v>-1.79876833911745E-2</v>
      </c>
      <c r="F367" s="12">
        <v>2.8514623128133701E-2</v>
      </c>
      <c r="G367" s="12">
        <v>1.5016181346137801E-2</v>
      </c>
      <c r="H367" s="12">
        <v>-1.69005688658329E-2</v>
      </c>
      <c r="I367" s="12">
        <v>-2.1146860865680302E-2</v>
      </c>
      <c r="J367" s="12">
        <v>-7.0845770539288505E-2</v>
      </c>
      <c r="K367" s="12">
        <v>-3.4438412618891301E-2</v>
      </c>
      <c r="L367" s="12">
        <v>-5.98199916788478E-2</v>
      </c>
      <c r="M367" s="12">
        <v>-5.6037887907024297E-2</v>
      </c>
      <c r="N367" s="12">
        <v>-1.1949274650819099E-2</v>
      </c>
      <c r="O367" s="12">
        <v>-6.6601010119844997E-2</v>
      </c>
      <c r="P367" s="12">
        <v>-0.13613691456229099</v>
      </c>
      <c r="Q367" s="12">
        <v>-6.6358830840106298E-2</v>
      </c>
      <c r="R367" s="12">
        <v>-2.6639419110008999E-2</v>
      </c>
      <c r="S367" s="12">
        <v>-3.1245050280202202E-2</v>
      </c>
      <c r="T367" s="12">
        <v>-9.9240748422261493E-2</v>
      </c>
      <c r="U367" s="12">
        <v>5.2505425179061804E-4</v>
      </c>
      <c r="V367" s="12">
        <v>-0.102935058070034</v>
      </c>
      <c r="W367" s="12">
        <v>-2.2317921970208099E-2</v>
      </c>
      <c r="X367" s="12">
        <v>-1.6291386405299299E-2</v>
      </c>
      <c r="Y367" s="12">
        <v>9.1451286881041101E-4</v>
      </c>
      <c r="Z367" s="12">
        <v>-2.6648022770387001E-2</v>
      </c>
      <c r="AA367" s="12">
        <v>-2.0078178755479899E-2</v>
      </c>
      <c r="AB367" s="12">
        <v>-7.3622185001595702E-2</v>
      </c>
      <c r="AC367" s="12">
        <v>-2.0164423827356798E-2</v>
      </c>
      <c r="AD367" s="12">
        <v>7.6931233337409598E-3</v>
      </c>
      <c r="AE367" s="12">
        <v>-2.76443695555562E-2</v>
      </c>
      <c r="AF367" s="12">
        <v>-1.6284819648649598E-2</v>
      </c>
      <c r="AG367" s="12">
        <v>-3.19492857998998E-2</v>
      </c>
      <c r="AH367" s="12">
        <v>-3.7552802502391201E-2</v>
      </c>
      <c r="AI367" s="12">
        <v>-2.39614133117915E-2</v>
      </c>
      <c r="AJ367" s="12">
        <v>-7.18070880666792E-3</v>
      </c>
      <c r="AK367" s="12">
        <v>6.05459382635573E-3</v>
      </c>
      <c r="AL367" s="12">
        <v>1.08156874895155E-2</v>
      </c>
      <c r="AM367" s="12">
        <v>1.6669075928626999E-3</v>
      </c>
      <c r="AN367" s="12">
        <v>-1.105840951827E-2</v>
      </c>
      <c r="AO367" s="12">
        <v>-2.4872638489688501E-2</v>
      </c>
      <c r="AP367" s="12">
        <v>-7.7954042720970104E-3</v>
      </c>
      <c r="AQ367" s="12">
        <v>-4.8409954332834002E-2</v>
      </c>
      <c r="AR367" s="12">
        <v>2.2079578679668602E-2</v>
      </c>
      <c r="AS367" s="12">
        <v>-1.38653735749554E-2</v>
      </c>
      <c r="AT367" s="12">
        <v>-4.4527210797370799E-2</v>
      </c>
      <c r="AU367" s="12">
        <v>2.6382084234582E-2</v>
      </c>
      <c r="AW367">
        <f t="array" ref="AW367">SUMPRODUCT(B367:AU367,TRANSPOSE('QoL regression results'!$H$3:$H$48))</f>
        <v>0.8562385716806532</v>
      </c>
    </row>
    <row r="368" spans="1:49" x14ac:dyDescent="0.3">
      <c r="A368">
        <v>367</v>
      </c>
      <c r="B368" s="12">
        <v>0.88269504205096805</v>
      </c>
      <c r="C368" s="12">
        <v>6.3735565230826604E-3</v>
      </c>
      <c r="D368" s="12">
        <v>-6.9203174312571997E-3</v>
      </c>
      <c r="E368" s="12">
        <v>-3.8073861365294399E-2</v>
      </c>
      <c r="F368" s="12">
        <v>2.27674465081877E-2</v>
      </c>
      <c r="G368" s="12">
        <v>2.8762469118703501E-2</v>
      </c>
      <c r="H368" s="12">
        <v>1.02888360857977E-2</v>
      </c>
      <c r="I368" s="12">
        <v>-2.8184219505024501E-2</v>
      </c>
      <c r="J368" s="12">
        <v>-7.0534569667613997E-2</v>
      </c>
      <c r="K368" s="12">
        <v>-3.8838958540749299E-2</v>
      </c>
      <c r="L368" s="12">
        <v>-8.7683192833085899E-2</v>
      </c>
      <c r="M368" s="12">
        <v>-0.11072220947221301</v>
      </c>
      <c r="N368" s="12">
        <v>-1.46979640769393E-2</v>
      </c>
      <c r="O368" s="12">
        <v>-6.6165876345936694E-2</v>
      </c>
      <c r="P368" s="12">
        <v>-8.1311550861409607E-2</v>
      </c>
      <c r="Q368" s="12">
        <v>-6.8437994241566893E-2</v>
      </c>
      <c r="R368" s="12">
        <v>-4.8436931985692502E-2</v>
      </c>
      <c r="S368" s="12">
        <v>-5.3243027011925903E-2</v>
      </c>
      <c r="T368" s="12">
        <v>-8.04207922352283E-2</v>
      </c>
      <c r="U368" s="12">
        <v>2.9856632527884602E-2</v>
      </c>
      <c r="V368" s="12">
        <v>-0.14344967592131799</v>
      </c>
      <c r="W368" s="12">
        <v>-2.5947496693787601E-2</v>
      </c>
      <c r="X368" s="12">
        <v>-6.3178109023551796E-2</v>
      </c>
      <c r="Y368" s="12">
        <v>-1.16694859934916E-2</v>
      </c>
      <c r="Z368" s="12">
        <v>-1.7220827870358699E-2</v>
      </c>
      <c r="AA368" s="12">
        <v>-1.83267417304908E-2</v>
      </c>
      <c r="AB368" s="12">
        <v>-6.6815117707887797E-2</v>
      </c>
      <c r="AC368" s="12">
        <v>2.2826974686390299E-2</v>
      </c>
      <c r="AD368" s="12">
        <v>-0.10399814958977401</v>
      </c>
      <c r="AE368" s="12">
        <v>-2.6353071803649101E-2</v>
      </c>
      <c r="AF368" s="12">
        <v>-1.7434294318654099E-2</v>
      </c>
      <c r="AG368" s="12">
        <v>-4.27018674061816E-2</v>
      </c>
      <c r="AH368" s="12">
        <v>-3.7084737712044603E-2</v>
      </c>
      <c r="AI368" s="12">
        <v>-2.0121637820552801E-2</v>
      </c>
      <c r="AJ368" s="12">
        <v>-1.0800277363316801E-2</v>
      </c>
      <c r="AK368" s="12">
        <v>-2.2487262648518999E-3</v>
      </c>
      <c r="AL368" s="12">
        <v>4.2755019972349397E-3</v>
      </c>
      <c r="AM368" s="12">
        <v>-4.0216131931130796E-3</v>
      </c>
      <c r="AN368" s="12">
        <v>-1.76203574060134E-2</v>
      </c>
      <c r="AO368" s="12">
        <v>-3.2564333674401397E-2</v>
      </c>
      <c r="AP368" s="12">
        <v>-5.57006132503179E-3</v>
      </c>
      <c r="AQ368" s="12">
        <v>-3.3228991883352703E-2</v>
      </c>
      <c r="AR368" s="12">
        <v>1.7808585059515498E-2</v>
      </c>
      <c r="AS368" s="12">
        <v>-8.5504415703762902E-3</v>
      </c>
      <c r="AT368" s="12">
        <v>-3.8062727716038497E-2</v>
      </c>
      <c r="AU368" s="12">
        <v>3.41990058445533E-2</v>
      </c>
      <c r="AW368">
        <f t="array" ref="AW368">SUMPRODUCT(B368:AU368,TRANSPOSE('QoL regression results'!$H$3:$H$48))</f>
        <v>0.8498858063361584</v>
      </c>
    </row>
    <row r="369" spans="1:49" x14ac:dyDescent="0.3">
      <c r="A369">
        <v>368</v>
      </c>
      <c r="B369" s="12">
        <v>0.90530826430355305</v>
      </c>
      <c r="C369" s="12">
        <v>5.3158060091210704E-3</v>
      </c>
      <c r="D369" s="12">
        <v>6.7209662863727997E-3</v>
      </c>
      <c r="E369" s="12">
        <v>-4.7946991955314301E-2</v>
      </c>
      <c r="F369" s="12">
        <v>2.39204184607213E-2</v>
      </c>
      <c r="G369" s="12">
        <v>1.06101328466018E-2</v>
      </c>
      <c r="H369" s="12">
        <v>-3.7964390578410401E-3</v>
      </c>
      <c r="I369" s="12">
        <v>-1.6473876225278399E-2</v>
      </c>
      <c r="J369" s="12">
        <v>-6.5516743564928301E-2</v>
      </c>
      <c r="K369" s="12">
        <v>-4.7133808452032099E-2</v>
      </c>
      <c r="L369" s="12">
        <v>-0.100150357087533</v>
      </c>
      <c r="M369" s="12">
        <v>-0.129103639107358</v>
      </c>
      <c r="N369" s="12">
        <v>-2.03317180070022E-2</v>
      </c>
      <c r="O369" s="12">
        <v>-1.2120183757489199E-2</v>
      </c>
      <c r="P369" s="12">
        <v>-7.8022948525506203E-2</v>
      </c>
      <c r="Q369" s="12">
        <v>-6.4324918553270397E-2</v>
      </c>
      <c r="R369" s="12">
        <v>-3.8541398868698597E-2</v>
      </c>
      <c r="S369" s="12">
        <v>-3.3965267570459701E-2</v>
      </c>
      <c r="T369" s="12">
        <v>-6.6345671390416999E-2</v>
      </c>
      <c r="U369" s="12">
        <v>2.2613968312693002E-2</v>
      </c>
      <c r="V369" s="12">
        <v>-3.0819987590655001E-2</v>
      </c>
      <c r="W369" s="12">
        <v>-3.31474987589329E-2</v>
      </c>
      <c r="X369" s="12">
        <v>-1.50028090486517E-2</v>
      </c>
      <c r="Y369" s="12">
        <v>1.31955869641014E-2</v>
      </c>
      <c r="Z369" s="12">
        <v>-8.2565435077842607E-3</v>
      </c>
      <c r="AA369" s="12">
        <v>-2.3627803659838999E-2</v>
      </c>
      <c r="AB369" s="12">
        <v>-6.4027313738765301E-2</v>
      </c>
      <c r="AC369" s="12">
        <v>-7.6495827486901397E-3</v>
      </c>
      <c r="AD369" s="12">
        <v>-0.100982374456313</v>
      </c>
      <c r="AE369" s="12">
        <v>-2.0445852165071401E-2</v>
      </c>
      <c r="AF369" s="12">
        <v>-2.1150643971239599E-2</v>
      </c>
      <c r="AG369" s="12">
        <v>-4.3774175277521699E-2</v>
      </c>
      <c r="AH369" s="12">
        <v>-4.0478562703513001E-2</v>
      </c>
      <c r="AI369" s="12">
        <v>-1.7013983700104301E-2</v>
      </c>
      <c r="AJ369" s="12">
        <v>-1.3633976610730601E-2</v>
      </c>
      <c r="AK369" s="12">
        <v>-7.95204591502135E-3</v>
      </c>
      <c r="AL369" s="12">
        <v>2.4778028432237901E-3</v>
      </c>
      <c r="AM369" s="12">
        <v>-1.28947257429278E-2</v>
      </c>
      <c r="AN369" s="12">
        <v>-2.2244600238664699E-2</v>
      </c>
      <c r="AO369" s="12">
        <v>-3.0032455852831201E-2</v>
      </c>
      <c r="AP369" s="12">
        <v>-6.5837791992568104E-3</v>
      </c>
      <c r="AQ369" s="12">
        <v>-3.4502145269990903E-2</v>
      </c>
      <c r="AR369" s="12">
        <v>2.0798261413707001E-2</v>
      </c>
      <c r="AS369" s="12">
        <v>-1.4542944668160199E-2</v>
      </c>
      <c r="AT369" s="12">
        <v>-5.0858912038603502E-2</v>
      </c>
      <c r="AU369" s="12">
        <v>2.65784487850034E-2</v>
      </c>
      <c r="AW369">
        <f t="array" ref="AW369">SUMPRODUCT(B369:AU369,TRANSPOSE('QoL regression results'!$H$3:$H$48))</f>
        <v>0.86730750444326377</v>
      </c>
    </row>
    <row r="370" spans="1:49" x14ac:dyDescent="0.3">
      <c r="A370">
        <v>369</v>
      </c>
      <c r="B370" s="12">
        <v>0.89946522623546299</v>
      </c>
      <c r="C370" s="12">
        <v>-2.5570925525015102E-3</v>
      </c>
      <c r="D370" s="12">
        <v>-1.8872068149290301E-2</v>
      </c>
      <c r="E370" s="12">
        <v>-6.1861463935152697E-2</v>
      </c>
      <c r="F370" s="12">
        <v>1.93143132358293E-2</v>
      </c>
      <c r="G370" s="12">
        <v>2.1717885350445301E-2</v>
      </c>
      <c r="H370" s="12">
        <v>2.52327391807349E-2</v>
      </c>
      <c r="I370" s="12">
        <v>-6.7697004372371796E-3</v>
      </c>
      <c r="J370" s="12">
        <v>-3.6401190403774701E-2</v>
      </c>
      <c r="K370" s="12">
        <v>-4.4660724875835001E-2</v>
      </c>
      <c r="L370" s="12">
        <v>-8.3412452496157405E-2</v>
      </c>
      <c r="M370" s="12">
        <v>-0.112858403442089</v>
      </c>
      <c r="N370" s="12">
        <v>-1.32189801276896E-2</v>
      </c>
      <c r="O370" s="12">
        <v>-8.5962473013984006E-2</v>
      </c>
      <c r="P370" s="12">
        <v>-5.8266490709914603E-2</v>
      </c>
      <c r="Q370" s="12">
        <v>-7.2377948394466998E-2</v>
      </c>
      <c r="R370" s="12">
        <v>-0.10041055106411</v>
      </c>
      <c r="S370" s="12">
        <v>-5.5671838846387399E-2</v>
      </c>
      <c r="T370" s="12">
        <v>-8.7752523926247106E-2</v>
      </c>
      <c r="U370" s="12">
        <v>4.1577525676719804E-3</v>
      </c>
      <c r="V370" s="12">
        <v>-2.3615418770811001E-2</v>
      </c>
      <c r="W370" s="12">
        <v>-7.1959972687490404E-3</v>
      </c>
      <c r="X370" s="12">
        <v>-1.47432681369777E-2</v>
      </c>
      <c r="Y370" s="12">
        <v>1.5871435231348902E-2</v>
      </c>
      <c r="Z370" s="12">
        <v>-3.9507198509991601E-3</v>
      </c>
      <c r="AA370" s="12">
        <v>-1.9565943594380499E-2</v>
      </c>
      <c r="AB370" s="12">
        <v>-8.1638333278037101E-2</v>
      </c>
      <c r="AC370" s="12">
        <v>-4.92020391548324E-2</v>
      </c>
      <c r="AD370" s="12">
        <v>-8.7434573595190399E-2</v>
      </c>
      <c r="AE370" s="12">
        <v>-2.9077472071417702E-2</v>
      </c>
      <c r="AF370" s="12">
        <v>-1.8220571576580798E-2</v>
      </c>
      <c r="AG370" s="12">
        <v>-5.2890932372402201E-2</v>
      </c>
      <c r="AH370" s="12">
        <v>-3.17887803482199E-2</v>
      </c>
      <c r="AI370" s="12">
        <v>-2.4696255038131599E-2</v>
      </c>
      <c r="AJ370" s="12">
        <v>-7.8057319483851402E-3</v>
      </c>
      <c r="AK370" s="12">
        <v>-3.5611259757444501E-3</v>
      </c>
      <c r="AL370" s="12">
        <v>6.4541257935315003E-4</v>
      </c>
      <c r="AM370" s="12">
        <v>-1.25666877590481E-2</v>
      </c>
      <c r="AN370" s="12">
        <v>-1.8951050633423502E-2</v>
      </c>
      <c r="AO370" s="12">
        <v>-3.6315251085375297E-2</v>
      </c>
      <c r="AP370" s="12">
        <v>-6.9721340639005798E-3</v>
      </c>
      <c r="AQ370" s="12">
        <v>-3.3357343538469503E-2</v>
      </c>
      <c r="AR370" s="12">
        <v>2.11043910704064E-2</v>
      </c>
      <c r="AS370" s="12">
        <v>-1.57160858826354E-2</v>
      </c>
      <c r="AT370" s="12">
        <v>-4.4792434678545101E-2</v>
      </c>
      <c r="AU370" s="12">
        <v>3.4357015332626098E-2</v>
      </c>
      <c r="AW370">
        <f t="array" ref="AW370">SUMPRODUCT(B370:AU370,TRANSPOSE('QoL regression results'!$H$3:$H$48))</f>
        <v>0.86832185846659626</v>
      </c>
    </row>
    <row r="371" spans="1:49" x14ac:dyDescent="0.3">
      <c r="A371">
        <v>370</v>
      </c>
      <c r="B371" s="12">
        <v>0.90766109027895303</v>
      </c>
      <c r="C371" s="12">
        <v>2.0316625310845202E-3</v>
      </c>
      <c r="D371" s="12">
        <v>-1.5437257080704101E-2</v>
      </c>
      <c r="E371" s="12">
        <v>-3.1805316969149601E-2</v>
      </c>
      <c r="F371" s="12">
        <v>2.41867325883353E-2</v>
      </c>
      <c r="G371" s="12">
        <v>4.3340937170733299E-2</v>
      </c>
      <c r="H371" s="12">
        <v>1.26894754009066E-2</v>
      </c>
      <c r="I371" s="12">
        <v>-7.4521858722621497E-3</v>
      </c>
      <c r="J371" s="12">
        <v>-5.3240067232804597E-2</v>
      </c>
      <c r="K371" s="12">
        <v>-4.0543593302544298E-2</v>
      </c>
      <c r="L371" s="12">
        <v>-0.105817205770871</v>
      </c>
      <c r="M371" s="12">
        <v>-0.12848781283174801</v>
      </c>
      <c r="N371" s="12">
        <v>-1.38829003887803E-2</v>
      </c>
      <c r="O371" s="12">
        <v>-6.2275953519931898E-2</v>
      </c>
      <c r="P371" s="12">
        <v>-4.4209379811875803E-2</v>
      </c>
      <c r="Q371" s="12">
        <v>-5.7233698256808102E-2</v>
      </c>
      <c r="R371" s="12">
        <v>-0.114743666007201</v>
      </c>
      <c r="S371" s="12">
        <v>-5.5059606783413997E-2</v>
      </c>
      <c r="T371" s="12">
        <v>-8.4081483570634497E-2</v>
      </c>
      <c r="U371" s="12">
        <v>-3.1119942201263798E-2</v>
      </c>
      <c r="V371" s="12">
        <v>-7.9000782891596399E-2</v>
      </c>
      <c r="W371" s="12">
        <v>-3.0412890158087999E-2</v>
      </c>
      <c r="X371" s="12">
        <v>-2.4697943048920399E-2</v>
      </c>
      <c r="Y371" s="12">
        <v>-1.18998070533576E-2</v>
      </c>
      <c r="Z371" s="12">
        <v>2.7886837664892101E-2</v>
      </c>
      <c r="AA371" s="12">
        <v>-2.7902551205842001E-2</v>
      </c>
      <c r="AB371" s="12">
        <v>-8.1223723459713099E-2</v>
      </c>
      <c r="AC371" s="12">
        <v>1.30710982333095E-2</v>
      </c>
      <c r="AD371" s="12">
        <v>-4.7988940287307498E-2</v>
      </c>
      <c r="AE371" s="12">
        <v>-2.30543083601473E-2</v>
      </c>
      <c r="AF371" s="12">
        <v>-2.0744481616334E-2</v>
      </c>
      <c r="AG371" s="12">
        <v>-4.4579934670965903E-2</v>
      </c>
      <c r="AH371" s="12">
        <v>-4.1190242922603898E-2</v>
      </c>
      <c r="AI371" s="12">
        <v>-2.1612783424117699E-2</v>
      </c>
      <c r="AJ371" s="12">
        <v>-8.7865583033100592E-3</v>
      </c>
      <c r="AK371" s="12">
        <v>-3.26475223338372E-3</v>
      </c>
      <c r="AL371" s="12">
        <v>-3.2245743430831999E-3</v>
      </c>
      <c r="AM371" s="12">
        <v>-9.0071737143369406E-3</v>
      </c>
      <c r="AN371" s="12">
        <v>-2.6520546258705601E-2</v>
      </c>
      <c r="AO371" s="12">
        <v>-3.9927525103482603E-2</v>
      </c>
      <c r="AP371" s="12">
        <v>-9.7884460480346901E-3</v>
      </c>
      <c r="AQ371" s="12">
        <v>-4.4438904276579497E-2</v>
      </c>
      <c r="AR371" s="12">
        <v>1.9916849487225899E-2</v>
      </c>
      <c r="AS371" s="12">
        <v>-1.54428064990906E-2</v>
      </c>
      <c r="AT371" s="12">
        <v>-4.3005203495830598E-2</v>
      </c>
      <c r="AU371" s="12">
        <v>2.88345089645765E-2</v>
      </c>
      <c r="AW371">
        <f t="array" ref="AW371">SUMPRODUCT(B371:AU371,TRANSPOSE('QoL regression results'!$H$3:$H$48))</f>
        <v>0.86324627301326595</v>
      </c>
    </row>
    <row r="372" spans="1:49" x14ac:dyDescent="0.3">
      <c r="A372">
        <v>371</v>
      </c>
      <c r="B372" s="12">
        <v>0.88143766575632498</v>
      </c>
      <c r="C372" s="12">
        <v>2.29157680539185E-3</v>
      </c>
      <c r="D372" s="12">
        <v>3.2915858464300902E-3</v>
      </c>
      <c r="E372" s="12">
        <v>-3.9771592019830798E-2</v>
      </c>
      <c r="F372" s="12">
        <v>2.4929552241333999E-2</v>
      </c>
      <c r="G372" s="12">
        <v>2.8406792488826799E-2</v>
      </c>
      <c r="H372" s="12">
        <v>1.8375909017178901E-3</v>
      </c>
      <c r="I372" s="12">
        <v>-1.9309246709120001E-2</v>
      </c>
      <c r="J372" s="12">
        <v>-6.5319173544307593E-2</v>
      </c>
      <c r="K372" s="12">
        <v>-4.3078228328500001E-2</v>
      </c>
      <c r="L372" s="12">
        <v>-7.2068103044903006E-2</v>
      </c>
      <c r="M372" s="12">
        <v>-6.3029326561602303E-2</v>
      </c>
      <c r="N372" s="12">
        <v>-1.43489698975221E-2</v>
      </c>
      <c r="O372" s="12">
        <v>-5.3590009012485403E-2</v>
      </c>
      <c r="P372" s="12">
        <v>-8.6613330023594601E-2</v>
      </c>
      <c r="Q372" s="12">
        <v>-3.4456907870250401E-2</v>
      </c>
      <c r="R372" s="12">
        <v>-7.0357256442187405E-2</v>
      </c>
      <c r="S372" s="12">
        <v>-4.3015163032443099E-2</v>
      </c>
      <c r="T372" s="12">
        <v>-9.1378781760899905E-2</v>
      </c>
      <c r="U372" s="12">
        <v>-3.8879468313948E-3</v>
      </c>
      <c r="V372" s="12">
        <v>-1.0455464316074701E-2</v>
      </c>
      <c r="W372" s="12">
        <v>-4.3030254156891302E-2</v>
      </c>
      <c r="X372" s="12">
        <v>6.6450813405723903E-3</v>
      </c>
      <c r="Y372" s="12">
        <v>-3.0387332205055299E-2</v>
      </c>
      <c r="Z372" s="12">
        <v>1.5505452044529701E-2</v>
      </c>
      <c r="AA372" s="12">
        <v>-2.0864305541608501E-2</v>
      </c>
      <c r="AB372" s="12">
        <v>-6.2268003873288499E-2</v>
      </c>
      <c r="AC372" s="12">
        <v>-9.8920405469633002E-2</v>
      </c>
      <c r="AD372" s="12">
        <v>7.1062846739627103E-3</v>
      </c>
      <c r="AE372" s="12">
        <v>-2.18321285831721E-2</v>
      </c>
      <c r="AF372" s="12">
        <v>-5.6997689932598598E-3</v>
      </c>
      <c r="AG372" s="12">
        <v>-4.50233675004321E-2</v>
      </c>
      <c r="AH372" s="12">
        <v>-3.9027612669899001E-2</v>
      </c>
      <c r="AI372" s="12">
        <v>-1.9201863688246602E-2</v>
      </c>
      <c r="AJ372" s="12">
        <v>-4.31676266380148E-3</v>
      </c>
      <c r="AK372" s="12">
        <v>-4.2996173411573996E-3</v>
      </c>
      <c r="AL372" s="12">
        <v>3.75152758927247E-3</v>
      </c>
      <c r="AM372" s="12">
        <v>-6.9133708543071496E-3</v>
      </c>
      <c r="AN372" s="12">
        <v>-2.3685592402305999E-2</v>
      </c>
      <c r="AO372" s="12">
        <v>-3.4292392956843901E-2</v>
      </c>
      <c r="AP372" s="12">
        <v>-1.0177504181487201E-2</v>
      </c>
      <c r="AQ372" s="12">
        <v>-3.9264368094172497E-2</v>
      </c>
      <c r="AR372" s="12">
        <v>2.1089386754138802E-2</v>
      </c>
      <c r="AS372" s="12">
        <v>-7.5135020194379001E-3</v>
      </c>
      <c r="AT372" s="12">
        <v>-4.1913994932148299E-2</v>
      </c>
      <c r="AU372" s="12">
        <v>3.66873986506581E-2</v>
      </c>
      <c r="AW372">
        <f t="array" ref="AW372">SUMPRODUCT(B372:AU372,TRANSPOSE('QoL regression results'!$H$3:$H$48))</f>
        <v>0.84616158067569847</v>
      </c>
    </row>
    <row r="373" spans="1:49" x14ac:dyDescent="0.3">
      <c r="A373">
        <v>372</v>
      </c>
      <c r="B373" s="12">
        <v>0.90317684666804399</v>
      </c>
      <c r="C373" s="12">
        <v>-1.9114744999085701E-3</v>
      </c>
      <c r="D373" s="12">
        <v>-1.1263711100637499E-2</v>
      </c>
      <c r="E373" s="12">
        <v>-5.5084449218337397E-2</v>
      </c>
      <c r="F373" s="12">
        <v>2.0552239596760301E-2</v>
      </c>
      <c r="G373" s="12">
        <v>2.29552021793171E-2</v>
      </c>
      <c r="H373" s="12">
        <v>1.4443999049066999E-2</v>
      </c>
      <c r="I373" s="12">
        <v>-2.9748806189562899E-2</v>
      </c>
      <c r="J373" s="12">
        <v>-7.1010762333383895E-2</v>
      </c>
      <c r="K373" s="12">
        <v>-4.4302413101200901E-2</v>
      </c>
      <c r="L373" s="12">
        <v>-7.7686972502863105E-2</v>
      </c>
      <c r="M373" s="12">
        <v>-7.70912814423311E-2</v>
      </c>
      <c r="N373" s="12">
        <v>-1.6125759100871401E-2</v>
      </c>
      <c r="O373" s="12">
        <v>-4.31487925988586E-2</v>
      </c>
      <c r="P373" s="12">
        <v>-8.5462882908708002E-2</v>
      </c>
      <c r="Q373" s="12">
        <v>-2.8514966726099801E-2</v>
      </c>
      <c r="R373" s="12">
        <v>-7.4729454631025205E-2</v>
      </c>
      <c r="S373" s="12">
        <v>-3.7186406408018402E-2</v>
      </c>
      <c r="T373" s="12">
        <v>-9.3721775348642802E-2</v>
      </c>
      <c r="U373" s="12">
        <v>3.7013568264940501E-3</v>
      </c>
      <c r="V373" s="12">
        <v>-8.2075522478628309E-3</v>
      </c>
      <c r="W373" s="12">
        <v>-3.2145126958928703E-2</v>
      </c>
      <c r="X373" s="12">
        <v>-2.2400322074408101E-2</v>
      </c>
      <c r="Y373" s="12">
        <v>-1.6390509676600599E-2</v>
      </c>
      <c r="Z373" s="12">
        <v>2.9828239588421401E-2</v>
      </c>
      <c r="AA373" s="12">
        <v>-2.1292660867293901E-2</v>
      </c>
      <c r="AB373" s="12">
        <v>-8.0467444597804694E-2</v>
      </c>
      <c r="AC373" s="12">
        <v>-5.2380705845660701E-2</v>
      </c>
      <c r="AD373" s="12">
        <v>-3.8054220049188799E-2</v>
      </c>
      <c r="AE373" s="12">
        <v>-2.5306287363070001E-2</v>
      </c>
      <c r="AF373" s="12">
        <v>-1.21448212463391E-2</v>
      </c>
      <c r="AG373" s="12">
        <v>-4.6577247548492698E-2</v>
      </c>
      <c r="AH373" s="12">
        <v>-3.6197812391438003E-2</v>
      </c>
      <c r="AI373" s="12">
        <v>-2.2324887732218902E-2</v>
      </c>
      <c r="AJ373" s="12">
        <v>-8.5723104087221409E-3</v>
      </c>
      <c r="AK373" s="12">
        <v>-2.36567269990941E-3</v>
      </c>
      <c r="AL373" s="12">
        <v>-2.1901595244823301E-3</v>
      </c>
      <c r="AM373" s="12">
        <v>-1.2605442444422001E-2</v>
      </c>
      <c r="AN373" s="12">
        <v>-2.03831940944551E-2</v>
      </c>
      <c r="AO373" s="12">
        <v>-3.4100485991398602E-2</v>
      </c>
      <c r="AP373" s="12">
        <v>-1.6583260121987901E-2</v>
      </c>
      <c r="AQ373" s="12">
        <v>-4.2134557126314698E-2</v>
      </c>
      <c r="AR373" s="12">
        <v>2.1553054644364099E-2</v>
      </c>
      <c r="AS373" s="12">
        <v>-5.5192658485752498E-3</v>
      </c>
      <c r="AT373" s="12">
        <v>-4.2848676560719397E-2</v>
      </c>
      <c r="AU373" s="12">
        <v>2.78531494233628E-2</v>
      </c>
      <c r="AW373">
        <f t="array" ref="AW373">SUMPRODUCT(B373:AU373,TRANSPOSE('QoL regression results'!$H$3:$H$48))</f>
        <v>0.86478887475212363</v>
      </c>
    </row>
    <row r="374" spans="1:49" x14ac:dyDescent="0.3">
      <c r="A374">
        <v>373</v>
      </c>
      <c r="B374" s="12">
        <v>0.88263773893512398</v>
      </c>
      <c r="C374" s="12">
        <v>2.1339088516112801E-3</v>
      </c>
      <c r="D374" s="12">
        <v>-7.34992922480757E-3</v>
      </c>
      <c r="E374" s="12">
        <v>-6.2618563118181899E-3</v>
      </c>
      <c r="F374" s="12">
        <v>1.6052017340335199E-2</v>
      </c>
      <c r="G374" s="12">
        <v>6.1328930690328796E-3</v>
      </c>
      <c r="H374" s="12">
        <v>-2.0599226244791598E-2</v>
      </c>
      <c r="I374" s="12">
        <v>-2.0867884098530201E-2</v>
      </c>
      <c r="J374" s="12">
        <v>-3.7315533052568801E-2</v>
      </c>
      <c r="K374" s="12">
        <v>-3.6738177305609999E-2</v>
      </c>
      <c r="L374" s="12">
        <v>-9.8574581555280497E-2</v>
      </c>
      <c r="M374" s="12">
        <v>-8.1786177463643001E-2</v>
      </c>
      <c r="N374" s="12">
        <v>-1.340590195713E-2</v>
      </c>
      <c r="O374" s="12">
        <v>-7.3832124625199599E-2</v>
      </c>
      <c r="P374" s="12">
        <v>-8.9601773955363007E-2</v>
      </c>
      <c r="Q374" s="12">
        <v>-6.3138786652614895E-2</v>
      </c>
      <c r="R374" s="12">
        <v>-7.5653264864883094E-2</v>
      </c>
      <c r="S374" s="12">
        <v>-3.81993503093844E-2</v>
      </c>
      <c r="T374" s="12">
        <v>-6.94878459287184E-2</v>
      </c>
      <c r="U374" s="12">
        <v>-2.59651322994742E-3</v>
      </c>
      <c r="V374" s="12">
        <v>-1.46990709975425E-2</v>
      </c>
      <c r="W374" s="12">
        <v>-4.1789080199936803E-2</v>
      </c>
      <c r="X374" s="12">
        <v>-4.7982376807321599E-2</v>
      </c>
      <c r="Y374" s="12">
        <v>4.8297068686691301E-3</v>
      </c>
      <c r="Z374" s="12">
        <v>5.5030327258319099E-3</v>
      </c>
      <c r="AA374" s="12">
        <v>-2.5254977723188601E-2</v>
      </c>
      <c r="AB374" s="12">
        <v>-5.9217626998335798E-2</v>
      </c>
      <c r="AC374" s="12">
        <v>4.3281653470004797E-3</v>
      </c>
      <c r="AD374" s="12">
        <v>2.8752321951751401E-2</v>
      </c>
      <c r="AE374" s="12">
        <v>-2.4911536070170801E-2</v>
      </c>
      <c r="AF374" s="12">
        <v>-1.7160386065135199E-2</v>
      </c>
      <c r="AG374" s="12">
        <v>-4.0135979725365097E-2</v>
      </c>
      <c r="AH374" s="12">
        <v>-2.86212889357342E-2</v>
      </c>
      <c r="AI374" s="12">
        <v>-1.06394909553215E-2</v>
      </c>
      <c r="AJ374" s="12">
        <v>-1.3453682517128199E-2</v>
      </c>
      <c r="AK374" s="12">
        <v>1.79054188823848E-3</v>
      </c>
      <c r="AL374" s="12">
        <v>1.0963851689205901E-2</v>
      </c>
      <c r="AM374" s="12">
        <v>-5.6624149259318904E-3</v>
      </c>
      <c r="AN374" s="12">
        <v>-1.32394489233133E-2</v>
      </c>
      <c r="AO374" s="12">
        <v>-2.8233716917562601E-2</v>
      </c>
      <c r="AP374" s="12">
        <v>-5.5105217726455899E-3</v>
      </c>
      <c r="AQ374" s="12">
        <v>-3.7421341215065899E-2</v>
      </c>
      <c r="AR374" s="12">
        <v>2.2906318229846699E-2</v>
      </c>
      <c r="AS374" s="12">
        <v>-1.15673996077093E-2</v>
      </c>
      <c r="AT374" s="12">
        <v>-4.2549952959602101E-2</v>
      </c>
      <c r="AU374" s="12">
        <v>2.95067302521216E-2</v>
      </c>
      <c r="AW374">
        <f t="array" ref="AW374">SUMPRODUCT(B374:AU374,TRANSPOSE('QoL regression results'!$H$3:$H$48))</f>
        <v>0.86498030168859563</v>
      </c>
    </row>
    <row r="375" spans="1:49" x14ac:dyDescent="0.3">
      <c r="A375">
        <v>374</v>
      </c>
      <c r="B375" s="12">
        <v>0.88355593932768295</v>
      </c>
      <c r="C375" s="12">
        <v>-3.1772487448345601E-3</v>
      </c>
      <c r="D375" s="12">
        <v>-3.2779880389700302E-4</v>
      </c>
      <c r="E375" s="12">
        <v>-5.3670490014348801E-2</v>
      </c>
      <c r="F375" s="12">
        <v>9.0567090440755605E-3</v>
      </c>
      <c r="G375" s="12">
        <v>-3.25865777730971E-3</v>
      </c>
      <c r="H375" s="12">
        <v>-7.5113616299128201E-3</v>
      </c>
      <c r="I375" s="12">
        <v>1.3024088814938699E-2</v>
      </c>
      <c r="J375" s="12">
        <v>-4.9599767683168101E-2</v>
      </c>
      <c r="K375" s="12">
        <v>-4.0381485410098998E-2</v>
      </c>
      <c r="L375" s="12">
        <v>-8.7011589084437402E-2</v>
      </c>
      <c r="M375" s="12">
        <v>-0.130528239738851</v>
      </c>
      <c r="N375" s="12">
        <v>-2.48968032357385E-2</v>
      </c>
      <c r="O375" s="12">
        <v>-6.5103192694732803E-2</v>
      </c>
      <c r="P375" s="12">
        <v>-0.114072232267198</v>
      </c>
      <c r="Q375" s="12">
        <v>-6.5722330805614404E-2</v>
      </c>
      <c r="R375" s="12">
        <v>-6.8887966884690399E-2</v>
      </c>
      <c r="S375" s="12">
        <v>-3.0963322487739101E-2</v>
      </c>
      <c r="T375" s="12">
        <v>-7.9969862462081404E-2</v>
      </c>
      <c r="U375" s="12">
        <v>3.3283985399022E-3</v>
      </c>
      <c r="V375" s="12">
        <v>-0.13518830580237801</v>
      </c>
      <c r="W375" s="12">
        <v>-3.5881410854604202E-2</v>
      </c>
      <c r="X375" s="12">
        <v>-1.4299036670219501E-2</v>
      </c>
      <c r="Y375" s="12">
        <v>-1.2533759468720301E-2</v>
      </c>
      <c r="Z375" s="12">
        <v>8.9533492346763506E-3</v>
      </c>
      <c r="AA375" s="12">
        <v>-1.8255361581736799E-2</v>
      </c>
      <c r="AB375" s="12">
        <v>-6.9053098427058202E-2</v>
      </c>
      <c r="AC375" s="12">
        <v>-4.0837934564234603E-2</v>
      </c>
      <c r="AD375" s="12">
        <v>-5.6158335350580998E-2</v>
      </c>
      <c r="AE375" s="12">
        <v>-3.0060696120072099E-2</v>
      </c>
      <c r="AF375" s="12">
        <v>-1.92626321330105E-2</v>
      </c>
      <c r="AG375" s="12">
        <v>-4.0035687895595598E-2</v>
      </c>
      <c r="AH375" s="12">
        <v>-1.7738531345593299E-2</v>
      </c>
      <c r="AI375" s="12">
        <v>-1.7468888887903201E-2</v>
      </c>
      <c r="AJ375" s="12">
        <v>-1.10693974810554E-2</v>
      </c>
      <c r="AK375" s="12">
        <v>-9.1662476369899803E-4</v>
      </c>
      <c r="AL375" s="12">
        <v>9.0130277564112703E-3</v>
      </c>
      <c r="AM375" s="12">
        <v>-4.7739545362592102E-3</v>
      </c>
      <c r="AN375" s="12">
        <v>-1.9303008931833902E-2</v>
      </c>
      <c r="AO375" s="12">
        <v>-2.96563892339454E-2</v>
      </c>
      <c r="AP375" s="12">
        <v>-8.6093907965153291E-3</v>
      </c>
      <c r="AQ375" s="12">
        <v>-3.6964737677634703E-2</v>
      </c>
      <c r="AR375" s="12">
        <v>1.7904079401472799E-2</v>
      </c>
      <c r="AS375" s="12">
        <v>-9.1334611862526494E-3</v>
      </c>
      <c r="AT375" s="12">
        <v>-4.1386954709408001E-2</v>
      </c>
      <c r="AU375" s="12">
        <v>3.9724458854970703E-2</v>
      </c>
      <c r="AW375">
        <f t="array" ref="AW375">SUMPRODUCT(B375:AU375,TRANSPOSE('QoL regression results'!$H$3:$H$48))</f>
        <v>0.87483043573850083</v>
      </c>
    </row>
    <row r="376" spans="1:49" x14ac:dyDescent="0.3">
      <c r="A376">
        <v>375</v>
      </c>
      <c r="B376" s="12">
        <v>0.89084607894860701</v>
      </c>
      <c r="C376" s="12">
        <v>3.35082454635772E-3</v>
      </c>
      <c r="D376" s="12">
        <v>-1.9620711062387801E-3</v>
      </c>
      <c r="E376" s="12">
        <v>-4.8065582326920799E-2</v>
      </c>
      <c r="F376" s="12">
        <v>2.25491176372659E-2</v>
      </c>
      <c r="G376" s="12">
        <v>2.1535086465236501E-2</v>
      </c>
      <c r="H376" s="12">
        <v>1.13402727822863E-2</v>
      </c>
      <c r="I376" s="12">
        <v>-8.7255573236397592E-3</v>
      </c>
      <c r="J376" s="12">
        <v>-5.2366583709280899E-2</v>
      </c>
      <c r="K376" s="12">
        <v>-3.9077513014228703E-2</v>
      </c>
      <c r="L376" s="12">
        <v>-0.117719151342148</v>
      </c>
      <c r="M376" s="12">
        <v>-7.77105266614143E-2</v>
      </c>
      <c r="N376" s="12">
        <v>-2.2240967405732E-2</v>
      </c>
      <c r="O376" s="12">
        <v>-7.2689737015323899E-2</v>
      </c>
      <c r="P376" s="12">
        <v>-0.11507573871532201</v>
      </c>
      <c r="Q376" s="12">
        <v>-3.8415455659507602E-2</v>
      </c>
      <c r="R376" s="12">
        <v>-4.1919224864924998E-2</v>
      </c>
      <c r="S376" s="12">
        <v>-6.20620366613375E-2</v>
      </c>
      <c r="T376" s="12">
        <v>-7.5073382776517206E-2</v>
      </c>
      <c r="U376" s="12">
        <v>-1.2823740106488401E-3</v>
      </c>
      <c r="V376" s="12">
        <v>-8.5251247761366902E-2</v>
      </c>
      <c r="W376" s="12">
        <v>-4.3034751239482999E-2</v>
      </c>
      <c r="X376" s="12">
        <v>-5.9320089274327498E-2</v>
      </c>
      <c r="Y376" s="12">
        <v>3.7132143256106302E-2</v>
      </c>
      <c r="Z376" s="12">
        <v>2.5657599729211299E-2</v>
      </c>
      <c r="AA376" s="12">
        <v>-1.3713496603339301E-2</v>
      </c>
      <c r="AB376" s="12">
        <v>-3.0846844516182598E-2</v>
      </c>
      <c r="AC376" s="12">
        <v>-9.4702066586957595E-3</v>
      </c>
      <c r="AD376" s="12">
        <v>-9.9185679603243492E-3</v>
      </c>
      <c r="AE376" s="12">
        <v>-2.6124184469123301E-2</v>
      </c>
      <c r="AF376" s="12">
        <v>-7.4181287215152004E-3</v>
      </c>
      <c r="AG376" s="12">
        <v>-4.2281276092820799E-2</v>
      </c>
      <c r="AH376" s="12">
        <v>-3.57418272627439E-2</v>
      </c>
      <c r="AI376" s="12">
        <v>-2.1522239744059101E-2</v>
      </c>
      <c r="AJ376" s="12">
        <v>-8.4291023498060703E-3</v>
      </c>
      <c r="AK376" s="12">
        <v>-3.2886235319328299E-3</v>
      </c>
      <c r="AL376" s="12">
        <v>-4.5815686005085798E-3</v>
      </c>
      <c r="AM376" s="12">
        <v>-1.54044451311839E-2</v>
      </c>
      <c r="AN376" s="12">
        <v>-2.3970032753443199E-2</v>
      </c>
      <c r="AO376" s="12">
        <v>-3.2460025037978603E-2</v>
      </c>
      <c r="AP376" s="12">
        <v>-1.2768309024356401E-2</v>
      </c>
      <c r="AQ376" s="12">
        <v>-4.2668910573652803E-2</v>
      </c>
      <c r="AR376" s="12">
        <v>1.83525862064601E-2</v>
      </c>
      <c r="AS376" s="12">
        <v>-1.0221750674519E-2</v>
      </c>
      <c r="AT376" s="12">
        <v>-3.7041413946638499E-2</v>
      </c>
      <c r="AU376" s="12">
        <v>3.4396385797125097E-2</v>
      </c>
      <c r="AW376">
        <f t="array" ref="AW376">SUMPRODUCT(B376:AU376,TRANSPOSE('QoL regression results'!$H$3:$H$48))</f>
        <v>0.8505226830853545</v>
      </c>
    </row>
    <row r="377" spans="1:49" x14ac:dyDescent="0.3">
      <c r="A377">
        <v>376</v>
      </c>
      <c r="B377" s="12">
        <v>0.88388876615523604</v>
      </c>
      <c r="C377" s="12">
        <v>-1.36702308745595E-4</v>
      </c>
      <c r="D377" s="12">
        <v>-9.5659726890232697E-3</v>
      </c>
      <c r="E377" s="12">
        <v>-4.0382841508288102E-2</v>
      </c>
      <c r="F377" s="12">
        <v>1.9569530101233398E-2</v>
      </c>
      <c r="G377" s="12">
        <v>1.7763388382382499E-2</v>
      </c>
      <c r="H377" s="12">
        <v>-2.20471711303682E-2</v>
      </c>
      <c r="I377" s="12">
        <v>-1.74033961974983E-2</v>
      </c>
      <c r="J377" s="12">
        <v>-6.8300586285056905E-2</v>
      </c>
      <c r="K377" s="12">
        <v>-3.2849103955224002E-2</v>
      </c>
      <c r="L377" s="12">
        <v>-9.6348522826402203E-2</v>
      </c>
      <c r="M377" s="12">
        <v>-9.4968347579647894E-2</v>
      </c>
      <c r="N377" s="12">
        <v>-1.4017422960329E-2</v>
      </c>
      <c r="O377" s="12">
        <v>-8.5174012974920693E-2</v>
      </c>
      <c r="P377" s="12">
        <v>-6.6765390536691796E-2</v>
      </c>
      <c r="Q377" s="12">
        <v>-4.6244397164134601E-2</v>
      </c>
      <c r="R377" s="12">
        <v>-7.8193045152869498E-2</v>
      </c>
      <c r="S377" s="12">
        <v>-5.5743127754969597E-2</v>
      </c>
      <c r="T377" s="12">
        <v>-0.101776281534301</v>
      </c>
      <c r="U377" s="12">
        <v>-1.8339506182369798E-2</v>
      </c>
      <c r="V377" s="12">
        <v>-2.98509608382138E-2</v>
      </c>
      <c r="W377" s="12">
        <v>-1.48232827979376E-2</v>
      </c>
      <c r="X377" s="12">
        <v>-3.2476807211938401E-2</v>
      </c>
      <c r="Y377" s="12">
        <v>-1.3963739166443201E-2</v>
      </c>
      <c r="Z377" s="12">
        <v>7.9939592777051802E-3</v>
      </c>
      <c r="AA377" s="12">
        <v>-1.3700634515355E-2</v>
      </c>
      <c r="AB377" s="12">
        <v>-7.5210279845519798E-2</v>
      </c>
      <c r="AC377" s="12">
        <v>1.0603693133724199E-2</v>
      </c>
      <c r="AD377" s="12">
        <v>2.8438733207570802E-2</v>
      </c>
      <c r="AE377" s="12">
        <v>-2.1852228283173701E-2</v>
      </c>
      <c r="AF377" s="12">
        <v>-1.5936393045657599E-2</v>
      </c>
      <c r="AG377" s="12">
        <v>-4.1604606124324803E-2</v>
      </c>
      <c r="AH377" s="12">
        <v>-3.0897373015222801E-2</v>
      </c>
      <c r="AI377" s="12">
        <v>-2.0337786295812E-2</v>
      </c>
      <c r="AJ377" s="12">
        <v>-1.39280963564165E-2</v>
      </c>
      <c r="AK377" s="12">
        <v>1.07274532967728E-3</v>
      </c>
      <c r="AL377" s="12">
        <v>1.0568793580675201E-2</v>
      </c>
      <c r="AM377" s="12">
        <v>-9.6508356343747003E-3</v>
      </c>
      <c r="AN377" s="12">
        <v>-5.9502108650271203E-3</v>
      </c>
      <c r="AO377" s="12">
        <v>-3.4237538012964301E-2</v>
      </c>
      <c r="AP377" s="12">
        <v>-1.1466442732893101E-2</v>
      </c>
      <c r="AQ377" s="12">
        <v>-3.6862015247744802E-2</v>
      </c>
      <c r="AR377" s="12">
        <v>2.45532349261278E-2</v>
      </c>
      <c r="AS377" s="12">
        <v>-1.42603587587102E-2</v>
      </c>
      <c r="AT377" s="12">
        <v>-4.7450628743510199E-2</v>
      </c>
      <c r="AU377" s="12">
        <v>3.7344146990886597E-2</v>
      </c>
      <c r="AW377">
        <f t="array" ref="AW377">SUMPRODUCT(B377:AU377,TRANSPOSE('QoL regression results'!$H$3:$H$48))</f>
        <v>0.86356018672068846</v>
      </c>
    </row>
    <row r="378" spans="1:49" x14ac:dyDescent="0.3">
      <c r="A378">
        <v>377</v>
      </c>
      <c r="B378" s="12">
        <v>0.90325131749056098</v>
      </c>
      <c r="C378" s="12">
        <v>-7.8111821532661203E-4</v>
      </c>
      <c r="D378" s="12">
        <v>1.8036403633168399E-2</v>
      </c>
      <c r="E378" s="12">
        <v>-1.7992746442902E-2</v>
      </c>
      <c r="F378" s="12">
        <v>2.2466838793352501E-2</v>
      </c>
      <c r="G378" s="12">
        <v>7.34886772056563E-3</v>
      </c>
      <c r="H378" s="12">
        <v>-2.1698202713451402E-3</v>
      </c>
      <c r="I378" s="12">
        <v>-8.8084900613516503E-4</v>
      </c>
      <c r="J378" s="12">
        <v>-7.5651284289205395E-2</v>
      </c>
      <c r="K378" s="12">
        <v>-4.8297862776407401E-2</v>
      </c>
      <c r="L378" s="12">
        <v>-8.38919814850273E-2</v>
      </c>
      <c r="M378" s="12">
        <v>-0.13255921676096999</v>
      </c>
      <c r="N378" s="12">
        <v>-1.9391920453399498E-2</v>
      </c>
      <c r="O378" s="12">
        <v>-4.8727903446556801E-2</v>
      </c>
      <c r="P378" s="12">
        <v>-5.09207884951162E-2</v>
      </c>
      <c r="Q378" s="12">
        <v>-7.7830027023533102E-2</v>
      </c>
      <c r="R378" s="12">
        <v>-6.2908317186111395E-2</v>
      </c>
      <c r="S378" s="12">
        <v>-3.2199911887761098E-2</v>
      </c>
      <c r="T378" s="12">
        <v>-7.8648248981639704E-2</v>
      </c>
      <c r="U378" s="12">
        <v>-1.9197542866144599E-3</v>
      </c>
      <c r="V378" s="12">
        <v>-9.1552850329161495E-2</v>
      </c>
      <c r="W378" s="12">
        <v>-2.53392877547285E-2</v>
      </c>
      <c r="X378" s="12">
        <v>-4.55814974775373E-2</v>
      </c>
      <c r="Y378" s="12">
        <v>-1.5074651659880501E-2</v>
      </c>
      <c r="Z378" s="12">
        <v>-3.01137833902052E-2</v>
      </c>
      <c r="AA378" s="12">
        <v>-1.9472001302899101E-2</v>
      </c>
      <c r="AB378" s="12">
        <v>-6.2975088402749305E-2</v>
      </c>
      <c r="AC378" s="12">
        <v>-2.71602062790171E-2</v>
      </c>
      <c r="AD378" s="12">
        <v>-7.3415405707289397E-2</v>
      </c>
      <c r="AE378" s="12">
        <v>-2.9010097873887E-2</v>
      </c>
      <c r="AF378" s="12">
        <v>-1.87914638913537E-2</v>
      </c>
      <c r="AG378" s="12">
        <v>-3.9941416432850999E-2</v>
      </c>
      <c r="AH378" s="12">
        <v>-3.7486894623764498E-2</v>
      </c>
      <c r="AI378" s="12">
        <v>-1.52945062397606E-2</v>
      </c>
      <c r="AJ378" s="12">
        <v>-1.19636050504315E-2</v>
      </c>
      <c r="AK378" s="12">
        <v>-7.5086960075377096E-3</v>
      </c>
      <c r="AL378" s="12">
        <v>-4.7315020311745302E-3</v>
      </c>
      <c r="AM378" s="12">
        <v>-1.52932478318984E-2</v>
      </c>
      <c r="AN378" s="12">
        <v>-2.8511163393429202E-2</v>
      </c>
      <c r="AO378" s="12">
        <v>-3.1100017127404799E-2</v>
      </c>
      <c r="AP378" s="12">
        <v>-1.23864634598279E-2</v>
      </c>
      <c r="AQ378" s="12">
        <v>-4.3114954394305897E-2</v>
      </c>
      <c r="AR378" s="12">
        <v>2.3857389576579499E-2</v>
      </c>
      <c r="AS378" s="12">
        <v>-8.8523480300027307E-3</v>
      </c>
      <c r="AT378" s="12">
        <v>-4.2480219885329303E-2</v>
      </c>
      <c r="AU378" s="12">
        <v>3.0101809739455899E-2</v>
      </c>
      <c r="AW378">
        <f t="array" ref="AW378">SUMPRODUCT(B378:AU378,TRANSPOSE('QoL regression results'!$H$3:$H$48))</f>
        <v>0.86103292083562188</v>
      </c>
    </row>
    <row r="379" spans="1:49" x14ac:dyDescent="0.3">
      <c r="A379">
        <v>378</v>
      </c>
      <c r="B379" s="12">
        <v>0.88673903715570601</v>
      </c>
      <c r="C379" s="12">
        <v>6.1431044629481303E-3</v>
      </c>
      <c r="D379" s="12">
        <v>1.36181278203494E-2</v>
      </c>
      <c r="E379" s="12">
        <v>-2.7501382158090899E-2</v>
      </c>
      <c r="F379" s="12">
        <v>2.3644377322946501E-2</v>
      </c>
      <c r="G379" s="12">
        <v>1.76044000242934E-2</v>
      </c>
      <c r="H379" s="12">
        <v>3.0648912580298301E-4</v>
      </c>
      <c r="I379" s="12">
        <v>-9.6158864933675193E-3</v>
      </c>
      <c r="J379" s="12">
        <v>-7.4497339038613303E-2</v>
      </c>
      <c r="K379" s="12">
        <v>-3.4324564629427297E-2</v>
      </c>
      <c r="L379" s="12">
        <v>-7.33561091473202E-2</v>
      </c>
      <c r="M379" s="12">
        <v>-8.6851412208308401E-2</v>
      </c>
      <c r="N379" s="12">
        <v>-1.9506543548202901E-2</v>
      </c>
      <c r="O379" s="12">
        <v>-9.6580876952733805E-2</v>
      </c>
      <c r="P379" s="12">
        <v>-4.4174362811428801E-2</v>
      </c>
      <c r="Q379" s="12">
        <v>-4.1071856273995198E-2</v>
      </c>
      <c r="R379" s="12">
        <v>2.41901435635337E-2</v>
      </c>
      <c r="S379" s="12">
        <v>-3.51703916297888E-2</v>
      </c>
      <c r="T379" s="12">
        <v>-7.3475314999025002E-2</v>
      </c>
      <c r="U379" s="12">
        <v>2.1727519568922701E-2</v>
      </c>
      <c r="V379" s="12">
        <v>-5.5687227240318E-2</v>
      </c>
      <c r="W379" s="12">
        <v>-3.3297489582730003E-2</v>
      </c>
      <c r="X379" s="12">
        <v>-3.6500932374475797E-2</v>
      </c>
      <c r="Y379" s="12">
        <v>-2.64031567639047E-2</v>
      </c>
      <c r="Z379" s="12">
        <v>2.6243089566592201E-2</v>
      </c>
      <c r="AA379" s="12">
        <v>-2.5608659552463098E-2</v>
      </c>
      <c r="AB379" s="12">
        <v>-8.0092582360709E-2</v>
      </c>
      <c r="AC379" s="12">
        <v>-2.0319293333303401E-2</v>
      </c>
      <c r="AD379" s="12">
        <v>1.40651192188681E-2</v>
      </c>
      <c r="AE379" s="12">
        <v>-2.6398868441767899E-2</v>
      </c>
      <c r="AF379" s="12">
        <v>-1.8675735190687801E-2</v>
      </c>
      <c r="AG379" s="12">
        <v>-3.79728841704359E-2</v>
      </c>
      <c r="AH379" s="12">
        <v>-3.7051235664539203E-2</v>
      </c>
      <c r="AI379" s="12">
        <v>-1.97674795259907E-2</v>
      </c>
      <c r="AJ379" s="12">
        <v>-1.4846303987807501E-2</v>
      </c>
      <c r="AK379" s="12">
        <v>2.18085180277073E-4</v>
      </c>
      <c r="AL379" s="12">
        <v>6.5030202296762398E-3</v>
      </c>
      <c r="AM379" s="12">
        <v>-8.3349572825419497E-4</v>
      </c>
      <c r="AN379" s="12">
        <v>-1.4712806810462499E-2</v>
      </c>
      <c r="AO379" s="12">
        <v>-2.8450270660042101E-2</v>
      </c>
      <c r="AP379" s="12">
        <v>-1.7345316714965701E-2</v>
      </c>
      <c r="AQ379" s="12">
        <v>-4.3436628106936701E-2</v>
      </c>
      <c r="AR379" s="12">
        <v>2.1438508649677598E-2</v>
      </c>
      <c r="AS379" s="12">
        <v>-1.0129170365227799E-2</v>
      </c>
      <c r="AT379" s="12">
        <v>-3.9346901372353402E-2</v>
      </c>
      <c r="AU379" s="12">
        <v>3.3353772296107198E-2</v>
      </c>
      <c r="AW379">
        <f t="array" ref="AW379">SUMPRODUCT(B379:AU379,TRANSPOSE('QoL regression results'!$H$3:$H$48))</f>
        <v>0.85619082172084304</v>
      </c>
    </row>
    <row r="380" spans="1:49" x14ac:dyDescent="0.3">
      <c r="A380">
        <v>379</v>
      </c>
      <c r="B380" s="12">
        <v>0.899638268012241</v>
      </c>
      <c r="C380" s="12">
        <v>4.8301969859556402E-3</v>
      </c>
      <c r="D380" s="12">
        <v>-3.6534919896008102E-3</v>
      </c>
      <c r="E380" s="12">
        <v>-5.6534468696846203E-2</v>
      </c>
      <c r="F380" s="12">
        <v>2.4950269337666999E-2</v>
      </c>
      <c r="G380" s="12">
        <v>2.0804800356879798E-2</v>
      </c>
      <c r="H380" s="12">
        <v>-8.6561857578340996E-3</v>
      </c>
      <c r="I380" s="12">
        <v>2.86892641510936E-3</v>
      </c>
      <c r="J380" s="12">
        <v>-4.0572697653007597E-2</v>
      </c>
      <c r="K380" s="12">
        <v>-4.5755934866626498E-2</v>
      </c>
      <c r="L380" s="12">
        <v>-0.1035260581815</v>
      </c>
      <c r="M380" s="12">
        <v>-0.14948223601565</v>
      </c>
      <c r="N380" s="12">
        <v>-1.6158190219882601E-2</v>
      </c>
      <c r="O380" s="12">
        <v>-6.9295451043591597E-2</v>
      </c>
      <c r="P380" s="12">
        <v>-0.11637015632563499</v>
      </c>
      <c r="Q380" s="12">
        <v>-3.7946953731427299E-2</v>
      </c>
      <c r="R380" s="12">
        <v>-5.6559157788833102E-2</v>
      </c>
      <c r="S380" s="12">
        <v>-4.3118861555403301E-2</v>
      </c>
      <c r="T380" s="12">
        <v>-8.4153609451947095E-2</v>
      </c>
      <c r="U380" s="12">
        <v>-2.0328902030406399E-2</v>
      </c>
      <c r="V380" s="12">
        <v>-0.13676406578134501</v>
      </c>
      <c r="W380" s="12">
        <v>-3.2610637257109297E-2</v>
      </c>
      <c r="X380" s="12">
        <v>-2.2197050094863498E-2</v>
      </c>
      <c r="Y380" s="12">
        <v>5.5103943287875901E-3</v>
      </c>
      <c r="Z380" s="12">
        <v>-3.71362751580619E-3</v>
      </c>
      <c r="AA380" s="12">
        <v>-1.28177676301321E-2</v>
      </c>
      <c r="AB380" s="12">
        <v>-7.8746537019482199E-2</v>
      </c>
      <c r="AC380" s="12">
        <v>-6.8064186648660499E-2</v>
      </c>
      <c r="AD380" s="12">
        <v>2.1322271733505201E-3</v>
      </c>
      <c r="AE380" s="12">
        <v>-2.1911474145756601E-2</v>
      </c>
      <c r="AF380" s="12">
        <v>-1.6582391901843099E-2</v>
      </c>
      <c r="AG380" s="12">
        <v>-4.7339023028620697E-2</v>
      </c>
      <c r="AH380" s="12">
        <v>-4.3096751960564901E-2</v>
      </c>
      <c r="AI380" s="12">
        <v>-1.3863961537730399E-2</v>
      </c>
      <c r="AJ380" s="12">
        <v>-1.21285765129428E-2</v>
      </c>
      <c r="AK380" s="12">
        <v>-6.4891688111507898E-3</v>
      </c>
      <c r="AL380" s="12">
        <v>3.8186694141830102E-3</v>
      </c>
      <c r="AM380" s="12">
        <v>-8.0618545339961305E-3</v>
      </c>
      <c r="AN380" s="12">
        <v>-1.6286496952692301E-2</v>
      </c>
      <c r="AO380" s="12">
        <v>-4.0437508780038302E-2</v>
      </c>
      <c r="AP380" s="12">
        <v>-9.1965738210238908E-3</v>
      </c>
      <c r="AQ380" s="12">
        <v>-3.3348764601212298E-2</v>
      </c>
      <c r="AR380" s="12">
        <v>2.0083696123454401E-2</v>
      </c>
      <c r="AS380" s="12">
        <v>-1.2174615917345E-2</v>
      </c>
      <c r="AT380" s="12">
        <v>-4.64747112945222E-2</v>
      </c>
      <c r="AU380" s="12">
        <v>2.8873795769281799E-2</v>
      </c>
      <c r="AW380">
        <f t="array" ref="AW380">SUMPRODUCT(B380:AU380,TRANSPOSE('QoL regression results'!$H$3:$H$48))</f>
        <v>0.86036018546585902</v>
      </c>
    </row>
    <row r="381" spans="1:49" x14ac:dyDescent="0.3">
      <c r="A381">
        <v>380</v>
      </c>
      <c r="B381" s="12">
        <v>0.90092398894293502</v>
      </c>
      <c r="C381" s="12">
        <v>-1.0421165896728501E-3</v>
      </c>
      <c r="D381" s="12">
        <v>-1.26455418665484E-2</v>
      </c>
      <c r="E381" s="12">
        <v>-2.30691862515018E-2</v>
      </c>
      <c r="F381" s="12">
        <v>2.2579988494182902E-2</v>
      </c>
      <c r="G381" s="12">
        <v>1.53844969809581E-2</v>
      </c>
      <c r="H381" s="12">
        <v>-1.8650076779164901E-2</v>
      </c>
      <c r="I381" s="12">
        <v>-1.40269486183411E-2</v>
      </c>
      <c r="J381" s="12">
        <v>-6.20052175813934E-2</v>
      </c>
      <c r="K381" s="12">
        <v>-3.3664699095613003E-2</v>
      </c>
      <c r="L381" s="12">
        <v>-7.5688958651565594E-2</v>
      </c>
      <c r="M381" s="12">
        <v>-0.10497032304581901</v>
      </c>
      <c r="N381" s="12">
        <v>-1.9062196898669798E-2</v>
      </c>
      <c r="O381" s="12">
        <v>-9.1539077447577402E-2</v>
      </c>
      <c r="P381" s="12">
        <v>-9.3700024814249702E-2</v>
      </c>
      <c r="Q381" s="12">
        <v>-4.0729814196992203E-2</v>
      </c>
      <c r="R381" s="12">
        <v>-5.3440326621328603E-2</v>
      </c>
      <c r="S381" s="12">
        <v>-4.6293951602408297E-2</v>
      </c>
      <c r="T381" s="12">
        <v>-8.9579304863751999E-2</v>
      </c>
      <c r="U381" s="12">
        <v>-1.5883650346627299E-2</v>
      </c>
      <c r="V381" s="12">
        <v>3.2388753778372099E-3</v>
      </c>
      <c r="W381" s="12">
        <v>-2.7981344187209399E-2</v>
      </c>
      <c r="X381" s="12">
        <v>-1.2815428431887901E-2</v>
      </c>
      <c r="Y381" s="12">
        <v>8.0848599150923108E-3</v>
      </c>
      <c r="Z381" s="12">
        <v>-1.49674478238657E-2</v>
      </c>
      <c r="AA381" s="12">
        <v>-1.6980275352963599E-2</v>
      </c>
      <c r="AB381" s="12">
        <v>-5.94549597875575E-2</v>
      </c>
      <c r="AC381" s="12">
        <v>-4.1365482831773701E-2</v>
      </c>
      <c r="AD381" s="12">
        <v>-3.8773083379315398E-2</v>
      </c>
      <c r="AE381" s="12">
        <v>-2.27110084754122E-2</v>
      </c>
      <c r="AF381" s="12">
        <v>-2.36704892704491E-2</v>
      </c>
      <c r="AG381" s="12">
        <v>-3.9763067839527703E-2</v>
      </c>
      <c r="AH381" s="12">
        <v>-3.4166574786032702E-2</v>
      </c>
      <c r="AI381" s="12">
        <v>-2.0460586869858199E-2</v>
      </c>
      <c r="AJ381" s="12">
        <v>-1.8614891998136301E-2</v>
      </c>
      <c r="AK381" s="12">
        <v>5.9681928969237204E-4</v>
      </c>
      <c r="AL381" s="12">
        <v>4.9125389185568601E-3</v>
      </c>
      <c r="AM381" s="12">
        <v>-8.2069675224299907E-3</v>
      </c>
      <c r="AN381" s="12">
        <v>-1.8456040351332501E-2</v>
      </c>
      <c r="AO381" s="12">
        <v>-2.9633080414504801E-2</v>
      </c>
      <c r="AP381" s="12">
        <v>-1.30447131973805E-2</v>
      </c>
      <c r="AQ381" s="12">
        <v>-4.5310712758461498E-2</v>
      </c>
      <c r="AR381" s="12">
        <v>2.6999647223018602E-2</v>
      </c>
      <c r="AS381" s="12">
        <v>-1.37979764844656E-2</v>
      </c>
      <c r="AT381" s="12">
        <v>-4.74955916386888E-2</v>
      </c>
      <c r="AU381" s="12">
        <v>2.3976358110017901E-2</v>
      </c>
      <c r="AW381">
        <f t="array" ref="AW381">SUMPRODUCT(B381:AU381,TRANSPOSE('QoL regression results'!$H$3:$H$48))</f>
        <v>0.87166995307545914</v>
      </c>
    </row>
    <row r="382" spans="1:49" x14ac:dyDescent="0.3">
      <c r="A382">
        <v>381</v>
      </c>
      <c r="B382" s="12">
        <v>0.88734515498541799</v>
      </c>
      <c r="C382" s="12">
        <v>1.8254676795713199E-3</v>
      </c>
      <c r="D382" s="12">
        <v>-3.7282917004450898E-3</v>
      </c>
      <c r="E382" s="12">
        <v>-4.6044034251994402E-2</v>
      </c>
      <c r="F382" s="12">
        <v>2.8387292982174701E-2</v>
      </c>
      <c r="G382" s="12">
        <v>2.42548585917273E-2</v>
      </c>
      <c r="H382" s="12">
        <v>7.9405166028989399E-4</v>
      </c>
      <c r="I382" s="12">
        <v>-1.8062457087962201E-2</v>
      </c>
      <c r="J382" s="12">
        <v>-7.7895245358229601E-2</v>
      </c>
      <c r="K382" s="12">
        <v>-3.6532572057575E-2</v>
      </c>
      <c r="L382" s="12">
        <v>-8.1054277010417605E-2</v>
      </c>
      <c r="M382" s="12">
        <v>-0.12584919278108</v>
      </c>
      <c r="N382" s="12">
        <v>-2.0827882507666599E-2</v>
      </c>
      <c r="O382" s="12">
        <v>-3.2551673242177302E-2</v>
      </c>
      <c r="P382" s="12">
        <v>-0.116660795428022</v>
      </c>
      <c r="Q382" s="12">
        <v>-5.65724348667693E-2</v>
      </c>
      <c r="R382" s="12">
        <v>-0.102845085054034</v>
      </c>
      <c r="S382" s="12">
        <v>-3.77806874145152E-2</v>
      </c>
      <c r="T382" s="12">
        <v>-8.0610825730965299E-2</v>
      </c>
      <c r="U382" s="12">
        <v>-6.2787046759521905E-4</v>
      </c>
      <c r="V382" s="12">
        <v>-1.6034832159646399E-2</v>
      </c>
      <c r="W382" s="12">
        <v>-3.2265827658024097E-2</v>
      </c>
      <c r="X382" s="12">
        <v>-1.9540811985651999E-2</v>
      </c>
      <c r="Y382" s="12">
        <v>1.2105479736421801E-2</v>
      </c>
      <c r="Z382" s="12">
        <v>-2.5021938163693799E-2</v>
      </c>
      <c r="AA382" s="12">
        <v>-2.3422644868410499E-2</v>
      </c>
      <c r="AB382" s="12">
        <v>-6.8489178587531299E-2</v>
      </c>
      <c r="AC382" s="12">
        <v>-8.7245670877739004E-2</v>
      </c>
      <c r="AD382" s="12">
        <v>-2.1889055915394501E-2</v>
      </c>
      <c r="AE382" s="12">
        <v>-2.02099865821832E-2</v>
      </c>
      <c r="AF382" s="12">
        <v>-9.3607272384744495E-3</v>
      </c>
      <c r="AG382" s="12">
        <v>-4.0641325100151303E-2</v>
      </c>
      <c r="AH382" s="12">
        <v>-3.5321738810059101E-2</v>
      </c>
      <c r="AI382" s="12">
        <v>-9.2811256233143492E-3</v>
      </c>
      <c r="AJ382" s="12">
        <v>-6.9493862153338403E-3</v>
      </c>
      <c r="AK382" s="12">
        <v>-3.8879932969591798E-4</v>
      </c>
      <c r="AL382" s="12">
        <v>-5.1057401799600704E-3</v>
      </c>
      <c r="AM382" s="12">
        <v>-2.1191797456761301E-2</v>
      </c>
      <c r="AN382" s="12">
        <v>-2.2844321569944599E-2</v>
      </c>
      <c r="AO382" s="12">
        <v>-3.4784247751508797E-2</v>
      </c>
      <c r="AP382" s="12">
        <v>-8.5149372709689506E-3</v>
      </c>
      <c r="AQ382" s="12">
        <v>-4.05060789604096E-2</v>
      </c>
      <c r="AR382" s="12">
        <v>2.8103225400109101E-2</v>
      </c>
      <c r="AS382" s="12">
        <v>-1.0272146774068E-2</v>
      </c>
      <c r="AT382" s="12">
        <v>-4.5394247201527703E-2</v>
      </c>
      <c r="AU382" s="12">
        <v>2.8609414831596399E-2</v>
      </c>
      <c r="AW382">
        <f t="array" ref="AW382">SUMPRODUCT(B382:AU382,TRANSPOSE('QoL regression results'!$H$3:$H$48))</f>
        <v>0.84691767599539891</v>
      </c>
    </row>
    <row r="383" spans="1:49" x14ac:dyDescent="0.3">
      <c r="A383">
        <v>382</v>
      </c>
      <c r="B383" s="12">
        <v>0.89125394174133599</v>
      </c>
      <c r="C383" s="12">
        <v>4.7245228292944197E-3</v>
      </c>
      <c r="D383" s="12">
        <v>-1.11540801102296E-2</v>
      </c>
      <c r="E383" s="12">
        <v>-2.2458840545500201E-2</v>
      </c>
      <c r="F383" s="12">
        <v>2.2320999242233901E-2</v>
      </c>
      <c r="G383" s="12">
        <v>3.1492503178732402E-2</v>
      </c>
      <c r="H383" s="12">
        <v>3.4332417923591098E-3</v>
      </c>
      <c r="I383" s="12">
        <v>-2.6934765875129799E-3</v>
      </c>
      <c r="J383" s="12">
        <v>-4.3701511107374198E-2</v>
      </c>
      <c r="K383" s="12">
        <v>-3.5229358160614302E-2</v>
      </c>
      <c r="L383" s="12">
        <v>-0.10459987814218</v>
      </c>
      <c r="M383" s="12">
        <v>-0.12805961623970699</v>
      </c>
      <c r="N383" s="12">
        <v>-1.30425878441074E-2</v>
      </c>
      <c r="O383" s="12">
        <v>-4.96602181051118E-2</v>
      </c>
      <c r="P383" s="12">
        <v>-0.101347778863944</v>
      </c>
      <c r="Q383" s="12">
        <v>-4.4976392874009501E-2</v>
      </c>
      <c r="R383" s="12">
        <v>-6.2792457356114204E-2</v>
      </c>
      <c r="S383" s="12">
        <v>-3.6491512858335198E-2</v>
      </c>
      <c r="T383" s="12">
        <v>-9.1509083662995899E-2</v>
      </c>
      <c r="U383" s="12">
        <v>2.8817197359087301E-2</v>
      </c>
      <c r="V383" s="12">
        <v>-5.3114261534020199E-2</v>
      </c>
      <c r="W383" s="12">
        <v>-4.2175158304226801E-2</v>
      </c>
      <c r="X383" s="12">
        <v>-3.6407221849939897E-4</v>
      </c>
      <c r="Y383" s="12">
        <v>-1.7942054263036002E-2</v>
      </c>
      <c r="Z383" s="12">
        <v>-1.9404852264771202E-2</v>
      </c>
      <c r="AA383" s="12">
        <v>-2.73941706783245E-2</v>
      </c>
      <c r="AB383" s="12">
        <v>-6.9798859085818094E-2</v>
      </c>
      <c r="AC383" s="12">
        <v>-5.54014794668704E-2</v>
      </c>
      <c r="AD383" s="12">
        <v>4.3931048097096401E-2</v>
      </c>
      <c r="AE383" s="12">
        <v>-2.7733064612397201E-2</v>
      </c>
      <c r="AF383" s="12">
        <v>-2.1508282045741501E-2</v>
      </c>
      <c r="AG383" s="12">
        <v>-4.3840920266574102E-2</v>
      </c>
      <c r="AH383" s="12">
        <v>-3.4559127149656102E-2</v>
      </c>
      <c r="AI383" s="12">
        <v>-1.7319627162106398E-2</v>
      </c>
      <c r="AJ383" s="12">
        <v>-1.4059107383789E-2</v>
      </c>
      <c r="AK383" s="12">
        <v>-4.6438053049940699E-3</v>
      </c>
      <c r="AL383" s="12">
        <v>9.5184744166699196E-4</v>
      </c>
      <c r="AM383" s="12">
        <v>-8.9892750373888192E-3</v>
      </c>
      <c r="AN383" s="12">
        <v>-1.5636329368699201E-2</v>
      </c>
      <c r="AO383" s="12">
        <v>-4.1951099543345902E-2</v>
      </c>
      <c r="AP383" s="12">
        <v>-1.03516405156505E-2</v>
      </c>
      <c r="AQ383" s="12">
        <v>-3.9495695260796299E-2</v>
      </c>
      <c r="AR383" s="12">
        <v>1.99173031366369E-2</v>
      </c>
      <c r="AS383" s="12">
        <v>-8.7636641259908592E-3</v>
      </c>
      <c r="AT383" s="12">
        <v>-4.33900120585256E-2</v>
      </c>
      <c r="AU383" s="12">
        <v>3.4702175425675302E-2</v>
      </c>
      <c r="AW383">
        <f t="array" ref="AW383">SUMPRODUCT(B383:AU383,TRANSPOSE('QoL regression results'!$H$3:$H$48))</f>
        <v>0.85764666203334683</v>
      </c>
    </row>
    <row r="384" spans="1:49" x14ac:dyDescent="0.3">
      <c r="A384">
        <v>383</v>
      </c>
      <c r="B384" s="12">
        <v>0.89488553774851898</v>
      </c>
      <c r="C384" s="12">
        <v>4.3553642632445698E-3</v>
      </c>
      <c r="D384" s="12">
        <v>-1.0914790904034801E-2</v>
      </c>
      <c r="E384" s="12">
        <v>-1.6270876740687602E-2</v>
      </c>
      <c r="F384" s="12">
        <v>1.5245131632474899E-2</v>
      </c>
      <c r="G384" s="12">
        <v>2.17350092022091E-2</v>
      </c>
      <c r="H384" s="12">
        <v>-2.34737013561029E-3</v>
      </c>
      <c r="I384" s="12">
        <v>-9.23265593490173E-3</v>
      </c>
      <c r="J384" s="12">
        <v>-4.5806378893437E-2</v>
      </c>
      <c r="K384" s="12">
        <v>-4.1960747942445198E-2</v>
      </c>
      <c r="L384" s="12">
        <v>-0.10209367668733101</v>
      </c>
      <c r="M384" s="12">
        <v>-0.11892428104137</v>
      </c>
      <c r="N384" s="12">
        <v>-1.6478985142282299E-2</v>
      </c>
      <c r="O384" s="12">
        <v>-7.2517687836821207E-2</v>
      </c>
      <c r="P384" s="12">
        <v>-6.7420599265369405E-2</v>
      </c>
      <c r="Q384" s="12">
        <v>-5.4161139877290397E-2</v>
      </c>
      <c r="R384" s="12">
        <v>6.2624632970261296E-3</v>
      </c>
      <c r="S384" s="12">
        <v>-3.5156167674335499E-2</v>
      </c>
      <c r="T384" s="12">
        <v>-9.6129937337451593E-2</v>
      </c>
      <c r="U384" s="12">
        <v>-2.0769398513667998E-2</v>
      </c>
      <c r="V384" s="12">
        <v>-2.7139305379351001E-2</v>
      </c>
      <c r="W384" s="12">
        <v>-3.0680327507956601E-2</v>
      </c>
      <c r="X384" s="12">
        <v>-7.6758700280798703E-2</v>
      </c>
      <c r="Y384" s="13">
        <v>-6.4329273759503497E-5</v>
      </c>
      <c r="Z384" s="12">
        <v>5.3674225817773299E-2</v>
      </c>
      <c r="AA384" s="12">
        <v>-2.14580277768931E-2</v>
      </c>
      <c r="AB384" s="12">
        <v>-6.4074110554566202E-2</v>
      </c>
      <c r="AC384" s="12">
        <v>4.9166376877540097E-3</v>
      </c>
      <c r="AD384" s="12">
        <v>-3.8715555100733198E-2</v>
      </c>
      <c r="AE384" s="12">
        <v>-2.0374998517964999E-2</v>
      </c>
      <c r="AF384" s="12">
        <v>-1.7928897990464598E-2</v>
      </c>
      <c r="AG384" s="12">
        <v>-4.4898744586974897E-2</v>
      </c>
      <c r="AH384" s="12">
        <v>-3.3508023387854698E-2</v>
      </c>
      <c r="AI384" s="12">
        <v>-1.6806240559372299E-2</v>
      </c>
      <c r="AJ384" s="12">
        <v>-1.24241531109893E-2</v>
      </c>
      <c r="AK384" s="12">
        <v>3.7054124579368802E-3</v>
      </c>
      <c r="AL384" s="12">
        <v>7.5196351065167496E-3</v>
      </c>
      <c r="AM384" s="12">
        <v>-6.8651774440907304E-3</v>
      </c>
      <c r="AN384" s="12">
        <v>-1.60770919986486E-2</v>
      </c>
      <c r="AO384" s="12">
        <v>-2.64675356533704E-2</v>
      </c>
      <c r="AP384" s="12">
        <v>-1.45562907544243E-2</v>
      </c>
      <c r="AQ384" s="12">
        <v>-4.7458916910694503E-2</v>
      </c>
      <c r="AR384" s="12">
        <v>2.10888506664078E-2</v>
      </c>
      <c r="AS384" s="12">
        <v>-1.2318124801261401E-2</v>
      </c>
      <c r="AT384" s="12">
        <v>-4.2432183646027702E-2</v>
      </c>
      <c r="AU384" s="12">
        <v>3.30054194287797E-2</v>
      </c>
      <c r="AW384">
        <f t="array" ref="AW384">SUMPRODUCT(B384:AU384,TRANSPOSE('QoL regression results'!$H$3:$H$48))</f>
        <v>0.868897149467181</v>
      </c>
    </row>
    <row r="385" spans="1:49" x14ac:dyDescent="0.3">
      <c r="A385">
        <v>384</v>
      </c>
      <c r="B385" s="12">
        <v>0.88751681567875496</v>
      </c>
      <c r="C385" s="12">
        <v>6.2114398461841297E-3</v>
      </c>
      <c r="D385" s="12">
        <v>-3.5263519025602501E-3</v>
      </c>
      <c r="E385" s="12">
        <v>-5.9727890343489E-2</v>
      </c>
      <c r="F385" s="12">
        <v>1.9525617360621601E-2</v>
      </c>
      <c r="G385" s="12">
        <v>2.0746594671238999E-2</v>
      </c>
      <c r="H385" s="12">
        <v>1.7466150531738198E-2</v>
      </c>
      <c r="I385" s="12">
        <v>1.328136395603E-3</v>
      </c>
      <c r="J385" s="12">
        <v>-7.1131959447459203E-2</v>
      </c>
      <c r="K385" s="12">
        <v>-3.03201593666627E-2</v>
      </c>
      <c r="L385" s="12">
        <v>-9.5485113906641897E-2</v>
      </c>
      <c r="M385" s="12">
        <v>-6.3601526166907701E-2</v>
      </c>
      <c r="N385" s="12">
        <v>-2.1944864586020098E-2</v>
      </c>
      <c r="O385" s="12">
        <v>-4.7165323082094299E-2</v>
      </c>
      <c r="P385" s="12">
        <v>-8.9110570917947801E-2</v>
      </c>
      <c r="Q385" s="12">
        <v>-6.8374693790234795E-2</v>
      </c>
      <c r="R385" s="12">
        <v>-1.13819354769258E-2</v>
      </c>
      <c r="S385" s="12">
        <v>-5.0549719670081997E-2</v>
      </c>
      <c r="T385" s="12">
        <v>-8.6863576458750605E-2</v>
      </c>
      <c r="U385" s="12">
        <v>4.4478262067628197E-3</v>
      </c>
      <c r="V385" s="12">
        <v>-9.0221456387982901E-2</v>
      </c>
      <c r="W385" s="12">
        <v>-2.65497523762281E-2</v>
      </c>
      <c r="X385" s="12">
        <v>-5.08965781576491E-2</v>
      </c>
      <c r="Y385" s="13">
        <v>-7.2758100939615604E-5</v>
      </c>
      <c r="Z385" s="12">
        <v>1.05220984564069E-3</v>
      </c>
      <c r="AA385" s="12">
        <v>-6.2237833902626903E-3</v>
      </c>
      <c r="AB385" s="12">
        <v>-6.0151433241848198E-2</v>
      </c>
      <c r="AC385" s="12">
        <v>-7.7497601029996505E-2</v>
      </c>
      <c r="AD385" s="12">
        <v>-0.1211156422987</v>
      </c>
      <c r="AE385" s="12">
        <v>-2.4761020356714299E-2</v>
      </c>
      <c r="AF385" s="12">
        <v>-2.6269731006096E-2</v>
      </c>
      <c r="AG385" s="12">
        <v>-4.6394766466666897E-2</v>
      </c>
      <c r="AH385" s="12">
        <v>-3.24957420331815E-2</v>
      </c>
      <c r="AI385" s="12">
        <v>-1.43809590995881E-2</v>
      </c>
      <c r="AJ385" s="12">
        <v>-1.02817268437783E-2</v>
      </c>
      <c r="AK385" s="12">
        <v>-5.2323273520207304E-3</v>
      </c>
      <c r="AL385" s="12">
        <v>-5.5381739795413703E-3</v>
      </c>
      <c r="AM385" s="12">
        <v>-1.29760056166355E-2</v>
      </c>
      <c r="AN385" s="12">
        <v>-2.06818674234533E-2</v>
      </c>
      <c r="AO385" s="12">
        <v>-3.7583094664037899E-2</v>
      </c>
      <c r="AP385" s="12">
        <v>-4.3887475989810697E-3</v>
      </c>
      <c r="AQ385" s="12">
        <v>-3.6887520065453802E-2</v>
      </c>
      <c r="AR385" s="12">
        <v>2.44437856193657E-2</v>
      </c>
      <c r="AS385" s="12">
        <v>-1.3766263581049799E-2</v>
      </c>
      <c r="AT385" s="12">
        <v>-4.2141144366573499E-2</v>
      </c>
      <c r="AU385" s="12">
        <v>3.09563421006602E-2</v>
      </c>
      <c r="AW385">
        <f t="array" ref="AW385">SUMPRODUCT(B385:AU385,TRANSPOSE('QoL regression results'!$H$3:$H$48))</f>
        <v>0.84948289966603208</v>
      </c>
    </row>
    <row r="386" spans="1:49" x14ac:dyDescent="0.3">
      <c r="A386">
        <v>385</v>
      </c>
      <c r="B386" s="12">
        <v>0.90002169347783401</v>
      </c>
      <c r="C386" s="12">
        <v>-5.9166091075955902E-3</v>
      </c>
      <c r="D386" s="12">
        <v>-2.7453089408731701E-2</v>
      </c>
      <c r="E386" s="12">
        <v>-5.0222697831192098E-2</v>
      </c>
      <c r="F386" s="12">
        <v>2.0673983494639898E-2</v>
      </c>
      <c r="G386" s="12">
        <v>1.5348331858153E-2</v>
      </c>
      <c r="H386" s="12">
        <v>-1.6312546203757501E-2</v>
      </c>
      <c r="I386" s="12">
        <v>-4.6526455383101399E-3</v>
      </c>
      <c r="J386" s="12">
        <v>-3.1365748139638397E-2</v>
      </c>
      <c r="K386" s="12">
        <v>-4.10835928029155E-2</v>
      </c>
      <c r="L386" s="12">
        <v>-8.9925773832942299E-2</v>
      </c>
      <c r="M386" s="12">
        <v>-8.8592801533302706E-2</v>
      </c>
      <c r="N386" s="12">
        <v>-1.2605962849758101E-2</v>
      </c>
      <c r="O386" s="12">
        <v>-3.5968199594028097E-2</v>
      </c>
      <c r="P386" s="12">
        <v>-8.7763849797757199E-2</v>
      </c>
      <c r="Q386" s="12">
        <v>-5.2130444640478502E-2</v>
      </c>
      <c r="R386" s="12">
        <v>3.50244218132236E-3</v>
      </c>
      <c r="S386" s="12">
        <v>-4.68238363464634E-2</v>
      </c>
      <c r="T386" s="12">
        <v>-5.8581559229221203E-2</v>
      </c>
      <c r="U386" s="12">
        <v>-2.3523488892241099E-2</v>
      </c>
      <c r="V386" s="12">
        <v>-0.118942702748395</v>
      </c>
      <c r="W386" s="12">
        <v>-2.7657414440795499E-2</v>
      </c>
      <c r="X386" s="12">
        <v>-3.3673195638696397E-2</v>
      </c>
      <c r="Y386" s="12">
        <v>-1.9760088729404601E-2</v>
      </c>
      <c r="Z386" s="12">
        <v>1.16669429988341E-2</v>
      </c>
      <c r="AA386" s="12">
        <v>-8.9879465388936104E-3</v>
      </c>
      <c r="AB386" s="12">
        <v>-7.5750176375973102E-2</v>
      </c>
      <c r="AC386" s="12">
        <v>-4.6184759257724299E-2</v>
      </c>
      <c r="AD386" s="12">
        <v>9.3217691641368193E-3</v>
      </c>
      <c r="AE386" s="12">
        <v>-2.72392749508263E-2</v>
      </c>
      <c r="AF386" s="12">
        <v>-2.4931919780846901E-2</v>
      </c>
      <c r="AG386" s="12">
        <v>-4.87496218961311E-2</v>
      </c>
      <c r="AH386" s="12">
        <v>-3.3377736714549897E-2</v>
      </c>
      <c r="AI386" s="12">
        <v>-1.9092242635338801E-2</v>
      </c>
      <c r="AJ386" s="12">
        <v>-1.5728104640218801E-2</v>
      </c>
      <c r="AK386" s="12">
        <v>-1.69830967493502E-3</v>
      </c>
      <c r="AL386" s="12">
        <v>4.4720189841649903E-3</v>
      </c>
      <c r="AM386" s="12">
        <v>-1.21749459055665E-2</v>
      </c>
      <c r="AN386" s="12">
        <v>-1.44053707783684E-2</v>
      </c>
      <c r="AO386" s="12">
        <v>-3.4840520551967E-2</v>
      </c>
      <c r="AP386" s="12">
        <v>-8.1947805891217605E-3</v>
      </c>
      <c r="AQ386" s="12">
        <v>-3.6923443740868797E-2</v>
      </c>
      <c r="AR386" s="12">
        <v>2.43316496171176E-2</v>
      </c>
      <c r="AS386" s="12">
        <v>-6.3891669576119298E-3</v>
      </c>
      <c r="AT386" s="12">
        <v>-3.91759704657689E-2</v>
      </c>
      <c r="AU386" s="12">
        <v>2.8580339509479299E-2</v>
      </c>
      <c r="AW386">
        <f t="array" ref="AW386">SUMPRODUCT(B386:AU386,TRANSPOSE('QoL regression results'!$H$3:$H$48))</f>
        <v>0.87111597574744903</v>
      </c>
    </row>
    <row r="387" spans="1:49" x14ac:dyDescent="0.3">
      <c r="A387">
        <v>386</v>
      </c>
      <c r="B387" s="12">
        <v>0.89175878119034302</v>
      </c>
      <c r="C387" s="12">
        <v>4.2579868999258596E-3</v>
      </c>
      <c r="D387" s="12">
        <v>2.3782799513641E-3</v>
      </c>
      <c r="E387" s="12">
        <v>-2.6385437786209099E-2</v>
      </c>
      <c r="F387" s="12">
        <v>2.3689461932772299E-2</v>
      </c>
      <c r="G387" s="12">
        <v>1.42054855205546E-2</v>
      </c>
      <c r="H387" s="12">
        <v>9.6770002725871506E-3</v>
      </c>
      <c r="I387" s="12">
        <v>-2.4290110260984699E-2</v>
      </c>
      <c r="J387" s="12">
        <v>-4.24674656193086E-2</v>
      </c>
      <c r="K387" s="12">
        <v>-3.4990644806910103E-2</v>
      </c>
      <c r="L387" s="12">
        <v>-9.9790383874247102E-2</v>
      </c>
      <c r="M387" s="12">
        <v>-0.108582716536096</v>
      </c>
      <c r="N387" s="12">
        <v>-2.06655937779518E-2</v>
      </c>
      <c r="O387" s="12">
        <v>-6.0315432002341997E-2</v>
      </c>
      <c r="P387" s="12">
        <v>-9.2820946941873303E-2</v>
      </c>
      <c r="Q387" s="12">
        <v>-4.7819381223409799E-2</v>
      </c>
      <c r="R387" s="12">
        <v>-6.8034942831405196E-2</v>
      </c>
      <c r="S387" s="12">
        <v>-5.5862792131971699E-2</v>
      </c>
      <c r="T387" s="12">
        <v>-8.9968809782727893E-2</v>
      </c>
      <c r="U387" s="13">
        <v>9.0640512824367904E-5</v>
      </c>
      <c r="V387" s="12">
        <v>-8.3213132332751794E-2</v>
      </c>
      <c r="W387" s="12">
        <v>-3.25914635036582E-2</v>
      </c>
      <c r="X387" s="12">
        <v>-3.3976732986865002E-2</v>
      </c>
      <c r="Y387" s="12">
        <v>3.0108730629768198E-3</v>
      </c>
      <c r="Z387" s="12">
        <v>-3.0435474607050702E-3</v>
      </c>
      <c r="AA387" s="12">
        <v>-2.8702614497104699E-2</v>
      </c>
      <c r="AB387" s="12">
        <v>-6.8571517359935399E-2</v>
      </c>
      <c r="AC387" s="12">
        <v>1.54771867920564E-2</v>
      </c>
      <c r="AD387" s="12">
        <v>-0.109380429710956</v>
      </c>
      <c r="AE387" s="12">
        <v>-2.6736082805327101E-2</v>
      </c>
      <c r="AF387" s="12">
        <v>-2.6690145718889901E-2</v>
      </c>
      <c r="AG387" s="12">
        <v>-4.4314716666810201E-2</v>
      </c>
      <c r="AH387" s="12">
        <v>-3.0153287813561701E-2</v>
      </c>
      <c r="AI387" s="12">
        <v>-2.02974210672116E-2</v>
      </c>
      <c r="AJ387" s="12">
        <v>-1.06952625832094E-2</v>
      </c>
      <c r="AK387" s="12">
        <v>-9.9322236448321898E-3</v>
      </c>
      <c r="AL387" s="12">
        <v>-1.1737055360933699E-3</v>
      </c>
      <c r="AM387" s="12">
        <v>-1.6119882379294698E-2</v>
      </c>
      <c r="AN387" s="12">
        <v>-2.1785548553216402E-2</v>
      </c>
      <c r="AO387" s="12">
        <v>-3.7269358640239197E-2</v>
      </c>
      <c r="AP387" s="12">
        <v>-8.9253816549817403E-3</v>
      </c>
      <c r="AQ387" s="12">
        <v>-2.6814581950027901E-2</v>
      </c>
      <c r="AR387" s="12">
        <v>2.1618559334345599E-2</v>
      </c>
      <c r="AS387" s="12">
        <v>-9.8541618885070806E-3</v>
      </c>
      <c r="AT387" s="12">
        <v>-4.34582952353278E-2</v>
      </c>
      <c r="AU387" s="12">
        <v>2.8972171841553498E-2</v>
      </c>
      <c r="AW387">
        <f t="array" ref="AW387">SUMPRODUCT(B387:AU387,TRANSPOSE('QoL regression results'!$H$3:$H$48))</f>
        <v>0.86043178784068786</v>
      </c>
    </row>
    <row r="388" spans="1:49" x14ac:dyDescent="0.3">
      <c r="A388">
        <v>387</v>
      </c>
      <c r="B388" s="12">
        <v>0.897692830890647</v>
      </c>
      <c r="C388" s="12">
        <v>-4.72528934747751E-3</v>
      </c>
      <c r="D388" s="12">
        <v>-1.0568829960492101E-2</v>
      </c>
      <c r="E388" s="12">
        <v>-5.1899012884640897E-2</v>
      </c>
      <c r="F388" s="12">
        <v>1.84926132820896E-2</v>
      </c>
      <c r="G388" s="12">
        <v>1.0298361741355001E-2</v>
      </c>
      <c r="H388" s="12">
        <v>-3.2323384026365799E-3</v>
      </c>
      <c r="I388" s="12">
        <v>1.3674787602474E-2</v>
      </c>
      <c r="J388" s="12">
        <v>-5.2713181557121E-2</v>
      </c>
      <c r="K388" s="12">
        <v>-4.2499318094375599E-2</v>
      </c>
      <c r="L388" s="12">
        <v>-9.1189979320017503E-2</v>
      </c>
      <c r="M388" s="12">
        <v>-7.99848813860458E-2</v>
      </c>
      <c r="N388" s="12">
        <v>-1.0375089086065501E-2</v>
      </c>
      <c r="O388" s="12">
        <v>-4.2359565295178599E-2</v>
      </c>
      <c r="P388" s="12">
        <v>-0.120401868558814</v>
      </c>
      <c r="Q388" s="12">
        <v>-6.8482810704011798E-2</v>
      </c>
      <c r="R388" s="12">
        <v>-7.0990551479014799E-2</v>
      </c>
      <c r="S388" s="12">
        <v>-3.4919568802875202E-2</v>
      </c>
      <c r="T388" s="12">
        <v>-9.2147234858902902E-2</v>
      </c>
      <c r="U388" s="12">
        <v>3.6324620373710099E-2</v>
      </c>
      <c r="V388" s="12">
        <v>-8.9199256704409993E-2</v>
      </c>
      <c r="W388" s="12">
        <v>-3.4303835786593101E-2</v>
      </c>
      <c r="X388" s="12">
        <v>-9.1528027155579304E-3</v>
      </c>
      <c r="Y388" s="12">
        <v>-9.3133274026412603E-3</v>
      </c>
      <c r="Z388" s="12">
        <v>2.9589764177963301E-2</v>
      </c>
      <c r="AA388" s="12">
        <v>-1.7700156213852701E-2</v>
      </c>
      <c r="AB388" s="12">
        <v>-5.9514389011929097E-2</v>
      </c>
      <c r="AC388" s="12">
        <v>-4.0482971227152102E-2</v>
      </c>
      <c r="AD388" s="12">
        <v>1.6160331237681201E-2</v>
      </c>
      <c r="AE388" s="12">
        <v>-2.4419778063322399E-2</v>
      </c>
      <c r="AF388" s="12">
        <v>-9.0500095027349903E-3</v>
      </c>
      <c r="AG388" s="12">
        <v>-5.03505140267188E-2</v>
      </c>
      <c r="AH388" s="12">
        <v>-2.8742201048069099E-2</v>
      </c>
      <c r="AI388" s="12">
        <v>-1.36136668780146E-2</v>
      </c>
      <c r="AJ388" s="12">
        <v>-1.2247538702270499E-2</v>
      </c>
      <c r="AK388" s="12">
        <v>-4.2809918631469797E-3</v>
      </c>
      <c r="AL388" s="12">
        <v>3.2787594102446798E-3</v>
      </c>
      <c r="AM388" s="12">
        <v>-1.4203755650559299E-2</v>
      </c>
      <c r="AN388" s="12">
        <v>-1.6433142193085701E-2</v>
      </c>
      <c r="AO388" s="12">
        <v>-4.0829850719987702E-2</v>
      </c>
      <c r="AP388" s="12">
        <v>-1.5040621764405E-2</v>
      </c>
      <c r="AQ388" s="12">
        <v>-3.9729470559121099E-2</v>
      </c>
      <c r="AR388" s="12">
        <v>2.2392470170224402E-2</v>
      </c>
      <c r="AS388" s="12">
        <v>-1.03211788701397E-2</v>
      </c>
      <c r="AT388" s="12">
        <v>-4.3546501167547803E-2</v>
      </c>
      <c r="AU388" s="12">
        <v>3.2763708118223399E-2</v>
      </c>
      <c r="AW388">
        <f t="array" ref="AW388">SUMPRODUCT(B388:AU388,TRANSPOSE('QoL regression results'!$H$3:$H$48))</f>
        <v>0.87222938925282256</v>
      </c>
    </row>
    <row r="389" spans="1:49" x14ac:dyDescent="0.3">
      <c r="A389">
        <v>388</v>
      </c>
      <c r="B389" s="12">
        <v>0.87873742952263401</v>
      </c>
      <c r="C389" s="12">
        <v>5.3973098982942804E-3</v>
      </c>
      <c r="D389" s="12">
        <v>1.7673228208943E-3</v>
      </c>
      <c r="E389" s="12">
        <v>-4.85912181912121E-2</v>
      </c>
      <c r="F389" s="12">
        <v>2.0878754491565701E-2</v>
      </c>
      <c r="G389" s="12">
        <v>1.6821897111924899E-2</v>
      </c>
      <c r="H389" s="12">
        <v>2.2439261278397599E-3</v>
      </c>
      <c r="I389" s="12">
        <v>-2.6559477939303602E-2</v>
      </c>
      <c r="J389" s="12">
        <v>-4.7456340735961701E-2</v>
      </c>
      <c r="K389" s="12">
        <v>-4.2706082553796897E-2</v>
      </c>
      <c r="L389" s="12">
        <v>-0.106888765246346</v>
      </c>
      <c r="M389" s="12">
        <v>-0.11690494750753901</v>
      </c>
      <c r="N389" s="12">
        <v>-1.55639100024118E-2</v>
      </c>
      <c r="O389" s="12">
        <v>-4.4604814530930001E-2</v>
      </c>
      <c r="P389" s="12">
        <v>-9.2121648084488306E-2</v>
      </c>
      <c r="Q389" s="12">
        <v>-3.0314347595290499E-2</v>
      </c>
      <c r="R389" s="12">
        <v>-5.1181773593052399E-2</v>
      </c>
      <c r="S389" s="12">
        <v>-5.5848929343845603E-2</v>
      </c>
      <c r="T389" s="12">
        <v>-8.0351200055923902E-2</v>
      </c>
      <c r="U389" s="12">
        <v>1.0619073417885601E-2</v>
      </c>
      <c r="V389" s="12">
        <v>-0.125774040187067</v>
      </c>
      <c r="W389" s="12">
        <v>-2.2661329161587002E-2</v>
      </c>
      <c r="X389" s="12">
        <v>-2.0268758778398899E-2</v>
      </c>
      <c r="Y389" s="12">
        <v>8.9391820822374794E-3</v>
      </c>
      <c r="Z389" s="12">
        <v>-4.5311483154403002E-3</v>
      </c>
      <c r="AA389" s="12">
        <v>-2.6806940042605899E-2</v>
      </c>
      <c r="AB389" s="12">
        <v>-8.0867612010262796E-2</v>
      </c>
      <c r="AC389" s="12">
        <v>-5.2792709682127799E-2</v>
      </c>
      <c r="AD389" s="12">
        <v>1.9574109772652601E-2</v>
      </c>
      <c r="AE389" s="12">
        <v>-2.4527498111633999E-2</v>
      </c>
      <c r="AF389" s="12">
        <v>-2.5923027333002301E-2</v>
      </c>
      <c r="AG389" s="12">
        <v>-4.2377008635796999E-2</v>
      </c>
      <c r="AH389" s="12">
        <v>-3.4213675313380001E-2</v>
      </c>
      <c r="AI389" s="12">
        <v>-1.3303707858176301E-2</v>
      </c>
      <c r="AJ389" s="12">
        <v>-9.6277602721139798E-3</v>
      </c>
      <c r="AK389" s="12">
        <v>3.0672637368112602E-3</v>
      </c>
      <c r="AL389" s="12">
        <v>7.5400531650072801E-3</v>
      </c>
      <c r="AM389" s="12">
        <v>-1.12573131970001E-3</v>
      </c>
      <c r="AN389" s="12">
        <v>-1.21808950188519E-2</v>
      </c>
      <c r="AO389" s="12">
        <v>-3.2381750736512199E-2</v>
      </c>
      <c r="AP389" s="12">
        <v>-6.3633833830090102E-3</v>
      </c>
      <c r="AQ389" s="12">
        <v>-3.4447572360388597E-2</v>
      </c>
      <c r="AR389" s="12">
        <v>2.2528063899573101E-2</v>
      </c>
      <c r="AS389" s="12">
        <v>-1.4984238017127701E-2</v>
      </c>
      <c r="AT389" s="12">
        <v>-4.4783298606619899E-2</v>
      </c>
      <c r="AU389" s="12">
        <v>3.5128528918107298E-2</v>
      </c>
      <c r="AW389">
        <f t="array" ref="AW389">SUMPRODUCT(B389:AU389,TRANSPOSE('QoL regression results'!$H$3:$H$48))</f>
        <v>0.85206380737426124</v>
      </c>
    </row>
    <row r="390" spans="1:49" x14ac:dyDescent="0.3">
      <c r="A390">
        <v>389</v>
      </c>
      <c r="B390" s="12">
        <v>0.90200379426309396</v>
      </c>
      <c r="C390" s="12">
        <v>-5.6452319116914798E-3</v>
      </c>
      <c r="D390" s="12">
        <v>-1.9037741590990701E-2</v>
      </c>
      <c r="E390" s="12">
        <v>-4.48059355725096E-2</v>
      </c>
      <c r="F390" s="12">
        <v>2.85337937666219E-2</v>
      </c>
      <c r="G390" s="12">
        <v>2.1784690417576701E-2</v>
      </c>
      <c r="H390" s="12">
        <v>-7.1233651930269399E-4</v>
      </c>
      <c r="I390" s="12">
        <v>-2.33547668546643E-2</v>
      </c>
      <c r="J390" s="12">
        <v>-4.9243593746290802E-2</v>
      </c>
      <c r="K390" s="12">
        <v>-5.2337825591262897E-2</v>
      </c>
      <c r="L390" s="12">
        <v>-0.102093350169636</v>
      </c>
      <c r="M390" s="12">
        <v>-0.125075125796102</v>
      </c>
      <c r="N390" s="12">
        <v>-1.6583456537178898E-2</v>
      </c>
      <c r="O390" s="12">
        <v>-0.10069429747073599</v>
      </c>
      <c r="P390" s="12">
        <v>-5.8342993185256001E-2</v>
      </c>
      <c r="Q390" s="12">
        <v>-4.1090815537443301E-2</v>
      </c>
      <c r="R390" s="12">
        <v>-3.2803330286251299E-2</v>
      </c>
      <c r="S390" s="12">
        <v>-5.8617863135656298E-2</v>
      </c>
      <c r="T390" s="12">
        <v>-0.104643385392762</v>
      </c>
      <c r="U390" s="12">
        <v>1.4924269091408199E-2</v>
      </c>
      <c r="V390" s="12">
        <v>-0.101002491823299</v>
      </c>
      <c r="W390" s="12">
        <v>-4.04431714866662E-2</v>
      </c>
      <c r="X390" s="12">
        <v>-1.5559375605471401E-2</v>
      </c>
      <c r="Y390" s="12">
        <v>-5.3140075598234901E-2</v>
      </c>
      <c r="Z390" s="12">
        <v>-4.3887778815942399E-2</v>
      </c>
      <c r="AA390" s="12">
        <v>-1.61273145163204E-2</v>
      </c>
      <c r="AB390" s="12">
        <v>-7.5043992349766497E-2</v>
      </c>
      <c r="AC390" s="12">
        <v>-4.0524047575877901E-3</v>
      </c>
      <c r="AD390" s="12">
        <v>-8.2095953548585992E-3</v>
      </c>
      <c r="AE390" s="12">
        <v>-2.76094584634392E-2</v>
      </c>
      <c r="AF390" s="12">
        <v>-2.32082491790211E-2</v>
      </c>
      <c r="AG390" s="12">
        <v>-4.5060191823819699E-2</v>
      </c>
      <c r="AH390" s="12">
        <v>-4.08194279116076E-2</v>
      </c>
      <c r="AI390" s="12">
        <v>-2.3458929555768698E-2</v>
      </c>
      <c r="AJ390" s="12">
        <v>-1.26394247731299E-2</v>
      </c>
      <c r="AK390" s="12">
        <v>-5.4608858183513099E-3</v>
      </c>
      <c r="AL390" s="12">
        <v>5.0120002207106702E-3</v>
      </c>
      <c r="AM390" s="12">
        <v>-9.9352767053563704E-3</v>
      </c>
      <c r="AN390" s="12">
        <v>-1.6764742198791101E-2</v>
      </c>
      <c r="AO390" s="12">
        <v>-2.84944764315711E-2</v>
      </c>
      <c r="AP390" s="12">
        <v>-8.7446806810170807E-3</v>
      </c>
      <c r="AQ390" s="12">
        <v>-3.1613366125542899E-2</v>
      </c>
      <c r="AR390" s="12">
        <v>1.8634168475117601E-2</v>
      </c>
      <c r="AS390" s="12">
        <v>-6.7667680860794503E-3</v>
      </c>
      <c r="AT390" s="12">
        <v>-3.9315815855121401E-2</v>
      </c>
      <c r="AU390" s="12">
        <v>3.0758560250676199E-2</v>
      </c>
      <c r="AW390">
        <f t="array" ref="AW390">SUMPRODUCT(B390:AU390,TRANSPOSE('QoL regression results'!$H$3:$H$48))</f>
        <v>0.86619636657219701</v>
      </c>
    </row>
    <row r="391" spans="1:49" x14ac:dyDescent="0.3">
      <c r="A391">
        <v>390</v>
      </c>
      <c r="B391" s="12">
        <v>0.89350131260620602</v>
      </c>
      <c r="C391" s="12">
        <v>3.2390577465179998E-3</v>
      </c>
      <c r="D391" s="12">
        <v>7.3908749090484099E-3</v>
      </c>
      <c r="E391" s="12">
        <v>-5.3690998315253098E-2</v>
      </c>
      <c r="F391" s="12">
        <v>3.6911327604228099E-2</v>
      </c>
      <c r="G391" s="12">
        <v>3.00349620906393E-2</v>
      </c>
      <c r="H391" s="12">
        <v>1.8853591943267599E-2</v>
      </c>
      <c r="I391" s="12">
        <v>-5.6813079968117096E-3</v>
      </c>
      <c r="J391" s="12">
        <v>-5.37509936503483E-2</v>
      </c>
      <c r="K391" s="12">
        <v>-3.7872970111978099E-2</v>
      </c>
      <c r="L391" s="12">
        <v>-9.2571755362364505E-2</v>
      </c>
      <c r="M391" s="12">
        <v>-5.4802000472856299E-2</v>
      </c>
      <c r="N391" s="12">
        <v>-1.25919030434358E-2</v>
      </c>
      <c r="O391" s="12">
        <v>-5.09653476156222E-2</v>
      </c>
      <c r="P391" s="12">
        <v>-6.5016622046270595E-2</v>
      </c>
      <c r="Q391" s="12">
        <v>-6.5629410894676402E-2</v>
      </c>
      <c r="R391" s="12">
        <v>-0.11706475320851099</v>
      </c>
      <c r="S391" s="12">
        <v>-4.6877414831990899E-2</v>
      </c>
      <c r="T391" s="12">
        <v>-8.2456781565644205E-2</v>
      </c>
      <c r="U391" s="12">
        <v>3.7448489955522898E-2</v>
      </c>
      <c r="V391" s="12">
        <v>-0.111898600457562</v>
      </c>
      <c r="W391" s="12">
        <v>-2.6858138086932E-2</v>
      </c>
      <c r="X391" s="12">
        <v>-7.0440481155836301E-3</v>
      </c>
      <c r="Y391" s="12">
        <v>-5.4936771208517398E-3</v>
      </c>
      <c r="Z391" s="12">
        <v>-2.8426985486597601E-2</v>
      </c>
      <c r="AA391" s="12">
        <v>-6.9193682902297503E-3</v>
      </c>
      <c r="AB391" s="12">
        <v>-7.9839562046625595E-2</v>
      </c>
      <c r="AC391" s="12">
        <v>-7.2350864073991897E-2</v>
      </c>
      <c r="AD391" s="12">
        <v>6.8347854903197794E-2</v>
      </c>
      <c r="AE391" s="12">
        <v>-2.24735354421827E-2</v>
      </c>
      <c r="AF391" s="12">
        <v>-2.3673789985528701E-2</v>
      </c>
      <c r="AG391" s="12">
        <v>-4.09043708875639E-2</v>
      </c>
      <c r="AH391" s="12">
        <v>-4.44762767587117E-2</v>
      </c>
      <c r="AI391" s="12">
        <v>-1.9874157083800501E-2</v>
      </c>
      <c r="AJ391" s="12">
        <v>-1.0855628813400801E-2</v>
      </c>
      <c r="AK391" s="12">
        <v>-5.4373567276422502E-3</v>
      </c>
      <c r="AL391" s="12">
        <v>-5.1242598760244996E-4</v>
      </c>
      <c r="AM391" s="12">
        <v>-1.54215823050898E-2</v>
      </c>
      <c r="AN391" s="12">
        <v>-2.0039429439180599E-2</v>
      </c>
      <c r="AO391" s="12">
        <v>-3.04607314195969E-2</v>
      </c>
      <c r="AP391" s="12">
        <v>-8.2703540219917198E-3</v>
      </c>
      <c r="AQ391" s="12">
        <v>-3.6572460566632901E-2</v>
      </c>
      <c r="AR391" s="12">
        <v>2.6104202054181298E-2</v>
      </c>
      <c r="AS391" s="12">
        <v>-1.2981016607905601E-2</v>
      </c>
      <c r="AT391" s="12">
        <v>-4.9646485964874899E-2</v>
      </c>
      <c r="AU391" s="12">
        <v>2.82924406149913E-2</v>
      </c>
      <c r="AW391">
        <f t="array" ref="AW391">SUMPRODUCT(B391:AU391,TRANSPOSE('QoL regression results'!$H$3:$H$48))</f>
        <v>0.84851260985989185</v>
      </c>
    </row>
    <row r="392" spans="1:49" x14ac:dyDescent="0.3">
      <c r="A392">
        <v>391</v>
      </c>
      <c r="B392" s="12">
        <v>0.892446318711831</v>
      </c>
      <c r="C392" s="12">
        <v>3.4961893849798399E-3</v>
      </c>
      <c r="D392" s="12">
        <v>-7.7420428488196198E-3</v>
      </c>
      <c r="E392" s="12">
        <v>-5.7340574537118903E-2</v>
      </c>
      <c r="F392" s="12">
        <v>2.0179559844126199E-2</v>
      </c>
      <c r="G392" s="12">
        <v>2.2263691154455801E-2</v>
      </c>
      <c r="H392" s="12">
        <v>-1.3827830969726201E-3</v>
      </c>
      <c r="I392" s="12">
        <v>-3.41185196591509E-2</v>
      </c>
      <c r="J392" s="12">
        <v>-5.6800836452504902E-2</v>
      </c>
      <c r="K392" s="12">
        <v>-4.21087985117427E-2</v>
      </c>
      <c r="L392" s="12">
        <v>-0.13623359443507399</v>
      </c>
      <c r="M392" s="12">
        <v>-0.14577696056334899</v>
      </c>
      <c r="N392" s="12">
        <v>-1.8998021044215E-2</v>
      </c>
      <c r="O392" s="12">
        <v>-5.0817906374189599E-2</v>
      </c>
      <c r="P392" s="12">
        <v>-0.15345109985330199</v>
      </c>
      <c r="Q392" s="12">
        <v>-4.48880716939958E-2</v>
      </c>
      <c r="R392" s="12">
        <v>-5.4890291538994801E-2</v>
      </c>
      <c r="S392" s="12">
        <v>-3.4474696155855702E-2</v>
      </c>
      <c r="T392" s="12">
        <v>-7.6532692438313399E-2</v>
      </c>
      <c r="U392" s="12">
        <v>2.0006839344182001E-2</v>
      </c>
      <c r="V392" s="12">
        <v>-0.12152306363745401</v>
      </c>
      <c r="W392" s="12">
        <v>-1.10930375554819E-2</v>
      </c>
      <c r="X392" s="12">
        <v>-4.9385451080768202E-2</v>
      </c>
      <c r="Y392" s="12">
        <v>4.9068740801488696E-3</v>
      </c>
      <c r="Z392" s="12">
        <v>-9.0045549172021594E-3</v>
      </c>
      <c r="AA392" s="12">
        <v>-1.8124967428603499E-2</v>
      </c>
      <c r="AB392" s="12">
        <v>-8.4369716568281905E-2</v>
      </c>
      <c r="AC392" s="12">
        <v>-5.5959523474082796E-3</v>
      </c>
      <c r="AD392" s="12">
        <v>2.70555950293591E-2</v>
      </c>
      <c r="AE392" s="12">
        <v>-2.7278473615979501E-2</v>
      </c>
      <c r="AF392" s="12">
        <v>-2.5286589002467299E-2</v>
      </c>
      <c r="AG392" s="12">
        <v>-3.8906976794609902E-2</v>
      </c>
      <c r="AH392" s="12">
        <v>-3.75414232887855E-2</v>
      </c>
      <c r="AI392" s="12">
        <v>-2.23423955744542E-2</v>
      </c>
      <c r="AJ392" s="12">
        <v>-1.3075016272307E-2</v>
      </c>
      <c r="AK392" s="13">
        <v>2.59906319166913E-5</v>
      </c>
      <c r="AL392" s="12">
        <v>7.6910267398773999E-3</v>
      </c>
      <c r="AM392" s="12">
        <v>-6.1182151559700604E-3</v>
      </c>
      <c r="AN392" s="12">
        <v>-1.0506159032614801E-2</v>
      </c>
      <c r="AO392" s="12">
        <v>-3.1875263486354902E-2</v>
      </c>
      <c r="AP392" s="12">
        <v>-9.6081844247960096E-3</v>
      </c>
      <c r="AQ392" s="12">
        <v>-4.0816791465414802E-2</v>
      </c>
      <c r="AR392" s="12">
        <v>2.0380552095645099E-2</v>
      </c>
      <c r="AS392" s="12">
        <v>-7.3539345770156197E-3</v>
      </c>
      <c r="AT392" s="12">
        <v>-4.3353081219905998E-2</v>
      </c>
      <c r="AU392" s="12">
        <v>2.9646094279809E-2</v>
      </c>
      <c r="AW392">
        <f t="array" ref="AW392">SUMPRODUCT(B392:AU392,TRANSPOSE('QoL regression results'!$H$3:$H$48))</f>
        <v>0.86259592216292291</v>
      </c>
    </row>
    <row r="393" spans="1:49" x14ac:dyDescent="0.3">
      <c r="A393">
        <v>392</v>
      </c>
      <c r="B393" s="12">
        <v>0.89977537292193299</v>
      </c>
      <c r="C393" s="12">
        <v>-1.45806461855724E-3</v>
      </c>
      <c r="D393" s="12">
        <v>4.4159804399104604E-3</v>
      </c>
      <c r="E393" s="12">
        <v>-2.3429294339018599E-3</v>
      </c>
      <c r="F393" s="12">
        <v>2.7314612403796099E-2</v>
      </c>
      <c r="G393" s="12">
        <v>1.26492948246879E-2</v>
      </c>
      <c r="H393" s="12">
        <v>-1.0589112371804901E-2</v>
      </c>
      <c r="I393" s="12">
        <v>-3.0297436303667401E-2</v>
      </c>
      <c r="J393" s="12">
        <v>-5.0529785085260598E-2</v>
      </c>
      <c r="K393" s="12">
        <v>-4.82591758908507E-2</v>
      </c>
      <c r="L393" s="12">
        <v>-7.6139352340767602E-2</v>
      </c>
      <c r="M393" s="12">
        <v>-9.1097030118493794E-2</v>
      </c>
      <c r="N393" s="12">
        <v>-2.1624218250843499E-2</v>
      </c>
      <c r="O393" s="12">
        <v>-5.9532559275522097E-2</v>
      </c>
      <c r="P393" s="12">
        <v>-7.2336882629404894E-2</v>
      </c>
      <c r="Q393" s="12">
        <v>-5.2133992904830499E-2</v>
      </c>
      <c r="R393" s="12">
        <v>-7.45765572257754E-2</v>
      </c>
      <c r="S393" s="12">
        <v>-6.1041611318136298E-2</v>
      </c>
      <c r="T393" s="12">
        <v>-8.3665591371945999E-2</v>
      </c>
      <c r="U393" s="12">
        <v>2.0750411485226501E-2</v>
      </c>
      <c r="V393" s="12">
        <v>-5.2975747824179402E-2</v>
      </c>
      <c r="W393" s="12">
        <v>-1.9205946126498299E-2</v>
      </c>
      <c r="X393" s="12">
        <v>-4.9002742451898201E-2</v>
      </c>
      <c r="Y393" s="12">
        <v>-7.4923130643773901E-3</v>
      </c>
      <c r="Z393" s="12">
        <v>-2.50186676637262E-2</v>
      </c>
      <c r="AA393" s="12">
        <v>-1.73068484989931E-2</v>
      </c>
      <c r="AB393" s="12">
        <v>-7.8043299952973696E-2</v>
      </c>
      <c r="AC393" s="12">
        <v>-5.01559184814514E-2</v>
      </c>
      <c r="AD393" s="12">
        <v>-1.1381159824999799E-2</v>
      </c>
      <c r="AE393" s="12">
        <v>-3.1884511561430302E-2</v>
      </c>
      <c r="AF393" s="12">
        <v>-6.3742731963570198E-3</v>
      </c>
      <c r="AG393" s="12">
        <v>-3.7809061100841E-2</v>
      </c>
      <c r="AH393" s="12">
        <v>-4.5458938489334702E-2</v>
      </c>
      <c r="AI393" s="12">
        <v>-2.2095031269582899E-2</v>
      </c>
      <c r="AJ393" s="12">
        <v>-1.1597448896263801E-2</v>
      </c>
      <c r="AK393" s="12">
        <v>1.32469395245813E-3</v>
      </c>
      <c r="AL393" s="12">
        <v>7.2472170945872098E-3</v>
      </c>
      <c r="AM393" s="12">
        <v>-5.3100506507700604E-3</v>
      </c>
      <c r="AN393" s="12">
        <v>-1.6401286827003599E-2</v>
      </c>
      <c r="AO393" s="12">
        <v>-2.76102224033394E-2</v>
      </c>
      <c r="AP393" s="12">
        <v>-9.8924037415880298E-3</v>
      </c>
      <c r="AQ393" s="12">
        <v>-3.23841727523431E-2</v>
      </c>
      <c r="AR393" s="12">
        <v>2.0635210241210601E-2</v>
      </c>
      <c r="AS393" s="12">
        <v>-1.3826688634215699E-2</v>
      </c>
      <c r="AT393" s="12">
        <v>-4.0588559440715502E-2</v>
      </c>
      <c r="AU393" s="12">
        <v>3.42905092974733E-2</v>
      </c>
      <c r="AW393">
        <f t="array" ref="AW393">SUMPRODUCT(B393:AU393,TRANSPOSE('QoL regression results'!$H$3:$H$48))</f>
        <v>0.8615636515271855</v>
      </c>
    </row>
    <row r="394" spans="1:49" x14ac:dyDescent="0.3">
      <c r="A394">
        <v>393</v>
      </c>
      <c r="B394" s="12">
        <v>0.89809102952270803</v>
      </c>
      <c r="C394" s="12">
        <v>5.3062480069616001E-3</v>
      </c>
      <c r="D394" s="12">
        <v>-2.08967933283342E-2</v>
      </c>
      <c r="E394" s="12">
        <v>-1.95800613869495E-2</v>
      </c>
      <c r="F394" s="12">
        <v>1.7833020068463701E-2</v>
      </c>
      <c r="G394" s="12">
        <v>2.08085339579691E-2</v>
      </c>
      <c r="H394" s="12">
        <v>1.3962573634234801E-2</v>
      </c>
      <c r="I394" s="12">
        <v>-5.9538505658303098E-3</v>
      </c>
      <c r="J394" s="12">
        <v>-2.11011692215844E-2</v>
      </c>
      <c r="K394" s="12">
        <v>-4.4219383338183399E-2</v>
      </c>
      <c r="L394" s="12">
        <v>-0.111597376124401</v>
      </c>
      <c r="M394" s="12">
        <v>-6.23749320419658E-2</v>
      </c>
      <c r="N394" s="12">
        <v>-1.67595105288714E-2</v>
      </c>
      <c r="O394" s="12">
        <v>-6.2939090015967494E-2</v>
      </c>
      <c r="P394" s="12">
        <v>-0.114520367620685</v>
      </c>
      <c r="Q394" s="12">
        <v>-9.3722839411090997E-2</v>
      </c>
      <c r="R394" s="12">
        <v>-5.5383197879248801E-2</v>
      </c>
      <c r="S394" s="12">
        <v>-5.5693262897483997E-2</v>
      </c>
      <c r="T394" s="12">
        <v>-0.10661865143223</v>
      </c>
      <c r="U394" s="12">
        <v>-3.3064522838653402E-3</v>
      </c>
      <c r="V394" s="12">
        <v>-5.6428078696789001E-2</v>
      </c>
      <c r="W394" s="12">
        <v>-3.4358025250870401E-2</v>
      </c>
      <c r="X394" s="12">
        <v>-4.4674473145582497E-2</v>
      </c>
      <c r="Y394" s="12">
        <v>-6.2632516706899299E-3</v>
      </c>
      <c r="Z394" s="12">
        <v>-5.1958168161824999E-3</v>
      </c>
      <c r="AA394" s="12">
        <v>-1.3066195335752401E-2</v>
      </c>
      <c r="AB394" s="12">
        <v>-3.8650239382965502E-2</v>
      </c>
      <c r="AC394" s="12">
        <v>-6.5545285727596395E-2</v>
      </c>
      <c r="AD394" s="12">
        <v>1.9362634800660399E-2</v>
      </c>
      <c r="AE394" s="12">
        <v>-2.0410794143820601E-2</v>
      </c>
      <c r="AF394" s="12">
        <v>-1.96842907028466E-2</v>
      </c>
      <c r="AG394" s="12">
        <v>-4.93155989119878E-2</v>
      </c>
      <c r="AH394" s="12">
        <v>-3.67551898123398E-2</v>
      </c>
      <c r="AI394" s="12">
        <v>-1.6530855980170501E-2</v>
      </c>
      <c r="AJ394" s="12">
        <v>-1.1504441739747301E-2</v>
      </c>
      <c r="AK394" s="12">
        <v>-3.00460046727295E-3</v>
      </c>
      <c r="AL394" s="12">
        <v>6.7727895132692001E-3</v>
      </c>
      <c r="AM394" s="12">
        <v>-4.5814296553818397E-3</v>
      </c>
      <c r="AN394" s="12">
        <v>-1.9959437761309099E-2</v>
      </c>
      <c r="AO394" s="12">
        <v>-3.69937274750484E-2</v>
      </c>
      <c r="AP394" s="12">
        <v>-1.03234821297764E-2</v>
      </c>
      <c r="AQ394" s="12">
        <v>-3.7641940135792598E-2</v>
      </c>
      <c r="AR394" s="12">
        <v>2.38336863865618E-2</v>
      </c>
      <c r="AS394" s="12">
        <v>-1.2509333611499999E-2</v>
      </c>
      <c r="AT394" s="12">
        <v>-5.0105622047569798E-2</v>
      </c>
      <c r="AU394" s="12">
        <v>2.6885303111301301E-2</v>
      </c>
      <c r="AW394">
        <f t="array" ref="AW394">SUMPRODUCT(B394:AU394,TRANSPOSE('QoL regression results'!$H$3:$H$48))</f>
        <v>0.86810862922363741</v>
      </c>
    </row>
    <row r="395" spans="1:49" x14ac:dyDescent="0.3">
      <c r="A395">
        <v>394</v>
      </c>
      <c r="B395" s="12">
        <v>0.88600284064958201</v>
      </c>
      <c r="C395" s="13">
        <v>-2.00865536960602E-5</v>
      </c>
      <c r="D395" s="12">
        <v>-3.3463429315169599E-3</v>
      </c>
      <c r="E395" s="12">
        <v>-5.6524670084599202E-2</v>
      </c>
      <c r="F395" s="12">
        <v>1.9654502967109098E-2</v>
      </c>
      <c r="G395" s="12">
        <v>1.0562583565415101E-2</v>
      </c>
      <c r="H395" s="12">
        <v>-1.17103358756913E-3</v>
      </c>
      <c r="I395" s="12">
        <v>-2.6036464164709401E-2</v>
      </c>
      <c r="J395" s="12">
        <v>-5.3197039778850097E-2</v>
      </c>
      <c r="K395" s="12">
        <v>-4.4847165918522697E-2</v>
      </c>
      <c r="L395" s="12">
        <v>-0.122702249488174</v>
      </c>
      <c r="M395" s="12">
        <v>-0.121759988606292</v>
      </c>
      <c r="N395" s="12">
        <v>-8.3656279388100597E-3</v>
      </c>
      <c r="O395" s="12">
        <v>-6.6040056771200603E-2</v>
      </c>
      <c r="P395" s="12">
        <v>-9.5548863641996301E-2</v>
      </c>
      <c r="Q395" s="12">
        <v>-2.6292414677642598E-2</v>
      </c>
      <c r="R395" s="12">
        <v>-5.0826155686855702E-2</v>
      </c>
      <c r="S395" s="12">
        <v>-4.0385130408801997E-2</v>
      </c>
      <c r="T395" s="12">
        <v>-7.6809198879523394E-2</v>
      </c>
      <c r="U395" s="12">
        <v>1.5864907779117601E-2</v>
      </c>
      <c r="V395" s="12">
        <v>-5.9672001978503697E-2</v>
      </c>
      <c r="W395" s="12">
        <v>-2.78757749214746E-2</v>
      </c>
      <c r="X395" s="12">
        <v>-1.33787168783722E-2</v>
      </c>
      <c r="Y395" s="12">
        <v>1.8671870079391199E-2</v>
      </c>
      <c r="Z395" s="12">
        <v>2.7395268073310201E-3</v>
      </c>
      <c r="AA395" s="12">
        <v>-1.6304627743250401E-2</v>
      </c>
      <c r="AB395" s="12">
        <v>-5.7069890257238902E-2</v>
      </c>
      <c r="AC395" s="12">
        <v>-3.2601058298889499E-2</v>
      </c>
      <c r="AD395" s="12">
        <v>-2.98748216708641E-2</v>
      </c>
      <c r="AE395" s="12">
        <v>-2.1435001003219201E-2</v>
      </c>
      <c r="AF395" s="12">
        <v>-6.6815117769501503E-3</v>
      </c>
      <c r="AG395" s="12">
        <v>-3.9563416079399498E-2</v>
      </c>
      <c r="AH395" s="12">
        <v>-3.05944074382772E-2</v>
      </c>
      <c r="AI395" s="12">
        <v>-1.8900353847482801E-2</v>
      </c>
      <c r="AJ395" s="12">
        <v>-9.6448290750308207E-3</v>
      </c>
      <c r="AK395" s="12">
        <v>-6.44255648828575E-4</v>
      </c>
      <c r="AL395" s="12">
        <v>7.7350512334269199E-3</v>
      </c>
      <c r="AM395" s="12">
        <v>-6.4121477194982301E-3</v>
      </c>
      <c r="AN395" s="12">
        <v>-1.6226868542597601E-2</v>
      </c>
      <c r="AO395" s="12">
        <v>-2.9403763074291801E-2</v>
      </c>
      <c r="AP395" s="12">
        <v>-1.32899523717035E-2</v>
      </c>
      <c r="AQ395" s="12">
        <v>-4.58158680031132E-2</v>
      </c>
      <c r="AR395" s="12">
        <v>2.2202512282212199E-2</v>
      </c>
      <c r="AS395" s="12">
        <v>-1.36065144035821E-2</v>
      </c>
      <c r="AT395" s="12">
        <v>-4.3965620487587599E-2</v>
      </c>
      <c r="AU395" s="12">
        <v>3.2404681789171899E-2</v>
      </c>
      <c r="AW395">
        <f t="array" ref="AW395">SUMPRODUCT(B395:AU395,TRANSPOSE('QoL regression results'!$H$3:$H$48))</f>
        <v>0.86314348444473166</v>
      </c>
    </row>
    <row r="396" spans="1:49" x14ac:dyDescent="0.3">
      <c r="A396">
        <v>395</v>
      </c>
      <c r="B396" s="12">
        <v>0.90051111255121497</v>
      </c>
      <c r="C396" s="12">
        <v>3.49294585446429E-3</v>
      </c>
      <c r="D396" s="12">
        <v>-8.0886269976473604E-3</v>
      </c>
      <c r="E396" s="12">
        <v>-1.6654120595078099E-2</v>
      </c>
      <c r="F396" s="12">
        <v>2.5937382854620199E-2</v>
      </c>
      <c r="G396" s="12">
        <v>2.10819542149525E-2</v>
      </c>
      <c r="H396" s="12">
        <v>-1.80275748925506E-2</v>
      </c>
      <c r="I396" s="12">
        <v>-1.98211684803891E-2</v>
      </c>
      <c r="J396" s="12">
        <v>-4.4999606648871898E-2</v>
      </c>
      <c r="K396" s="12">
        <v>-4.3827098644488201E-2</v>
      </c>
      <c r="L396" s="12">
        <v>-0.101949436979621</v>
      </c>
      <c r="M396" s="12">
        <v>-9.2787045488985601E-2</v>
      </c>
      <c r="N396" s="12">
        <v>-1.8170646798827701E-2</v>
      </c>
      <c r="O396" s="12">
        <v>-7.8111247414649906E-2</v>
      </c>
      <c r="P396" s="12">
        <v>-5.92310640917382E-2</v>
      </c>
      <c r="Q396" s="12">
        <v>-3.9952879764302E-2</v>
      </c>
      <c r="R396" s="12">
        <v>-1.19587895278304E-2</v>
      </c>
      <c r="S396" s="12">
        <v>-4.2672805733524201E-2</v>
      </c>
      <c r="T396" s="12">
        <v>-7.8930563025117695E-2</v>
      </c>
      <c r="U396" s="12">
        <v>5.7855812672706897E-3</v>
      </c>
      <c r="V396" s="12">
        <v>-0.14517101559734299</v>
      </c>
      <c r="W396" s="12">
        <v>-1.6881902399400999E-2</v>
      </c>
      <c r="X396" s="12">
        <v>-3.80166524166533E-2</v>
      </c>
      <c r="Y396" s="12">
        <v>-2.3728787366979E-2</v>
      </c>
      <c r="Z396" s="12">
        <v>1.8663407525591001E-2</v>
      </c>
      <c r="AA396" s="12">
        <v>-6.7490908426983296E-3</v>
      </c>
      <c r="AB396" s="12">
        <v>-7.3158369392663306E-2</v>
      </c>
      <c r="AC396" s="12">
        <v>1.8379526442919799E-3</v>
      </c>
      <c r="AD396" s="12">
        <v>-6.6260899228901202E-3</v>
      </c>
      <c r="AE396" s="12">
        <v>-2.4685280101887901E-2</v>
      </c>
      <c r="AF396" s="12">
        <v>-1.9092607257910801E-2</v>
      </c>
      <c r="AG396" s="12">
        <v>-4.3814967181025899E-2</v>
      </c>
      <c r="AH396" s="12">
        <v>-4.2692734403079198E-2</v>
      </c>
      <c r="AI396" s="12">
        <v>-2.0077541122768699E-2</v>
      </c>
      <c r="AJ396" s="12">
        <v>-1.2502875724454E-2</v>
      </c>
      <c r="AK396" s="12">
        <v>-3.8962842902163898E-3</v>
      </c>
      <c r="AL396" s="12">
        <v>1.7075058928170601E-3</v>
      </c>
      <c r="AM396" s="12">
        <v>-5.7238360777075101E-3</v>
      </c>
      <c r="AN396" s="12">
        <v>-1.32241811189321E-2</v>
      </c>
      <c r="AO396" s="12">
        <v>-3.4876646437443898E-2</v>
      </c>
      <c r="AP396" s="12">
        <v>-9.2472585339779204E-3</v>
      </c>
      <c r="AQ396" s="12">
        <v>-3.5318464774909297E-2</v>
      </c>
      <c r="AR396" s="12">
        <v>2.3062755702164699E-2</v>
      </c>
      <c r="AS396" s="12">
        <v>-7.9299704086822492E-3</v>
      </c>
      <c r="AT396" s="12">
        <v>-3.9401932229565201E-2</v>
      </c>
      <c r="AU396" s="12">
        <v>2.00311697952162E-2</v>
      </c>
      <c r="AW396">
        <f t="array" ref="AW396">SUMPRODUCT(B396:AU396,TRANSPOSE('QoL regression results'!$H$3:$H$48))</f>
        <v>0.85952588404095287</v>
      </c>
    </row>
    <row r="397" spans="1:49" x14ac:dyDescent="0.3">
      <c r="A397">
        <v>396</v>
      </c>
      <c r="B397" s="12">
        <v>0.89598186200146701</v>
      </c>
      <c r="C397" s="12">
        <v>4.1000688057631698E-3</v>
      </c>
      <c r="D397" s="12">
        <v>-3.4175910825476898E-3</v>
      </c>
      <c r="E397" s="12">
        <v>-4.9829906276786198E-2</v>
      </c>
      <c r="F397" s="12">
        <v>1.7824115275554501E-2</v>
      </c>
      <c r="G397" s="12">
        <v>8.9934191479510393E-3</v>
      </c>
      <c r="H397" s="12">
        <v>1.9521374265147801E-2</v>
      </c>
      <c r="I397" s="12">
        <v>-2.2031205890189701E-2</v>
      </c>
      <c r="J397" s="12">
        <v>-6.14003897040886E-2</v>
      </c>
      <c r="K397" s="12">
        <v>-4.0390250390232002E-2</v>
      </c>
      <c r="L397" s="12">
        <v>-7.3526107323003506E-2</v>
      </c>
      <c r="M397" s="12">
        <v>-0.118723668993513</v>
      </c>
      <c r="N397" s="12">
        <v>-2.21725621676972E-2</v>
      </c>
      <c r="O397" s="12">
        <v>-5.0077002396979098E-2</v>
      </c>
      <c r="P397" s="12">
        <v>-4.8248817452834901E-2</v>
      </c>
      <c r="Q397" s="12">
        <v>-3.6608737766462E-2</v>
      </c>
      <c r="R397" s="12">
        <v>-3.7962329553845903E-2</v>
      </c>
      <c r="S397" s="12">
        <v>-5.3939053855716797E-2</v>
      </c>
      <c r="T397" s="12">
        <v>-0.123316764760686</v>
      </c>
      <c r="U397" s="12">
        <v>-2.6146600477293101E-3</v>
      </c>
      <c r="V397" s="12">
        <v>-1.45542966874581E-2</v>
      </c>
      <c r="W397" s="12">
        <v>-1.9380559150688401E-2</v>
      </c>
      <c r="X397" s="12">
        <v>-2.55922115542551E-2</v>
      </c>
      <c r="Y397" s="12">
        <v>-3.74978953539181E-2</v>
      </c>
      <c r="Z397" s="12">
        <v>-1.8336998180623999E-2</v>
      </c>
      <c r="AA397" s="12">
        <v>-2.9013924662743398E-2</v>
      </c>
      <c r="AB397" s="12">
        <v>-8.7579036499127405E-2</v>
      </c>
      <c r="AC397" s="12">
        <v>2.8861060382501202E-2</v>
      </c>
      <c r="AD397" s="12">
        <v>6.8803909684059103E-3</v>
      </c>
      <c r="AE397" s="12">
        <v>-2.22232292175817E-2</v>
      </c>
      <c r="AF397" s="12">
        <v>-1.5601117649695399E-2</v>
      </c>
      <c r="AG397" s="12">
        <v>-4.3801150158915302E-2</v>
      </c>
      <c r="AH397" s="12">
        <v>-3.4239424059871501E-2</v>
      </c>
      <c r="AI397" s="12">
        <v>-1.2739100080789101E-2</v>
      </c>
      <c r="AJ397" s="12">
        <v>-1.07672856280651E-2</v>
      </c>
      <c r="AK397" s="12">
        <v>-2.73308276259572E-3</v>
      </c>
      <c r="AL397" s="12">
        <v>-7.2598596582596105E-4</v>
      </c>
      <c r="AM397" s="12">
        <v>-1.43504517087467E-2</v>
      </c>
      <c r="AN397" s="12">
        <v>-2.05249429164681E-2</v>
      </c>
      <c r="AO397" s="12">
        <v>-3.4620999803103597E-2</v>
      </c>
      <c r="AP397" s="12">
        <v>-1.0782576828895499E-2</v>
      </c>
      <c r="AQ397" s="12">
        <v>-4.0469364835893203E-2</v>
      </c>
      <c r="AR397" s="12">
        <v>2.11923298865817E-2</v>
      </c>
      <c r="AS397" s="12">
        <v>-7.5233126812660903E-3</v>
      </c>
      <c r="AT397" s="12">
        <v>-4.38905971487712E-2</v>
      </c>
      <c r="AU397" s="12">
        <v>2.8898548732247498E-2</v>
      </c>
      <c r="AW397">
        <f t="array" ref="AW397">SUMPRODUCT(B397:AU397,TRANSPOSE('QoL regression results'!$H$3:$H$48))</f>
        <v>0.86101645197576959</v>
      </c>
    </row>
    <row r="398" spans="1:49" x14ac:dyDescent="0.3">
      <c r="A398">
        <v>397</v>
      </c>
      <c r="B398" s="12">
        <v>0.89849521727348403</v>
      </c>
      <c r="C398" s="12">
        <v>8.3115453365151092E-3</v>
      </c>
      <c r="D398" s="12">
        <v>-5.2567806729720999E-3</v>
      </c>
      <c r="E398" s="12">
        <v>-6.0581050667417001E-2</v>
      </c>
      <c r="F398" s="12">
        <v>2.6096811458580501E-2</v>
      </c>
      <c r="G398" s="12">
        <v>1.9669330134916198E-2</v>
      </c>
      <c r="H398" s="12">
        <v>1.2382233272762E-2</v>
      </c>
      <c r="I398" s="12">
        <v>-1.6654012395571099E-2</v>
      </c>
      <c r="J398" s="12">
        <v>-4.6418226238700601E-2</v>
      </c>
      <c r="K398" s="12">
        <v>-3.2253328891661E-2</v>
      </c>
      <c r="L398" s="12">
        <v>-0.10112359889117099</v>
      </c>
      <c r="M398" s="12">
        <v>-0.17464600541487199</v>
      </c>
      <c r="N398" s="12">
        <v>-1.8903240420642099E-2</v>
      </c>
      <c r="O398" s="12">
        <v>-9.6754735203464101E-2</v>
      </c>
      <c r="P398" s="12">
        <v>-9.4447373463079007E-2</v>
      </c>
      <c r="Q398" s="12">
        <v>-4.0118022928416701E-2</v>
      </c>
      <c r="R398" s="12">
        <v>-9.2898120067371595E-2</v>
      </c>
      <c r="S398" s="12">
        <v>-6.3064993039339406E-2</v>
      </c>
      <c r="T398" s="12">
        <v>-8.9658503353186106E-2</v>
      </c>
      <c r="U398" s="12">
        <v>-1.2332049985760801E-2</v>
      </c>
      <c r="V398" s="12">
        <v>-8.2777781233558403E-2</v>
      </c>
      <c r="W398" s="12">
        <v>-2.8223626729861302E-2</v>
      </c>
      <c r="X398" s="12">
        <v>-2.3054399006342999E-2</v>
      </c>
      <c r="Y398" s="12">
        <v>-2.2812973193397101E-2</v>
      </c>
      <c r="Z398" s="12">
        <v>-1.5831634945140699E-2</v>
      </c>
      <c r="AA398" s="12">
        <v>-2.0765527298791699E-2</v>
      </c>
      <c r="AB398" s="12">
        <v>-6.7674730232383504E-2</v>
      </c>
      <c r="AC398" s="12">
        <v>-1.48500683589642E-2</v>
      </c>
      <c r="AD398" s="12">
        <v>-3.1013348723559701E-2</v>
      </c>
      <c r="AE398" s="12">
        <v>-2.73523648158139E-2</v>
      </c>
      <c r="AF398" s="12">
        <v>-1.12547009943208E-2</v>
      </c>
      <c r="AG398" s="12">
        <v>-4.0975617131943698E-2</v>
      </c>
      <c r="AH398" s="12">
        <v>-4.1558952786726298E-2</v>
      </c>
      <c r="AI398" s="12">
        <v>-2.82224497598659E-2</v>
      </c>
      <c r="AJ398" s="12">
        <v>-1.20156321163603E-2</v>
      </c>
      <c r="AK398" s="12">
        <v>3.0553865706630899E-3</v>
      </c>
      <c r="AL398" s="12">
        <v>-3.1110145269218699E-3</v>
      </c>
      <c r="AM398" s="12">
        <v>-6.8981179199162704E-3</v>
      </c>
      <c r="AN398" s="12">
        <v>-2.2438694158233401E-2</v>
      </c>
      <c r="AO398" s="12">
        <v>-3.47732290521073E-2</v>
      </c>
      <c r="AP398" s="12">
        <v>-9.6698378755677196E-3</v>
      </c>
      <c r="AQ398" s="12">
        <v>-4.11168138464649E-2</v>
      </c>
      <c r="AR398" s="12">
        <v>1.62251408157645E-2</v>
      </c>
      <c r="AS398" s="12">
        <v>-1.0031420000028201E-2</v>
      </c>
      <c r="AT398" s="12">
        <v>-4.1176710608767701E-2</v>
      </c>
      <c r="AU398" s="12">
        <v>2.8162806876248801E-2</v>
      </c>
      <c r="AW398">
        <f t="array" ref="AW398">SUMPRODUCT(B398:AU398,TRANSPOSE('QoL regression results'!$H$3:$H$48))</f>
        <v>0.85382524995983589</v>
      </c>
    </row>
    <row r="399" spans="1:49" x14ac:dyDescent="0.3">
      <c r="A399">
        <v>398</v>
      </c>
      <c r="B399" s="12">
        <v>0.88981544664990697</v>
      </c>
      <c r="C399" s="12">
        <v>-2.7599560002824E-4</v>
      </c>
      <c r="D399" s="12">
        <v>3.3935114896370701E-3</v>
      </c>
      <c r="E399" s="12">
        <v>-1.1530051183535299E-2</v>
      </c>
      <c r="F399" s="12">
        <v>2.4690422140995601E-2</v>
      </c>
      <c r="G399" s="12">
        <v>2.40127170163262E-2</v>
      </c>
      <c r="H399" s="12">
        <v>-9.14971285798751E-3</v>
      </c>
      <c r="I399" s="12">
        <v>-2.4224221373482801E-2</v>
      </c>
      <c r="J399" s="12">
        <v>-7.3652262505917096E-2</v>
      </c>
      <c r="K399" s="12">
        <v>-4.6531276150762198E-2</v>
      </c>
      <c r="L399" s="12">
        <v>-7.5339858509339802E-2</v>
      </c>
      <c r="M399" s="12">
        <v>-8.9045426148845905E-2</v>
      </c>
      <c r="N399" s="12">
        <v>-1.49334337846186E-2</v>
      </c>
      <c r="O399" s="12">
        <v>-8.7959577617759799E-2</v>
      </c>
      <c r="P399" s="12">
        <v>-6.77538660833506E-2</v>
      </c>
      <c r="Q399" s="12">
        <v>-6.8857415862535507E-2</v>
      </c>
      <c r="R399" s="12">
        <v>-9.3315595897531106E-2</v>
      </c>
      <c r="S399" s="12">
        <v>-4.82451562396638E-2</v>
      </c>
      <c r="T399" s="12">
        <v>-7.7594982366209597E-2</v>
      </c>
      <c r="U399" s="12">
        <v>-2.40142773639908E-3</v>
      </c>
      <c r="V399" s="12">
        <v>-8.14237432820476E-2</v>
      </c>
      <c r="W399" s="12">
        <v>-2.3547820558927401E-2</v>
      </c>
      <c r="X399" s="12">
        <v>-1.4606588278271699E-2</v>
      </c>
      <c r="Y399" s="12">
        <v>-7.2749725303996402E-3</v>
      </c>
      <c r="Z399" s="12">
        <v>-3.5902685189740498E-2</v>
      </c>
      <c r="AA399" s="12">
        <v>-1.5926723362074201E-2</v>
      </c>
      <c r="AB399" s="12">
        <v>-6.4123111295546306E-2</v>
      </c>
      <c r="AC399" s="12">
        <v>3.28896012714315E-2</v>
      </c>
      <c r="AD399" s="12">
        <v>-5.2342092964401697E-2</v>
      </c>
      <c r="AE399" s="12">
        <v>-2.56246339802528E-2</v>
      </c>
      <c r="AF399" s="12">
        <v>-1.0487248009772699E-2</v>
      </c>
      <c r="AG399" s="12">
        <v>-4.3089828608894702E-2</v>
      </c>
      <c r="AH399" s="12">
        <v>-4.0922101178734703E-2</v>
      </c>
      <c r="AI399" s="12">
        <v>-1.9969660896203199E-2</v>
      </c>
      <c r="AJ399" s="12">
        <v>-1.2197714389810901E-2</v>
      </c>
      <c r="AK399" s="12">
        <v>2.1877504974513601E-3</v>
      </c>
      <c r="AL399" s="12">
        <v>7.7328796094148604E-3</v>
      </c>
      <c r="AM399" s="12">
        <v>-1.1030347196400401E-2</v>
      </c>
      <c r="AN399" s="12">
        <v>-1.46182216722591E-2</v>
      </c>
      <c r="AO399" s="12">
        <v>-2.7561470549969099E-2</v>
      </c>
      <c r="AP399" s="12">
        <v>-7.4774296613003199E-3</v>
      </c>
      <c r="AQ399" s="12">
        <v>-3.1322598581762597E-2</v>
      </c>
      <c r="AR399" s="12">
        <v>1.9311504598959101E-2</v>
      </c>
      <c r="AS399" s="12">
        <v>-4.3691404627062697E-3</v>
      </c>
      <c r="AT399" s="12">
        <v>-4.2980619808446502E-2</v>
      </c>
      <c r="AU399" s="12">
        <v>3.08560857894827E-2</v>
      </c>
      <c r="AW399">
        <f t="array" ref="AW399">SUMPRODUCT(B399:AU399,TRANSPOSE('QoL regression results'!$H$3:$H$48))</f>
        <v>0.85662622508058706</v>
      </c>
    </row>
    <row r="400" spans="1:49" x14ac:dyDescent="0.3">
      <c r="A400">
        <v>399</v>
      </c>
      <c r="B400" s="12">
        <v>0.89559364515818596</v>
      </c>
      <c r="C400" s="12">
        <v>-2.90960935750382E-3</v>
      </c>
      <c r="D400" s="12">
        <v>-3.2138101842651298E-2</v>
      </c>
      <c r="E400" s="12">
        <v>-2.5988525198647101E-2</v>
      </c>
      <c r="F400" s="12">
        <v>2.8458187346452099E-2</v>
      </c>
      <c r="G400" s="12">
        <v>3.9122215339394299E-2</v>
      </c>
      <c r="H400" s="12">
        <v>-8.4569985822347503E-3</v>
      </c>
      <c r="I400" s="12">
        <v>-9.2545230050280706E-3</v>
      </c>
      <c r="J400" s="12">
        <v>-3.3922714758762497E-2</v>
      </c>
      <c r="K400" s="12">
        <v>-4.7605476991232298E-2</v>
      </c>
      <c r="L400" s="12">
        <v>-9.9014753771586195E-2</v>
      </c>
      <c r="M400" s="12">
        <v>-7.4419735359116099E-2</v>
      </c>
      <c r="N400" s="12">
        <v>-1.5988936568795999E-2</v>
      </c>
      <c r="O400" s="12">
        <v>-4.9254090658719801E-2</v>
      </c>
      <c r="P400" s="12">
        <v>-8.72749668272607E-2</v>
      </c>
      <c r="Q400" s="12">
        <v>-8.7624645691123798E-2</v>
      </c>
      <c r="R400" s="12">
        <v>-6.3386130551840197E-2</v>
      </c>
      <c r="S400" s="12">
        <v>-2.4591898675750699E-2</v>
      </c>
      <c r="T400" s="12">
        <v>-7.5579562741277306E-2</v>
      </c>
      <c r="U400" s="12">
        <v>1.5952573831537802E-2</v>
      </c>
      <c r="V400" s="12">
        <v>-0.110136459804016</v>
      </c>
      <c r="W400" s="12">
        <v>-3.6596962901589702E-2</v>
      </c>
      <c r="X400" s="12">
        <v>-1.3091432828085701E-2</v>
      </c>
      <c r="Y400" s="12">
        <v>-1.8412203815361999E-2</v>
      </c>
      <c r="Z400" s="12">
        <v>-1.04392294448358E-2</v>
      </c>
      <c r="AA400" s="12">
        <v>-1.15733094075614E-2</v>
      </c>
      <c r="AB400" s="12">
        <v>-5.15034298849118E-2</v>
      </c>
      <c r="AC400" s="12">
        <v>-2.3236877064340099E-3</v>
      </c>
      <c r="AD400" s="12">
        <v>-1.9695707139563E-2</v>
      </c>
      <c r="AE400" s="12">
        <v>-2.8914419584201601E-2</v>
      </c>
      <c r="AF400" s="12">
        <v>-1.6770247518970102E-2</v>
      </c>
      <c r="AG400" s="12">
        <v>-4.1038229491866599E-2</v>
      </c>
      <c r="AH400" s="12">
        <v>-4.12771818220216E-2</v>
      </c>
      <c r="AI400" s="12">
        <v>-1.7959607875083002E-2</v>
      </c>
      <c r="AJ400" s="12">
        <v>-9.6299673452481596E-3</v>
      </c>
      <c r="AK400" s="12">
        <v>1.6309049874162699E-3</v>
      </c>
      <c r="AL400" s="12">
        <v>4.9479428466826002E-3</v>
      </c>
      <c r="AM400" s="12">
        <v>-8.9482150330325392E-3</v>
      </c>
      <c r="AN400" s="12">
        <v>-1.5877499029914099E-2</v>
      </c>
      <c r="AO400" s="12">
        <v>-2.65652227798409E-2</v>
      </c>
      <c r="AP400" s="12">
        <v>-1.0398257581044901E-2</v>
      </c>
      <c r="AQ400" s="12">
        <v>-3.8945660645016103E-2</v>
      </c>
      <c r="AR400" s="12">
        <v>1.7600684402951702E-2</v>
      </c>
      <c r="AS400" s="12">
        <v>-1.6373300734216001E-2</v>
      </c>
      <c r="AT400" s="12">
        <v>-4.8033894383963903E-2</v>
      </c>
      <c r="AU400" s="12">
        <v>3.45786112504783E-2</v>
      </c>
      <c r="AW400">
        <f t="array" ref="AW400">SUMPRODUCT(B400:AU400,TRANSPOSE('QoL regression results'!$H$3:$H$48))</f>
        <v>0.85926440618284705</v>
      </c>
    </row>
    <row r="401" spans="1:49" x14ac:dyDescent="0.3">
      <c r="A401">
        <v>400</v>
      </c>
      <c r="B401" s="12">
        <v>0.89070493698546405</v>
      </c>
      <c r="C401" s="12">
        <v>8.2737807056826491E-3</v>
      </c>
      <c r="D401" s="12">
        <v>-1.09290896117032E-2</v>
      </c>
      <c r="E401" s="12">
        <v>-2.4325499001731199E-2</v>
      </c>
      <c r="F401" s="12">
        <v>2.6662126460643899E-2</v>
      </c>
      <c r="G401" s="12">
        <v>3.5639435810124902E-2</v>
      </c>
      <c r="H401" s="12">
        <v>-4.4478783570988598E-3</v>
      </c>
      <c r="I401" s="12">
        <v>-9.0155295084408706E-3</v>
      </c>
      <c r="J401" s="12">
        <v>-4.2466035352969E-2</v>
      </c>
      <c r="K401" s="12">
        <v>-3.8351199389448899E-2</v>
      </c>
      <c r="L401" s="12">
        <v>-0.104537469269757</v>
      </c>
      <c r="M401" s="12">
        <v>-7.15766654624332E-2</v>
      </c>
      <c r="N401" s="12">
        <v>-9.6692974790428994E-3</v>
      </c>
      <c r="O401" s="12">
        <v>-6.7437035059686401E-2</v>
      </c>
      <c r="P401" s="12">
        <v>-9.5323443285520004E-2</v>
      </c>
      <c r="Q401" s="12">
        <v>-5.5952450964159801E-2</v>
      </c>
      <c r="R401" s="12">
        <v>-0.10296673894338899</v>
      </c>
      <c r="S401" s="12">
        <v>-5.9296357929761699E-2</v>
      </c>
      <c r="T401" s="12">
        <v>-9.8124535191478707E-2</v>
      </c>
      <c r="U401" s="12">
        <v>-3.64737532511793E-3</v>
      </c>
      <c r="V401" s="12">
        <v>-3.7107597375459003E-2</v>
      </c>
      <c r="W401" s="12">
        <v>-2.35139770139631E-2</v>
      </c>
      <c r="X401" s="12">
        <v>-3.9670321517419199E-2</v>
      </c>
      <c r="Y401" s="12">
        <v>9.7238065043460803E-3</v>
      </c>
      <c r="Z401" s="12">
        <v>-3.4088377830385E-3</v>
      </c>
      <c r="AA401" s="12">
        <v>-1.6327696686321402E-2</v>
      </c>
      <c r="AB401" s="12">
        <v>-5.9329900682995797E-2</v>
      </c>
      <c r="AC401" s="12">
        <v>-4.5888421593386103E-2</v>
      </c>
      <c r="AD401" s="12">
        <v>-9.5255522876404805E-2</v>
      </c>
      <c r="AE401" s="12">
        <v>-2.7731894569939301E-2</v>
      </c>
      <c r="AF401" s="12">
        <v>-1.6418980626623701E-2</v>
      </c>
      <c r="AG401" s="12">
        <v>-4.3997664427445397E-2</v>
      </c>
      <c r="AH401" s="12">
        <v>-4.1846236004115397E-2</v>
      </c>
      <c r="AI401" s="12">
        <v>-1.72965011473185E-2</v>
      </c>
      <c r="AJ401" s="12">
        <v>-1.0464792234059399E-2</v>
      </c>
      <c r="AK401" s="13">
        <v>7.4902506643192605E-5</v>
      </c>
      <c r="AL401" s="12">
        <v>1.69326965608507E-4</v>
      </c>
      <c r="AM401" s="12">
        <v>-1.22916272530993E-2</v>
      </c>
      <c r="AN401" s="12">
        <v>-1.5152686421595099E-2</v>
      </c>
      <c r="AO401" s="12">
        <v>-4.1074583574576502E-2</v>
      </c>
      <c r="AP401" s="12">
        <v>-1.29146188553273E-2</v>
      </c>
      <c r="AQ401" s="12">
        <v>-3.9007832676675798E-2</v>
      </c>
      <c r="AR401" s="12">
        <v>2.5254815722970898E-2</v>
      </c>
      <c r="AS401" s="12">
        <v>-1.0728136869037E-2</v>
      </c>
      <c r="AT401" s="12">
        <v>-3.87721577713201E-2</v>
      </c>
      <c r="AU401" s="12">
        <v>2.7832631026908899E-2</v>
      </c>
      <c r="AW401">
        <f t="array" ref="AW401">SUMPRODUCT(B401:AU401,TRANSPOSE('QoL regression results'!$H$3:$H$48))</f>
        <v>0.84902802794695709</v>
      </c>
    </row>
    <row r="402" spans="1:49" x14ac:dyDescent="0.3">
      <c r="A402">
        <v>401</v>
      </c>
      <c r="B402" s="12">
        <v>0.89409561937056403</v>
      </c>
      <c r="C402" s="12">
        <v>7.1220463086981199E-3</v>
      </c>
      <c r="D402" s="12">
        <v>1.1239308607528401E-2</v>
      </c>
      <c r="E402" s="12">
        <v>-1.3308482572720001E-3</v>
      </c>
      <c r="F402" s="12">
        <v>2.7449800100856101E-2</v>
      </c>
      <c r="G402" s="12">
        <v>4.8142298778244396E-3</v>
      </c>
      <c r="H402" s="12">
        <v>9.4565100101717502E-3</v>
      </c>
      <c r="I402" s="12">
        <v>-1.0039157447673501E-2</v>
      </c>
      <c r="J402" s="12">
        <v>-7.6855612662848793E-2</v>
      </c>
      <c r="K402" s="12">
        <v>-3.78599693352537E-2</v>
      </c>
      <c r="L402" s="12">
        <v>-7.1872091789648304E-2</v>
      </c>
      <c r="M402" s="12">
        <v>-0.110158167566937</v>
      </c>
      <c r="N402" s="12">
        <v>-1.7505946591745002E-2</v>
      </c>
      <c r="O402" s="12">
        <v>-3.6034159040894798E-2</v>
      </c>
      <c r="P402" s="12">
        <v>-7.9814013153369098E-2</v>
      </c>
      <c r="Q402" s="12">
        <v>-6.0537191298417697E-2</v>
      </c>
      <c r="R402" s="12">
        <v>1.85081574072667E-2</v>
      </c>
      <c r="S402" s="12">
        <v>-5.0055048480017801E-2</v>
      </c>
      <c r="T402" s="12">
        <v>-9.3705943898642605E-2</v>
      </c>
      <c r="U402" s="12">
        <v>1.02812453399392E-2</v>
      </c>
      <c r="V402" s="12">
        <v>2.55998945963276E-2</v>
      </c>
      <c r="W402" s="12">
        <v>-2.9849632191904001E-2</v>
      </c>
      <c r="X402" s="12">
        <v>-1.5150947400314201E-3</v>
      </c>
      <c r="Y402" s="12">
        <v>-4.24177566804046E-4</v>
      </c>
      <c r="Z402" s="12">
        <v>-1.94875029869397E-2</v>
      </c>
      <c r="AA402" s="12">
        <v>-1.7588173799561499E-2</v>
      </c>
      <c r="AB402" s="12">
        <v>-7.89313943409852E-2</v>
      </c>
      <c r="AC402" s="12">
        <v>-5.4568250661449103E-2</v>
      </c>
      <c r="AD402" s="12">
        <v>-5.0836112322642298E-2</v>
      </c>
      <c r="AE402" s="12">
        <v>-2.5671092613166899E-2</v>
      </c>
      <c r="AF402" s="12">
        <v>-1.7779531567156299E-2</v>
      </c>
      <c r="AG402" s="12">
        <v>-4.4870633639672398E-2</v>
      </c>
      <c r="AH402" s="12">
        <v>-4.4519310433620299E-2</v>
      </c>
      <c r="AI402" s="12">
        <v>-1.8990301791863801E-2</v>
      </c>
      <c r="AJ402" s="12">
        <v>-1.25177907796088E-2</v>
      </c>
      <c r="AK402" s="12">
        <v>4.5197673535208498E-3</v>
      </c>
      <c r="AL402" s="12">
        <v>7.5967744046432899E-3</v>
      </c>
      <c r="AM402" s="12">
        <v>-2.73664689193944E-3</v>
      </c>
      <c r="AN402" s="12">
        <v>-1.42038877987762E-2</v>
      </c>
      <c r="AO402" s="12">
        <v>-2.55645294785538E-2</v>
      </c>
      <c r="AP402" s="12">
        <v>-9.0767766120683005E-3</v>
      </c>
      <c r="AQ402" s="12">
        <v>-3.5728375371373203E-2</v>
      </c>
      <c r="AR402" s="12">
        <v>1.762440648896E-2</v>
      </c>
      <c r="AS402" s="12">
        <v>-1.3053187383364299E-2</v>
      </c>
      <c r="AT402" s="12">
        <v>-4.0104061815740097E-2</v>
      </c>
      <c r="AU402" s="12">
        <v>2.61880158443876E-2</v>
      </c>
      <c r="AW402">
        <f t="array" ref="AW402">SUMPRODUCT(B402:AU402,TRANSPOSE('QoL regression results'!$H$3:$H$48))</f>
        <v>0.85717308334158693</v>
      </c>
    </row>
    <row r="403" spans="1:49" x14ac:dyDescent="0.3">
      <c r="A403">
        <v>402</v>
      </c>
      <c r="B403" s="12">
        <v>0.88352862921176301</v>
      </c>
      <c r="C403" s="12">
        <v>2.3563999189645298E-3</v>
      </c>
      <c r="D403" s="12">
        <v>5.9678901176499601E-3</v>
      </c>
      <c r="E403" s="12">
        <v>-2.1586177482750699E-2</v>
      </c>
      <c r="F403" s="12">
        <v>2.1112336245376399E-2</v>
      </c>
      <c r="G403" s="12">
        <v>1.2149347467881801E-2</v>
      </c>
      <c r="H403" s="12">
        <v>-6.4616187151457201E-4</v>
      </c>
      <c r="I403" s="12">
        <v>1.0803834698670501E-3</v>
      </c>
      <c r="J403" s="12">
        <v>-6.9536558153894798E-2</v>
      </c>
      <c r="K403" s="12">
        <v>-3.4620118844283301E-2</v>
      </c>
      <c r="L403" s="12">
        <v>-9.0998748060511794E-2</v>
      </c>
      <c r="M403" s="12">
        <v>-5.4114456082991598E-2</v>
      </c>
      <c r="N403" s="12">
        <v>-1.5953472883994801E-2</v>
      </c>
      <c r="O403" s="12">
        <v>-4.6373517124858203E-2</v>
      </c>
      <c r="P403" s="12">
        <v>-0.104249272586591</v>
      </c>
      <c r="Q403" s="12">
        <v>-7.13656109483395E-2</v>
      </c>
      <c r="R403" s="12">
        <v>-5.69433256807481E-2</v>
      </c>
      <c r="S403" s="12">
        <v>-5.2614809105723803E-2</v>
      </c>
      <c r="T403" s="12">
        <v>-8.7493191908683599E-2</v>
      </c>
      <c r="U403" s="12">
        <v>-1.4809169770633099E-2</v>
      </c>
      <c r="V403" s="12">
        <v>-8.8193822898547797E-2</v>
      </c>
      <c r="W403" s="12">
        <v>-2.0924070945460199E-2</v>
      </c>
      <c r="X403" s="12">
        <v>-1.43343939533507E-2</v>
      </c>
      <c r="Y403" s="12">
        <v>1.60047910120392E-2</v>
      </c>
      <c r="Z403" s="12">
        <v>4.8910714436014503E-2</v>
      </c>
      <c r="AA403" s="12">
        <v>-2.57894450333629E-2</v>
      </c>
      <c r="AB403" s="12">
        <v>-5.0536836485386899E-2</v>
      </c>
      <c r="AC403" s="12">
        <v>1.20057291443954E-2</v>
      </c>
      <c r="AD403" s="12">
        <v>1.32475150132791E-2</v>
      </c>
      <c r="AE403" s="12">
        <v>-2.4899200887784599E-2</v>
      </c>
      <c r="AF403" s="12">
        <v>-1.8076042630768001E-2</v>
      </c>
      <c r="AG403" s="12">
        <v>-4.5577891117880603E-2</v>
      </c>
      <c r="AH403" s="12">
        <v>-3.5221220983707301E-2</v>
      </c>
      <c r="AI403" s="12">
        <v>-1.9104794813558899E-2</v>
      </c>
      <c r="AJ403" s="12">
        <v>-1.0161621719273799E-2</v>
      </c>
      <c r="AK403" s="12">
        <v>5.5614122335411803E-3</v>
      </c>
      <c r="AL403" s="12">
        <v>8.2504415431268307E-3</v>
      </c>
      <c r="AM403" s="12">
        <v>6.3221544529622198E-4</v>
      </c>
      <c r="AN403" s="12">
        <v>-1.2475903662291199E-2</v>
      </c>
      <c r="AO403" s="12">
        <v>-3.0839770641979999E-2</v>
      </c>
      <c r="AP403" s="12">
        <v>-9.9029515608910108E-3</v>
      </c>
      <c r="AQ403" s="12">
        <v>-3.5083236580396998E-2</v>
      </c>
      <c r="AR403" s="12">
        <v>2.39551806969617E-2</v>
      </c>
      <c r="AS403" s="12">
        <v>-1.15520443115991E-2</v>
      </c>
      <c r="AT403" s="12">
        <v>-4.1094315466888201E-2</v>
      </c>
      <c r="AU403" s="12">
        <v>3.1102645635102E-2</v>
      </c>
      <c r="AW403">
        <f t="array" ref="AW403">SUMPRODUCT(B403:AU403,TRANSPOSE('QoL regression results'!$H$3:$H$48))</f>
        <v>0.85655784977118254</v>
      </c>
    </row>
    <row r="404" spans="1:49" x14ac:dyDescent="0.3">
      <c r="A404">
        <v>403</v>
      </c>
      <c r="B404" s="12">
        <v>0.89140381129670399</v>
      </c>
      <c r="C404" s="12">
        <v>1.5532041143258399E-3</v>
      </c>
      <c r="D404" s="12">
        <v>-1.01903011507319E-2</v>
      </c>
      <c r="E404" s="12">
        <v>-3.6588335801700303E-2</v>
      </c>
      <c r="F404" s="12">
        <v>1.8800531049283298E-2</v>
      </c>
      <c r="G404" s="12">
        <v>9.6516490856478395E-3</v>
      </c>
      <c r="H404" s="13">
        <v>-5.1634849738187897E-7</v>
      </c>
      <c r="I404" s="12">
        <v>-2.8118156709950399E-2</v>
      </c>
      <c r="J404" s="12">
        <v>-5.4968943087656499E-2</v>
      </c>
      <c r="K404" s="12">
        <v>-3.9708663292399998E-2</v>
      </c>
      <c r="L404" s="12">
        <v>-0.108581775087433</v>
      </c>
      <c r="M404" s="12">
        <v>-0.17382081466104199</v>
      </c>
      <c r="N404" s="12">
        <v>-1.4806595242663201E-2</v>
      </c>
      <c r="O404" s="12">
        <v>-7.7705568582002102E-2</v>
      </c>
      <c r="P404" s="12">
        <v>-9.20407960575782E-2</v>
      </c>
      <c r="Q404" s="12">
        <v>-5.3926817917954402E-2</v>
      </c>
      <c r="R404" s="12">
        <v>-3.6448905364122701E-2</v>
      </c>
      <c r="S404" s="12">
        <v>-3.9425606873648697E-2</v>
      </c>
      <c r="T404" s="12">
        <v>-8.9568253366772099E-2</v>
      </c>
      <c r="U404" s="12">
        <v>7.7656941884679499E-4</v>
      </c>
      <c r="V404" s="12">
        <v>-8.7606267454267403E-2</v>
      </c>
      <c r="W404" s="12">
        <v>-4.2563319871295198E-2</v>
      </c>
      <c r="X404" s="12">
        <v>-3.0610032888590499E-2</v>
      </c>
      <c r="Y404" s="12">
        <v>1.9588465820559401E-2</v>
      </c>
      <c r="Z404" s="12">
        <v>-1.5383933179352501E-2</v>
      </c>
      <c r="AA404" s="12">
        <v>-4.2302603636442801E-3</v>
      </c>
      <c r="AB404" s="12">
        <v>-6.5425057131155304E-2</v>
      </c>
      <c r="AC404" s="12">
        <v>-1.1595544737781601E-2</v>
      </c>
      <c r="AD404" s="12">
        <v>3.9396013265072501E-3</v>
      </c>
      <c r="AE404" s="12">
        <v>-2.3742033459110599E-2</v>
      </c>
      <c r="AF404" s="12">
        <v>-2.1156063780834799E-2</v>
      </c>
      <c r="AG404" s="12">
        <v>-4.0850547262850999E-2</v>
      </c>
      <c r="AH404" s="12">
        <v>-3.5233709991980201E-2</v>
      </c>
      <c r="AI404" s="12">
        <v>-7.0491881451210598E-3</v>
      </c>
      <c r="AJ404" s="12">
        <v>-8.4690313185296299E-3</v>
      </c>
      <c r="AK404" s="12">
        <v>-7.3120290801756502E-4</v>
      </c>
      <c r="AL404" s="12">
        <v>7.48472959674484E-3</v>
      </c>
      <c r="AM404" s="12">
        <v>-5.3073332667439898E-3</v>
      </c>
      <c r="AN404" s="12">
        <v>-9.9158210656109802E-3</v>
      </c>
      <c r="AO404" s="12">
        <v>-3.6153484419718197E-2</v>
      </c>
      <c r="AP404" s="12">
        <v>-6.6466012173294004E-3</v>
      </c>
      <c r="AQ404" s="12">
        <v>-3.9213676210117898E-2</v>
      </c>
      <c r="AR404" s="12">
        <v>2.4691973060880099E-2</v>
      </c>
      <c r="AS404" s="12">
        <v>-1.6873182828503301E-2</v>
      </c>
      <c r="AT404" s="12">
        <v>-5.0088309936157802E-2</v>
      </c>
      <c r="AU404" s="12">
        <v>2.7744818763639E-2</v>
      </c>
      <c r="AW404">
        <f t="array" ref="AW404">SUMPRODUCT(B404:AU404,TRANSPOSE('QoL regression results'!$H$3:$H$48))</f>
        <v>0.86365483090146866</v>
      </c>
    </row>
    <row r="405" spans="1:49" x14ac:dyDescent="0.3">
      <c r="A405">
        <v>404</v>
      </c>
      <c r="B405" s="12">
        <v>0.883959121407349</v>
      </c>
      <c r="C405" s="12">
        <v>3.0564358590765102E-3</v>
      </c>
      <c r="D405" s="12">
        <v>-2.0090190263153701E-2</v>
      </c>
      <c r="E405" s="12">
        <v>1.13390449649806E-2</v>
      </c>
      <c r="F405" s="12">
        <v>1.85287653997585E-2</v>
      </c>
      <c r="G405" s="12">
        <v>7.7243950003500102E-3</v>
      </c>
      <c r="H405" s="12">
        <v>-3.21777979354071E-2</v>
      </c>
      <c r="I405" s="12">
        <v>-1.91528705014745E-2</v>
      </c>
      <c r="J405" s="12">
        <v>-6.6939093321976895E-2</v>
      </c>
      <c r="K405" s="12">
        <v>-4.2748149529983001E-2</v>
      </c>
      <c r="L405" s="12">
        <v>-0.100711924272138</v>
      </c>
      <c r="M405" s="12">
        <v>-0.114388523000822</v>
      </c>
      <c r="N405" s="12">
        <v>-7.3939681140576799E-3</v>
      </c>
      <c r="O405" s="12">
        <v>-4.5011319810840299E-2</v>
      </c>
      <c r="P405" s="12">
        <v>-0.11218240338754901</v>
      </c>
      <c r="Q405" s="12">
        <v>-6.2616492165573606E-2</v>
      </c>
      <c r="R405" s="12">
        <v>-4.8455274355409202E-2</v>
      </c>
      <c r="S405" s="12">
        <v>-3.2847778347659902E-2</v>
      </c>
      <c r="T405" s="12">
        <v>-6.55248981754291E-2</v>
      </c>
      <c r="U405" s="12">
        <v>4.8493679745342202E-2</v>
      </c>
      <c r="V405" s="12">
        <v>-6.84628769152099E-2</v>
      </c>
      <c r="W405" s="12">
        <v>-2.9292205291180901E-2</v>
      </c>
      <c r="X405" s="12">
        <v>-2.4753203260755498E-2</v>
      </c>
      <c r="Y405" s="12">
        <v>-1.89879095402418E-2</v>
      </c>
      <c r="Z405" s="12">
        <v>-5.83645620801896E-3</v>
      </c>
      <c r="AA405" s="12">
        <v>-1.4924477129036299E-2</v>
      </c>
      <c r="AB405" s="12">
        <v>-7.6359989967549197E-2</v>
      </c>
      <c r="AC405" s="12">
        <v>-4.7965390463169701E-2</v>
      </c>
      <c r="AD405" s="12">
        <v>-4.9025610039570698E-2</v>
      </c>
      <c r="AE405" s="12">
        <v>-2.70905699888787E-2</v>
      </c>
      <c r="AF405" s="12">
        <v>-1.2137729822570701E-2</v>
      </c>
      <c r="AG405" s="12">
        <v>-3.3263996497151997E-2</v>
      </c>
      <c r="AH405" s="12">
        <v>-2.9411409300134399E-2</v>
      </c>
      <c r="AI405" s="12">
        <v>-8.9112412401225905E-3</v>
      </c>
      <c r="AJ405" s="12">
        <v>-1.03285517557767E-2</v>
      </c>
      <c r="AK405" s="12">
        <v>-7.3689117760373005E-4</v>
      </c>
      <c r="AL405" s="12">
        <v>2.9225512763470002E-3</v>
      </c>
      <c r="AM405" s="12">
        <v>-7.47723615231243E-3</v>
      </c>
      <c r="AN405" s="12">
        <v>-1.8048265740297099E-2</v>
      </c>
      <c r="AO405" s="12">
        <v>-3.7361490218784099E-2</v>
      </c>
      <c r="AP405" s="12">
        <v>-9.6213110070402993E-3</v>
      </c>
      <c r="AQ405" s="12">
        <v>-4.1385914545294999E-2</v>
      </c>
      <c r="AR405" s="12">
        <v>2.8475741759600801E-2</v>
      </c>
      <c r="AS405" s="12">
        <v>-8.1023862257455E-3</v>
      </c>
      <c r="AT405" s="12">
        <v>-3.6264774606299399E-2</v>
      </c>
      <c r="AU405" s="12">
        <v>2.5377382497264501E-2</v>
      </c>
      <c r="AW405">
        <f t="array" ref="AW405">SUMPRODUCT(B405:AU405,TRANSPOSE('QoL regression results'!$H$3:$H$48))</f>
        <v>0.85747026338356158</v>
      </c>
    </row>
    <row r="406" spans="1:49" x14ac:dyDescent="0.3">
      <c r="A406">
        <v>405</v>
      </c>
      <c r="B406" s="12">
        <v>0.88095685262485901</v>
      </c>
      <c r="C406" s="12">
        <v>8.7883814033222207E-3</v>
      </c>
      <c r="D406" s="12">
        <v>3.8510215609377499E-3</v>
      </c>
      <c r="E406" s="12">
        <v>-4.0248709340939798E-2</v>
      </c>
      <c r="F406" s="12">
        <v>1.11305017815083E-2</v>
      </c>
      <c r="G406" s="12">
        <v>2.44058756989253E-3</v>
      </c>
      <c r="H406" s="12">
        <v>-1.5567751777640399E-2</v>
      </c>
      <c r="I406" s="12">
        <v>-5.2741797538265597E-3</v>
      </c>
      <c r="J406" s="12">
        <v>-5.7833316172573097E-2</v>
      </c>
      <c r="K406" s="12">
        <v>-3.9979643434281897E-2</v>
      </c>
      <c r="L406" s="12">
        <v>-8.6673524423178799E-2</v>
      </c>
      <c r="M406" s="12">
        <v>-0.13886701810750099</v>
      </c>
      <c r="N406" s="12">
        <v>-6.5959003782404503E-3</v>
      </c>
      <c r="O406" s="12">
        <v>-6.5846637207102904E-2</v>
      </c>
      <c r="P406" s="12">
        <v>-0.12781590260064499</v>
      </c>
      <c r="Q406" s="12">
        <v>-5.4679526860574097E-2</v>
      </c>
      <c r="R406" s="12">
        <v>-5.6566425833264503E-2</v>
      </c>
      <c r="S406" s="12">
        <v>-5.6020788471168502E-2</v>
      </c>
      <c r="T406" s="12">
        <v>-6.40569371670726E-2</v>
      </c>
      <c r="U406" s="12">
        <v>2.1226636841770698E-2</v>
      </c>
      <c r="V406" s="12">
        <v>-3.6796574197824498E-2</v>
      </c>
      <c r="W406" s="12">
        <v>-3.5692260634101101E-2</v>
      </c>
      <c r="X406" s="12">
        <v>-4.5701184838235098E-2</v>
      </c>
      <c r="Y406" s="12">
        <v>9.7223859086705607E-3</v>
      </c>
      <c r="Z406" s="12">
        <v>1.0768038435271E-2</v>
      </c>
      <c r="AA406" s="12">
        <v>-1.0138107814446099E-2</v>
      </c>
      <c r="AB406" s="12">
        <v>-5.5995452916814598E-2</v>
      </c>
      <c r="AC406" s="12">
        <v>-2.97916522768868E-2</v>
      </c>
      <c r="AD406" s="12">
        <v>4.10232106328038E-3</v>
      </c>
      <c r="AE406" s="12">
        <v>-2.8667994433694201E-2</v>
      </c>
      <c r="AF406" s="12">
        <v>-1.5248579151096901E-2</v>
      </c>
      <c r="AG406" s="12">
        <v>-4.58208016089377E-2</v>
      </c>
      <c r="AH406" s="12">
        <v>-3.1420610033738201E-2</v>
      </c>
      <c r="AI406" s="12">
        <v>-1.48156545095951E-2</v>
      </c>
      <c r="AJ406" s="12">
        <v>-7.7438631180956801E-3</v>
      </c>
      <c r="AK406" s="12">
        <v>9.3510090534014208E-3</v>
      </c>
      <c r="AL406" s="12">
        <v>8.92226837234689E-3</v>
      </c>
      <c r="AM406" s="12">
        <v>-4.1455731224884504E-3</v>
      </c>
      <c r="AN406" s="12">
        <v>-1.40477593405947E-2</v>
      </c>
      <c r="AO406" s="12">
        <v>-2.8583020291592799E-2</v>
      </c>
      <c r="AP406" s="12">
        <v>-7.9789355997736799E-3</v>
      </c>
      <c r="AQ406" s="12">
        <v>-3.9338667377913E-2</v>
      </c>
      <c r="AR406" s="12">
        <v>1.5526575228288399E-2</v>
      </c>
      <c r="AS406" s="12">
        <v>-8.8608109253838999E-3</v>
      </c>
      <c r="AT406" s="12">
        <v>-4.2913941707685997E-2</v>
      </c>
      <c r="AU406" s="12">
        <v>3.6628738727724902E-2</v>
      </c>
      <c r="AW406">
        <f t="array" ref="AW406">SUMPRODUCT(B406:AU406,TRANSPOSE('QoL regression results'!$H$3:$H$48))</f>
        <v>0.8584585109634677</v>
      </c>
    </row>
    <row r="407" spans="1:49" x14ac:dyDescent="0.3">
      <c r="A407">
        <v>406</v>
      </c>
      <c r="B407" s="12">
        <v>0.88293524677288504</v>
      </c>
      <c r="C407" s="12">
        <v>1.05371328990177E-2</v>
      </c>
      <c r="D407" s="12">
        <v>1.29661835807162E-2</v>
      </c>
      <c r="E407" s="12">
        <v>-2.6296439590424499E-2</v>
      </c>
      <c r="F407" s="12">
        <v>2.2629833823142102E-2</v>
      </c>
      <c r="G407" s="12">
        <v>1.2536223952380901E-2</v>
      </c>
      <c r="H407" s="12">
        <v>-6.94367867358546E-3</v>
      </c>
      <c r="I407" s="12">
        <v>-3.02122870373259E-2</v>
      </c>
      <c r="J407" s="12">
        <v>-3.8874905372606801E-2</v>
      </c>
      <c r="K407" s="12">
        <v>-3.7715115477234301E-2</v>
      </c>
      <c r="L407" s="12">
        <v>-8.4921054230931797E-2</v>
      </c>
      <c r="M407" s="12">
        <v>-8.2567012356141806E-2</v>
      </c>
      <c r="N407" s="12">
        <v>-1.7552069153035001E-2</v>
      </c>
      <c r="O407" s="12">
        <v>-7.7298235675015495E-2</v>
      </c>
      <c r="P407" s="12">
        <v>-9.5408389223945997E-2</v>
      </c>
      <c r="Q407" s="12">
        <v>-1.0453245541219999E-2</v>
      </c>
      <c r="R407" s="12">
        <v>-8.7873986200672299E-2</v>
      </c>
      <c r="S407" s="12">
        <v>-5.1701358342173501E-2</v>
      </c>
      <c r="T407" s="12">
        <v>-9.47497608624569E-2</v>
      </c>
      <c r="U407" s="12">
        <v>-5.0086929719452098E-4</v>
      </c>
      <c r="V407" s="12">
        <v>-9.4924505215677704E-2</v>
      </c>
      <c r="W407" s="12">
        <v>-1.6588888854710899E-2</v>
      </c>
      <c r="X407" s="12">
        <v>-4.79838292723423E-2</v>
      </c>
      <c r="Y407" s="12">
        <v>1.20890493989315E-2</v>
      </c>
      <c r="Z407" s="12">
        <v>-1.8902928974122098E-2</v>
      </c>
      <c r="AA407" s="12">
        <v>-1.8431973569321101E-2</v>
      </c>
      <c r="AB407" s="12">
        <v>-5.0741413070400899E-2</v>
      </c>
      <c r="AC407" s="12">
        <v>-5.2130493502740301E-2</v>
      </c>
      <c r="AD407" s="12">
        <v>-3.1771164064586299E-2</v>
      </c>
      <c r="AE407" s="12">
        <v>-1.9031666642869101E-2</v>
      </c>
      <c r="AF407" s="12">
        <v>-1.48234840508826E-2</v>
      </c>
      <c r="AG407" s="12">
        <v>-3.3977831779642198E-2</v>
      </c>
      <c r="AH407" s="12">
        <v>-3.8564953279069399E-2</v>
      </c>
      <c r="AI407" s="12">
        <v>-2.0340320687321299E-2</v>
      </c>
      <c r="AJ407" s="12">
        <v>-5.7317795512790001E-3</v>
      </c>
      <c r="AK407" s="12">
        <v>-4.4059464471224797E-3</v>
      </c>
      <c r="AL407" s="12">
        <v>-2.2131110187822199E-3</v>
      </c>
      <c r="AM407" s="12">
        <v>-1.4114905205967801E-2</v>
      </c>
      <c r="AN407" s="12">
        <v>-2.0209651020061E-2</v>
      </c>
      <c r="AO407" s="12">
        <v>-3.6693326100075897E-2</v>
      </c>
      <c r="AP407" s="12">
        <v>-1.0914092867987901E-2</v>
      </c>
      <c r="AQ407" s="12">
        <v>-4.04832125348615E-2</v>
      </c>
      <c r="AR407" s="12">
        <v>2.3223764629461099E-2</v>
      </c>
      <c r="AS407" s="12">
        <v>-1.4064141082812801E-2</v>
      </c>
      <c r="AT407" s="12">
        <v>-5.2104599278116601E-2</v>
      </c>
      <c r="AU407" s="12">
        <v>3.41428647077359E-2</v>
      </c>
      <c r="AW407">
        <f t="array" ref="AW407">SUMPRODUCT(B407:AU407,TRANSPOSE('QoL regression results'!$H$3:$H$48))</f>
        <v>0.84215718247503346</v>
      </c>
    </row>
    <row r="408" spans="1:49" x14ac:dyDescent="0.3">
      <c r="A408">
        <v>407</v>
      </c>
      <c r="B408" s="12">
        <v>0.90355591199938801</v>
      </c>
      <c r="C408" s="12">
        <v>3.7462713334106301E-3</v>
      </c>
      <c r="D408" s="12">
        <v>6.7801059553338904E-4</v>
      </c>
      <c r="E408" s="12">
        <v>-2.0992665946049E-2</v>
      </c>
      <c r="F408" s="12">
        <v>1.46822152319999E-2</v>
      </c>
      <c r="G408" s="12">
        <v>6.6972573621181504E-3</v>
      </c>
      <c r="H408" s="12">
        <v>-8.7372514115344798E-3</v>
      </c>
      <c r="I408" s="12">
        <v>-2.7763418584246299E-2</v>
      </c>
      <c r="J408" s="12">
        <v>-5.3968787382933099E-2</v>
      </c>
      <c r="K408" s="12">
        <v>-4.2423696081548598E-2</v>
      </c>
      <c r="L408" s="12">
        <v>-8.6546496958597299E-2</v>
      </c>
      <c r="M408" s="12">
        <v>-0.101917892653204</v>
      </c>
      <c r="N408" s="12">
        <v>-8.5740295739561694E-3</v>
      </c>
      <c r="O408" s="12">
        <v>-4.5448433554506701E-2</v>
      </c>
      <c r="P408" s="12">
        <v>-6.7712047047686894E-2</v>
      </c>
      <c r="Q408" s="12">
        <v>-8.0300234665249798E-2</v>
      </c>
      <c r="R408" s="12">
        <v>-4.69933709467324E-2</v>
      </c>
      <c r="S408" s="12">
        <v>-4.6149673362008897E-2</v>
      </c>
      <c r="T408" s="12">
        <v>-9.7544606179469903E-2</v>
      </c>
      <c r="U408" s="12">
        <v>-2.0487271422747699E-2</v>
      </c>
      <c r="V408" s="12">
        <v>-0.10808837081605401</v>
      </c>
      <c r="W408" s="12">
        <v>-2.2578576996956101E-2</v>
      </c>
      <c r="X408" s="12">
        <v>-2.0384901502979998E-2</v>
      </c>
      <c r="Y408" s="12">
        <v>-6.3239622011113002E-3</v>
      </c>
      <c r="Z408" s="12">
        <v>-1.82632041999117E-2</v>
      </c>
      <c r="AA408" s="12">
        <v>-1.9290762966024399E-2</v>
      </c>
      <c r="AB408" s="12">
        <v>-6.2680093072750701E-2</v>
      </c>
      <c r="AC408" s="12">
        <v>-7.1206524381786799E-3</v>
      </c>
      <c r="AD408" s="12">
        <v>-6.1893803910552499E-2</v>
      </c>
      <c r="AE408" s="12">
        <v>-2.3767432038221702E-2</v>
      </c>
      <c r="AF408" s="12">
        <v>-1.7680492699810601E-2</v>
      </c>
      <c r="AG408" s="12">
        <v>-4.3953657160494299E-2</v>
      </c>
      <c r="AH408" s="12">
        <v>-3.0938346617218501E-2</v>
      </c>
      <c r="AI408" s="12">
        <v>-1.9596467941096301E-2</v>
      </c>
      <c r="AJ408" s="12">
        <v>-1.5800333312962898E-2</v>
      </c>
      <c r="AK408" s="12">
        <v>-4.9318643236747001E-3</v>
      </c>
      <c r="AL408" s="12">
        <v>2.5054428785219402E-3</v>
      </c>
      <c r="AM408" s="12">
        <v>-7.2852716322113096E-3</v>
      </c>
      <c r="AN408" s="12">
        <v>-2.1169462103901499E-2</v>
      </c>
      <c r="AO408" s="12">
        <v>-4.0394086708119101E-2</v>
      </c>
      <c r="AP408" s="12">
        <v>-1.2157404473875E-2</v>
      </c>
      <c r="AQ408" s="12">
        <v>-4.3872966298363902E-2</v>
      </c>
      <c r="AR408" s="12">
        <v>1.7172417346330598E-2</v>
      </c>
      <c r="AS408" s="12">
        <v>-1.01432411379589E-2</v>
      </c>
      <c r="AT408" s="12">
        <v>-4.51784678374893E-2</v>
      </c>
      <c r="AU408" s="12">
        <v>2.86998306480402E-2</v>
      </c>
      <c r="AW408">
        <f t="array" ref="AW408">SUMPRODUCT(B408:AU408,TRANSPOSE('QoL regression results'!$H$3:$H$48))</f>
        <v>0.87512300826069145</v>
      </c>
    </row>
    <row r="409" spans="1:49" x14ac:dyDescent="0.3">
      <c r="A409">
        <v>408</v>
      </c>
      <c r="B409" s="12">
        <v>0.88142344972915898</v>
      </c>
      <c r="C409" s="12">
        <v>8.4190229452674199E-3</v>
      </c>
      <c r="D409" s="12">
        <v>1.3669931952233901E-2</v>
      </c>
      <c r="E409" s="12">
        <v>-5.0512765303605801E-2</v>
      </c>
      <c r="F409" s="12">
        <v>2.08014764903664E-2</v>
      </c>
      <c r="G409" s="12">
        <v>4.0811207901633002E-4</v>
      </c>
      <c r="H409" s="12">
        <v>1.8869663460794801E-3</v>
      </c>
      <c r="I409" s="12">
        <v>-1.0868614759434099E-2</v>
      </c>
      <c r="J409" s="12">
        <v>-5.6114347003560397E-2</v>
      </c>
      <c r="K409" s="12">
        <v>-4.1315283606716303E-2</v>
      </c>
      <c r="L409" s="12">
        <v>-8.0463281548104795E-2</v>
      </c>
      <c r="M409" s="12">
        <v>-0.116304953263765</v>
      </c>
      <c r="N409" s="12">
        <v>-2.23330748278152E-2</v>
      </c>
      <c r="O409" s="12">
        <v>-8.2810694710424598E-2</v>
      </c>
      <c r="P409" s="12">
        <v>-8.3972727444143497E-2</v>
      </c>
      <c r="Q409" s="12">
        <v>-0.112542403871638</v>
      </c>
      <c r="R409" s="12">
        <v>-8.5881712344043598E-2</v>
      </c>
      <c r="S409" s="12">
        <v>-4.4127416860513503E-2</v>
      </c>
      <c r="T409" s="12">
        <v>-9.2590628609723197E-2</v>
      </c>
      <c r="U409" s="12">
        <v>-1.34277973573285E-2</v>
      </c>
      <c r="V409" s="12">
        <v>-8.1606833689288394E-2</v>
      </c>
      <c r="W409" s="12">
        <v>-1.8430384605403801E-2</v>
      </c>
      <c r="X409" s="12">
        <v>-4.28412209226976E-3</v>
      </c>
      <c r="Y409" s="12">
        <v>6.3579563806880303E-3</v>
      </c>
      <c r="Z409" s="12">
        <v>-1.9972915038297599E-2</v>
      </c>
      <c r="AA409" s="12">
        <v>-1.4075646780852E-2</v>
      </c>
      <c r="AB409" s="12">
        <v>-5.7424300264342198E-2</v>
      </c>
      <c r="AC409" s="12">
        <v>2.5118332225929998E-3</v>
      </c>
      <c r="AD409" s="12">
        <v>2.2218375982696E-2</v>
      </c>
      <c r="AE409" s="12">
        <v>-2.2227516317187199E-2</v>
      </c>
      <c r="AF409" s="12">
        <v>-1.4405934728442401E-2</v>
      </c>
      <c r="AG409" s="12">
        <v>-3.9702091549430399E-2</v>
      </c>
      <c r="AH409" s="12">
        <v>-3.53093108197726E-2</v>
      </c>
      <c r="AI409" s="12">
        <v>-1.41226586911556E-2</v>
      </c>
      <c r="AJ409" s="12">
        <v>-1.03804028338079E-2</v>
      </c>
      <c r="AK409" s="12">
        <v>2.57825413275964E-3</v>
      </c>
      <c r="AL409" s="12">
        <v>9.5822601347764092E-3</v>
      </c>
      <c r="AM409" s="12">
        <v>2.4190520588803599E-3</v>
      </c>
      <c r="AN409" s="12">
        <v>-1.0614027066891799E-2</v>
      </c>
      <c r="AO409" s="12">
        <v>-2.85197941590048E-2</v>
      </c>
      <c r="AP409" s="12">
        <v>-1.5061518206221401E-2</v>
      </c>
      <c r="AQ409" s="12">
        <v>-4.2243234949964001E-2</v>
      </c>
      <c r="AR409" s="12">
        <v>2.3126296650088699E-2</v>
      </c>
      <c r="AS409" s="12">
        <v>-1.0969609144498399E-2</v>
      </c>
      <c r="AT409" s="12">
        <v>-4.2211423751762803E-2</v>
      </c>
      <c r="AU409" s="12">
        <v>3.2732936051815098E-2</v>
      </c>
      <c r="AW409">
        <f t="array" ref="AW409">SUMPRODUCT(B409:AU409,TRANSPOSE('QoL regression results'!$H$3:$H$48))</f>
        <v>0.85569639904416273</v>
      </c>
    </row>
    <row r="410" spans="1:49" x14ac:dyDescent="0.3">
      <c r="A410">
        <v>409</v>
      </c>
      <c r="B410" s="12">
        <v>0.89951499480689401</v>
      </c>
      <c r="C410" s="12">
        <v>2.79246417000731E-3</v>
      </c>
      <c r="D410" s="12">
        <v>-1.4217666490886001E-2</v>
      </c>
      <c r="E410" s="12">
        <v>-1.44836480358995E-2</v>
      </c>
      <c r="F410" s="12">
        <v>1.7684586666235302E-2</v>
      </c>
      <c r="G410" s="12">
        <v>4.8120771423247697E-3</v>
      </c>
      <c r="H410" s="12">
        <v>-2.2270768521116899E-3</v>
      </c>
      <c r="I410" s="12">
        <v>-1.9702060342332899E-2</v>
      </c>
      <c r="J410" s="12">
        <v>-7.3043083030072106E-2</v>
      </c>
      <c r="K410" s="12">
        <v>-3.7455093956953997E-2</v>
      </c>
      <c r="L410" s="12">
        <v>-6.1965933795820403E-2</v>
      </c>
      <c r="M410" s="12">
        <v>-6.6769648244771898E-2</v>
      </c>
      <c r="N410" s="12">
        <v>-1.43548964024759E-2</v>
      </c>
      <c r="O410" s="12">
        <v>-2.58009029867277E-2</v>
      </c>
      <c r="P410" s="12">
        <v>-3.9325796869590202E-2</v>
      </c>
      <c r="Q410" s="12">
        <v>-3.0491198718098599E-3</v>
      </c>
      <c r="R410" s="12">
        <v>-4.8415738398661E-2</v>
      </c>
      <c r="S410" s="12">
        <v>-5.4120652639809301E-2</v>
      </c>
      <c r="T410" s="12">
        <v>-0.10424259195336801</v>
      </c>
      <c r="U410" s="12">
        <v>1.08148892981991E-2</v>
      </c>
      <c r="V410" s="12">
        <v>-4.3026258397818602E-2</v>
      </c>
      <c r="W410" s="12">
        <v>-2.5780633002977602E-2</v>
      </c>
      <c r="X410" s="12">
        <v>-5.2764907197449001E-2</v>
      </c>
      <c r="Y410" s="12">
        <v>1.50300714037318E-2</v>
      </c>
      <c r="Z410" s="12">
        <v>-4.6649289697467698E-2</v>
      </c>
      <c r="AA410" s="12">
        <v>-1.31791890197185E-2</v>
      </c>
      <c r="AB410" s="12">
        <v>-7.8642389134830307E-2</v>
      </c>
      <c r="AC410" s="12">
        <v>7.44519244472271E-4</v>
      </c>
      <c r="AD410" s="12">
        <v>-1.0233179729212E-2</v>
      </c>
      <c r="AE410" s="12">
        <v>-2.7109192526803799E-2</v>
      </c>
      <c r="AF410" s="12">
        <v>-1.4787319293443599E-2</v>
      </c>
      <c r="AG410" s="12">
        <v>-4.3673423643075401E-2</v>
      </c>
      <c r="AH410" s="12">
        <v>-3.1676952717949999E-2</v>
      </c>
      <c r="AI410" s="12">
        <v>-2.3197462596091099E-2</v>
      </c>
      <c r="AJ410" s="12">
        <v>-1.2117237388727E-2</v>
      </c>
      <c r="AK410" s="12">
        <v>-3.1051764486840598E-3</v>
      </c>
      <c r="AL410" s="12">
        <v>-2.69699916958277E-3</v>
      </c>
      <c r="AM410" s="12">
        <v>-7.8639628616922301E-3</v>
      </c>
      <c r="AN410" s="12">
        <v>-2.0997533647773101E-2</v>
      </c>
      <c r="AO410" s="12">
        <v>-2.8953937461147401E-2</v>
      </c>
      <c r="AP410" s="12">
        <v>-1.13660565015095E-2</v>
      </c>
      <c r="AQ410" s="12">
        <v>-4.4704520074443199E-2</v>
      </c>
      <c r="AR410" s="12">
        <v>2.030518365091E-2</v>
      </c>
      <c r="AS410" s="12">
        <v>-1.7085058682068201E-2</v>
      </c>
      <c r="AT410" s="12">
        <v>-5.2559726197917898E-2</v>
      </c>
      <c r="AU410" s="12">
        <v>3.30323052248917E-2</v>
      </c>
      <c r="AW410">
        <f t="array" ref="AW410">SUMPRODUCT(B410:AU410,TRANSPOSE('QoL regression results'!$H$3:$H$48))</f>
        <v>0.86514104291936123</v>
      </c>
    </row>
    <row r="411" spans="1:49" x14ac:dyDescent="0.3">
      <c r="A411">
        <v>410</v>
      </c>
      <c r="B411" s="12">
        <v>0.89809398865424395</v>
      </c>
      <c r="C411" s="12">
        <v>1.64456078048089E-3</v>
      </c>
      <c r="D411" s="12">
        <v>3.9722073622929302E-4</v>
      </c>
      <c r="E411" s="12">
        <v>-3.0595810057013201E-2</v>
      </c>
      <c r="F411" s="12">
        <v>1.02043683563898E-2</v>
      </c>
      <c r="G411" s="12">
        <v>-4.1066906937845199E-3</v>
      </c>
      <c r="H411" s="12">
        <v>-2.1576164750304199E-2</v>
      </c>
      <c r="I411" s="12">
        <v>-1.80705139536841E-2</v>
      </c>
      <c r="J411" s="12">
        <v>-4.8974245096920402E-2</v>
      </c>
      <c r="K411" s="12">
        <v>-3.4974805769158401E-2</v>
      </c>
      <c r="L411" s="12">
        <v>-9.0946075398848997E-2</v>
      </c>
      <c r="M411" s="12">
        <v>-9.8449834559698607E-2</v>
      </c>
      <c r="N411" s="12">
        <v>-1.0345436643807901E-2</v>
      </c>
      <c r="O411" s="12">
        <v>-4.9889052186853002E-2</v>
      </c>
      <c r="P411" s="12">
        <v>-0.111025171980925</v>
      </c>
      <c r="Q411" s="12">
        <v>-6.7559468785703305E-2</v>
      </c>
      <c r="R411" s="12">
        <v>-2.5649022482247499E-2</v>
      </c>
      <c r="S411" s="12">
        <v>-5.3921870496517102E-2</v>
      </c>
      <c r="T411" s="12">
        <v>-0.129569873993817</v>
      </c>
      <c r="U411" s="12">
        <v>8.2829121582802204E-3</v>
      </c>
      <c r="V411" s="12">
        <v>-8.6574927825902898E-2</v>
      </c>
      <c r="W411" s="12">
        <v>-2.4269096518232999E-2</v>
      </c>
      <c r="X411" s="12">
        <v>-5.7885694740298803E-2</v>
      </c>
      <c r="Y411" s="12">
        <v>1.36356263244716E-2</v>
      </c>
      <c r="Z411" s="12">
        <v>1.46004753930846E-2</v>
      </c>
      <c r="AA411" s="12">
        <v>-1.7197944424394498E-2</v>
      </c>
      <c r="AB411" s="12">
        <v>-6.5700149943870606E-2</v>
      </c>
      <c r="AC411" s="12">
        <v>-4.8574097812262497E-2</v>
      </c>
      <c r="AD411" s="12">
        <v>-8.7679206579436703E-2</v>
      </c>
      <c r="AE411" s="12">
        <v>-2.39261521993081E-2</v>
      </c>
      <c r="AF411" s="12">
        <v>-1.23979566390262E-2</v>
      </c>
      <c r="AG411" s="12">
        <v>-5.0462193387258901E-2</v>
      </c>
      <c r="AH411" s="12">
        <v>-2.2782544636298901E-2</v>
      </c>
      <c r="AI411" s="12">
        <v>-1.48025276919065E-2</v>
      </c>
      <c r="AJ411" s="12">
        <v>-1.51913880095692E-2</v>
      </c>
      <c r="AK411" s="12">
        <v>-1.1341422523989399E-3</v>
      </c>
      <c r="AL411" s="12">
        <v>7.4199041231964797E-3</v>
      </c>
      <c r="AM411" s="12">
        <v>-1.00036026345464E-2</v>
      </c>
      <c r="AN411" s="12">
        <v>-1.6135501265117601E-2</v>
      </c>
      <c r="AO411" s="12">
        <v>-3.07950157284822E-2</v>
      </c>
      <c r="AP411" s="12">
        <v>-1.02396466878883E-2</v>
      </c>
      <c r="AQ411" s="12">
        <v>-3.4288558786148997E-2</v>
      </c>
      <c r="AR411" s="12">
        <v>1.9878475907893101E-2</v>
      </c>
      <c r="AS411" s="12">
        <v>-1.18712652596913E-2</v>
      </c>
      <c r="AT411" s="12">
        <v>-4.50174911125397E-2</v>
      </c>
      <c r="AU411" s="12">
        <v>3.07751405670907E-2</v>
      </c>
      <c r="AW411">
        <f t="array" ref="AW411">SUMPRODUCT(B411:AU411,TRANSPOSE('QoL regression results'!$H$3:$H$48))</f>
        <v>0.88273134814114151</v>
      </c>
    </row>
    <row r="412" spans="1:49" x14ac:dyDescent="0.3">
      <c r="A412">
        <v>411</v>
      </c>
      <c r="B412" s="12">
        <v>0.89886509951706095</v>
      </c>
      <c r="C412" s="12">
        <v>-2.6088976947104699E-3</v>
      </c>
      <c r="D412" s="12">
        <v>-1.7344029332089599E-2</v>
      </c>
      <c r="E412" s="12">
        <v>-6.0651072898339702E-2</v>
      </c>
      <c r="F412" s="12">
        <v>3.2192421397745599E-2</v>
      </c>
      <c r="G412" s="12">
        <v>2.98882399781908E-2</v>
      </c>
      <c r="H412" s="12">
        <v>3.0673296169318302E-2</v>
      </c>
      <c r="I412" s="12">
        <v>-2.0487868708692299E-2</v>
      </c>
      <c r="J412" s="12">
        <v>-3.76196227552415E-2</v>
      </c>
      <c r="K412" s="12">
        <v>-3.6770529540869602E-2</v>
      </c>
      <c r="L412" s="12">
        <v>-8.6239647608832196E-2</v>
      </c>
      <c r="M412" s="12">
        <v>-0.13391076723852499</v>
      </c>
      <c r="N412" s="12">
        <v>-1.7281972901604901E-2</v>
      </c>
      <c r="O412" s="12">
        <v>-3.5389552284638102E-2</v>
      </c>
      <c r="P412" s="12">
        <v>-0.107707231401135</v>
      </c>
      <c r="Q412" s="12">
        <v>-6.3345652269407401E-2</v>
      </c>
      <c r="R412" s="12">
        <v>-8.9344001174981494E-2</v>
      </c>
      <c r="S412" s="12">
        <v>-5.8545680347284898E-2</v>
      </c>
      <c r="T412" s="12">
        <v>-8.50894901269795E-2</v>
      </c>
      <c r="U412" s="12">
        <v>5.5598676517124102E-3</v>
      </c>
      <c r="V412" s="12">
        <v>-5.7665287425052399E-2</v>
      </c>
      <c r="W412" s="12">
        <v>-2.2588242137312701E-2</v>
      </c>
      <c r="X412" s="12">
        <v>-4.2405632783124099E-2</v>
      </c>
      <c r="Y412" s="12">
        <v>5.6857756597233902E-3</v>
      </c>
      <c r="Z412" s="12">
        <v>-1.2534442207139699E-2</v>
      </c>
      <c r="AA412" s="12">
        <v>-2.3978369861329299E-2</v>
      </c>
      <c r="AB412" s="12">
        <v>-5.4086527129277202E-2</v>
      </c>
      <c r="AC412" s="12">
        <v>-2.5343322897286701E-2</v>
      </c>
      <c r="AD412" s="12">
        <v>-6.8832077361155403E-2</v>
      </c>
      <c r="AE412" s="12">
        <v>-2.2622241924415601E-2</v>
      </c>
      <c r="AF412" s="12">
        <v>-2.65968244711242E-2</v>
      </c>
      <c r="AG412" s="12">
        <v>-4.8331423631954501E-2</v>
      </c>
      <c r="AH412" s="12">
        <v>-4.3510829440897403E-2</v>
      </c>
      <c r="AI412" s="12">
        <v>-1.7920494632308E-2</v>
      </c>
      <c r="AJ412" s="12">
        <v>-6.8144457712260697E-3</v>
      </c>
      <c r="AK412" s="12">
        <v>3.5383403533629002E-3</v>
      </c>
      <c r="AL412" s="12">
        <v>8.9103684658386906E-3</v>
      </c>
      <c r="AM412" s="12">
        <v>-2.66449968531906E-3</v>
      </c>
      <c r="AN412" s="12">
        <v>-1.08350672906592E-2</v>
      </c>
      <c r="AO412" s="12">
        <v>-3.1507956593813703E-2</v>
      </c>
      <c r="AP412" s="12">
        <v>-1.3899500724348099E-2</v>
      </c>
      <c r="AQ412" s="12">
        <v>-4.1334013831595698E-2</v>
      </c>
      <c r="AR412" s="12">
        <v>2.0454496752014401E-2</v>
      </c>
      <c r="AS412" s="12">
        <v>-1.0895390170752301E-2</v>
      </c>
      <c r="AT412" s="12">
        <v>-4.5772165594221398E-2</v>
      </c>
      <c r="AU412" s="12">
        <v>2.4799289466954099E-2</v>
      </c>
      <c r="AW412">
        <f t="array" ref="AW412">SUMPRODUCT(B412:AU412,TRANSPOSE('QoL regression results'!$H$3:$H$48))</f>
        <v>0.86426463854200231</v>
      </c>
    </row>
    <row r="413" spans="1:49" x14ac:dyDescent="0.3">
      <c r="A413">
        <v>412</v>
      </c>
      <c r="B413" s="12">
        <v>0.90630735031588905</v>
      </c>
      <c r="C413" s="12">
        <v>4.6566633991082804E-3</v>
      </c>
      <c r="D413" s="12">
        <v>9.9189558644197599E-3</v>
      </c>
      <c r="E413" s="12">
        <v>-4.5582001456689503E-2</v>
      </c>
      <c r="F413" s="12">
        <v>1.9821332293534898E-2</v>
      </c>
      <c r="G413" s="12">
        <v>2.12425134121451E-2</v>
      </c>
      <c r="H413" s="12">
        <v>1.0305906948379999E-3</v>
      </c>
      <c r="I413" s="12">
        <v>-2.0162951568059001E-2</v>
      </c>
      <c r="J413" s="12">
        <v>-2.9684714008132999E-2</v>
      </c>
      <c r="K413" s="12">
        <v>-4.1566060776893898E-2</v>
      </c>
      <c r="L413" s="12">
        <v>-0.105706097141944</v>
      </c>
      <c r="M413" s="12">
        <v>-9.5117856572374399E-2</v>
      </c>
      <c r="N413" s="12">
        <v>-2.4333338193509399E-2</v>
      </c>
      <c r="O413" s="12">
        <v>-6.6171030592642399E-2</v>
      </c>
      <c r="P413" s="12">
        <v>-8.3572766091758996E-2</v>
      </c>
      <c r="Q413" s="12">
        <v>-5.5192473512593099E-2</v>
      </c>
      <c r="R413" s="12">
        <v>-9.2024495388128805E-2</v>
      </c>
      <c r="S413" s="12">
        <v>-4.6695673244479902E-2</v>
      </c>
      <c r="T413" s="12">
        <v>-0.106323851609439</v>
      </c>
      <c r="U413" s="12">
        <v>1.07442738577734E-2</v>
      </c>
      <c r="V413" s="12">
        <v>-8.0011900825716006E-2</v>
      </c>
      <c r="W413" s="12">
        <v>-2.8572290545829E-2</v>
      </c>
      <c r="X413" s="12">
        <v>-3.6335942310139098E-2</v>
      </c>
      <c r="Y413" s="12">
        <v>1.06380107159067E-2</v>
      </c>
      <c r="Z413" s="12">
        <v>-1.29738836757814E-2</v>
      </c>
      <c r="AA413" s="12">
        <v>-2.84369394441298E-2</v>
      </c>
      <c r="AB413" s="12">
        <v>-8.2177856771545502E-2</v>
      </c>
      <c r="AC413" s="12">
        <v>-2.5113932099365101E-2</v>
      </c>
      <c r="AD413" s="12">
        <v>-1.6015721343677E-2</v>
      </c>
      <c r="AE413" s="12">
        <v>-2.41049591153151E-2</v>
      </c>
      <c r="AF413" s="12">
        <v>-2.4519897976423299E-2</v>
      </c>
      <c r="AG413" s="12">
        <v>-4.3478233932057998E-2</v>
      </c>
      <c r="AH413" s="12">
        <v>-3.4289243670335597E-2</v>
      </c>
      <c r="AI413" s="12">
        <v>-1.7009796353641599E-2</v>
      </c>
      <c r="AJ413" s="12">
        <v>-1.1996797399498001E-2</v>
      </c>
      <c r="AK413" s="12">
        <v>-1.3277025406850599E-3</v>
      </c>
      <c r="AL413" s="12">
        <v>7.2412429512296803E-3</v>
      </c>
      <c r="AM413" s="12">
        <v>-6.1756495778862103E-3</v>
      </c>
      <c r="AN413" s="12">
        <v>-1.40657444004821E-2</v>
      </c>
      <c r="AO413" s="12">
        <v>-3.5215819050321201E-2</v>
      </c>
      <c r="AP413" s="12">
        <v>-1.18744254645466E-2</v>
      </c>
      <c r="AQ413" s="12">
        <v>-4.3633022160777697E-2</v>
      </c>
      <c r="AR413" s="12">
        <v>2.1835563862588302E-2</v>
      </c>
      <c r="AS413" s="12">
        <v>-1.5721396822739899E-2</v>
      </c>
      <c r="AT413" s="12">
        <v>-4.7982767020474201E-2</v>
      </c>
      <c r="AU413" s="12">
        <v>2.1183342950682599E-2</v>
      </c>
      <c r="AW413">
        <f t="array" ref="AW413">SUMPRODUCT(B413:AU413,TRANSPOSE('QoL regression results'!$H$3:$H$48))</f>
        <v>0.87925934959678309</v>
      </c>
    </row>
    <row r="414" spans="1:49" x14ac:dyDescent="0.3">
      <c r="A414">
        <v>413</v>
      </c>
      <c r="B414" s="12">
        <v>0.88726183282191295</v>
      </c>
      <c r="C414" s="12">
        <v>2.5238504095009902E-3</v>
      </c>
      <c r="D414" s="12">
        <v>1.8804099183871201E-2</v>
      </c>
      <c r="E414" s="12">
        <v>-4.0328109787111099E-2</v>
      </c>
      <c r="F414" s="12">
        <v>1.7530123195109201E-2</v>
      </c>
      <c r="G414" s="12">
        <v>9.2818886185386806E-3</v>
      </c>
      <c r="H414" s="12">
        <v>-1.07806252517111E-2</v>
      </c>
      <c r="I414" s="12">
        <v>-9.5716872248208709E-3</v>
      </c>
      <c r="J414" s="12">
        <v>-3.4959084582545499E-2</v>
      </c>
      <c r="K414" s="12">
        <v>-4.0249282608104099E-2</v>
      </c>
      <c r="L414" s="12">
        <v>-9.2490907707692499E-2</v>
      </c>
      <c r="M414" s="12">
        <v>-8.4583764638595793E-2</v>
      </c>
      <c r="N414" s="12">
        <v>-1.1956268667453E-2</v>
      </c>
      <c r="O414" s="12">
        <v>-7.8229264685473907E-2</v>
      </c>
      <c r="P414" s="12">
        <v>-0.107200882043596</v>
      </c>
      <c r="Q414" s="12">
        <v>-4.4587590967282403E-2</v>
      </c>
      <c r="R414" s="12">
        <v>-4.0263828053168797E-2</v>
      </c>
      <c r="S414" s="12">
        <v>-5.0380021397709897E-2</v>
      </c>
      <c r="T414" s="12">
        <v>-0.10802006234167499</v>
      </c>
      <c r="U414" s="12">
        <v>-1.85523833163804E-2</v>
      </c>
      <c r="V414" s="12">
        <v>-3.6196633122751801E-2</v>
      </c>
      <c r="W414" s="12">
        <v>-4.3609349524303502E-2</v>
      </c>
      <c r="X414" s="12">
        <v>-1.40442650194662E-2</v>
      </c>
      <c r="Y414" s="12">
        <v>-1.5385965143135899E-3</v>
      </c>
      <c r="Z414" s="12">
        <v>-4.73185269028608E-2</v>
      </c>
      <c r="AA414" s="12">
        <v>-2.4859533531192302E-2</v>
      </c>
      <c r="AB414" s="12">
        <v>-6.3073167911739794E-2</v>
      </c>
      <c r="AC414" s="12">
        <v>-1.8039895001198701E-2</v>
      </c>
      <c r="AD414" s="12">
        <v>-5.4561653218947598E-2</v>
      </c>
      <c r="AE414" s="12">
        <v>-2.9998842680014199E-2</v>
      </c>
      <c r="AF414" s="12">
        <v>-1.48047962869688E-2</v>
      </c>
      <c r="AG414" s="12">
        <v>-4.2344674816531903E-2</v>
      </c>
      <c r="AH414" s="12">
        <v>-3.2917261530726098E-2</v>
      </c>
      <c r="AI414" s="12">
        <v>-1.2912778973470099E-2</v>
      </c>
      <c r="AJ414" s="12">
        <v>-1.2196427808246001E-2</v>
      </c>
      <c r="AK414" s="12">
        <v>-1.21037499107369E-2</v>
      </c>
      <c r="AL414" s="12">
        <v>-2.3656386694936899E-3</v>
      </c>
      <c r="AM414" s="12">
        <v>-1.24145926014653E-2</v>
      </c>
      <c r="AN414" s="12">
        <v>-2.3102299793457199E-2</v>
      </c>
      <c r="AO414" s="12">
        <v>-3.2590276830321799E-2</v>
      </c>
      <c r="AP414" s="12">
        <v>-4.9786995266175096E-3</v>
      </c>
      <c r="AQ414" s="12">
        <v>-3.10198525832488E-2</v>
      </c>
      <c r="AR414" s="12">
        <v>2.1598301941672102E-2</v>
      </c>
      <c r="AS414" s="12">
        <v>-1.0001677682395099E-2</v>
      </c>
      <c r="AT414" s="12">
        <v>-3.7908988123976597E-2</v>
      </c>
      <c r="AU414" s="12">
        <v>3.4763993278491598E-2</v>
      </c>
      <c r="AW414">
        <f t="array" ref="AW414">SUMPRODUCT(B414:AU414,TRANSPOSE('QoL regression results'!$H$3:$H$48))</f>
        <v>0.85197893262169322</v>
      </c>
    </row>
    <row r="415" spans="1:49" x14ac:dyDescent="0.3">
      <c r="A415">
        <v>414</v>
      </c>
      <c r="B415" s="12">
        <v>0.88818382758602099</v>
      </c>
      <c r="C415" s="12">
        <v>1.7367026438477001E-3</v>
      </c>
      <c r="D415" s="12">
        <v>-3.7432434369859499E-3</v>
      </c>
      <c r="E415" s="12">
        <v>-3.6719965078484497E-2</v>
      </c>
      <c r="F415" s="12">
        <v>9.73455101862933E-3</v>
      </c>
      <c r="G415" s="12">
        <v>-2.0367902224784399E-3</v>
      </c>
      <c r="H415" s="12">
        <v>-1.9288539196287799E-2</v>
      </c>
      <c r="I415" s="12">
        <v>-1.7108528307834301E-2</v>
      </c>
      <c r="J415" s="12">
        <v>-4.3551956253286297E-2</v>
      </c>
      <c r="K415" s="12">
        <v>-3.7606988250925101E-2</v>
      </c>
      <c r="L415" s="12">
        <v>-7.7548182182760494E-2</v>
      </c>
      <c r="M415" s="12">
        <v>-0.16042211404840401</v>
      </c>
      <c r="N415" s="12">
        <v>-1.8372993922718399E-2</v>
      </c>
      <c r="O415" s="12">
        <v>-5.7861442601246503E-2</v>
      </c>
      <c r="P415" s="12">
        <v>-9.7279391410505303E-2</v>
      </c>
      <c r="Q415" s="12">
        <v>-3.8844446211622002E-2</v>
      </c>
      <c r="R415" s="12">
        <v>-9.3698739791235094E-2</v>
      </c>
      <c r="S415" s="12">
        <v>-3.5966559583152501E-2</v>
      </c>
      <c r="T415" s="12">
        <v>-8.7270531890806302E-2</v>
      </c>
      <c r="U415" s="12">
        <v>-1.93116775623208E-2</v>
      </c>
      <c r="V415" s="12">
        <v>-0.167630096673274</v>
      </c>
      <c r="W415" s="12">
        <v>-8.1883338416316592E-3</v>
      </c>
      <c r="X415" s="12">
        <v>-3.0703176029497001E-2</v>
      </c>
      <c r="Y415" s="12">
        <v>2.7768444857269901E-2</v>
      </c>
      <c r="Z415" s="12">
        <v>8.7567860655218799E-4</v>
      </c>
      <c r="AA415" s="12">
        <v>-3.5385081194660301E-2</v>
      </c>
      <c r="AB415" s="12">
        <v>-7.8814547888098399E-2</v>
      </c>
      <c r="AC415" s="12">
        <v>-5.6896197313716602E-3</v>
      </c>
      <c r="AD415" s="12">
        <v>-1.7519342179088501E-2</v>
      </c>
      <c r="AE415" s="12">
        <v>-3.1463735447386898E-2</v>
      </c>
      <c r="AF415" s="12">
        <v>-4.7509817852713901E-3</v>
      </c>
      <c r="AG415" s="12">
        <v>-4.0941260711990203E-2</v>
      </c>
      <c r="AH415" s="12">
        <v>-2.42021045824697E-2</v>
      </c>
      <c r="AI415" s="12">
        <v>-1.4674303164955899E-2</v>
      </c>
      <c r="AJ415" s="12">
        <v>-1.14763691683021E-2</v>
      </c>
      <c r="AK415" s="12">
        <v>7.3166832875269996E-4</v>
      </c>
      <c r="AL415" s="12">
        <v>7.6701312327550897E-3</v>
      </c>
      <c r="AM415" s="12">
        <v>-8.8009914883905999E-3</v>
      </c>
      <c r="AN415" s="12">
        <v>-1.75862957083237E-2</v>
      </c>
      <c r="AO415" s="12">
        <v>-2.9440579740622599E-2</v>
      </c>
      <c r="AP415" s="12">
        <v>-7.21354545377013E-3</v>
      </c>
      <c r="AQ415" s="12">
        <v>-3.2589927106557302E-2</v>
      </c>
      <c r="AR415" s="12">
        <v>2.3988189043206098E-2</v>
      </c>
      <c r="AS415" s="12">
        <v>-6.3112193614965001E-3</v>
      </c>
      <c r="AT415" s="12">
        <v>-4.0830062149923498E-2</v>
      </c>
      <c r="AU415" s="12">
        <v>2.5884630940322902E-2</v>
      </c>
      <c r="AW415">
        <f t="array" ref="AW415">SUMPRODUCT(B415:AU415,TRANSPOSE('QoL regression results'!$H$3:$H$48))</f>
        <v>0.87165185423630631</v>
      </c>
    </row>
    <row r="416" spans="1:49" x14ac:dyDescent="0.3">
      <c r="A416">
        <v>415</v>
      </c>
      <c r="B416" s="12">
        <v>0.88081794909173805</v>
      </c>
      <c r="C416" s="12">
        <v>4.89751907208524E-3</v>
      </c>
      <c r="D416" s="12">
        <v>4.7546641143847703E-3</v>
      </c>
      <c r="E416" s="12">
        <v>-4.08857860906209E-2</v>
      </c>
      <c r="F416" s="12">
        <v>2.4627296046914101E-2</v>
      </c>
      <c r="G416" s="12">
        <v>1.2057577418988E-2</v>
      </c>
      <c r="H416" s="12">
        <v>2.3517246199019001E-3</v>
      </c>
      <c r="I416" s="12">
        <v>-1.06406578563233E-2</v>
      </c>
      <c r="J416" s="12">
        <v>-4.6173657445409501E-2</v>
      </c>
      <c r="K416" s="12">
        <v>-4.4997054543879901E-2</v>
      </c>
      <c r="L416" s="12">
        <v>-9.0710700866596994E-2</v>
      </c>
      <c r="M416" s="12">
        <v>-0.11788658122511</v>
      </c>
      <c r="N416" s="12">
        <v>-2.3477999943066999E-2</v>
      </c>
      <c r="O416" s="12">
        <v>-2.4394129415168601E-2</v>
      </c>
      <c r="P416" s="12">
        <v>-7.6084944255384798E-2</v>
      </c>
      <c r="Q416" s="12">
        <v>-5.3921057033258599E-2</v>
      </c>
      <c r="R416" s="12">
        <v>-5.5373698286493397E-2</v>
      </c>
      <c r="S416" s="12">
        <v>-2.77546144364842E-2</v>
      </c>
      <c r="T416" s="12">
        <v>-8.1509889442962793E-2</v>
      </c>
      <c r="U416" s="12">
        <v>5.1626284784342599E-3</v>
      </c>
      <c r="V416" s="12">
        <v>5.6571088352188902E-2</v>
      </c>
      <c r="W416" s="12">
        <v>-2.31528990253386E-2</v>
      </c>
      <c r="X416" s="12">
        <v>-1.8964634928356199E-2</v>
      </c>
      <c r="Y416" s="12">
        <v>1.11170731967919E-2</v>
      </c>
      <c r="Z416" s="12">
        <v>-2.03048679613595E-2</v>
      </c>
      <c r="AA416" s="12">
        <v>-2.6282554326880699E-2</v>
      </c>
      <c r="AB416" s="12">
        <v>-7.3611775532604798E-2</v>
      </c>
      <c r="AC416" s="12">
        <v>-2.7181670227944901E-2</v>
      </c>
      <c r="AD416" s="12">
        <v>2.5819715872901099E-2</v>
      </c>
      <c r="AE416" s="12">
        <v>-2.71208813655331E-2</v>
      </c>
      <c r="AF416" s="12">
        <v>-1.42361029916474E-2</v>
      </c>
      <c r="AG416" s="12">
        <v>-4.3873165307487402E-2</v>
      </c>
      <c r="AH416" s="12">
        <v>-3.9627465017228199E-2</v>
      </c>
      <c r="AI416" s="12">
        <v>-1.3066518176735599E-2</v>
      </c>
      <c r="AJ416" s="12">
        <v>-1.44776459647631E-2</v>
      </c>
      <c r="AK416" s="12">
        <v>4.4582294719562503E-3</v>
      </c>
      <c r="AL416" s="12">
        <v>1.15911146328995E-2</v>
      </c>
      <c r="AM416" s="12">
        <v>-1.74361992335159E-4</v>
      </c>
      <c r="AN416" s="12">
        <v>-1.12382163717535E-2</v>
      </c>
      <c r="AO416" s="12">
        <v>-2.49626554252971E-2</v>
      </c>
      <c r="AP416" s="12">
        <v>-1.0326029717735E-2</v>
      </c>
      <c r="AQ416" s="12">
        <v>-4.3086932495453603E-2</v>
      </c>
      <c r="AR416" s="12">
        <v>2.6572624873601E-2</v>
      </c>
      <c r="AS416" s="12">
        <v>-8.3043253500507796E-3</v>
      </c>
      <c r="AT416" s="12">
        <v>-4.0733989763719801E-2</v>
      </c>
      <c r="AU416" s="12">
        <v>3.1573172350046197E-2</v>
      </c>
      <c r="AW416">
        <f t="array" ref="AW416">SUMPRODUCT(B416:AU416,TRANSPOSE('QoL regression results'!$H$3:$H$48))</f>
        <v>0.85278159870740933</v>
      </c>
    </row>
    <row r="417" spans="1:49" x14ac:dyDescent="0.3">
      <c r="A417">
        <v>416</v>
      </c>
      <c r="B417" s="12">
        <v>0.89333041106261302</v>
      </c>
      <c r="C417" s="12">
        <v>-3.6792428201955799E-4</v>
      </c>
      <c r="D417" s="12">
        <v>-2.0370610066005101E-2</v>
      </c>
      <c r="E417" s="12">
        <v>-3.2488140212557901E-2</v>
      </c>
      <c r="F417" s="12">
        <v>2.28743546682613E-2</v>
      </c>
      <c r="G417" s="12">
        <v>2.6559949260864999E-2</v>
      </c>
      <c r="H417" s="12">
        <v>6.3973621705069404E-3</v>
      </c>
      <c r="I417" s="12">
        <v>-3.0440535843957998E-2</v>
      </c>
      <c r="J417" s="12">
        <v>-2.3523420739345699E-2</v>
      </c>
      <c r="K417" s="12">
        <v>-3.3832214554743598E-2</v>
      </c>
      <c r="L417" s="12">
        <v>-9.9379618779069895E-2</v>
      </c>
      <c r="M417" s="12">
        <v>-9.4129867141151694E-2</v>
      </c>
      <c r="N417" s="12">
        <v>-1.6907425523269001E-2</v>
      </c>
      <c r="O417" s="12">
        <v>-4.9196666508626898E-2</v>
      </c>
      <c r="P417" s="12">
        <v>-0.116816076402586</v>
      </c>
      <c r="Q417" s="12">
        <v>-4.5255398284784198E-2</v>
      </c>
      <c r="R417" s="12">
        <v>-5.6136552412186999E-2</v>
      </c>
      <c r="S417" s="12">
        <v>-3.9816214439559301E-2</v>
      </c>
      <c r="T417" s="12">
        <v>-9.3451779359180406E-2</v>
      </c>
      <c r="U417" s="12">
        <v>2.6288156170347601E-2</v>
      </c>
      <c r="V417" s="12">
        <v>-2.5326808943347399E-2</v>
      </c>
      <c r="W417" s="12">
        <v>-3.01372719944237E-2</v>
      </c>
      <c r="X417" s="12">
        <v>-1.48619421607052E-2</v>
      </c>
      <c r="Y417" s="12">
        <v>-1.6364943886517699E-2</v>
      </c>
      <c r="Z417" s="12">
        <v>-1.3775083350360101E-2</v>
      </c>
      <c r="AA417" s="12">
        <v>-1.30351265032757E-2</v>
      </c>
      <c r="AB417" s="12">
        <v>-8.6903804376122398E-2</v>
      </c>
      <c r="AC417" s="12">
        <v>-5.2928958931727103E-2</v>
      </c>
      <c r="AD417" s="12">
        <v>-1.38010401536961E-2</v>
      </c>
      <c r="AE417" s="12">
        <v>-2.8561516647224599E-2</v>
      </c>
      <c r="AF417" s="12">
        <v>-1.3340354551330799E-2</v>
      </c>
      <c r="AG417" s="12">
        <v>-4.5602768479731201E-2</v>
      </c>
      <c r="AH417" s="12">
        <v>-4.0157195901206803E-2</v>
      </c>
      <c r="AI417" s="12">
        <v>-2.5938573831221098E-2</v>
      </c>
      <c r="AJ417" s="12">
        <v>-1.15811207221376E-2</v>
      </c>
      <c r="AK417" s="12">
        <v>4.9727369393323098E-4</v>
      </c>
      <c r="AL417" s="12">
        <v>9.2688162631994198E-3</v>
      </c>
      <c r="AM417" s="12">
        <v>-8.8310438867838705E-3</v>
      </c>
      <c r="AN417" s="12">
        <v>-1.24964294649511E-2</v>
      </c>
      <c r="AO417" s="12">
        <v>-2.7783898741015799E-2</v>
      </c>
      <c r="AP417" s="12">
        <v>-9.2835002483357305E-3</v>
      </c>
      <c r="AQ417" s="12">
        <v>-3.2537566701041902E-2</v>
      </c>
      <c r="AR417" s="12">
        <v>2.1557814546439999E-2</v>
      </c>
      <c r="AS417" s="12">
        <v>-1.24756076319425E-2</v>
      </c>
      <c r="AT417" s="12">
        <v>-4.5363798268260203E-2</v>
      </c>
      <c r="AU417" s="12">
        <v>3.1362066988551797E-2</v>
      </c>
      <c r="AW417">
        <f t="array" ref="AW417">SUMPRODUCT(B417:AU417,TRANSPOSE('QoL regression results'!$H$3:$H$48))</f>
        <v>0.86244203142460563</v>
      </c>
    </row>
    <row r="418" spans="1:49" x14ac:dyDescent="0.3">
      <c r="A418">
        <v>417</v>
      </c>
      <c r="B418" s="12">
        <v>0.89155913545854404</v>
      </c>
      <c r="C418" s="12">
        <v>7.2071888950487398E-3</v>
      </c>
      <c r="D418" s="12">
        <v>1.7590633459957299E-2</v>
      </c>
      <c r="E418" s="12">
        <v>-3.7827696596218999E-2</v>
      </c>
      <c r="F418" s="12">
        <v>1.7391362011087E-2</v>
      </c>
      <c r="G418" s="12">
        <v>4.0064962166973797E-3</v>
      </c>
      <c r="H418" s="12">
        <v>-1.25747999230519E-2</v>
      </c>
      <c r="I418" s="12">
        <v>-1.7729110827418501E-2</v>
      </c>
      <c r="J418" s="12">
        <v>-3.0137349246569401E-2</v>
      </c>
      <c r="K418" s="12">
        <v>-3.9160028526495097E-2</v>
      </c>
      <c r="L418" s="12">
        <v>-9.1358031236070295E-2</v>
      </c>
      <c r="M418" s="12">
        <v>-0.108320497468246</v>
      </c>
      <c r="N418" s="12">
        <v>-1.4382778838182999E-2</v>
      </c>
      <c r="O418" s="12">
        <v>-5.3676622028322497E-2</v>
      </c>
      <c r="P418" s="12">
        <v>-0.14242369823968901</v>
      </c>
      <c r="Q418" s="12">
        <v>-7.1830228872106203E-2</v>
      </c>
      <c r="R418" s="12">
        <v>-5.8482562325151602E-2</v>
      </c>
      <c r="S418" s="12">
        <v>-3.4174518297671E-2</v>
      </c>
      <c r="T418" s="12">
        <v>-5.8000451548839101E-2</v>
      </c>
      <c r="U418" s="12">
        <v>-2.9556792055171501E-2</v>
      </c>
      <c r="V418" s="12">
        <v>-0.10543362268587</v>
      </c>
      <c r="W418" s="12">
        <v>-1.88075030859093E-2</v>
      </c>
      <c r="X418" s="12">
        <v>-3.82187426916459E-2</v>
      </c>
      <c r="Y418" s="12">
        <v>1.7903263234367299E-2</v>
      </c>
      <c r="Z418" s="12">
        <v>2.1127565517528101E-2</v>
      </c>
      <c r="AA418" s="12">
        <v>-1.0305106487823901E-2</v>
      </c>
      <c r="AB418" s="12">
        <v>-6.8840563229819199E-2</v>
      </c>
      <c r="AC418" s="12">
        <v>-6.3265770516295797E-2</v>
      </c>
      <c r="AD418" s="12">
        <v>4.7336999785928903E-2</v>
      </c>
      <c r="AE418" s="12">
        <v>-2.4302100166803699E-2</v>
      </c>
      <c r="AF418" s="12">
        <v>-7.6478608738400899E-3</v>
      </c>
      <c r="AG418" s="12">
        <v>-3.9064059852277198E-2</v>
      </c>
      <c r="AH418" s="12">
        <v>-3.3287272664767199E-2</v>
      </c>
      <c r="AI418" s="12">
        <v>-2.21576703099024E-2</v>
      </c>
      <c r="AJ418" s="12">
        <v>-1.09664590264865E-2</v>
      </c>
      <c r="AK418" s="12">
        <v>-3.3152274996817999E-3</v>
      </c>
      <c r="AL418" s="12">
        <v>1.68842974069375E-3</v>
      </c>
      <c r="AM418" s="12">
        <v>-7.3813617309385999E-3</v>
      </c>
      <c r="AN418" s="12">
        <v>-1.7991336521820899E-2</v>
      </c>
      <c r="AO418" s="12">
        <v>-3.85425378783621E-2</v>
      </c>
      <c r="AP418" s="12">
        <v>-1.0999858619992101E-2</v>
      </c>
      <c r="AQ418" s="12">
        <v>-4.52047888405024E-2</v>
      </c>
      <c r="AR418" s="12">
        <v>1.7061981622079302E-2</v>
      </c>
      <c r="AS418" s="12">
        <v>-1.1064286695660199E-2</v>
      </c>
      <c r="AT418" s="12">
        <v>-4.0887194177284099E-2</v>
      </c>
      <c r="AU418" s="12">
        <v>2.9984668474077401E-2</v>
      </c>
      <c r="AW418">
        <f t="array" ref="AW418">SUMPRODUCT(B418:AU418,TRANSPOSE('QoL regression results'!$H$3:$H$48))</f>
        <v>0.85996029253447059</v>
      </c>
    </row>
    <row r="419" spans="1:49" x14ac:dyDescent="0.3">
      <c r="A419">
        <v>418</v>
      </c>
      <c r="B419" s="12">
        <v>0.89826773874772303</v>
      </c>
      <c r="C419" s="12">
        <v>3.0636181360901801E-3</v>
      </c>
      <c r="D419" s="12">
        <v>-3.1273310927737298E-3</v>
      </c>
      <c r="E419" s="12">
        <v>-4.2618570073366203E-2</v>
      </c>
      <c r="F419" s="12">
        <v>2.97846021751745E-2</v>
      </c>
      <c r="G419" s="12">
        <v>1.2447134752886699E-2</v>
      </c>
      <c r="H419" s="12">
        <v>2.0946070499355901E-2</v>
      </c>
      <c r="I419" s="12">
        <v>1.08203782843035E-3</v>
      </c>
      <c r="J419" s="12">
        <v>-5.24039623012219E-2</v>
      </c>
      <c r="K419" s="12">
        <v>-4.3005839582205198E-2</v>
      </c>
      <c r="L419" s="12">
        <v>-9.5242865065677307E-2</v>
      </c>
      <c r="M419" s="12">
        <v>-9.9749647925320498E-2</v>
      </c>
      <c r="N419" s="12">
        <v>-2.1670115998891501E-2</v>
      </c>
      <c r="O419" s="12">
        <v>-4.0916481208655098E-2</v>
      </c>
      <c r="P419" s="12">
        <v>-7.5185396284386294E-2</v>
      </c>
      <c r="Q419" s="12">
        <v>-6.7048812087563303E-2</v>
      </c>
      <c r="R419" s="12">
        <v>-6.3751281965889695E-2</v>
      </c>
      <c r="S419" s="12">
        <v>-6.0695070061396503E-2</v>
      </c>
      <c r="T419" s="12">
        <v>-6.9210968470954107E-2</v>
      </c>
      <c r="U419" s="12">
        <v>-1.07076199925E-2</v>
      </c>
      <c r="V419" s="12">
        <v>-6.0368125022146599E-2</v>
      </c>
      <c r="W419" s="12">
        <v>-2.0560540236474401E-2</v>
      </c>
      <c r="X419" s="12">
        <v>-4.1477077676472497E-2</v>
      </c>
      <c r="Y419" s="12">
        <v>6.4173273288973699E-3</v>
      </c>
      <c r="Z419" s="12">
        <v>1.6869111387139001E-2</v>
      </c>
      <c r="AA419" s="12">
        <v>-2.5440651346034099E-2</v>
      </c>
      <c r="AB419" s="12">
        <v>-5.4169125346564602E-2</v>
      </c>
      <c r="AC419" s="12">
        <v>9.4034534244147295E-4</v>
      </c>
      <c r="AD419" s="12">
        <v>8.9644182770869593E-3</v>
      </c>
      <c r="AE419" s="12">
        <v>-2.4173697041039E-2</v>
      </c>
      <c r="AF419" s="12">
        <v>-2.2792315631201501E-2</v>
      </c>
      <c r="AG419" s="12">
        <v>-5.2805876715605403E-2</v>
      </c>
      <c r="AH419" s="12">
        <v>-4.7308422470201297E-2</v>
      </c>
      <c r="AI419" s="12">
        <v>-2.37396857527888E-2</v>
      </c>
      <c r="AJ419" s="12">
        <v>-7.2610852697471097E-3</v>
      </c>
      <c r="AK419" s="12">
        <v>5.0238891897912803E-4</v>
      </c>
      <c r="AL419" s="12">
        <v>1.08044487086002E-3</v>
      </c>
      <c r="AM419" s="12">
        <v>-7.8769531277392401E-3</v>
      </c>
      <c r="AN419" s="12">
        <v>-1.88159946971912E-2</v>
      </c>
      <c r="AO419" s="12">
        <v>-3.4246860553268497E-2</v>
      </c>
      <c r="AP419" s="12">
        <v>-9.1138939098580393E-3</v>
      </c>
      <c r="AQ419" s="12">
        <v>-3.5679785656053301E-2</v>
      </c>
      <c r="AR419" s="12">
        <v>2.05449441212129E-2</v>
      </c>
      <c r="AS419" s="12">
        <v>-1.2858289785329101E-2</v>
      </c>
      <c r="AT419" s="12">
        <v>-4.6565890917844903E-2</v>
      </c>
      <c r="AU419" s="12">
        <v>3.0223158181314099E-2</v>
      </c>
      <c r="AW419">
        <f t="array" ref="AW419">SUMPRODUCT(B419:AU419,TRANSPOSE('QoL regression results'!$H$3:$H$48))</f>
        <v>0.85203976114838176</v>
      </c>
    </row>
    <row r="420" spans="1:49" x14ac:dyDescent="0.3">
      <c r="A420">
        <v>419</v>
      </c>
      <c r="B420" s="12">
        <v>0.89164811893942497</v>
      </c>
      <c r="C420" s="12">
        <v>6.4925260082385298E-3</v>
      </c>
      <c r="D420" s="12">
        <v>3.0998017907915699E-3</v>
      </c>
      <c r="E420" s="12">
        <v>-2.50408982416193E-2</v>
      </c>
      <c r="F420" s="12">
        <v>1.42836639647086E-2</v>
      </c>
      <c r="G420" s="12">
        <v>-7.8844609275835497E-4</v>
      </c>
      <c r="H420" s="12">
        <v>-1.5926957769117001E-2</v>
      </c>
      <c r="I420" s="12">
        <v>-1.8163508962626002E-2</v>
      </c>
      <c r="J420" s="12">
        <v>-6.8469793669127005E-2</v>
      </c>
      <c r="K420" s="12">
        <v>-3.60343496619401E-2</v>
      </c>
      <c r="L420" s="12">
        <v>-7.2991078588531405E-2</v>
      </c>
      <c r="M420" s="12">
        <v>-0.12793545811729301</v>
      </c>
      <c r="N420" s="12">
        <v>-1.41558597523515E-2</v>
      </c>
      <c r="O420" s="12">
        <v>-4.3991121896646002E-2</v>
      </c>
      <c r="P420" s="12">
        <v>-8.6627781777778801E-2</v>
      </c>
      <c r="Q420" s="12">
        <v>-4.9288146376717197E-2</v>
      </c>
      <c r="R420" s="12">
        <v>-2.6724978879509299E-2</v>
      </c>
      <c r="S420" s="12">
        <v>-4.5620672151544701E-2</v>
      </c>
      <c r="T420" s="12">
        <v>-9.8616371034699293E-2</v>
      </c>
      <c r="U420" s="12">
        <v>1.9655453646597602E-2</v>
      </c>
      <c r="V420" s="12">
        <v>-5.2682546494357697E-2</v>
      </c>
      <c r="W420" s="12">
        <v>-1.09440797334239E-2</v>
      </c>
      <c r="X420" s="12">
        <v>-2.46069786377906E-2</v>
      </c>
      <c r="Y420" s="12">
        <v>-2.4669337807098599E-2</v>
      </c>
      <c r="Z420" s="12">
        <v>8.3094575759307503E-3</v>
      </c>
      <c r="AA420" s="12">
        <v>-3.3290090817923002E-2</v>
      </c>
      <c r="AB420" s="12">
        <v>-7.1182697600002703E-2</v>
      </c>
      <c r="AC420" s="12">
        <v>-4.93047573765815E-2</v>
      </c>
      <c r="AD420" s="12">
        <v>-4.1914811894882102E-2</v>
      </c>
      <c r="AE420" s="12">
        <v>-2.5837512879664001E-2</v>
      </c>
      <c r="AF420" s="12">
        <v>-5.0603812258582497E-3</v>
      </c>
      <c r="AG420" s="12">
        <v>-4.5077351749795699E-2</v>
      </c>
      <c r="AH420" s="12">
        <v>-3.3935880959584899E-2</v>
      </c>
      <c r="AI420" s="12">
        <v>-2.69602976509755E-2</v>
      </c>
      <c r="AJ420" s="12">
        <v>-9.3221066699167993E-3</v>
      </c>
      <c r="AK420" s="12">
        <v>-5.6622933875721696E-4</v>
      </c>
      <c r="AL420" s="12">
        <v>5.5201754601358396E-3</v>
      </c>
      <c r="AM420" s="12">
        <v>-6.9750447253977702E-3</v>
      </c>
      <c r="AN420" s="12">
        <v>-2.01823945297878E-2</v>
      </c>
      <c r="AO420" s="12">
        <v>-2.83631267604742E-2</v>
      </c>
      <c r="AP420" s="12">
        <v>-8.7625950439881705E-3</v>
      </c>
      <c r="AQ420" s="12">
        <v>-3.9398411056521802E-2</v>
      </c>
      <c r="AR420" s="12">
        <v>2.0483717787594401E-2</v>
      </c>
      <c r="AS420" s="12">
        <v>-6.7638037661149003E-3</v>
      </c>
      <c r="AT420" s="12">
        <v>-4.5092848713158898E-2</v>
      </c>
      <c r="AU420" s="12">
        <v>2.99137546384147E-2</v>
      </c>
      <c r="AW420">
        <f t="array" ref="AW420">SUMPRODUCT(B420:AU420,TRANSPOSE('QoL regression results'!$H$3:$H$48))</f>
        <v>0.86323241343997592</v>
      </c>
    </row>
    <row r="421" spans="1:49" x14ac:dyDescent="0.3">
      <c r="A421">
        <v>420</v>
      </c>
      <c r="B421" s="12">
        <v>0.88307159830553905</v>
      </c>
      <c r="C421" s="12">
        <v>1.0487104376978499E-2</v>
      </c>
      <c r="D421" s="12">
        <v>2.0570539760438902E-2</v>
      </c>
      <c r="E421" s="12">
        <v>-4.1835915402526902E-2</v>
      </c>
      <c r="F421" s="12">
        <v>2.96358109282196E-2</v>
      </c>
      <c r="G421" s="12">
        <v>1.51937984051393E-2</v>
      </c>
      <c r="H421" s="12">
        <v>2.5479533946295499E-2</v>
      </c>
      <c r="I421" s="12">
        <v>-9.7260107874302497E-3</v>
      </c>
      <c r="J421" s="12">
        <v>-4.71179043972638E-2</v>
      </c>
      <c r="K421" s="12">
        <v>-3.5236500318046302E-2</v>
      </c>
      <c r="L421" s="12">
        <v>-9.6532437440876404E-2</v>
      </c>
      <c r="M421" s="12">
        <v>-0.13732428645213901</v>
      </c>
      <c r="N421" s="12">
        <v>-7.9906535145976808E-3</v>
      </c>
      <c r="O421" s="12">
        <v>-5.7209975997926502E-2</v>
      </c>
      <c r="P421" s="12">
        <v>-7.2424374077477302E-2</v>
      </c>
      <c r="Q421" s="12">
        <v>-6.0074610725434498E-2</v>
      </c>
      <c r="R421" s="12">
        <v>-5.6163828541086203E-2</v>
      </c>
      <c r="S421" s="12">
        <v>-5.2409960632129403E-2</v>
      </c>
      <c r="T421" s="12">
        <v>-7.23132185855343E-2</v>
      </c>
      <c r="U421" s="12">
        <v>1.2312447226126301E-2</v>
      </c>
      <c r="V421" s="12">
        <v>-1.30806820657075E-2</v>
      </c>
      <c r="W421" s="12">
        <v>-2.6591575426613698E-2</v>
      </c>
      <c r="X421" s="12">
        <v>-2.6803471930326801E-2</v>
      </c>
      <c r="Y421" s="12">
        <v>-8.2794730626978494E-3</v>
      </c>
      <c r="Z421" s="12">
        <v>1.9377184919354602E-2</v>
      </c>
      <c r="AA421" s="12">
        <v>-2.62138816246144E-2</v>
      </c>
      <c r="AB421" s="12">
        <v>-6.9774607801109903E-2</v>
      </c>
      <c r="AC421" s="12">
        <v>-9.7928787903033797E-3</v>
      </c>
      <c r="AD421" s="12">
        <v>-4.81225293377728E-2</v>
      </c>
      <c r="AE421" s="12">
        <v>-2.1991406518179501E-2</v>
      </c>
      <c r="AF421" s="12">
        <v>-1.68686864082425E-2</v>
      </c>
      <c r="AG421" s="12">
        <v>-4.6448136042348598E-2</v>
      </c>
      <c r="AH421" s="12">
        <v>-4.5833833477936799E-2</v>
      </c>
      <c r="AI421" s="12">
        <v>-1.52863718721687E-2</v>
      </c>
      <c r="AJ421" s="12">
        <v>-9.4270093259069595E-3</v>
      </c>
      <c r="AK421" s="12">
        <v>8.7680280325811103E-3</v>
      </c>
      <c r="AL421" s="12">
        <v>9.8489286780452795E-3</v>
      </c>
      <c r="AM421" s="12">
        <v>-9.2250225535005096E-4</v>
      </c>
      <c r="AN421" s="12">
        <v>-1.2958132989827301E-2</v>
      </c>
      <c r="AO421" s="12">
        <v>-2.98865312130553E-2</v>
      </c>
      <c r="AP421" s="12">
        <v>-1.2288341690906601E-2</v>
      </c>
      <c r="AQ421" s="12">
        <v>-3.5181685551164098E-2</v>
      </c>
      <c r="AR421" s="12">
        <v>2.3088934297309301E-2</v>
      </c>
      <c r="AS421" s="12">
        <v>-1.0302395257446299E-2</v>
      </c>
      <c r="AT421" s="12">
        <v>-4.21099113876343E-2</v>
      </c>
      <c r="AU421" s="12">
        <v>2.7009100588213101E-2</v>
      </c>
      <c r="AW421">
        <f t="array" ref="AW421">SUMPRODUCT(B421:AU421,TRANSPOSE('QoL regression results'!$H$3:$H$48))</f>
        <v>0.84708669350564758</v>
      </c>
    </row>
    <row r="422" spans="1:49" x14ac:dyDescent="0.3">
      <c r="A422">
        <v>421</v>
      </c>
      <c r="B422" s="12">
        <v>0.904481620624628</v>
      </c>
      <c r="C422" s="12">
        <v>1.40098870573238E-4</v>
      </c>
      <c r="D422" s="12">
        <v>8.8076999882430104E-3</v>
      </c>
      <c r="E422" s="12">
        <v>-1.2110350974378599E-2</v>
      </c>
      <c r="F422" s="12">
        <v>2.3989535237099801E-2</v>
      </c>
      <c r="G422" s="12">
        <v>2.18764451064654E-2</v>
      </c>
      <c r="H422" s="12">
        <v>-1.07617518123848E-2</v>
      </c>
      <c r="I422" s="12">
        <v>-1.6967770928642701E-2</v>
      </c>
      <c r="J422" s="12">
        <v>-4.6179684291437303E-2</v>
      </c>
      <c r="K422" s="12">
        <v>-4.2529964723621097E-2</v>
      </c>
      <c r="L422" s="12">
        <v>-6.4658586071073096E-2</v>
      </c>
      <c r="M422" s="12">
        <v>-9.4017444511332496E-2</v>
      </c>
      <c r="N422" s="12">
        <v>-2.05156663373477E-2</v>
      </c>
      <c r="O422" s="12">
        <v>-7.5834001635766299E-2</v>
      </c>
      <c r="P422" s="12">
        <v>-9.9202924521798796E-2</v>
      </c>
      <c r="Q422" s="12">
        <v>-7.59196960848533E-2</v>
      </c>
      <c r="R422" s="12">
        <v>-3.3245369893105899E-2</v>
      </c>
      <c r="S422" s="12">
        <v>-5.2152749971024301E-2</v>
      </c>
      <c r="T422" s="12">
        <v>-7.6525250797841907E-2</v>
      </c>
      <c r="U422" s="12">
        <v>-1.7410610093287399E-2</v>
      </c>
      <c r="V422" s="12">
        <v>-8.25353430956971E-2</v>
      </c>
      <c r="W422" s="12">
        <v>-1.9820602408680301E-2</v>
      </c>
      <c r="X422" s="12">
        <v>-1.23244562468913E-2</v>
      </c>
      <c r="Y422" s="12">
        <v>-3.0219877950483E-2</v>
      </c>
      <c r="Z422" s="12">
        <v>-2.3241976828378601E-3</v>
      </c>
      <c r="AA422" s="12">
        <v>-2.73284662248576E-2</v>
      </c>
      <c r="AB422" s="12">
        <v>-7.1267059586870199E-2</v>
      </c>
      <c r="AC422" s="12">
        <v>-3.3029651263754997E-2</v>
      </c>
      <c r="AD422" s="12">
        <v>8.0807477638222096E-3</v>
      </c>
      <c r="AE422" s="12">
        <v>-2.3022262730299298E-2</v>
      </c>
      <c r="AF422" s="12">
        <v>-1.6841717851321301E-2</v>
      </c>
      <c r="AG422" s="12">
        <v>-4.3218833462616103E-2</v>
      </c>
      <c r="AH422" s="12">
        <v>-3.9006932852939498E-2</v>
      </c>
      <c r="AI422" s="12">
        <v>-1.9052227751955302E-2</v>
      </c>
      <c r="AJ422" s="12">
        <v>-1.1540253708149701E-2</v>
      </c>
      <c r="AK422" s="12">
        <v>-1.0190255573068701E-2</v>
      </c>
      <c r="AL422" s="12">
        <v>-5.0191668481727398E-3</v>
      </c>
      <c r="AM422" s="12">
        <v>-2.0566104037494599E-2</v>
      </c>
      <c r="AN422" s="12">
        <v>-2.6881369792983102E-2</v>
      </c>
      <c r="AO422" s="12">
        <v>-4.7735677865715698E-2</v>
      </c>
      <c r="AP422" s="12">
        <v>-9.4376200928877503E-3</v>
      </c>
      <c r="AQ422" s="12">
        <v>-4.5145775146392099E-2</v>
      </c>
      <c r="AR422" s="12">
        <v>2.3897900396471401E-2</v>
      </c>
      <c r="AS422" s="12">
        <v>-1.3225285005553099E-2</v>
      </c>
      <c r="AT422" s="12">
        <v>-4.4568332809957797E-2</v>
      </c>
      <c r="AU422" s="12">
        <v>3.2988755422517703E-2</v>
      </c>
      <c r="AW422">
        <f t="array" ref="AW422">SUMPRODUCT(B422:AU422,TRANSPOSE('QoL regression results'!$H$3:$H$48))</f>
        <v>0.86045552092351574</v>
      </c>
    </row>
    <row r="423" spans="1:49" x14ac:dyDescent="0.3">
      <c r="A423">
        <v>422</v>
      </c>
      <c r="B423" s="12">
        <v>0.87955294181174204</v>
      </c>
      <c r="C423" s="12">
        <v>7.33616379804208E-3</v>
      </c>
      <c r="D423" s="12">
        <v>1.33038010239849E-2</v>
      </c>
      <c r="E423" s="12">
        <v>-2.22047782118747E-2</v>
      </c>
      <c r="F423" s="12">
        <v>2.0239598237677799E-2</v>
      </c>
      <c r="G423" s="12">
        <v>2.99241077667139E-3</v>
      </c>
      <c r="H423" s="12">
        <v>-2.08104996913547E-3</v>
      </c>
      <c r="I423" s="12">
        <v>-8.4093844152289005E-3</v>
      </c>
      <c r="J423" s="12">
        <v>-4.8096716863992299E-2</v>
      </c>
      <c r="K423" s="12">
        <v>-3.9159138202796803E-2</v>
      </c>
      <c r="L423" s="12">
        <v>-9.5488782515409806E-2</v>
      </c>
      <c r="M423" s="12">
        <v>-0.14075371941192799</v>
      </c>
      <c r="N423" s="12">
        <v>-1.2975694827579499E-2</v>
      </c>
      <c r="O423" s="12">
        <v>-4.5298432820455099E-2</v>
      </c>
      <c r="P423" s="12">
        <v>-7.4802098712683798E-2</v>
      </c>
      <c r="Q423" s="12">
        <v>-0.105077783069421</v>
      </c>
      <c r="R423" s="12">
        <v>-8.2430327062776407E-2</v>
      </c>
      <c r="S423" s="12">
        <v>-4.05615253095623E-2</v>
      </c>
      <c r="T423" s="12">
        <v>-9.8587449940916796E-2</v>
      </c>
      <c r="U423" s="12">
        <v>-1.48742388451447E-2</v>
      </c>
      <c r="V423" s="12">
        <v>-2.23829724313389E-2</v>
      </c>
      <c r="W423" s="12">
        <v>-3.0569364569563998E-2</v>
      </c>
      <c r="X423" s="12">
        <v>-1.88955906426428E-2</v>
      </c>
      <c r="Y423" s="12">
        <v>-2.6631698554632401E-2</v>
      </c>
      <c r="Z423" s="12">
        <v>-6.9195056567791999E-3</v>
      </c>
      <c r="AA423" s="12">
        <v>-1.8138058448806501E-2</v>
      </c>
      <c r="AB423" s="12">
        <v>-7.5793943554257004E-2</v>
      </c>
      <c r="AC423" s="12">
        <v>2.64976987125334E-2</v>
      </c>
      <c r="AD423" s="12">
        <v>-1.4224303610571301E-2</v>
      </c>
      <c r="AE423" s="12">
        <v>-1.7445237947289301E-2</v>
      </c>
      <c r="AF423" s="12">
        <v>-1.7042434937974599E-2</v>
      </c>
      <c r="AG423" s="12">
        <v>-4.26058827910362E-2</v>
      </c>
      <c r="AH423" s="12">
        <v>-3.3637754192498898E-2</v>
      </c>
      <c r="AI423" s="12">
        <v>-1.7068971253634602E-2</v>
      </c>
      <c r="AJ423" s="12">
        <v>-1.1123191641856101E-2</v>
      </c>
      <c r="AK423" s="12">
        <v>2.5243216302902102E-3</v>
      </c>
      <c r="AL423" s="12">
        <v>7.5108042536807598E-3</v>
      </c>
      <c r="AM423" s="12">
        <v>-6.6633797877885996E-3</v>
      </c>
      <c r="AN423" s="12">
        <v>-1.1306363623118701E-2</v>
      </c>
      <c r="AO423" s="12">
        <v>-2.7327599767779799E-2</v>
      </c>
      <c r="AP423" s="12">
        <v>-1.1072058418196201E-2</v>
      </c>
      <c r="AQ423" s="12">
        <v>-3.2020972627393701E-2</v>
      </c>
      <c r="AR423" s="12">
        <v>1.9131915584820799E-2</v>
      </c>
      <c r="AS423" s="12">
        <v>-6.7289837727211197E-3</v>
      </c>
      <c r="AT423" s="12">
        <v>-4.4043971794272899E-2</v>
      </c>
      <c r="AU423" s="12">
        <v>3.1787852178680298E-2</v>
      </c>
      <c r="AW423">
        <f t="array" ref="AW423">SUMPRODUCT(B423:AU423,TRANSPOSE('QoL regression results'!$H$3:$H$48))</f>
        <v>0.85342599187292389</v>
      </c>
    </row>
    <row r="424" spans="1:49" x14ac:dyDescent="0.3">
      <c r="A424">
        <v>423</v>
      </c>
      <c r="B424" s="12">
        <v>0.90628409025632795</v>
      </c>
      <c r="C424" s="12">
        <v>1.26916888276834E-3</v>
      </c>
      <c r="D424" s="13">
        <v>-8.0299026730271498E-6</v>
      </c>
      <c r="E424" s="12">
        <v>-6.4467828203927505E-2</v>
      </c>
      <c r="F424" s="12">
        <v>2.4684462688119E-2</v>
      </c>
      <c r="G424" s="12">
        <v>3.8049174634985799E-3</v>
      </c>
      <c r="H424" s="12">
        <v>-1.8732234822530999E-3</v>
      </c>
      <c r="I424" s="12">
        <v>-3.1877672487660602E-2</v>
      </c>
      <c r="J424" s="12">
        <v>-7.6840786573347405E-2</v>
      </c>
      <c r="K424" s="12">
        <v>-4.4885661574251501E-2</v>
      </c>
      <c r="L424" s="12">
        <v>-8.2702943959103298E-2</v>
      </c>
      <c r="M424" s="12">
        <v>-8.3187913522914506E-2</v>
      </c>
      <c r="N424" s="12">
        <v>-2.0166555429343098E-2</v>
      </c>
      <c r="O424" s="12">
        <v>-3.56855655487869E-2</v>
      </c>
      <c r="P424" s="12">
        <v>-0.108209235666872</v>
      </c>
      <c r="Q424" s="12">
        <v>-4.6404064954969501E-2</v>
      </c>
      <c r="R424" s="12">
        <v>-3.8645210612969098E-2</v>
      </c>
      <c r="S424" s="12">
        <v>-3.6158047124747898E-2</v>
      </c>
      <c r="T424" s="12">
        <v>-0.101849850736801</v>
      </c>
      <c r="U424" s="12">
        <v>-8.0103865466266098E-3</v>
      </c>
      <c r="V424" s="12">
        <v>-5.46444118322559E-2</v>
      </c>
      <c r="W424" s="12">
        <v>-3.3765181690019602E-2</v>
      </c>
      <c r="X424" s="12">
        <v>-9.1531004638631796E-3</v>
      </c>
      <c r="Y424" s="12">
        <v>-1.9556936970991901E-3</v>
      </c>
      <c r="Z424" s="12">
        <v>1.5982516823509201E-3</v>
      </c>
      <c r="AA424" s="12">
        <v>-1.71030932165579E-2</v>
      </c>
      <c r="AB424" s="12">
        <v>-7.8472624897283294E-2</v>
      </c>
      <c r="AC424" s="12">
        <v>-1.74511371616663E-2</v>
      </c>
      <c r="AD424" s="12">
        <v>-4.2697967515086897E-3</v>
      </c>
      <c r="AE424" s="12">
        <v>-2.53873986528933E-2</v>
      </c>
      <c r="AF424" s="12">
        <v>-1.8472906253542701E-2</v>
      </c>
      <c r="AG424" s="12">
        <v>-4.5540387573012202E-2</v>
      </c>
      <c r="AH424" s="12">
        <v>-3.9021454562235797E-2</v>
      </c>
      <c r="AI424" s="12">
        <v>-1.497308576942E-2</v>
      </c>
      <c r="AJ424" s="12">
        <v>-6.3509411839717898E-3</v>
      </c>
      <c r="AK424" s="12">
        <v>-7.6218115575465298E-3</v>
      </c>
      <c r="AL424" s="12">
        <v>-3.4827306831076098E-3</v>
      </c>
      <c r="AM424" s="12">
        <v>-1.48621712238452E-2</v>
      </c>
      <c r="AN424" s="12">
        <v>-2.21992627360507E-2</v>
      </c>
      <c r="AO424" s="12">
        <v>-4.1973145494697502E-2</v>
      </c>
      <c r="AP424" s="12">
        <v>-9.5496227909413998E-3</v>
      </c>
      <c r="AQ424" s="12">
        <v>-3.45599715040898E-2</v>
      </c>
      <c r="AR424" s="12">
        <v>2.1789085878679899E-2</v>
      </c>
      <c r="AS424" s="12">
        <v>-1.59951878749485E-2</v>
      </c>
      <c r="AT424" s="12">
        <v>-4.6322642452247799E-2</v>
      </c>
      <c r="AU424" s="12">
        <v>2.4976931378654199E-2</v>
      </c>
      <c r="AW424">
        <f t="array" ref="AW424">SUMPRODUCT(B424:AU424,TRANSPOSE('QoL regression results'!$H$3:$H$48))</f>
        <v>0.86377990501098456</v>
      </c>
    </row>
    <row r="425" spans="1:49" x14ac:dyDescent="0.3">
      <c r="A425">
        <v>424</v>
      </c>
      <c r="B425" s="12">
        <v>0.89630364041086197</v>
      </c>
      <c r="C425" s="12">
        <v>6.5118878489050895E-4</v>
      </c>
      <c r="D425" s="12">
        <v>-5.2672668350337596E-3</v>
      </c>
      <c r="E425" s="12">
        <v>-3.5474687437653203E-2</v>
      </c>
      <c r="F425" s="12">
        <v>2.8179889945181801E-2</v>
      </c>
      <c r="G425" s="12">
        <v>2.9350269847715601E-2</v>
      </c>
      <c r="H425" s="12">
        <v>9.3661314117939702E-3</v>
      </c>
      <c r="I425" s="12">
        <v>-1.1263965766187E-2</v>
      </c>
      <c r="J425" s="12">
        <v>-3.2689877877236602E-2</v>
      </c>
      <c r="K425" s="12">
        <v>-3.9896100315003499E-2</v>
      </c>
      <c r="L425" s="12">
        <v>-8.8297310894877704E-2</v>
      </c>
      <c r="M425" s="12">
        <v>-8.1157974805479996E-2</v>
      </c>
      <c r="N425" s="12">
        <v>-1.6257390123428899E-2</v>
      </c>
      <c r="O425" s="12">
        <v>-2.91746331698595E-2</v>
      </c>
      <c r="P425" s="12">
        <v>-0.130506223547284</v>
      </c>
      <c r="Q425" s="12">
        <v>-6.92227676576916E-2</v>
      </c>
      <c r="R425" s="12">
        <v>-0.107895712454171</v>
      </c>
      <c r="S425" s="12">
        <v>-4.5961393538234002E-2</v>
      </c>
      <c r="T425" s="12">
        <v>-7.9073098048558499E-2</v>
      </c>
      <c r="U425" s="12">
        <v>-2.3092922887242798E-2</v>
      </c>
      <c r="V425" s="12">
        <v>-8.0343642331013307E-2</v>
      </c>
      <c r="W425" s="12">
        <v>-3.3760560650892397E-2</v>
      </c>
      <c r="X425" s="12">
        <v>-3.5097589325449902E-2</v>
      </c>
      <c r="Y425" s="12">
        <v>-1.0439938587727699E-2</v>
      </c>
      <c r="Z425" s="12">
        <v>1.41805496953582E-2</v>
      </c>
      <c r="AA425" s="12">
        <v>-1.9844456271482298E-2</v>
      </c>
      <c r="AB425" s="12">
        <v>-7.2174060979689494E-2</v>
      </c>
      <c r="AC425" s="12">
        <v>-5.4087997311433399E-2</v>
      </c>
      <c r="AD425" s="12">
        <v>9.4746766641381097E-2</v>
      </c>
      <c r="AE425" s="12">
        <v>-3.0974836648530901E-2</v>
      </c>
      <c r="AF425" s="12">
        <v>-1.4354045158568101E-2</v>
      </c>
      <c r="AG425" s="12">
        <v>-4.5539953885735902E-2</v>
      </c>
      <c r="AH425" s="12">
        <v>-4.3273979902394802E-2</v>
      </c>
      <c r="AI425" s="12">
        <v>-1.96533545600238E-2</v>
      </c>
      <c r="AJ425" s="12">
        <v>-1.4917150533949699E-2</v>
      </c>
      <c r="AK425" s="12">
        <v>2.2422627137703901E-3</v>
      </c>
      <c r="AL425" s="12">
        <v>4.9731367957636099E-3</v>
      </c>
      <c r="AM425" s="12">
        <v>-3.3213627127147401E-3</v>
      </c>
      <c r="AN425" s="12">
        <v>-1.56898076178274E-2</v>
      </c>
      <c r="AO425" s="12">
        <v>-3.5629163909863898E-2</v>
      </c>
      <c r="AP425" s="12">
        <v>-1.0829297148405701E-2</v>
      </c>
      <c r="AQ425" s="12">
        <v>-4.0784341531326797E-2</v>
      </c>
      <c r="AR425" s="12">
        <v>1.9909832597850601E-2</v>
      </c>
      <c r="AS425" s="12">
        <v>-4.3940267049477101E-3</v>
      </c>
      <c r="AT425" s="12">
        <v>-3.5541155510223299E-2</v>
      </c>
      <c r="AU425" s="12">
        <v>2.9526105592887E-2</v>
      </c>
      <c r="AW425">
        <f t="array" ref="AW425">SUMPRODUCT(B425:AU425,TRANSPOSE('QoL regression results'!$H$3:$H$48))</f>
        <v>0.85800279730423079</v>
      </c>
    </row>
    <row r="426" spans="1:49" x14ac:dyDescent="0.3">
      <c r="A426">
        <v>425</v>
      </c>
      <c r="B426" s="12">
        <v>0.88216001856755399</v>
      </c>
      <c r="C426" s="12">
        <v>3.2300189355703602E-3</v>
      </c>
      <c r="D426" s="12">
        <v>-4.7129972966823801E-3</v>
      </c>
      <c r="E426" s="12">
        <v>-1.06108682778149E-2</v>
      </c>
      <c r="F426" s="12">
        <v>3.32151333788741E-2</v>
      </c>
      <c r="G426" s="12">
        <v>3.2168130405514299E-2</v>
      </c>
      <c r="H426" s="12">
        <v>-8.9429931077727298E-3</v>
      </c>
      <c r="I426" s="12">
        <v>-2.6265246851628E-2</v>
      </c>
      <c r="J426" s="12">
        <v>-7.3471427575774004E-2</v>
      </c>
      <c r="K426" s="12">
        <v>-4.3310766845544801E-2</v>
      </c>
      <c r="L426" s="12">
        <v>-8.7492214781767302E-2</v>
      </c>
      <c r="M426" s="12">
        <v>-8.52108503164168E-2</v>
      </c>
      <c r="N426" s="12">
        <v>-2.0079367432467601E-2</v>
      </c>
      <c r="O426" s="12">
        <v>-5.4142439071574601E-2</v>
      </c>
      <c r="P426" s="12">
        <v>-9.1121634396562304E-2</v>
      </c>
      <c r="Q426" s="12">
        <v>-5.9821964864016898E-2</v>
      </c>
      <c r="R426" s="12">
        <v>-7.7683800516100396E-2</v>
      </c>
      <c r="S426" s="12">
        <v>-4.6610739760080497E-2</v>
      </c>
      <c r="T426" s="12">
        <v>-9.5768266655216996E-2</v>
      </c>
      <c r="U426" s="12">
        <v>-1.6066989283868099E-2</v>
      </c>
      <c r="V426" s="12">
        <v>-7.0959437640267603E-2</v>
      </c>
      <c r="W426" s="12">
        <v>-1.0819740682497201E-2</v>
      </c>
      <c r="X426" s="12">
        <v>-3.4380990533123899E-2</v>
      </c>
      <c r="Y426" s="12">
        <v>-1.5101349239396099E-3</v>
      </c>
      <c r="Z426" s="12">
        <v>-1.17350149478382E-2</v>
      </c>
      <c r="AA426" s="12">
        <v>-1.78810479465875E-2</v>
      </c>
      <c r="AB426" s="12">
        <v>-7.3255322088896305E-2</v>
      </c>
      <c r="AC426" s="12">
        <v>-1.52687413961847E-2</v>
      </c>
      <c r="AD426" s="12">
        <v>-6.9127791213253699E-3</v>
      </c>
      <c r="AE426" s="12">
        <v>-2.7652627105935398E-2</v>
      </c>
      <c r="AF426" s="12">
        <v>-1.20619273092457E-2</v>
      </c>
      <c r="AG426" s="12">
        <v>-3.8057601600742799E-2</v>
      </c>
      <c r="AH426" s="12">
        <v>-4.70384911167624E-2</v>
      </c>
      <c r="AI426" s="12">
        <v>-2.0670870754636399E-2</v>
      </c>
      <c r="AJ426" s="12">
        <v>-1.24344310531343E-2</v>
      </c>
      <c r="AK426" s="12">
        <v>4.7840406360834904E-3</v>
      </c>
      <c r="AL426" s="12">
        <v>9.1534086007431497E-3</v>
      </c>
      <c r="AM426" s="12">
        <v>-6.0036634316454297E-3</v>
      </c>
      <c r="AN426" s="12">
        <v>-2.0562908911015702E-2</v>
      </c>
      <c r="AO426" s="12">
        <v>-2.8906945567034499E-2</v>
      </c>
      <c r="AP426" s="12">
        <v>-1.31991050727659E-2</v>
      </c>
      <c r="AQ426" s="12">
        <v>-4.0353115709593899E-2</v>
      </c>
      <c r="AR426" s="12">
        <v>1.96021919497022E-2</v>
      </c>
      <c r="AS426" s="12">
        <v>-5.1527299161483898E-3</v>
      </c>
      <c r="AT426" s="12">
        <v>-3.8823820945774197E-2</v>
      </c>
      <c r="AU426" s="12">
        <v>3.7273154173190201E-2</v>
      </c>
      <c r="AW426">
        <f t="array" ref="AW426">SUMPRODUCT(B426:AU426,TRANSPOSE('QoL regression results'!$H$3:$H$48))</f>
        <v>0.8442749360515347</v>
      </c>
    </row>
    <row r="427" spans="1:49" x14ac:dyDescent="0.3">
      <c r="A427">
        <v>426</v>
      </c>
      <c r="B427" s="12">
        <v>0.889483563937434</v>
      </c>
      <c r="C427" s="12">
        <v>2.1267973931666101E-3</v>
      </c>
      <c r="D427" s="12">
        <v>-1.1827742735009601E-2</v>
      </c>
      <c r="E427" s="12">
        <v>-6.7474476251160195E-2</v>
      </c>
      <c r="F427" s="12">
        <v>2.3760821920149201E-2</v>
      </c>
      <c r="G427" s="12">
        <v>2.9845996327259299E-2</v>
      </c>
      <c r="H427" s="12">
        <v>3.3346801754044898E-2</v>
      </c>
      <c r="I427" s="12">
        <v>-2.9483027055686099E-3</v>
      </c>
      <c r="J427" s="12">
        <v>-7.0700420833705299E-2</v>
      </c>
      <c r="K427" s="12">
        <v>-3.5235001019723801E-2</v>
      </c>
      <c r="L427" s="12">
        <v>-0.10969899639792501</v>
      </c>
      <c r="M427" s="12">
        <v>-8.9716360851900101E-2</v>
      </c>
      <c r="N427" s="12">
        <v>-1.9277776932597499E-2</v>
      </c>
      <c r="O427" s="12">
        <v>-7.1672194857609506E-2</v>
      </c>
      <c r="P427" s="12">
        <v>-0.11499044545402599</v>
      </c>
      <c r="Q427" s="12">
        <v>-5.2839697602196402E-2</v>
      </c>
      <c r="R427" s="12">
        <v>-9.3108864275900399E-2</v>
      </c>
      <c r="S427" s="12">
        <v>-6.4709206299659205E-2</v>
      </c>
      <c r="T427" s="12">
        <v>-7.9813965081212704E-2</v>
      </c>
      <c r="U427" s="12">
        <v>1.9250896883744001E-3</v>
      </c>
      <c r="V427" s="12">
        <v>-0.125100926574056</v>
      </c>
      <c r="W427" s="12">
        <v>-3.02029399202038E-2</v>
      </c>
      <c r="X427" s="12">
        <v>-2.3690253152727499E-2</v>
      </c>
      <c r="Y427" s="12">
        <v>2.0415750392458998E-3</v>
      </c>
      <c r="Z427" s="12">
        <v>5.6477604846722103E-3</v>
      </c>
      <c r="AA427" s="12">
        <v>-8.8049769283272804E-3</v>
      </c>
      <c r="AB427" s="12">
        <v>-6.4053830259394207E-2</v>
      </c>
      <c r="AC427" s="12">
        <v>2.1816716417796698E-3</v>
      </c>
      <c r="AD427" s="12">
        <v>2.3164378549112899E-3</v>
      </c>
      <c r="AE427" s="12">
        <v>-2.3614221957416599E-2</v>
      </c>
      <c r="AF427" s="12">
        <v>-2.0483505584938E-2</v>
      </c>
      <c r="AG427" s="12">
        <v>-4.66980208934972E-2</v>
      </c>
      <c r="AH427" s="12">
        <v>-3.8551590282973398E-2</v>
      </c>
      <c r="AI427" s="12">
        <v>-2.39638691898987E-2</v>
      </c>
      <c r="AJ427" s="12">
        <v>-9.2052154720649801E-3</v>
      </c>
      <c r="AK427" s="12">
        <v>4.6439841818330498E-3</v>
      </c>
      <c r="AL427" s="12">
        <v>9.5982902766408099E-3</v>
      </c>
      <c r="AM427" s="12">
        <v>-5.1001678778694499E-3</v>
      </c>
      <c r="AN427" s="12">
        <v>-1.0509960931356799E-2</v>
      </c>
      <c r="AO427" s="12">
        <v>-4.04253356713574E-2</v>
      </c>
      <c r="AP427" s="12">
        <v>-6.5022579168766701E-3</v>
      </c>
      <c r="AQ427" s="12">
        <v>-4.3268994814921198E-2</v>
      </c>
      <c r="AR427" s="12">
        <v>1.7316640175705E-2</v>
      </c>
      <c r="AS427" s="12">
        <v>-1.54596388249064E-2</v>
      </c>
      <c r="AT427" s="12">
        <v>-4.7261436812448598E-2</v>
      </c>
      <c r="AU427" s="12">
        <v>3.5207823433965897E-2</v>
      </c>
      <c r="AW427">
        <f t="array" ref="AW427">SUMPRODUCT(B427:AU427,TRANSPOSE('QoL regression results'!$H$3:$H$48))</f>
        <v>0.86053026393110144</v>
      </c>
    </row>
    <row r="428" spans="1:49" x14ac:dyDescent="0.3">
      <c r="A428">
        <v>427</v>
      </c>
      <c r="B428" s="12">
        <v>0.89536483506537301</v>
      </c>
      <c r="C428" s="12">
        <v>-2.39579439448495E-3</v>
      </c>
      <c r="D428" s="12">
        <v>-1.0530179530232201E-3</v>
      </c>
      <c r="E428" s="12">
        <v>-2.44862812370981E-2</v>
      </c>
      <c r="F428" s="12">
        <v>1.2948477701078501E-2</v>
      </c>
      <c r="G428" s="12">
        <v>1.22755191967632E-2</v>
      </c>
      <c r="H428" s="12">
        <v>-2.3089800597232299E-2</v>
      </c>
      <c r="I428" s="12">
        <v>-2.0709827580542201E-2</v>
      </c>
      <c r="J428" s="12">
        <v>-3.7225862891234002E-2</v>
      </c>
      <c r="K428" s="12">
        <v>-4.1022352772863299E-2</v>
      </c>
      <c r="L428" s="12">
        <v>-7.34736751210366E-2</v>
      </c>
      <c r="M428" s="12">
        <v>-0.114810654110563</v>
      </c>
      <c r="N428" s="12">
        <v>-1.7930250469365701E-2</v>
      </c>
      <c r="O428" s="12">
        <v>-1.8813093482337898E-2</v>
      </c>
      <c r="P428" s="12">
        <v>-0.127086402955254</v>
      </c>
      <c r="Q428" s="12">
        <v>-6.9201742438299296E-2</v>
      </c>
      <c r="R428" s="12">
        <v>-5.3312206164679903E-2</v>
      </c>
      <c r="S428" s="12">
        <v>-6.4800124559430794E-2</v>
      </c>
      <c r="T428" s="12">
        <v>-0.11834621596657099</v>
      </c>
      <c r="U428" s="12">
        <v>2.2853550360926601E-2</v>
      </c>
      <c r="V428" s="12">
        <v>-9.5402053757480704E-2</v>
      </c>
      <c r="W428" s="12">
        <v>-3.3975856907935101E-2</v>
      </c>
      <c r="X428" s="12">
        <v>-3.9509610753714397E-2</v>
      </c>
      <c r="Y428" s="12">
        <v>-1.3127720343988901E-2</v>
      </c>
      <c r="Z428" s="12">
        <v>4.0070772307477E-2</v>
      </c>
      <c r="AA428" s="12">
        <v>-2.5952320519256701E-2</v>
      </c>
      <c r="AB428" s="12">
        <v>-6.6628157634400095E-2</v>
      </c>
      <c r="AC428" s="12">
        <v>-4.5269771641926401E-2</v>
      </c>
      <c r="AD428" s="12">
        <v>-2.88417634047041E-2</v>
      </c>
      <c r="AE428" s="12">
        <v>-2.6809465657683499E-2</v>
      </c>
      <c r="AF428" s="12">
        <v>-1.3820032285208599E-2</v>
      </c>
      <c r="AG428" s="12">
        <v>-4.0478059480112398E-2</v>
      </c>
      <c r="AH428" s="12">
        <v>-2.5655195733100201E-2</v>
      </c>
      <c r="AI428" s="12">
        <v>-1.4523928305574699E-2</v>
      </c>
      <c r="AJ428" s="12">
        <v>-9.8810982287693902E-3</v>
      </c>
      <c r="AK428" s="12">
        <v>3.7976339229260601E-3</v>
      </c>
      <c r="AL428" s="12">
        <v>5.5667201461840499E-3</v>
      </c>
      <c r="AM428" s="12">
        <v>-7.9474540990872797E-3</v>
      </c>
      <c r="AN428" s="12">
        <v>-1.8785506021580699E-2</v>
      </c>
      <c r="AO428" s="12">
        <v>-3.9056858038081503E-2</v>
      </c>
      <c r="AP428" s="12">
        <v>-1.05967675858909E-2</v>
      </c>
      <c r="AQ428" s="12">
        <v>-4.5774821550257597E-2</v>
      </c>
      <c r="AR428" s="12">
        <v>1.6805822818626501E-2</v>
      </c>
      <c r="AS428" s="12">
        <v>-1.1584830276310701E-2</v>
      </c>
      <c r="AT428" s="12">
        <v>-4.64923650055847E-2</v>
      </c>
      <c r="AU428" s="12">
        <v>3.4762090417851499E-2</v>
      </c>
      <c r="AW428">
        <f t="array" ref="AW428">SUMPRODUCT(B428:AU428,TRANSPOSE('QoL regression results'!$H$3:$H$48))</f>
        <v>0.87527635947845694</v>
      </c>
    </row>
    <row r="429" spans="1:49" x14ac:dyDescent="0.3">
      <c r="A429">
        <v>428</v>
      </c>
      <c r="B429" s="12">
        <v>0.89699832219290998</v>
      </c>
      <c r="C429" s="12">
        <v>1.52692886744314E-3</v>
      </c>
      <c r="D429" s="12">
        <v>-1.7631108971910999E-2</v>
      </c>
      <c r="E429" s="12">
        <v>-4.90625689461388E-2</v>
      </c>
      <c r="F429" s="12">
        <v>2.4998956762053302E-2</v>
      </c>
      <c r="G429" s="12">
        <v>2.6242002606766599E-2</v>
      </c>
      <c r="H429" s="12">
        <v>-3.7303563162000698E-3</v>
      </c>
      <c r="I429" s="12">
        <v>-3.2121428067793398E-3</v>
      </c>
      <c r="J429" s="12">
        <v>-6.7177117457267399E-2</v>
      </c>
      <c r="K429" s="12">
        <v>-3.7928874164480597E-2</v>
      </c>
      <c r="L429" s="12">
        <v>-7.3671061059707804E-2</v>
      </c>
      <c r="M429" s="12">
        <v>-7.1702983013887694E-2</v>
      </c>
      <c r="N429" s="12">
        <v>-7.6490010048463697E-3</v>
      </c>
      <c r="O429" s="12">
        <v>-5.82030099624491E-2</v>
      </c>
      <c r="P429" s="12">
        <v>-0.107275067239625</v>
      </c>
      <c r="Q429" s="12">
        <v>-8.8507645145733699E-2</v>
      </c>
      <c r="R429" s="12">
        <v>-4.88949058522017E-2</v>
      </c>
      <c r="S429" s="12">
        <v>-6.0395803713568202E-2</v>
      </c>
      <c r="T429" s="12">
        <v>-9.66165769744977E-2</v>
      </c>
      <c r="U429" s="12">
        <v>4.4888998335673204E-3</v>
      </c>
      <c r="V429" s="12">
        <v>-7.1461932600382902E-2</v>
      </c>
      <c r="W429" s="12">
        <v>-2.7500574998251599E-2</v>
      </c>
      <c r="X429" s="12">
        <v>-4.3079475520449502E-2</v>
      </c>
      <c r="Y429" s="12">
        <v>1.7710593634510299E-2</v>
      </c>
      <c r="Z429" s="12">
        <v>9.2957157555500596E-3</v>
      </c>
      <c r="AA429" s="12">
        <v>-2.3517318394291099E-2</v>
      </c>
      <c r="AB429" s="12">
        <v>-7.5016688704829304E-2</v>
      </c>
      <c r="AC429" s="12">
        <v>4.72038973106313E-2</v>
      </c>
      <c r="AD429" s="12">
        <v>-5.35442996302588E-2</v>
      </c>
      <c r="AE429" s="12">
        <v>-2.6439576945714801E-2</v>
      </c>
      <c r="AF429" s="12">
        <v>-1.5442809404058899E-2</v>
      </c>
      <c r="AG429" s="12">
        <v>-4.1853390155902503E-2</v>
      </c>
      <c r="AH429" s="12">
        <v>-3.6600567260017598E-2</v>
      </c>
      <c r="AI429" s="12">
        <v>-2.35276358426313E-2</v>
      </c>
      <c r="AJ429" s="12">
        <v>-9.8477083142699193E-3</v>
      </c>
      <c r="AK429" s="13">
        <v>6.2479461887734099E-6</v>
      </c>
      <c r="AL429" s="12">
        <v>2.6494751528809901E-3</v>
      </c>
      <c r="AM429" s="12">
        <v>-9.1018702979064007E-3</v>
      </c>
      <c r="AN429" s="12">
        <v>-1.7553292883658599E-2</v>
      </c>
      <c r="AO429" s="12">
        <v>-3.4216739514220898E-2</v>
      </c>
      <c r="AP429" s="12">
        <v>-1.41016775385164E-2</v>
      </c>
      <c r="AQ429" s="12">
        <v>-4.0165824367239998E-2</v>
      </c>
      <c r="AR429" s="12">
        <v>2.3484215145832099E-2</v>
      </c>
      <c r="AS429" s="12">
        <v>-1.1656728520042899E-2</v>
      </c>
      <c r="AT429" s="12">
        <v>-4.5906021780777198E-2</v>
      </c>
      <c r="AU429" s="12">
        <v>2.8973289635794999E-2</v>
      </c>
      <c r="AW429">
        <f t="array" ref="AW429">SUMPRODUCT(B429:AU429,TRANSPOSE('QoL regression results'!$H$3:$H$48))</f>
        <v>0.86304723008577333</v>
      </c>
    </row>
    <row r="430" spans="1:49" x14ac:dyDescent="0.3">
      <c r="A430">
        <v>429</v>
      </c>
      <c r="B430" s="12">
        <v>0.89629687820678206</v>
      </c>
      <c r="C430" s="12">
        <v>-3.05631178484058E-3</v>
      </c>
      <c r="D430" s="12">
        <v>7.4532618870031995E-4</v>
      </c>
      <c r="E430" s="12">
        <v>-3.9707788498012701E-2</v>
      </c>
      <c r="F430" s="12">
        <v>2.01984264427102E-2</v>
      </c>
      <c r="G430" s="12">
        <v>-3.0336170721309199E-3</v>
      </c>
      <c r="H430" s="12">
        <v>-1.0064643297360501E-2</v>
      </c>
      <c r="I430" s="12">
        <v>-1.26393051220582E-2</v>
      </c>
      <c r="J430" s="12">
        <v>-4.74090472872708E-2</v>
      </c>
      <c r="K430" s="12">
        <v>-4.1864619061713099E-2</v>
      </c>
      <c r="L430" s="12">
        <v>-0.107323126580883</v>
      </c>
      <c r="M430" s="12">
        <v>-9.4748372233493194E-2</v>
      </c>
      <c r="N430" s="12">
        <v>-1.3639434311680699E-2</v>
      </c>
      <c r="O430" s="12">
        <v>-5.7612321095891497E-2</v>
      </c>
      <c r="P430" s="12">
        <v>-0.115871320008772</v>
      </c>
      <c r="Q430" s="12">
        <v>-5.2974878839287899E-2</v>
      </c>
      <c r="R430" s="12">
        <v>-8.13656425427354E-2</v>
      </c>
      <c r="S430" s="12">
        <v>-5.9609501244846499E-2</v>
      </c>
      <c r="T430" s="12">
        <v>-8.6082185278592793E-2</v>
      </c>
      <c r="U430" s="12">
        <v>-4.7411246102654798E-2</v>
      </c>
      <c r="V430" s="12">
        <v>-7.2524872095333495E-2</v>
      </c>
      <c r="W430" s="12">
        <v>-2.8711415512394999E-2</v>
      </c>
      <c r="X430" s="12">
        <v>-1.1437578724768501E-2</v>
      </c>
      <c r="Y430" s="12">
        <v>6.9569257824198E-3</v>
      </c>
      <c r="Z430" s="12">
        <v>-2.6844934342452598E-2</v>
      </c>
      <c r="AA430" s="12">
        <v>-2.1109605381395599E-2</v>
      </c>
      <c r="AB430" s="12">
        <v>-7.7764763614779506E-2</v>
      </c>
      <c r="AC430" s="12">
        <v>-4.1420910150208899E-2</v>
      </c>
      <c r="AD430" s="12">
        <v>-9.5037591891225202E-3</v>
      </c>
      <c r="AE430" s="12">
        <v>-2.4353749643516401E-2</v>
      </c>
      <c r="AF430" s="12">
        <v>-1.87563817859977E-2</v>
      </c>
      <c r="AG430" s="12">
        <v>-4.63141018965086E-2</v>
      </c>
      <c r="AH430" s="12">
        <v>-3.2293015049713901E-2</v>
      </c>
      <c r="AI430" s="12">
        <v>-1.6074161581430699E-2</v>
      </c>
      <c r="AJ430" s="12">
        <v>-1.3315310296225799E-2</v>
      </c>
      <c r="AK430" s="12">
        <v>-5.4086588908730101E-3</v>
      </c>
      <c r="AL430" s="12">
        <v>3.1875194001682299E-3</v>
      </c>
      <c r="AM430" s="12">
        <v>-8.8776567198534193E-3</v>
      </c>
      <c r="AN430" s="12">
        <v>-1.8124569856071901E-2</v>
      </c>
      <c r="AO430" s="12">
        <v>-2.8717552161701E-2</v>
      </c>
      <c r="AP430" s="12">
        <v>-9.3736140879435107E-3</v>
      </c>
      <c r="AQ430" s="12">
        <v>-3.4157165842125303E-2</v>
      </c>
      <c r="AR430" s="12">
        <v>2.6001319189040799E-2</v>
      </c>
      <c r="AS430" s="12">
        <v>-1.1328840281464201E-2</v>
      </c>
      <c r="AT430" s="12">
        <v>-4.27051150613477E-2</v>
      </c>
      <c r="AU430" s="12">
        <v>2.9158282586421801E-2</v>
      </c>
      <c r="AW430">
        <f t="array" ref="AW430">SUMPRODUCT(B430:AU430,TRANSPOSE('QoL regression results'!$H$3:$H$48))</f>
        <v>0.86719138255723638</v>
      </c>
    </row>
    <row r="431" spans="1:49" x14ac:dyDescent="0.3">
      <c r="A431">
        <v>430</v>
      </c>
      <c r="B431" s="12">
        <v>0.88603107533584302</v>
      </c>
      <c r="C431" s="12">
        <v>7.0211045636872403E-3</v>
      </c>
      <c r="D431" s="12">
        <v>4.9548098726650497E-3</v>
      </c>
      <c r="E431" s="12">
        <v>-1.0886439005716E-3</v>
      </c>
      <c r="F431" s="12">
        <v>1.8297670607664799E-2</v>
      </c>
      <c r="G431" s="12">
        <v>1.08091117393077E-2</v>
      </c>
      <c r="H431" s="12">
        <v>-1.5885018231172599E-2</v>
      </c>
      <c r="I431" s="12">
        <v>-4.9752172488869298E-3</v>
      </c>
      <c r="J431" s="12">
        <v>-5.5708997158228399E-2</v>
      </c>
      <c r="K431" s="12">
        <v>-3.5728114030510398E-2</v>
      </c>
      <c r="L431" s="12">
        <v>-9.3293583361949997E-2</v>
      </c>
      <c r="M431" s="12">
        <v>-9.5433771245196794E-2</v>
      </c>
      <c r="N431" s="12">
        <v>-1.6080388323974699E-2</v>
      </c>
      <c r="O431" s="12">
        <v>-6.5336549670861194E-2</v>
      </c>
      <c r="P431" s="12">
        <v>-8.7827868603995496E-2</v>
      </c>
      <c r="Q431" s="12">
        <v>-3.5383276807187301E-2</v>
      </c>
      <c r="R431" s="12">
        <v>-8.7065532021483594E-2</v>
      </c>
      <c r="S431" s="12">
        <v>-4.1605138599874601E-2</v>
      </c>
      <c r="T431" s="12">
        <v>-6.9305903352697498E-2</v>
      </c>
      <c r="U431" s="12">
        <v>-1.5411455712176799E-2</v>
      </c>
      <c r="V431" s="12">
        <v>-5.0417331132431097E-2</v>
      </c>
      <c r="W431" s="12">
        <v>-3.4350618294769798E-2</v>
      </c>
      <c r="X431" s="12">
        <v>-3.6066757203048E-2</v>
      </c>
      <c r="Y431" s="12">
        <v>-2.4228832023969402E-2</v>
      </c>
      <c r="Z431" s="12">
        <v>-2.6061077215604501E-2</v>
      </c>
      <c r="AA431" s="12">
        <v>-1.9093190262582199E-2</v>
      </c>
      <c r="AB431" s="12">
        <v>-5.5658865066351502E-2</v>
      </c>
      <c r="AC431" s="12">
        <v>-3.62575174421556E-2</v>
      </c>
      <c r="AD431" s="12">
        <v>-6.4093260584954806E-2</v>
      </c>
      <c r="AE431" s="12">
        <v>-2.1094606186002202E-2</v>
      </c>
      <c r="AF431" s="12">
        <v>-1.7301039148102399E-2</v>
      </c>
      <c r="AG431" s="12">
        <v>-3.7974251081440598E-2</v>
      </c>
      <c r="AH431" s="12">
        <v>-3.2582277722570802E-2</v>
      </c>
      <c r="AI431" s="12">
        <v>-1.7672942315735799E-2</v>
      </c>
      <c r="AJ431" s="12">
        <v>-1.3758437885449599E-2</v>
      </c>
      <c r="AK431" s="12">
        <v>3.5734482710133902E-4</v>
      </c>
      <c r="AL431" s="12">
        <v>5.5977881073960003E-3</v>
      </c>
      <c r="AM431" s="12">
        <v>-7.5617754952793798E-3</v>
      </c>
      <c r="AN431" s="12">
        <v>-1.8729912051734101E-2</v>
      </c>
      <c r="AO431" s="12">
        <v>-3.86560457273021E-2</v>
      </c>
      <c r="AP431" s="12">
        <v>-1.0531840511858501E-2</v>
      </c>
      <c r="AQ431" s="12">
        <v>-3.5524847791723498E-2</v>
      </c>
      <c r="AR431" s="12">
        <v>2.2930628852452201E-2</v>
      </c>
      <c r="AS431" s="12">
        <v>-7.7095031917660097E-3</v>
      </c>
      <c r="AT431" s="12">
        <v>-4.7775281958890303E-2</v>
      </c>
      <c r="AU431" s="12">
        <v>3.08633919159257E-2</v>
      </c>
      <c r="AW431">
        <f t="array" ref="AW431">SUMPRODUCT(B431:AU431,TRANSPOSE('QoL regression results'!$H$3:$H$48))</f>
        <v>0.85904658572066817</v>
      </c>
    </row>
    <row r="432" spans="1:49" x14ac:dyDescent="0.3">
      <c r="A432">
        <v>431</v>
      </c>
      <c r="B432" s="12">
        <v>0.89697326751430295</v>
      </c>
      <c r="C432" s="12">
        <v>5.41226353701029E-3</v>
      </c>
      <c r="D432" s="12">
        <v>3.6308049448886798E-4</v>
      </c>
      <c r="E432" s="12">
        <v>-1.5197107891432001E-2</v>
      </c>
      <c r="F432" s="12">
        <v>1.8255099106393901E-2</v>
      </c>
      <c r="G432" s="12">
        <v>6.5868969446169299E-3</v>
      </c>
      <c r="H432" s="12">
        <v>-1.0277689866740999E-3</v>
      </c>
      <c r="I432" s="12">
        <v>-1.31460448471053E-2</v>
      </c>
      <c r="J432" s="12">
        <v>-2.1435666940919099E-2</v>
      </c>
      <c r="K432" s="12">
        <v>-3.3254784971192303E-2</v>
      </c>
      <c r="L432" s="12">
        <v>-0.10577630061781</v>
      </c>
      <c r="M432" s="12">
        <v>-0.113937448204704</v>
      </c>
      <c r="N432" s="12">
        <v>-1.5081941199433201E-2</v>
      </c>
      <c r="O432" s="12">
        <v>-3.4988302552113798E-2</v>
      </c>
      <c r="P432" s="12">
        <v>-9.2851340436096594E-2</v>
      </c>
      <c r="Q432" s="12">
        <v>-8.2022284276036694E-2</v>
      </c>
      <c r="R432" s="12">
        <v>-6.8208989285239094E-2</v>
      </c>
      <c r="S432" s="12">
        <v>-5.2832464498091203E-2</v>
      </c>
      <c r="T432" s="12">
        <v>-8.9551034688134495E-2</v>
      </c>
      <c r="U432" s="12">
        <v>-2.7425142669305701E-2</v>
      </c>
      <c r="V432" s="12">
        <v>-3.0466955520276801E-2</v>
      </c>
      <c r="W432" s="12">
        <v>-9.5248722563457695E-3</v>
      </c>
      <c r="X432" s="12">
        <v>-3.7664433499101799E-2</v>
      </c>
      <c r="Y432" s="12">
        <v>6.3016448926345604E-3</v>
      </c>
      <c r="Z432" s="12">
        <v>3.4987973239964103E-2</v>
      </c>
      <c r="AA432" s="12">
        <v>-1.30604888735037E-2</v>
      </c>
      <c r="AB432" s="12">
        <v>-6.2073629526748199E-2</v>
      </c>
      <c r="AC432" s="12">
        <v>-3.8921629504707102E-2</v>
      </c>
      <c r="AD432" s="12">
        <v>6.6402834952643694E-2</v>
      </c>
      <c r="AE432" s="12">
        <v>-2.4487641307781801E-2</v>
      </c>
      <c r="AF432" s="12">
        <v>-1.2919086395149101E-2</v>
      </c>
      <c r="AG432" s="12">
        <v>-4.4198074586067497E-2</v>
      </c>
      <c r="AH432" s="12">
        <v>-3.2576390912780903E-2</v>
      </c>
      <c r="AI432" s="12">
        <v>-2.0018316238741399E-2</v>
      </c>
      <c r="AJ432" s="12">
        <v>-1.0569212222892199E-2</v>
      </c>
      <c r="AK432" s="12">
        <v>-4.1197551615494298E-4</v>
      </c>
      <c r="AL432" s="12">
        <v>2.5901606449024398E-3</v>
      </c>
      <c r="AM432" s="12">
        <v>-8.0679362455727092E-3</v>
      </c>
      <c r="AN432" s="12">
        <v>-2.3915689743863801E-2</v>
      </c>
      <c r="AO432" s="12">
        <v>-3.7590280202839201E-2</v>
      </c>
      <c r="AP432" s="12">
        <v>-1.7624940114708301E-2</v>
      </c>
      <c r="AQ432" s="12">
        <v>-4.76946634299611E-2</v>
      </c>
      <c r="AR432" s="12">
        <v>1.7839342554363698E-2</v>
      </c>
      <c r="AS432" s="12">
        <v>-1.0627850978277601E-2</v>
      </c>
      <c r="AT432" s="12">
        <v>-4.5932959311548997E-2</v>
      </c>
      <c r="AU432" s="12">
        <v>3.1610475810257603E-2</v>
      </c>
      <c r="AW432">
        <f t="array" ref="AW432">SUMPRODUCT(B432:AU432,TRANSPOSE('QoL regression results'!$H$3:$H$48))</f>
        <v>0.86698703724642456</v>
      </c>
    </row>
    <row r="433" spans="1:49" x14ac:dyDescent="0.3">
      <c r="A433">
        <v>432</v>
      </c>
      <c r="B433" s="12">
        <v>0.88742163976849198</v>
      </c>
      <c r="C433" s="12">
        <v>5.2019698569868902E-3</v>
      </c>
      <c r="D433" s="12">
        <v>1.0236519226664801E-3</v>
      </c>
      <c r="E433" s="12">
        <v>-4.6542040978112299E-2</v>
      </c>
      <c r="F433" s="12">
        <v>2.30954785172824E-2</v>
      </c>
      <c r="G433" s="12">
        <v>1.11928433052718E-2</v>
      </c>
      <c r="H433" s="12">
        <v>6.8063809343827698E-3</v>
      </c>
      <c r="I433" s="12">
        <v>-8.6014858298633905E-3</v>
      </c>
      <c r="J433" s="12">
        <v>-7.0703068449640902E-2</v>
      </c>
      <c r="K433" s="12">
        <v>-3.7800920378685099E-2</v>
      </c>
      <c r="L433" s="12">
        <v>-8.3650637984350004E-2</v>
      </c>
      <c r="M433" s="12">
        <v>-7.0082490843467099E-2</v>
      </c>
      <c r="N433" s="12">
        <v>-1.3652851601979999E-2</v>
      </c>
      <c r="O433" s="12">
        <v>-5.94311665480537E-2</v>
      </c>
      <c r="P433" s="12">
        <v>-7.1252725653014104E-2</v>
      </c>
      <c r="Q433" s="12">
        <v>-7.1254499632234694E-2</v>
      </c>
      <c r="R433" s="12">
        <v>-0.12090059735464199</v>
      </c>
      <c r="S433" s="12">
        <v>-4.90625428544499E-2</v>
      </c>
      <c r="T433" s="12">
        <v>-8.6679560014500195E-2</v>
      </c>
      <c r="U433" s="12">
        <v>-9.7727722950371604E-3</v>
      </c>
      <c r="V433" s="12">
        <v>-6.4705801976097002E-2</v>
      </c>
      <c r="W433" s="12">
        <v>-6.6173353247689602E-3</v>
      </c>
      <c r="X433" s="12">
        <v>-4.4894402736462002E-2</v>
      </c>
      <c r="Y433" s="12">
        <v>-7.1684890075231003E-3</v>
      </c>
      <c r="Z433" s="12">
        <v>-1.29058923728139E-2</v>
      </c>
      <c r="AA433" s="12">
        <v>-2.3813614692964599E-2</v>
      </c>
      <c r="AB433" s="12">
        <v>-6.2233760204730301E-2</v>
      </c>
      <c r="AC433" s="12">
        <v>-5.0420525121527601E-2</v>
      </c>
      <c r="AD433" s="12">
        <v>-3.5028240300903998E-2</v>
      </c>
      <c r="AE433" s="12">
        <v>-2.4136989568127602E-2</v>
      </c>
      <c r="AF433" s="12">
        <v>-1.5905984215883E-2</v>
      </c>
      <c r="AG433" s="12">
        <v>-3.9775553802637503E-2</v>
      </c>
      <c r="AH433" s="12">
        <v>-3.2358196136142797E-2</v>
      </c>
      <c r="AI433" s="12">
        <v>-2.4083247849305701E-2</v>
      </c>
      <c r="AJ433" s="12">
        <v>-7.6217182102633098E-3</v>
      </c>
      <c r="AK433" s="12">
        <v>2.9608777698893699E-3</v>
      </c>
      <c r="AL433" s="12">
        <v>8.6371900198893709E-3</v>
      </c>
      <c r="AM433" s="12">
        <v>-4.0900071206160004E-3</v>
      </c>
      <c r="AN433" s="12">
        <v>-1.4886651875894099E-2</v>
      </c>
      <c r="AO433" s="12">
        <v>-3.7429343494375399E-2</v>
      </c>
      <c r="AP433" s="12">
        <v>-1.15834955755436E-2</v>
      </c>
      <c r="AQ433" s="12">
        <v>-3.5522237071169201E-2</v>
      </c>
      <c r="AR433" s="12">
        <v>2.1116942335204E-2</v>
      </c>
      <c r="AS433" s="12">
        <v>-1.25717786251935E-2</v>
      </c>
      <c r="AT433" s="12">
        <v>-4.9002176078707001E-2</v>
      </c>
      <c r="AU433" s="12">
        <v>2.9301319616934701E-2</v>
      </c>
      <c r="AW433">
        <f t="array" ref="AW433">SUMPRODUCT(B433:AU433,TRANSPOSE('QoL regression results'!$H$3:$H$48))</f>
        <v>0.86370063365223859</v>
      </c>
    </row>
    <row r="434" spans="1:49" x14ac:dyDescent="0.3">
      <c r="A434">
        <v>433</v>
      </c>
      <c r="B434" s="12">
        <v>0.88816337795820999</v>
      </c>
      <c r="C434" s="12">
        <v>3.7644895653974101E-3</v>
      </c>
      <c r="D434" s="12">
        <v>-1.6928160728015999E-2</v>
      </c>
      <c r="E434" s="12">
        <v>-2.6394736550231699E-2</v>
      </c>
      <c r="F434" s="12">
        <v>1.6755106086427399E-2</v>
      </c>
      <c r="G434" s="12">
        <v>8.1294311525327203E-3</v>
      </c>
      <c r="H434" s="12">
        <v>-1.4678299838644E-2</v>
      </c>
      <c r="I434" s="12">
        <v>-3.15091110918298E-2</v>
      </c>
      <c r="J434" s="12">
        <v>-5.2308104373341199E-2</v>
      </c>
      <c r="K434" s="12">
        <v>-3.9794042266404497E-2</v>
      </c>
      <c r="L434" s="12">
        <v>-7.9481624332824297E-2</v>
      </c>
      <c r="M434" s="12">
        <v>-0.115626755129198</v>
      </c>
      <c r="N434" s="12">
        <v>-2.2073964764940401E-2</v>
      </c>
      <c r="O434" s="12">
        <v>-5.5759199667380903E-2</v>
      </c>
      <c r="P434" s="12">
        <v>-0.124696672441201</v>
      </c>
      <c r="Q434" s="12">
        <v>-9.7772369972973006E-2</v>
      </c>
      <c r="R434" s="12">
        <v>-6.1849151951593601E-2</v>
      </c>
      <c r="S434" s="12">
        <v>-5.4922831242347703E-2</v>
      </c>
      <c r="T434" s="12">
        <v>-6.8669815758798006E-2</v>
      </c>
      <c r="U434" s="12">
        <v>1.23238830115927E-2</v>
      </c>
      <c r="V434" s="12">
        <v>-0.16027330559540801</v>
      </c>
      <c r="W434" s="12">
        <v>-1.0864284765834099E-2</v>
      </c>
      <c r="X434" s="12">
        <v>-3.1291980224112899E-2</v>
      </c>
      <c r="Y434" s="12">
        <v>2.9659464098043299E-3</v>
      </c>
      <c r="Z434" s="12">
        <v>1.03940596517319E-2</v>
      </c>
      <c r="AA434" s="12">
        <v>-2.19599761762009E-2</v>
      </c>
      <c r="AB434" s="12">
        <v>-6.1547579331142403E-2</v>
      </c>
      <c r="AC434" s="12">
        <v>5.7022921163377002E-3</v>
      </c>
      <c r="AD434" s="12">
        <v>-5.77467925297908E-2</v>
      </c>
      <c r="AE434" s="12">
        <v>-2.4472801980829899E-2</v>
      </c>
      <c r="AF434" s="12">
        <v>-2.2877493590129101E-2</v>
      </c>
      <c r="AG434" s="12">
        <v>-4.3215066719114299E-2</v>
      </c>
      <c r="AH434" s="12">
        <v>-3.46795151818481E-2</v>
      </c>
      <c r="AI434" s="12">
        <v>-1.63546543232998E-2</v>
      </c>
      <c r="AJ434" s="12">
        <v>-5.83761070346371E-3</v>
      </c>
      <c r="AK434" s="13">
        <v>-3.1623920056099997E-5</v>
      </c>
      <c r="AL434" s="12">
        <v>4.5174660680677601E-3</v>
      </c>
      <c r="AM434" s="12">
        <v>-1.11172446355972E-2</v>
      </c>
      <c r="AN434" s="12">
        <v>-2.2636100426387799E-2</v>
      </c>
      <c r="AO434" s="12">
        <v>-4.74416417844747E-2</v>
      </c>
      <c r="AP434" s="12">
        <v>-8.8867611854344906E-3</v>
      </c>
      <c r="AQ434" s="12">
        <v>-4.04046498404034E-2</v>
      </c>
      <c r="AR434" s="12">
        <v>2.3024268456345101E-2</v>
      </c>
      <c r="AS434" s="12">
        <v>-1.26301259798186E-2</v>
      </c>
      <c r="AT434" s="12">
        <v>-4.7713026501451497E-2</v>
      </c>
      <c r="AU434" s="12">
        <v>3.80841638531427E-2</v>
      </c>
      <c r="AW434">
        <f t="array" ref="AW434">SUMPRODUCT(B434:AU434,TRANSPOSE('QoL regression results'!$H$3:$H$48))</f>
        <v>0.8580013288444297</v>
      </c>
    </row>
    <row r="435" spans="1:49" x14ac:dyDescent="0.3">
      <c r="A435">
        <v>434</v>
      </c>
      <c r="B435" s="12">
        <v>0.892776102537299</v>
      </c>
      <c r="C435" s="12">
        <v>-1.2735997061096801E-3</v>
      </c>
      <c r="D435" s="12">
        <v>1.6109289716622701E-2</v>
      </c>
      <c r="E435" s="12">
        <v>-1.8676308091631101E-2</v>
      </c>
      <c r="F435" s="12">
        <v>1.17474627599251E-2</v>
      </c>
      <c r="G435" s="12">
        <v>3.3671748833651099E-3</v>
      </c>
      <c r="H435" s="12">
        <v>-2.9147911617380499E-2</v>
      </c>
      <c r="I435" s="12">
        <v>-6.3858624295872199E-3</v>
      </c>
      <c r="J435" s="12">
        <v>-7.5850910155263102E-2</v>
      </c>
      <c r="K435" s="12">
        <v>-4.3547469581440797E-2</v>
      </c>
      <c r="L435" s="12">
        <v>-7.3243015059142699E-2</v>
      </c>
      <c r="M435" s="12">
        <v>-6.1960836774336801E-2</v>
      </c>
      <c r="N435" s="12">
        <v>-2.1846203353576201E-2</v>
      </c>
      <c r="O435" s="12">
        <v>-4.6825511385355602E-2</v>
      </c>
      <c r="P435" s="12">
        <v>-0.12170420217582099</v>
      </c>
      <c r="Q435" s="12">
        <v>-3.9852361503511E-2</v>
      </c>
      <c r="R435" s="12">
        <v>-2.4082104593774502E-3</v>
      </c>
      <c r="S435" s="12">
        <v>-3.9213190687990701E-2</v>
      </c>
      <c r="T435" s="12">
        <v>-0.108109618399267</v>
      </c>
      <c r="U435" s="12">
        <v>-2.4555506225030698E-3</v>
      </c>
      <c r="V435" s="12">
        <v>-0.121514734439104</v>
      </c>
      <c r="W435" s="12">
        <v>-2.1385951474465901E-2</v>
      </c>
      <c r="X435" s="12">
        <v>-2.74785652349257E-2</v>
      </c>
      <c r="Y435" s="12">
        <v>1.0599630413431999E-2</v>
      </c>
      <c r="Z435" s="12">
        <v>-5.3371748636817902E-3</v>
      </c>
      <c r="AA435" s="12">
        <v>-2.3883568749982001E-2</v>
      </c>
      <c r="AB435" s="12">
        <v>-6.7711882797278494E-2</v>
      </c>
      <c r="AC435" s="12">
        <v>-4.0830616855892503E-2</v>
      </c>
      <c r="AD435" s="12">
        <v>-6.5879649010167907E-2</v>
      </c>
      <c r="AE435" s="12">
        <v>-2.79389591377152E-2</v>
      </c>
      <c r="AF435" s="12">
        <v>-1.4949514026172599E-2</v>
      </c>
      <c r="AG435" s="12">
        <v>-4.4647189757846602E-2</v>
      </c>
      <c r="AH435" s="12">
        <v>-2.7294190351658799E-2</v>
      </c>
      <c r="AI435" s="12">
        <v>-1.87897207083134E-2</v>
      </c>
      <c r="AJ435" s="12">
        <v>-1.1466817310933399E-2</v>
      </c>
      <c r="AK435" s="12">
        <v>-2.3440766123814399E-3</v>
      </c>
      <c r="AL435" s="12">
        <v>2.73215340092621E-3</v>
      </c>
      <c r="AM435" s="12">
        <v>-1.0629146136955699E-2</v>
      </c>
      <c r="AN435" s="12">
        <v>-1.7291436836257602E-2</v>
      </c>
      <c r="AO435" s="12">
        <v>-4.0692212832142999E-2</v>
      </c>
      <c r="AP435" s="12">
        <v>-1.05623384040202E-2</v>
      </c>
      <c r="AQ435" s="12">
        <v>-3.3360480856662197E-2</v>
      </c>
      <c r="AR435" s="12">
        <v>2.3767424801160598E-2</v>
      </c>
      <c r="AS435" s="12">
        <v>-7.6084828374190496E-3</v>
      </c>
      <c r="AT435" s="12">
        <v>-4.3304699771245701E-2</v>
      </c>
      <c r="AU435" s="12">
        <v>3.1974032106335197E-2</v>
      </c>
      <c r="AW435">
        <f t="array" ref="AW435">SUMPRODUCT(B435:AU435,TRANSPOSE('QoL regression results'!$H$3:$H$48))</f>
        <v>0.86821406558656644</v>
      </c>
    </row>
    <row r="436" spans="1:49" x14ac:dyDescent="0.3">
      <c r="A436">
        <v>435</v>
      </c>
      <c r="B436" s="12">
        <v>0.88867684502893995</v>
      </c>
      <c r="C436" s="12">
        <v>6.1366083969481202E-3</v>
      </c>
      <c r="D436" s="12">
        <v>1.8087407169035001E-2</v>
      </c>
      <c r="E436" s="12">
        <v>-5.7296788715073502E-2</v>
      </c>
      <c r="F436" s="12">
        <v>1.7733772112526101E-2</v>
      </c>
      <c r="G436" s="12">
        <v>1.3531991626370201E-2</v>
      </c>
      <c r="H436" s="12">
        <v>8.3922308034394492E-3</v>
      </c>
      <c r="I436" s="12">
        <v>-1.47565129896635E-2</v>
      </c>
      <c r="J436" s="12">
        <v>-5.7469589769036301E-2</v>
      </c>
      <c r="K436" s="12">
        <v>-3.6541825746860102E-2</v>
      </c>
      <c r="L436" s="12">
        <v>-0.12993709840095</v>
      </c>
      <c r="M436" s="12">
        <v>-5.0113593471776699E-2</v>
      </c>
      <c r="N436" s="12">
        <v>-1.6844075010323201E-2</v>
      </c>
      <c r="O436" s="12">
        <v>-7.3582828631027497E-2</v>
      </c>
      <c r="P436" s="12">
        <v>-9.1190826929955393E-2</v>
      </c>
      <c r="Q436" s="12">
        <v>-3.76197097977519E-2</v>
      </c>
      <c r="R436" s="12">
        <v>-7.7338939938515205E-2</v>
      </c>
      <c r="S436" s="12">
        <v>-4.6302217526817603E-2</v>
      </c>
      <c r="T436" s="12">
        <v>-8.6304327947999998E-2</v>
      </c>
      <c r="U436" s="12">
        <v>-2.22278494240725E-2</v>
      </c>
      <c r="V436" s="12">
        <v>-3.4146552857375302E-4</v>
      </c>
      <c r="W436" s="12">
        <v>-4.2510173532471503E-2</v>
      </c>
      <c r="X436" s="12">
        <v>-2.63359209148223E-2</v>
      </c>
      <c r="Y436" s="12">
        <v>-2.0468273247236098E-2</v>
      </c>
      <c r="Z436" s="12">
        <v>1.3447264989033E-2</v>
      </c>
      <c r="AA436" s="12">
        <v>-3.1200135413474401E-2</v>
      </c>
      <c r="AB436" s="12">
        <v>-6.2401453586911099E-2</v>
      </c>
      <c r="AC436" s="12">
        <v>-4.3940998522258301E-2</v>
      </c>
      <c r="AD436" s="12">
        <v>-3.6971875881409703E-2</v>
      </c>
      <c r="AE436" s="12">
        <v>-1.87261397882297E-2</v>
      </c>
      <c r="AF436" s="12">
        <v>-2.9716205736411899E-2</v>
      </c>
      <c r="AG436" s="12">
        <v>-3.92290490048521E-2</v>
      </c>
      <c r="AH436" s="12">
        <v>-3.5308887342170997E-2</v>
      </c>
      <c r="AI436" s="12">
        <v>-1.3906127084951699E-2</v>
      </c>
      <c r="AJ436" s="12">
        <v>-1.3937153719511699E-2</v>
      </c>
      <c r="AK436" s="12">
        <v>-2.7024274496792399E-3</v>
      </c>
      <c r="AL436" s="12">
        <v>1.66427558319093E-3</v>
      </c>
      <c r="AM436" s="12">
        <v>-8.3994126169369809E-3</v>
      </c>
      <c r="AN436" s="12">
        <v>-1.4037365503857899E-2</v>
      </c>
      <c r="AO436" s="12">
        <v>-2.50433106867258E-2</v>
      </c>
      <c r="AP436" s="12">
        <v>-1.25675547972375E-2</v>
      </c>
      <c r="AQ436" s="12">
        <v>-3.7060991703721603E-2</v>
      </c>
      <c r="AR436" s="12">
        <v>2.16235962467561E-2</v>
      </c>
      <c r="AS436" s="12">
        <v>-9.6413759849359008E-3</v>
      </c>
      <c r="AT436" s="12">
        <v>-4.3813415955768598E-2</v>
      </c>
      <c r="AU436" s="12">
        <v>3.3289807775867798E-2</v>
      </c>
      <c r="AW436">
        <f t="array" ref="AW436">SUMPRODUCT(B436:AU436,TRANSPOSE('QoL regression results'!$H$3:$H$48))</f>
        <v>0.85503223326995992</v>
      </c>
    </row>
    <row r="437" spans="1:49" x14ac:dyDescent="0.3">
      <c r="A437">
        <v>436</v>
      </c>
      <c r="B437" s="12">
        <v>0.90230879103276096</v>
      </c>
      <c r="C437" s="12">
        <v>-1.85236209693196E-3</v>
      </c>
      <c r="D437" s="12">
        <v>3.8541973791017502E-3</v>
      </c>
      <c r="E437" s="12">
        <v>-3.9749464744574303E-2</v>
      </c>
      <c r="F437" s="12">
        <v>2.2804672210151099E-2</v>
      </c>
      <c r="G437" s="12">
        <v>1.5084013952712499E-2</v>
      </c>
      <c r="H437" s="12">
        <v>-7.23274985060046E-3</v>
      </c>
      <c r="I437" s="12">
        <v>-1.50829862184473E-2</v>
      </c>
      <c r="J437" s="12">
        <v>-3.6522482633154101E-2</v>
      </c>
      <c r="K437" s="12">
        <v>-3.62113113195719E-2</v>
      </c>
      <c r="L437" s="12">
        <v>-0.108179870205926</v>
      </c>
      <c r="M437" s="12">
        <v>-0.13167473382240599</v>
      </c>
      <c r="N437" s="12">
        <v>-1.9862353988380401E-2</v>
      </c>
      <c r="O437" s="12">
        <v>-3.3942244406683197E-2</v>
      </c>
      <c r="P437" s="12">
        <v>-0.125005372944238</v>
      </c>
      <c r="Q437" s="12">
        <v>-8.9932307671697201E-2</v>
      </c>
      <c r="R437" s="12">
        <v>-5.5627589112094998E-2</v>
      </c>
      <c r="S437" s="12">
        <v>-8.0043197466112506E-2</v>
      </c>
      <c r="T437" s="12">
        <v>-6.8408051420279101E-2</v>
      </c>
      <c r="U437" s="12">
        <v>-3.6821599470614899E-3</v>
      </c>
      <c r="V437" s="12">
        <v>-3.7636441315713497E-2</v>
      </c>
      <c r="W437" s="12">
        <v>-3.02645719356796E-2</v>
      </c>
      <c r="X437" s="12">
        <v>-2.9885787642061599E-2</v>
      </c>
      <c r="Y437" s="12">
        <v>-3.6505508285296001E-2</v>
      </c>
      <c r="Z437" s="12">
        <v>9.4292625642492297E-3</v>
      </c>
      <c r="AA437" s="12">
        <v>-1.2611211611007001E-2</v>
      </c>
      <c r="AB437" s="12">
        <v>-6.4130421518198893E-2</v>
      </c>
      <c r="AC437" s="12">
        <v>-2.3236642289548901E-2</v>
      </c>
      <c r="AD437" s="12">
        <v>-6.56036755362715E-2</v>
      </c>
      <c r="AE437" s="12">
        <v>-2.4023032198673001E-2</v>
      </c>
      <c r="AF437" s="12">
        <v>-9.6266292963794499E-3</v>
      </c>
      <c r="AG437" s="12">
        <v>-4.9646820081419699E-2</v>
      </c>
      <c r="AH437" s="12">
        <v>-3.7897132680616397E-2</v>
      </c>
      <c r="AI437" s="12">
        <v>-2.4859729240785201E-2</v>
      </c>
      <c r="AJ437" s="12">
        <v>-1.5103599892324999E-2</v>
      </c>
      <c r="AK437" s="12">
        <v>1.1960275524251201E-3</v>
      </c>
      <c r="AL437" s="12">
        <v>3.69423245999635E-3</v>
      </c>
      <c r="AM437" s="12">
        <v>-5.6606516081355203E-3</v>
      </c>
      <c r="AN437" s="12">
        <v>-2.2704136731609401E-2</v>
      </c>
      <c r="AO437" s="12">
        <v>-3.7757748719136203E-2</v>
      </c>
      <c r="AP437" s="12">
        <v>-1.45013925875447E-2</v>
      </c>
      <c r="AQ437" s="12">
        <v>-3.8173877383859398E-2</v>
      </c>
      <c r="AR437" s="12">
        <v>1.8243180662605399E-2</v>
      </c>
      <c r="AS437" s="12">
        <v>-1.0329951242123801E-2</v>
      </c>
      <c r="AT437" s="12">
        <v>-4.0586289039361401E-2</v>
      </c>
      <c r="AU437" s="12">
        <v>3.0956448814068002E-2</v>
      </c>
      <c r="AW437">
        <f t="array" ref="AW437">SUMPRODUCT(B437:AU437,TRANSPOSE('QoL regression results'!$H$3:$H$48))</f>
        <v>0.86810589081214096</v>
      </c>
    </row>
    <row r="438" spans="1:49" x14ac:dyDescent="0.3">
      <c r="A438">
        <v>437</v>
      </c>
      <c r="B438" s="12">
        <v>0.90623209427623697</v>
      </c>
      <c r="C438" s="12">
        <v>-3.55396101099587E-3</v>
      </c>
      <c r="D438" s="12">
        <v>-5.2273764340621002E-3</v>
      </c>
      <c r="E438" s="12">
        <v>-4.7230296964779303E-2</v>
      </c>
      <c r="F438" s="12">
        <v>1.47625244945993E-2</v>
      </c>
      <c r="G438" s="12">
        <v>4.0405363892967996E-3</v>
      </c>
      <c r="H438" s="12">
        <v>8.4026776731142803E-3</v>
      </c>
      <c r="I438" s="12">
        <v>-2.1751311522333699E-4</v>
      </c>
      <c r="J438" s="12">
        <v>-6.8848707363365305E-2</v>
      </c>
      <c r="K438" s="12">
        <v>-5.0402246047528597E-2</v>
      </c>
      <c r="L438" s="12">
        <v>-8.4423118194187893E-2</v>
      </c>
      <c r="M438" s="12">
        <v>-8.6918696205590604E-2</v>
      </c>
      <c r="N438" s="12">
        <v>-2.4365891242079499E-2</v>
      </c>
      <c r="O438" s="12">
        <v>-2.3101101423004301E-2</v>
      </c>
      <c r="P438" s="12">
        <v>-9.9106823576346301E-2</v>
      </c>
      <c r="Q438" s="12">
        <v>-5.4556419904989203E-2</v>
      </c>
      <c r="R438" s="12">
        <v>-1.07130530492325E-2</v>
      </c>
      <c r="S438" s="12">
        <v>-4.5530291803670603E-2</v>
      </c>
      <c r="T438" s="12">
        <v>-7.74384854852192E-2</v>
      </c>
      <c r="U438" s="12">
        <v>4.3114475833207298E-4</v>
      </c>
      <c r="V438" s="12">
        <v>-4.5655900962139E-2</v>
      </c>
      <c r="W438" s="12">
        <v>-3.0771253070174202E-2</v>
      </c>
      <c r="X438" s="12">
        <v>-3.1831581892726397E-2</v>
      </c>
      <c r="Y438" s="12">
        <v>-4.3238155240659597E-2</v>
      </c>
      <c r="Z438" s="12">
        <v>-1.03721252506638E-2</v>
      </c>
      <c r="AA438" s="12">
        <v>-2.5031639283150602E-2</v>
      </c>
      <c r="AB438" s="12">
        <v>-7.67396243968613E-2</v>
      </c>
      <c r="AC438" s="12">
        <v>-3.7703569087191701E-3</v>
      </c>
      <c r="AD438" s="12">
        <v>-2.3894059283119402E-3</v>
      </c>
      <c r="AE438" s="12">
        <v>-2.58936845059481E-2</v>
      </c>
      <c r="AF438" s="12">
        <v>-1.42254465524523E-2</v>
      </c>
      <c r="AG438" s="12">
        <v>-4.3136230251565801E-2</v>
      </c>
      <c r="AH438" s="12">
        <v>-2.8208897842204299E-2</v>
      </c>
      <c r="AI438" s="12">
        <v>-1.98832900797699E-2</v>
      </c>
      <c r="AJ438" s="12">
        <v>-1.24718066059564E-2</v>
      </c>
      <c r="AK438" s="12">
        <v>-3.9742567134076201E-3</v>
      </c>
      <c r="AL438" s="12">
        <v>-7.29755221899715E-3</v>
      </c>
      <c r="AM438" s="12">
        <v>-1.9155280073527001E-2</v>
      </c>
      <c r="AN438" s="12">
        <v>-2.4386266405295499E-2</v>
      </c>
      <c r="AO438" s="12">
        <v>-3.7748996911743403E-2</v>
      </c>
      <c r="AP438" s="12">
        <v>-1.31213772467702E-2</v>
      </c>
      <c r="AQ438" s="12">
        <v>-3.7964098044825999E-2</v>
      </c>
      <c r="AR438" s="12">
        <v>2.2009624608968201E-2</v>
      </c>
      <c r="AS438" s="12">
        <v>-9.7841417852505396E-3</v>
      </c>
      <c r="AT438" s="12">
        <v>-4.33560271721374E-2</v>
      </c>
      <c r="AU438" s="12">
        <v>3.3544074101630697E-2</v>
      </c>
      <c r="AW438">
        <f t="array" ref="AW438">SUMPRODUCT(B438:AU438,TRANSPOSE('QoL regression results'!$H$3:$H$48))</f>
        <v>0.87072564421503551</v>
      </c>
    </row>
    <row r="439" spans="1:49" x14ac:dyDescent="0.3">
      <c r="A439">
        <v>438</v>
      </c>
      <c r="B439" s="12">
        <v>0.89484481621788603</v>
      </c>
      <c r="C439" s="12">
        <v>-2.2352750362112398E-3</v>
      </c>
      <c r="D439" s="12">
        <v>-1.30813056660753E-2</v>
      </c>
      <c r="E439" s="12">
        <v>-6.4184676857994699E-2</v>
      </c>
      <c r="F439" s="12">
        <v>2.2347756038828399E-2</v>
      </c>
      <c r="G439" s="12">
        <v>2.0946945646531601E-2</v>
      </c>
      <c r="H439" s="12">
        <v>3.0581550457864002E-3</v>
      </c>
      <c r="I439" s="12">
        <v>-6.9638698120416296E-4</v>
      </c>
      <c r="J439" s="12">
        <v>-8.01594365676708E-2</v>
      </c>
      <c r="K439" s="12">
        <v>-4.6165733031608903E-2</v>
      </c>
      <c r="L439" s="12">
        <v>-0.109746683422511</v>
      </c>
      <c r="M439" s="12">
        <v>-9.3520843757314398E-2</v>
      </c>
      <c r="N439" s="12">
        <v>-2.1522829104922502E-2</v>
      </c>
      <c r="O439" s="12">
        <v>-3.6626370524260897E-2</v>
      </c>
      <c r="P439" s="12">
        <v>-8.3112335404829304E-2</v>
      </c>
      <c r="Q439" s="12">
        <v>-2.5747618816785899E-2</v>
      </c>
      <c r="R439" s="12">
        <v>-3.5315064438367502E-2</v>
      </c>
      <c r="S439" s="12">
        <v>-4.5642890376958699E-2</v>
      </c>
      <c r="T439" s="12">
        <v>-7.96987679510201E-2</v>
      </c>
      <c r="U439" s="12">
        <v>7.9949613802066197E-3</v>
      </c>
      <c r="V439" s="12">
        <v>-8.9485087571547897E-2</v>
      </c>
      <c r="W439" s="12">
        <v>-3.8812648643555797E-2</v>
      </c>
      <c r="X439" s="12">
        <v>-4.5328602097732103E-2</v>
      </c>
      <c r="Y439" s="12">
        <v>2.8426372821021999E-2</v>
      </c>
      <c r="Z439" s="12">
        <v>-1.21694239455017E-2</v>
      </c>
      <c r="AA439" s="12">
        <v>-4.6721928974069998E-3</v>
      </c>
      <c r="AB439" s="12">
        <v>-6.7654975690465094E-2</v>
      </c>
      <c r="AC439" s="12">
        <v>-1.41923478855075E-2</v>
      </c>
      <c r="AD439" s="12">
        <v>2.3731271237040701E-2</v>
      </c>
      <c r="AE439" s="12">
        <v>-2.6016997993188198E-2</v>
      </c>
      <c r="AF439" s="12">
        <v>-7.7503353067645596E-3</v>
      </c>
      <c r="AG439" s="12">
        <v>-4.4129804820873801E-2</v>
      </c>
      <c r="AH439" s="12">
        <v>-4.1376306306240299E-2</v>
      </c>
      <c r="AI439" s="12">
        <v>-2.4636253084765199E-2</v>
      </c>
      <c r="AJ439" s="12">
        <v>-1.02036438672495E-2</v>
      </c>
      <c r="AK439" s="12">
        <v>8.4715808347075594E-3</v>
      </c>
      <c r="AL439" s="12">
        <v>1.37944518380163E-2</v>
      </c>
      <c r="AM439" s="12">
        <v>-3.9278439109073403E-3</v>
      </c>
      <c r="AN439" s="12">
        <v>-5.6631724717200703E-3</v>
      </c>
      <c r="AO439" s="12">
        <v>-2.9895264953694801E-2</v>
      </c>
      <c r="AP439" s="12">
        <v>-1.3395555232718299E-2</v>
      </c>
      <c r="AQ439" s="12">
        <v>-3.5280471536852299E-2</v>
      </c>
      <c r="AR439" s="12">
        <v>2.0311476485758199E-2</v>
      </c>
      <c r="AS439" s="12">
        <v>-1.3707413017324701E-2</v>
      </c>
      <c r="AT439" s="12">
        <v>-4.1728281638969501E-2</v>
      </c>
      <c r="AU439" s="12">
        <v>2.9749279033205799E-2</v>
      </c>
      <c r="AW439">
        <f t="array" ref="AW439">SUMPRODUCT(B439:AU439,TRANSPOSE('QoL regression results'!$H$3:$H$48))</f>
        <v>0.867262961749662</v>
      </c>
    </row>
    <row r="440" spans="1:49" x14ac:dyDescent="0.3">
      <c r="A440">
        <v>439</v>
      </c>
      <c r="B440" s="12">
        <v>0.88945293584072405</v>
      </c>
      <c r="C440" s="12">
        <v>4.1905978397081302E-4</v>
      </c>
      <c r="D440" s="12">
        <v>-4.1728738224930499E-3</v>
      </c>
      <c r="E440" s="12">
        <v>-2.5473131299181301E-2</v>
      </c>
      <c r="F440" s="12">
        <v>2.2612598365682701E-2</v>
      </c>
      <c r="G440" s="12">
        <v>1.54576921663986E-2</v>
      </c>
      <c r="H440" s="12">
        <v>1.44223533335583E-2</v>
      </c>
      <c r="I440" s="12">
        <v>-1.6693043389917901E-2</v>
      </c>
      <c r="J440" s="12">
        <v>-4.5600976871946197E-2</v>
      </c>
      <c r="K440" s="12">
        <v>-4.3694659198247901E-2</v>
      </c>
      <c r="L440" s="12">
        <v>-9.9611408228943293E-2</v>
      </c>
      <c r="M440" s="12">
        <v>-0.15525931966494899</v>
      </c>
      <c r="N440" s="12">
        <v>-2.14767363136306E-2</v>
      </c>
      <c r="O440" s="12">
        <v>-5.0560958927157403E-2</v>
      </c>
      <c r="P440" s="12">
        <v>-8.1657238442629301E-2</v>
      </c>
      <c r="Q440" s="12">
        <v>-4.7686750174594603E-2</v>
      </c>
      <c r="R440" s="12">
        <v>-0.109439467274425</v>
      </c>
      <c r="S440" s="12">
        <v>-3.71289233868662E-2</v>
      </c>
      <c r="T440" s="12">
        <v>-7.6536602776066706E-2</v>
      </c>
      <c r="U440" s="12">
        <v>2.8934311505823901E-2</v>
      </c>
      <c r="V440" s="12">
        <v>-9.3627028628019901E-3</v>
      </c>
      <c r="W440" s="12">
        <v>-2.9069813987311299E-2</v>
      </c>
      <c r="X440" s="12">
        <v>-2.5321556546439999E-2</v>
      </c>
      <c r="Y440" s="12">
        <v>-3.2487357726317901E-3</v>
      </c>
      <c r="Z440" s="12">
        <v>-5.3708266323295503E-3</v>
      </c>
      <c r="AA440" s="12">
        <v>-1.9859718087942999E-2</v>
      </c>
      <c r="AB440" s="12">
        <v>-5.4970534559229199E-2</v>
      </c>
      <c r="AC440" s="12">
        <v>1.57326477970961E-2</v>
      </c>
      <c r="AD440" s="12">
        <v>7.14089932412565E-3</v>
      </c>
      <c r="AE440" s="12">
        <v>-2.9732532070051301E-2</v>
      </c>
      <c r="AF440" s="12">
        <v>-1.9202020416349299E-2</v>
      </c>
      <c r="AG440" s="12">
        <v>-4.4751969573747198E-2</v>
      </c>
      <c r="AH440" s="12">
        <v>-3.4191989035196303E-2</v>
      </c>
      <c r="AI440" s="12">
        <v>-1.8661572915159599E-2</v>
      </c>
      <c r="AJ440" s="12">
        <v>-7.1051528677824397E-3</v>
      </c>
      <c r="AK440" s="12">
        <v>-3.5537199789054102E-3</v>
      </c>
      <c r="AL440" s="12">
        <v>5.3157512852951999E-4</v>
      </c>
      <c r="AM440" s="12">
        <v>-6.07273793295263E-3</v>
      </c>
      <c r="AN440" s="12">
        <v>-2.0169781494995799E-2</v>
      </c>
      <c r="AO440" s="12">
        <v>-3.2990115802103301E-2</v>
      </c>
      <c r="AP440" s="12">
        <v>-1.0854489918759E-2</v>
      </c>
      <c r="AQ440" s="12">
        <v>-3.7548187349717002E-2</v>
      </c>
      <c r="AR440" s="12">
        <v>2.41614554611666E-2</v>
      </c>
      <c r="AS440" s="12">
        <v>-1.2933664730526401E-2</v>
      </c>
      <c r="AT440" s="12">
        <v>-4.4921840797963797E-2</v>
      </c>
      <c r="AU440" s="12">
        <v>3.1020846804973998E-2</v>
      </c>
      <c r="AW440">
        <f t="array" ref="AW440">SUMPRODUCT(B440:AU440,TRANSPOSE('QoL regression results'!$H$3:$H$48))</f>
        <v>0.8557925219340573</v>
      </c>
    </row>
    <row r="441" spans="1:49" x14ac:dyDescent="0.3">
      <c r="A441">
        <v>440</v>
      </c>
      <c r="B441" s="12">
        <v>0.89343262020675496</v>
      </c>
      <c r="C441" s="12">
        <v>1.86824812028128E-3</v>
      </c>
      <c r="D441" s="12">
        <v>8.1656340393852708E-3</v>
      </c>
      <c r="E441" s="12">
        <v>-5.4470629936940303E-2</v>
      </c>
      <c r="F441" s="12">
        <v>2.7076389576890601E-2</v>
      </c>
      <c r="G441" s="12">
        <v>2.1296809668482599E-2</v>
      </c>
      <c r="H441" s="12">
        <v>1.5107426991390401E-2</v>
      </c>
      <c r="I441" s="12">
        <v>-1.03587337207901E-2</v>
      </c>
      <c r="J441" s="12">
        <v>-7.1078457886243701E-2</v>
      </c>
      <c r="K441" s="12">
        <v>-3.60523725201259E-2</v>
      </c>
      <c r="L441" s="12">
        <v>-8.7588341239702702E-2</v>
      </c>
      <c r="M441" s="12">
        <v>-0.103919622901695</v>
      </c>
      <c r="N441" s="12">
        <v>-1.7196761338060799E-2</v>
      </c>
      <c r="O441" s="12">
        <v>-6.1519271180811498E-2</v>
      </c>
      <c r="P441" s="12">
        <v>-2.9981859973352901E-2</v>
      </c>
      <c r="Q441" s="12">
        <v>-3.3271569641975002E-2</v>
      </c>
      <c r="R441" s="12">
        <v>-8.5034917421359393E-2</v>
      </c>
      <c r="S441" s="12">
        <v>-3.3779714560602601E-2</v>
      </c>
      <c r="T441" s="12">
        <v>-7.2405072773553694E-2</v>
      </c>
      <c r="U441" s="12">
        <v>-2.4631495583105401E-2</v>
      </c>
      <c r="V441" s="12">
        <v>-0.113584005517898</v>
      </c>
      <c r="W441" s="12">
        <v>-1.7608422444131501E-2</v>
      </c>
      <c r="X441" s="12">
        <v>-2.4182670747683498E-2</v>
      </c>
      <c r="Y441" s="12">
        <v>-5.6282757130712402E-2</v>
      </c>
      <c r="Z441" s="12">
        <v>2.0013484601132201E-2</v>
      </c>
      <c r="AA441" s="12">
        <v>-2.5945623522992001E-2</v>
      </c>
      <c r="AB441" s="12">
        <v>-8.1505713395512006E-2</v>
      </c>
      <c r="AC441" s="12">
        <v>1.17218387439031E-3</v>
      </c>
      <c r="AD441" s="12">
        <v>-2.4093996288775999E-2</v>
      </c>
      <c r="AE441" s="12">
        <v>-2.9942694901411899E-2</v>
      </c>
      <c r="AF441" s="12">
        <v>-1.0200042301780499E-2</v>
      </c>
      <c r="AG441" s="12">
        <v>-3.3286293879661102E-2</v>
      </c>
      <c r="AH441" s="12">
        <v>-4.3274704142957698E-2</v>
      </c>
      <c r="AI441" s="12">
        <v>-2.3973829380499301E-2</v>
      </c>
      <c r="AJ441" s="12">
        <v>-9.9900348546469696E-3</v>
      </c>
      <c r="AK441" s="12">
        <v>-6.1422763964015404E-3</v>
      </c>
      <c r="AL441" s="12">
        <v>2.8344868930782301E-3</v>
      </c>
      <c r="AM441" s="12">
        <v>-1.3118977171160799E-2</v>
      </c>
      <c r="AN441" s="12">
        <v>-2.33742783279265E-2</v>
      </c>
      <c r="AO441" s="12">
        <v>-4.1510241837139701E-2</v>
      </c>
      <c r="AP441" s="12">
        <v>-1.48684532001276E-2</v>
      </c>
      <c r="AQ441" s="12">
        <v>-4.5947725979651702E-2</v>
      </c>
      <c r="AR441" s="12">
        <v>1.6382150920282602E-2</v>
      </c>
      <c r="AS441" s="12">
        <v>-6.7006920218727704E-3</v>
      </c>
      <c r="AT441" s="12">
        <v>-3.91970581871482E-2</v>
      </c>
      <c r="AU441" s="12">
        <v>3.6793280072123999E-2</v>
      </c>
      <c r="AW441">
        <f t="array" ref="AW441">SUMPRODUCT(B441:AU441,TRANSPOSE('QoL regression results'!$H$3:$H$48))</f>
        <v>0.85299240295687551</v>
      </c>
    </row>
    <row r="442" spans="1:49" x14ac:dyDescent="0.3">
      <c r="A442">
        <v>441</v>
      </c>
      <c r="B442" s="12">
        <v>0.90032083850343003</v>
      </c>
      <c r="C442" s="12">
        <v>2.3846825804567799E-4</v>
      </c>
      <c r="D442" s="12">
        <v>-3.4737069233882699E-3</v>
      </c>
      <c r="E442" s="12">
        <v>-3.3916447689625803E-2</v>
      </c>
      <c r="F442" s="12">
        <v>2.1954632429679499E-2</v>
      </c>
      <c r="G442" s="12">
        <v>2.7636925952610299E-2</v>
      </c>
      <c r="H442" s="12">
        <v>4.6751608510857602E-4</v>
      </c>
      <c r="I442" s="12">
        <v>-5.7560426936629E-3</v>
      </c>
      <c r="J442" s="12">
        <v>-3.6159109621948203E-2</v>
      </c>
      <c r="K442" s="12">
        <v>-4.1708378856420397E-2</v>
      </c>
      <c r="L442" s="12">
        <v>-9.6842507944483194E-2</v>
      </c>
      <c r="M442" s="12">
        <v>-0.110175714548589</v>
      </c>
      <c r="N442" s="12">
        <v>-1.65499057151321E-2</v>
      </c>
      <c r="O442" s="12">
        <v>-5.6166880450630098E-2</v>
      </c>
      <c r="P442" s="12">
        <v>-8.0749390670643198E-2</v>
      </c>
      <c r="Q442" s="12">
        <v>-7.2312606492893894E-2</v>
      </c>
      <c r="R442" s="12">
        <v>-4.7545243453682502E-2</v>
      </c>
      <c r="S442" s="12">
        <v>-6.0232800416674899E-2</v>
      </c>
      <c r="T442" s="12">
        <v>-0.101608934476135</v>
      </c>
      <c r="U442" s="12">
        <v>5.7918953424534701E-3</v>
      </c>
      <c r="V442" s="12">
        <v>-0.122809911249492</v>
      </c>
      <c r="W442" s="12">
        <v>-2.14454411409984E-2</v>
      </c>
      <c r="X442" s="12">
        <v>-1.4895671354369699E-2</v>
      </c>
      <c r="Y442" s="12">
        <v>-1.52913769476163E-3</v>
      </c>
      <c r="Z442" s="12">
        <v>-2.46257104650522E-2</v>
      </c>
      <c r="AA442" s="12">
        <v>-2.2598203035475901E-2</v>
      </c>
      <c r="AB442" s="12">
        <v>-7.2495409504492098E-2</v>
      </c>
      <c r="AC442" s="12">
        <v>-3.8305421879831297E-2</v>
      </c>
      <c r="AD442" s="12">
        <v>1.5637850400251299E-2</v>
      </c>
      <c r="AE442" s="12">
        <v>-2.2354188425726999E-2</v>
      </c>
      <c r="AF442" s="12">
        <v>-2.05045826152883E-2</v>
      </c>
      <c r="AG442" s="12">
        <v>-4.6144379401947301E-2</v>
      </c>
      <c r="AH442" s="12">
        <v>-3.36706221768341E-2</v>
      </c>
      <c r="AI442" s="12">
        <v>-1.71829403057925E-2</v>
      </c>
      <c r="AJ442" s="12">
        <v>-8.5675337313258805E-3</v>
      </c>
      <c r="AK442" s="12">
        <v>-6.7888755037306603E-3</v>
      </c>
      <c r="AL442" s="12">
        <v>-2.2943397959413101E-3</v>
      </c>
      <c r="AM442" s="12">
        <v>-1.22049605390808E-2</v>
      </c>
      <c r="AN442" s="12">
        <v>-2.1576240138159401E-2</v>
      </c>
      <c r="AO442" s="12">
        <v>-3.5675344020939199E-2</v>
      </c>
      <c r="AP442" s="12">
        <v>-1.20082609459202E-2</v>
      </c>
      <c r="AQ442" s="12">
        <v>-4.3500973744051499E-2</v>
      </c>
      <c r="AR442" s="12">
        <v>1.55775950235602E-2</v>
      </c>
      <c r="AS442" s="12">
        <v>-1.2849834861261599E-2</v>
      </c>
      <c r="AT442" s="12">
        <v>-4.4452370727348998E-2</v>
      </c>
      <c r="AU442" s="12">
        <v>3.2782587743228203E-2</v>
      </c>
      <c r="AW442">
        <f t="array" ref="AW442">SUMPRODUCT(B442:AU442,TRANSPOSE('QoL regression results'!$H$3:$H$48))</f>
        <v>0.8643558765306546</v>
      </c>
    </row>
    <row r="443" spans="1:49" x14ac:dyDescent="0.3">
      <c r="A443">
        <v>442</v>
      </c>
      <c r="B443" s="12">
        <v>0.89565802926754601</v>
      </c>
      <c r="C443" s="12">
        <v>-3.4211330969944899E-3</v>
      </c>
      <c r="D443" s="12">
        <v>-1.8227247140280501E-2</v>
      </c>
      <c r="E443" s="12">
        <v>-6.6037530377066306E-2</v>
      </c>
      <c r="F443" s="12">
        <v>2.1399476664254999E-2</v>
      </c>
      <c r="G443" s="12">
        <v>2.9463290237641802E-2</v>
      </c>
      <c r="H443" s="12">
        <v>-1.6141916518748801E-3</v>
      </c>
      <c r="I443" s="12">
        <v>-5.9102772341606399E-3</v>
      </c>
      <c r="J443" s="12">
        <v>-7.1743255267425005E-2</v>
      </c>
      <c r="K443" s="12">
        <v>-4.8967702181043501E-2</v>
      </c>
      <c r="L443" s="12">
        <v>-9.4069337302055994E-2</v>
      </c>
      <c r="M443" s="12">
        <v>-8.9056960537110499E-2</v>
      </c>
      <c r="N443" s="12">
        <v>-1.60808030681414E-2</v>
      </c>
      <c r="O443" s="12">
        <v>-4.09306705644574E-2</v>
      </c>
      <c r="P443" s="12">
        <v>-0.106185946727176</v>
      </c>
      <c r="Q443" s="12">
        <v>-7.6481453414603107E-2</v>
      </c>
      <c r="R443" s="12">
        <v>-7.2437037750354302E-2</v>
      </c>
      <c r="S443" s="12">
        <v>-3.65250117277717E-2</v>
      </c>
      <c r="T443" s="12">
        <v>-0.103752935380362</v>
      </c>
      <c r="U443" s="12">
        <v>8.1362147033897606E-3</v>
      </c>
      <c r="V443" s="12">
        <v>-8.7040956536087205E-2</v>
      </c>
      <c r="W443" s="12">
        <v>-2.6843419135666999E-2</v>
      </c>
      <c r="X443" s="12">
        <v>-3.2656156953507098E-2</v>
      </c>
      <c r="Y443" s="12">
        <v>-7.0962575421765401E-4</v>
      </c>
      <c r="Z443" s="12">
        <v>-1.72898464124225E-2</v>
      </c>
      <c r="AA443" s="12">
        <v>-2.58060021525022E-2</v>
      </c>
      <c r="AB443" s="12">
        <v>-6.3761383276676104E-2</v>
      </c>
      <c r="AC443" s="12">
        <v>-6.0973139388408197E-2</v>
      </c>
      <c r="AD443" s="12">
        <v>1.00758310363908E-2</v>
      </c>
      <c r="AE443" s="12">
        <v>-2.5194189199293001E-2</v>
      </c>
      <c r="AF443" s="12">
        <v>-1.5613462074332E-2</v>
      </c>
      <c r="AG443" s="12">
        <v>-5.5226389431719203E-2</v>
      </c>
      <c r="AH443" s="12">
        <v>-3.74042278025239E-2</v>
      </c>
      <c r="AI443" s="12">
        <v>-1.38536577636899E-2</v>
      </c>
      <c r="AJ443" s="12">
        <v>-1.17062971907641E-2</v>
      </c>
      <c r="AK443" s="12">
        <v>-6.5063925793534599E-4</v>
      </c>
      <c r="AL443" s="12">
        <v>1.0454305104037401E-2</v>
      </c>
      <c r="AM443" s="12">
        <v>-4.80488212119814E-3</v>
      </c>
      <c r="AN443" s="12">
        <v>-9.8373981649830695E-3</v>
      </c>
      <c r="AO443" s="12">
        <v>-3.1327596327392397E-2</v>
      </c>
      <c r="AP443" s="12">
        <v>-1.5658836730816899E-2</v>
      </c>
      <c r="AQ443" s="12">
        <v>-3.7290787260499197E-2</v>
      </c>
      <c r="AR443" s="12">
        <v>2.9590841624979401E-2</v>
      </c>
      <c r="AS443" s="12">
        <v>-1.347400664622E-2</v>
      </c>
      <c r="AT443" s="12">
        <v>-4.3662839158263599E-2</v>
      </c>
      <c r="AU443" s="12">
        <v>2.86528916865776E-2</v>
      </c>
      <c r="AW443">
        <f t="array" ref="AW443">SUMPRODUCT(B443:AU443,TRANSPOSE('QoL regression results'!$H$3:$H$48))</f>
        <v>0.8687081065690595</v>
      </c>
    </row>
    <row r="444" spans="1:49" x14ac:dyDescent="0.3">
      <c r="A444">
        <v>443</v>
      </c>
      <c r="B444" s="12">
        <v>0.89491550837465905</v>
      </c>
      <c r="C444" s="12">
        <v>6.2026207475084499E-3</v>
      </c>
      <c r="D444" s="12">
        <v>8.5664112527180508E-3</v>
      </c>
      <c r="E444" s="12">
        <v>-1.6686318698256701E-2</v>
      </c>
      <c r="F444" s="12">
        <v>2.6389744396270998E-2</v>
      </c>
      <c r="G444" s="12">
        <v>1.1314864499356101E-2</v>
      </c>
      <c r="H444" s="12">
        <v>-1.24843920346788E-2</v>
      </c>
      <c r="I444" s="12">
        <v>-2.11059837128631E-2</v>
      </c>
      <c r="J444" s="12">
        <v>-5.8555892608244203E-2</v>
      </c>
      <c r="K444" s="12">
        <v>-3.3290399022953401E-2</v>
      </c>
      <c r="L444" s="12">
        <v>-7.3612855644759598E-2</v>
      </c>
      <c r="M444" s="12">
        <v>-6.6106192758162499E-2</v>
      </c>
      <c r="N444" s="12">
        <v>-1.8750615693362199E-2</v>
      </c>
      <c r="O444" s="12">
        <v>-5.2175267734154901E-2</v>
      </c>
      <c r="P444" s="12">
        <v>-8.6482173755118005E-2</v>
      </c>
      <c r="Q444" s="12">
        <v>-6.5057986984184996E-2</v>
      </c>
      <c r="R444" s="12">
        <v>6.7859129663669802E-3</v>
      </c>
      <c r="S444" s="12">
        <v>-6.0883104036901697E-2</v>
      </c>
      <c r="T444" s="12">
        <v>-7.5140763750487102E-2</v>
      </c>
      <c r="U444" s="13">
        <v>3.2291160354734502E-5</v>
      </c>
      <c r="V444" s="12">
        <v>-6.9505433851727694E-2</v>
      </c>
      <c r="W444" s="12">
        <v>-2.7795921934579301E-2</v>
      </c>
      <c r="X444" s="12">
        <v>-3.5559654727352903E-2</v>
      </c>
      <c r="Y444" s="12">
        <v>-8.6968505617235001E-3</v>
      </c>
      <c r="Z444" s="12">
        <v>3.62175058354555E-2</v>
      </c>
      <c r="AA444" s="12">
        <v>-1.78529506831832E-2</v>
      </c>
      <c r="AB444" s="12">
        <v>-5.9507778647147701E-2</v>
      </c>
      <c r="AC444" s="12">
        <v>-5.5459696540089899E-2</v>
      </c>
      <c r="AD444" s="12">
        <v>-2.5277447756811799E-2</v>
      </c>
      <c r="AE444" s="12">
        <v>-2.30457980727399E-2</v>
      </c>
      <c r="AF444" s="12">
        <v>-1.5142161896761199E-2</v>
      </c>
      <c r="AG444" s="12">
        <v>-4.3579415946352E-2</v>
      </c>
      <c r="AH444" s="12">
        <v>-3.85786291378553E-2</v>
      </c>
      <c r="AI444" s="12">
        <v>-2.3900937008734802E-2</v>
      </c>
      <c r="AJ444" s="12">
        <v>-1.80821335820446E-2</v>
      </c>
      <c r="AK444" s="12">
        <v>-2.44873622216308E-3</v>
      </c>
      <c r="AL444" s="12">
        <v>9.9549889906083797E-3</v>
      </c>
      <c r="AM444" s="12">
        <v>-4.8682434611245703E-3</v>
      </c>
      <c r="AN444" s="12">
        <v>-1.38177629203505E-2</v>
      </c>
      <c r="AO444" s="12">
        <v>-3.4143863929333801E-2</v>
      </c>
      <c r="AP444" s="12">
        <v>-5.4411570365642398E-3</v>
      </c>
      <c r="AQ444" s="12">
        <v>-4.0148487304534401E-2</v>
      </c>
      <c r="AR444" s="12">
        <v>2.18487705463173E-2</v>
      </c>
      <c r="AS444" s="12">
        <v>-1.6859392320858001E-2</v>
      </c>
      <c r="AT444" s="12">
        <v>-4.7109264772800502E-2</v>
      </c>
      <c r="AU444" s="12">
        <v>2.9014961682334101E-2</v>
      </c>
      <c r="AW444">
        <f t="array" ref="AW444">SUMPRODUCT(B444:AU444,TRANSPOSE('QoL regression results'!$H$3:$H$48))</f>
        <v>0.86629186822741222</v>
      </c>
    </row>
    <row r="445" spans="1:49" x14ac:dyDescent="0.3">
      <c r="A445">
        <v>444</v>
      </c>
      <c r="B445" s="12">
        <v>0.87841583556648695</v>
      </c>
      <c r="C445" s="12">
        <v>5.3253735217390196E-3</v>
      </c>
      <c r="D445" s="12">
        <v>-6.6033940509312604E-3</v>
      </c>
      <c r="E445" s="12">
        <v>-3.0001730689918901E-2</v>
      </c>
      <c r="F445" s="12">
        <v>1.56990075557457E-2</v>
      </c>
      <c r="G445" s="12">
        <v>5.9214835600684499E-3</v>
      </c>
      <c r="H445" s="12">
        <v>-1.10402353271098E-2</v>
      </c>
      <c r="I445" s="12">
        <v>-1.6758725103859399E-2</v>
      </c>
      <c r="J445" s="12">
        <v>-4.7259428504433501E-2</v>
      </c>
      <c r="K445" s="12">
        <v>-3.7412418515423602E-2</v>
      </c>
      <c r="L445" s="12">
        <v>-0.104788410305528</v>
      </c>
      <c r="M445" s="12">
        <v>-0.11535494118688699</v>
      </c>
      <c r="N445" s="12">
        <v>-2.0589533796045899E-2</v>
      </c>
      <c r="O445" s="12">
        <v>-3.2888115629685299E-2</v>
      </c>
      <c r="P445" s="12">
        <v>-0.14743629752738899</v>
      </c>
      <c r="Q445" s="12">
        <v>-7.20528006493006E-2</v>
      </c>
      <c r="R445" s="12">
        <v>-5.9282818128926301E-2</v>
      </c>
      <c r="S445" s="12">
        <v>-4.8538270157520401E-2</v>
      </c>
      <c r="T445" s="12">
        <v>-9.88432043935972E-2</v>
      </c>
      <c r="U445" s="12">
        <v>1.1897976388575E-2</v>
      </c>
      <c r="V445" s="12">
        <v>-6.3513922378210796E-2</v>
      </c>
      <c r="W445" s="12">
        <v>-4.0220088332372901E-2</v>
      </c>
      <c r="X445" s="12">
        <v>-4.01312480121047E-2</v>
      </c>
      <c r="Y445" s="12">
        <v>3.9753107659023096E-3</v>
      </c>
      <c r="Z445" s="12">
        <v>1.9398843090048599E-2</v>
      </c>
      <c r="AA445" s="12">
        <v>-1.1525666236916299E-2</v>
      </c>
      <c r="AB445" s="12">
        <v>-6.4235963358331705E-2</v>
      </c>
      <c r="AC445" s="12">
        <v>-2.8692585192845E-2</v>
      </c>
      <c r="AD445" s="12">
        <v>-3.3089115601179102E-2</v>
      </c>
      <c r="AE445" s="12">
        <v>-2.18201351215008E-2</v>
      </c>
      <c r="AF445" s="12">
        <v>-1.0659230470632599E-2</v>
      </c>
      <c r="AG445" s="12">
        <v>-3.7291586478721703E-2</v>
      </c>
      <c r="AH445" s="12">
        <v>-2.70603813000167E-2</v>
      </c>
      <c r="AI445" s="12">
        <v>-1.8706317323535799E-2</v>
      </c>
      <c r="AJ445" s="12">
        <v>-7.9565686453872998E-3</v>
      </c>
      <c r="AK445" s="12">
        <v>4.5183821418818401E-3</v>
      </c>
      <c r="AL445" s="12">
        <v>1.0926077530401E-2</v>
      </c>
      <c r="AM445" s="12">
        <v>-2.8744241387363501E-3</v>
      </c>
      <c r="AN445" s="12">
        <v>-1.25516985470841E-2</v>
      </c>
      <c r="AO445" s="12">
        <v>-2.97085780341707E-2</v>
      </c>
      <c r="AP445" s="12">
        <v>-8.6721761195275495E-3</v>
      </c>
      <c r="AQ445" s="12">
        <v>-3.0491230162306999E-2</v>
      </c>
      <c r="AR445" s="12">
        <v>2.1406605901158001E-2</v>
      </c>
      <c r="AS445" s="12">
        <v>-1.48647998767403E-2</v>
      </c>
      <c r="AT445" s="12">
        <v>-4.2959241148523099E-2</v>
      </c>
      <c r="AU445" s="12">
        <v>3.24687155113959E-2</v>
      </c>
      <c r="AW445">
        <f t="array" ref="AW445">SUMPRODUCT(B445:AU445,TRANSPOSE('QoL regression results'!$H$3:$H$48))</f>
        <v>0.86228153179687128</v>
      </c>
    </row>
    <row r="446" spans="1:49" x14ac:dyDescent="0.3">
      <c r="A446">
        <v>445</v>
      </c>
      <c r="B446" s="12">
        <v>0.90170588805799401</v>
      </c>
      <c r="C446" s="12">
        <v>1.79075096614124E-3</v>
      </c>
      <c r="D446" s="12">
        <v>-1.35562386035537E-2</v>
      </c>
      <c r="E446" s="12">
        <v>-3.33135555215801E-2</v>
      </c>
      <c r="F446" s="12">
        <v>1.64201648360555E-2</v>
      </c>
      <c r="G446" s="12">
        <v>9.4303019936317102E-3</v>
      </c>
      <c r="H446" s="12">
        <v>-1.06272227277546E-2</v>
      </c>
      <c r="I446" s="12">
        <v>-2.8832070251524001E-2</v>
      </c>
      <c r="J446" s="12">
        <v>-6.5532023394425307E-2</v>
      </c>
      <c r="K446" s="12">
        <v>-4.1050085122660097E-2</v>
      </c>
      <c r="L446" s="12">
        <v>-5.7176472224500098E-2</v>
      </c>
      <c r="M446" s="12">
        <v>-8.23470353731834E-2</v>
      </c>
      <c r="N446" s="12">
        <v>-1.2655673001305301E-2</v>
      </c>
      <c r="O446" s="12">
        <v>-3.9123099624166401E-2</v>
      </c>
      <c r="P446" s="12">
        <v>-9.0231364536543499E-2</v>
      </c>
      <c r="Q446" s="12">
        <v>-6.0795344346054901E-2</v>
      </c>
      <c r="R446" s="12">
        <v>-4.6317157066045098E-2</v>
      </c>
      <c r="S446" s="12">
        <v>-6.3795119958401494E-2</v>
      </c>
      <c r="T446" s="12">
        <v>-9.9176939357759203E-2</v>
      </c>
      <c r="U446" s="12">
        <v>2.80007027327757E-2</v>
      </c>
      <c r="V446" s="12">
        <v>-0.100021238864394</v>
      </c>
      <c r="W446" s="12">
        <v>-6.6833167932813797E-3</v>
      </c>
      <c r="X446" s="12">
        <v>-3.33483197116946E-2</v>
      </c>
      <c r="Y446" s="12">
        <v>2.5392109077036502E-2</v>
      </c>
      <c r="Z446" s="12">
        <v>-9.5334356961532703E-3</v>
      </c>
      <c r="AA446" s="12">
        <v>-1.8143887489522999E-2</v>
      </c>
      <c r="AB446" s="12">
        <v>-6.7141341003934804E-2</v>
      </c>
      <c r="AC446" s="12">
        <v>-1.6861298353019E-2</v>
      </c>
      <c r="AD446" s="12">
        <v>-4.5749061793600998E-2</v>
      </c>
      <c r="AE446" s="12">
        <v>-2.21371987442971E-2</v>
      </c>
      <c r="AF446" s="12">
        <v>-9.8937868074467899E-3</v>
      </c>
      <c r="AG446" s="12">
        <v>-4.1334954271034799E-2</v>
      </c>
      <c r="AH446" s="12">
        <v>-3.2748572475219402E-2</v>
      </c>
      <c r="AI446" s="12">
        <v>-1.6638605470348199E-2</v>
      </c>
      <c r="AJ446" s="12">
        <v>-1.9240733186573201E-2</v>
      </c>
      <c r="AK446" s="12">
        <v>-2.2444304797380201E-3</v>
      </c>
      <c r="AL446" s="12">
        <v>1.00341418788035E-2</v>
      </c>
      <c r="AM446" s="12">
        <v>-8.6811039328392996E-3</v>
      </c>
      <c r="AN446" s="12">
        <v>-2.0775717967323699E-2</v>
      </c>
      <c r="AO446" s="12">
        <v>-3.1343482257685802E-2</v>
      </c>
      <c r="AP446" s="12">
        <v>-9.6239561296014298E-3</v>
      </c>
      <c r="AQ446" s="12">
        <v>-4.1337228832403698E-2</v>
      </c>
      <c r="AR446" s="12">
        <v>2.05730584568618E-2</v>
      </c>
      <c r="AS446" s="12">
        <v>-1.1617291107948799E-2</v>
      </c>
      <c r="AT446" s="12">
        <v>-4.5622240218097701E-2</v>
      </c>
      <c r="AU446" s="12">
        <v>2.7707595846520699E-2</v>
      </c>
      <c r="AW446">
        <f t="array" ref="AW446">SUMPRODUCT(B446:AU446,TRANSPOSE('QoL regression results'!$H$3:$H$48))</f>
        <v>0.87899145746157803</v>
      </c>
    </row>
    <row r="447" spans="1:49" x14ac:dyDescent="0.3">
      <c r="A447">
        <v>446</v>
      </c>
      <c r="B447" s="12">
        <v>0.87816841232460996</v>
      </c>
      <c r="C447" s="12">
        <v>5.2177769532948297E-3</v>
      </c>
      <c r="D447" s="12">
        <v>-9.0199966427428301E-3</v>
      </c>
      <c r="E447" s="12">
        <v>-6.0110659972687101E-2</v>
      </c>
      <c r="F447" s="12">
        <v>2.60434838926995E-2</v>
      </c>
      <c r="G447" s="12">
        <v>1.4161836303533E-2</v>
      </c>
      <c r="H447" s="12">
        <v>4.5303856404748403E-3</v>
      </c>
      <c r="I447" s="12">
        <v>-5.1427932695072703E-3</v>
      </c>
      <c r="J447" s="12">
        <v>-4.3364843569881698E-2</v>
      </c>
      <c r="K447" s="12">
        <v>-3.64611986522815E-2</v>
      </c>
      <c r="L447" s="12">
        <v>-0.116762655383591</v>
      </c>
      <c r="M447" s="12">
        <v>-9.6169238114196198E-2</v>
      </c>
      <c r="N447" s="12">
        <v>-2.0574957686957301E-2</v>
      </c>
      <c r="O447" s="12">
        <v>-4.1615485226179097E-2</v>
      </c>
      <c r="P447" s="12">
        <v>-0.117141642330037</v>
      </c>
      <c r="Q447" s="12">
        <v>-6.4461603146623594E-2</v>
      </c>
      <c r="R447" s="12">
        <v>-4.16080724443742E-2</v>
      </c>
      <c r="S447" s="12">
        <v>-5.5807158705341503E-2</v>
      </c>
      <c r="T447" s="12">
        <v>-9.5214358528151799E-2</v>
      </c>
      <c r="U447" s="12">
        <v>-6.9824881289733401E-3</v>
      </c>
      <c r="V447" s="12">
        <v>-9.3682574758680401E-2</v>
      </c>
      <c r="W447" s="12">
        <v>-1.9979159124911001E-2</v>
      </c>
      <c r="X447" s="12">
        <v>-1.03484423601057E-2</v>
      </c>
      <c r="Y447" s="12">
        <v>1.3334187873206799E-2</v>
      </c>
      <c r="Z447" s="12">
        <v>-7.7908087182389099E-3</v>
      </c>
      <c r="AA447" s="12">
        <v>-2.5667588693795301E-2</v>
      </c>
      <c r="AB447" s="12">
        <v>-7.0488840430623506E-2</v>
      </c>
      <c r="AC447" s="12">
        <v>-9.5780601653760195E-3</v>
      </c>
      <c r="AD447" s="12">
        <v>-2.2167031081923302E-2</v>
      </c>
      <c r="AE447" s="12">
        <v>-1.7346661081569001E-2</v>
      </c>
      <c r="AF447" s="12">
        <v>-1.71259212218242E-2</v>
      </c>
      <c r="AG447" s="12">
        <v>-4.0207221398388698E-2</v>
      </c>
      <c r="AH447" s="12">
        <v>-3.6866075978531899E-2</v>
      </c>
      <c r="AI447" s="12">
        <v>-1.7981179851092301E-2</v>
      </c>
      <c r="AJ447" s="12">
        <v>-1.43238128797282E-2</v>
      </c>
      <c r="AK447" s="12">
        <v>2.1560984893193701E-3</v>
      </c>
      <c r="AL447" s="12">
        <v>9.3511394328879508E-3</v>
      </c>
      <c r="AM447" s="12">
        <v>-6.1199520750364203E-4</v>
      </c>
      <c r="AN447" s="12">
        <v>-1.6005307125285601E-2</v>
      </c>
      <c r="AO447" s="12">
        <v>-1.7961004269176701E-2</v>
      </c>
      <c r="AP447" s="12">
        <v>-6.9004113302146702E-3</v>
      </c>
      <c r="AQ447" s="12">
        <v>-3.3836668874189797E-2</v>
      </c>
      <c r="AR447" s="12">
        <v>2.3917405035786099E-2</v>
      </c>
      <c r="AS447" s="12">
        <v>-1.07310201673225E-2</v>
      </c>
      <c r="AT447" s="12">
        <v>-4.3039498418207103E-2</v>
      </c>
      <c r="AU447" s="12">
        <v>3.1952532623653503E-2</v>
      </c>
      <c r="AW447">
        <f t="array" ref="AW447">SUMPRODUCT(B447:AU447,TRANSPOSE('QoL regression results'!$H$3:$H$48))</f>
        <v>0.850653475778966</v>
      </c>
    </row>
    <row r="448" spans="1:49" x14ac:dyDescent="0.3">
      <c r="A448">
        <v>447</v>
      </c>
      <c r="B448" s="12">
        <v>0.906920098422619</v>
      </c>
      <c r="C448" s="12">
        <v>-5.1708297967234598E-3</v>
      </c>
      <c r="D448" s="12">
        <v>-1.37779095550166E-2</v>
      </c>
      <c r="E448" s="12">
        <v>-3.5429720906840399E-2</v>
      </c>
      <c r="F448" s="12">
        <v>2.9953573085838899E-2</v>
      </c>
      <c r="G448" s="12">
        <v>3.1372974252629401E-2</v>
      </c>
      <c r="H448" s="12">
        <v>1.7828713869317201E-2</v>
      </c>
      <c r="I448" s="12">
        <v>-6.2755676086673302E-3</v>
      </c>
      <c r="J448" s="12">
        <v>-4.6049460634499398E-2</v>
      </c>
      <c r="K448" s="12">
        <v>-4.9717974899526299E-2</v>
      </c>
      <c r="L448" s="12">
        <v>-7.2542028424212604E-2</v>
      </c>
      <c r="M448" s="12">
        <v>-8.8247252881403698E-2</v>
      </c>
      <c r="N448" s="12">
        <v>-2.0873502152267499E-2</v>
      </c>
      <c r="O448" s="12">
        <v>-6.5110494381646802E-2</v>
      </c>
      <c r="P448" s="12">
        <v>-8.7917490307189802E-2</v>
      </c>
      <c r="Q448" s="12">
        <v>-6.5274405378957595E-2</v>
      </c>
      <c r="R448" s="12">
        <v>-0.10932221771650499</v>
      </c>
      <c r="S448" s="12">
        <v>-4.1913732925031498E-2</v>
      </c>
      <c r="T448" s="12">
        <v>-0.10048728157126401</v>
      </c>
      <c r="U448" s="12">
        <v>-1.43584688146619E-2</v>
      </c>
      <c r="V448" s="12">
        <v>-0.100342424699741</v>
      </c>
      <c r="W448" s="12">
        <v>-2.54542476149184E-2</v>
      </c>
      <c r="X448" s="12">
        <v>-1.49812418135615E-2</v>
      </c>
      <c r="Y448" s="12">
        <v>-1.32536901256044E-2</v>
      </c>
      <c r="Z448" s="12">
        <v>2.1868286915761901E-2</v>
      </c>
      <c r="AA448" s="12">
        <v>-2.71766200277497E-2</v>
      </c>
      <c r="AB448" s="12">
        <v>-7.6714947126376096E-2</v>
      </c>
      <c r="AC448" s="12">
        <v>-1.19001922270063E-2</v>
      </c>
      <c r="AD448" s="12">
        <v>2.29219271172761E-2</v>
      </c>
      <c r="AE448" s="12">
        <v>-2.4511967384850598E-2</v>
      </c>
      <c r="AF448" s="12">
        <v>-1.9135548359776801E-2</v>
      </c>
      <c r="AG448" s="12">
        <v>-4.02725533132628E-2</v>
      </c>
      <c r="AH448" s="12">
        <v>-4.36597283893198E-2</v>
      </c>
      <c r="AI448" s="12">
        <v>-2.74207558756949E-2</v>
      </c>
      <c r="AJ448" s="12">
        <v>-1.70525297960697E-2</v>
      </c>
      <c r="AK448" s="12">
        <v>-2.91519179747889E-4</v>
      </c>
      <c r="AL448" s="12">
        <v>5.75592135521637E-3</v>
      </c>
      <c r="AM448" s="12">
        <v>-9.5926721027707607E-3</v>
      </c>
      <c r="AN448" s="12">
        <v>-1.7852609085990501E-2</v>
      </c>
      <c r="AO448" s="12">
        <v>-3.3555379701219898E-2</v>
      </c>
      <c r="AP448" s="12">
        <v>-1.74441998257697E-2</v>
      </c>
      <c r="AQ448" s="12">
        <v>-4.5223399688972397E-2</v>
      </c>
      <c r="AR448" s="12">
        <v>2.0057875648879099E-2</v>
      </c>
      <c r="AS448" s="12">
        <v>-4.5227653052817701E-3</v>
      </c>
      <c r="AT448" s="12">
        <v>-3.8321151591087198E-2</v>
      </c>
      <c r="AU448" s="12">
        <v>2.9063906213147701E-2</v>
      </c>
      <c r="AW448">
        <f t="array" ref="AW448">SUMPRODUCT(B448:AU448,TRANSPOSE('QoL regression results'!$H$3:$H$48))</f>
        <v>0.86901629138851566</v>
      </c>
    </row>
    <row r="449" spans="1:49" x14ac:dyDescent="0.3">
      <c r="A449">
        <v>448</v>
      </c>
      <c r="B449" s="12">
        <v>0.89070367628471503</v>
      </c>
      <c r="C449" s="12">
        <v>7.0280164634647403E-3</v>
      </c>
      <c r="D449" s="12">
        <v>-1.3236282375926401E-3</v>
      </c>
      <c r="E449" s="12">
        <v>-1.9346620374074398E-2</v>
      </c>
      <c r="F449" s="12">
        <v>2.2537979444352901E-2</v>
      </c>
      <c r="G449" s="12">
        <v>3.3382006298547699E-2</v>
      </c>
      <c r="H449" s="12">
        <v>-3.3357723037406501E-3</v>
      </c>
      <c r="I449" s="12">
        <v>3.57677264458951E-3</v>
      </c>
      <c r="J449" s="12">
        <v>-5.3820466602982203E-2</v>
      </c>
      <c r="K449" s="12">
        <v>-3.81590331010528E-2</v>
      </c>
      <c r="L449" s="12">
        <v>-8.50470601078092E-2</v>
      </c>
      <c r="M449" s="12">
        <v>-0.12537608685395599</v>
      </c>
      <c r="N449" s="12">
        <v>-1.75299506032379E-2</v>
      </c>
      <c r="O449" s="12">
        <v>-4.27388270413602E-2</v>
      </c>
      <c r="P449" s="12">
        <v>-0.109476503243428</v>
      </c>
      <c r="Q449" s="12">
        <v>-5.2778447718831403E-2</v>
      </c>
      <c r="R449" s="12">
        <v>-8.2945342593527704E-2</v>
      </c>
      <c r="S449" s="12">
        <v>-4.4629120074315597E-2</v>
      </c>
      <c r="T449" s="12">
        <v>-9.1236721462344697E-2</v>
      </c>
      <c r="U449" s="12">
        <v>7.9543368086156703E-3</v>
      </c>
      <c r="V449" s="12">
        <v>-7.101030403835E-2</v>
      </c>
      <c r="W449" s="12">
        <v>-2.6381721687738401E-2</v>
      </c>
      <c r="X449" s="12">
        <v>-6.0911610291631398E-2</v>
      </c>
      <c r="Y449" s="12">
        <v>-1.86623661215943E-3</v>
      </c>
      <c r="Z449" s="12">
        <v>-1.2675380227392299E-2</v>
      </c>
      <c r="AA449" s="12">
        <v>-2.9699926231669199E-2</v>
      </c>
      <c r="AB449" s="12">
        <v>-6.5517315706614093E-2</v>
      </c>
      <c r="AC449" s="12">
        <v>-2.7946114689447899E-2</v>
      </c>
      <c r="AD449" s="12">
        <v>5.32210070635461E-3</v>
      </c>
      <c r="AE449" s="12">
        <v>-2.47444579529995E-2</v>
      </c>
      <c r="AF449" s="12">
        <v>-5.0833006899131802E-3</v>
      </c>
      <c r="AG449" s="12">
        <v>-4.6321889661981801E-2</v>
      </c>
      <c r="AH449" s="12">
        <v>-4.1189475786279697E-2</v>
      </c>
      <c r="AI449" s="12">
        <v>-2.14115828872312E-2</v>
      </c>
      <c r="AJ449" s="12">
        <v>-9.6252232262479896E-3</v>
      </c>
      <c r="AK449" s="12">
        <v>4.2543548517911403E-3</v>
      </c>
      <c r="AL449" s="12">
        <v>1.0287024068473099E-2</v>
      </c>
      <c r="AM449" s="12">
        <v>-2.6567037009938102E-4</v>
      </c>
      <c r="AN449" s="12">
        <v>-1.46946154019047E-2</v>
      </c>
      <c r="AO449" s="12">
        <v>-3.17166216646948E-2</v>
      </c>
      <c r="AP449" s="12">
        <v>-1.0293030809124901E-2</v>
      </c>
      <c r="AQ449" s="12">
        <v>-3.6551100575768901E-2</v>
      </c>
      <c r="AR449" s="12">
        <v>2.0084594261087701E-2</v>
      </c>
      <c r="AS449" s="12">
        <v>-1.1762875746798299E-2</v>
      </c>
      <c r="AT449" s="12">
        <v>-4.5807208011251002E-2</v>
      </c>
      <c r="AU449" s="12">
        <v>2.7477358923280199E-2</v>
      </c>
      <c r="AW449">
        <f t="array" ref="AW449">SUMPRODUCT(B449:AU449,TRANSPOSE('QoL regression results'!$H$3:$H$48))</f>
        <v>0.85980122456690844</v>
      </c>
    </row>
    <row r="450" spans="1:49" x14ac:dyDescent="0.3">
      <c r="A450">
        <v>449</v>
      </c>
      <c r="B450" s="12">
        <v>0.89866022223878295</v>
      </c>
      <c r="C450" s="12">
        <v>3.12346623898079E-4</v>
      </c>
      <c r="D450" s="12">
        <v>3.2328067214692099E-3</v>
      </c>
      <c r="E450" s="12">
        <v>-2.2569649723101499E-2</v>
      </c>
      <c r="F450" s="12">
        <v>1.8847836226814699E-2</v>
      </c>
      <c r="G450" s="12">
        <v>9.9476882645745807E-3</v>
      </c>
      <c r="H450" s="12">
        <v>-1.5953259349099101E-2</v>
      </c>
      <c r="I450" s="12">
        <v>-7.2052827738184003E-3</v>
      </c>
      <c r="J450" s="12">
        <v>-2.5671806497047599E-2</v>
      </c>
      <c r="K450" s="12">
        <v>-4.18463983560729E-2</v>
      </c>
      <c r="L450" s="12">
        <v>-0.102609531447505</v>
      </c>
      <c r="M450" s="12">
        <v>-0.10206875858845001</v>
      </c>
      <c r="N450" s="12">
        <v>-1.37383913205869E-2</v>
      </c>
      <c r="O450" s="12">
        <v>-8.3241936752398701E-2</v>
      </c>
      <c r="P450" s="12">
        <v>-7.4929538743521706E-2</v>
      </c>
      <c r="Q450" s="12">
        <v>-9.5408330284116202E-2</v>
      </c>
      <c r="R450" s="12">
        <v>-6.5917522216087404E-2</v>
      </c>
      <c r="S450" s="12">
        <v>-4.5149965319681101E-2</v>
      </c>
      <c r="T450" s="12">
        <v>-9.3764403003462907E-2</v>
      </c>
      <c r="U450" s="12">
        <v>1.0427547855036801E-2</v>
      </c>
      <c r="V450" s="12">
        <v>-5.1013154994924099E-2</v>
      </c>
      <c r="W450" s="12">
        <v>-2.9165423608111501E-2</v>
      </c>
      <c r="X450" s="12">
        <v>-3.2004748794904003E-2</v>
      </c>
      <c r="Y450" s="12">
        <v>-3.66593789332645E-2</v>
      </c>
      <c r="Z450" s="12">
        <v>9.6991024263010806E-3</v>
      </c>
      <c r="AA450" s="12">
        <v>-2.29994179701122E-2</v>
      </c>
      <c r="AB450" s="12">
        <v>-7.4079531565601597E-2</v>
      </c>
      <c r="AC450" s="12">
        <v>-9.3448019295662793E-2</v>
      </c>
      <c r="AD450" s="12">
        <v>-2.3695536777077499E-2</v>
      </c>
      <c r="AE450" s="12">
        <v>-2.2013002053985799E-2</v>
      </c>
      <c r="AF450" s="12">
        <v>-1.8911926540897801E-2</v>
      </c>
      <c r="AG450" s="12">
        <v>-4.54000235998199E-2</v>
      </c>
      <c r="AH450" s="12">
        <v>-3.7225899536944003E-2</v>
      </c>
      <c r="AI450" s="12">
        <v>-2.45597725655597E-2</v>
      </c>
      <c r="AJ450" s="12">
        <v>-1.2907884849704E-2</v>
      </c>
      <c r="AK450" s="12">
        <v>-4.24290014138859E-3</v>
      </c>
      <c r="AL450" s="12">
        <v>5.4630663806311697E-3</v>
      </c>
      <c r="AM450" s="12">
        <v>-1.25922569363959E-2</v>
      </c>
      <c r="AN450" s="12">
        <v>-1.6760828761448399E-2</v>
      </c>
      <c r="AO450" s="12">
        <v>-3.75286976208394E-2</v>
      </c>
      <c r="AP450" s="12">
        <v>-6.2763034489105099E-3</v>
      </c>
      <c r="AQ450" s="12">
        <v>-3.76341025308988E-2</v>
      </c>
      <c r="AR450" s="12">
        <v>2.1489644917859301E-2</v>
      </c>
      <c r="AS450" s="12">
        <v>-1.0142586527022299E-2</v>
      </c>
      <c r="AT450" s="12">
        <v>-4.4600101018313201E-2</v>
      </c>
      <c r="AU450" s="12">
        <v>2.9145900158334299E-2</v>
      </c>
      <c r="AW450">
        <f t="array" ref="AW450">SUMPRODUCT(B450:AU450,TRANSPOSE('QoL regression results'!$H$3:$H$48))</f>
        <v>0.86689738908247016</v>
      </c>
    </row>
    <row r="451" spans="1:49" x14ac:dyDescent="0.3">
      <c r="A451">
        <v>450</v>
      </c>
      <c r="B451" s="12">
        <v>0.89780880747981695</v>
      </c>
      <c r="C451" s="12">
        <v>-2.5280740789405602E-3</v>
      </c>
      <c r="D451" s="12">
        <v>-5.1453792516189898E-3</v>
      </c>
      <c r="E451" s="12">
        <v>-1.15498671741909E-2</v>
      </c>
      <c r="F451" s="12">
        <v>2.7650819208526901E-2</v>
      </c>
      <c r="G451" s="12">
        <v>2.17751708851E-2</v>
      </c>
      <c r="H451" s="12">
        <v>-6.3745714660782297E-3</v>
      </c>
      <c r="I451" s="12">
        <v>-1.29674949422475E-2</v>
      </c>
      <c r="J451" s="12">
        <v>-3.64697117420461E-2</v>
      </c>
      <c r="K451" s="12">
        <v>-4.0529240430493101E-2</v>
      </c>
      <c r="L451" s="12">
        <v>-7.8622789337950305E-2</v>
      </c>
      <c r="M451" s="12">
        <v>-9.4382229762667302E-2</v>
      </c>
      <c r="N451" s="12">
        <v>-1.6881844077682201E-2</v>
      </c>
      <c r="O451" s="12">
        <v>-3.2374903806580001E-2</v>
      </c>
      <c r="P451" s="12">
        <v>-6.0319605365687597E-2</v>
      </c>
      <c r="Q451" s="12">
        <v>-4.8319209072257799E-2</v>
      </c>
      <c r="R451" s="12">
        <v>-6.5983312019258902E-2</v>
      </c>
      <c r="S451" s="12">
        <v>-4.26406895521282E-2</v>
      </c>
      <c r="T451" s="12">
        <v>-8.1105658949387094E-2</v>
      </c>
      <c r="U451" s="12">
        <v>-3.1042633557633998E-4</v>
      </c>
      <c r="V451" s="12">
        <v>-4.9442194175908699E-2</v>
      </c>
      <c r="W451" s="12">
        <v>-2.8314291491283498E-2</v>
      </c>
      <c r="X451" s="12">
        <v>-3.0232638578661999E-2</v>
      </c>
      <c r="Y451" s="12">
        <v>-1.4300813822863001E-2</v>
      </c>
      <c r="Z451" s="12">
        <v>3.6549462847351499E-2</v>
      </c>
      <c r="AA451" s="12">
        <v>-1.7896062183834001E-2</v>
      </c>
      <c r="AB451" s="12">
        <v>-6.3056764288477396E-2</v>
      </c>
      <c r="AC451" s="12">
        <v>2.8571068705583399E-2</v>
      </c>
      <c r="AD451" s="12">
        <v>-2.55235708260565E-2</v>
      </c>
      <c r="AE451" s="12">
        <v>-2.5497218135291499E-2</v>
      </c>
      <c r="AF451" s="12">
        <v>-3.7091487733200198E-3</v>
      </c>
      <c r="AG451" s="12">
        <v>-4.7787725178356902E-2</v>
      </c>
      <c r="AH451" s="12">
        <v>-3.8177510422658101E-2</v>
      </c>
      <c r="AI451" s="12">
        <v>-2.5102012652088002E-2</v>
      </c>
      <c r="AJ451" s="12">
        <v>-1.2443704095793699E-2</v>
      </c>
      <c r="AK451" s="12">
        <v>1.5128830672518801E-3</v>
      </c>
      <c r="AL451" s="12">
        <v>3.3699571960571998E-3</v>
      </c>
      <c r="AM451" s="12">
        <v>-9.1700625781357802E-3</v>
      </c>
      <c r="AN451" s="12">
        <v>-2.2447825454136799E-2</v>
      </c>
      <c r="AO451" s="12">
        <v>-2.9632157701290501E-2</v>
      </c>
      <c r="AP451" s="12">
        <v>-8.0595682781805893E-3</v>
      </c>
      <c r="AQ451" s="12">
        <v>-3.6117523931640201E-2</v>
      </c>
      <c r="AR451" s="12">
        <v>2.22275341542034E-2</v>
      </c>
      <c r="AS451" s="12">
        <v>-1.3360150506021301E-2</v>
      </c>
      <c r="AT451" s="12">
        <v>-4.7812784419388903E-2</v>
      </c>
      <c r="AU451" s="12">
        <v>2.7737244469121701E-2</v>
      </c>
      <c r="AW451">
        <f t="array" ref="AW451">SUMPRODUCT(B451:AU451,TRANSPOSE('QoL regression results'!$H$3:$H$48))</f>
        <v>0.86300125425321605</v>
      </c>
    </row>
    <row r="452" spans="1:49" x14ac:dyDescent="0.3">
      <c r="A452">
        <v>451</v>
      </c>
      <c r="B452" s="12">
        <v>0.89305233712735999</v>
      </c>
      <c r="C452" s="12">
        <v>2.2561160280456902E-3</v>
      </c>
      <c r="D452" s="12">
        <v>6.3262439195441098E-3</v>
      </c>
      <c r="E452" s="12">
        <v>-6.3994880809156399E-2</v>
      </c>
      <c r="F452" s="12">
        <v>1.8182490319292099E-2</v>
      </c>
      <c r="G452" s="12">
        <v>1.36780015924338E-2</v>
      </c>
      <c r="H452" s="12">
        <v>1.1623094255847601E-2</v>
      </c>
      <c r="I452" s="12">
        <v>-1.2018276543526199E-2</v>
      </c>
      <c r="J452" s="12">
        <v>-4.8516058805475402E-2</v>
      </c>
      <c r="K452" s="12">
        <v>-4.6526455649803698E-2</v>
      </c>
      <c r="L452" s="12">
        <v>-8.0685779015070194E-2</v>
      </c>
      <c r="M452" s="12">
        <v>-0.13724393357933001</v>
      </c>
      <c r="N452" s="12">
        <v>-1.4284183276062601E-2</v>
      </c>
      <c r="O452" s="12">
        <v>-6.8733656683487701E-2</v>
      </c>
      <c r="P452" s="12">
        <v>-0.107082005271738</v>
      </c>
      <c r="Q452" s="12">
        <v>-4.6400690663067498E-2</v>
      </c>
      <c r="R452" s="12">
        <v>-4.2252035536524998E-2</v>
      </c>
      <c r="S452" s="12">
        <v>-4.88887263201538E-2</v>
      </c>
      <c r="T452" s="12">
        <v>-7.0024792729410701E-2</v>
      </c>
      <c r="U452" s="12">
        <v>7.1622700795992804E-3</v>
      </c>
      <c r="V452" s="12">
        <v>-0.101461050781541</v>
      </c>
      <c r="W452" s="12">
        <v>-1.54242248782259E-2</v>
      </c>
      <c r="X452" s="12">
        <v>-2.0939118302398901E-2</v>
      </c>
      <c r="Y452" s="12">
        <v>-1.8913750627969499E-2</v>
      </c>
      <c r="Z452" s="12">
        <v>3.9426314623519199E-2</v>
      </c>
      <c r="AA452" s="12">
        <v>-1.00538187584452E-2</v>
      </c>
      <c r="AB452" s="12">
        <v>-8.3598339150220594E-2</v>
      </c>
      <c r="AC452" s="12">
        <v>3.2935510341863599E-3</v>
      </c>
      <c r="AD452" s="12">
        <v>7.0815335496987398E-3</v>
      </c>
      <c r="AE452" s="12">
        <v>-2.2691633248605202E-2</v>
      </c>
      <c r="AF452" s="12">
        <v>-1.226386182291E-2</v>
      </c>
      <c r="AG452" s="12">
        <v>-3.8266922434859303E-2</v>
      </c>
      <c r="AH452" s="12">
        <v>-3.2521466296869701E-2</v>
      </c>
      <c r="AI452" s="12">
        <v>-2.04639249527717E-2</v>
      </c>
      <c r="AJ452" s="12">
        <v>-1.10820375075062E-2</v>
      </c>
      <c r="AK452" s="12">
        <v>1.2287808787615499E-3</v>
      </c>
      <c r="AL452" s="12">
        <v>3.0128557133542902E-3</v>
      </c>
      <c r="AM452" s="12">
        <v>-3.1406967188380699E-3</v>
      </c>
      <c r="AN452" s="12">
        <v>-1.6899973370426199E-2</v>
      </c>
      <c r="AO452" s="12">
        <v>-4.1352784455355403E-2</v>
      </c>
      <c r="AP452" s="12">
        <v>-1.19521537739777E-2</v>
      </c>
      <c r="AQ452" s="12">
        <v>-4.23866435574154E-2</v>
      </c>
      <c r="AR452" s="12">
        <v>2.4565048365056699E-2</v>
      </c>
      <c r="AS452" s="12">
        <v>-1.21106595044663E-2</v>
      </c>
      <c r="AT452" s="12">
        <v>-4.50890153135809E-2</v>
      </c>
      <c r="AU452" s="12">
        <v>2.8863846503723499E-2</v>
      </c>
      <c r="AW452">
        <f t="array" ref="AW452">SUMPRODUCT(B452:AU452,TRANSPOSE('QoL regression results'!$H$3:$H$48))</f>
        <v>0.86354372654384459</v>
      </c>
    </row>
    <row r="453" spans="1:49" x14ac:dyDescent="0.3">
      <c r="A453">
        <v>452</v>
      </c>
      <c r="B453" s="12">
        <v>0.91169123656921602</v>
      </c>
      <c r="C453" s="12">
        <v>-1.7120485816916301E-3</v>
      </c>
      <c r="D453" s="12">
        <v>-4.3954468671044498E-3</v>
      </c>
      <c r="E453" s="12">
        <v>-5.7261255302043798E-3</v>
      </c>
      <c r="F453" s="12">
        <v>2.0808138204025699E-2</v>
      </c>
      <c r="G453" s="12">
        <v>2.2915169272440299E-2</v>
      </c>
      <c r="H453" s="12">
        <v>-2.3357192724510201E-2</v>
      </c>
      <c r="I453" s="12">
        <v>-1.9735783468438298E-2</v>
      </c>
      <c r="J453" s="12">
        <v>-7.8389669118731797E-2</v>
      </c>
      <c r="K453" s="12">
        <v>-4.3313802035618298E-2</v>
      </c>
      <c r="L453" s="12">
        <v>-8.9799374564389203E-2</v>
      </c>
      <c r="M453" s="12">
        <v>-0.109380894440992</v>
      </c>
      <c r="N453" s="12">
        <v>-1.8438542186306701E-2</v>
      </c>
      <c r="O453" s="12">
        <v>-7.7352301271685006E-2</v>
      </c>
      <c r="P453" s="12">
        <v>-6.3050499156097506E-2</v>
      </c>
      <c r="Q453" s="12">
        <v>-8.2985787486252405E-2</v>
      </c>
      <c r="R453" s="12">
        <v>-6.5745959015814204E-2</v>
      </c>
      <c r="S453" s="12">
        <v>-6.7921024931174204E-2</v>
      </c>
      <c r="T453" s="12">
        <v>-8.4196322868167001E-2</v>
      </c>
      <c r="U453" s="12">
        <v>6.5840257123740299E-3</v>
      </c>
      <c r="V453" s="12">
        <v>-3.0476593963880999E-2</v>
      </c>
      <c r="W453" s="12">
        <v>-2.6934098574967001E-2</v>
      </c>
      <c r="X453" s="12">
        <v>-2.3987436323095301E-2</v>
      </c>
      <c r="Y453" s="12">
        <v>-8.5908508459229295E-3</v>
      </c>
      <c r="Z453" s="12">
        <v>-3.4280120536087501E-3</v>
      </c>
      <c r="AA453" s="12">
        <v>-1.6205800102574199E-2</v>
      </c>
      <c r="AB453" s="12">
        <v>-7.3237803274690594E-2</v>
      </c>
      <c r="AC453" s="12">
        <v>1.82046492218482E-3</v>
      </c>
      <c r="AD453" s="12">
        <v>-1.29735512858559E-2</v>
      </c>
      <c r="AE453" s="12">
        <v>-2.4390042354197099E-2</v>
      </c>
      <c r="AF453" s="12">
        <v>-1.3404552797313099E-2</v>
      </c>
      <c r="AG453" s="12">
        <v>-3.8710360279419001E-2</v>
      </c>
      <c r="AH453" s="12">
        <v>-3.3477601142566697E-2</v>
      </c>
      <c r="AI453" s="12">
        <v>-2.83164305610344E-2</v>
      </c>
      <c r="AJ453" s="12">
        <v>-1.1665762537636799E-2</v>
      </c>
      <c r="AK453" s="12">
        <v>-1.05659807587467E-2</v>
      </c>
      <c r="AL453" s="12">
        <v>-5.2465077436283699E-3</v>
      </c>
      <c r="AM453" s="12">
        <v>-1.55153587447583E-2</v>
      </c>
      <c r="AN453" s="12">
        <v>-2.3527210460965401E-2</v>
      </c>
      <c r="AO453" s="12">
        <v>-3.7864305773140199E-2</v>
      </c>
      <c r="AP453" s="12">
        <v>-1.1153924995529601E-2</v>
      </c>
      <c r="AQ453" s="12">
        <v>-4.4312544863650001E-2</v>
      </c>
      <c r="AR453" s="12">
        <v>1.9353860894749199E-2</v>
      </c>
      <c r="AS453" s="12">
        <v>-1.7526347398095499E-2</v>
      </c>
      <c r="AT453" s="12">
        <v>-4.6903807947932898E-2</v>
      </c>
      <c r="AU453" s="12">
        <v>3.2408787504263403E-2</v>
      </c>
      <c r="AW453">
        <f t="array" ref="AW453">SUMPRODUCT(B453:AU453,TRANSPOSE('QoL regression results'!$H$3:$H$48))</f>
        <v>0.87296712768302098</v>
      </c>
    </row>
    <row r="454" spans="1:49" x14ac:dyDescent="0.3">
      <c r="A454">
        <v>453</v>
      </c>
      <c r="B454" s="12">
        <v>0.88715823364547297</v>
      </c>
      <c r="C454" s="12">
        <v>6.20126879633016E-3</v>
      </c>
      <c r="D454" s="12">
        <v>1.7975802124289401E-2</v>
      </c>
      <c r="E454" s="12">
        <v>-2.2256634341262599E-2</v>
      </c>
      <c r="F454" s="12">
        <v>2.5213716647675001E-2</v>
      </c>
      <c r="G454" s="12">
        <v>1.0538407951597099E-2</v>
      </c>
      <c r="H454" s="12">
        <v>-2.8053019202532701E-2</v>
      </c>
      <c r="I454" s="12">
        <v>9.0202342320815304E-4</v>
      </c>
      <c r="J454" s="12">
        <v>-6.0592660697878997E-2</v>
      </c>
      <c r="K454" s="12">
        <v>-3.8311608109228297E-2</v>
      </c>
      <c r="L454" s="12">
        <v>-6.8043268268492996E-2</v>
      </c>
      <c r="M454" s="12">
        <v>-7.1226947329258203E-2</v>
      </c>
      <c r="N454" s="12">
        <v>-1.5756522731665099E-2</v>
      </c>
      <c r="O454" s="12">
        <v>-6.3262947134851893E-2</v>
      </c>
      <c r="P454" s="12">
        <v>-6.8872779020343597E-2</v>
      </c>
      <c r="Q454" s="12">
        <v>-6.8567926799526294E-2</v>
      </c>
      <c r="R454" s="12">
        <v>-8.4577439596405096E-2</v>
      </c>
      <c r="S454" s="12">
        <v>-5.3021245867834098E-2</v>
      </c>
      <c r="T454" s="12">
        <v>-8.6370456423059294E-2</v>
      </c>
      <c r="U454" s="12">
        <v>1.10124253592672E-2</v>
      </c>
      <c r="V454" s="12">
        <v>-3.8058035333432702E-2</v>
      </c>
      <c r="W454" s="12">
        <v>-1.77396605779938E-2</v>
      </c>
      <c r="X454" s="12">
        <v>-2.1176607365810701E-2</v>
      </c>
      <c r="Y454" s="12">
        <v>-1.88970698814768E-2</v>
      </c>
      <c r="Z454" s="12">
        <v>-1.4619364698838601E-2</v>
      </c>
      <c r="AA454" s="12">
        <v>-1.5329357138239101E-2</v>
      </c>
      <c r="AB454" s="12">
        <v>-5.3303348212774798E-2</v>
      </c>
      <c r="AC454" s="12">
        <v>-1.64773345700653E-2</v>
      </c>
      <c r="AD454" s="12">
        <v>-2.5992863471477798E-3</v>
      </c>
      <c r="AE454" s="12">
        <v>-2.79506983138538E-2</v>
      </c>
      <c r="AF454" s="12">
        <v>-1.49196781332952E-2</v>
      </c>
      <c r="AG454" s="12">
        <v>-4.42089672975753E-2</v>
      </c>
      <c r="AH454" s="12">
        <v>-3.1966530238147203E-2</v>
      </c>
      <c r="AI454" s="12">
        <v>-1.5668328544217101E-2</v>
      </c>
      <c r="AJ454" s="12">
        <v>-8.0645494169709203E-3</v>
      </c>
      <c r="AK454" s="12">
        <v>-6.6668948010696798E-3</v>
      </c>
      <c r="AL454" s="12">
        <v>4.26001115541278E-3</v>
      </c>
      <c r="AM454" s="12">
        <v>-7.1635444206083502E-3</v>
      </c>
      <c r="AN454" s="12">
        <v>-2.3187498381930301E-2</v>
      </c>
      <c r="AO454" s="12">
        <v>-3.5212798234117798E-2</v>
      </c>
      <c r="AP454" s="12">
        <v>-8.3307274208522294E-3</v>
      </c>
      <c r="AQ454" s="12">
        <v>-4.2237883341909803E-2</v>
      </c>
      <c r="AR454" s="12">
        <v>1.8796627851263702E-2</v>
      </c>
      <c r="AS454" s="12">
        <v>-8.8945611156208693E-3</v>
      </c>
      <c r="AT454" s="12">
        <v>-3.9083495603464302E-2</v>
      </c>
      <c r="AU454" s="12">
        <v>2.8924314897943101E-2</v>
      </c>
      <c r="AW454">
        <f t="array" ref="AW454">SUMPRODUCT(B454:AU454,TRANSPOSE('QoL regression results'!$H$3:$H$48))</f>
        <v>0.8594517145627385</v>
      </c>
    </row>
    <row r="455" spans="1:49" x14ac:dyDescent="0.3">
      <c r="A455">
        <v>454</v>
      </c>
      <c r="B455" s="12">
        <v>0.89222943542628597</v>
      </c>
      <c r="C455" s="12">
        <v>2.4371182702176799E-4</v>
      </c>
      <c r="D455" s="12">
        <v>-4.47544351470052E-3</v>
      </c>
      <c r="E455" s="12">
        <v>-2.4502552067736601E-2</v>
      </c>
      <c r="F455" s="12">
        <v>1.2439362158419801E-2</v>
      </c>
      <c r="G455" s="12">
        <v>1.2563958110536099E-2</v>
      </c>
      <c r="H455" s="12">
        <v>-2.9482969014841001E-2</v>
      </c>
      <c r="I455" s="12">
        <v>5.4196867956742703E-3</v>
      </c>
      <c r="J455" s="12">
        <v>-8.1187485522668607E-2</v>
      </c>
      <c r="K455" s="12">
        <v>-4.3232769494224797E-2</v>
      </c>
      <c r="L455" s="12">
        <v>-8.5365282176680393E-2</v>
      </c>
      <c r="M455" s="12">
        <v>-0.11117824873514801</v>
      </c>
      <c r="N455" s="12">
        <v>-1.7219990309017E-2</v>
      </c>
      <c r="O455" s="12">
        <v>-6.7547957813959697E-2</v>
      </c>
      <c r="P455" s="12">
        <v>-8.0664512623677298E-2</v>
      </c>
      <c r="Q455" s="12">
        <v>-5.9943984882659902E-2</v>
      </c>
      <c r="R455" s="12">
        <v>-8.1617016780741194E-2</v>
      </c>
      <c r="S455" s="12">
        <v>-6.2201134133806901E-2</v>
      </c>
      <c r="T455" s="12">
        <v>-8.0969795154044094E-2</v>
      </c>
      <c r="U455" s="12">
        <v>-5.0271515984027203E-3</v>
      </c>
      <c r="V455" s="12">
        <v>-0.165582067910061</v>
      </c>
      <c r="W455" s="12">
        <v>-2.3468550465585401E-2</v>
      </c>
      <c r="X455" s="12">
        <v>-2.1656721918386499E-2</v>
      </c>
      <c r="Y455" s="12">
        <v>-3.6006234030654199E-3</v>
      </c>
      <c r="Z455" s="12">
        <v>1.8289736030355001E-2</v>
      </c>
      <c r="AA455" s="12">
        <v>-1.9343768013914301E-2</v>
      </c>
      <c r="AB455" s="12">
        <v>-8.89894598244204E-2</v>
      </c>
      <c r="AC455" s="12">
        <v>-5.0849850506067301E-2</v>
      </c>
      <c r="AD455" s="12">
        <v>-2.5160506643169499E-2</v>
      </c>
      <c r="AE455" s="12">
        <v>-2.9485849434152299E-2</v>
      </c>
      <c r="AF455" s="12">
        <v>-1.22328326973888E-2</v>
      </c>
      <c r="AG455" s="12">
        <v>-4.4301716956359899E-2</v>
      </c>
      <c r="AH455" s="12">
        <v>-2.9037693430959199E-2</v>
      </c>
      <c r="AI455" s="12">
        <v>-2.07223475527573E-2</v>
      </c>
      <c r="AJ455" s="12">
        <v>-1.1121165592059499E-2</v>
      </c>
      <c r="AK455" s="12">
        <v>2.51368692481706E-3</v>
      </c>
      <c r="AL455" s="12">
        <v>9.1771192392663403E-3</v>
      </c>
      <c r="AM455" s="12">
        <v>-3.6841013484132401E-3</v>
      </c>
      <c r="AN455" s="12">
        <v>-1.63963519284923E-2</v>
      </c>
      <c r="AO455" s="12">
        <v>-3.6214731771159497E-2</v>
      </c>
      <c r="AP455" s="12">
        <v>-1.1489149092919501E-2</v>
      </c>
      <c r="AQ455" s="12">
        <v>-4.3696377511104903E-2</v>
      </c>
      <c r="AR455" s="12">
        <v>2.42308922396429E-2</v>
      </c>
      <c r="AS455" s="12">
        <v>-8.9694828647150504E-3</v>
      </c>
      <c r="AT455" s="12">
        <v>-4.3849476756056403E-2</v>
      </c>
      <c r="AU455" s="12">
        <v>3.2027290661325897E-2</v>
      </c>
      <c r="AW455">
        <f t="array" ref="AW455">SUMPRODUCT(B455:AU455,TRANSPOSE('QoL regression results'!$H$3:$H$48))</f>
        <v>0.87236886123459312</v>
      </c>
    </row>
    <row r="456" spans="1:49" x14ac:dyDescent="0.3">
      <c r="A456">
        <v>455</v>
      </c>
      <c r="B456" s="12">
        <v>0.89654535746277597</v>
      </c>
      <c r="C456" s="12">
        <v>1.24358122416159E-4</v>
      </c>
      <c r="D456" s="12">
        <v>9.5003934754757102E-3</v>
      </c>
      <c r="E456" s="12">
        <v>-1.9391117478058498E-2</v>
      </c>
      <c r="F456" s="12">
        <v>2.3818814794904102E-2</v>
      </c>
      <c r="G456" s="12">
        <v>1.2386406580104901E-2</v>
      </c>
      <c r="H456" s="12">
        <v>-1.8629260405874499E-2</v>
      </c>
      <c r="I456" s="12">
        <v>-9.7379043150112397E-3</v>
      </c>
      <c r="J456" s="12">
        <v>-4.2074135868567897E-2</v>
      </c>
      <c r="K456" s="12">
        <v>-4.4296549236585998E-2</v>
      </c>
      <c r="L456" s="12">
        <v>-6.7469616435517202E-2</v>
      </c>
      <c r="M456" s="12">
        <v>-0.112009369537328</v>
      </c>
      <c r="N456" s="12">
        <v>-2.35563463157408E-2</v>
      </c>
      <c r="O456" s="12">
        <v>-8.1650342859937206E-2</v>
      </c>
      <c r="P456" s="12">
        <v>-9.8778334261737197E-2</v>
      </c>
      <c r="Q456" s="12">
        <v>-4.4993583769139797E-2</v>
      </c>
      <c r="R456" s="12">
        <v>-5.19879033801737E-2</v>
      </c>
      <c r="S456" s="12">
        <v>-4.7604888497505798E-2</v>
      </c>
      <c r="T456" s="12">
        <v>-8.9632695423096098E-2</v>
      </c>
      <c r="U456" s="12">
        <v>1.79079024569773E-2</v>
      </c>
      <c r="V456" s="12">
        <v>-7.9976663477194204E-2</v>
      </c>
      <c r="W456" s="12">
        <v>-2.2757104798902101E-2</v>
      </c>
      <c r="X456" s="12">
        <v>-2.19828985475355E-2</v>
      </c>
      <c r="Y456" s="12">
        <v>1.44075465331093E-2</v>
      </c>
      <c r="Z456" s="12">
        <v>2.0163118017529801E-2</v>
      </c>
      <c r="AA456" s="12">
        <v>-2.1730341439740699E-2</v>
      </c>
      <c r="AB456" s="12">
        <v>-8.3006587166210802E-2</v>
      </c>
      <c r="AC456" s="12">
        <v>-6.31634502630984E-2</v>
      </c>
      <c r="AD456" s="12">
        <v>5.1063139624421203E-2</v>
      </c>
      <c r="AE456" s="12">
        <v>-2.7480992927351199E-2</v>
      </c>
      <c r="AF456" s="12">
        <v>-9.53110359060781E-3</v>
      </c>
      <c r="AG456" s="12">
        <v>-4.6326976269259301E-2</v>
      </c>
      <c r="AH456" s="12">
        <v>-3.1884073211502099E-2</v>
      </c>
      <c r="AI456" s="12">
        <v>-1.2642539357861299E-2</v>
      </c>
      <c r="AJ456" s="12">
        <v>-1.7782486889990699E-2</v>
      </c>
      <c r="AK456" s="12">
        <v>-1.15417097738452E-2</v>
      </c>
      <c r="AL456" s="12">
        <v>1.3206314437663701E-3</v>
      </c>
      <c r="AM456" s="12">
        <v>-1.2612480853928E-2</v>
      </c>
      <c r="AN456" s="12">
        <v>-2.4809706970683999E-2</v>
      </c>
      <c r="AO456" s="12">
        <v>-3.9180489412824003E-2</v>
      </c>
      <c r="AP456" s="12">
        <v>-6.9166212458574901E-3</v>
      </c>
      <c r="AQ456" s="12">
        <v>-2.70457136128671E-2</v>
      </c>
      <c r="AR456" s="12">
        <v>2.3377596737847402E-2</v>
      </c>
      <c r="AS456" s="12">
        <v>-8.4223335391622797E-3</v>
      </c>
      <c r="AT456" s="12">
        <v>-4.10627501425107E-2</v>
      </c>
      <c r="AU456" s="12">
        <v>2.6861329238710201E-2</v>
      </c>
      <c r="AW456">
        <f t="array" ref="AW456">SUMPRODUCT(B456:AU456,TRANSPOSE('QoL regression results'!$H$3:$H$48))</f>
        <v>0.86598191569504024</v>
      </c>
    </row>
    <row r="457" spans="1:49" x14ac:dyDescent="0.3">
      <c r="A457">
        <v>456</v>
      </c>
      <c r="B457" s="12">
        <v>0.886455391021154</v>
      </c>
      <c r="C457" s="12">
        <v>6.8971226869608097E-3</v>
      </c>
      <c r="D457" s="12">
        <v>-1.5980681168493801E-4</v>
      </c>
      <c r="E457" s="12">
        <v>-4.3172667529403602E-2</v>
      </c>
      <c r="F457" s="12">
        <v>1.5640212709103901E-2</v>
      </c>
      <c r="G457" s="12">
        <v>2.2290818970385401E-2</v>
      </c>
      <c r="H457" s="12">
        <v>3.36654742370774E-3</v>
      </c>
      <c r="I457" s="12">
        <v>-2.4376960423105502E-2</v>
      </c>
      <c r="J457" s="12">
        <v>-2.60614856905345E-2</v>
      </c>
      <c r="K457" s="12">
        <v>-3.7501698497390802E-2</v>
      </c>
      <c r="L457" s="12">
        <v>-8.3439695630651095E-2</v>
      </c>
      <c r="M457" s="12">
        <v>-8.3989001998941604E-2</v>
      </c>
      <c r="N457" s="12">
        <v>-2.0815218770105299E-2</v>
      </c>
      <c r="O457" s="12">
        <v>-7.0804294070018495E-2</v>
      </c>
      <c r="P457" s="12">
        <v>-9.8301714972640994E-2</v>
      </c>
      <c r="Q457" s="12">
        <v>-0.10638265927893301</v>
      </c>
      <c r="R457" s="12">
        <v>-5.9632478621227399E-2</v>
      </c>
      <c r="S457" s="12">
        <v>-5.0106213188456497E-2</v>
      </c>
      <c r="T457" s="12">
        <v>-7.63039734478516E-2</v>
      </c>
      <c r="U457" s="12">
        <v>5.4252153392158999E-3</v>
      </c>
      <c r="V457" s="12">
        <v>-4.4697562302785598E-2</v>
      </c>
      <c r="W457" s="12">
        <v>-1.83401242074549E-2</v>
      </c>
      <c r="X457" s="12">
        <v>-4.0703005918416003E-2</v>
      </c>
      <c r="Y457" s="12">
        <v>4.5776200083796096E-3</v>
      </c>
      <c r="Z457" s="12">
        <v>4.2522404400914399E-2</v>
      </c>
      <c r="AA457" s="12">
        <v>-1.49983730905042E-2</v>
      </c>
      <c r="AB457" s="12">
        <v>-6.3245837743835201E-2</v>
      </c>
      <c r="AC457" s="12">
        <v>-3.7954187603787402E-2</v>
      </c>
      <c r="AD457" s="12">
        <v>-6.0487604733073699E-2</v>
      </c>
      <c r="AE457" s="12">
        <v>-2.4779261903125498E-2</v>
      </c>
      <c r="AF457" s="12">
        <v>-1.1913588113192699E-2</v>
      </c>
      <c r="AG457" s="12">
        <v>-3.71944888007332E-2</v>
      </c>
      <c r="AH457" s="12">
        <v>-3.39165903573653E-2</v>
      </c>
      <c r="AI457" s="12">
        <v>-1.44615981974144E-2</v>
      </c>
      <c r="AJ457" s="12">
        <v>-7.7853826578205597E-3</v>
      </c>
      <c r="AK457" s="12">
        <v>1.67444422907699E-3</v>
      </c>
      <c r="AL457" s="12">
        <v>3.2540867673937E-3</v>
      </c>
      <c r="AM457" s="12">
        <v>-8.4935554004509899E-3</v>
      </c>
      <c r="AN457" s="12">
        <v>-1.75116197245586E-2</v>
      </c>
      <c r="AO457" s="12">
        <v>-3.8341550234179997E-2</v>
      </c>
      <c r="AP457" s="12">
        <v>-1.13748757357053E-2</v>
      </c>
      <c r="AQ457" s="12">
        <v>-4.3657838198155899E-2</v>
      </c>
      <c r="AR457" s="12">
        <v>2.3948689171137301E-2</v>
      </c>
      <c r="AS457" s="12">
        <v>-1.25796415939416E-2</v>
      </c>
      <c r="AT457" s="12">
        <v>-4.6441390116749998E-2</v>
      </c>
      <c r="AU457" s="12">
        <v>2.8156025094972999E-2</v>
      </c>
      <c r="AW457">
        <f t="array" ref="AW457">SUMPRODUCT(B457:AU457,TRANSPOSE('QoL regression results'!$H$3:$H$48))</f>
        <v>0.85579288743118243</v>
      </c>
    </row>
    <row r="458" spans="1:49" x14ac:dyDescent="0.3">
      <c r="A458">
        <v>457</v>
      </c>
      <c r="B458" s="12">
        <v>0.90410378892071996</v>
      </c>
      <c r="C458" s="13">
        <v>-7.2412859563709703E-5</v>
      </c>
      <c r="D458" s="12">
        <v>2.0344506883414298E-2</v>
      </c>
      <c r="E458" s="12">
        <v>-2.7214390877510999E-2</v>
      </c>
      <c r="F458" s="12">
        <v>1.7961850967515201E-2</v>
      </c>
      <c r="G458" s="12">
        <v>9.3453143339472002E-3</v>
      </c>
      <c r="H458" s="12">
        <v>-5.8640440015536796E-3</v>
      </c>
      <c r="I458" s="12">
        <v>-8.0008987039449902E-3</v>
      </c>
      <c r="J458" s="12">
        <v>-1.4659103198600301E-2</v>
      </c>
      <c r="K458" s="12">
        <v>-4.2334912586233897E-2</v>
      </c>
      <c r="L458" s="12">
        <v>-0.107460156350234</v>
      </c>
      <c r="M458" s="12">
        <v>-8.5923143429486898E-2</v>
      </c>
      <c r="N458" s="12">
        <v>-1.85864942364867E-2</v>
      </c>
      <c r="O458" s="12">
        <v>-3.63847278444768E-2</v>
      </c>
      <c r="P458" s="12">
        <v>-2.45170586445283E-2</v>
      </c>
      <c r="Q458" s="12">
        <v>-7.7483676718056907E-2</v>
      </c>
      <c r="R458" s="12">
        <v>-5.6792442663311099E-2</v>
      </c>
      <c r="S458" s="12">
        <v>-5.6845469163997797E-2</v>
      </c>
      <c r="T458" s="12">
        <v>-0.104762176807578</v>
      </c>
      <c r="U458" s="12">
        <v>2.9435078039037402E-3</v>
      </c>
      <c r="V458" s="12">
        <v>-2.1114762129560299E-2</v>
      </c>
      <c r="W458" s="12">
        <v>-2.1911748300245702E-2</v>
      </c>
      <c r="X458" s="12">
        <v>-3.3780261794203298E-3</v>
      </c>
      <c r="Y458" s="12">
        <v>-3.0920426917369899E-3</v>
      </c>
      <c r="Z458" s="12">
        <v>-1.28548528113614E-2</v>
      </c>
      <c r="AA458" s="12">
        <v>-1.60086619852353E-2</v>
      </c>
      <c r="AB458" s="12">
        <v>-7.7073133580167499E-2</v>
      </c>
      <c r="AC458" s="12">
        <v>-6.0020315227140401E-2</v>
      </c>
      <c r="AD458" s="12">
        <v>5.09495922491633E-3</v>
      </c>
      <c r="AE458" s="12">
        <v>-2.64600996338922E-2</v>
      </c>
      <c r="AF458" s="12">
        <v>-2.1804238083932299E-2</v>
      </c>
      <c r="AG458" s="12">
        <v>-4.5856182342410297E-2</v>
      </c>
      <c r="AH458" s="12">
        <v>-3.2680472357310697E-2</v>
      </c>
      <c r="AI458" s="12">
        <v>-2.02698525057118E-2</v>
      </c>
      <c r="AJ458" s="12">
        <v>-1.08568849929025E-2</v>
      </c>
      <c r="AK458" s="12">
        <v>-1.50388611719485E-3</v>
      </c>
      <c r="AL458" s="12">
        <v>5.7750775290432996E-3</v>
      </c>
      <c r="AM458" s="12">
        <v>-1.2832451475082199E-2</v>
      </c>
      <c r="AN458" s="12">
        <v>-2.05350726813711E-2</v>
      </c>
      <c r="AO458" s="12">
        <v>-3.6572306471758499E-2</v>
      </c>
      <c r="AP458" s="12">
        <v>-1.1760765262292101E-2</v>
      </c>
      <c r="AQ458" s="12">
        <v>-3.6841135341878599E-2</v>
      </c>
      <c r="AR458" s="12">
        <v>1.69339039073386E-2</v>
      </c>
      <c r="AS458" s="12">
        <v>-1.8908505435809599E-2</v>
      </c>
      <c r="AT458" s="12">
        <v>-4.5261530481700597E-2</v>
      </c>
      <c r="AU458" s="12">
        <v>3.3405489052586397E-2</v>
      </c>
      <c r="AW458">
        <f t="array" ref="AW458">SUMPRODUCT(B458:AU458,TRANSPOSE('QoL regression results'!$H$3:$H$48))</f>
        <v>0.87719839409245259</v>
      </c>
    </row>
    <row r="459" spans="1:49" x14ac:dyDescent="0.3">
      <c r="A459">
        <v>458</v>
      </c>
      <c r="B459" s="12">
        <v>0.89352052590023101</v>
      </c>
      <c r="C459" s="12">
        <v>6.3535182439244803E-3</v>
      </c>
      <c r="D459" s="12">
        <v>1.27800100185503E-2</v>
      </c>
      <c r="E459" s="12">
        <v>-2.1401549239693202E-2</v>
      </c>
      <c r="F459" s="12">
        <v>1.7748617553439001E-2</v>
      </c>
      <c r="G459" s="12">
        <v>3.5444770726491201E-3</v>
      </c>
      <c r="H459" s="12">
        <v>5.5911466561530399E-3</v>
      </c>
      <c r="I459" s="12">
        <v>-1.4082367327640399E-2</v>
      </c>
      <c r="J459" s="12">
        <v>-7.5125544774426303E-2</v>
      </c>
      <c r="K459" s="12">
        <v>-3.3575266870680603E-2</v>
      </c>
      <c r="L459" s="12">
        <v>-7.2735130435225004E-2</v>
      </c>
      <c r="M459" s="12">
        <v>-0.106672904179459</v>
      </c>
      <c r="N459" s="12">
        <v>-1.5285047567359499E-2</v>
      </c>
      <c r="O459" s="12">
        <v>-4.04074408422175E-2</v>
      </c>
      <c r="P459" s="12">
        <v>-8.3517446010930099E-2</v>
      </c>
      <c r="Q459" s="12">
        <v>-8.0414175849195704E-2</v>
      </c>
      <c r="R459" s="12">
        <v>-3.9294358763355901E-2</v>
      </c>
      <c r="S459" s="12">
        <v>-4.8635170744938797E-2</v>
      </c>
      <c r="T459" s="12">
        <v>-9.8021194259257899E-2</v>
      </c>
      <c r="U459" s="12">
        <v>-2.0948571309678098E-2</v>
      </c>
      <c r="V459" s="12">
        <v>-4.2441976384477401E-2</v>
      </c>
      <c r="W459" s="12">
        <v>-2.9441671827668499E-2</v>
      </c>
      <c r="X459" s="12">
        <v>-6.2553002203119797E-3</v>
      </c>
      <c r="Y459" s="12">
        <v>1.554303535621E-4</v>
      </c>
      <c r="Z459" s="12">
        <v>-1.27678333074847E-2</v>
      </c>
      <c r="AA459" s="12">
        <v>-2.43235604633577E-2</v>
      </c>
      <c r="AB459" s="12">
        <v>-6.3692752843422795E-2</v>
      </c>
      <c r="AC459" s="12">
        <v>-3.95628305571794E-2</v>
      </c>
      <c r="AD459" s="12">
        <v>-3.4971532620648602E-2</v>
      </c>
      <c r="AE459" s="12">
        <v>-2.6109183815042399E-2</v>
      </c>
      <c r="AF459" s="12">
        <v>-1.53421049957336E-2</v>
      </c>
      <c r="AG459" s="12">
        <v>-4.2026832849819597E-2</v>
      </c>
      <c r="AH459" s="12">
        <v>-3.1549433433800199E-2</v>
      </c>
      <c r="AI459" s="12">
        <v>-2.0488104239956201E-2</v>
      </c>
      <c r="AJ459" s="12">
        <v>-1.2837305467247E-2</v>
      </c>
      <c r="AK459" s="12">
        <v>-3.9155371104503296E-3</v>
      </c>
      <c r="AL459" s="12">
        <v>1.0031910300409301E-3</v>
      </c>
      <c r="AM459" s="12">
        <v>-1.1436038632566901E-2</v>
      </c>
      <c r="AN459" s="12">
        <v>-1.6379644684619998E-2</v>
      </c>
      <c r="AO459" s="12">
        <v>-4.1462119513421603E-2</v>
      </c>
      <c r="AP459" s="12">
        <v>-9.3796252541259E-3</v>
      </c>
      <c r="AQ459" s="12">
        <v>-3.5196620996863097E-2</v>
      </c>
      <c r="AR459" s="12">
        <v>2.1068646202138001E-2</v>
      </c>
      <c r="AS459" s="12">
        <v>-4.1072915718913597E-3</v>
      </c>
      <c r="AT459" s="12">
        <v>-4.1593333388786499E-2</v>
      </c>
      <c r="AU459" s="12">
        <v>2.4499963617630599E-2</v>
      </c>
      <c r="AW459">
        <f t="array" ref="AW459">SUMPRODUCT(B459:AU459,TRANSPOSE('QoL regression results'!$H$3:$H$48))</f>
        <v>0.86297428349647176</v>
      </c>
    </row>
    <row r="460" spans="1:49" x14ac:dyDescent="0.3">
      <c r="A460">
        <v>459</v>
      </c>
      <c r="B460" s="12">
        <v>0.894133838134196</v>
      </c>
      <c r="C460" s="12">
        <v>1.42446062923759E-3</v>
      </c>
      <c r="D460" s="12">
        <v>-1.51853149572995E-3</v>
      </c>
      <c r="E460" s="12">
        <v>-3.9861272147869602E-2</v>
      </c>
      <c r="F460" s="12">
        <v>2.7790844567636301E-2</v>
      </c>
      <c r="G460" s="12">
        <v>1.64248236398301E-2</v>
      </c>
      <c r="H460" s="12">
        <v>9.3145883076266702E-4</v>
      </c>
      <c r="I460" s="12">
        <v>1.4686916725020799E-3</v>
      </c>
      <c r="J460" s="12">
        <v>-7.0301573579207105E-2</v>
      </c>
      <c r="K460" s="12">
        <v>-3.9892466432364299E-2</v>
      </c>
      <c r="L460" s="12">
        <v>-7.4490174262261497E-2</v>
      </c>
      <c r="M460" s="12">
        <v>-0.118451424179583</v>
      </c>
      <c r="N460" s="12">
        <v>-1.8088493569824601E-2</v>
      </c>
      <c r="O460" s="12">
        <v>-5.23759955817414E-2</v>
      </c>
      <c r="P460" s="12">
        <v>-7.5328073932219297E-2</v>
      </c>
      <c r="Q460" s="12">
        <v>-9.25464037736973E-2</v>
      </c>
      <c r="R460" s="12">
        <v>-5.3646274386438403E-2</v>
      </c>
      <c r="S460" s="12">
        <v>-3.4086417062702698E-2</v>
      </c>
      <c r="T460" s="12">
        <v>-9.9870248079474103E-2</v>
      </c>
      <c r="U460" s="12">
        <v>3.00129121403566E-3</v>
      </c>
      <c r="V460" s="12">
        <v>-0.14739197511538499</v>
      </c>
      <c r="W460" s="12">
        <v>-2.6519127878841701E-2</v>
      </c>
      <c r="X460" s="12">
        <v>-4.2166253524601897E-2</v>
      </c>
      <c r="Y460" s="12">
        <v>1.35817048391798E-3</v>
      </c>
      <c r="Z460" s="12">
        <v>-1.6575870752852301E-2</v>
      </c>
      <c r="AA460" s="12">
        <v>-2.8635539223342901E-2</v>
      </c>
      <c r="AB460" s="12">
        <v>-5.3709708281601799E-2</v>
      </c>
      <c r="AC460" s="12">
        <v>-5.5770964018795098E-3</v>
      </c>
      <c r="AD460" s="12">
        <v>-2.7943767263445399E-2</v>
      </c>
      <c r="AE460" s="12">
        <v>-2.9655193908934299E-2</v>
      </c>
      <c r="AF460" s="12">
        <v>-2.1131520244215201E-2</v>
      </c>
      <c r="AG460" s="12">
        <v>-4.8612178597664098E-2</v>
      </c>
      <c r="AH460" s="12">
        <v>-3.5865653435459499E-2</v>
      </c>
      <c r="AI460" s="12">
        <v>-1.9730532615848801E-2</v>
      </c>
      <c r="AJ460" s="12">
        <v>-1.3921708227577E-2</v>
      </c>
      <c r="AK460" s="12">
        <v>-5.9934001432782004E-4</v>
      </c>
      <c r="AL460" s="12">
        <v>4.9780492844903896E-3</v>
      </c>
      <c r="AM460" s="12">
        <v>-8.9392625483951504E-3</v>
      </c>
      <c r="AN460" s="12">
        <v>-1.9318299269367699E-2</v>
      </c>
      <c r="AO460" s="12">
        <v>-2.7831779243342399E-2</v>
      </c>
      <c r="AP460" s="12">
        <v>-1.10916915463898E-2</v>
      </c>
      <c r="AQ460" s="12">
        <v>-3.7264811405822003E-2</v>
      </c>
      <c r="AR460" s="12">
        <v>2.6862341035543101E-2</v>
      </c>
      <c r="AS460" s="12">
        <v>-9.9343824025219206E-3</v>
      </c>
      <c r="AT460" s="12">
        <v>-4.30758002507226E-2</v>
      </c>
      <c r="AU460" s="12">
        <v>2.9858280012854999E-2</v>
      </c>
      <c r="AW460">
        <f t="array" ref="AW460">SUMPRODUCT(B460:AU460,TRANSPOSE('QoL regression results'!$H$3:$H$48))</f>
        <v>0.86324623398322697</v>
      </c>
    </row>
    <row r="461" spans="1:49" x14ac:dyDescent="0.3">
      <c r="A461">
        <v>460</v>
      </c>
      <c r="B461" s="12">
        <v>0.88451833701559901</v>
      </c>
      <c r="C461" s="12">
        <v>-3.7097799688756602E-4</v>
      </c>
      <c r="D461" s="12">
        <v>-9.0230379442405705E-3</v>
      </c>
      <c r="E461" s="12">
        <v>-5.4650258100922298E-2</v>
      </c>
      <c r="F461" s="12">
        <v>2.0169373059200801E-2</v>
      </c>
      <c r="G461" s="12">
        <v>2.5138992971060099E-2</v>
      </c>
      <c r="H461" s="12">
        <v>-7.8567415307434808E-3</v>
      </c>
      <c r="I461" s="12">
        <v>-1.34582287654934E-2</v>
      </c>
      <c r="J461" s="12">
        <v>-5.6921065951249801E-2</v>
      </c>
      <c r="K461" s="12">
        <v>-3.8438975972497201E-2</v>
      </c>
      <c r="L461" s="12">
        <v>-7.6667029992926405E-2</v>
      </c>
      <c r="M461" s="12">
        <v>-0.104907189909936</v>
      </c>
      <c r="N461" s="12">
        <v>-2.07867845663833E-2</v>
      </c>
      <c r="O461" s="12">
        <v>-6.2598276140657494E-2</v>
      </c>
      <c r="P461" s="12">
        <v>-8.7211259431065502E-2</v>
      </c>
      <c r="Q461" s="12">
        <v>-6.3100460947142098E-2</v>
      </c>
      <c r="R461" s="12">
        <v>-8.3370002678499699E-2</v>
      </c>
      <c r="S461" s="12">
        <v>-5.3467766870944101E-2</v>
      </c>
      <c r="T461" s="12">
        <v>-6.1521951402927898E-2</v>
      </c>
      <c r="U461" s="12">
        <v>-1.6161337441393701E-2</v>
      </c>
      <c r="V461" s="12">
        <v>-0.191945953580208</v>
      </c>
      <c r="W461" s="12">
        <v>-3.6687410183385803E-2</v>
      </c>
      <c r="X461" s="12">
        <v>-3.1118994375446699E-2</v>
      </c>
      <c r="Y461" s="12">
        <v>-2.9422889851564598E-3</v>
      </c>
      <c r="Z461" s="12">
        <v>3.7731763535768401E-4</v>
      </c>
      <c r="AA461" s="12">
        <v>-2.5571760618189499E-2</v>
      </c>
      <c r="AB461" s="12">
        <v>-6.9827265342508604E-2</v>
      </c>
      <c r="AC461" s="12">
        <v>-3.8336147424904897E-2</v>
      </c>
      <c r="AD461" s="12">
        <v>-5.8141317356288698E-2</v>
      </c>
      <c r="AE461" s="12">
        <v>-2.33518580524892E-2</v>
      </c>
      <c r="AF461" s="12">
        <v>-1.7481182107649401E-2</v>
      </c>
      <c r="AG461" s="12">
        <v>-4.2819222758454401E-2</v>
      </c>
      <c r="AH461" s="12">
        <v>-3.23747130779065E-2</v>
      </c>
      <c r="AI461" s="12">
        <v>-2.5628656830141601E-2</v>
      </c>
      <c r="AJ461" s="12">
        <v>-1.49295176685107E-2</v>
      </c>
      <c r="AK461" s="12">
        <v>4.0134308267077796E-3</v>
      </c>
      <c r="AL461" s="12">
        <v>8.7667773756028404E-3</v>
      </c>
      <c r="AM461" s="12">
        <v>-6.9526232237769299E-4</v>
      </c>
      <c r="AN461" s="12">
        <v>-9.1260310819068595E-3</v>
      </c>
      <c r="AO461" s="12">
        <v>-2.3046998543817799E-2</v>
      </c>
      <c r="AP461" s="12">
        <v>-1.02155671396102E-2</v>
      </c>
      <c r="AQ461" s="12">
        <v>-3.2425575881805203E-2</v>
      </c>
      <c r="AR461" s="12">
        <v>2.70733357206192E-2</v>
      </c>
      <c r="AS461" s="12">
        <v>-1.1997752933174601E-2</v>
      </c>
      <c r="AT461" s="12">
        <v>-4.2885118733161101E-2</v>
      </c>
      <c r="AU461" s="12">
        <v>3.02948853619892E-2</v>
      </c>
      <c r="AW461">
        <f t="array" ref="AW461">SUMPRODUCT(B461:AU461,TRANSPOSE('QoL regression results'!$H$3:$H$48))</f>
        <v>0.86091040131329533</v>
      </c>
    </row>
    <row r="462" spans="1:49" x14ac:dyDescent="0.3">
      <c r="A462">
        <v>461</v>
      </c>
      <c r="B462" s="12">
        <v>0.890159497661548</v>
      </c>
      <c r="C462" s="12">
        <v>2.7782509718780198E-3</v>
      </c>
      <c r="D462" s="12">
        <v>-3.8384156722621201E-3</v>
      </c>
      <c r="E462" s="12">
        <v>-4.3393963518644801E-2</v>
      </c>
      <c r="F462" s="12">
        <v>2.22085440117069E-2</v>
      </c>
      <c r="G462" s="12">
        <v>2.8041132746683298E-2</v>
      </c>
      <c r="H462" s="12">
        <v>1.1539996882958301E-2</v>
      </c>
      <c r="I462" s="12">
        <v>-1.0107640894599401E-2</v>
      </c>
      <c r="J462" s="12">
        <v>-7.0932098278348593E-2</v>
      </c>
      <c r="K462" s="12">
        <v>-3.6906105902812097E-2</v>
      </c>
      <c r="L462" s="12">
        <v>-8.5792057384425996E-2</v>
      </c>
      <c r="M462" s="12">
        <v>-0.105841631139918</v>
      </c>
      <c r="N462" s="12">
        <v>-1.1306251633011201E-2</v>
      </c>
      <c r="O462" s="12">
        <v>-4.7406790444834999E-2</v>
      </c>
      <c r="P462" s="12">
        <v>-7.5672504432624701E-2</v>
      </c>
      <c r="Q462" s="12">
        <v>-9.2906072055579797E-2</v>
      </c>
      <c r="R462" s="12">
        <v>-7.54711491374737E-2</v>
      </c>
      <c r="S462" s="12">
        <v>-4.9158789587241999E-2</v>
      </c>
      <c r="T462" s="12">
        <v>-0.10123279571480601</v>
      </c>
      <c r="U462" s="12">
        <v>-8.36180757462196E-3</v>
      </c>
      <c r="V462" s="12">
        <v>-8.3702482934653002E-2</v>
      </c>
      <c r="W462" s="12">
        <v>-1.9412329442006101E-2</v>
      </c>
      <c r="X462" s="12">
        <v>-2.7946031044140399E-2</v>
      </c>
      <c r="Y462" s="12">
        <v>3.6648629575373498E-3</v>
      </c>
      <c r="Z462" s="12">
        <v>-1.3293481740248801E-2</v>
      </c>
      <c r="AA462" s="12">
        <v>-1.7961862758325502E-2</v>
      </c>
      <c r="AB462" s="12">
        <v>-7.1660291580819199E-2</v>
      </c>
      <c r="AC462" s="12">
        <v>-5.8368455501820902E-4</v>
      </c>
      <c r="AD462" s="12">
        <v>-3.1975106647998901E-2</v>
      </c>
      <c r="AE462" s="12">
        <v>-2.5970301488273201E-2</v>
      </c>
      <c r="AF462" s="12">
        <v>-7.3501934685122E-4</v>
      </c>
      <c r="AG462" s="12">
        <v>-4.4308840494357203E-2</v>
      </c>
      <c r="AH462" s="12">
        <v>-3.9701039507931503E-2</v>
      </c>
      <c r="AI462" s="12">
        <v>-2.67764016616822E-2</v>
      </c>
      <c r="AJ462" s="12">
        <v>-7.5943496373261097E-3</v>
      </c>
      <c r="AK462" s="12">
        <v>-1.6541983451265601E-3</v>
      </c>
      <c r="AL462" s="12">
        <v>4.2641962075461899E-3</v>
      </c>
      <c r="AM462" s="12">
        <v>-1.0774108953574399E-2</v>
      </c>
      <c r="AN462" s="12">
        <v>-1.8522363154416601E-2</v>
      </c>
      <c r="AO462" s="12">
        <v>-3.2058216561181498E-2</v>
      </c>
      <c r="AP462" s="12">
        <v>-1.2371844272472499E-2</v>
      </c>
      <c r="AQ462" s="12">
        <v>-3.4735022285329001E-2</v>
      </c>
      <c r="AR462" s="12">
        <v>1.6942282989407899E-2</v>
      </c>
      <c r="AS462" s="12">
        <v>-8.3235900672385607E-3</v>
      </c>
      <c r="AT462" s="12">
        <v>-4.34877165799284E-2</v>
      </c>
      <c r="AU462" s="12">
        <v>3.4370923474626898E-2</v>
      </c>
      <c r="AW462">
        <f t="array" ref="AW462">SUMPRODUCT(B462:AU462,TRANSPOSE('QoL regression results'!$H$3:$H$48))</f>
        <v>0.85472265436116268</v>
      </c>
    </row>
    <row r="463" spans="1:49" x14ac:dyDescent="0.3">
      <c r="A463">
        <v>462</v>
      </c>
      <c r="B463" s="12">
        <v>0.88391652689740696</v>
      </c>
      <c r="C463" s="12">
        <v>2.0719980275474602E-3</v>
      </c>
      <c r="D463" s="12">
        <v>-1.8046100775183701E-2</v>
      </c>
      <c r="E463" s="12">
        <v>-3.4252255170628097E-2</v>
      </c>
      <c r="F463" s="12">
        <v>1.8627382449340701E-2</v>
      </c>
      <c r="G463" s="12">
        <v>1.8133288976069299E-2</v>
      </c>
      <c r="H463" s="12">
        <v>6.0966798120071202E-3</v>
      </c>
      <c r="I463" s="12">
        <v>-3.2892897418090698E-2</v>
      </c>
      <c r="J463" s="12">
        <v>-4.8188265614969597E-2</v>
      </c>
      <c r="K463" s="12">
        <v>-3.9119184235521097E-2</v>
      </c>
      <c r="L463" s="12">
        <v>-5.0604128344439697E-2</v>
      </c>
      <c r="M463" s="12">
        <v>-0.112322015420646</v>
      </c>
      <c r="N463" s="12">
        <v>-1.9586808138870999E-2</v>
      </c>
      <c r="O463" s="12">
        <v>-7.0117034383383695E-2</v>
      </c>
      <c r="P463" s="12">
        <v>-8.4727199739221298E-2</v>
      </c>
      <c r="Q463" s="12">
        <v>-5.5631072352324701E-2</v>
      </c>
      <c r="R463" s="12">
        <v>-5.32015053297408E-2</v>
      </c>
      <c r="S463" s="12">
        <v>-3.3035963968120703E-2</v>
      </c>
      <c r="T463" s="12">
        <v>-8.0561003989187904E-2</v>
      </c>
      <c r="U463" s="12">
        <v>7.5076977033005001E-3</v>
      </c>
      <c r="V463" s="12">
        <v>-8.1425618096050797E-2</v>
      </c>
      <c r="W463" s="12">
        <v>-1.22176498631263E-2</v>
      </c>
      <c r="X463" s="12">
        <v>-5.9552582423953501E-3</v>
      </c>
      <c r="Y463" s="12">
        <v>-4.6534422817597898E-3</v>
      </c>
      <c r="Z463" s="12">
        <v>-4.6228525276522598E-3</v>
      </c>
      <c r="AA463" s="12">
        <v>-2.89675898175491E-2</v>
      </c>
      <c r="AB463" s="12">
        <v>-7.7754034567344005E-2</v>
      </c>
      <c r="AC463" s="12">
        <v>-4.1569019334516998E-3</v>
      </c>
      <c r="AD463" s="12">
        <v>7.5112182400371196E-3</v>
      </c>
      <c r="AE463" s="12">
        <v>-2.2211388782669799E-2</v>
      </c>
      <c r="AF463" s="12">
        <v>-7.1591082491313102E-3</v>
      </c>
      <c r="AG463" s="12">
        <v>-4.6680077093613701E-2</v>
      </c>
      <c r="AH463" s="12">
        <v>-3.4136579602755297E-2</v>
      </c>
      <c r="AI463" s="12">
        <v>-1.46057793733371E-2</v>
      </c>
      <c r="AJ463" s="12">
        <v>-7.9051502725710002E-3</v>
      </c>
      <c r="AK463" s="12">
        <v>3.2595955651631798E-3</v>
      </c>
      <c r="AL463" s="12">
        <v>6.4355558891362498E-3</v>
      </c>
      <c r="AM463" s="12">
        <v>-4.7990988377416902E-3</v>
      </c>
      <c r="AN463" s="12">
        <v>-1.50471048839356E-2</v>
      </c>
      <c r="AO463" s="12">
        <v>-3.2335023911136102E-2</v>
      </c>
      <c r="AP463" s="12">
        <v>-7.3561658190145502E-3</v>
      </c>
      <c r="AQ463" s="12">
        <v>-3.8549189071620797E-2</v>
      </c>
      <c r="AR463" s="12">
        <v>1.6301853286181899E-2</v>
      </c>
      <c r="AS463" s="12">
        <v>-8.4050043994550201E-3</v>
      </c>
      <c r="AT463" s="12">
        <v>-4.33548361349805E-2</v>
      </c>
      <c r="AU463" s="12">
        <v>3.71175606787617E-2</v>
      </c>
      <c r="AW463">
        <f t="array" ref="AW463">SUMPRODUCT(B463:AU463,TRANSPOSE('QoL regression results'!$H$3:$H$48))</f>
        <v>0.85621550318378792</v>
      </c>
    </row>
    <row r="464" spans="1:49" x14ac:dyDescent="0.3">
      <c r="A464">
        <v>463</v>
      </c>
      <c r="B464" s="12">
        <v>0.887654351979969</v>
      </c>
      <c r="C464" s="12">
        <v>3.4080687175347201E-4</v>
      </c>
      <c r="D464" s="12">
        <v>8.1135605189602503E-3</v>
      </c>
      <c r="E464" s="12">
        <v>-3.1691204591998E-2</v>
      </c>
      <c r="F464" s="12">
        <v>2.2995877541730301E-2</v>
      </c>
      <c r="G464" s="12">
        <v>6.6755793304779003E-3</v>
      </c>
      <c r="H464" s="12">
        <v>1.9836232367902801E-2</v>
      </c>
      <c r="I464" s="12">
        <v>-9.6088176651879104E-3</v>
      </c>
      <c r="J464" s="12">
        <v>-6.5149043101644502E-2</v>
      </c>
      <c r="K464" s="12">
        <v>-3.9095081207049999E-2</v>
      </c>
      <c r="L464" s="12">
        <v>-8.7347252519628299E-2</v>
      </c>
      <c r="M464" s="12">
        <v>-0.12711582706630301</v>
      </c>
      <c r="N464" s="12">
        <v>-2.16208976484734E-2</v>
      </c>
      <c r="O464" s="12">
        <v>-8.28407658894635E-2</v>
      </c>
      <c r="P464" s="12">
        <v>-5.6481097593847403E-2</v>
      </c>
      <c r="Q464" s="12">
        <v>-0.10168621378389101</v>
      </c>
      <c r="R464" s="12">
        <v>-1.3010173494276E-2</v>
      </c>
      <c r="S464" s="12">
        <v>-5.3649973406882302E-2</v>
      </c>
      <c r="T464" s="12">
        <v>-7.2516141487434294E-2</v>
      </c>
      <c r="U464" s="12">
        <v>1.7960972358301502E-2</v>
      </c>
      <c r="V464" s="12">
        <v>-5.8703116123366199E-2</v>
      </c>
      <c r="W464" s="12">
        <v>-2.5562548720770701E-2</v>
      </c>
      <c r="X464" s="12">
        <v>-2.5617489839491699E-2</v>
      </c>
      <c r="Y464" s="12">
        <v>-5.3745656633852699E-3</v>
      </c>
      <c r="Z464" s="12">
        <v>-1.30940061815191E-2</v>
      </c>
      <c r="AA464" s="12">
        <v>-1.53138539998955E-2</v>
      </c>
      <c r="AB464" s="12">
        <v>-6.4652637311088001E-2</v>
      </c>
      <c r="AC464" s="12">
        <v>-3.5286506157967697E-2</v>
      </c>
      <c r="AD464" s="12">
        <v>-6.8751569023229001E-2</v>
      </c>
      <c r="AE464" s="12">
        <v>-2.7067303939649699E-2</v>
      </c>
      <c r="AF464" s="12">
        <v>-4.72562156429592E-3</v>
      </c>
      <c r="AG464" s="12">
        <v>-4.6217108289937303E-2</v>
      </c>
      <c r="AH464" s="12">
        <v>-3.2687835767991801E-2</v>
      </c>
      <c r="AI464" s="12">
        <v>-1.7528854738240798E-2</v>
      </c>
      <c r="AJ464" s="12">
        <v>-9.7178772995780097E-3</v>
      </c>
      <c r="AK464" s="12">
        <v>-2.55975608347472E-3</v>
      </c>
      <c r="AL464" s="12">
        <v>4.3165888224153898E-3</v>
      </c>
      <c r="AM464" s="12">
        <v>-5.3982160921443902E-3</v>
      </c>
      <c r="AN464" s="12">
        <v>-1.9317519232968601E-2</v>
      </c>
      <c r="AO464" s="12">
        <v>-2.71273792260238E-2</v>
      </c>
      <c r="AP464" s="12">
        <v>-1.04031539717215E-2</v>
      </c>
      <c r="AQ464" s="12">
        <v>-3.6414204363920198E-2</v>
      </c>
      <c r="AR464" s="12">
        <v>1.6531321701489899E-2</v>
      </c>
      <c r="AS464" s="12">
        <v>-9.7815106613320796E-3</v>
      </c>
      <c r="AT464" s="12">
        <v>-4.2549573319568497E-2</v>
      </c>
      <c r="AU464" s="12">
        <v>3.2108279124464997E-2</v>
      </c>
      <c r="AW464">
        <f t="array" ref="AW464">SUMPRODUCT(B464:AU464,TRANSPOSE('QoL regression results'!$H$3:$H$48))</f>
        <v>0.85928310503439254</v>
      </c>
    </row>
    <row r="465" spans="1:49" x14ac:dyDescent="0.3">
      <c r="A465">
        <v>464</v>
      </c>
      <c r="B465" s="12">
        <v>0.89152701046229899</v>
      </c>
      <c r="C465" s="12">
        <v>6.6435424721450597E-3</v>
      </c>
      <c r="D465" s="12">
        <v>7.48642061660047E-3</v>
      </c>
      <c r="E465" s="12">
        <v>-4.1561697933549101E-2</v>
      </c>
      <c r="F465" s="12">
        <v>2.6902902233794299E-2</v>
      </c>
      <c r="G465" s="12">
        <v>2.62046358411515E-2</v>
      </c>
      <c r="H465" s="12">
        <v>2.4686940420854502E-3</v>
      </c>
      <c r="I465" s="12">
        <v>-1.4950201375069E-2</v>
      </c>
      <c r="J465" s="12">
        <v>-5.43701113666799E-2</v>
      </c>
      <c r="K465" s="12">
        <v>-3.8429210316958597E-2</v>
      </c>
      <c r="L465" s="12">
        <v>-0.10484101460921399</v>
      </c>
      <c r="M465" s="12">
        <v>-0.103308098681133</v>
      </c>
      <c r="N465" s="12">
        <v>-1.9592316143007799E-2</v>
      </c>
      <c r="O465" s="12">
        <v>-5.9191934570758699E-2</v>
      </c>
      <c r="P465" s="12">
        <v>-8.7934908810523293E-2</v>
      </c>
      <c r="Q465" s="12">
        <v>-7.3526732888227503E-2</v>
      </c>
      <c r="R465" s="12">
        <v>-9.1384372084134594E-2</v>
      </c>
      <c r="S465" s="12">
        <v>-5.0182748961071597E-2</v>
      </c>
      <c r="T465" s="12">
        <v>-9.4618030581788706E-2</v>
      </c>
      <c r="U465" s="12">
        <v>-1.8155409367526E-2</v>
      </c>
      <c r="V465" s="12">
        <v>-1.53297164213047E-2</v>
      </c>
      <c r="W465" s="12">
        <v>-1.93481133267536E-2</v>
      </c>
      <c r="X465" s="12">
        <v>6.5363790511610196E-4</v>
      </c>
      <c r="Y465" s="12">
        <v>1.18632714360816E-2</v>
      </c>
      <c r="Z465" s="12">
        <v>-3.4438310450736302E-2</v>
      </c>
      <c r="AA465" s="12">
        <v>-1.8912289110490501E-2</v>
      </c>
      <c r="AB465" s="12">
        <v>-5.6498330237300103E-2</v>
      </c>
      <c r="AC465" s="12">
        <v>-4.3289203206345897E-2</v>
      </c>
      <c r="AD465" s="12">
        <v>1.32345788705582E-3</v>
      </c>
      <c r="AE465" s="12">
        <v>-2.43048042563072E-2</v>
      </c>
      <c r="AF465" s="12">
        <v>-2.4133587910778801E-2</v>
      </c>
      <c r="AG465" s="12">
        <v>-4.8896214252042602E-2</v>
      </c>
      <c r="AH465" s="12">
        <v>-3.7886262953096099E-2</v>
      </c>
      <c r="AI465" s="12">
        <v>-1.35717464017418E-2</v>
      </c>
      <c r="AJ465" s="12">
        <v>-1.0745348497624299E-2</v>
      </c>
      <c r="AK465" s="12">
        <v>-2.6841868216677398E-3</v>
      </c>
      <c r="AL465" s="12">
        <v>2.4736079569368402E-3</v>
      </c>
      <c r="AM465" s="12">
        <v>-5.6470138831771896E-3</v>
      </c>
      <c r="AN465" s="12">
        <v>-1.6590451984059899E-2</v>
      </c>
      <c r="AO465" s="12">
        <v>-2.8005392792214701E-2</v>
      </c>
      <c r="AP465" s="12">
        <v>-1.2848734411210301E-2</v>
      </c>
      <c r="AQ465" s="12">
        <v>-3.5221689662891097E-2</v>
      </c>
      <c r="AR465" s="12">
        <v>2.2053636213657898E-2</v>
      </c>
      <c r="AS465" s="12">
        <v>-1.2690319613387501E-2</v>
      </c>
      <c r="AT465" s="12">
        <v>-4.4831304814191203E-2</v>
      </c>
      <c r="AU465" s="12">
        <v>3.0055371088497099E-2</v>
      </c>
      <c r="AW465">
        <f t="array" ref="AW465">SUMPRODUCT(B465:AU465,TRANSPOSE('QoL regression results'!$H$3:$H$48))</f>
        <v>0.85611435546613979</v>
      </c>
    </row>
    <row r="466" spans="1:49" x14ac:dyDescent="0.3">
      <c r="A466">
        <v>465</v>
      </c>
      <c r="B466" s="12">
        <v>0.88168889024136299</v>
      </c>
      <c r="C466" s="12">
        <v>6.6536542605924801E-3</v>
      </c>
      <c r="D466" s="13">
        <v>8.34234106343492E-5</v>
      </c>
      <c r="E466" s="12">
        <v>-3.0053409198831999E-2</v>
      </c>
      <c r="F466" s="12">
        <v>2.7435067622891499E-2</v>
      </c>
      <c r="G466" s="12">
        <v>3.8566955435126497E-2</v>
      </c>
      <c r="H466" s="12">
        <v>-9.6985123915495895E-4</v>
      </c>
      <c r="I466" s="12">
        <v>-1.5538415104372601E-2</v>
      </c>
      <c r="J466" s="12">
        <v>-2.9892176867494701E-2</v>
      </c>
      <c r="K466" s="12">
        <v>-4.2901933509592198E-2</v>
      </c>
      <c r="L466" s="12">
        <v>-0.102418147115859</v>
      </c>
      <c r="M466" s="12">
        <v>-0.114029910645928</v>
      </c>
      <c r="N466" s="12">
        <v>-1.6389005624008701E-2</v>
      </c>
      <c r="O466" s="12">
        <v>-5.5847185888856302E-2</v>
      </c>
      <c r="P466" s="12">
        <v>-0.122204933026963</v>
      </c>
      <c r="Q466" s="12">
        <v>-8.9723460843203595E-2</v>
      </c>
      <c r="R466" s="12">
        <v>-4.96992995692319E-2</v>
      </c>
      <c r="S466" s="12">
        <v>-4.8158654993696197E-2</v>
      </c>
      <c r="T466" s="12">
        <v>-9.8923732955382496E-2</v>
      </c>
      <c r="U466" s="12">
        <v>-2.1649467203322201E-2</v>
      </c>
      <c r="V466" s="12">
        <v>-2.0307979564262502E-2</v>
      </c>
      <c r="W466" s="12">
        <v>-2.0080498732370101E-2</v>
      </c>
      <c r="X466" s="12">
        <v>-3.7393329217585702E-2</v>
      </c>
      <c r="Y466" s="12">
        <v>3.2314206265378599E-2</v>
      </c>
      <c r="Z466" s="12">
        <v>-2.4988226369178499E-2</v>
      </c>
      <c r="AA466" s="12">
        <v>-3.0287620441913601E-2</v>
      </c>
      <c r="AB466" s="12">
        <v>-6.2107100442765198E-2</v>
      </c>
      <c r="AC466" s="12">
        <v>-4.5379742887471201E-2</v>
      </c>
      <c r="AD466" s="12">
        <v>-1.5793990783498701E-2</v>
      </c>
      <c r="AE466" s="12">
        <v>-2.4392870185313501E-2</v>
      </c>
      <c r="AF466" s="12">
        <v>-8.9978857282674192E-3</v>
      </c>
      <c r="AG466" s="12">
        <v>-3.6269514142431999E-2</v>
      </c>
      <c r="AH466" s="12">
        <v>-4.38991142753987E-2</v>
      </c>
      <c r="AI466" s="12">
        <v>-1.27097197729226E-2</v>
      </c>
      <c r="AJ466" s="12">
        <v>-9.4745440220596003E-3</v>
      </c>
      <c r="AK466" s="12">
        <v>6.1437525591558299E-3</v>
      </c>
      <c r="AL466" s="12">
        <v>9.1095416070305704E-3</v>
      </c>
      <c r="AM466" s="12">
        <v>-3.7396295729843201E-3</v>
      </c>
      <c r="AN466" s="12">
        <v>-1.2528326912598401E-2</v>
      </c>
      <c r="AO466" s="12">
        <v>-2.5142421203391999E-2</v>
      </c>
      <c r="AP466" s="12">
        <v>-1.24749646240145E-2</v>
      </c>
      <c r="AQ466" s="12">
        <v>-4.12182953821345E-2</v>
      </c>
      <c r="AR466" s="12">
        <v>1.53465302499785E-2</v>
      </c>
      <c r="AS466" s="12">
        <v>-1.0281984684099899E-2</v>
      </c>
      <c r="AT466" s="12">
        <v>-4.1219950752838998E-2</v>
      </c>
      <c r="AU466" s="12">
        <v>3.5120321233104601E-2</v>
      </c>
      <c r="AW466">
        <f t="array" ref="AW466">SUMPRODUCT(B466:AU466,TRANSPOSE('QoL regression results'!$H$3:$H$48))</f>
        <v>0.84689931757299486</v>
      </c>
    </row>
    <row r="467" spans="1:49" x14ac:dyDescent="0.3">
      <c r="A467">
        <v>466</v>
      </c>
      <c r="B467" s="12">
        <v>0.90354132973247403</v>
      </c>
      <c r="C467" s="12">
        <v>7.1912284111846202E-3</v>
      </c>
      <c r="D467" s="12">
        <v>-3.7083182319898799E-3</v>
      </c>
      <c r="E467" s="12">
        <v>-3.4640513525703097E-2</v>
      </c>
      <c r="F467" s="12">
        <v>1.50719156983667E-2</v>
      </c>
      <c r="G467" s="12">
        <v>1.4368119013438299E-2</v>
      </c>
      <c r="H467" s="12">
        <v>-6.7113765492899996E-3</v>
      </c>
      <c r="I467" s="12">
        <v>-2.06063619534206E-2</v>
      </c>
      <c r="J467" s="12">
        <v>-4.6442823418522301E-2</v>
      </c>
      <c r="K467" s="12">
        <v>-4.18242464295977E-2</v>
      </c>
      <c r="L467" s="12">
        <v>-9.3150143384908707E-2</v>
      </c>
      <c r="M467" s="12">
        <v>-0.103627640910159</v>
      </c>
      <c r="N467" s="12">
        <v>-1.8638232861701999E-2</v>
      </c>
      <c r="O467" s="12">
        <v>-3.3593067633660198E-2</v>
      </c>
      <c r="P467" s="12">
        <v>-0.11395593712631601</v>
      </c>
      <c r="Q467" s="12">
        <v>-7.2121032739603103E-2</v>
      </c>
      <c r="R467" s="12">
        <v>-7.9295683231303399E-2</v>
      </c>
      <c r="S467" s="12">
        <v>-4.2000409053873797E-2</v>
      </c>
      <c r="T467" s="12">
        <v>-9.7055553111083007E-2</v>
      </c>
      <c r="U467" s="12">
        <v>1.6437122951062599E-2</v>
      </c>
      <c r="V467" s="12">
        <v>1.6658927366609799E-2</v>
      </c>
      <c r="W467" s="12">
        <v>-2.7766431332974701E-2</v>
      </c>
      <c r="X467" s="12">
        <v>-4.1980052193528898E-2</v>
      </c>
      <c r="Y467" s="12">
        <v>1.09417348810969E-2</v>
      </c>
      <c r="Z467" s="12">
        <v>1.6603042115558301E-2</v>
      </c>
      <c r="AA467" s="12">
        <v>-2.16878187306953E-2</v>
      </c>
      <c r="AB467" s="12">
        <v>-5.47505280797893E-2</v>
      </c>
      <c r="AC467" s="12">
        <v>-8.1567620086803495E-3</v>
      </c>
      <c r="AD467" s="12">
        <v>-4.1033935821945901E-2</v>
      </c>
      <c r="AE467" s="12">
        <v>-2.1568781568266901E-2</v>
      </c>
      <c r="AF467" s="12">
        <v>-1.2870844275958601E-2</v>
      </c>
      <c r="AG467" s="12">
        <v>-4.5950018624825201E-2</v>
      </c>
      <c r="AH467" s="12">
        <v>-3.3928511822219502E-2</v>
      </c>
      <c r="AI467" s="12">
        <v>-2.23886449412979E-2</v>
      </c>
      <c r="AJ467" s="12">
        <v>-1.08329917961943E-2</v>
      </c>
      <c r="AK467" s="12">
        <v>-4.0465323350435097E-3</v>
      </c>
      <c r="AL467" s="12">
        <v>3.8546395045149602E-3</v>
      </c>
      <c r="AM467" s="12">
        <v>-8.8293033765619207E-3</v>
      </c>
      <c r="AN467" s="12">
        <v>-1.7838951648133799E-2</v>
      </c>
      <c r="AO467" s="12">
        <v>-3.81425105104303E-2</v>
      </c>
      <c r="AP467" s="12">
        <v>-1.9251807323605E-2</v>
      </c>
      <c r="AQ467" s="12">
        <v>-3.94507310061918E-2</v>
      </c>
      <c r="AR467" s="12">
        <v>1.8946294016268999E-2</v>
      </c>
      <c r="AS467" s="12">
        <v>-1.25429964721039E-2</v>
      </c>
      <c r="AT467" s="12">
        <v>-4.5881904658288897E-2</v>
      </c>
      <c r="AU467" s="12">
        <v>2.9824329316570499E-2</v>
      </c>
      <c r="AW467">
        <f t="array" ref="AW467">SUMPRODUCT(B467:AU467,TRANSPOSE('QoL regression results'!$H$3:$H$48))</f>
        <v>0.8734674574147695</v>
      </c>
    </row>
    <row r="468" spans="1:49" x14ac:dyDescent="0.3">
      <c r="A468">
        <v>467</v>
      </c>
      <c r="B468" s="12">
        <v>0.907114228119976</v>
      </c>
      <c r="C468" s="12">
        <v>-7.8030072111811002E-3</v>
      </c>
      <c r="D468" s="12">
        <v>-1.8676070385426902E-2</v>
      </c>
      <c r="E468" s="12">
        <v>-3.6601862215206303E-2</v>
      </c>
      <c r="F468" s="12">
        <v>1.63615513096503E-2</v>
      </c>
      <c r="G468" s="12">
        <v>1.9020829823080301E-2</v>
      </c>
      <c r="H468" s="12">
        <v>-2.9860235776394599E-4</v>
      </c>
      <c r="I468" s="13">
        <v>2.1460008488178101E-5</v>
      </c>
      <c r="J468" s="12">
        <v>-7.8000337532760394E-2</v>
      </c>
      <c r="K468" s="12">
        <v>-4.1937778582057703E-2</v>
      </c>
      <c r="L468" s="12">
        <v>-8.8061872924427395E-2</v>
      </c>
      <c r="M468" s="12">
        <v>-8.5978383945175194E-2</v>
      </c>
      <c r="N468" s="12">
        <v>-1.0991114517958299E-2</v>
      </c>
      <c r="O468" s="12">
        <v>-5.2354104760786599E-2</v>
      </c>
      <c r="P468" s="12">
        <v>-9.8311102336185799E-2</v>
      </c>
      <c r="Q468" s="12">
        <v>-3.6328508766972599E-2</v>
      </c>
      <c r="R468" s="12">
        <v>-0.101419892433831</v>
      </c>
      <c r="S468" s="12">
        <v>-3.5881807915942802E-2</v>
      </c>
      <c r="T468" s="12">
        <v>-9.5666573031241903E-2</v>
      </c>
      <c r="U468" s="12">
        <v>1.4481170150879201E-4</v>
      </c>
      <c r="V468" s="12">
        <v>-4.1906601636450401E-2</v>
      </c>
      <c r="W468" s="12">
        <v>-4.2089284671419001E-2</v>
      </c>
      <c r="X468" s="12">
        <v>-3.9651643601043103E-3</v>
      </c>
      <c r="Y468" s="12">
        <v>-2.4774873180725399E-2</v>
      </c>
      <c r="Z468" s="12">
        <v>-2.81577846743549E-2</v>
      </c>
      <c r="AA468" s="12">
        <v>-1.5437287635522001E-2</v>
      </c>
      <c r="AB468" s="12">
        <v>-6.9597337492587494E-2</v>
      </c>
      <c r="AC468" s="12">
        <v>-3.6952545614417402E-2</v>
      </c>
      <c r="AD468" s="12">
        <v>-5.4174249361038903E-3</v>
      </c>
      <c r="AE468" s="12">
        <v>-3.02337701655403E-2</v>
      </c>
      <c r="AF468" s="12">
        <v>-1.3514164434806301E-2</v>
      </c>
      <c r="AG468" s="12">
        <v>-3.8138391053350901E-2</v>
      </c>
      <c r="AH468" s="12">
        <v>-2.5166789237033499E-2</v>
      </c>
      <c r="AI468" s="12">
        <v>-1.97579002862397E-2</v>
      </c>
      <c r="AJ468" s="12">
        <v>-1.0283404511442201E-2</v>
      </c>
      <c r="AK468" s="12">
        <v>-8.9090018090681698E-3</v>
      </c>
      <c r="AL468" s="12">
        <v>-2.8907176195939401E-3</v>
      </c>
      <c r="AM468" s="12">
        <v>-1.3297735530939299E-2</v>
      </c>
      <c r="AN468" s="12">
        <v>-2.3610892753099098E-2</v>
      </c>
      <c r="AO468" s="12">
        <v>-3.5990435659744503E-2</v>
      </c>
      <c r="AP468" s="12">
        <v>-1.0445206438886001E-2</v>
      </c>
      <c r="AQ468" s="12">
        <v>-3.8824320242139297E-2</v>
      </c>
      <c r="AR468" s="12">
        <v>2.3755326681335402E-2</v>
      </c>
      <c r="AS468" s="12">
        <v>-1.32601560301645E-2</v>
      </c>
      <c r="AT468" s="12">
        <v>-4.12155914843223E-2</v>
      </c>
      <c r="AU468" s="12">
        <v>2.65569097476029E-2</v>
      </c>
      <c r="AW468">
        <f t="array" ref="AW468">SUMPRODUCT(B468:AU468,TRANSPOSE('QoL regression results'!$H$3:$H$48))</f>
        <v>0.87905672126334855</v>
      </c>
    </row>
    <row r="469" spans="1:49" x14ac:dyDescent="0.3">
      <c r="A469">
        <v>468</v>
      </c>
      <c r="B469" s="12">
        <v>0.88168973298336095</v>
      </c>
      <c r="C469" s="12">
        <v>-1.92136036349987E-3</v>
      </c>
      <c r="D469" s="12">
        <v>2.1127663352136501E-3</v>
      </c>
      <c r="E469" s="12">
        <v>-2.8538976357092499E-2</v>
      </c>
      <c r="F469" s="12">
        <v>2.8765455042047899E-2</v>
      </c>
      <c r="G469" s="12">
        <v>2.03759600720291E-2</v>
      </c>
      <c r="H469" s="12">
        <v>-9.3391996001519696E-4</v>
      </c>
      <c r="I469" s="12">
        <v>-3.9871356744628104E-3</v>
      </c>
      <c r="J469" s="12">
        <v>-4.6831542686527103E-2</v>
      </c>
      <c r="K469" s="12">
        <v>-4.6748833966667402E-2</v>
      </c>
      <c r="L469" s="12">
        <v>-8.2247143746998902E-2</v>
      </c>
      <c r="M469" s="12">
        <v>-0.13650168923398501</v>
      </c>
      <c r="N469" s="12">
        <v>-2.3696464479902601E-2</v>
      </c>
      <c r="O469" s="12">
        <v>-8.0954543031814E-2</v>
      </c>
      <c r="P469" s="12">
        <v>-8.5528369819728306E-2</v>
      </c>
      <c r="Q469" s="12">
        <v>-5.7010264923841897E-2</v>
      </c>
      <c r="R469" s="12">
        <v>-0.106938737664642</v>
      </c>
      <c r="S469" s="12">
        <v>-4.95024603295895E-2</v>
      </c>
      <c r="T469" s="12">
        <v>-0.12102679644974799</v>
      </c>
      <c r="U469" s="12">
        <v>2.70334760893352E-3</v>
      </c>
      <c r="V469" s="12">
        <v>-2.51889693878216E-2</v>
      </c>
      <c r="W469" s="12">
        <v>-2.8176759245294399E-2</v>
      </c>
      <c r="X469" s="12">
        <v>-4.0473216615539098E-2</v>
      </c>
      <c r="Y469" s="12">
        <v>-5.0439382926992299E-3</v>
      </c>
      <c r="Z469" s="12">
        <v>-3.1368473755805801E-2</v>
      </c>
      <c r="AA469" s="12">
        <v>-1.86645516580057E-2</v>
      </c>
      <c r="AB469" s="12">
        <v>-6.6844306159073399E-2</v>
      </c>
      <c r="AC469" s="12">
        <v>-9.5303393480250298E-2</v>
      </c>
      <c r="AD469" s="12">
        <v>-3.6902260080079602E-2</v>
      </c>
      <c r="AE469" s="12">
        <v>-2.6016703436578501E-2</v>
      </c>
      <c r="AF469" s="12">
        <v>-1.9343302409034702E-2</v>
      </c>
      <c r="AG469" s="12">
        <v>-4.6326831151638402E-2</v>
      </c>
      <c r="AH469" s="12">
        <v>-4.1487942580393802E-2</v>
      </c>
      <c r="AI469" s="12">
        <v>-1.9084365198631999E-2</v>
      </c>
      <c r="AJ469" s="12">
        <v>-1.0234357076083601E-2</v>
      </c>
      <c r="AK469" s="12">
        <v>8.9593875334428505E-4</v>
      </c>
      <c r="AL469" s="12">
        <v>8.9088769898150993E-3</v>
      </c>
      <c r="AM469" s="12">
        <v>-1.0889554418258901E-3</v>
      </c>
      <c r="AN469" s="12">
        <v>-9.2886059925149991E-3</v>
      </c>
      <c r="AO469" s="12">
        <v>-2.3043162611183901E-2</v>
      </c>
      <c r="AP469" s="12">
        <v>-1.56229216093844E-2</v>
      </c>
      <c r="AQ469" s="12">
        <v>-4.77159457961061E-2</v>
      </c>
      <c r="AR469" s="12">
        <v>2.38755725771604E-2</v>
      </c>
      <c r="AS469" s="12">
        <v>-7.4281770210522097E-3</v>
      </c>
      <c r="AT469" s="12">
        <v>-3.59967598915268E-2</v>
      </c>
      <c r="AU469" s="12">
        <v>3.8095515467035802E-2</v>
      </c>
      <c r="AW469">
        <f t="array" ref="AW469">SUMPRODUCT(B469:AU469,TRANSPOSE('QoL regression results'!$H$3:$H$48))</f>
        <v>0.84911066739278229</v>
      </c>
    </row>
    <row r="470" spans="1:49" x14ac:dyDescent="0.3">
      <c r="A470">
        <v>469</v>
      </c>
      <c r="B470" s="12">
        <v>0.89438925296248895</v>
      </c>
      <c r="C470" s="12">
        <v>-3.0401614572553499E-3</v>
      </c>
      <c r="D470" s="12">
        <v>3.4267287205165301E-3</v>
      </c>
      <c r="E470" s="12">
        <v>-4.8951530483930299E-2</v>
      </c>
      <c r="F470" s="12">
        <v>7.0975052946084301E-3</v>
      </c>
      <c r="G470" s="12">
        <v>1.70295197106635E-3</v>
      </c>
      <c r="H470" s="12">
        <v>-2.03039681841698E-2</v>
      </c>
      <c r="I470" s="12">
        <v>-1.6581662519373801E-2</v>
      </c>
      <c r="J470" s="12">
        <v>-4.62159649489862E-2</v>
      </c>
      <c r="K470" s="12">
        <v>-4.11939229207057E-2</v>
      </c>
      <c r="L470" s="12">
        <v>-7.5280753403865502E-2</v>
      </c>
      <c r="M470" s="12">
        <v>-0.117792475947013</v>
      </c>
      <c r="N470" s="12">
        <v>-2.19400946235297E-2</v>
      </c>
      <c r="O470" s="12">
        <v>-6.3605255128768107E-2</v>
      </c>
      <c r="P470" s="12">
        <v>-0.135959887118309</v>
      </c>
      <c r="Q470" s="12">
        <v>-7.3382737257241495E-2</v>
      </c>
      <c r="R470" s="12">
        <v>-4.9711637382822603E-2</v>
      </c>
      <c r="S470" s="12">
        <v>-4.2760793213941398E-2</v>
      </c>
      <c r="T470" s="12">
        <v>-8.3628939333302899E-2</v>
      </c>
      <c r="U470" s="12">
        <v>-4.6210128660293297E-3</v>
      </c>
      <c r="V470" s="12">
        <v>-4.4000466111775403E-2</v>
      </c>
      <c r="W470" s="12">
        <v>-1.8963787707775102E-2</v>
      </c>
      <c r="X470" s="12">
        <v>-5.11647683768304E-2</v>
      </c>
      <c r="Y470" s="12">
        <v>1.9573015520563002E-2</v>
      </c>
      <c r="Z470" s="12">
        <v>1.7275063915939099E-2</v>
      </c>
      <c r="AA470" s="12">
        <v>-1.07624777652212E-2</v>
      </c>
      <c r="AB470" s="12">
        <v>-7.1064511391921506E-2</v>
      </c>
      <c r="AC470" s="12">
        <v>-5.0493606494171504E-3</v>
      </c>
      <c r="AD470" s="12">
        <v>-2.8725795050735699E-2</v>
      </c>
      <c r="AE470" s="12">
        <v>-2.37681119341728E-2</v>
      </c>
      <c r="AF470" s="12">
        <v>-1.49241233852549E-2</v>
      </c>
      <c r="AG470" s="12">
        <v>-4.77410443808211E-2</v>
      </c>
      <c r="AH470" s="12">
        <v>-2.3889762756431E-2</v>
      </c>
      <c r="AI470" s="12">
        <v>-2.8507224357157201E-2</v>
      </c>
      <c r="AJ470" s="12">
        <v>-1.11976169067703E-2</v>
      </c>
      <c r="AK470" s="12">
        <v>-9.6627953934567395E-3</v>
      </c>
      <c r="AL470" s="12">
        <v>-3.1145083861410798E-3</v>
      </c>
      <c r="AM470" s="12">
        <v>-1.66080850137704E-2</v>
      </c>
      <c r="AN470" s="12">
        <v>-2.14601847722257E-2</v>
      </c>
      <c r="AO470" s="12">
        <v>-3.5140597210297601E-2</v>
      </c>
      <c r="AP470" s="12">
        <v>-7.3340100153864198E-3</v>
      </c>
      <c r="AQ470" s="12">
        <v>-4.5142451219918701E-2</v>
      </c>
      <c r="AR470" s="12">
        <v>2.21357899886751E-2</v>
      </c>
      <c r="AS470" s="12">
        <v>-3.9344378486931599E-3</v>
      </c>
      <c r="AT470" s="12">
        <v>-3.6698705754360697E-2</v>
      </c>
      <c r="AU470" s="12">
        <v>3.3751790065550798E-2</v>
      </c>
      <c r="AW470">
        <f t="array" ref="AW470">SUMPRODUCT(B470:AU470,TRANSPOSE('QoL regression results'!$H$3:$H$48))</f>
        <v>0.86738498181991686</v>
      </c>
    </row>
    <row r="471" spans="1:49" x14ac:dyDescent="0.3">
      <c r="A471">
        <v>470</v>
      </c>
      <c r="B471" s="12">
        <v>0.90414410929364897</v>
      </c>
      <c r="C471" s="12">
        <v>-9.5927881017399304E-4</v>
      </c>
      <c r="D471" s="12">
        <v>-1.7238661701526201E-2</v>
      </c>
      <c r="E471" s="12">
        <v>-4.4411914504365699E-2</v>
      </c>
      <c r="F471" s="12">
        <v>2.2737099987903801E-2</v>
      </c>
      <c r="G471" s="12">
        <v>2.0062744532104201E-2</v>
      </c>
      <c r="H471" s="12">
        <v>-4.6519606034292502E-4</v>
      </c>
      <c r="I471" s="12">
        <v>8.6032921926010796E-4</v>
      </c>
      <c r="J471" s="12">
        <v>-4.6696411232035599E-2</v>
      </c>
      <c r="K471" s="12">
        <v>-4.0041665623028501E-2</v>
      </c>
      <c r="L471" s="12">
        <v>-7.8925760039072396E-2</v>
      </c>
      <c r="M471" s="12">
        <v>-0.100915925513042</v>
      </c>
      <c r="N471" s="12">
        <v>-1.81794647175865E-2</v>
      </c>
      <c r="O471" s="12">
        <v>-8.5084576864589506E-2</v>
      </c>
      <c r="P471" s="12">
        <v>-5.6729588349653901E-2</v>
      </c>
      <c r="Q471" s="12">
        <v>-5.9937779443647803E-2</v>
      </c>
      <c r="R471" s="12">
        <v>-0.103210230260623</v>
      </c>
      <c r="S471" s="12">
        <v>-3.8267496755846099E-2</v>
      </c>
      <c r="T471" s="12">
        <v>-8.8204593730229305E-2</v>
      </c>
      <c r="U471" s="12">
        <v>-3.9482550302055901E-3</v>
      </c>
      <c r="V471" s="12">
        <v>-0.13166458138225601</v>
      </c>
      <c r="W471" s="12">
        <v>-9.49942437464984E-3</v>
      </c>
      <c r="X471" s="12">
        <v>-4.51878703081331E-2</v>
      </c>
      <c r="Y471" s="12">
        <v>-1.49850217823831E-2</v>
      </c>
      <c r="Z471" s="12">
        <v>1.04869300018557E-2</v>
      </c>
      <c r="AA471" s="12">
        <v>-1.71610174842474E-2</v>
      </c>
      <c r="AB471" s="12">
        <v>-6.0071583559645897E-2</v>
      </c>
      <c r="AC471" s="12">
        <v>-4.7325217959883398E-2</v>
      </c>
      <c r="AD471" s="12">
        <v>-2.1468681213117801E-2</v>
      </c>
      <c r="AE471" s="12">
        <v>-2.2684664523345801E-2</v>
      </c>
      <c r="AF471" s="12">
        <v>-2.4732087815780901E-2</v>
      </c>
      <c r="AG471" s="12">
        <v>-4.6058003185718302E-2</v>
      </c>
      <c r="AH471" s="12">
        <v>-3.5970192848723499E-2</v>
      </c>
      <c r="AI471" s="12">
        <v>-2.0602586431304901E-2</v>
      </c>
      <c r="AJ471" s="12">
        <v>-1.07877937795097E-2</v>
      </c>
      <c r="AK471" s="12">
        <v>-5.9740413157886203E-3</v>
      </c>
      <c r="AL471" s="12">
        <v>7.4722723040988297E-3</v>
      </c>
      <c r="AM471" s="12">
        <v>-9.8659211160106695E-3</v>
      </c>
      <c r="AN471" s="12">
        <v>-2.10707348747208E-2</v>
      </c>
      <c r="AO471" s="12">
        <v>-3.9135625310860997E-2</v>
      </c>
      <c r="AP471" s="12">
        <v>-8.9979825934664998E-3</v>
      </c>
      <c r="AQ471" s="12">
        <v>-3.37612142876378E-2</v>
      </c>
      <c r="AR471" s="12">
        <v>1.8758077499381201E-2</v>
      </c>
      <c r="AS471" s="12">
        <v>-1.6316114782477201E-2</v>
      </c>
      <c r="AT471" s="12">
        <v>-4.6904178048660698E-2</v>
      </c>
      <c r="AU471" s="12">
        <v>2.6447288310721299E-2</v>
      </c>
      <c r="AW471">
        <f t="array" ref="AW471">SUMPRODUCT(B471:AU471,TRANSPOSE('QoL regression results'!$H$3:$H$48))</f>
        <v>0.87564618874902433</v>
      </c>
    </row>
    <row r="472" spans="1:49" x14ac:dyDescent="0.3">
      <c r="A472">
        <v>471</v>
      </c>
      <c r="B472" s="12">
        <v>0.89718098811872304</v>
      </c>
      <c r="C472" s="12">
        <v>1.46234902864299E-3</v>
      </c>
      <c r="D472" s="12">
        <v>2.62808627773315E-4</v>
      </c>
      <c r="E472" s="12">
        <v>-5.5468005995620302E-2</v>
      </c>
      <c r="F472" s="12">
        <v>3.1146728316554101E-2</v>
      </c>
      <c r="G472" s="12">
        <v>2.2453760834032901E-2</v>
      </c>
      <c r="H472" s="12">
        <v>-5.41182385024258E-3</v>
      </c>
      <c r="I472" s="12">
        <v>-1.06683211755947E-2</v>
      </c>
      <c r="J472" s="12">
        <v>-6.9594232496949696E-2</v>
      </c>
      <c r="K472" s="12">
        <v>-3.6075027566805903E-2</v>
      </c>
      <c r="L472" s="12">
        <v>-7.22587875982834E-2</v>
      </c>
      <c r="M472" s="12">
        <v>-0.142987013328116</v>
      </c>
      <c r="N472" s="12">
        <v>-2.0259964743354699E-2</v>
      </c>
      <c r="O472" s="12">
        <v>-3.9524641088647103E-2</v>
      </c>
      <c r="P472" s="12">
        <v>-6.3222051351112696E-2</v>
      </c>
      <c r="Q472" s="12">
        <v>-4.0554552438910901E-2</v>
      </c>
      <c r="R472" s="12">
        <v>-2.72506912121427E-2</v>
      </c>
      <c r="S472" s="12">
        <v>-5.5731165089330202E-2</v>
      </c>
      <c r="T472" s="12">
        <v>-7.7582227040434604E-2</v>
      </c>
      <c r="U472" s="12">
        <v>8.4989919557427202E-3</v>
      </c>
      <c r="V472" s="12">
        <v>-6.3704129409023105E-2</v>
      </c>
      <c r="W472" s="12">
        <v>-1.32977601638687E-2</v>
      </c>
      <c r="X472" s="12">
        <v>-2.1037056077988399E-2</v>
      </c>
      <c r="Y472" s="12">
        <v>-3.7662766616005698E-2</v>
      </c>
      <c r="Z472" s="12">
        <v>4.9024053661336003E-3</v>
      </c>
      <c r="AA472" s="12">
        <v>-2.2508976243049601E-2</v>
      </c>
      <c r="AB472" s="12">
        <v>-5.3740410246419297E-2</v>
      </c>
      <c r="AC472" s="12">
        <v>-2.7948815318991099E-2</v>
      </c>
      <c r="AD472" s="12">
        <v>-1.5913934766707102E-2</v>
      </c>
      <c r="AE472" s="12">
        <v>-2.38393359540067E-2</v>
      </c>
      <c r="AF472" s="12">
        <v>-1.42001693587267E-2</v>
      </c>
      <c r="AG472" s="12">
        <v>-4.8412986300509497E-2</v>
      </c>
      <c r="AH472" s="12">
        <v>-4.32673969142673E-2</v>
      </c>
      <c r="AI472" s="12">
        <v>-1.8592748848502299E-2</v>
      </c>
      <c r="AJ472" s="12">
        <v>-1.4389672014705601E-2</v>
      </c>
      <c r="AK472" s="12">
        <v>5.8115114910351996E-3</v>
      </c>
      <c r="AL472" s="12">
        <v>1.08155325658466E-2</v>
      </c>
      <c r="AM472" s="12">
        <v>-6.7294024218615004E-3</v>
      </c>
      <c r="AN472" s="12">
        <v>-9.7683963345847596E-3</v>
      </c>
      <c r="AO472" s="12">
        <v>-3.47545375804535E-2</v>
      </c>
      <c r="AP472" s="12">
        <v>-1.4652135178546801E-2</v>
      </c>
      <c r="AQ472" s="12">
        <v>-3.8933331182461603E-2</v>
      </c>
      <c r="AR472" s="12">
        <v>1.96685013899346E-2</v>
      </c>
      <c r="AS472" s="12">
        <v>-1.0736318025666601E-2</v>
      </c>
      <c r="AT472" s="12">
        <v>-4.5968090547205902E-2</v>
      </c>
      <c r="AU472" s="12">
        <v>2.8578312617620699E-2</v>
      </c>
      <c r="AW472">
        <f t="array" ref="AW472">SUMPRODUCT(B472:AU472,TRANSPOSE('QoL regression results'!$H$3:$H$48))</f>
        <v>0.86472912377030231</v>
      </c>
    </row>
    <row r="473" spans="1:49" x14ac:dyDescent="0.3">
      <c r="A473">
        <v>472</v>
      </c>
      <c r="B473" s="12">
        <v>0.89564129962119399</v>
      </c>
      <c r="C473" s="12">
        <v>-4.1223495990111501E-4</v>
      </c>
      <c r="D473" s="12">
        <v>-1.2696887876481501E-2</v>
      </c>
      <c r="E473" s="12">
        <v>-4.7438516138396197E-2</v>
      </c>
      <c r="F473" s="12">
        <v>1.69663369722487E-2</v>
      </c>
      <c r="G473" s="12">
        <v>1.7303156213428001E-2</v>
      </c>
      <c r="H473" s="12">
        <v>-5.2317890090386896E-3</v>
      </c>
      <c r="I473" s="12">
        <v>-6.6156701971061497E-3</v>
      </c>
      <c r="J473" s="12">
        <v>-6.7981484869387904E-2</v>
      </c>
      <c r="K473" s="12">
        <v>-3.5555917431602697E-2</v>
      </c>
      <c r="L473" s="12">
        <v>-8.3226183817591406E-2</v>
      </c>
      <c r="M473" s="12">
        <v>-9.3899638245700898E-2</v>
      </c>
      <c r="N473" s="12">
        <v>-7.95185064169209E-3</v>
      </c>
      <c r="O473" s="12">
        <v>-7.19060856789773E-2</v>
      </c>
      <c r="P473" s="12">
        <v>-5.6038804738027699E-2</v>
      </c>
      <c r="Q473" s="12">
        <v>-7.1609155088759993E-2</v>
      </c>
      <c r="R473" s="12">
        <v>3.9796652661310501E-2</v>
      </c>
      <c r="S473" s="12">
        <v>-5.15138980100747E-2</v>
      </c>
      <c r="T473" s="12">
        <v>-8.2528736992621601E-2</v>
      </c>
      <c r="U473" s="12">
        <v>1.94193307492701E-3</v>
      </c>
      <c r="V473" s="12">
        <v>-8.7238675715441402E-2</v>
      </c>
      <c r="W473" s="12">
        <v>-2.6570970347503699E-2</v>
      </c>
      <c r="X473" s="12">
        <v>-4.2502001485287898E-2</v>
      </c>
      <c r="Y473" s="12">
        <v>-1.5638604144919601E-2</v>
      </c>
      <c r="Z473" s="12">
        <v>4.1909694495049603E-3</v>
      </c>
      <c r="AA473" s="12">
        <v>-1.76350649125365E-2</v>
      </c>
      <c r="AB473" s="12">
        <v>-8.05119994579577E-2</v>
      </c>
      <c r="AC473" s="12">
        <v>-4.7420835255208897E-2</v>
      </c>
      <c r="AD473" s="12">
        <v>9.8135962380826308E-3</v>
      </c>
      <c r="AE473" s="12">
        <v>-2.4826254651008399E-2</v>
      </c>
      <c r="AF473" s="12">
        <v>-1.3332351177025799E-2</v>
      </c>
      <c r="AG473" s="12">
        <v>-4.2408500214926301E-2</v>
      </c>
      <c r="AH473" s="12">
        <v>-2.66225878334545E-2</v>
      </c>
      <c r="AI473" s="12">
        <v>-1.5101844129187501E-2</v>
      </c>
      <c r="AJ473" s="12">
        <v>-1.7496048832283399E-2</v>
      </c>
      <c r="AK473" s="12">
        <v>2.2317433399334898E-3</v>
      </c>
      <c r="AL473" s="12">
        <v>5.0084166882380498E-3</v>
      </c>
      <c r="AM473" s="12">
        <v>-1.1157982727422701E-2</v>
      </c>
      <c r="AN473" s="12">
        <v>-2.11174352841631E-2</v>
      </c>
      <c r="AO473" s="12">
        <v>-3.2084644255012403E-2</v>
      </c>
      <c r="AP473" s="12">
        <v>-9.3866854215345005E-3</v>
      </c>
      <c r="AQ473" s="12">
        <v>-3.5650259677177498E-2</v>
      </c>
      <c r="AR473" s="12">
        <v>2.09532181483899E-2</v>
      </c>
      <c r="AS473" s="12">
        <v>-1.26067932242816E-2</v>
      </c>
      <c r="AT473" s="12">
        <v>-4.3438666681423099E-2</v>
      </c>
      <c r="AU473" s="12">
        <v>2.7384305443648199E-2</v>
      </c>
      <c r="AW473">
        <f t="array" ref="AW473">SUMPRODUCT(B473:AU473,TRANSPOSE('QoL regression results'!$H$3:$H$48))</f>
        <v>0.87402712847597752</v>
      </c>
    </row>
    <row r="474" spans="1:49" x14ac:dyDescent="0.3">
      <c r="A474">
        <v>473</v>
      </c>
      <c r="B474" s="12">
        <v>0.87221189729354798</v>
      </c>
      <c r="C474" s="12">
        <v>7.3353095227340704E-3</v>
      </c>
      <c r="D474" s="12">
        <v>1.33524354501166E-2</v>
      </c>
      <c r="E474" s="12">
        <v>-7.3961062040730996E-2</v>
      </c>
      <c r="F474" s="12">
        <v>1.7762685601948301E-2</v>
      </c>
      <c r="G474" s="12">
        <v>4.8515905404765101E-3</v>
      </c>
      <c r="H474" s="12">
        <v>1.39435082717828E-2</v>
      </c>
      <c r="I474" s="12">
        <v>-2.2070190071295102E-2</v>
      </c>
      <c r="J474" s="12">
        <v>-3.9513224118618899E-2</v>
      </c>
      <c r="K474" s="12">
        <v>-3.6773278562217203E-2</v>
      </c>
      <c r="L474" s="12">
        <v>-9.9297157971694194E-2</v>
      </c>
      <c r="M474" s="12">
        <v>-0.105315948488007</v>
      </c>
      <c r="N474" s="12">
        <v>-1.9730940372239599E-2</v>
      </c>
      <c r="O474" s="12">
        <v>-5.95316779581328E-2</v>
      </c>
      <c r="P474" s="12">
        <v>-0.115569870072771</v>
      </c>
      <c r="Q474" s="12">
        <v>-9.4980916059540597E-3</v>
      </c>
      <c r="R474" s="12">
        <v>3.5503801465526399E-3</v>
      </c>
      <c r="S474" s="12">
        <v>-5.74832507597062E-2</v>
      </c>
      <c r="T474" s="12">
        <v>-7.6949580407677701E-2</v>
      </c>
      <c r="U474" s="12">
        <v>-1.9596091477257001E-2</v>
      </c>
      <c r="V474" s="12">
        <v>-0.149737345388851</v>
      </c>
      <c r="W474" s="12">
        <v>-1.8590891961616399E-2</v>
      </c>
      <c r="X474" s="12">
        <v>-1.5881691065672401E-2</v>
      </c>
      <c r="Y474" s="12">
        <v>-7.5670237851371705E-4</v>
      </c>
      <c r="Z474" s="12">
        <v>-4.1850024725225601E-2</v>
      </c>
      <c r="AA474" s="12">
        <v>-2.8793117076422101E-2</v>
      </c>
      <c r="AB474" s="12">
        <v>-8.2784682948330995E-2</v>
      </c>
      <c r="AC474" s="12">
        <v>-2.3934571104653302E-2</v>
      </c>
      <c r="AD474" s="12">
        <v>2.0489340202439001E-2</v>
      </c>
      <c r="AE474" s="12">
        <v>-2.8533208610197799E-2</v>
      </c>
      <c r="AF474" s="12">
        <v>-2.1004507713537401E-2</v>
      </c>
      <c r="AG474" s="12">
        <v>-4.6886297175281699E-2</v>
      </c>
      <c r="AH474" s="12">
        <v>-3.3569656463339002E-2</v>
      </c>
      <c r="AI474" s="12">
        <v>-1.29625199560752E-2</v>
      </c>
      <c r="AJ474" s="12">
        <v>-9.3153377322364901E-3</v>
      </c>
      <c r="AK474" s="12">
        <v>4.3045708505120399E-3</v>
      </c>
      <c r="AL474" s="12">
        <v>7.4460817996396698E-3</v>
      </c>
      <c r="AM474" s="12">
        <v>-3.0291439073075401E-4</v>
      </c>
      <c r="AN474" s="12">
        <v>-7.8662166626598806E-3</v>
      </c>
      <c r="AO474" s="12">
        <v>-2.5772033283253299E-2</v>
      </c>
      <c r="AP474" s="12">
        <v>-4.3936763439788003E-3</v>
      </c>
      <c r="AQ474" s="12">
        <v>-2.7569823748250601E-2</v>
      </c>
      <c r="AR474" s="12">
        <v>2.6331899240005601E-2</v>
      </c>
      <c r="AS474" s="12">
        <v>-7.0953098481471698E-3</v>
      </c>
      <c r="AT474" s="12">
        <v>-3.8477015393134598E-2</v>
      </c>
      <c r="AU474" s="12">
        <v>3.3238186429423E-2</v>
      </c>
      <c r="AW474">
        <f t="array" ref="AW474">SUMPRODUCT(B474:AU474,TRANSPOSE('QoL regression results'!$H$3:$H$48))</f>
        <v>0.84608832262984868</v>
      </c>
    </row>
    <row r="475" spans="1:49" x14ac:dyDescent="0.3">
      <c r="A475">
        <v>474</v>
      </c>
      <c r="B475" s="12">
        <v>0.90074697068758902</v>
      </c>
      <c r="C475" s="12">
        <v>1.59135969242381E-3</v>
      </c>
      <c r="D475" s="12">
        <v>-1.0757583191395101E-2</v>
      </c>
      <c r="E475" s="12">
        <v>-6.4782426880588398E-2</v>
      </c>
      <c r="F475" s="12">
        <v>1.6587712595597E-2</v>
      </c>
      <c r="G475" s="12">
        <v>2.5983639464521001E-2</v>
      </c>
      <c r="H475" s="12">
        <v>3.5716858037466901E-3</v>
      </c>
      <c r="I475" s="12">
        <v>1.84212826615822E-3</v>
      </c>
      <c r="J475" s="12">
        <v>-7.7024595284182901E-2</v>
      </c>
      <c r="K475" s="12">
        <v>-3.90803688591881E-2</v>
      </c>
      <c r="L475" s="12">
        <v>-8.4191096732985499E-2</v>
      </c>
      <c r="M475" s="12">
        <v>-0.111510526972235</v>
      </c>
      <c r="N475" s="12">
        <v>-1.9847755719335801E-2</v>
      </c>
      <c r="O475" s="12">
        <v>-2.4387441347780099E-2</v>
      </c>
      <c r="P475" s="12">
        <v>-0.109808883315406</v>
      </c>
      <c r="Q475" s="12">
        <v>-6.12363521393645E-2</v>
      </c>
      <c r="R475" s="12">
        <v>-8.6005232913272306E-2</v>
      </c>
      <c r="S475" s="12">
        <v>-2.2463195054318302E-2</v>
      </c>
      <c r="T475" s="12">
        <v>-0.103411395879944</v>
      </c>
      <c r="U475" s="12">
        <v>1.1640593763160199E-2</v>
      </c>
      <c r="V475" s="12">
        <v>-6.9509886405688198E-2</v>
      </c>
      <c r="W475" s="12">
        <v>-3.4148077879688002E-2</v>
      </c>
      <c r="X475" s="12">
        <v>-1.9502835512993599E-2</v>
      </c>
      <c r="Y475" s="12">
        <v>2.90684278968572E-2</v>
      </c>
      <c r="Z475" s="12">
        <v>1.92058203528667E-3</v>
      </c>
      <c r="AA475" s="12">
        <v>-2.6960299115762601E-2</v>
      </c>
      <c r="AB475" s="12">
        <v>-6.8039688167848E-2</v>
      </c>
      <c r="AC475" s="12">
        <v>-2.7428038916829201E-2</v>
      </c>
      <c r="AD475" s="12">
        <v>-5.9918503042777002E-2</v>
      </c>
      <c r="AE475" s="12">
        <v>-2.8278356321614299E-2</v>
      </c>
      <c r="AF475" s="12">
        <v>-1.21521130206587E-2</v>
      </c>
      <c r="AG475" s="12">
        <v>-4.6210091442699497E-2</v>
      </c>
      <c r="AH475" s="12">
        <v>-3.2079762259606501E-2</v>
      </c>
      <c r="AI475" s="12">
        <v>-2.07270991433979E-2</v>
      </c>
      <c r="AJ475" s="12">
        <v>-1.7901264604741101E-2</v>
      </c>
      <c r="AK475" s="12">
        <v>-8.0085546086927795E-3</v>
      </c>
      <c r="AL475" s="12">
        <v>-1.3182053606914999E-3</v>
      </c>
      <c r="AM475" s="12">
        <v>-1.1235151479544399E-2</v>
      </c>
      <c r="AN475" s="12">
        <v>-2.5543717116602398E-2</v>
      </c>
      <c r="AO475" s="12">
        <v>-3.3436985854443602E-2</v>
      </c>
      <c r="AP475" s="12">
        <v>-1.1091750501577E-2</v>
      </c>
      <c r="AQ475" s="12">
        <v>-3.82418901437271E-2</v>
      </c>
      <c r="AR475" s="12">
        <v>2.47731998556035E-2</v>
      </c>
      <c r="AS475" s="12">
        <v>-1.6867936737659499E-2</v>
      </c>
      <c r="AT475" s="12">
        <v>-4.86198233307251E-2</v>
      </c>
      <c r="AU475" s="12">
        <v>3.6347639977380802E-2</v>
      </c>
      <c r="AW475">
        <f t="array" ref="AW475">SUMPRODUCT(B475:AU475,TRANSPOSE('QoL regression results'!$H$3:$H$48))</f>
        <v>0.86734900306729101</v>
      </c>
    </row>
    <row r="476" spans="1:49" x14ac:dyDescent="0.3">
      <c r="A476">
        <v>475</v>
      </c>
      <c r="B476" s="12">
        <v>0.87796465053075201</v>
      </c>
      <c r="C476" s="12">
        <v>9.3128083549181701E-3</v>
      </c>
      <c r="D476" s="12">
        <v>1.50254286074202E-2</v>
      </c>
      <c r="E476" s="12">
        <v>-3.4753632032656301E-2</v>
      </c>
      <c r="F476" s="12">
        <v>1.7826302669101901E-2</v>
      </c>
      <c r="G476" s="12">
        <v>1.6383491285421801E-2</v>
      </c>
      <c r="H476" s="12">
        <v>-5.1866979282532604E-4</v>
      </c>
      <c r="I476" s="12">
        <v>-1.73005410391734E-2</v>
      </c>
      <c r="J476" s="12">
        <v>-4.2342153837224901E-2</v>
      </c>
      <c r="K476" s="12">
        <v>-3.6037087296691597E-2</v>
      </c>
      <c r="L476" s="12">
        <v>-8.6740050020673601E-2</v>
      </c>
      <c r="M476" s="12">
        <v>-6.5827076951455094E-2</v>
      </c>
      <c r="N476" s="12">
        <v>-1.7175119028212098E-2</v>
      </c>
      <c r="O476" s="12">
        <v>-4.4368721768698299E-2</v>
      </c>
      <c r="P476" s="12">
        <v>-0.15354158593118999</v>
      </c>
      <c r="Q476" s="12">
        <v>-7.3318765520968193E-2</v>
      </c>
      <c r="R476" s="12">
        <v>-8.4476007382462998E-2</v>
      </c>
      <c r="S476" s="12">
        <v>-6.0618111324405803E-2</v>
      </c>
      <c r="T476" s="12">
        <v>-8.3024881714171606E-2</v>
      </c>
      <c r="U476" s="12">
        <v>-8.4237060098577305E-3</v>
      </c>
      <c r="V476" s="12">
        <v>-1.55102673328038E-3</v>
      </c>
      <c r="W476" s="12">
        <v>-1.7881256624119699E-2</v>
      </c>
      <c r="X476" s="12">
        <v>-3.4381277406288102E-2</v>
      </c>
      <c r="Y476" s="12">
        <v>1.2860520298600501E-2</v>
      </c>
      <c r="Z476" s="12">
        <v>4.3152710415405799E-3</v>
      </c>
      <c r="AA476" s="12">
        <v>-6.5490234089590604E-3</v>
      </c>
      <c r="AB476" s="12">
        <v>-6.0275869174132198E-2</v>
      </c>
      <c r="AC476" s="12">
        <v>-1.21954594775909E-3</v>
      </c>
      <c r="AD476" s="12">
        <v>-6.3335298639787596E-2</v>
      </c>
      <c r="AE476" s="12">
        <v>-2.2929137659772902E-2</v>
      </c>
      <c r="AF476" s="12">
        <v>-1.7086338216291099E-2</v>
      </c>
      <c r="AG476" s="12">
        <v>-4.1242244995541799E-2</v>
      </c>
      <c r="AH476" s="12">
        <v>-3.7987632916556199E-2</v>
      </c>
      <c r="AI476" s="12">
        <v>-1.9185228321246001E-2</v>
      </c>
      <c r="AJ476" s="12">
        <v>-1.17100417522814E-2</v>
      </c>
      <c r="AK476" s="12">
        <v>7.4962062759144105E-4</v>
      </c>
      <c r="AL476" s="12">
        <v>1.11333098662461E-2</v>
      </c>
      <c r="AM476" s="12">
        <v>-1.4752399972324201E-3</v>
      </c>
      <c r="AN476" s="12">
        <v>-1.46547167294005E-2</v>
      </c>
      <c r="AO476" s="12">
        <v>-3.3545320120609803E-2</v>
      </c>
      <c r="AP476" s="12">
        <v>-1.00731740342868E-2</v>
      </c>
      <c r="AQ476" s="12">
        <v>-3.2969807328446399E-2</v>
      </c>
      <c r="AR476" s="12">
        <v>2.2072213830850899E-2</v>
      </c>
      <c r="AS476" s="12">
        <v>-1.27553652810589E-2</v>
      </c>
      <c r="AT476" s="12">
        <v>-4.4007932861418901E-2</v>
      </c>
      <c r="AU476" s="12">
        <v>3.5677906641087401E-2</v>
      </c>
      <c r="AW476">
        <f t="array" ref="AW476">SUMPRODUCT(B476:AU476,TRANSPOSE('QoL regression results'!$H$3:$H$48))</f>
        <v>0.85111032748044191</v>
      </c>
    </row>
    <row r="477" spans="1:49" x14ac:dyDescent="0.3">
      <c r="A477">
        <v>476</v>
      </c>
      <c r="B477" s="12">
        <v>0.89467933108419895</v>
      </c>
      <c r="C477" s="12">
        <v>1.6722362863402401E-3</v>
      </c>
      <c r="D477" s="12">
        <v>-2.0586861246559798E-2</v>
      </c>
      <c r="E477" s="12">
        <v>-1.9651936261606301E-2</v>
      </c>
      <c r="F477" s="12">
        <v>3.2622707667425803E-2</v>
      </c>
      <c r="G477" s="12">
        <v>2.6876993258809601E-2</v>
      </c>
      <c r="H477" s="12">
        <v>2.4684539124867299E-2</v>
      </c>
      <c r="I477" s="12">
        <v>-2.2792496958178501E-2</v>
      </c>
      <c r="J477" s="12">
        <v>-1.28839142989002E-2</v>
      </c>
      <c r="K477" s="12">
        <v>-3.9864340280556201E-2</v>
      </c>
      <c r="L477" s="12">
        <v>-7.3499187306582295E-2</v>
      </c>
      <c r="M477" s="12">
        <v>-8.1971149563527496E-2</v>
      </c>
      <c r="N477" s="12">
        <v>-1.97049105702451E-2</v>
      </c>
      <c r="O477" s="12">
        <v>-6.0580533244673697E-2</v>
      </c>
      <c r="P477" s="12">
        <v>-0.10558384375568999</v>
      </c>
      <c r="Q477" s="12">
        <v>-5.7602685649676598E-2</v>
      </c>
      <c r="R477" s="12">
        <v>-6.4607508597937E-2</v>
      </c>
      <c r="S477" s="12">
        <v>-6.2409688101510402E-2</v>
      </c>
      <c r="T477" s="12">
        <v>-9.5232088819010005E-2</v>
      </c>
      <c r="U477" s="12">
        <v>4.36252345308882E-3</v>
      </c>
      <c r="V477" s="12">
        <v>-0.109695044601079</v>
      </c>
      <c r="W477" s="12">
        <v>-2.9236623989125601E-2</v>
      </c>
      <c r="X477" s="12">
        <v>-4.6741291506653397E-2</v>
      </c>
      <c r="Y477" s="12">
        <v>2.3495062297351502E-2</v>
      </c>
      <c r="Z477" s="12">
        <v>6.9662516693110303E-4</v>
      </c>
      <c r="AA477" s="12">
        <v>-1.2775129091501599E-2</v>
      </c>
      <c r="AB477" s="12">
        <v>-5.8683214050894897E-2</v>
      </c>
      <c r="AC477" s="12">
        <v>2.23970141826536E-2</v>
      </c>
      <c r="AD477" s="12">
        <v>1.6177654670331401E-2</v>
      </c>
      <c r="AE477" s="12">
        <v>-2.09150904302681E-2</v>
      </c>
      <c r="AF477" s="12">
        <v>-1.6207305111176601E-2</v>
      </c>
      <c r="AG477" s="12">
        <v>-4.6045106009081703E-2</v>
      </c>
      <c r="AH477" s="12">
        <v>-4.4539539211582498E-2</v>
      </c>
      <c r="AI477" s="12">
        <v>-1.82461551200086E-2</v>
      </c>
      <c r="AJ477" s="12">
        <v>-1.1739271050301901E-2</v>
      </c>
      <c r="AK477" s="12">
        <v>-7.1467293144104596E-3</v>
      </c>
      <c r="AL477" s="12">
        <v>3.4814008764209301E-3</v>
      </c>
      <c r="AM477" s="12">
        <v>-1.5091484670446E-2</v>
      </c>
      <c r="AN477" s="12">
        <v>-2.3803756384736301E-2</v>
      </c>
      <c r="AO477" s="12">
        <v>-3.1141979163647599E-2</v>
      </c>
      <c r="AP477" s="12">
        <v>-1.4370744791982399E-2</v>
      </c>
      <c r="AQ477" s="12">
        <v>-4.0923282338229103E-2</v>
      </c>
      <c r="AR477" s="12">
        <v>1.9496235586978199E-2</v>
      </c>
      <c r="AS477" s="12">
        <v>-1.14439927575047E-2</v>
      </c>
      <c r="AT477" s="12">
        <v>-4.5696858548482801E-2</v>
      </c>
      <c r="AU477" s="12">
        <v>3.24888026046177E-2</v>
      </c>
      <c r="AW477">
        <f t="array" ref="AW477">SUMPRODUCT(B477:AU477,TRANSPOSE('QoL regression results'!$H$3:$H$48))</f>
        <v>0.85362119274903736</v>
      </c>
    </row>
    <row r="478" spans="1:49" x14ac:dyDescent="0.3">
      <c r="A478">
        <v>477</v>
      </c>
      <c r="B478" s="12">
        <v>0.88110675502803604</v>
      </c>
      <c r="C478" s="12">
        <v>7.0021074951463896E-3</v>
      </c>
      <c r="D478" s="12">
        <v>6.4461793764171299E-3</v>
      </c>
      <c r="E478" s="12">
        <v>-1.39101047165772E-2</v>
      </c>
      <c r="F478" s="12">
        <v>1.9593441017293298E-2</v>
      </c>
      <c r="G478" s="12">
        <v>1.8225037898586299E-2</v>
      </c>
      <c r="H478" s="12">
        <v>3.6796281507039401E-3</v>
      </c>
      <c r="I478" s="12">
        <v>-1.6567816570598502E-2</v>
      </c>
      <c r="J478" s="12">
        <v>-7.5303267879039404E-2</v>
      </c>
      <c r="K478" s="12">
        <v>-4.1370772222573501E-2</v>
      </c>
      <c r="L478" s="12">
        <v>-9.8360994144755395E-2</v>
      </c>
      <c r="M478" s="12">
        <v>-0.109814807313117</v>
      </c>
      <c r="N478" s="12">
        <v>-1.7722583609782398E-2</v>
      </c>
      <c r="O478" s="12">
        <v>-6.5704067970767499E-2</v>
      </c>
      <c r="P478" s="12">
        <v>-0.151955631948683</v>
      </c>
      <c r="Q478" s="12">
        <v>-7.7763896223629794E-2</v>
      </c>
      <c r="R478" s="12">
        <v>-0.15006321519562499</v>
      </c>
      <c r="S478" s="12">
        <v>-5.5627119284162599E-2</v>
      </c>
      <c r="T478" s="12">
        <v>-8.6541037234332999E-2</v>
      </c>
      <c r="U478" s="12">
        <v>-2.98323771551372E-3</v>
      </c>
      <c r="V478" s="12">
        <v>-6.1141765620304697E-2</v>
      </c>
      <c r="W478" s="12">
        <v>-1.7483234511422401E-2</v>
      </c>
      <c r="X478" s="12">
        <v>-2.0993799856445498E-2</v>
      </c>
      <c r="Y478" s="12">
        <v>1.3690765476482901E-3</v>
      </c>
      <c r="Z478" s="12">
        <v>2.2912988763465501E-2</v>
      </c>
      <c r="AA478" s="12">
        <v>-5.5669912616015003E-3</v>
      </c>
      <c r="AB478" s="12">
        <v>-7.6624454772157999E-2</v>
      </c>
      <c r="AC478" s="12">
        <v>-5.4706486542987001E-2</v>
      </c>
      <c r="AD478" s="12">
        <v>-0.104292660816531</v>
      </c>
      <c r="AE478" s="12">
        <v>-2.5098489201064601E-2</v>
      </c>
      <c r="AF478" s="12">
        <v>-1.41902048319006E-2</v>
      </c>
      <c r="AG478" s="12">
        <v>-3.4361882149432699E-2</v>
      </c>
      <c r="AH478" s="12">
        <v>-3.8051692902110301E-2</v>
      </c>
      <c r="AI478" s="12">
        <v>-2.57192519975201E-2</v>
      </c>
      <c r="AJ478" s="12">
        <v>-1.1222936085509399E-2</v>
      </c>
      <c r="AK478" s="12">
        <v>4.0688451321454601E-3</v>
      </c>
      <c r="AL478" s="12">
        <v>1.2004233478062201E-2</v>
      </c>
      <c r="AM478" s="12">
        <v>-5.3575895139922102E-4</v>
      </c>
      <c r="AN478" s="12">
        <v>-9.6652529392029195E-3</v>
      </c>
      <c r="AO478" s="12">
        <v>-2.9470142385341101E-2</v>
      </c>
      <c r="AP478" s="12">
        <v>-1.0455968475280301E-2</v>
      </c>
      <c r="AQ478" s="12">
        <v>-3.5489700940643201E-2</v>
      </c>
      <c r="AR478" s="12">
        <v>2.46916072039663E-2</v>
      </c>
      <c r="AS478" s="12">
        <v>-1.2831779185309301E-2</v>
      </c>
      <c r="AT478" s="12">
        <v>-4.3730252757185402E-2</v>
      </c>
      <c r="AU478" s="12">
        <v>3.3002599943027303E-2</v>
      </c>
      <c r="AW478">
        <f t="array" ref="AW478">SUMPRODUCT(B478:AU478,TRANSPOSE('QoL regression results'!$H$3:$H$48))</f>
        <v>0.85505929560398797</v>
      </c>
    </row>
    <row r="479" spans="1:49" x14ac:dyDescent="0.3">
      <c r="A479">
        <v>478</v>
      </c>
      <c r="B479" s="12">
        <v>0.89761087722418897</v>
      </c>
      <c r="C479" s="12">
        <v>6.7472801531715601E-3</v>
      </c>
      <c r="D479" s="12">
        <v>-6.5856651310386401E-3</v>
      </c>
      <c r="E479" s="12">
        <v>-3.3388065009239097E-2</v>
      </c>
      <c r="F479" s="12">
        <v>1.7815365304300501E-2</v>
      </c>
      <c r="G479" s="12">
        <v>2.2054482129083001E-2</v>
      </c>
      <c r="H479" s="12">
        <v>2.61883783501947E-3</v>
      </c>
      <c r="I479" s="12">
        <v>-2.2487531549845299E-2</v>
      </c>
      <c r="J479" s="12">
        <v>-4.6774884592112903E-2</v>
      </c>
      <c r="K479" s="12">
        <v>-3.7094378486397003E-2</v>
      </c>
      <c r="L479" s="12">
        <v>-7.3255566968365896E-2</v>
      </c>
      <c r="M479" s="12">
        <v>-0.112273334429511</v>
      </c>
      <c r="N479" s="12">
        <v>-1.6637281199957499E-2</v>
      </c>
      <c r="O479" s="12">
        <v>-5.6599538432633899E-2</v>
      </c>
      <c r="P479" s="12">
        <v>-0.14258398492392901</v>
      </c>
      <c r="Q479" s="12">
        <v>-4.2969712772755499E-2</v>
      </c>
      <c r="R479" s="12">
        <v>-3.6326446559064599E-2</v>
      </c>
      <c r="S479" s="12">
        <v>-5.3080757118616498E-2</v>
      </c>
      <c r="T479" s="12">
        <v>-0.102023868370877</v>
      </c>
      <c r="U479" s="12">
        <v>4.8681076727225101E-4</v>
      </c>
      <c r="V479" s="12">
        <v>-2.3297924399580699E-2</v>
      </c>
      <c r="W479" s="12">
        <v>-1.7675160892240801E-2</v>
      </c>
      <c r="X479" s="12">
        <v>-3.5417592497269598E-2</v>
      </c>
      <c r="Y479" s="12">
        <v>5.7811866617260999E-3</v>
      </c>
      <c r="Z479" s="12">
        <v>4.3092123402151898E-2</v>
      </c>
      <c r="AA479" s="12">
        <v>-1.68109529556335E-2</v>
      </c>
      <c r="AB479" s="12">
        <v>-6.4099923388275803E-2</v>
      </c>
      <c r="AC479" s="12">
        <v>1.0942388415032699E-4</v>
      </c>
      <c r="AD479" s="12">
        <v>-6.1562560124672101E-2</v>
      </c>
      <c r="AE479" s="12">
        <v>-2.0148499464080899E-2</v>
      </c>
      <c r="AF479" s="12">
        <v>-1.8568225450366301E-2</v>
      </c>
      <c r="AG479" s="12">
        <v>-3.78916831783319E-2</v>
      </c>
      <c r="AH479" s="12">
        <v>-3.5236658529907303E-2</v>
      </c>
      <c r="AI479" s="12">
        <v>-1.63128664205953E-2</v>
      </c>
      <c r="AJ479" s="12">
        <v>-1.4046560027688001E-2</v>
      </c>
      <c r="AK479" s="12">
        <v>1.70923836758164E-4</v>
      </c>
      <c r="AL479" s="12">
        <v>2.6474368531728999E-3</v>
      </c>
      <c r="AM479" s="12">
        <v>-1.07730838161492E-2</v>
      </c>
      <c r="AN479" s="12">
        <v>-1.8915617328120998E-2</v>
      </c>
      <c r="AO479" s="12">
        <v>-3.7351401361621399E-2</v>
      </c>
      <c r="AP479" s="12">
        <v>-1.47304419514854E-2</v>
      </c>
      <c r="AQ479" s="12">
        <v>-4.6976782162557698E-2</v>
      </c>
      <c r="AR479" s="12">
        <v>2.0344277282521799E-2</v>
      </c>
      <c r="AS479" s="12">
        <v>-1.3864537549951501E-2</v>
      </c>
      <c r="AT479" s="12">
        <v>-4.8935882005995801E-2</v>
      </c>
      <c r="AU479" s="12">
        <v>3.05056661582166E-2</v>
      </c>
      <c r="AW479">
        <f t="array" ref="AW479">SUMPRODUCT(B479:AU479,TRANSPOSE('QoL regression results'!$H$3:$H$48))</f>
        <v>0.86502165554745458</v>
      </c>
    </row>
    <row r="480" spans="1:49" x14ac:dyDescent="0.3">
      <c r="A480">
        <v>479</v>
      </c>
      <c r="B480" s="12">
        <v>0.88906481029741002</v>
      </c>
      <c r="C480" s="12">
        <v>2.5722691674623598E-3</v>
      </c>
      <c r="D480" s="12">
        <v>-2.2317397275278001E-3</v>
      </c>
      <c r="E480" s="12">
        <v>-1.91665907745289E-2</v>
      </c>
      <c r="F480" s="12">
        <v>1.48885646856881E-2</v>
      </c>
      <c r="G480" s="12">
        <v>1.4641372894104899E-2</v>
      </c>
      <c r="H480" s="12">
        <v>-1.00703428018298E-2</v>
      </c>
      <c r="I480" s="12">
        <v>-1.08443273458061E-2</v>
      </c>
      <c r="J480" s="12">
        <v>-6.2913499878851503E-2</v>
      </c>
      <c r="K480" s="12">
        <v>-3.7922473192472397E-2</v>
      </c>
      <c r="L480" s="12">
        <v>-7.7528761123883197E-2</v>
      </c>
      <c r="M480" s="12">
        <v>-0.118259638566744</v>
      </c>
      <c r="N480" s="12">
        <v>-1.9774685957198699E-2</v>
      </c>
      <c r="O480" s="12">
        <v>-2.3092910009619601E-2</v>
      </c>
      <c r="P480" s="12">
        <v>-0.120158333817988</v>
      </c>
      <c r="Q480" s="12">
        <v>-3.9125352438672698E-2</v>
      </c>
      <c r="R480" s="12">
        <v>1.2163544281279E-2</v>
      </c>
      <c r="S480" s="12">
        <v>-4.5963588953668998E-2</v>
      </c>
      <c r="T480" s="12">
        <v>-6.3837744305681801E-2</v>
      </c>
      <c r="U480" s="12">
        <v>1.46822007070278E-2</v>
      </c>
      <c r="V480" s="12">
        <v>-8.6593783313515499E-2</v>
      </c>
      <c r="W480" s="12">
        <v>-2.53418438613492E-2</v>
      </c>
      <c r="X480" s="12">
        <v>-2.86673281935131E-2</v>
      </c>
      <c r="Y480" s="12">
        <v>1.08766260058966E-2</v>
      </c>
      <c r="Z480" s="12">
        <v>4.3917180018816802E-2</v>
      </c>
      <c r="AA480" s="12">
        <v>-1.3794786651457201E-2</v>
      </c>
      <c r="AB480" s="12">
        <v>-6.13639204169832E-2</v>
      </c>
      <c r="AC480" s="12">
        <v>-3.1987508311459502E-2</v>
      </c>
      <c r="AD480" s="12">
        <v>-3.28443866844315E-3</v>
      </c>
      <c r="AE480" s="12">
        <v>-3.0111023282554002E-2</v>
      </c>
      <c r="AF480" s="12">
        <v>-1.8019152270389201E-2</v>
      </c>
      <c r="AG480" s="12">
        <v>-3.8134392957313301E-2</v>
      </c>
      <c r="AH480" s="12">
        <v>-2.7839010488729301E-2</v>
      </c>
      <c r="AI480" s="12">
        <v>-2.2359570878013199E-2</v>
      </c>
      <c r="AJ480" s="12">
        <v>-1.07716039164519E-2</v>
      </c>
      <c r="AK480" s="12">
        <v>-4.1531803621329801E-3</v>
      </c>
      <c r="AL480" s="12">
        <v>2.3276040146827698E-3</v>
      </c>
      <c r="AM480" s="12">
        <v>-9.1393269290304703E-3</v>
      </c>
      <c r="AN480" s="12">
        <v>-1.9037503069131999E-2</v>
      </c>
      <c r="AO480" s="12">
        <v>-4.46087854645182E-2</v>
      </c>
      <c r="AP480" s="12">
        <v>-1.09165277613888E-2</v>
      </c>
      <c r="AQ480" s="12">
        <v>-3.27793386485907E-2</v>
      </c>
      <c r="AR480" s="12">
        <v>2.2322569166807998E-2</v>
      </c>
      <c r="AS480" s="12">
        <v>-1.0418560120209201E-2</v>
      </c>
      <c r="AT480" s="12">
        <v>-4.2775921812473798E-2</v>
      </c>
      <c r="AU480" s="12">
        <v>3.2250082907279799E-2</v>
      </c>
      <c r="AW480">
        <f t="array" ref="AW480">SUMPRODUCT(B480:AU480,TRANSPOSE('QoL regression results'!$H$3:$H$48))</f>
        <v>0.86355340382336354</v>
      </c>
    </row>
    <row r="481" spans="1:49" x14ac:dyDescent="0.3">
      <c r="A481">
        <v>480</v>
      </c>
      <c r="B481" s="12">
        <v>0.90090581836075401</v>
      </c>
      <c r="C481" s="12">
        <v>3.1837451365834398E-3</v>
      </c>
      <c r="D481" s="12">
        <v>7.9019991853719797E-3</v>
      </c>
      <c r="E481" s="12">
        <v>-3.14380603439601E-2</v>
      </c>
      <c r="F481" s="12">
        <v>2.74702688941189E-2</v>
      </c>
      <c r="G481" s="12">
        <v>1.2533605913403899E-2</v>
      </c>
      <c r="H481" s="12">
        <v>4.4424588530812402E-2</v>
      </c>
      <c r="I481" s="12">
        <v>-1.5891354601441001E-2</v>
      </c>
      <c r="J481" s="12">
        <v>-5.5186241665901199E-2</v>
      </c>
      <c r="K481" s="12">
        <v>-4.3926381711896598E-2</v>
      </c>
      <c r="L481" s="12">
        <v>-5.7032383487044799E-2</v>
      </c>
      <c r="M481" s="12">
        <v>-8.2463241014874594E-2</v>
      </c>
      <c r="N481" s="12">
        <v>-1.2987602081496999E-2</v>
      </c>
      <c r="O481" s="12">
        <v>-4.53549469941113E-2</v>
      </c>
      <c r="P481" s="12">
        <v>-8.8976115713202894E-2</v>
      </c>
      <c r="Q481" s="12">
        <v>-3.5674711593279597E-2</v>
      </c>
      <c r="R481" s="12">
        <v>-2.03003735777996E-2</v>
      </c>
      <c r="S481" s="12">
        <v>-4.3228965394481997E-2</v>
      </c>
      <c r="T481" s="12">
        <v>-9.42097490595835E-2</v>
      </c>
      <c r="U481" s="12">
        <v>6.3051496165868401E-3</v>
      </c>
      <c r="V481" s="12">
        <v>-1.46795159926499E-2</v>
      </c>
      <c r="W481" s="12">
        <v>-1.8231362803169799E-2</v>
      </c>
      <c r="X481" s="12">
        <v>-1.6588801316789199E-2</v>
      </c>
      <c r="Y481" s="12">
        <v>-9.6425213630910705E-3</v>
      </c>
      <c r="Z481" s="12">
        <v>-1.1067213716402201E-2</v>
      </c>
      <c r="AA481" s="12">
        <v>-1.65159207561743E-2</v>
      </c>
      <c r="AB481" s="12">
        <v>-8.3435053639239407E-2</v>
      </c>
      <c r="AC481" s="12">
        <v>-4.4229103675906198E-2</v>
      </c>
      <c r="AD481" s="12">
        <v>-2.2081439907432901E-2</v>
      </c>
      <c r="AE481" s="12">
        <v>-2.7609468822357701E-2</v>
      </c>
      <c r="AF481" s="12">
        <v>-1.1408872467789899E-2</v>
      </c>
      <c r="AG481" s="12">
        <v>-4.5428670712154201E-2</v>
      </c>
      <c r="AH481" s="12">
        <v>-4.4212714190730799E-2</v>
      </c>
      <c r="AI481" s="12">
        <v>-2.55415119773016E-2</v>
      </c>
      <c r="AJ481" s="12">
        <v>-1.16603051525958E-2</v>
      </c>
      <c r="AK481" s="12">
        <v>-1.4613152753682301E-3</v>
      </c>
      <c r="AL481" s="12">
        <v>3.3341715317419399E-3</v>
      </c>
      <c r="AM481" s="12">
        <v>-9.4446073058554198E-3</v>
      </c>
      <c r="AN481" s="12">
        <v>-1.88049026362773E-2</v>
      </c>
      <c r="AO481" s="12">
        <v>-3.3191731116258401E-2</v>
      </c>
      <c r="AP481" s="12">
        <v>-1.68428231587005E-2</v>
      </c>
      <c r="AQ481" s="12">
        <v>-3.8958158378150497E-2</v>
      </c>
      <c r="AR481" s="12">
        <v>2.1935210111713101E-2</v>
      </c>
      <c r="AS481" s="12">
        <v>-8.9889031810228594E-3</v>
      </c>
      <c r="AT481" s="12">
        <v>-4.1377702052371602E-2</v>
      </c>
      <c r="AU481" s="12">
        <v>3.0360355152313601E-2</v>
      </c>
      <c r="AW481">
        <f t="array" ref="AW481">SUMPRODUCT(B481:AU481,TRANSPOSE('QoL regression results'!$H$3:$H$48))</f>
        <v>0.86002727570176518</v>
      </c>
    </row>
    <row r="482" spans="1:49" x14ac:dyDescent="0.3">
      <c r="A482">
        <v>481</v>
      </c>
      <c r="B482" s="12">
        <v>0.89421913738605296</v>
      </c>
      <c r="C482" s="12">
        <v>-2.1667697821016402E-3</v>
      </c>
      <c r="D482" s="12">
        <v>-1.7621079637146101E-2</v>
      </c>
      <c r="E482" s="12">
        <v>-2.6526356324375999E-2</v>
      </c>
      <c r="F482" s="12">
        <v>2.0617430481099E-2</v>
      </c>
      <c r="G482" s="12">
        <v>1.1855005720636301E-2</v>
      </c>
      <c r="H482" s="12">
        <v>-1.1976254575231399E-2</v>
      </c>
      <c r="I482" s="12">
        <v>-7.2305341610167297E-3</v>
      </c>
      <c r="J482" s="12">
        <v>-5.6714093891832101E-2</v>
      </c>
      <c r="K482" s="12">
        <v>-3.8082927675224698E-2</v>
      </c>
      <c r="L482" s="12">
        <v>-9.3317627615319795E-2</v>
      </c>
      <c r="M482" s="12">
        <v>-0.117685131445178</v>
      </c>
      <c r="N482" s="12">
        <v>-9.9246012674010405E-3</v>
      </c>
      <c r="O482" s="12">
        <v>-6.8238587389457303E-2</v>
      </c>
      <c r="P482" s="12">
        <v>-8.3658630962521893E-2</v>
      </c>
      <c r="Q482" s="12">
        <v>-7.8517565542932405E-2</v>
      </c>
      <c r="R482" s="12">
        <v>-4.4407703757299098E-2</v>
      </c>
      <c r="S482" s="12">
        <v>-6.0009540740652997E-2</v>
      </c>
      <c r="T482" s="12">
        <v>-8.7747320127965794E-2</v>
      </c>
      <c r="U482" s="12">
        <v>-1.77699214265414E-2</v>
      </c>
      <c r="V482" s="12">
        <v>-0.115775635341143</v>
      </c>
      <c r="W482" s="12">
        <v>-2.65966300638764E-2</v>
      </c>
      <c r="X482" s="12">
        <v>-3.1588475512545497E-2</v>
      </c>
      <c r="Y482" s="12">
        <v>1.7793059441722998E-2</v>
      </c>
      <c r="Z482" s="12">
        <v>9.8571363740951306E-3</v>
      </c>
      <c r="AA482" s="12">
        <v>-1.9143964489181198E-2</v>
      </c>
      <c r="AB482" s="12">
        <v>-6.1817401639415501E-2</v>
      </c>
      <c r="AC482" s="12">
        <v>2.5734629573366599E-2</v>
      </c>
      <c r="AD482" s="12">
        <v>-3.8398670557402699E-3</v>
      </c>
      <c r="AE482" s="12">
        <v>-2.2667859268759898E-2</v>
      </c>
      <c r="AF482" s="12">
        <v>-9.82369439853867E-3</v>
      </c>
      <c r="AG482" s="12">
        <v>-4.72848106427649E-2</v>
      </c>
      <c r="AH482" s="12">
        <v>-3.3158775868102099E-2</v>
      </c>
      <c r="AI482" s="12">
        <v>-1.7201441076931102E-2</v>
      </c>
      <c r="AJ482" s="12">
        <v>-1.05263781431288E-2</v>
      </c>
      <c r="AK482" s="12">
        <v>-5.2927667190811002E-3</v>
      </c>
      <c r="AL482" s="12">
        <v>3.0105847845872898E-3</v>
      </c>
      <c r="AM482" s="12">
        <v>-1.1570864011924699E-2</v>
      </c>
      <c r="AN482" s="12">
        <v>-1.8218172408355601E-2</v>
      </c>
      <c r="AO482" s="12">
        <v>-4.0793430197194003E-2</v>
      </c>
      <c r="AP482" s="12">
        <v>-1.53609970328262E-2</v>
      </c>
      <c r="AQ482" s="12">
        <v>-3.45375268121874E-2</v>
      </c>
      <c r="AR482" s="12">
        <v>2.7770255256497799E-2</v>
      </c>
      <c r="AS482" s="12">
        <v>-1.04256986201232E-2</v>
      </c>
      <c r="AT482" s="12">
        <v>-4.2877734564732498E-2</v>
      </c>
      <c r="AU482" s="12">
        <v>3.0134840458361602E-2</v>
      </c>
      <c r="AW482">
        <f t="array" ref="AW482">SUMPRODUCT(B482:AU482,TRANSPOSE('QoL regression results'!$H$3:$H$48))</f>
        <v>0.86407094630253811</v>
      </c>
    </row>
    <row r="483" spans="1:49" x14ac:dyDescent="0.3">
      <c r="A483">
        <v>482</v>
      </c>
      <c r="B483" s="12">
        <v>0.88918907426164395</v>
      </c>
      <c r="C483" s="12">
        <v>9.0960529530767595E-4</v>
      </c>
      <c r="D483" s="12">
        <v>7.9471824456796708E-3</v>
      </c>
      <c r="E483" s="12">
        <v>-3.6994797656182701E-2</v>
      </c>
      <c r="F483" s="12">
        <v>1.93768280549978E-2</v>
      </c>
      <c r="G483" s="12">
        <v>6.0584107250029398E-3</v>
      </c>
      <c r="H483" s="12">
        <v>-1.8223492760553999E-2</v>
      </c>
      <c r="I483" s="12">
        <v>-2.7265872704665801E-2</v>
      </c>
      <c r="J483" s="12">
        <v>-5.1556463126558302E-2</v>
      </c>
      <c r="K483" s="12">
        <v>-4.2136911359564697E-2</v>
      </c>
      <c r="L483" s="12">
        <v>-9.8922317922683398E-2</v>
      </c>
      <c r="M483" s="12">
        <v>-0.120748782523801</v>
      </c>
      <c r="N483" s="12">
        <v>-1.2064715307082001E-2</v>
      </c>
      <c r="O483" s="12">
        <v>-3.3036794899494702E-2</v>
      </c>
      <c r="P483" s="12">
        <v>-4.8721045150391898E-2</v>
      </c>
      <c r="Q483" s="12">
        <v>-5.1494454299063297E-2</v>
      </c>
      <c r="R483" s="12">
        <v>-7.7088410072924093E-2</v>
      </c>
      <c r="S483" s="12">
        <v>-4.0324940208616898E-2</v>
      </c>
      <c r="T483" s="12">
        <v>-0.102378380107367</v>
      </c>
      <c r="U483" s="12">
        <v>1.3094773679096399E-2</v>
      </c>
      <c r="V483" s="12">
        <v>-0.16867432083601</v>
      </c>
      <c r="W483" s="12">
        <v>-3.1381881968892002E-2</v>
      </c>
      <c r="X483" s="12">
        <v>-5.8879045279765597E-2</v>
      </c>
      <c r="Y483" s="12">
        <v>2.4805383071066299E-2</v>
      </c>
      <c r="Z483" s="12">
        <v>2.7164537254017899E-2</v>
      </c>
      <c r="AA483" s="12">
        <v>-1.49097973959488E-2</v>
      </c>
      <c r="AB483" s="12">
        <v>-7.7121775650809896E-2</v>
      </c>
      <c r="AC483" s="12">
        <v>-2.11230313608275E-2</v>
      </c>
      <c r="AD483" s="12">
        <v>6.1039340666705598E-3</v>
      </c>
      <c r="AE483" s="12">
        <v>-3.1357160375356102E-2</v>
      </c>
      <c r="AF483" s="12">
        <v>-1.4946846444491201E-2</v>
      </c>
      <c r="AG483" s="12">
        <v>-4.5045321242507201E-2</v>
      </c>
      <c r="AH483" s="12">
        <v>-3.5451277504859699E-2</v>
      </c>
      <c r="AI483" s="12">
        <v>-2.4068940699902501E-2</v>
      </c>
      <c r="AJ483" s="12">
        <v>-8.1511244978984092E-3</v>
      </c>
      <c r="AK483" s="12">
        <v>2.48413603458392E-3</v>
      </c>
      <c r="AL483" s="12">
        <v>9.5286872473808997E-3</v>
      </c>
      <c r="AM483" s="12">
        <v>-1.5837204635204499E-3</v>
      </c>
      <c r="AN483" s="12">
        <v>-8.6098564820809905E-3</v>
      </c>
      <c r="AO483" s="12">
        <v>-2.47027496932756E-2</v>
      </c>
      <c r="AP483" s="12">
        <v>-1.19546758487203E-2</v>
      </c>
      <c r="AQ483" s="12">
        <v>-3.9388608428421401E-2</v>
      </c>
      <c r="AR483" s="12">
        <v>1.79408890878935E-2</v>
      </c>
      <c r="AS483" s="12">
        <v>-1.63658083606915E-2</v>
      </c>
      <c r="AT483" s="12">
        <v>-4.3525045547845503E-2</v>
      </c>
      <c r="AU483" s="12">
        <v>3.6584613638541701E-2</v>
      </c>
      <c r="AW483">
        <f t="array" ref="AW483">SUMPRODUCT(B483:AU483,TRANSPOSE('QoL regression results'!$H$3:$H$48))</f>
        <v>0.86326648400416517</v>
      </c>
    </row>
    <row r="484" spans="1:49" x14ac:dyDescent="0.3">
      <c r="A484">
        <v>483</v>
      </c>
      <c r="B484" s="12">
        <v>0.89760954268501203</v>
      </c>
      <c r="C484" s="12">
        <v>-4.27930706852214E-4</v>
      </c>
      <c r="D484" s="12">
        <v>-7.9480370302859003E-3</v>
      </c>
      <c r="E484" s="12">
        <v>-3.0421640408627999E-2</v>
      </c>
      <c r="F484" s="12">
        <v>2.2921312483956201E-2</v>
      </c>
      <c r="G484" s="12">
        <v>1.5910145961479199E-2</v>
      </c>
      <c r="H484" s="12">
        <v>9.0585203008897303E-3</v>
      </c>
      <c r="I484" s="12">
        <v>-1.87764412486849E-2</v>
      </c>
      <c r="J484" s="12">
        <v>-8.4881645182205506E-2</v>
      </c>
      <c r="K484" s="12">
        <v>-4.1739840753552297E-2</v>
      </c>
      <c r="L484" s="12">
        <v>-8.5371681268916394E-2</v>
      </c>
      <c r="M484" s="12">
        <v>-0.15062344614133699</v>
      </c>
      <c r="N484" s="12">
        <v>-1.1355641658729401E-2</v>
      </c>
      <c r="O484" s="12">
        <v>-3.8345414083720802E-2</v>
      </c>
      <c r="P484" s="12">
        <v>-9.8471486404200198E-2</v>
      </c>
      <c r="Q484" s="12">
        <v>-6.6738577041869196E-2</v>
      </c>
      <c r="R484" s="12">
        <v>-4.2557804898584101E-2</v>
      </c>
      <c r="S484" s="12">
        <v>-4.7800136207661499E-2</v>
      </c>
      <c r="T484" s="12">
        <v>-9.2853507360795604E-2</v>
      </c>
      <c r="U484" s="12">
        <v>1.82649923675662E-2</v>
      </c>
      <c r="V484" s="12">
        <v>1.16851332863099E-2</v>
      </c>
      <c r="W484" s="12">
        <v>-3.2280731135326798E-2</v>
      </c>
      <c r="X484" s="12">
        <v>-1.28566471513778E-2</v>
      </c>
      <c r="Y484" s="12">
        <v>-2.1513541393661101E-3</v>
      </c>
      <c r="Z484" s="12">
        <v>-2.1968653994541398E-2</v>
      </c>
      <c r="AA484" s="12">
        <v>-2.7232233514447798E-2</v>
      </c>
      <c r="AB484" s="12">
        <v>-7.0433956217035798E-2</v>
      </c>
      <c r="AC484" s="12">
        <v>-1.9611388537042001E-3</v>
      </c>
      <c r="AD484" s="12">
        <v>-2.1145996861227999E-2</v>
      </c>
      <c r="AE484" s="12">
        <v>-2.11103573743943E-2</v>
      </c>
      <c r="AF484" s="12">
        <v>-1.5711639708554302E-2</v>
      </c>
      <c r="AG484" s="12">
        <v>-4.5556938629392099E-2</v>
      </c>
      <c r="AH484" s="12">
        <v>-3.41447941459131E-2</v>
      </c>
      <c r="AI484" s="12">
        <v>-1.7910442624516201E-2</v>
      </c>
      <c r="AJ484" s="12">
        <v>-1.31639466998237E-2</v>
      </c>
      <c r="AK484" s="12">
        <v>-8.75698759201682E-3</v>
      </c>
      <c r="AL484" s="12">
        <v>2.0133352831418799E-3</v>
      </c>
      <c r="AM484" s="12">
        <v>-9.5732707205777E-3</v>
      </c>
      <c r="AN484" s="12">
        <v>-1.99034716601681E-2</v>
      </c>
      <c r="AO484" s="12">
        <v>-2.6309461588366501E-2</v>
      </c>
      <c r="AP484" s="12">
        <v>-9.3866431771620195E-3</v>
      </c>
      <c r="AQ484" s="12">
        <v>-4.2370020241531699E-2</v>
      </c>
      <c r="AR484" s="12">
        <v>2.1878652680817401E-2</v>
      </c>
      <c r="AS484" s="12">
        <v>-1.2230785088535701E-2</v>
      </c>
      <c r="AT484" s="12">
        <v>-4.5443384865119597E-2</v>
      </c>
      <c r="AU484" s="12">
        <v>2.7684912829757099E-2</v>
      </c>
      <c r="AW484">
        <f t="array" ref="AW484">SUMPRODUCT(B484:AU484,TRANSPOSE('QoL regression results'!$H$3:$H$48))</f>
        <v>0.86547808382224078</v>
      </c>
    </row>
    <row r="485" spans="1:49" x14ac:dyDescent="0.3">
      <c r="A485">
        <v>484</v>
      </c>
      <c r="B485" s="12">
        <v>0.89596846195962199</v>
      </c>
      <c r="C485" s="12">
        <v>4.86752078859941E-4</v>
      </c>
      <c r="D485" s="12">
        <v>-9.5885548773102201E-3</v>
      </c>
      <c r="E485" s="12">
        <v>-3.6820209034885198E-2</v>
      </c>
      <c r="F485" s="12">
        <v>2.5817635704433E-2</v>
      </c>
      <c r="G485" s="12">
        <v>2.5412343442157599E-2</v>
      </c>
      <c r="H485" s="12">
        <v>1.26767719283211E-2</v>
      </c>
      <c r="I485" s="12">
        <v>-2.7027347371211201E-2</v>
      </c>
      <c r="J485" s="12">
        <v>-8.5519396199844194E-2</v>
      </c>
      <c r="K485" s="12">
        <v>-4.6952772175932397E-2</v>
      </c>
      <c r="L485" s="12">
        <v>-0.103432535447733</v>
      </c>
      <c r="M485" s="12">
        <v>-9.3785192775194495E-2</v>
      </c>
      <c r="N485" s="12">
        <v>-5.39116233730482E-3</v>
      </c>
      <c r="O485" s="12">
        <v>-7.2345819287096297E-2</v>
      </c>
      <c r="P485" s="12">
        <v>-0.11833365586608501</v>
      </c>
      <c r="Q485" s="12">
        <v>-5.1367688601761198E-2</v>
      </c>
      <c r="R485" s="12">
        <v>-2.7052587151797099E-2</v>
      </c>
      <c r="S485" s="12">
        <v>-6.2038505342853899E-2</v>
      </c>
      <c r="T485" s="12">
        <v>-0.101593531046678</v>
      </c>
      <c r="U485" s="12">
        <v>4.9497614792532903E-3</v>
      </c>
      <c r="V485" s="12">
        <v>-0.101713859251558</v>
      </c>
      <c r="W485" s="12">
        <v>-1.1168778055167699E-2</v>
      </c>
      <c r="X485" s="12">
        <v>-2.9731807636454399E-2</v>
      </c>
      <c r="Y485" s="12">
        <v>2.29083536982208E-2</v>
      </c>
      <c r="Z485" s="12">
        <v>-2.5343058418870999E-2</v>
      </c>
      <c r="AA485" s="12">
        <v>-2.5250536506567701E-2</v>
      </c>
      <c r="AB485" s="12">
        <v>-8.6460004124334494E-2</v>
      </c>
      <c r="AC485" s="12">
        <v>-2.5729339949829302E-3</v>
      </c>
      <c r="AD485" s="12">
        <v>1.4055825969058E-2</v>
      </c>
      <c r="AE485" s="12">
        <v>-2.7567471852891899E-2</v>
      </c>
      <c r="AF485" s="12">
        <v>-1.18944616161879E-2</v>
      </c>
      <c r="AG485" s="12">
        <v>-4.6912878444065803E-2</v>
      </c>
      <c r="AH485" s="12">
        <v>-4.4097415540981101E-2</v>
      </c>
      <c r="AI485" s="12">
        <v>-1.8063640202778099E-2</v>
      </c>
      <c r="AJ485" s="12">
        <v>-1.4773612546168701E-2</v>
      </c>
      <c r="AK485" s="12">
        <v>3.1543470267006001E-3</v>
      </c>
      <c r="AL485" s="12">
        <v>3.1355212974253002E-3</v>
      </c>
      <c r="AM485" s="12">
        <v>-9.8229262201892098E-3</v>
      </c>
      <c r="AN485" s="12">
        <v>-1.03137061619954E-2</v>
      </c>
      <c r="AO485" s="12">
        <v>-2.755464748918E-2</v>
      </c>
      <c r="AP485" s="12">
        <v>-1.0588909490139501E-2</v>
      </c>
      <c r="AQ485" s="12">
        <v>-3.9973664253817397E-2</v>
      </c>
      <c r="AR485" s="12">
        <v>1.90980203344834E-2</v>
      </c>
      <c r="AS485" s="12">
        <v>-1.02932631005583E-2</v>
      </c>
      <c r="AT485" s="12">
        <v>-4.4032840867262502E-2</v>
      </c>
      <c r="AU485" s="12">
        <v>3.4798493136459198E-2</v>
      </c>
      <c r="AW485">
        <f t="array" ref="AW485">SUMPRODUCT(B485:AU485,TRANSPOSE('QoL regression results'!$H$3:$H$48))</f>
        <v>0.8550065677160662</v>
      </c>
    </row>
    <row r="486" spans="1:49" x14ac:dyDescent="0.3">
      <c r="A486">
        <v>485</v>
      </c>
      <c r="B486" s="12">
        <v>0.89327759091697001</v>
      </c>
      <c r="C486" s="12">
        <v>-1.44811432165476E-3</v>
      </c>
      <c r="D486" s="12">
        <v>-8.5429922641660303E-3</v>
      </c>
      <c r="E486" s="12">
        <v>-2.0927302328022999E-2</v>
      </c>
      <c r="F486" s="12">
        <v>2.6287661312724E-2</v>
      </c>
      <c r="G486" s="12">
        <v>2.4929297476368899E-2</v>
      </c>
      <c r="H486" s="12">
        <v>1.27806400136018E-2</v>
      </c>
      <c r="I486" s="12">
        <v>-2.35099702574573E-2</v>
      </c>
      <c r="J486" s="12">
        <v>-4.6595559231357102E-2</v>
      </c>
      <c r="K486" s="12">
        <v>-4.7683490120813798E-2</v>
      </c>
      <c r="L486" s="12">
        <v>-6.5613712637463795E-2</v>
      </c>
      <c r="M486" s="12">
        <v>-0.122742834437247</v>
      </c>
      <c r="N486" s="12">
        <v>-2.11814953871413E-2</v>
      </c>
      <c r="O486" s="12">
        <v>-6.8525792755007003E-2</v>
      </c>
      <c r="P486" s="12">
        <v>-9.8713860966713002E-2</v>
      </c>
      <c r="Q486" s="12">
        <v>-7.4734284273735005E-2</v>
      </c>
      <c r="R486" s="12">
        <v>-3.4990496641264301E-2</v>
      </c>
      <c r="S486" s="12">
        <v>-5.1481365155167103E-2</v>
      </c>
      <c r="T486" s="12">
        <v>-7.4283551158005501E-2</v>
      </c>
      <c r="U486" s="12">
        <v>-2.48456294429261E-2</v>
      </c>
      <c r="V486" s="12">
        <v>-0.10146493723425599</v>
      </c>
      <c r="W486" s="12">
        <v>-2.24692443945076E-2</v>
      </c>
      <c r="X486" s="12">
        <v>-3.1459521487572202E-2</v>
      </c>
      <c r="Y486" s="12">
        <v>1.06052232028595E-2</v>
      </c>
      <c r="Z486" s="12">
        <v>-4.1179605958288797E-3</v>
      </c>
      <c r="AA486" s="12">
        <v>-2.3168689328358701E-2</v>
      </c>
      <c r="AB486" s="12">
        <v>-6.2343245405456701E-2</v>
      </c>
      <c r="AC486" s="12">
        <v>5.3447781840450299E-2</v>
      </c>
      <c r="AD486" s="12">
        <v>-4.4085134852924597E-2</v>
      </c>
      <c r="AE486" s="12">
        <v>-2.6469406721942802E-2</v>
      </c>
      <c r="AF486" s="12">
        <v>-1.38781232263222E-2</v>
      </c>
      <c r="AG486" s="12">
        <v>-4.42141671638034E-2</v>
      </c>
      <c r="AH486" s="12">
        <v>-4.0697763723322698E-2</v>
      </c>
      <c r="AI486" s="12">
        <v>-2.7858272151418399E-2</v>
      </c>
      <c r="AJ486" s="12">
        <v>-1.3304959392355599E-2</v>
      </c>
      <c r="AK486" s="12">
        <v>5.3972777572752397E-3</v>
      </c>
      <c r="AL486" s="12">
        <v>5.4641227872348902E-3</v>
      </c>
      <c r="AM486" s="12">
        <v>-3.9888422586563596E-3</v>
      </c>
      <c r="AN486" s="12">
        <v>-1.10271954642305E-2</v>
      </c>
      <c r="AO486" s="12">
        <v>-2.7708690151553601E-2</v>
      </c>
      <c r="AP486" s="12">
        <v>-1.20603794156983E-2</v>
      </c>
      <c r="AQ486" s="12">
        <v>-4.24271208096033E-2</v>
      </c>
      <c r="AR486" s="12">
        <v>1.9401109963007701E-2</v>
      </c>
      <c r="AS486" s="12">
        <v>-1.07584830325754E-2</v>
      </c>
      <c r="AT486" s="12">
        <v>-3.9245503452440697E-2</v>
      </c>
      <c r="AU486" s="12">
        <v>3.22768443179903E-2</v>
      </c>
      <c r="AW486">
        <f t="array" ref="AW486">SUMPRODUCT(B486:AU486,TRANSPOSE('QoL regression results'!$H$3:$H$48))</f>
        <v>0.85804394998088218</v>
      </c>
    </row>
    <row r="487" spans="1:49" x14ac:dyDescent="0.3">
      <c r="A487">
        <v>486</v>
      </c>
      <c r="B487" s="12">
        <v>0.88924795867483297</v>
      </c>
      <c r="C487" s="12">
        <v>2.1914049986293801E-4</v>
      </c>
      <c r="D487" s="12">
        <v>-1.61638085541943E-2</v>
      </c>
      <c r="E487" s="12">
        <v>-3.38740896711167E-2</v>
      </c>
      <c r="F487" s="12">
        <v>2.4136742886839299E-2</v>
      </c>
      <c r="G487" s="12">
        <v>2.28822740415415E-2</v>
      </c>
      <c r="H487" s="12">
        <v>-3.3371259884376302E-3</v>
      </c>
      <c r="I487" s="12">
        <v>-8.9742723150408495E-3</v>
      </c>
      <c r="J487" s="12">
        <v>-7.99332903135795E-2</v>
      </c>
      <c r="K487" s="12">
        <v>-4.50450096473652E-2</v>
      </c>
      <c r="L487" s="12">
        <v>-8.0882955875511101E-2</v>
      </c>
      <c r="M487" s="12">
        <v>-0.139061110725269</v>
      </c>
      <c r="N487" s="12">
        <v>-4.3978285873619996E-3</v>
      </c>
      <c r="O487" s="12">
        <v>-7.0227591342736498E-2</v>
      </c>
      <c r="P487" s="12">
        <v>-0.11777214261255201</v>
      </c>
      <c r="Q487" s="12">
        <v>-7.3974405662972906E-2</v>
      </c>
      <c r="R487" s="12">
        <v>-2.8856624336306601E-2</v>
      </c>
      <c r="S487" s="12">
        <v>-5.3190180932403901E-2</v>
      </c>
      <c r="T487" s="12">
        <v>-8.3591819145015303E-2</v>
      </c>
      <c r="U487" s="12">
        <v>-2.3126557079006702E-3</v>
      </c>
      <c r="V487" s="12">
        <v>-0.104490299654524</v>
      </c>
      <c r="W487" s="12">
        <v>-3.6779247650441299E-2</v>
      </c>
      <c r="X487" s="12">
        <v>-3.2285718667300498E-2</v>
      </c>
      <c r="Y487" s="12">
        <v>2.2430512133210501E-2</v>
      </c>
      <c r="Z487" s="12">
        <v>1.9189226463524198E-2</v>
      </c>
      <c r="AA487" s="12">
        <v>-1.4768342330431601E-2</v>
      </c>
      <c r="AB487" s="12">
        <v>-6.4222595028043894E-2</v>
      </c>
      <c r="AC487" s="12">
        <v>-2.1237900567417801E-2</v>
      </c>
      <c r="AD487" s="12">
        <v>7.7368957520389404E-3</v>
      </c>
      <c r="AE487" s="12">
        <v>-2.8696260837872301E-2</v>
      </c>
      <c r="AF487" s="12">
        <v>-1.37370930332086E-2</v>
      </c>
      <c r="AG487" s="12">
        <v>-4.3015111715447203E-2</v>
      </c>
      <c r="AH487" s="12">
        <v>-3.4239207669889499E-2</v>
      </c>
      <c r="AI487" s="12">
        <v>-1.53605192907266E-2</v>
      </c>
      <c r="AJ487" s="12">
        <v>-1.33292715687189E-2</v>
      </c>
      <c r="AK487" s="12">
        <v>5.2672003296393198E-3</v>
      </c>
      <c r="AL487" s="12">
        <v>1.27303098216183E-2</v>
      </c>
      <c r="AM487" s="12">
        <v>-2.44939005180519E-3</v>
      </c>
      <c r="AN487" s="12">
        <v>-1.05356640408612E-2</v>
      </c>
      <c r="AO487" s="12">
        <v>-3.0386650212819302E-2</v>
      </c>
      <c r="AP487" s="12">
        <v>-7.9654811806973702E-3</v>
      </c>
      <c r="AQ487" s="12">
        <v>-3.6029767797444802E-2</v>
      </c>
      <c r="AR487" s="12">
        <v>2.2134423347811599E-2</v>
      </c>
      <c r="AS487" s="12">
        <v>-9.2383722852368306E-3</v>
      </c>
      <c r="AT487" s="12">
        <v>-4.24766694591368E-2</v>
      </c>
      <c r="AU487" s="12">
        <v>2.4213170045160201E-2</v>
      </c>
      <c r="AW487">
        <f t="array" ref="AW487">SUMPRODUCT(B487:AU487,TRANSPOSE('QoL regression results'!$H$3:$H$48))</f>
        <v>0.86773906082656171</v>
      </c>
    </row>
    <row r="488" spans="1:49" x14ac:dyDescent="0.3">
      <c r="A488">
        <v>487</v>
      </c>
      <c r="B488" s="12">
        <v>0.89970770923447296</v>
      </c>
      <c r="C488" s="12">
        <v>7.7639162466220399E-4</v>
      </c>
      <c r="D488" s="12">
        <v>-1.28302441644144E-2</v>
      </c>
      <c r="E488" s="12">
        <v>-6.1214586024150404E-3</v>
      </c>
      <c r="F488" s="12">
        <v>1.3123695265354E-2</v>
      </c>
      <c r="G488" s="12">
        <v>1.1257488317343901E-2</v>
      </c>
      <c r="H488" s="12">
        <v>-1.2834746452473501E-2</v>
      </c>
      <c r="I488" s="12">
        <v>-1.75478140747042E-2</v>
      </c>
      <c r="J488" s="12">
        <v>-4.9412781913544701E-2</v>
      </c>
      <c r="K488" s="12">
        <v>-3.9006151591243099E-2</v>
      </c>
      <c r="L488" s="12">
        <v>-0.109069056286915</v>
      </c>
      <c r="M488" s="12">
        <v>-5.8406049448660902E-2</v>
      </c>
      <c r="N488" s="12">
        <v>-8.7325096962448494E-3</v>
      </c>
      <c r="O488" s="12">
        <v>-2.8364004399223701E-2</v>
      </c>
      <c r="P488" s="12">
        <v>-7.7674350387628002E-2</v>
      </c>
      <c r="Q488" s="12">
        <v>-6.5090826450262707E-2</v>
      </c>
      <c r="R488" s="12">
        <v>-3.4359465451442701E-2</v>
      </c>
      <c r="S488" s="12">
        <v>-4.5573895824472403E-2</v>
      </c>
      <c r="T488" s="12">
        <v>-7.0613727751629302E-2</v>
      </c>
      <c r="U488" s="12">
        <v>1.87822110646973E-2</v>
      </c>
      <c r="V488" s="12">
        <v>-7.8566541947909796E-2</v>
      </c>
      <c r="W488" s="12">
        <v>-2.69041349067086E-2</v>
      </c>
      <c r="X488" s="12">
        <v>-3.0055097119451899E-2</v>
      </c>
      <c r="Y488" s="12">
        <v>-8.6131833002781408E-3</v>
      </c>
      <c r="Z488" s="12">
        <v>-2.5924010329909101E-2</v>
      </c>
      <c r="AA488" s="12">
        <v>-2.07260816098251E-3</v>
      </c>
      <c r="AB488" s="12">
        <v>-6.0484451414180698E-2</v>
      </c>
      <c r="AC488" s="12">
        <v>-3.2577768249653603E-2</v>
      </c>
      <c r="AD488" s="12">
        <v>2.83121053060304E-2</v>
      </c>
      <c r="AE488" s="12">
        <v>-2.777172291462E-2</v>
      </c>
      <c r="AF488" s="12">
        <v>-1.2376132027638501E-2</v>
      </c>
      <c r="AG488" s="12">
        <v>-4.7149685766568999E-2</v>
      </c>
      <c r="AH488" s="12">
        <v>-3.2393341103340099E-2</v>
      </c>
      <c r="AI488" s="12">
        <v>-2.12791052979719E-2</v>
      </c>
      <c r="AJ488" s="12">
        <v>-1.15805131257763E-2</v>
      </c>
      <c r="AK488" s="12">
        <v>-8.3442159797748397E-3</v>
      </c>
      <c r="AL488" s="12">
        <v>-1.44268590494355E-3</v>
      </c>
      <c r="AM488" s="12">
        <v>-1.09062533368717E-2</v>
      </c>
      <c r="AN488" s="12">
        <v>-2.1609070369675E-2</v>
      </c>
      <c r="AO488" s="12">
        <v>-4.2594056660674798E-2</v>
      </c>
      <c r="AP488" s="12">
        <v>-9.4510441321189707E-3</v>
      </c>
      <c r="AQ488" s="12">
        <v>-3.5709232611803601E-2</v>
      </c>
      <c r="AR488" s="12">
        <v>2.3694137255247601E-2</v>
      </c>
      <c r="AS488" s="12">
        <v>-1.00943490309229E-2</v>
      </c>
      <c r="AT488" s="12">
        <v>-4.61388324268832E-2</v>
      </c>
      <c r="AU488" s="12">
        <v>2.8596044031492102E-2</v>
      </c>
      <c r="AW488">
        <f t="array" ref="AW488">SUMPRODUCT(B488:AU488,TRANSPOSE('QoL regression results'!$H$3:$H$48))</f>
        <v>0.86587168222618927</v>
      </c>
    </row>
    <row r="489" spans="1:49" x14ac:dyDescent="0.3">
      <c r="A489">
        <v>488</v>
      </c>
      <c r="B489" s="12">
        <v>0.89356265475445595</v>
      </c>
      <c r="C489" s="12">
        <v>3.3991664093706701E-3</v>
      </c>
      <c r="D489" s="12">
        <v>9.9427645190114499E-3</v>
      </c>
      <c r="E489" s="12">
        <v>-1.5819290702070301E-2</v>
      </c>
      <c r="F489" s="12">
        <v>2.5910992669829901E-2</v>
      </c>
      <c r="G489" s="12">
        <v>1.9164047081896399E-2</v>
      </c>
      <c r="H489" s="12">
        <v>-9.9454178137006006E-4</v>
      </c>
      <c r="I489" s="12">
        <v>-2.1952735051000899E-2</v>
      </c>
      <c r="J489" s="12">
        <v>-3.8298837736606799E-2</v>
      </c>
      <c r="K489" s="12">
        <v>-3.8768046649770099E-2</v>
      </c>
      <c r="L489" s="12">
        <v>-0.105303513856268</v>
      </c>
      <c r="M489" s="12">
        <v>-8.5639557627898502E-2</v>
      </c>
      <c r="N489" s="12">
        <v>-1.9175683115484999E-2</v>
      </c>
      <c r="O489" s="12">
        <v>-8.9610327727815506E-2</v>
      </c>
      <c r="P489" s="12">
        <v>-7.1489854643423403E-2</v>
      </c>
      <c r="Q489" s="12">
        <v>-3.1226429243698301E-2</v>
      </c>
      <c r="R489" s="12">
        <v>-4.3114409624190199E-2</v>
      </c>
      <c r="S489" s="12">
        <v>-3.3216333047822198E-2</v>
      </c>
      <c r="T489" s="12">
        <v>-9.7137179092592105E-2</v>
      </c>
      <c r="U489" s="12">
        <v>4.5181093534700997E-3</v>
      </c>
      <c r="V489" s="12">
        <v>-7.5458632299498396E-2</v>
      </c>
      <c r="W489" s="12">
        <v>-2.6235702740077901E-2</v>
      </c>
      <c r="X489" s="12">
        <v>5.38495338392683E-3</v>
      </c>
      <c r="Y489" s="12">
        <v>-7.25249469415581E-3</v>
      </c>
      <c r="Z489" s="12">
        <v>1.1873576359137401E-2</v>
      </c>
      <c r="AA489" s="12">
        <v>-2.9080820205814199E-2</v>
      </c>
      <c r="AB489" s="12">
        <v>-9.2034207572879501E-2</v>
      </c>
      <c r="AC489" s="12">
        <v>-6.3076630274013404E-2</v>
      </c>
      <c r="AD489" s="12">
        <v>6.07594021379931E-2</v>
      </c>
      <c r="AE489" s="12">
        <v>-1.99722646626861E-2</v>
      </c>
      <c r="AF489" s="12">
        <v>-1.6528214703491799E-2</v>
      </c>
      <c r="AG489" s="12">
        <v>-4.4701713694414398E-2</v>
      </c>
      <c r="AH489" s="12">
        <v>-4.2779573561864702E-2</v>
      </c>
      <c r="AI489" s="12">
        <v>-1.37915812216563E-2</v>
      </c>
      <c r="AJ489" s="12">
        <v>-1.55713929145198E-2</v>
      </c>
      <c r="AK489" s="12">
        <v>-1.69228202997746E-3</v>
      </c>
      <c r="AL489" s="12">
        <v>-1.01081319311622E-4</v>
      </c>
      <c r="AM489" s="12">
        <v>-8.4116098812037805E-3</v>
      </c>
      <c r="AN489" s="12">
        <v>-2.34953855593696E-2</v>
      </c>
      <c r="AO489" s="12">
        <v>-3.3829331124616002E-2</v>
      </c>
      <c r="AP489" s="12">
        <v>-1.1989522733251099E-2</v>
      </c>
      <c r="AQ489" s="12">
        <v>-3.3905111170858898E-2</v>
      </c>
      <c r="AR489" s="12">
        <v>2.1292202418864401E-2</v>
      </c>
      <c r="AS489" s="12">
        <v>-1.0821659410109199E-2</v>
      </c>
      <c r="AT489" s="12">
        <v>-4.0623741174884397E-2</v>
      </c>
      <c r="AU489" s="12">
        <v>3.4882992311627503E-2</v>
      </c>
      <c r="AW489">
        <f t="array" ref="AW489">SUMPRODUCT(B489:AU489,TRANSPOSE('QoL regression results'!$H$3:$H$48))</f>
        <v>0.85068199987327964</v>
      </c>
    </row>
    <row r="490" spans="1:49" x14ac:dyDescent="0.3">
      <c r="A490">
        <v>489</v>
      </c>
      <c r="B490" s="12">
        <v>0.89262933552310697</v>
      </c>
      <c r="C490" s="12">
        <v>3.2007051464594699E-3</v>
      </c>
      <c r="D490" s="12">
        <v>5.8992460252382797E-3</v>
      </c>
      <c r="E490" s="12">
        <v>-2.2699190061906401E-2</v>
      </c>
      <c r="F490" s="12">
        <v>9.1053532635280692E-3</v>
      </c>
      <c r="G490" s="12">
        <v>6.2937699519412501E-3</v>
      </c>
      <c r="H490" s="12">
        <v>-1.9397842467875199E-2</v>
      </c>
      <c r="I490" s="12">
        <v>-2.1186558801639801E-2</v>
      </c>
      <c r="J490" s="12">
        <v>-5.4446996358243897E-2</v>
      </c>
      <c r="K490" s="12">
        <v>-4.0648506932922303E-2</v>
      </c>
      <c r="L490" s="12">
        <v>-0.100847887921029</v>
      </c>
      <c r="M490" s="12">
        <v>-9.0422636502712594E-2</v>
      </c>
      <c r="N490" s="12">
        <v>-2.7471236185875401E-2</v>
      </c>
      <c r="O490" s="12">
        <v>-0.10351236346629</v>
      </c>
      <c r="P490" s="12">
        <v>-0.122438376387866</v>
      </c>
      <c r="Q490" s="12">
        <v>-6.3871640435057594E-2</v>
      </c>
      <c r="R490" s="12">
        <v>-6.0130795957656802E-2</v>
      </c>
      <c r="S490" s="12">
        <v>-3.7887700542411903E-2</v>
      </c>
      <c r="T490" s="12">
        <v>-0.103818164255428</v>
      </c>
      <c r="U490" s="12">
        <v>2.4355041550214999E-2</v>
      </c>
      <c r="V490" s="12">
        <v>-8.9351926889488606E-2</v>
      </c>
      <c r="W490" s="12">
        <v>-1.7820038516038202E-2</v>
      </c>
      <c r="X490" s="12">
        <v>-2.9285497758001999E-2</v>
      </c>
      <c r="Y490" s="12">
        <v>1.09658977470983E-2</v>
      </c>
      <c r="Z490" s="12">
        <v>-1.3833478642922101E-2</v>
      </c>
      <c r="AA490" s="12">
        <v>-1.31091714591578E-2</v>
      </c>
      <c r="AB490" s="12">
        <v>-7.0907187072703506E-2</v>
      </c>
      <c r="AC490" s="12">
        <v>-6.83597112289633E-3</v>
      </c>
      <c r="AD490" s="12">
        <v>-4.4404143521534503E-2</v>
      </c>
      <c r="AE490" s="12">
        <v>-2.7329206221617702E-2</v>
      </c>
      <c r="AF490" s="12">
        <v>-3.5750873281434501E-3</v>
      </c>
      <c r="AG490" s="12">
        <v>-4.0275427428647002E-2</v>
      </c>
      <c r="AH490" s="12">
        <v>-2.1390029512846399E-2</v>
      </c>
      <c r="AI490" s="12">
        <v>-1.62654056292992E-2</v>
      </c>
      <c r="AJ490" s="12">
        <v>-9.7695248434993501E-3</v>
      </c>
      <c r="AK490" s="12">
        <v>-4.2401255283908796E-3</v>
      </c>
      <c r="AL490" s="12">
        <v>1.0726190523048999E-3</v>
      </c>
      <c r="AM490" s="12">
        <v>-1.1705490242115899E-2</v>
      </c>
      <c r="AN490" s="12">
        <v>-2.0453612235192601E-2</v>
      </c>
      <c r="AO490" s="12">
        <v>-3.3111752940211001E-2</v>
      </c>
      <c r="AP490" s="12">
        <v>-1.0628475777398101E-2</v>
      </c>
      <c r="AQ490" s="12">
        <v>-4.2681856391796801E-2</v>
      </c>
      <c r="AR490" s="12">
        <v>2.4828522848278401E-2</v>
      </c>
      <c r="AS490" s="12">
        <v>-1.1940635295115401E-2</v>
      </c>
      <c r="AT490" s="12">
        <v>-4.4926240413590002E-2</v>
      </c>
      <c r="AU490" s="12">
        <v>2.7972580615007001E-2</v>
      </c>
      <c r="AW490">
        <f t="array" ref="AW490">SUMPRODUCT(B490:AU490,TRANSPOSE('QoL regression results'!$H$3:$H$48))</f>
        <v>0.8723119250625655</v>
      </c>
    </row>
    <row r="491" spans="1:49" x14ac:dyDescent="0.3">
      <c r="A491">
        <v>490</v>
      </c>
      <c r="B491" s="12">
        <v>0.89874654643316498</v>
      </c>
      <c r="C491" s="12">
        <v>2.5104021137445399E-3</v>
      </c>
      <c r="D491" s="12">
        <v>-1.50875608440783E-2</v>
      </c>
      <c r="E491" s="12">
        <v>-4.3405270049401701E-2</v>
      </c>
      <c r="F491" s="12">
        <v>1.55753794767513E-2</v>
      </c>
      <c r="G491" s="12">
        <v>6.8950850663848503E-3</v>
      </c>
      <c r="H491" s="12">
        <v>3.7853096329559101E-3</v>
      </c>
      <c r="I491" s="12">
        <v>-1.9044640501305301E-2</v>
      </c>
      <c r="J491" s="12">
        <v>-3.7255356103340402E-2</v>
      </c>
      <c r="K491" s="12">
        <v>-4.0233793811787599E-2</v>
      </c>
      <c r="L491" s="12">
        <v>-0.110696751123528</v>
      </c>
      <c r="M491" s="12">
        <v>-8.9672932945842596E-2</v>
      </c>
      <c r="N491" s="12">
        <v>-1.5503932184864001E-2</v>
      </c>
      <c r="O491" s="12">
        <v>-7.2422272154577097E-2</v>
      </c>
      <c r="P491" s="12">
        <v>-7.8877154703099903E-2</v>
      </c>
      <c r="Q491" s="12">
        <v>-5.3769569071935502E-2</v>
      </c>
      <c r="R491" s="12">
        <v>-5.8025196538086903E-2</v>
      </c>
      <c r="S491" s="12">
        <v>-4.8382814997241001E-2</v>
      </c>
      <c r="T491" s="12">
        <v>-9.2221349888694404E-2</v>
      </c>
      <c r="U491" s="12">
        <v>1.2057431828622399E-3</v>
      </c>
      <c r="V491" s="12">
        <v>-5.2217876710469603E-2</v>
      </c>
      <c r="W491" s="12">
        <v>-2.5242190810528298E-2</v>
      </c>
      <c r="X491" s="12">
        <v>-4.7588911587199301E-2</v>
      </c>
      <c r="Y491" s="12">
        <v>-1.0849311943757101E-2</v>
      </c>
      <c r="Z491" s="12">
        <v>4.5898279652540402E-3</v>
      </c>
      <c r="AA491" s="12">
        <v>-2.7751987685525899E-2</v>
      </c>
      <c r="AB491" s="12">
        <v>-7.4104346720653302E-2</v>
      </c>
      <c r="AC491" s="12">
        <v>-4.1676660775402601E-2</v>
      </c>
      <c r="AD491" s="12">
        <v>-5.0486564320525097E-2</v>
      </c>
      <c r="AE491" s="12">
        <v>-2.9074294030450601E-2</v>
      </c>
      <c r="AF491" s="12">
        <v>-1.37513871508927E-2</v>
      </c>
      <c r="AG491" s="12">
        <v>-4.1669236293381401E-2</v>
      </c>
      <c r="AH491" s="12">
        <v>-3.0505751880728699E-2</v>
      </c>
      <c r="AI491" s="12">
        <v>-2.4044064358293302E-2</v>
      </c>
      <c r="AJ491" s="12">
        <v>-1.29412405613705E-2</v>
      </c>
      <c r="AK491" s="12">
        <v>-1.7745683071206399E-3</v>
      </c>
      <c r="AL491" s="12">
        <v>8.6393694419103998E-3</v>
      </c>
      <c r="AM491" s="12">
        <v>-5.4587492510870901E-3</v>
      </c>
      <c r="AN491" s="12">
        <v>-1.25294195449955E-2</v>
      </c>
      <c r="AO491" s="12">
        <v>-2.74506438395625E-2</v>
      </c>
      <c r="AP491" s="12">
        <v>-1.07916249159565E-2</v>
      </c>
      <c r="AQ491" s="12">
        <v>-4.0572667913226598E-2</v>
      </c>
      <c r="AR491" s="12">
        <v>2.5296762534679801E-2</v>
      </c>
      <c r="AS491" s="12">
        <v>-5.44197721432714E-3</v>
      </c>
      <c r="AT491" s="12">
        <v>-3.83298394838716E-2</v>
      </c>
      <c r="AU491" s="12">
        <v>1.93736530304103E-2</v>
      </c>
      <c r="AW491">
        <f t="array" ref="AW491">SUMPRODUCT(B491:AU491,TRANSPOSE('QoL regression results'!$H$3:$H$48))</f>
        <v>0.87688016399434665</v>
      </c>
    </row>
    <row r="492" spans="1:49" x14ac:dyDescent="0.3">
      <c r="A492">
        <v>491</v>
      </c>
      <c r="B492" s="12">
        <v>0.89386932652669804</v>
      </c>
      <c r="C492" s="12">
        <v>-3.1930947744500098E-3</v>
      </c>
      <c r="D492" s="12">
        <v>-9.6690454751950702E-3</v>
      </c>
      <c r="E492" s="12">
        <v>-4.5213901744813097E-3</v>
      </c>
      <c r="F492" s="12">
        <v>2.4613924875807301E-2</v>
      </c>
      <c r="G492" s="12">
        <v>2.4023545737601501E-2</v>
      </c>
      <c r="H492" s="12">
        <v>-5.7496218945278796E-3</v>
      </c>
      <c r="I492" s="12">
        <v>-9.7759552300855698E-3</v>
      </c>
      <c r="J492" s="12">
        <v>-5.4884280726421597E-2</v>
      </c>
      <c r="K492" s="12">
        <v>-3.89723956901444E-2</v>
      </c>
      <c r="L492" s="12">
        <v>-0.10042992357901501</v>
      </c>
      <c r="M492" s="12">
        <v>-8.3351586243665801E-2</v>
      </c>
      <c r="N492" s="12">
        <v>-2.5271827131511E-2</v>
      </c>
      <c r="O492" s="12">
        <v>-7.3711687790307498E-2</v>
      </c>
      <c r="P492" s="12">
        <v>-0.113103363559951</v>
      </c>
      <c r="Q492" s="12">
        <v>-8.4545349334099504E-2</v>
      </c>
      <c r="R492" s="12">
        <v>-2.2180590709356299E-2</v>
      </c>
      <c r="S492" s="12">
        <v>-6.46270084438577E-2</v>
      </c>
      <c r="T492" s="12">
        <v>-7.8808873877683594E-2</v>
      </c>
      <c r="U492" s="12">
        <v>2.4061064489384699E-2</v>
      </c>
      <c r="V492" s="12">
        <v>-0.11128393361500701</v>
      </c>
      <c r="W492" s="12">
        <v>-3.2866566557854499E-2</v>
      </c>
      <c r="X492" s="12">
        <v>-1.2556060873886801E-2</v>
      </c>
      <c r="Y492" s="12">
        <v>-2.68151482887387E-2</v>
      </c>
      <c r="Z492" s="12">
        <v>2.95308916684076E-2</v>
      </c>
      <c r="AA492" s="12">
        <v>-2.2078289871413699E-2</v>
      </c>
      <c r="AB492" s="12">
        <v>-6.5632055618132595E-2</v>
      </c>
      <c r="AC492" s="12">
        <v>-2.52388201775352E-2</v>
      </c>
      <c r="AD492" s="12">
        <v>-2.0608989414776499E-2</v>
      </c>
      <c r="AE492" s="12">
        <v>-2.76995244447618E-2</v>
      </c>
      <c r="AF492" s="12">
        <v>-1.4349063223976499E-2</v>
      </c>
      <c r="AG492" s="12">
        <v>-4.1385113091664101E-2</v>
      </c>
      <c r="AH492" s="12">
        <v>-3.6972532425708797E-2</v>
      </c>
      <c r="AI492" s="12">
        <v>-2.2814592057837001E-2</v>
      </c>
      <c r="AJ492" s="12">
        <v>-9.5119871057814005E-3</v>
      </c>
      <c r="AK492" s="12">
        <v>-1.14450730411011E-3</v>
      </c>
      <c r="AL492" s="12">
        <v>4.9667220070162103E-3</v>
      </c>
      <c r="AM492" s="12">
        <v>-9.8318544646525795E-3</v>
      </c>
      <c r="AN492" s="12">
        <v>-1.6223004251371301E-2</v>
      </c>
      <c r="AO492" s="12">
        <v>-3.1852314383883397E-2</v>
      </c>
      <c r="AP492" s="12">
        <v>-1.1892385970046101E-2</v>
      </c>
      <c r="AQ492" s="12">
        <v>-3.8880362260339502E-2</v>
      </c>
      <c r="AR492" s="12">
        <v>1.6200912986349202E-2</v>
      </c>
      <c r="AS492" s="12">
        <v>-1.08453657206501E-2</v>
      </c>
      <c r="AT492" s="12">
        <v>-4.6424206718419E-2</v>
      </c>
      <c r="AU492" s="12">
        <v>3.7034360139296903E-2</v>
      </c>
      <c r="AW492">
        <f t="array" ref="AW492">SUMPRODUCT(B492:AU492,TRANSPOSE('QoL regression results'!$H$3:$H$48))</f>
        <v>0.86186351610800549</v>
      </c>
    </row>
    <row r="493" spans="1:49" x14ac:dyDescent="0.3">
      <c r="A493">
        <v>492</v>
      </c>
      <c r="B493" s="12">
        <v>0.88824104233263401</v>
      </c>
      <c r="C493" s="12">
        <v>3.4600481417784499E-3</v>
      </c>
      <c r="D493" s="12">
        <v>-6.0864515200922597E-3</v>
      </c>
      <c r="E493" s="12">
        <v>-1.6258888993956899E-2</v>
      </c>
      <c r="F493" s="12">
        <v>2.60243557318636E-2</v>
      </c>
      <c r="G493" s="12">
        <v>1.8439121856523299E-2</v>
      </c>
      <c r="H493" s="12">
        <v>2.8609845293856899E-2</v>
      </c>
      <c r="I493" s="12">
        <v>-6.8109552958663302E-3</v>
      </c>
      <c r="J493" s="12">
        <v>-7.1351616121498707E-2</v>
      </c>
      <c r="K493" s="12">
        <v>-4.0262899119955599E-2</v>
      </c>
      <c r="L493" s="12">
        <v>-9.9353737631118905E-2</v>
      </c>
      <c r="M493" s="12">
        <v>-0.117054869596107</v>
      </c>
      <c r="N493" s="12">
        <v>-1.96790937898083E-2</v>
      </c>
      <c r="O493" s="12">
        <v>-5.9398860199149403E-2</v>
      </c>
      <c r="P493" s="12">
        <v>-5.0251505944761299E-2</v>
      </c>
      <c r="Q493" s="12">
        <v>-5.1316095371305902E-2</v>
      </c>
      <c r="R493" s="12">
        <v>-1.23163905399546E-2</v>
      </c>
      <c r="S493" s="12">
        <v>-6.0942103326579997E-2</v>
      </c>
      <c r="T493" s="12">
        <v>-7.9254636928892397E-2</v>
      </c>
      <c r="U493" s="12">
        <v>-8.5344555548245299E-3</v>
      </c>
      <c r="V493" s="12">
        <v>-9.2052824458780894E-2</v>
      </c>
      <c r="W493" s="12">
        <v>-6.1493541588043396E-3</v>
      </c>
      <c r="X493" s="12">
        <v>-2.6553757348229599E-2</v>
      </c>
      <c r="Y493" s="12">
        <v>6.2418658038502599E-3</v>
      </c>
      <c r="Z493" s="12">
        <v>-3.0800900462317399E-2</v>
      </c>
      <c r="AA493" s="12">
        <v>-1.3226251680043899E-2</v>
      </c>
      <c r="AB493" s="12">
        <v>-5.1210204486724697E-2</v>
      </c>
      <c r="AC493" s="12">
        <v>-3.5609338742791298E-2</v>
      </c>
      <c r="AD493" s="12">
        <v>-3.07242811514498E-2</v>
      </c>
      <c r="AE493" s="12">
        <v>-2.9696083078443299E-2</v>
      </c>
      <c r="AF493" s="12">
        <v>-2.7836217148567301E-2</v>
      </c>
      <c r="AG493" s="12">
        <v>-3.6663011120605001E-2</v>
      </c>
      <c r="AH493" s="12">
        <v>-4.1426878715273403E-2</v>
      </c>
      <c r="AI493" s="12">
        <v>-1.5658427819273499E-2</v>
      </c>
      <c r="AJ493" s="12">
        <v>-1.3438955434700899E-2</v>
      </c>
      <c r="AK493" s="12">
        <v>4.71316784518347E-3</v>
      </c>
      <c r="AL493" s="12">
        <v>6.3344559704365602E-3</v>
      </c>
      <c r="AM493" s="12">
        <v>1.2591964944257601E-3</v>
      </c>
      <c r="AN493" s="12">
        <v>-1.8209599077472199E-2</v>
      </c>
      <c r="AO493" s="12">
        <v>-3.0690853996106701E-2</v>
      </c>
      <c r="AP493" s="12">
        <v>-1.4818778287182701E-2</v>
      </c>
      <c r="AQ493" s="12">
        <v>-4.2815801307085198E-2</v>
      </c>
      <c r="AR493" s="12">
        <v>2.4105950446653299E-2</v>
      </c>
      <c r="AS493" s="12">
        <v>-8.7682339253263904E-3</v>
      </c>
      <c r="AT493" s="12">
        <v>-3.4955739706644402E-2</v>
      </c>
      <c r="AU493" s="12">
        <v>3.14745012392178E-2</v>
      </c>
      <c r="AW493">
        <f t="array" ref="AW493">SUMPRODUCT(B493:AU493,TRANSPOSE('QoL regression results'!$H$3:$H$48))</f>
        <v>0.8531486195877972</v>
      </c>
    </row>
    <row r="494" spans="1:49" x14ac:dyDescent="0.3">
      <c r="A494">
        <v>493</v>
      </c>
      <c r="B494" s="12">
        <v>0.89393077781328101</v>
      </c>
      <c r="C494" s="12">
        <v>7.4185712059077098E-3</v>
      </c>
      <c r="D494" s="12">
        <v>1.0369563981320299E-2</v>
      </c>
      <c r="E494" s="12">
        <v>-3.4415366741924601E-2</v>
      </c>
      <c r="F494" s="12">
        <v>2.2985463303744201E-2</v>
      </c>
      <c r="G494" s="12">
        <v>1.6186153326514199E-2</v>
      </c>
      <c r="H494" s="12">
        <v>6.5329599637212804E-3</v>
      </c>
      <c r="I494" s="12">
        <v>-2.7811437117472099E-2</v>
      </c>
      <c r="J494" s="12">
        <v>-7.3633774746584404E-2</v>
      </c>
      <c r="K494" s="12">
        <v>-3.5803593668032499E-2</v>
      </c>
      <c r="L494" s="12">
        <v>-9.9723162033921398E-2</v>
      </c>
      <c r="M494" s="12">
        <v>-8.0116857335002803E-2</v>
      </c>
      <c r="N494" s="12">
        <v>-1.04457534205292E-2</v>
      </c>
      <c r="O494" s="12">
        <v>-4.65031166573237E-2</v>
      </c>
      <c r="P494" s="12">
        <v>-9.5521066017052694E-2</v>
      </c>
      <c r="Q494" s="12">
        <v>-9.4758545077863396E-3</v>
      </c>
      <c r="R494" s="12">
        <v>-6.9886658832052903E-2</v>
      </c>
      <c r="S494" s="12">
        <v>-6.1555540908026299E-2</v>
      </c>
      <c r="T494" s="12">
        <v>-8.1810756424985503E-2</v>
      </c>
      <c r="U494" s="12">
        <v>2.3664467775298299E-4</v>
      </c>
      <c r="V494" s="12">
        <v>-0.13221771960180601</v>
      </c>
      <c r="W494" s="12">
        <v>-4.1784050850197797E-2</v>
      </c>
      <c r="X494" s="12">
        <v>-3.1795284540179797E-2</v>
      </c>
      <c r="Y494" s="12">
        <v>3.5190409459581198E-2</v>
      </c>
      <c r="Z494" s="12">
        <v>1.04365030815738E-2</v>
      </c>
      <c r="AA494" s="12">
        <v>-1.26528389875521E-2</v>
      </c>
      <c r="AB494" s="12">
        <v>-5.0150298189092397E-2</v>
      </c>
      <c r="AC494" s="12">
        <v>-3.5117519972192097E-2</v>
      </c>
      <c r="AD494" s="12">
        <v>2.4076575227366798E-2</v>
      </c>
      <c r="AE494" s="12">
        <v>-2.4539987400026001E-2</v>
      </c>
      <c r="AF494" s="12">
        <v>-2.9324326502734799E-2</v>
      </c>
      <c r="AG494" s="12">
        <v>-3.9284412989037197E-2</v>
      </c>
      <c r="AH494" s="12">
        <v>-3.9749145592906703E-2</v>
      </c>
      <c r="AI494" s="12">
        <v>-2.10036292234481E-2</v>
      </c>
      <c r="AJ494" s="12">
        <v>-8.9351215872285495E-3</v>
      </c>
      <c r="AK494" s="12">
        <v>-1.07538402016082E-2</v>
      </c>
      <c r="AL494" s="12">
        <v>-4.09387016140001E-3</v>
      </c>
      <c r="AM494" s="12">
        <v>-1.1111175472772799E-2</v>
      </c>
      <c r="AN494" s="12">
        <v>-1.9579521953150499E-2</v>
      </c>
      <c r="AO494" s="12">
        <v>-3.9891043691722999E-2</v>
      </c>
      <c r="AP494" s="12">
        <v>-1.11447059548866E-2</v>
      </c>
      <c r="AQ494" s="12">
        <v>-3.9496508023773302E-2</v>
      </c>
      <c r="AR494" s="12">
        <v>1.8632990671193402E-2</v>
      </c>
      <c r="AS494" s="12">
        <v>-1.32732749572583E-2</v>
      </c>
      <c r="AT494" s="12">
        <v>-4.6472562037533402E-2</v>
      </c>
      <c r="AU494" s="12">
        <v>3.5155671309791102E-2</v>
      </c>
      <c r="AW494">
        <f t="array" ref="AW494">SUMPRODUCT(B494:AU494,TRANSPOSE('QoL regression results'!$H$3:$H$48))</f>
        <v>0.85008776205897429</v>
      </c>
    </row>
    <row r="495" spans="1:49" x14ac:dyDescent="0.3">
      <c r="A495">
        <v>494</v>
      </c>
      <c r="B495" s="12">
        <v>0.88070932280903902</v>
      </c>
      <c r="C495" s="12">
        <v>6.61723128340854E-3</v>
      </c>
      <c r="D495" s="12">
        <v>9.9018709198292407E-3</v>
      </c>
      <c r="E495" s="12">
        <v>-1.94351613832104E-2</v>
      </c>
      <c r="F495" s="12">
        <v>2.0410157997282699E-2</v>
      </c>
      <c r="G495" s="12">
        <v>8.5980780105693495E-3</v>
      </c>
      <c r="H495" s="12">
        <v>-6.5653414261113803E-3</v>
      </c>
      <c r="I495" s="12">
        <v>-1.5962661600449402E-2</v>
      </c>
      <c r="J495" s="12">
        <v>-7.1602775945683497E-2</v>
      </c>
      <c r="K495" s="12">
        <v>-3.71082533382898E-2</v>
      </c>
      <c r="L495" s="12">
        <v>-9.0337323681758105E-2</v>
      </c>
      <c r="M495" s="12">
        <v>-0.125495274921542</v>
      </c>
      <c r="N495" s="12">
        <v>-1.9911299145515302E-2</v>
      </c>
      <c r="O495" s="12">
        <v>-5.8867393445550899E-2</v>
      </c>
      <c r="P495" s="12">
        <v>-7.5698423441614704E-2</v>
      </c>
      <c r="Q495" s="12">
        <v>-4.4310339497841397E-2</v>
      </c>
      <c r="R495" s="12">
        <v>-0.13251940801322001</v>
      </c>
      <c r="S495" s="12">
        <v>-3.7246380610802002E-2</v>
      </c>
      <c r="T495" s="12">
        <v>-9.5832386253382904E-2</v>
      </c>
      <c r="U495" s="12">
        <v>-1.6628481161423202E-2</v>
      </c>
      <c r="V495" s="12">
        <v>-0.133891552319645</v>
      </c>
      <c r="W495" s="12">
        <v>-3.9744018671267103E-2</v>
      </c>
      <c r="X495" s="12">
        <v>-4.2827798293997202E-2</v>
      </c>
      <c r="Y495" s="12">
        <v>-5.0906888639277803E-3</v>
      </c>
      <c r="Z495" s="12">
        <v>-3.1767307686345302E-3</v>
      </c>
      <c r="AA495" s="12">
        <v>-2.3160658303657201E-2</v>
      </c>
      <c r="AB495" s="12">
        <v>-7.5478965357142602E-2</v>
      </c>
      <c r="AC495" s="12">
        <v>-4.4041958213746298E-2</v>
      </c>
      <c r="AD495" s="12">
        <v>-2.91319479688333E-2</v>
      </c>
      <c r="AE495" s="12">
        <v>-2.5442789815931E-2</v>
      </c>
      <c r="AF495" s="12">
        <v>-1.5757307828857401E-2</v>
      </c>
      <c r="AG495" s="12">
        <v>-4.1097507388794599E-2</v>
      </c>
      <c r="AH495" s="12">
        <v>-2.9752675063174999E-2</v>
      </c>
      <c r="AI495" s="12">
        <v>-1.6930202260834901E-2</v>
      </c>
      <c r="AJ495" s="12">
        <v>-1.04671216042511E-2</v>
      </c>
      <c r="AK495" s="12">
        <v>5.3753451626316795E-4</v>
      </c>
      <c r="AL495" s="12">
        <v>6.5290214449060602E-3</v>
      </c>
      <c r="AM495" s="12">
        <v>-4.4944904603864298E-3</v>
      </c>
      <c r="AN495" s="12">
        <v>-1.0017552682063601E-2</v>
      </c>
      <c r="AO495" s="12">
        <v>-2.8981814380724901E-2</v>
      </c>
      <c r="AP495" s="12">
        <v>-1.14011392084851E-2</v>
      </c>
      <c r="AQ495" s="12">
        <v>-4.31807557526118E-2</v>
      </c>
      <c r="AR495" s="12">
        <v>2.41724935417593E-2</v>
      </c>
      <c r="AS495" s="12">
        <v>-9.0898336246092604E-3</v>
      </c>
      <c r="AT495" s="12">
        <v>-4.1297715400387798E-2</v>
      </c>
      <c r="AU495" s="12">
        <v>3.37118427031836E-2</v>
      </c>
      <c r="AW495">
        <f t="array" ref="AW495">SUMPRODUCT(B495:AU495,TRANSPOSE('QoL regression results'!$H$3:$H$48))</f>
        <v>0.85748566919077007</v>
      </c>
    </row>
    <row r="496" spans="1:49" x14ac:dyDescent="0.3">
      <c r="A496">
        <v>495</v>
      </c>
      <c r="B496" s="12">
        <v>0.90321940281604396</v>
      </c>
      <c r="C496" s="12">
        <v>2.6658673133643099E-3</v>
      </c>
      <c r="D496" s="12">
        <v>2.5969359088553398E-3</v>
      </c>
      <c r="E496" s="12">
        <v>-5.0450259780087998E-2</v>
      </c>
      <c r="F496" s="12">
        <v>2.6735060126221899E-2</v>
      </c>
      <c r="G496" s="12">
        <v>1.3651559717671799E-2</v>
      </c>
      <c r="H496" s="12">
        <v>9.37454055953387E-4</v>
      </c>
      <c r="I496" s="12">
        <v>-3.4868114893450201E-2</v>
      </c>
      <c r="J496" s="12">
        <v>-5.8487383030813099E-2</v>
      </c>
      <c r="K496" s="12">
        <v>-4.1966105743286401E-2</v>
      </c>
      <c r="L496" s="12">
        <v>-8.96949311974026E-2</v>
      </c>
      <c r="M496" s="12">
        <v>-0.12349516957241199</v>
      </c>
      <c r="N496" s="12">
        <v>-1.03259028675674E-2</v>
      </c>
      <c r="O496" s="12">
        <v>-8.6178670721702294E-2</v>
      </c>
      <c r="P496" s="12">
        <v>-0.12954536000223499</v>
      </c>
      <c r="Q496" s="12">
        <v>-3.04091037403947E-2</v>
      </c>
      <c r="R496" s="12">
        <v>-1.22626028139855E-2</v>
      </c>
      <c r="S496" s="12">
        <v>-6.8778265344445005E-2</v>
      </c>
      <c r="T496" s="12">
        <v>-8.1643389234067998E-2</v>
      </c>
      <c r="U496" s="12">
        <v>2.2685066478317101E-3</v>
      </c>
      <c r="V496" s="12">
        <v>-8.3187731572473306E-2</v>
      </c>
      <c r="W496" s="12">
        <v>-2.6746371089319099E-2</v>
      </c>
      <c r="X496" s="12">
        <v>-3.5709667784447903E-2</v>
      </c>
      <c r="Y496" s="12">
        <v>-3.42569904306255E-3</v>
      </c>
      <c r="Z496" s="12">
        <v>-2.10547715017474E-2</v>
      </c>
      <c r="AA496" s="12">
        <v>-2.289045791644E-2</v>
      </c>
      <c r="AB496" s="12">
        <v>-8.4887619663071998E-2</v>
      </c>
      <c r="AC496" s="12">
        <v>1.6864676955377501E-2</v>
      </c>
      <c r="AD496" s="12">
        <v>-1.31435910146407E-2</v>
      </c>
      <c r="AE496" s="12">
        <v>-2.4070332418399301E-2</v>
      </c>
      <c r="AF496" s="12">
        <v>-1.2690668203112401E-2</v>
      </c>
      <c r="AG496" s="12">
        <v>-4.3775298326196498E-2</v>
      </c>
      <c r="AH496" s="12">
        <v>-4.1781648365143503E-2</v>
      </c>
      <c r="AI496" s="12">
        <v>-1.5986784856535902E-2</v>
      </c>
      <c r="AJ496" s="12">
        <v>-1.3260406823757899E-2</v>
      </c>
      <c r="AK496" s="12">
        <v>-3.0191965998688898E-3</v>
      </c>
      <c r="AL496" s="12">
        <v>-1.9219085754728501E-3</v>
      </c>
      <c r="AM496" s="12">
        <v>-7.9377947044047496E-3</v>
      </c>
      <c r="AN496" s="12">
        <v>-1.6413513597324798E-2</v>
      </c>
      <c r="AO496" s="12">
        <v>-2.9357875369987799E-2</v>
      </c>
      <c r="AP496" s="12">
        <v>-8.4981958495648005E-3</v>
      </c>
      <c r="AQ496" s="12">
        <v>-3.2128172540892501E-2</v>
      </c>
      <c r="AR496" s="12">
        <v>1.7797298177832401E-2</v>
      </c>
      <c r="AS496" s="12">
        <v>-1.46029055983027E-2</v>
      </c>
      <c r="AT496" s="12">
        <v>-4.5247104263246699E-2</v>
      </c>
      <c r="AU496" s="12">
        <v>2.8268941771705702E-2</v>
      </c>
      <c r="AW496">
        <f t="array" ref="AW496">SUMPRODUCT(B496:AU496,TRANSPOSE('QoL regression results'!$H$3:$H$48))</f>
        <v>0.85951584587542762</v>
      </c>
    </row>
    <row r="497" spans="1:49" x14ac:dyDescent="0.3">
      <c r="A497">
        <v>496</v>
      </c>
      <c r="B497" s="12">
        <v>0.87977659573223999</v>
      </c>
      <c r="C497" s="12">
        <v>1.21258359685028E-2</v>
      </c>
      <c r="D497" s="12">
        <v>-1.2079238637900599E-2</v>
      </c>
      <c r="E497" s="12">
        <v>-4.18255601561058E-2</v>
      </c>
      <c r="F497" s="12">
        <v>2.4535398179932499E-2</v>
      </c>
      <c r="G497" s="12">
        <v>1.9886439628491799E-2</v>
      </c>
      <c r="H497" s="12">
        <v>4.0170383432383801E-3</v>
      </c>
      <c r="I497" s="12">
        <v>-1.8830067697115101E-2</v>
      </c>
      <c r="J497" s="12">
        <v>-5.7748518381664601E-2</v>
      </c>
      <c r="K497" s="12">
        <v>-3.4209677808266101E-2</v>
      </c>
      <c r="L497" s="12">
        <v>-7.9377106064480604E-2</v>
      </c>
      <c r="M497" s="12">
        <v>-7.9086940954653503E-2</v>
      </c>
      <c r="N497" s="12">
        <v>-1.6130414469979901E-2</v>
      </c>
      <c r="O497" s="12">
        <v>-2.8886051017535101E-2</v>
      </c>
      <c r="P497" s="12">
        <v>-0.114195896913985</v>
      </c>
      <c r="Q497" s="12">
        <v>-6.2343937657258403E-2</v>
      </c>
      <c r="R497" s="12">
        <v>-5.6885828122466002E-2</v>
      </c>
      <c r="S497" s="12">
        <v>-5.5884728791065201E-2</v>
      </c>
      <c r="T497" s="12">
        <v>-7.87755869876543E-2</v>
      </c>
      <c r="U497" s="12">
        <v>1.1114420910888699E-2</v>
      </c>
      <c r="V497" s="12">
        <v>-6.5236291509206998E-2</v>
      </c>
      <c r="W497" s="12">
        <v>-4.37666659961162E-2</v>
      </c>
      <c r="X497" s="12">
        <v>-3.0206722714391801E-2</v>
      </c>
      <c r="Y497" s="12">
        <v>-5.51922268470003E-3</v>
      </c>
      <c r="Z497" s="12">
        <v>-3.19386114553592E-2</v>
      </c>
      <c r="AA497" s="12">
        <v>-3.2222100126279803E-2</v>
      </c>
      <c r="AB497" s="12">
        <v>-8.2087204172575104E-2</v>
      </c>
      <c r="AC497" s="12">
        <v>2.8757912944990801E-2</v>
      </c>
      <c r="AD497" s="12">
        <v>-6.7961141834201905E-2</v>
      </c>
      <c r="AE497" s="12">
        <v>-2.2499156112844101E-2</v>
      </c>
      <c r="AF497" s="12">
        <v>-1.96294100165945E-2</v>
      </c>
      <c r="AG497" s="12">
        <v>-3.6628986593112201E-2</v>
      </c>
      <c r="AH497" s="12">
        <v>-3.9428060268125197E-2</v>
      </c>
      <c r="AI497" s="12">
        <v>-1.5889010788102498E-2</v>
      </c>
      <c r="AJ497" s="12">
        <v>-1.48107827958477E-2</v>
      </c>
      <c r="AK497" s="12">
        <v>8.1496135315203607E-3</v>
      </c>
      <c r="AL497" s="12">
        <v>1.40584120147293E-2</v>
      </c>
      <c r="AM497" s="12">
        <v>-1.6937422725781101E-3</v>
      </c>
      <c r="AN497" s="12">
        <v>-8.6817150614250001E-3</v>
      </c>
      <c r="AO497" s="12">
        <v>-1.9371469270656499E-2</v>
      </c>
      <c r="AP497" s="12">
        <v>-7.2473137796116201E-3</v>
      </c>
      <c r="AQ497" s="12">
        <v>-3.4861224553874602E-2</v>
      </c>
      <c r="AR497" s="12">
        <v>2.2601878312689699E-2</v>
      </c>
      <c r="AS497" s="12">
        <v>-1.2624403811897399E-2</v>
      </c>
      <c r="AT497" s="12">
        <v>-4.67902988514447E-2</v>
      </c>
      <c r="AU497" s="12">
        <v>2.8718086730888201E-2</v>
      </c>
      <c r="AW497">
        <f t="array" ref="AW497">SUMPRODUCT(B497:AU497,TRANSPOSE('QoL regression results'!$H$3:$H$48))</f>
        <v>0.85440694747884416</v>
      </c>
    </row>
    <row r="498" spans="1:49" x14ac:dyDescent="0.3">
      <c r="A498">
        <v>497</v>
      </c>
      <c r="B498" s="12">
        <v>0.90708372134499604</v>
      </c>
      <c r="C498" s="12">
        <v>-1.9049154059235199E-3</v>
      </c>
      <c r="D498" s="12">
        <v>3.9495416761440401E-3</v>
      </c>
      <c r="E498" s="12">
        <v>-4.8697381363047902E-2</v>
      </c>
      <c r="F498" s="12">
        <v>1.8388906547404299E-2</v>
      </c>
      <c r="G498" s="12">
        <v>8.7174846277498306E-3</v>
      </c>
      <c r="H498" s="12">
        <v>-1.43353978613469E-2</v>
      </c>
      <c r="I498" s="12">
        <v>-3.0656986982213401E-3</v>
      </c>
      <c r="J498" s="12">
        <v>-7.0910680108566104E-2</v>
      </c>
      <c r="K498" s="12">
        <v>-4.0214497955928401E-2</v>
      </c>
      <c r="L498" s="12">
        <v>-9.0984602666143596E-2</v>
      </c>
      <c r="M498" s="12">
        <v>-0.107989137789645</v>
      </c>
      <c r="N498" s="12">
        <v>-1.8888020671679901E-2</v>
      </c>
      <c r="O498" s="12">
        <v>-4.5030843981428002E-2</v>
      </c>
      <c r="P498" s="12">
        <v>-7.5610711713319997E-2</v>
      </c>
      <c r="Q498" s="12">
        <v>-0.113085649412609</v>
      </c>
      <c r="R498" s="12">
        <v>-8.0930082717229901E-2</v>
      </c>
      <c r="S498" s="12">
        <v>-5.9445188388223699E-2</v>
      </c>
      <c r="T498" s="12">
        <v>-6.7645458160867505E-2</v>
      </c>
      <c r="U498" s="12">
        <v>1.7954116961054301E-2</v>
      </c>
      <c r="V498" s="12">
        <v>-9.8860287546696901E-2</v>
      </c>
      <c r="W498" s="12">
        <v>-3.1612786519358699E-2</v>
      </c>
      <c r="X498" s="12">
        <v>-2.4270262310205501E-2</v>
      </c>
      <c r="Y498" s="12">
        <v>3.3351687105302899E-3</v>
      </c>
      <c r="Z498" s="12">
        <v>4.7917561576768597E-3</v>
      </c>
      <c r="AA498" s="12">
        <v>-2.09609407233513E-2</v>
      </c>
      <c r="AB498" s="12">
        <v>-6.8147611363773897E-2</v>
      </c>
      <c r="AC498" s="12">
        <v>-3.0655177458432801E-2</v>
      </c>
      <c r="AD498" s="12">
        <v>5.3382120967279803E-2</v>
      </c>
      <c r="AE498" s="12">
        <v>-2.50473306026298E-2</v>
      </c>
      <c r="AF498" s="12">
        <v>-2.2672938085110499E-2</v>
      </c>
      <c r="AG498" s="12">
        <v>-4.8183161301450797E-2</v>
      </c>
      <c r="AH498" s="12">
        <v>-2.9698999539874898E-2</v>
      </c>
      <c r="AI498" s="12">
        <v>-2.2485784626286601E-2</v>
      </c>
      <c r="AJ498" s="12">
        <v>-1.37856786046311E-2</v>
      </c>
      <c r="AK498" s="12">
        <v>3.6155150641922098E-3</v>
      </c>
      <c r="AL498" s="12">
        <v>6.9923271512112202E-3</v>
      </c>
      <c r="AM498" s="12">
        <v>-5.4322423467620196E-3</v>
      </c>
      <c r="AN498" s="12">
        <v>-1.47968985675869E-2</v>
      </c>
      <c r="AO498" s="12">
        <v>-3.1742786749276303E-2</v>
      </c>
      <c r="AP498" s="12">
        <v>-9.3890342876118797E-3</v>
      </c>
      <c r="AQ498" s="12">
        <v>-3.80294677712847E-2</v>
      </c>
      <c r="AR498" s="12">
        <v>2.29913373487119E-2</v>
      </c>
      <c r="AS498" s="12">
        <v>-1.51618330247878E-2</v>
      </c>
      <c r="AT498" s="12">
        <v>-4.60124433506445E-2</v>
      </c>
      <c r="AU498" s="12">
        <v>1.7725501508390799E-2</v>
      </c>
      <c r="AW498">
        <f t="array" ref="AW498">SUMPRODUCT(B498:AU498,TRANSPOSE('QoL regression results'!$H$3:$H$48))</f>
        <v>0.8843770489563324</v>
      </c>
    </row>
    <row r="499" spans="1:49" x14ac:dyDescent="0.3">
      <c r="A499">
        <v>498</v>
      </c>
      <c r="B499" s="12">
        <v>0.88624586678443196</v>
      </c>
      <c r="C499" s="12">
        <v>6.8437942911842098E-3</v>
      </c>
      <c r="D499" s="12">
        <v>-1.22669033577502E-2</v>
      </c>
      <c r="E499" s="12">
        <v>-1.6552228893622799E-2</v>
      </c>
      <c r="F499" s="12">
        <v>1.6455548385615901E-2</v>
      </c>
      <c r="G499" s="12">
        <v>1.56828983670819E-2</v>
      </c>
      <c r="H499" s="12">
        <v>-6.1249633751024402E-3</v>
      </c>
      <c r="I499" s="12">
        <v>-1.5157119687098399E-2</v>
      </c>
      <c r="J499" s="12">
        <v>-4.7547369690965201E-2</v>
      </c>
      <c r="K499" s="12">
        <v>-3.7343781845737098E-2</v>
      </c>
      <c r="L499" s="12">
        <v>-9.1078280851485893E-2</v>
      </c>
      <c r="M499" s="12">
        <v>-9.64448030127453E-2</v>
      </c>
      <c r="N499" s="12">
        <v>-1.8823728437524102E-2</v>
      </c>
      <c r="O499" s="12">
        <v>-6.3803170976925297E-2</v>
      </c>
      <c r="P499" s="12">
        <v>-6.7226910871396497E-2</v>
      </c>
      <c r="Q499" s="12">
        <v>-6.9109055712136505E-2</v>
      </c>
      <c r="R499" s="12">
        <v>-0.114575588795241</v>
      </c>
      <c r="S499" s="12">
        <v>-4.7163880514770599E-2</v>
      </c>
      <c r="T499" s="12">
        <v>-8.1333402511650499E-2</v>
      </c>
      <c r="U499" s="12">
        <v>1.37536449632388E-2</v>
      </c>
      <c r="V499" s="12">
        <v>-0.108177311339459</v>
      </c>
      <c r="W499" s="12">
        <v>-3.9605616427331999E-2</v>
      </c>
      <c r="X499" s="12">
        <v>-2.1649325859954001E-2</v>
      </c>
      <c r="Y499" s="12">
        <v>-1.1390978788661601E-2</v>
      </c>
      <c r="Z499" s="12">
        <v>-3.27730420611815E-2</v>
      </c>
      <c r="AA499" s="12">
        <v>-2.0806711380754302E-2</v>
      </c>
      <c r="AB499" s="12">
        <v>-8.1606219721200995E-2</v>
      </c>
      <c r="AC499" s="12">
        <v>3.2824367690109202E-3</v>
      </c>
      <c r="AD499" s="12">
        <v>-3.3439350130237598E-2</v>
      </c>
      <c r="AE499" s="12">
        <v>-2.2969945561331001E-2</v>
      </c>
      <c r="AF499" s="12">
        <v>-1.6408370396759599E-2</v>
      </c>
      <c r="AG499" s="12">
        <v>-4.2451734933938799E-2</v>
      </c>
      <c r="AH499" s="12">
        <v>-3.2607370283954003E-2</v>
      </c>
      <c r="AI499" s="12">
        <v>-1.48358390192261E-2</v>
      </c>
      <c r="AJ499" s="12">
        <v>-9.8474654529478595E-3</v>
      </c>
      <c r="AK499" s="12">
        <v>-2.1184723409681801E-3</v>
      </c>
      <c r="AL499" s="12">
        <v>2.1144499500097801E-3</v>
      </c>
      <c r="AM499" s="12">
        <v>-1.4977518680415801E-2</v>
      </c>
      <c r="AN499" s="12">
        <v>-1.44978270781689E-2</v>
      </c>
      <c r="AO499" s="12">
        <v>-3.13741833086617E-2</v>
      </c>
      <c r="AP499" s="12">
        <v>-5.4486878267351298E-3</v>
      </c>
      <c r="AQ499" s="12">
        <v>-3.4391100375222097E-2</v>
      </c>
      <c r="AR499" s="12">
        <v>2.2174153929042401E-2</v>
      </c>
      <c r="AS499" s="12">
        <v>-1.16700902494229E-2</v>
      </c>
      <c r="AT499" s="12">
        <v>-4.26522192290529E-2</v>
      </c>
      <c r="AU499" s="12">
        <v>2.9481548158730601E-2</v>
      </c>
      <c r="AW499">
        <f t="array" ref="AW499">SUMPRODUCT(B499:AU499,TRANSPOSE('QoL regression results'!$H$3:$H$48))</f>
        <v>0.85575294645048772</v>
      </c>
    </row>
    <row r="500" spans="1:49" x14ac:dyDescent="0.3">
      <c r="A500">
        <v>499</v>
      </c>
      <c r="B500" s="12">
        <v>0.88675719134156705</v>
      </c>
      <c r="C500" s="12">
        <v>1.6114267273508701E-3</v>
      </c>
      <c r="D500" s="12">
        <v>-1.46829890536771E-2</v>
      </c>
      <c r="E500" s="12">
        <v>-4.0818775431758797E-2</v>
      </c>
      <c r="F500" s="12">
        <v>2.2404196461794399E-2</v>
      </c>
      <c r="G500" s="12">
        <v>3.4355561839365702E-2</v>
      </c>
      <c r="H500" s="12">
        <v>-2.0455970075496099E-2</v>
      </c>
      <c r="I500" s="12">
        <v>-3.02899894278423E-2</v>
      </c>
      <c r="J500" s="12">
        <v>-3.4288377267348499E-2</v>
      </c>
      <c r="K500" s="12">
        <v>-3.7072403225017599E-2</v>
      </c>
      <c r="L500" s="12">
        <v>-0.10845319936185301</v>
      </c>
      <c r="M500" s="12">
        <v>-0.10427246047297099</v>
      </c>
      <c r="N500" s="12">
        <v>-1.8528557359191799E-2</v>
      </c>
      <c r="O500" s="12">
        <v>-8.2357180090317797E-2</v>
      </c>
      <c r="P500" s="12">
        <v>-8.1525210301760506E-2</v>
      </c>
      <c r="Q500" s="12">
        <v>-5.6359912822033398E-2</v>
      </c>
      <c r="R500" s="12">
        <v>-4.3745050341857702E-2</v>
      </c>
      <c r="S500" s="12">
        <v>-4.7366329667179297E-2</v>
      </c>
      <c r="T500" s="12">
        <v>-0.102804567692122</v>
      </c>
      <c r="U500" s="12">
        <v>-8.3710141703701706E-3</v>
      </c>
      <c r="V500" s="12">
        <v>-7.6656257872037004E-2</v>
      </c>
      <c r="W500" s="12">
        <v>-1.8945389406527399E-2</v>
      </c>
      <c r="X500" s="12">
        <v>-3.6571318722696103E-2</v>
      </c>
      <c r="Y500" s="12">
        <v>-2.0871896345005601E-2</v>
      </c>
      <c r="Z500" s="12">
        <v>-1.47686754032444E-2</v>
      </c>
      <c r="AA500" s="12">
        <v>-1.94761054046463E-2</v>
      </c>
      <c r="AB500" s="12">
        <v>-7.4764876806689695E-2</v>
      </c>
      <c r="AC500" s="12">
        <v>-4.3545780174163801E-2</v>
      </c>
      <c r="AD500" s="12">
        <v>2.2553681058012101E-2</v>
      </c>
      <c r="AE500" s="12">
        <v>-2.40238193358332E-2</v>
      </c>
      <c r="AF500" s="12">
        <v>-1.43133430218056E-2</v>
      </c>
      <c r="AG500" s="12">
        <v>-4.5488107669450398E-2</v>
      </c>
      <c r="AH500" s="12">
        <v>-3.5088194520724598E-2</v>
      </c>
      <c r="AI500" s="12">
        <v>-2.63346734322852E-2</v>
      </c>
      <c r="AJ500" s="12">
        <v>-9.3075631874938794E-3</v>
      </c>
      <c r="AK500" s="12">
        <v>-1.1329126161663599E-3</v>
      </c>
      <c r="AL500" s="12">
        <v>1.2483064468854801E-2</v>
      </c>
      <c r="AM500" s="12">
        <v>-1.8255289743144001E-3</v>
      </c>
      <c r="AN500" s="12">
        <v>-1.20676011327804E-2</v>
      </c>
      <c r="AO500" s="12">
        <v>-3.60173735915639E-2</v>
      </c>
      <c r="AP500" s="12">
        <v>-8.2477203977748999E-3</v>
      </c>
      <c r="AQ500" s="12">
        <v>-3.07335903134409E-2</v>
      </c>
      <c r="AR500" s="12">
        <v>2.4192711065151602E-2</v>
      </c>
      <c r="AS500" s="12">
        <v>-9.8865964955963791E-3</v>
      </c>
      <c r="AT500" s="12">
        <v>-4.20849145896348E-2</v>
      </c>
      <c r="AU500" s="12">
        <v>2.5336884236525501E-2</v>
      </c>
      <c r="AW500">
        <f t="array" ref="AW500">SUMPRODUCT(B500:AU500,TRANSPOSE('QoL regression results'!$H$3:$H$48))</f>
        <v>0.86415206128969724</v>
      </c>
    </row>
    <row r="501" spans="1:49" x14ac:dyDescent="0.3">
      <c r="A501">
        <v>500</v>
      </c>
      <c r="B501" s="12">
        <v>0.88522480707622397</v>
      </c>
      <c r="C501" s="12">
        <v>1.2171145688329501E-4</v>
      </c>
      <c r="D501" s="12">
        <v>-1.36115620912549E-2</v>
      </c>
      <c r="E501" s="12">
        <v>-2.11226431584009E-2</v>
      </c>
      <c r="F501" s="12">
        <v>2.7144282460999699E-2</v>
      </c>
      <c r="G501" s="12">
        <v>3.0263820849011198E-2</v>
      </c>
      <c r="H501" s="12">
        <v>-1.9255960565172401E-2</v>
      </c>
      <c r="I501" s="12">
        <v>-3.3067398928543601E-2</v>
      </c>
      <c r="J501" s="12">
        <v>-3.1958618258379701E-2</v>
      </c>
      <c r="K501" s="12">
        <v>-4.2375136493362102E-2</v>
      </c>
      <c r="L501" s="12">
        <v>-9.9817579575310303E-2</v>
      </c>
      <c r="M501" s="12">
        <v>-0.117125160085431</v>
      </c>
      <c r="N501" s="12">
        <v>-1.8436517237383199E-2</v>
      </c>
      <c r="O501" s="12">
        <v>-2.0427471347354301E-2</v>
      </c>
      <c r="P501" s="12">
        <v>-0.102009342269755</v>
      </c>
      <c r="Q501" s="12">
        <v>-6.7887198983438798E-2</v>
      </c>
      <c r="R501" s="12">
        <v>-0.14714586460099599</v>
      </c>
      <c r="S501" s="12">
        <v>-5.8830242745983502E-2</v>
      </c>
      <c r="T501" s="12">
        <v>-8.9311166047710999E-2</v>
      </c>
      <c r="U501" s="12">
        <v>-3.8705744679967298E-3</v>
      </c>
      <c r="V501" s="12">
        <v>-8.7930000219805696E-2</v>
      </c>
      <c r="W501" s="12">
        <v>-3.1708381808786303E-2</v>
      </c>
      <c r="X501" s="12">
        <v>-4.3544444859036198E-2</v>
      </c>
      <c r="Y501" s="12">
        <v>-1.5835756740330199E-2</v>
      </c>
      <c r="Z501" s="12">
        <v>-2.8395841463668602E-2</v>
      </c>
      <c r="AA501" s="12">
        <v>-1.43982670705132E-2</v>
      </c>
      <c r="AB501" s="12">
        <v>-6.5071930158066005E-2</v>
      </c>
      <c r="AC501" s="12">
        <v>-6.1725045731597199E-2</v>
      </c>
      <c r="AD501" s="12">
        <v>6.5924799355021602E-2</v>
      </c>
      <c r="AE501" s="12">
        <v>-2.6919438590855899E-2</v>
      </c>
      <c r="AF501" s="12">
        <v>-1.84605426016872E-2</v>
      </c>
      <c r="AG501" s="12">
        <v>-3.6456236082217E-2</v>
      </c>
      <c r="AH501" s="12">
        <v>-3.8241621311342303E-2</v>
      </c>
      <c r="AI501" s="12">
        <v>-2.1296982925903301E-2</v>
      </c>
      <c r="AJ501" s="12">
        <v>-9.1496530874866193E-3</v>
      </c>
      <c r="AK501" s="12">
        <v>5.0629078929411396E-3</v>
      </c>
      <c r="AL501" s="12">
        <v>5.7043380908649499E-3</v>
      </c>
      <c r="AM501" s="12">
        <v>-9.8409860643008896E-4</v>
      </c>
      <c r="AN501" s="12">
        <v>-1.10180101735313E-2</v>
      </c>
      <c r="AO501" s="12">
        <v>-2.4919446509217499E-2</v>
      </c>
      <c r="AP501" s="12">
        <v>-1.03769351664706E-2</v>
      </c>
      <c r="AQ501" s="12">
        <v>-3.6465836431325803E-2</v>
      </c>
      <c r="AR501" s="12">
        <v>2.4015001287497E-2</v>
      </c>
      <c r="AS501" s="12">
        <v>-8.5213840208733498E-3</v>
      </c>
      <c r="AT501" s="12">
        <v>-4.1494923769523802E-2</v>
      </c>
      <c r="AU501" s="12">
        <v>3.1320285878810299E-2</v>
      </c>
      <c r="AW501">
        <f t="array" ref="AW501">SUMPRODUCT(B501:AU501,TRANSPOSE('QoL regression results'!$H$3:$H$48))</f>
        <v>0.85268752385574653</v>
      </c>
    </row>
    <row r="502" spans="1:49" x14ac:dyDescent="0.3">
      <c r="A502">
        <v>501</v>
      </c>
      <c r="B502" s="12">
        <v>0.89443539750061796</v>
      </c>
      <c r="C502" s="12">
        <v>4.4236673506326601E-3</v>
      </c>
      <c r="D502" s="12">
        <v>1.86151323816761E-2</v>
      </c>
      <c r="E502" s="12">
        <v>-3.6499329596279897E-2</v>
      </c>
      <c r="F502" s="12">
        <v>1.91059290468534E-2</v>
      </c>
      <c r="G502" s="12">
        <v>2.6609277187838198E-3</v>
      </c>
      <c r="H502" s="12">
        <v>-8.6289396471555604E-3</v>
      </c>
      <c r="I502" s="12">
        <v>2.1606271675388999E-3</v>
      </c>
      <c r="J502" s="12">
        <v>-5.9027892253948E-2</v>
      </c>
      <c r="K502" s="12">
        <v>-4.0086583492991101E-2</v>
      </c>
      <c r="L502" s="12">
        <v>-9.3056168866398406E-2</v>
      </c>
      <c r="M502" s="12">
        <v>-0.103213548991011</v>
      </c>
      <c r="N502" s="12">
        <v>-1.0902213006616901E-2</v>
      </c>
      <c r="O502" s="12">
        <v>-1.81318808444621E-2</v>
      </c>
      <c r="P502" s="12">
        <v>-1.9757116068771601E-2</v>
      </c>
      <c r="Q502" s="12">
        <v>-4.7148242565659602E-2</v>
      </c>
      <c r="R502" s="12">
        <v>-3.3263322733607201E-2</v>
      </c>
      <c r="S502" s="12">
        <v>-7.7469215395423702E-2</v>
      </c>
      <c r="T502" s="12">
        <v>-8.1965797101671206E-2</v>
      </c>
      <c r="U502" s="12">
        <v>2.7514767275817198E-3</v>
      </c>
      <c r="V502" s="12">
        <v>-8.9905901897979604E-2</v>
      </c>
      <c r="W502" s="12">
        <v>-1.6785141730528301E-2</v>
      </c>
      <c r="X502" s="12">
        <v>-5.0336175616388298E-2</v>
      </c>
      <c r="Y502" s="12">
        <v>-2.65563593795945E-2</v>
      </c>
      <c r="Z502" s="12">
        <v>-3.2415985362776803E-2</v>
      </c>
      <c r="AA502" s="12">
        <v>-1.1259777053004899E-2</v>
      </c>
      <c r="AB502" s="12">
        <v>-5.88586442338669E-2</v>
      </c>
      <c r="AC502" s="12">
        <v>-1.51462725321878E-2</v>
      </c>
      <c r="AD502" s="12">
        <v>-1.2739511673010399E-2</v>
      </c>
      <c r="AE502" s="12">
        <v>-2.3831671024848601E-2</v>
      </c>
      <c r="AF502" s="12">
        <v>-8.7886752594236103E-3</v>
      </c>
      <c r="AG502" s="12">
        <v>-4.6274592503260499E-2</v>
      </c>
      <c r="AH502" s="12">
        <v>-3.5231815123108599E-2</v>
      </c>
      <c r="AI502" s="12">
        <v>-2.0565985141480499E-2</v>
      </c>
      <c r="AJ502" s="12">
        <v>-7.8384323598860092E-3</v>
      </c>
      <c r="AK502" s="12">
        <v>1.3006010038480701E-4</v>
      </c>
      <c r="AL502" s="12">
        <v>4.5438059838384904E-3</v>
      </c>
      <c r="AM502" s="12">
        <v>-5.0605225747670504E-3</v>
      </c>
      <c r="AN502" s="12">
        <v>-2.0703125976454E-2</v>
      </c>
      <c r="AO502" s="12">
        <v>-3.2503232582946899E-2</v>
      </c>
      <c r="AP502" s="12">
        <v>-1.19450306075387E-2</v>
      </c>
      <c r="AQ502" s="12">
        <v>-3.6479870156157897E-2</v>
      </c>
      <c r="AR502" s="12">
        <v>2.1279804042981298E-2</v>
      </c>
      <c r="AS502" s="12">
        <v>-1.30576995038284E-2</v>
      </c>
      <c r="AT502" s="12">
        <v>-4.5740934005828897E-2</v>
      </c>
      <c r="AU502" s="12">
        <v>2.9808121249361101E-2</v>
      </c>
      <c r="AW502">
        <f t="array" ref="AW502">SUMPRODUCT(B502:AU502,TRANSPOSE('QoL regression results'!$H$3:$H$48))</f>
        <v>0.8637473883613479</v>
      </c>
    </row>
    <row r="503" spans="1:49" x14ac:dyDescent="0.3">
      <c r="A503">
        <v>502</v>
      </c>
      <c r="B503" s="12">
        <v>0.89053835918921098</v>
      </c>
      <c r="C503" s="12">
        <v>1.87215217556963E-3</v>
      </c>
      <c r="D503" s="12">
        <v>-9.9441026716775294E-3</v>
      </c>
      <c r="E503" s="12">
        <v>-1.79628946363668E-2</v>
      </c>
      <c r="F503" s="12">
        <v>2.56660828734879E-2</v>
      </c>
      <c r="G503" s="12">
        <v>2.5692826516456099E-2</v>
      </c>
      <c r="H503" s="12">
        <v>1.19986594941435E-2</v>
      </c>
      <c r="I503" s="12">
        <v>5.4110811139016996E-3</v>
      </c>
      <c r="J503" s="12">
        <v>-6.1761344686160999E-2</v>
      </c>
      <c r="K503" s="12">
        <v>-3.44611159049052E-2</v>
      </c>
      <c r="L503" s="12">
        <v>-0.11016447686562</v>
      </c>
      <c r="M503" s="12">
        <v>-7.1492212455084497E-2</v>
      </c>
      <c r="N503" s="12">
        <v>-1.7280938516146999E-2</v>
      </c>
      <c r="O503" s="12">
        <v>-5.80120748967888E-2</v>
      </c>
      <c r="P503" s="12">
        <v>-0.13873367431533901</v>
      </c>
      <c r="Q503" s="12">
        <v>-6.2404278976155102E-2</v>
      </c>
      <c r="R503" s="12">
        <v>-6.6119816712972596E-2</v>
      </c>
      <c r="S503" s="12">
        <v>-4.9943507428456997E-2</v>
      </c>
      <c r="T503" s="12">
        <v>-9.7088252213947096E-2</v>
      </c>
      <c r="U503" s="12">
        <v>1.4817117765909899E-2</v>
      </c>
      <c r="V503" s="12">
        <v>-4.7114484852212597E-2</v>
      </c>
      <c r="W503" s="12">
        <v>-2.4866987673098299E-2</v>
      </c>
      <c r="X503" s="12">
        <v>-4.3652565820029798E-2</v>
      </c>
      <c r="Y503" s="12">
        <v>-3.0218546302542601E-2</v>
      </c>
      <c r="Z503" s="12">
        <v>-1.61762137310348E-2</v>
      </c>
      <c r="AA503" s="12">
        <v>-1.9402299649409802E-2</v>
      </c>
      <c r="AB503" s="12">
        <v>-8.0500906880303605E-2</v>
      </c>
      <c r="AC503" s="12">
        <v>2.0187757271974299E-4</v>
      </c>
      <c r="AD503" s="12">
        <v>-9.4199367797647895E-3</v>
      </c>
      <c r="AE503" s="12">
        <v>-2.46261400647735E-2</v>
      </c>
      <c r="AF503" s="12">
        <v>-1.4463063209537601E-2</v>
      </c>
      <c r="AG503" s="12">
        <v>-4.4845919950751802E-2</v>
      </c>
      <c r="AH503" s="12">
        <v>-4.0562257578437198E-2</v>
      </c>
      <c r="AI503" s="12">
        <v>-2.1286781314885601E-2</v>
      </c>
      <c r="AJ503" s="12">
        <v>-9.8939804420578297E-3</v>
      </c>
      <c r="AK503" s="12">
        <v>2.17449088433947E-3</v>
      </c>
      <c r="AL503" s="12">
        <v>5.0749775397580799E-3</v>
      </c>
      <c r="AM503" s="12">
        <v>-7.22082091595688E-3</v>
      </c>
      <c r="AN503" s="12">
        <v>-1.9180730740231501E-2</v>
      </c>
      <c r="AO503" s="12">
        <v>-3.94509743049032E-2</v>
      </c>
      <c r="AP503" s="12">
        <v>-1.3791342623474199E-2</v>
      </c>
      <c r="AQ503" s="12">
        <v>-4.0182250182307297E-2</v>
      </c>
      <c r="AR503" s="12">
        <v>2.0811479718711601E-2</v>
      </c>
      <c r="AS503" s="12">
        <v>-8.0753986228017296E-3</v>
      </c>
      <c r="AT503" s="12">
        <v>-4.1968254113222803E-2</v>
      </c>
      <c r="AU503" s="12">
        <v>3.1011715517264199E-2</v>
      </c>
      <c r="AW503">
        <f t="array" ref="AW503">SUMPRODUCT(B503:AU503,TRANSPOSE('QoL regression results'!$H$3:$H$48))</f>
        <v>0.8550510791505318</v>
      </c>
    </row>
    <row r="504" spans="1:49" x14ac:dyDescent="0.3">
      <c r="A504">
        <v>503</v>
      </c>
      <c r="B504" s="12">
        <v>0.89042678508039996</v>
      </c>
      <c r="C504" s="12">
        <v>1.05139565165801E-2</v>
      </c>
      <c r="D504" s="12">
        <v>1.0046632818971101E-2</v>
      </c>
      <c r="E504" s="12">
        <v>-4.7995835697349401E-2</v>
      </c>
      <c r="F504" s="12">
        <v>1.9329680415947501E-2</v>
      </c>
      <c r="G504" s="12">
        <v>3.9845773893025099E-3</v>
      </c>
      <c r="H504" s="12">
        <v>1.03830434192553E-2</v>
      </c>
      <c r="I504" s="12">
        <v>-2.44466148037638E-2</v>
      </c>
      <c r="J504" s="12">
        <v>-8.0529981994686098E-2</v>
      </c>
      <c r="K504" s="12">
        <v>-4.1584784191351899E-2</v>
      </c>
      <c r="L504" s="12">
        <v>-7.8132915642829398E-2</v>
      </c>
      <c r="M504" s="12">
        <v>-7.70370924544974E-2</v>
      </c>
      <c r="N504" s="12">
        <v>-2.0720232719402602E-2</v>
      </c>
      <c r="O504" s="12">
        <v>-3.57466222513462E-2</v>
      </c>
      <c r="P504" s="12">
        <v>-0.134165326379347</v>
      </c>
      <c r="Q504" s="12">
        <v>-5.6559613953764402E-2</v>
      </c>
      <c r="R504" s="12">
        <v>-9.1245810520502096E-2</v>
      </c>
      <c r="S504" s="12">
        <v>-5.8502519058565801E-2</v>
      </c>
      <c r="T504" s="12">
        <v>-7.0376582596531206E-2</v>
      </c>
      <c r="U504" s="12">
        <v>1.8605667628345601E-2</v>
      </c>
      <c r="V504" s="12">
        <v>-7.7765592804897393E-2</v>
      </c>
      <c r="W504" s="12">
        <v>-1.38960765490376E-2</v>
      </c>
      <c r="X504" s="12">
        <v>-1.20143735062336E-2</v>
      </c>
      <c r="Y504" s="12">
        <v>-7.1345677966889696E-3</v>
      </c>
      <c r="Z504" s="12">
        <v>-2.4480124610923699E-2</v>
      </c>
      <c r="AA504" s="12">
        <v>-2.1308261957294801E-2</v>
      </c>
      <c r="AB504" s="12">
        <v>-7.8145391415361601E-2</v>
      </c>
      <c r="AC504" s="12">
        <v>-4.5015456299147501E-2</v>
      </c>
      <c r="AD504" s="12">
        <v>2.2797921509952201E-2</v>
      </c>
      <c r="AE504" s="12">
        <v>-2.47708289258321E-2</v>
      </c>
      <c r="AF504" s="12">
        <v>-1.8373598559628002E-2</v>
      </c>
      <c r="AG504" s="12">
        <v>-3.4418552177819701E-2</v>
      </c>
      <c r="AH504" s="12">
        <v>-3.73067117831049E-2</v>
      </c>
      <c r="AI504" s="12">
        <v>-1.4748496969256E-2</v>
      </c>
      <c r="AJ504" s="12">
        <v>-1.26154107816135E-2</v>
      </c>
      <c r="AK504" s="12">
        <v>-1.5215730784731601E-4</v>
      </c>
      <c r="AL504" s="12">
        <v>-1.98023521396384E-3</v>
      </c>
      <c r="AM504" s="12">
        <v>-1.34864815611716E-2</v>
      </c>
      <c r="AN504" s="12">
        <v>-2.14165585794754E-2</v>
      </c>
      <c r="AO504" s="12">
        <v>-3.58776701708656E-2</v>
      </c>
      <c r="AP504" s="12">
        <v>-7.9681072356852806E-3</v>
      </c>
      <c r="AQ504" s="12">
        <v>-3.6507851416706802E-2</v>
      </c>
      <c r="AR504" s="12">
        <v>2.3692163837529499E-2</v>
      </c>
      <c r="AS504" s="12">
        <v>-1.01252270912577E-2</v>
      </c>
      <c r="AT504" s="12">
        <v>-4.2047795252541501E-2</v>
      </c>
      <c r="AU504" s="12">
        <v>2.7008322250270899E-2</v>
      </c>
      <c r="AW504">
        <f t="array" ref="AW504">SUMPRODUCT(B504:AU504,TRANSPOSE('QoL regression results'!$H$3:$H$48))</f>
        <v>0.85113983808333127</v>
      </c>
    </row>
    <row r="505" spans="1:49" x14ac:dyDescent="0.3">
      <c r="A505">
        <v>504</v>
      </c>
      <c r="B505" s="12">
        <v>0.88483399383862904</v>
      </c>
      <c r="C505" s="12">
        <v>-4.8308080109926198E-3</v>
      </c>
      <c r="D505" s="12">
        <v>-2.9889301916285801E-2</v>
      </c>
      <c r="E505" s="12">
        <v>-2.21436591748366E-2</v>
      </c>
      <c r="F505" s="12">
        <v>2.2268799072462798E-2</v>
      </c>
      <c r="G505" s="12">
        <v>2.4893839512748799E-2</v>
      </c>
      <c r="H505" s="12">
        <v>-3.16700607777038E-3</v>
      </c>
      <c r="I505" s="12">
        <v>-1.4566478174037001E-2</v>
      </c>
      <c r="J505" s="12">
        <v>-6.0039257873018198E-2</v>
      </c>
      <c r="K505" s="12">
        <v>-4.5804482587720102E-2</v>
      </c>
      <c r="L505" s="12">
        <v>-7.6897442818750605E-2</v>
      </c>
      <c r="M505" s="12">
        <v>-0.124542975990712</v>
      </c>
      <c r="N505" s="12">
        <v>-2.0712000074724998E-2</v>
      </c>
      <c r="O505" s="12">
        <v>-6.05805180247867E-2</v>
      </c>
      <c r="P505" s="12">
        <v>-6.0733313533715E-2</v>
      </c>
      <c r="Q505" s="12">
        <v>-6.2127593294479498E-2</v>
      </c>
      <c r="R505" s="12">
        <v>-0.122269835023021</v>
      </c>
      <c r="S505" s="12">
        <v>-4.7163437777555099E-2</v>
      </c>
      <c r="T505" s="12">
        <v>-0.10818078306506899</v>
      </c>
      <c r="U505" s="12">
        <v>-2.27943500597056E-2</v>
      </c>
      <c r="V505" s="12">
        <v>-6.6167591528285497E-2</v>
      </c>
      <c r="W505" s="12">
        <v>-2.6851367202486799E-2</v>
      </c>
      <c r="X505" s="12">
        <v>-3.8961994581449201E-2</v>
      </c>
      <c r="Y505" s="12">
        <v>5.2059673669202803E-4</v>
      </c>
      <c r="Z505" s="12">
        <v>-1.7105473712337602E-2</v>
      </c>
      <c r="AA505" s="12">
        <v>-1.8555141781943899E-2</v>
      </c>
      <c r="AB505" s="12">
        <v>-7.9663271554362494E-2</v>
      </c>
      <c r="AC505" s="12">
        <v>1.4176731687486E-2</v>
      </c>
      <c r="AD505" s="12">
        <v>-1.6979141482443099E-2</v>
      </c>
      <c r="AE505" s="12">
        <v>-3.0791151737315201E-2</v>
      </c>
      <c r="AF505" s="12">
        <v>-2.4509185047369E-2</v>
      </c>
      <c r="AG505" s="12">
        <v>-4.5628574324854801E-2</v>
      </c>
      <c r="AH505" s="12">
        <v>-3.7330117889579503E-2</v>
      </c>
      <c r="AI505" s="12">
        <v>-1.8894795796858099E-2</v>
      </c>
      <c r="AJ505" s="12">
        <v>-1.4729072093885E-2</v>
      </c>
      <c r="AK505" s="12">
        <v>4.0196910310929899E-3</v>
      </c>
      <c r="AL505" s="12">
        <v>1.6280772355193301E-2</v>
      </c>
      <c r="AM505" s="12">
        <v>6.9467142731714599E-3</v>
      </c>
      <c r="AN505" s="12">
        <v>-4.6943766474986199E-3</v>
      </c>
      <c r="AO505" s="12">
        <v>-2.08725328589997E-2</v>
      </c>
      <c r="AP505" s="12">
        <v>-5.4802440586074197E-3</v>
      </c>
      <c r="AQ505" s="12">
        <v>-3.0713196074529402E-2</v>
      </c>
      <c r="AR505" s="12">
        <v>2.45524221695302E-2</v>
      </c>
      <c r="AS505" s="12">
        <v>-1.10142221794313E-2</v>
      </c>
      <c r="AT505" s="12">
        <v>-4.2564220777919201E-2</v>
      </c>
      <c r="AU505" s="12">
        <v>3.2233218356584999E-2</v>
      </c>
      <c r="AW505">
        <f t="array" ref="AW505">SUMPRODUCT(B505:AU505,TRANSPOSE('QoL regression results'!$H$3:$H$48))</f>
        <v>0.86378464830424284</v>
      </c>
    </row>
    <row r="506" spans="1:49" x14ac:dyDescent="0.3">
      <c r="A506">
        <v>505</v>
      </c>
      <c r="B506" s="12">
        <v>0.90119386165802096</v>
      </c>
      <c r="C506" s="12">
        <v>6.8127663724422004E-4</v>
      </c>
      <c r="D506" s="12">
        <v>-1.28276105294733E-3</v>
      </c>
      <c r="E506" s="12">
        <v>-4.8229393007967199E-2</v>
      </c>
      <c r="F506" s="12">
        <v>1.79073286277696E-2</v>
      </c>
      <c r="G506" s="12">
        <v>1.8466287275152201E-2</v>
      </c>
      <c r="H506" s="12">
        <v>-5.6662181934735304E-3</v>
      </c>
      <c r="I506" s="12">
        <v>-4.8998337940944301E-3</v>
      </c>
      <c r="J506" s="12">
        <v>-4.9146570916733502E-2</v>
      </c>
      <c r="K506" s="12">
        <v>-3.9097047068898598E-2</v>
      </c>
      <c r="L506" s="12">
        <v>-8.8560375024142698E-2</v>
      </c>
      <c r="M506" s="12">
        <v>-0.133686506032206</v>
      </c>
      <c r="N506" s="12">
        <v>-1.33555825999696E-2</v>
      </c>
      <c r="O506" s="12">
        <v>-7.7339316570006103E-2</v>
      </c>
      <c r="P506" s="12">
        <v>-8.2296366702532597E-2</v>
      </c>
      <c r="Q506" s="12">
        <v>-6.4662005576070297E-2</v>
      </c>
      <c r="R506" s="12">
        <v>-5.2314898376829899E-2</v>
      </c>
      <c r="S506" s="12">
        <v>-4.0206283436090902E-2</v>
      </c>
      <c r="T506" s="12">
        <v>-6.50063051842006E-2</v>
      </c>
      <c r="U506" s="12">
        <v>2.57999179133413E-2</v>
      </c>
      <c r="V506" s="12">
        <v>-0.10711005729565</v>
      </c>
      <c r="W506" s="12">
        <v>-1.5669715337858998E-2</v>
      </c>
      <c r="X506" s="12">
        <v>-2.9784710212879099E-2</v>
      </c>
      <c r="Y506" s="12">
        <v>-2.1883310507587801E-2</v>
      </c>
      <c r="Z506" s="12">
        <v>3.4148976329053601E-2</v>
      </c>
      <c r="AA506" s="12">
        <v>-3.4745927169457902E-2</v>
      </c>
      <c r="AB506" s="12">
        <v>-7.95143434581638E-2</v>
      </c>
      <c r="AC506" s="12">
        <v>-1.2670872748916101E-2</v>
      </c>
      <c r="AD506" s="12">
        <v>-3.6849814814189599E-2</v>
      </c>
      <c r="AE506" s="12">
        <v>-3.20169480920202E-2</v>
      </c>
      <c r="AF506" s="12">
        <v>-9.4164433791443999E-3</v>
      </c>
      <c r="AG506" s="12">
        <v>-3.64459134937224E-2</v>
      </c>
      <c r="AH506" s="12">
        <v>-3.1261505724204802E-2</v>
      </c>
      <c r="AI506" s="12">
        <v>-2.0843089205458999E-2</v>
      </c>
      <c r="AJ506" s="12">
        <v>-1.15928535366417E-2</v>
      </c>
      <c r="AK506" s="12">
        <v>-5.8240569614901704E-4</v>
      </c>
      <c r="AL506" s="12">
        <v>-1.96603290279593E-3</v>
      </c>
      <c r="AM506" s="12">
        <v>-1.56088546790561E-2</v>
      </c>
      <c r="AN506" s="12">
        <v>-2.61210640632085E-2</v>
      </c>
      <c r="AO506" s="12">
        <v>-2.8711960612770801E-2</v>
      </c>
      <c r="AP506" s="12">
        <v>-7.5982584443304501E-3</v>
      </c>
      <c r="AQ506" s="12">
        <v>-4.60051505358164E-2</v>
      </c>
      <c r="AR506" s="12">
        <v>1.8616481263206999E-2</v>
      </c>
      <c r="AS506" s="12">
        <v>-1.35181808348835E-2</v>
      </c>
      <c r="AT506" s="12">
        <v>-4.8035713017712103E-2</v>
      </c>
      <c r="AU506" s="12">
        <v>3.0119403882203501E-2</v>
      </c>
      <c r="AW506">
        <f t="array" ref="AW506">SUMPRODUCT(B506:AU506,TRANSPOSE('QoL regression results'!$H$3:$H$48))</f>
        <v>0.86796632303102017</v>
      </c>
    </row>
    <row r="507" spans="1:49" x14ac:dyDescent="0.3">
      <c r="A507">
        <v>506</v>
      </c>
      <c r="B507" s="12">
        <v>0.88578845985814303</v>
      </c>
      <c r="C507" s="12">
        <v>5.1460520948538402E-4</v>
      </c>
      <c r="D507" s="12">
        <v>8.3227379651464508E-3</v>
      </c>
      <c r="E507" s="12">
        <v>-8.4851754049197307E-3</v>
      </c>
      <c r="F507" s="12">
        <v>1.8234266935419699E-2</v>
      </c>
      <c r="G507" s="12">
        <v>1.36535917661094E-2</v>
      </c>
      <c r="H507" s="12">
        <v>-9.4989972632225795E-3</v>
      </c>
      <c r="I507" s="12">
        <v>-8.98956005864723E-3</v>
      </c>
      <c r="J507" s="12">
        <v>-6.9295557781797204E-2</v>
      </c>
      <c r="K507" s="12">
        <v>-3.6103526655269898E-2</v>
      </c>
      <c r="L507" s="12">
        <v>-8.9996946357485993E-2</v>
      </c>
      <c r="M507" s="12">
        <v>-6.7837018936022703E-2</v>
      </c>
      <c r="N507" s="12">
        <v>-1.41171299094327E-2</v>
      </c>
      <c r="O507" s="12">
        <v>-4.5249004737382199E-2</v>
      </c>
      <c r="P507" s="12">
        <v>-0.114094818032967</v>
      </c>
      <c r="Q507" s="12">
        <v>-9.1407400433781705E-2</v>
      </c>
      <c r="R507" s="12">
        <v>-3.5128014138982401E-2</v>
      </c>
      <c r="S507" s="12">
        <v>-6.4526740799545998E-2</v>
      </c>
      <c r="T507" s="12">
        <v>-4.8123051081069498E-2</v>
      </c>
      <c r="U507" s="12">
        <v>4.8424358597618997E-3</v>
      </c>
      <c r="V507" s="12">
        <v>-0.159618465957896</v>
      </c>
      <c r="W507" s="12">
        <v>-2.9287669596167701E-2</v>
      </c>
      <c r="X507" s="12">
        <v>-3.66035233394576E-2</v>
      </c>
      <c r="Y507" s="12">
        <v>1.94768341128801E-2</v>
      </c>
      <c r="Z507" s="12">
        <v>-4.0543529748624803E-2</v>
      </c>
      <c r="AA507" s="12">
        <v>-1.6625697788116098E-2</v>
      </c>
      <c r="AB507" s="12">
        <v>-6.3231440567012603E-2</v>
      </c>
      <c r="AC507" s="12">
        <v>-7.0739744418206296E-2</v>
      </c>
      <c r="AD507" s="12">
        <v>-3.4732370222533499E-3</v>
      </c>
      <c r="AE507" s="12">
        <v>-2.6034568400488501E-2</v>
      </c>
      <c r="AF507" s="12">
        <v>-1.0397367014505899E-2</v>
      </c>
      <c r="AG507" s="12">
        <v>-4.3299506202435202E-2</v>
      </c>
      <c r="AH507" s="12">
        <v>-3.2882029407606803E-2</v>
      </c>
      <c r="AI507" s="12">
        <v>-2.33812373199602E-2</v>
      </c>
      <c r="AJ507" s="12">
        <v>-1.03907230828901E-2</v>
      </c>
      <c r="AK507" s="12">
        <v>1.87768002498132E-3</v>
      </c>
      <c r="AL507" s="12">
        <v>8.9112381395228795E-3</v>
      </c>
      <c r="AM507" s="12">
        <v>-4.2634284563637E-3</v>
      </c>
      <c r="AN507" s="12">
        <v>-1.7984003328893699E-2</v>
      </c>
      <c r="AO507" s="12">
        <v>-2.8472053024954699E-2</v>
      </c>
      <c r="AP507" s="12">
        <v>-8.0745547876161193E-3</v>
      </c>
      <c r="AQ507" s="12">
        <v>-3.5756855296510702E-2</v>
      </c>
      <c r="AR507" s="12">
        <v>2.5871741996416401E-2</v>
      </c>
      <c r="AS507" s="12">
        <v>-1.1348603134754401E-2</v>
      </c>
      <c r="AT507" s="12">
        <v>-4.1407025909442299E-2</v>
      </c>
      <c r="AU507" s="12">
        <v>3.20381524119158E-2</v>
      </c>
      <c r="AW507">
        <f t="array" ref="AW507">SUMPRODUCT(B507:AU507,TRANSPOSE('QoL regression results'!$H$3:$H$48))</f>
        <v>0.86181766859005915</v>
      </c>
    </row>
    <row r="508" spans="1:49" x14ac:dyDescent="0.3">
      <c r="A508">
        <v>507</v>
      </c>
      <c r="B508" s="12">
        <v>0.89001140947360102</v>
      </c>
      <c r="C508" s="12">
        <v>2.9850724608086799E-3</v>
      </c>
      <c r="D508" s="12">
        <v>-1.4456878116621E-2</v>
      </c>
      <c r="E508" s="12">
        <v>-1.3226551289819101E-2</v>
      </c>
      <c r="F508" s="12">
        <v>2.11687356224174E-2</v>
      </c>
      <c r="G508" s="12">
        <v>1.39726487543645E-2</v>
      </c>
      <c r="H508" s="12">
        <v>1.1608519176113399E-2</v>
      </c>
      <c r="I508" s="12">
        <v>-1.9658045483391302E-2</v>
      </c>
      <c r="J508" s="12">
        <v>-7.0269647332324006E-2</v>
      </c>
      <c r="K508" s="12">
        <v>-4.2424968815316703E-2</v>
      </c>
      <c r="L508" s="12">
        <v>-0.108934530746992</v>
      </c>
      <c r="M508" s="12">
        <v>-0.103232384503606</v>
      </c>
      <c r="N508" s="12">
        <v>-1.9028567365747599E-2</v>
      </c>
      <c r="O508" s="12">
        <v>-4.0829445183638E-2</v>
      </c>
      <c r="P508" s="12">
        <v>-0.12961483863568299</v>
      </c>
      <c r="Q508" s="12">
        <v>-8.3106886388507398E-2</v>
      </c>
      <c r="R508" s="12">
        <v>-7.0313772441620195E-2</v>
      </c>
      <c r="S508" s="12">
        <v>-5.4628295737391003E-2</v>
      </c>
      <c r="T508" s="12">
        <v>-0.105188691733377</v>
      </c>
      <c r="U508" s="12">
        <v>2.7314246344768401E-3</v>
      </c>
      <c r="V508" s="12">
        <v>-5.0316429948302002E-2</v>
      </c>
      <c r="W508" s="12">
        <v>-2.9464662796062701E-2</v>
      </c>
      <c r="X508" s="12">
        <v>-1.4570676274632099E-2</v>
      </c>
      <c r="Y508" s="12">
        <v>1.8306917891641201E-3</v>
      </c>
      <c r="Z508" s="12">
        <v>2.97302014981611E-2</v>
      </c>
      <c r="AA508" s="12">
        <v>-3.3343694440996399E-2</v>
      </c>
      <c r="AB508" s="12">
        <v>-7.6752958243151106E-2</v>
      </c>
      <c r="AC508" s="12">
        <v>-2.0627936579703101E-2</v>
      </c>
      <c r="AD508" s="12">
        <v>3.9859825880818302E-2</v>
      </c>
      <c r="AE508" s="12">
        <v>-2.15327078344397E-2</v>
      </c>
      <c r="AF508" s="12">
        <v>-9.9270062441844907E-3</v>
      </c>
      <c r="AG508" s="12">
        <v>-3.9536704735810599E-2</v>
      </c>
      <c r="AH508" s="12">
        <v>-3.59388220709956E-2</v>
      </c>
      <c r="AI508" s="12">
        <v>-1.23064423718368E-2</v>
      </c>
      <c r="AJ508" s="12">
        <v>-1.37771572966769E-2</v>
      </c>
      <c r="AK508" s="12">
        <v>6.5902546664009097E-4</v>
      </c>
      <c r="AL508" s="12">
        <v>5.0830182902739099E-3</v>
      </c>
      <c r="AM508" s="12">
        <v>-5.7152756964957297E-3</v>
      </c>
      <c r="AN508" s="12">
        <v>-2.1187613795869201E-2</v>
      </c>
      <c r="AO508" s="12">
        <v>-3.5642639351015103E-2</v>
      </c>
      <c r="AP508" s="12">
        <v>-1.61413477986527E-2</v>
      </c>
      <c r="AQ508" s="12">
        <v>-4.8263498224176499E-2</v>
      </c>
      <c r="AR508" s="12">
        <v>2.33721063080552E-2</v>
      </c>
      <c r="AS508" s="12">
        <v>-1.0834031846178101E-2</v>
      </c>
      <c r="AT508" s="12">
        <v>-4.31138784191408E-2</v>
      </c>
      <c r="AU508" s="12">
        <v>3.4390714968668801E-2</v>
      </c>
      <c r="AW508">
        <f t="array" ref="AW508">SUMPRODUCT(B508:AU508,TRANSPOSE('QoL regression results'!$H$3:$H$48))</f>
        <v>0.8591556056928793</v>
      </c>
    </row>
    <row r="509" spans="1:49" x14ac:dyDescent="0.3">
      <c r="A509">
        <v>508</v>
      </c>
      <c r="B509" s="12">
        <v>0.87758060126553805</v>
      </c>
      <c r="C509" s="12">
        <v>5.1372960591572602E-3</v>
      </c>
      <c r="D509" s="12">
        <v>-1.9832207411537899E-2</v>
      </c>
      <c r="E509" s="12">
        <v>-2.6428639093789601E-4</v>
      </c>
      <c r="F509" s="12">
        <v>1.94147313657374E-2</v>
      </c>
      <c r="G509" s="12">
        <v>9.5638531221182606E-3</v>
      </c>
      <c r="H509" s="12">
        <v>-4.8580616427887999E-3</v>
      </c>
      <c r="I509" s="12">
        <v>-2.3684692190059101E-2</v>
      </c>
      <c r="J509" s="12">
        <v>-3.1919931179408299E-2</v>
      </c>
      <c r="K509" s="12">
        <v>-3.55083877814888E-2</v>
      </c>
      <c r="L509" s="12">
        <v>-8.0058513865517905E-2</v>
      </c>
      <c r="M509" s="12">
        <v>-8.7874992926515905E-2</v>
      </c>
      <c r="N509" s="12">
        <v>-1.7400517501099399E-2</v>
      </c>
      <c r="O509" s="12">
        <v>-5.0316955688234299E-2</v>
      </c>
      <c r="P509" s="12">
        <v>-6.7804086430621996E-2</v>
      </c>
      <c r="Q509" s="12">
        <v>-5.0163082853471298E-2</v>
      </c>
      <c r="R509" s="12">
        <v>-4.6776653232521101E-2</v>
      </c>
      <c r="S509" s="12">
        <v>-5.72076119487019E-2</v>
      </c>
      <c r="T509" s="12">
        <v>-6.4244595243118402E-2</v>
      </c>
      <c r="U509" s="12">
        <v>6.3422128331093799E-3</v>
      </c>
      <c r="V509" s="12">
        <v>-1.8979896319894801E-2</v>
      </c>
      <c r="W509" s="12">
        <v>-2.1581889089682098E-2</v>
      </c>
      <c r="X509" s="12">
        <v>-1.49637308669586E-2</v>
      </c>
      <c r="Y509" s="12">
        <v>-7.9898958757396894E-3</v>
      </c>
      <c r="Z509" s="12">
        <v>3.22586808689889E-2</v>
      </c>
      <c r="AA509" s="12">
        <v>-2.4122959468031301E-2</v>
      </c>
      <c r="AB509" s="12">
        <v>-8.2336750056418495E-2</v>
      </c>
      <c r="AC509" s="12">
        <v>-3.0129830548156999E-2</v>
      </c>
      <c r="AD509" s="12">
        <v>6.0975876182570499E-2</v>
      </c>
      <c r="AE509" s="12">
        <v>-2.3343182861453499E-2</v>
      </c>
      <c r="AF509" s="12">
        <v>-2.0503340671126202E-2</v>
      </c>
      <c r="AG509" s="12">
        <v>-4.4206666652311703E-2</v>
      </c>
      <c r="AH509" s="12">
        <v>-2.9523176078044298E-2</v>
      </c>
      <c r="AI509" s="12">
        <v>-2.4907098807710401E-2</v>
      </c>
      <c r="AJ509" s="12">
        <v>-1.31394536034948E-2</v>
      </c>
      <c r="AK509" s="12">
        <v>9.4671151891038002E-3</v>
      </c>
      <c r="AL509" s="12">
        <v>1.23739597840762E-2</v>
      </c>
      <c r="AM509" s="12">
        <v>-1.65407965435936E-3</v>
      </c>
      <c r="AN509" s="12">
        <v>-7.7004603061311501E-3</v>
      </c>
      <c r="AO509" s="12">
        <v>-1.83450619354458E-2</v>
      </c>
      <c r="AP509" s="12">
        <v>-9.5909953377961502E-3</v>
      </c>
      <c r="AQ509" s="12">
        <v>-3.5542856321221498E-2</v>
      </c>
      <c r="AR509" s="12">
        <v>2.25486867260641E-2</v>
      </c>
      <c r="AS509" s="12">
        <v>-6.2560492233443999E-3</v>
      </c>
      <c r="AT509" s="12">
        <v>-3.9525367816368097E-2</v>
      </c>
      <c r="AU509" s="12">
        <v>2.6669003475542501E-2</v>
      </c>
      <c r="AW509">
        <f t="array" ref="AW509">SUMPRODUCT(B509:AU509,TRANSPOSE('QoL regression results'!$H$3:$H$48))</f>
        <v>0.8604313849715699</v>
      </c>
    </row>
    <row r="510" spans="1:49" x14ac:dyDescent="0.3">
      <c r="A510">
        <v>509</v>
      </c>
      <c r="B510" s="12">
        <v>0.88795749585218997</v>
      </c>
      <c r="C510" s="12">
        <v>4.3192956672155596E-3</v>
      </c>
      <c r="D510" s="12">
        <v>1.3867232224051699E-2</v>
      </c>
      <c r="E510" s="12">
        <v>-3.5632803759217797E-2</v>
      </c>
      <c r="F510" s="12">
        <v>2.00523429858195E-2</v>
      </c>
      <c r="G510" s="12">
        <v>8.9557644715025104E-3</v>
      </c>
      <c r="H510" s="12">
        <v>-2.90430794700841E-2</v>
      </c>
      <c r="I510" s="12">
        <v>-7.02863038156421E-3</v>
      </c>
      <c r="J510" s="12">
        <v>-6.0372992317866102E-2</v>
      </c>
      <c r="K510" s="12">
        <v>-3.1378641368566502E-2</v>
      </c>
      <c r="L510" s="12">
        <v>-8.7053936963766898E-2</v>
      </c>
      <c r="M510" s="12">
        <v>-9.7855436649958993E-2</v>
      </c>
      <c r="N510" s="12">
        <v>-1.7428805678182498E-2</v>
      </c>
      <c r="O510" s="12">
        <v>-6.4717125803171696E-2</v>
      </c>
      <c r="P510" s="12">
        <v>-0.13098210778457101</v>
      </c>
      <c r="Q510" s="12">
        <v>-8.6848713470613306E-2</v>
      </c>
      <c r="R510" s="12">
        <v>-0.112202693148839</v>
      </c>
      <c r="S510" s="12">
        <v>-3.7381103416129401E-2</v>
      </c>
      <c r="T510" s="12">
        <v>-7.7860169425266204E-2</v>
      </c>
      <c r="U510" s="12">
        <v>1.73818017438866E-2</v>
      </c>
      <c r="V510" s="12">
        <v>-5.1640941497531199E-2</v>
      </c>
      <c r="W510" s="12">
        <v>-3.3012794268603499E-2</v>
      </c>
      <c r="X510" s="12">
        <v>-1.8663334851963202E-2</v>
      </c>
      <c r="Y510" s="12">
        <v>-4.86107250765849E-3</v>
      </c>
      <c r="Z510" s="12">
        <v>-2.2553760781953501E-2</v>
      </c>
      <c r="AA510" s="12">
        <v>-1.20597155821414E-2</v>
      </c>
      <c r="AB510" s="12">
        <v>-7.7583016733682605E-2</v>
      </c>
      <c r="AC510" s="12">
        <v>-4.0377963329945699E-2</v>
      </c>
      <c r="AD510" s="12">
        <v>-3.33510294041847E-3</v>
      </c>
      <c r="AE510" s="12">
        <v>-2.65782000755416E-2</v>
      </c>
      <c r="AF510" s="12">
        <v>-1.7985578866699999E-2</v>
      </c>
      <c r="AG510" s="12">
        <v>-4.4295987678398901E-2</v>
      </c>
      <c r="AH510" s="12">
        <v>-3.6466120395490999E-2</v>
      </c>
      <c r="AI510" s="12">
        <v>-2.204361653231E-2</v>
      </c>
      <c r="AJ510" s="12">
        <v>-1.4351216816423901E-2</v>
      </c>
      <c r="AK510" s="12">
        <v>1.69491730975787E-3</v>
      </c>
      <c r="AL510" s="12">
        <v>2.9188199880035401E-3</v>
      </c>
      <c r="AM510" s="12">
        <v>-7.7905010884574202E-3</v>
      </c>
      <c r="AN510" s="12">
        <v>-1.1996563933695E-2</v>
      </c>
      <c r="AO510" s="12">
        <v>-3.7886567081636298E-2</v>
      </c>
      <c r="AP510" s="12">
        <v>-8.6235273644811195E-3</v>
      </c>
      <c r="AQ510" s="12">
        <v>-3.35410973755145E-2</v>
      </c>
      <c r="AR510" s="12">
        <v>1.9040801273135399E-2</v>
      </c>
      <c r="AS510" s="12">
        <v>-9.3744963752562804E-3</v>
      </c>
      <c r="AT510" s="12">
        <v>-4.51799871850595E-2</v>
      </c>
      <c r="AU510" s="12">
        <v>3.6490045025541797E-2</v>
      </c>
      <c r="AW510">
        <f t="array" ref="AW510">SUMPRODUCT(B510:AU510,TRANSPOSE('QoL regression results'!$H$3:$H$48))</f>
        <v>0.85441019544470254</v>
      </c>
    </row>
    <row r="511" spans="1:49" x14ac:dyDescent="0.3">
      <c r="A511">
        <v>510</v>
      </c>
      <c r="B511" s="12">
        <v>0.89012266897719805</v>
      </c>
      <c r="C511" s="12">
        <v>5.21774875208488E-3</v>
      </c>
      <c r="D511" s="12">
        <v>-4.31180885338277E-4</v>
      </c>
      <c r="E511" s="12">
        <v>-1.6457618999678399E-2</v>
      </c>
      <c r="F511" s="12">
        <v>1.9331799252193301E-2</v>
      </c>
      <c r="G511" s="12">
        <v>1.42593441053331E-2</v>
      </c>
      <c r="H511" s="12">
        <v>6.9038203450743803E-3</v>
      </c>
      <c r="I511" s="12">
        <v>-5.5870190059300502E-3</v>
      </c>
      <c r="J511" s="12">
        <v>-6.7907770925818303E-2</v>
      </c>
      <c r="K511" s="12">
        <v>-3.98053156574905E-2</v>
      </c>
      <c r="L511" s="12">
        <v>-7.4092299902932396E-2</v>
      </c>
      <c r="M511" s="12">
        <v>-9.9579301833490202E-2</v>
      </c>
      <c r="N511" s="12">
        <v>-7.9710035424926506E-3</v>
      </c>
      <c r="O511" s="12">
        <v>-4.5966185778330497E-2</v>
      </c>
      <c r="P511" s="12">
        <v>-0.140925327123467</v>
      </c>
      <c r="Q511" s="12">
        <v>-1.7707180733769E-2</v>
      </c>
      <c r="R511" s="12">
        <v>-7.7767546285865505E-2</v>
      </c>
      <c r="S511" s="12">
        <v>-4.2407046240544699E-2</v>
      </c>
      <c r="T511" s="12">
        <v>-9.12175583374501E-2</v>
      </c>
      <c r="U511" s="12">
        <v>1.0404549536756701E-2</v>
      </c>
      <c r="V511" s="12">
        <v>-0.10253727846312199</v>
      </c>
      <c r="W511" s="12">
        <v>-2.1083289876734201E-2</v>
      </c>
      <c r="X511" s="12">
        <v>-3.7305324816317501E-2</v>
      </c>
      <c r="Y511" s="12">
        <v>-4.2132324248275198E-2</v>
      </c>
      <c r="Z511" s="12">
        <v>-2.6830277201081099E-2</v>
      </c>
      <c r="AA511" s="12">
        <v>-2.34687352013144E-2</v>
      </c>
      <c r="AB511" s="12">
        <v>-4.55240634875166E-2</v>
      </c>
      <c r="AC511" s="12">
        <v>-3.6468047757524102E-2</v>
      </c>
      <c r="AD511" s="12">
        <v>-5.2380908131669998E-2</v>
      </c>
      <c r="AE511" s="12">
        <v>-2.3748051376843101E-2</v>
      </c>
      <c r="AF511" s="12">
        <v>-2.16283733368135E-2</v>
      </c>
      <c r="AG511" s="12">
        <v>-4.1023417585035499E-2</v>
      </c>
      <c r="AH511" s="12">
        <v>-3.38387493084958E-2</v>
      </c>
      <c r="AI511" s="12">
        <v>-1.2757140054300901E-2</v>
      </c>
      <c r="AJ511" s="12">
        <v>-1.1107853152941201E-2</v>
      </c>
      <c r="AK511" s="12">
        <v>-1.41382502288617E-3</v>
      </c>
      <c r="AL511" s="12">
        <v>3.7565822981437502E-3</v>
      </c>
      <c r="AM511" s="12">
        <v>-8.4513434822044205E-3</v>
      </c>
      <c r="AN511" s="12">
        <v>-1.6580783302138101E-2</v>
      </c>
      <c r="AO511" s="12">
        <v>-3.2110453682973099E-2</v>
      </c>
      <c r="AP511" s="12">
        <v>-5.8041641554616198E-3</v>
      </c>
      <c r="AQ511" s="12">
        <v>-4.1443677653672698E-2</v>
      </c>
      <c r="AR511" s="12">
        <v>2.0602873451978299E-2</v>
      </c>
      <c r="AS511" s="12">
        <v>-1.6023239254221201E-2</v>
      </c>
      <c r="AT511" s="12">
        <v>-4.9082100956620599E-2</v>
      </c>
      <c r="AU511" s="12">
        <v>3.2392318485711599E-2</v>
      </c>
      <c r="AW511">
        <f t="array" ref="AW511">SUMPRODUCT(B511:AU511,TRANSPOSE('QoL regression results'!$H$3:$H$48))</f>
        <v>0.860040501966846</v>
      </c>
    </row>
    <row r="512" spans="1:49" x14ac:dyDescent="0.3">
      <c r="A512">
        <v>511</v>
      </c>
      <c r="B512" s="12">
        <v>0.899973042359966</v>
      </c>
      <c r="C512" s="12">
        <v>5.4616636790476196E-3</v>
      </c>
      <c r="D512" s="12">
        <v>-1.87281207881188E-2</v>
      </c>
      <c r="E512" s="12">
        <v>-5.4774902330576502E-3</v>
      </c>
      <c r="F512" s="12">
        <v>1.3488696368526501E-2</v>
      </c>
      <c r="G512" s="12">
        <v>1.9457678469656702E-2</v>
      </c>
      <c r="H512" s="12">
        <v>-3.7150484401897298E-2</v>
      </c>
      <c r="I512" s="12">
        <v>-6.2081483014042298E-3</v>
      </c>
      <c r="J512" s="12">
        <v>-4.53926758482774E-2</v>
      </c>
      <c r="K512" s="12">
        <v>-4.26111609744333E-2</v>
      </c>
      <c r="L512" s="12">
        <v>-9.2985384447703101E-2</v>
      </c>
      <c r="M512" s="12">
        <v>-7.8945664357012196E-2</v>
      </c>
      <c r="N512" s="12">
        <v>-1.3821166848866201E-2</v>
      </c>
      <c r="O512" s="12">
        <v>-6.0514616218901099E-2</v>
      </c>
      <c r="P512" s="12">
        <v>-8.8713902883911497E-2</v>
      </c>
      <c r="Q512" s="12">
        <v>-7.2590896290493895E-2</v>
      </c>
      <c r="R512" s="12">
        <v>-9.6515534157184807E-2</v>
      </c>
      <c r="S512" s="12">
        <v>-4.1435264922529302E-2</v>
      </c>
      <c r="T512" s="12">
        <v>-8.3585571964796004E-2</v>
      </c>
      <c r="U512" s="12">
        <v>-1.46374582499775E-2</v>
      </c>
      <c r="V512" s="12">
        <v>-6.1356512127710601E-2</v>
      </c>
      <c r="W512" s="12">
        <v>-3.0349003544482899E-2</v>
      </c>
      <c r="X512" s="12">
        <v>-3.8135691151776598E-2</v>
      </c>
      <c r="Y512" s="12">
        <v>-6.4113263147636502E-3</v>
      </c>
      <c r="Z512" s="12">
        <v>8.2282878820811502E-3</v>
      </c>
      <c r="AA512" s="12">
        <v>-2.0814192106876201E-2</v>
      </c>
      <c r="AB512" s="12">
        <v>-7.7984771652299598E-2</v>
      </c>
      <c r="AC512" s="12">
        <v>-2.5309895369935401E-2</v>
      </c>
      <c r="AD512" s="12">
        <v>-4.2269379282634897E-2</v>
      </c>
      <c r="AE512" s="12">
        <v>-2.2392180729552701E-2</v>
      </c>
      <c r="AF512" s="12">
        <v>-1.2820482997737E-2</v>
      </c>
      <c r="AG512" s="12">
        <v>-4.7109709015806897E-2</v>
      </c>
      <c r="AH512" s="12">
        <v>-3.1647352613688097E-2</v>
      </c>
      <c r="AI512" s="12">
        <v>-2.0521591818824202E-2</v>
      </c>
      <c r="AJ512" s="12">
        <v>-1.1115201136064101E-2</v>
      </c>
      <c r="AK512" s="12">
        <v>-8.3467970870003405E-3</v>
      </c>
      <c r="AL512" s="12">
        <v>-4.0221122434177196E-3</v>
      </c>
      <c r="AM512" s="12">
        <v>-1.51736166302542E-2</v>
      </c>
      <c r="AN512" s="12">
        <v>-2.51773399706374E-2</v>
      </c>
      <c r="AO512" s="12">
        <v>-3.7314676642225597E-2</v>
      </c>
      <c r="AP512" s="12">
        <v>-7.7299278072776104E-3</v>
      </c>
      <c r="AQ512" s="12">
        <v>-3.25015453729538E-2</v>
      </c>
      <c r="AR512" s="12">
        <v>1.9855050490261299E-2</v>
      </c>
      <c r="AS512" s="12">
        <v>-9.5590135692301594E-3</v>
      </c>
      <c r="AT512" s="12">
        <v>-4.8623359975793499E-2</v>
      </c>
      <c r="AU512" s="12">
        <v>3.08957591138748E-2</v>
      </c>
      <c r="AW512">
        <f t="array" ref="AW512">SUMPRODUCT(B512:AU512,TRANSPOSE('QoL regression results'!$H$3:$H$48))</f>
        <v>0.86430357750286013</v>
      </c>
    </row>
    <row r="513" spans="1:49" x14ac:dyDescent="0.3">
      <c r="A513">
        <v>512</v>
      </c>
      <c r="B513" s="12">
        <v>0.89058374614390701</v>
      </c>
      <c r="C513" s="13">
        <v>2.1823665477317201E-5</v>
      </c>
      <c r="D513" s="12">
        <v>-9.6820195239779999E-3</v>
      </c>
      <c r="E513" s="12">
        <v>-2.6058988686908299E-2</v>
      </c>
      <c r="F513" s="12">
        <v>1.6165689475911599E-2</v>
      </c>
      <c r="G513" s="12">
        <v>1.3154345674546901E-2</v>
      </c>
      <c r="H513" s="12">
        <v>1.06313359348882E-2</v>
      </c>
      <c r="I513" s="12">
        <v>4.0316850526709198E-3</v>
      </c>
      <c r="J513" s="12">
        <v>-3.3769165418168698E-2</v>
      </c>
      <c r="K513" s="12">
        <v>-4.3687967220696899E-2</v>
      </c>
      <c r="L513" s="12">
        <v>-9.7004018431338504E-2</v>
      </c>
      <c r="M513" s="12">
        <v>-0.10796368922368201</v>
      </c>
      <c r="N513" s="12">
        <v>-1.6888207825959001E-2</v>
      </c>
      <c r="O513" s="12">
        <v>-8.0032493499721899E-2</v>
      </c>
      <c r="P513" s="12">
        <v>-7.7383938063080304E-2</v>
      </c>
      <c r="Q513" s="12">
        <v>-4.7466075543141202E-2</v>
      </c>
      <c r="R513" s="12">
        <v>-5.0852067530427598E-2</v>
      </c>
      <c r="S513" s="12">
        <v>-5.9836347031441299E-2</v>
      </c>
      <c r="T513" s="12">
        <v>-7.5693512195387697E-2</v>
      </c>
      <c r="U513" s="12">
        <v>4.9770489142801997E-3</v>
      </c>
      <c r="V513" s="12">
        <v>-7.9037576196582499E-2</v>
      </c>
      <c r="W513" s="12">
        <v>-3.6051683037472498E-2</v>
      </c>
      <c r="X513" s="12">
        <v>-3.58893671825029E-2</v>
      </c>
      <c r="Y513" s="12">
        <v>1.91865607297672E-2</v>
      </c>
      <c r="Z513" s="12">
        <v>9.6126214562428595E-3</v>
      </c>
      <c r="AA513" s="12">
        <v>-1.7979480695676099E-2</v>
      </c>
      <c r="AB513" s="12">
        <v>-5.7162531139406697E-2</v>
      </c>
      <c r="AC513" s="12">
        <v>-2.4846950521603701E-2</v>
      </c>
      <c r="AD513" s="12">
        <v>-3.7159701182984999E-2</v>
      </c>
      <c r="AE513" s="12">
        <v>-3.2184268937517899E-2</v>
      </c>
      <c r="AF513" s="12">
        <v>-1.53265822342145E-2</v>
      </c>
      <c r="AG513" s="12">
        <v>-4.6002013273944799E-2</v>
      </c>
      <c r="AH513" s="12">
        <v>-3.0219335715380199E-2</v>
      </c>
      <c r="AI513" s="12">
        <v>-1.9320222492160501E-2</v>
      </c>
      <c r="AJ513" s="12">
        <v>-1.15270625265245E-2</v>
      </c>
      <c r="AK513" s="12">
        <v>5.1179406383605099E-3</v>
      </c>
      <c r="AL513" s="12">
        <v>1.26333321922597E-2</v>
      </c>
      <c r="AM513" s="12">
        <v>-2.7615739042938501E-3</v>
      </c>
      <c r="AN513" s="12">
        <v>-1.11748131245153E-2</v>
      </c>
      <c r="AO513" s="12">
        <v>-2.56843588469499E-2</v>
      </c>
      <c r="AP513" s="12">
        <v>-1.1496881478504599E-2</v>
      </c>
      <c r="AQ513" s="12">
        <v>-4.5291322061077999E-2</v>
      </c>
      <c r="AR513" s="12">
        <v>2.25953971879015E-2</v>
      </c>
      <c r="AS513" s="12">
        <v>-1.2699788237767099E-2</v>
      </c>
      <c r="AT513" s="12">
        <v>-4.6839559804012602E-2</v>
      </c>
      <c r="AU513" s="12">
        <v>3.1441617532307099E-2</v>
      </c>
      <c r="AW513">
        <f t="array" ref="AW513">SUMPRODUCT(B513:AU513,TRANSPOSE('QoL regression results'!$H$3:$H$48))</f>
        <v>0.87299774262078655</v>
      </c>
    </row>
    <row r="514" spans="1:49" x14ac:dyDescent="0.3">
      <c r="A514">
        <v>513</v>
      </c>
      <c r="B514" s="12">
        <v>0.88102448401536904</v>
      </c>
      <c r="C514" s="12">
        <v>5.4265225584925296E-3</v>
      </c>
      <c r="D514" s="12">
        <v>-2.49059899851812E-2</v>
      </c>
      <c r="E514" s="12">
        <v>-3.9355542321543299E-2</v>
      </c>
      <c r="F514" s="12">
        <v>1.5385835779057101E-2</v>
      </c>
      <c r="G514" s="12">
        <v>1.8011259567045999E-2</v>
      </c>
      <c r="H514" s="12">
        <v>-8.1194852225576295E-3</v>
      </c>
      <c r="I514" s="12">
        <v>-2.38214903194153E-2</v>
      </c>
      <c r="J514" s="12">
        <v>-6.5744714554470202E-2</v>
      </c>
      <c r="K514" s="12">
        <v>-3.2131350461767502E-2</v>
      </c>
      <c r="L514" s="12">
        <v>-7.55608341261466E-2</v>
      </c>
      <c r="M514" s="12">
        <v>-5.23107428377977E-2</v>
      </c>
      <c r="N514" s="12">
        <v>-1.7590131173702402E-2</v>
      </c>
      <c r="O514" s="12">
        <v>-6.9840774367749894E-2</v>
      </c>
      <c r="P514" s="12">
        <v>-6.8977392449430505E-2</v>
      </c>
      <c r="Q514" s="12">
        <v>1.15800689634851E-2</v>
      </c>
      <c r="R514" s="12">
        <v>-0.11942507119764501</v>
      </c>
      <c r="S514" s="12">
        <v>-6.0220997634604E-2</v>
      </c>
      <c r="T514" s="12">
        <v>-9.4579185165503399E-2</v>
      </c>
      <c r="U514" s="12">
        <v>8.3340083576880306E-3</v>
      </c>
      <c r="V514" s="12">
        <v>-6.2554884889284207E-2</v>
      </c>
      <c r="W514" s="12">
        <v>-2.7321372486105801E-2</v>
      </c>
      <c r="X514" s="12">
        <v>-2.9794581029259901E-2</v>
      </c>
      <c r="Y514" s="12">
        <v>-1.42406749911713E-2</v>
      </c>
      <c r="Z514" s="12">
        <v>-1.49818033883777E-2</v>
      </c>
      <c r="AA514" s="12">
        <v>-1.54402143356631E-2</v>
      </c>
      <c r="AB514" s="12">
        <v>-7.2621442707123202E-2</v>
      </c>
      <c r="AC514" s="12">
        <v>-9.23367102989365E-4</v>
      </c>
      <c r="AD514" s="12">
        <v>-7.7220030846540805E-2</v>
      </c>
      <c r="AE514" s="12">
        <v>-2.5665210177875201E-2</v>
      </c>
      <c r="AF514" s="12">
        <v>-1.8127029943749099E-2</v>
      </c>
      <c r="AG514" s="12">
        <v>-3.3858748178585099E-2</v>
      </c>
      <c r="AH514" s="12">
        <v>-2.8893716663641499E-2</v>
      </c>
      <c r="AI514" s="12">
        <v>-2.0083275232543999E-2</v>
      </c>
      <c r="AJ514" s="12">
        <v>-1.2860173250953301E-2</v>
      </c>
      <c r="AK514" s="12">
        <v>-2.4331505895059499E-3</v>
      </c>
      <c r="AL514" s="12">
        <v>4.6338281012870304E-3</v>
      </c>
      <c r="AM514" s="12">
        <v>-9.7243152121967696E-3</v>
      </c>
      <c r="AN514" s="12">
        <v>-1.7066225627597E-2</v>
      </c>
      <c r="AO514" s="12">
        <v>-3.01316145762415E-2</v>
      </c>
      <c r="AP514" s="12">
        <v>-1.09309923254417E-2</v>
      </c>
      <c r="AQ514" s="12">
        <v>-3.9406733649907301E-2</v>
      </c>
      <c r="AR514" s="12">
        <v>1.9783063876848E-2</v>
      </c>
      <c r="AS514" s="12">
        <v>-4.5163551235885904E-3</v>
      </c>
      <c r="AT514" s="12">
        <v>-4.0508493561362997E-2</v>
      </c>
      <c r="AU514" s="12">
        <v>3.46310946285305E-2</v>
      </c>
      <c r="AW514">
        <f t="array" ref="AW514">SUMPRODUCT(B514:AU514,TRANSPOSE('QoL regression results'!$H$3:$H$48))</f>
        <v>0.85676459545301453</v>
      </c>
    </row>
    <row r="515" spans="1:49" x14ac:dyDescent="0.3">
      <c r="A515">
        <v>514</v>
      </c>
      <c r="B515" s="12">
        <v>0.88524605473718099</v>
      </c>
      <c r="C515" s="12">
        <v>2.27786387261022E-3</v>
      </c>
      <c r="D515" s="12">
        <v>-1.35363548777659E-2</v>
      </c>
      <c r="E515" s="12">
        <v>-4.80159899352482E-2</v>
      </c>
      <c r="F515" s="12">
        <v>2.9489873083939199E-2</v>
      </c>
      <c r="G515" s="12">
        <v>3.4986945695490199E-2</v>
      </c>
      <c r="H515" s="12">
        <v>3.5573105728795497E-2</v>
      </c>
      <c r="I515" s="12">
        <v>-1.66301984649752E-2</v>
      </c>
      <c r="J515" s="12">
        <v>-3.4354814201814902E-2</v>
      </c>
      <c r="K515" s="12">
        <v>-3.6255840164746103E-2</v>
      </c>
      <c r="L515" s="12">
        <v>-8.2877071678965103E-2</v>
      </c>
      <c r="M515" s="12">
        <v>-0.113006138260265</v>
      </c>
      <c r="N515" s="12">
        <v>-1.8414495488696701E-2</v>
      </c>
      <c r="O515" s="12">
        <v>-3.4443943650240699E-2</v>
      </c>
      <c r="P515" s="12">
        <v>-0.119190559640809</v>
      </c>
      <c r="Q515" s="12">
        <v>-7.3700257642544495E-2</v>
      </c>
      <c r="R515" s="12">
        <v>-0.100319065506582</v>
      </c>
      <c r="S515" s="12">
        <v>-5.30730163901557E-2</v>
      </c>
      <c r="T515" s="12">
        <v>-0.106777351987662</v>
      </c>
      <c r="U515" s="12">
        <v>-2.7816030352446501E-2</v>
      </c>
      <c r="V515" s="12">
        <v>-2.57830958547118E-2</v>
      </c>
      <c r="W515" s="12">
        <v>-1.7892778707134599E-2</v>
      </c>
      <c r="X515" s="12">
        <v>-3.2252206565206797E-2</v>
      </c>
      <c r="Y515" s="12">
        <v>-9.2385608591072504E-3</v>
      </c>
      <c r="Z515" s="12">
        <v>-6.7115344506127703E-2</v>
      </c>
      <c r="AA515" s="12">
        <v>-1.4874492103448701E-2</v>
      </c>
      <c r="AB515" s="12">
        <v>-7.1703015252445601E-2</v>
      </c>
      <c r="AC515" s="12">
        <v>-1.18314876764181E-2</v>
      </c>
      <c r="AD515" s="12">
        <v>-5.7006545303470303E-2</v>
      </c>
      <c r="AE515" s="12">
        <v>-2.2739301049591602E-2</v>
      </c>
      <c r="AF515" s="12">
        <v>-1.18894794075887E-2</v>
      </c>
      <c r="AG515" s="12">
        <v>-4.0150376652864701E-2</v>
      </c>
      <c r="AH515" s="12">
        <v>-3.91973989089065E-2</v>
      </c>
      <c r="AI515" s="12">
        <v>-1.7068921242318898E-2</v>
      </c>
      <c r="AJ515" s="12">
        <v>-1.2322518326853099E-2</v>
      </c>
      <c r="AK515" s="12">
        <v>8.6565929321079295E-4</v>
      </c>
      <c r="AL515" s="12">
        <v>5.7845229872438998E-3</v>
      </c>
      <c r="AM515" s="12">
        <v>-6.5985478594948596E-3</v>
      </c>
      <c r="AN515" s="12">
        <v>-1.6136520745275801E-2</v>
      </c>
      <c r="AO515" s="12">
        <v>-3.20884673288932E-2</v>
      </c>
      <c r="AP515" s="12">
        <v>-7.53998015272062E-3</v>
      </c>
      <c r="AQ515" s="12">
        <v>-3.5871926860098102E-2</v>
      </c>
      <c r="AR515" s="12">
        <v>2.1426658115963299E-2</v>
      </c>
      <c r="AS515" s="12">
        <v>-1.23226491739105E-2</v>
      </c>
      <c r="AT515" s="12">
        <v>-4.4007012743930603E-2</v>
      </c>
      <c r="AU515" s="12">
        <v>3.1974761066883101E-2</v>
      </c>
      <c r="AW515">
        <f t="array" ref="AW515">SUMPRODUCT(B515:AU515,TRANSPOSE('QoL regression results'!$H$3:$H$48))</f>
        <v>0.85183317881551834</v>
      </c>
    </row>
    <row r="516" spans="1:49" x14ac:dyDescent="0.3">
      <c r="A516">
        <v>515</v>
      </c>
      <c r="B516" s="12">
        <v>0.90141665316513298</v>
      </c>
      <c r="C516" s="12">
        <v>3.0251543409136701E-3</v>
      </c>
      <c r="D516" s="12">
        <v>-3.9339239123829198E-3</v>
      </c>
      <c r="E516" s="12">
        <v>-2.2997631863854898E-2</v>
      </c>
      <c r="F516" s="12">
        <v>1.9152276123292001E-2</v>
      </c>
      <c r="G516" s="12">
        <v>2.6047657160405701E-2</v>
      </c>
      <c r="H516" s="12">
        <v>2.2362277224147999E-2</v>
      </c>
      <c r="I516" s="12">
        <v>-2.3631414762200199E-2</v>
      </c>
      <c r="J516" s="12">
        <v>-5.6023819843467999E-2</v>
      </c>
      <c r="K516" s="12">
        <v>-3.52244344331804E-2</v>
      </c>
      <c r="L516" s="12">
        <v>-5.1400060613843501E-2</v>
      </c>
      <c r="M516" s="12">
        <v>-0.131642194817432</v>
      </c>
      <c r="N516" s="12">
        <v>-7.2213616030184597E-3</v>
      </c>
      <c r="O516" s="12">
        <v>-2.9118005838666701E-2</v>
      </c>
      <c r="P516" s="12">
        <v>-7.8881453259579196E-2</v>
      </c>
      <c r="Q516" s="12">
        <v>-6.9354567144265994E-2</v>
      </c>
      <c r="R516" s="12">
        <v>-3.9201803087287202E-3</v>
      </c>
      <c r="S516" s="12">
        <v>-3.8661040492588401E-2</v>
      </c>
      <c r="T516" s="12">
        <v>-0.11349255020054699</v>
      </c>
      <c r="U516" s="12">
        <v>-9.1795239921903093E-3</v>
      </c>
      <c r="V516" s="12">
        <v>-5.3704693109712598E-2</v>
      </c>
      <c r="W516" s="12">
        <v>-1.5714884802931098E-2</v>
      </c>
      <c r="X516" s="12">
        <v>-2.8604972290233E-2</v>
      </c>
      <c r="Y516" s="12">
        <v>-1.61837948933789E-2</v>
      </c>
      <c r="Z516" s="12">
        <v>-4.39298825841084E-3</v>
      </c>
      <c r="AA516" s="12">
        <v>-1.275308015132E-2</v>
      </c>
      <c r="AB516" s="12">
        <v>-7.7115546014453001E-2</v>
      </c>
      <c r="AC516" s="12">
        <v>-2.3709910494103701E-3</v>
      </c>
      <c r="AD516" s="12">
        <v>1.10637446311838E-2</v>
      </c>
      <c r="AE516" s="12">
        <v>-2.0759591257016499E-2</v>
      </c>
      <c r="AF516" s="12">
        <v>-4.2344262049694098E-3</v>
      </c>
      <c r="AG516" s="12">
        <v>-4.4918175891220102E-2</v>
      </c>
      <c r="AH516" s="12">
        <v>-3.9410322416289799E-2</v>
      </c>
      <c r="AI516" s="12">
        <v>-2.32183787743746E-2</v>
      </c>
      <c r="AJ516" s="12">
        <v>-1.3444714364268501E-2</v>
      </c>
      <c r="AK516" s="12">
        <v>-6.5475475279044197E-3</v>
      </c>
      <c r="AL516" s="12">
        <v>3.3142132021412498E-3</v>
      </c>
      <c r="AM516" s="12">
        <v>-6.1802264569626704E-3</v>
      </c>
      <c r="AN516" s="12">
        <v>-1.1611790955959799E-2</v>
      </c>
      <c r="AO516" s="12">
        <v>-3.5408570097663301E-2</v>
      </c>
      <c r="AP516" s="12">
        <v>-1.1534997551499801E-2</v>
      </c>
      <c r="AQ516" s="12">
        <v>-4.1245365613120602E-2</v>
      </c>
      <c r="AR516" s="12">
        <v>1.9700692565963102E-2</v>
      </c>
      <c r="AS516" s="12">
        <v>-1.33465651128543E-2</v>
      </c>
      <c r="AT516" s="12">
        <v>-4.8374894577129499E-2</v>
      </c>
      <c r="AU516" s="12">
        <v>2.8556540773529301E-2</v>
      </c>
      <c r="AW516">
        <f t="array" ref="AW516">SUMPRODUCT(B516:AU516,TRANSPOSE('QoL regression results'!$H$3:$H$48))</f>
        <v>0.86532054395098434</v>
      </c>
    </row>
    <row r="517" spans="1:49" x14ac:dyDescent="0.3">
      <c r="A517">
        <v>516</v>
      </c>
      <c r="B517" s="12">
        <v>0.89637782617674699</v>
      </c>
      <c r="C517" s="12">
        <v>2.4173642673671401E-3</v>
      </c>
      <c r="D517" s="12">
        <v>-2.02105250363338E-3</v>
      </c>
      <c r="E517" s="12">
        <v>-7.5435020080643803E-2</v>
      </c>
      <c r="F517" s="12">
        <v>2.12663124557286E-2</v>
      </c>
      <c r="G517" s="12">
        <v>1.7167432505694899E-2</v>
      </c>
      <c r="H517" s="12">
        <v>1.6388441501897701E-2</v>
      </c>
      <c r="I517" s="12">
        <v>9.2043468169728004E-4</v>
      </c>
      <c r="J517" s="12">
        <v>-4.8805182619371501E-2</v>
      </c>
      <c r="K517" s="12">
        <v>-3.7707962990100298E-2</v>
      </c>
      <c r="L517" s="12">
        <v>-7.8664702901896894E-2</v>
      </c>
      <c r="M517" s="12">
        <v>-6.4799093203011804E-2</v>
      </c>
      <c r="N517" s="12">
        <v>-1.7620353974350099E-2</v>
      </c>
      <c r="O517" s="12">
        <v>-8.1099003809232795E-2</v>
      </c>
      <c r="P517" s="12">
        <v>-9.3160366701199301E-2</v>
      </c>
      <c r="Q517" s="12">
        <v>8.3842812538218008E-3</v>
      </c>
      <c r="R517" s="12">
        <v>-5.2372165291989299E-2</v>
      </c>
      <c r="S517" s="12">
        <v>-5.8874503340054701E-2</v>
      </c>
      <c r="T517" s="12">
        <v>-9.5032005461782199E-2</v>
      </c>
      <c r="U517" s="12">
        <v>-3.8860057976720401E-3</v>
      </c>
      <c r="V517" s="12">
        <v>-8.5092943347927497E-2</v>
      </c>
      <c r="W517" s="12">
        <v>-1.4089857403621901E-2</v>
      </c>
      <c r="X517" s="12">
        <v>-3.9403908129065801E-2</v>
      </c>
      <c r="Y517" s="12">
        <v>-1.6028690807164601E-2</v>
      </c>
      <c r="Z517" s="12">
        <v>7.0861610536404399E-3</v>
      </c>
      <c r="AA517" s="12">
        <v>-2.25149112663206E-2</v>
      </c>
      <c r="AB517" s="12">
        <v>-6.8994582504072893E-2</v>
      </c>
      <c r="AC517" s="12">
        <v>-1.5281101692547999E-3</v>
      </c>
      <c r="AD517" s="12">
        <v>-1.5686226090978601E-2</v>
      </c>
      <c r="AE517" s="12">
        <v>-2.6890216581303601E-2</v>
      </c>
      <c r="AF517" s="12">
        <v>-1.47462784368048E-2</v>
      </c>
      <c r="AG517" s="12">
        <v>-5.0153620322803703E-2</v>
      </c>
      <c r="AH517" s="12">
        <v>-3.29078697465481E-2</v>
      </c>
      <c r="AI517" s="12">
        <v>-2.3454076623807898E-2</v>
      </c>
      <c r="AJ517" s="12">
        <v>-1.3820494305093399E-2</v>
      </c>
      <c r="AK517" s="12">
        <v>-2.8256944334576601E-3</v>
      </c>
      <c r="AL517" s="12">
        <v>3.9971404026657503E-3</v>
      </c>
      <c r="AM517" s="12">
        <v>-6.2290950664440096E-3</v>
      </c>
      <c r="AN517" s="12">
        <v>-2.01669118315118E-2</v>
      </c>
      <c r="AO517" s="12">
        <v>-2.95213603177415E-2</v>
      </c>
      <c r="AP517" s="12">
        <v>-1.1548265026263899E-2</v>
      </c>
      <c r="AQ517" s="12">
        <v>-3.5840513149822097E-2</v>
      </c>
      <c r="AR517" s="12">
        <v>2.1548354926833699E-2</v>
      </c>
      <c r="AS517" s="12">
        <v>-9.8224000153019492E-3</v>
      </c>
      <c r="AT517" s="12">
        <v>-4.5905419801745201E-2</v>
      </c>
      <c r="AU517" s="12">
        <v>2.9050055659775399E-2</v>
      </c>
      <c r="AW517">
        <f t="array" ref="AW517">SUMPRODUCT(B517:AU517,TRANSPOSE('QoL regression results'!$H$3:$H$48))</f>
        <v>0.8674670968328646</v>
      </c>
    </row>
    <row r="518" spans="1:49" x14ac:dyDescent="0.3">
      <c r="A518">
        <v>517</v>
      </c>
      <c r="B518" s="12">
        <v>0.89600633696466703</v>
      </c>
      <c r="C518" s="12">
        <v>6.6029472708632499E-3</v>
      </c>
      <c r="D518" s="12">
        <v>1.9550104062328301E-2</v>
      </c>
      <c r="E518" s="12">
        <v>-1.90156152442502E-2</v>
      </c>
      <c r="F518" s="12">
        <v>1.7304117642788899E-2</v>
      </c>
      <c r="G518" s="12">
        <v>1.24151919681579E-2</v>
      </c>
      <c r="H518" s="12">
        <v>-1.02420057121117E-2</v>
      </c>
      <c r="I518" s="12">
        <v>-1.6338912556759198E-2</v>
      </c>
      <c r="J518" s="12">
        <v>-7.95482878041949E-2</v>
      </c>
      <c r="K518" s="12">
        <v>-4.0056082232776999E-2</v>
      </c>
      <c r="L518" s="12">
        <v>-9.7116755720837999E-2</v>
      </c>
      <c r="M518" s="12">
        <v>-0.12224957743776101</v>
      </c>
      <c r="N518" s="12">
        <v>-2.2132308665720499E-2</v>
      </c>
      <c r="O518" s="12">
        <v>-7.0592960211296393E-2</v>
      </c>
      <c r="P518" s="12">
        <v>-0.11521135856664701</v>
      </c>
      <c r="Q518" s="12">
        <v>-6.3273571426630398E-2</v>
      </c>
      <c r="R518" s="12">
        <v>-7.07895430128027E-2</v>
      </c>
      <c r="S518" s="12">
        <v>-3.2595870485632901E-2</v>
      </c>
      <c r="T518" s="12">
        <v>-8.1681320598675805E-2</v>
      </c>
      <c r="U518" s="12">
        <v>-1.10235121071929E-2</v>
      </c>
      <c r="V518" s="12">
        <v>-5.6161544344834599E-2</v>
      </c>
      <c r="W518" s="12">
        <v>-3.1152136767882099E-2</v>
      </c>
      <c r="X518" s="12">
        <v>-3.8254829956124899E-2</v>
      </c>
      <c r="Y518" s="12">
        <v>7.6273954212594799E-3</v>
      </c>
      <c r="Z518" s="12">
        <v>-4.9131737515948999E-3</v>
      </c>
      <c r="AA518" s="12">
        <v>-1.68499443341696E-2</v>
      </c>
      <c r="AB518" s="12">
        <v>-5.5866387096251198E-2</v>
      </c>
      <c r="AC518" s="12">
        <v>-2.3402839118044201E-2</v>
      </c>
      <c r="AD518" s="12">
        <v>5.2172348950081703E-3</v>
      </c>
      <c r="AE518" s="12">
        <v>-2.3251440419250501E-2</v>
      </c>
      <c r="AF518" s="12">
        <v>-1.8304889764290198E-2</v>
      </c>
      <c r="AG518" s="12">
        <v>-3.5023541961426402E-2</v>
      </c>
      <c r="AH518" s="12">
        <v>-2.6763173818992E-2</v>
      </c>
      <c r="AI518" s="12">
        <v>-1.7648593100832499E-2</v>
      </c>
      <c r="AJ518" s="12">
        <v>-1.11367871934857E-2</v>
      </c>
      <c r="AK518" s="12">
        <v>-5.1930345292583897E-3</v>
      </c>
      <c r="AL518" s="12">
        <v>-4.8484782142986802E-3</v>
      </c>
      <c r="AM518" s="12">
        <v>-1.43675059326741E-2</v>
      </c>
      <c r="AN518" s="12">
        <v>-2.39001999071148E-2</v>
      </c>
      <c r="AO518" s="12">
        <v>-4.26876293441305E-2</v>
      </c>
      <c r="AP518" s="12">
        <v>-1.06642885124201E-2</v>
      </c>
      <c r="AQ518" s="12">
        <v>-4.3116666284814503E-2</v>
      </c>
      <c r="AR518" s="12">
        <v>2.1920275673880399E-2</v>
      </c>
      <c r="AS518" s="12">
        <v>-1.33509653021609E-2</v>
      </c>
      <c r="AT518" s="12">
        <v>-5.32736249894257E-2</v>
      </c>
      <c r="AU518" s="12">
        <v>2.86568167929587E-2</v>
      </c>
      <c r="AW518">
        <f t="array" ref="AW518">SUMPRODUCT(B518:AU518,TRANSPOSE('QoL regression results'!$H$3:$H$48))</f>
        <v>0.86439468493137639</v>
      </c>
    </row>
    <row r="519" spans="1:49" x14ac:dyDescent="0.3">
      <c r="A519">
        <v>518</v>
      </c>
      <c r="B519" s="12">
        <v>0.89206533958373102</v>
      </c>
      <c r="C519" s="12">
        <v>-3.1521955859629199E-4</v>
      </c>
      <c r="D519" s="12">
        <v>-1.8959834407830101E-2</v>
      </c>
      <c r="E519" s="12">
        <v>-6.1822315772425501E-2</v>
      </c>
      <c r="F519" s="12">
        <v>2.8135865463241799E-2</v>
      </c>
      <c r="G519" s="12">
        <v>2.6418621448692298E-2</v>
      </c>
      <c r="H519" s="12">
        <v>2.2706671187689799E-2</v>
      </c>
      <c r="I519" s="12">
        <v>-1.3514771377265099E-2</v>
      </c>
      <c r="J519" s="12">
        <v>-5.9244418766604398E-2</v>
      </c>
      <c r="K519" s="12">
        <v>-3.6688140553761198E-2</v>
      </c>
      <c r="L519" s="12">
        <v>-9.0537388754480197E-2</v>
      </c>
      <c r="M519" s="12">
        <v>-7.4119108802375502E-2</v>
      </c>
      <c r="N519" s="12">
        <v>-1.24388717618709E-2</v>
      </c>
      <c r="O519" s="12">
        <v>-8.3990332402734694E-2</v>
      </c>
      <c r="P519" s="12">
        <v>-7.2983360131023106E-2</v>
      </c>
      <c r="Q519" s="12">
        <v>-3.6216902399007697E-2</v>
      </c>
      <c r="R519" s="12">
        <v>-1.9493220255193001E-2</v>
      </c>
      <c r="S519" s="12">
        <v>-4.4465824081318397E-2</v>
      </c>
      <c r="T519" s="12">
        <v>-0.106892432889292</v>
      </c>
      <c r="U519" s="12">
        <v>1.4014253448405799E-2</v>
      </c>
      <c r="V519" s="12">
        <v>-9.2834730209315597E-2</v>
      </c>
      <c r="W519" s="12">
        <v>-1.8950790305076001E-2</v>
      </c>
      <c r="X519" s="12">
        <v>-9.7390181585878394E-3</v>
      </c>
      <c r="Y519" s="12">
        <v>-4.4906508262112397E-3</v>
      </c>
      <c r="Z519" s="12">
        <v>2.5900322853902601E-2</v>
      </c>
      <c r="AA519" s="12">
        <v>-2.7372210016062101E-2</v>
      </c>
      <c r="AB519" s="12">
        <v>-6.0657088848658301E-2</v>
      </c>
      <c r="AC519" s="12">
        <v>-3.4762548479144402E-2</v>
      </c>
      <c r="AD519" s="12">
        <v>-5.5241220353746401E-2</v>
      </c>
      <c r="AE519" s="12">
        <v>-3.1466424140618697E-2</v>
      </c>
      <c r="AF519" s="12">
        <v>-1.6408051511020798E-2</v>
      </c>
      <c r="AG519" s="12">
        <v>-4.3601174196329598E-2</v>
      </c>
      <c r="AH519" s="12">
        <v>-4.1700036177508899E-2</v>
      </c>
      <c r="AI519" s="12">
        <v>-1.65610134046917E-2</v>
      </c>
      <c r="AJ519" s="12">
        <v>-1.4010462956872E-2</v>
      </c>
      <c r="AK519" s="12">
        <v>-5.7927588487777302E-4</v>
      </c>
      <c r="AL519" s="12">
        <v>3.8179191023852599E-3</v>
      </c>
      <c r="AM519" s="12">
        <v>-3.3903959747465101E-3</v>
      </c>
      <c r="AN519" s="12">
        <v>-2.4219384891218599E-2</v>
      </c>
      <c r="AO519" s="12">
        <v>-3.3576760422365702E-2</v>
      </c>
      <c r="AP519" s="12">
        <v>-8.4392025402893409E-3</v>
      </c>
      <c r="AQ519" s="12">
        <v>-4.1836144331456798E-2</v>
      </c>
      <c r="AR519" s="12">
        <v>2.1413986870476302E-2</v>
      </c>
      <c r="AS519" s="12">
        <v>-7.6723620016246998E-3</v>
      </c>
      <c r="AT519" s="12">
        <v>-4.2514136867841897E-2</v>
      </c>
      <c r="AU519" s="12">
        <v>3.2005140318539502E-2</v>
      </c>
      <c r="AW519">
        <f t="array" ref="AW519">SUMPRODUCT(B519:AU519,TRANSPOSE('QoL regression results'!$H$3:$H$48))</f>
        <v>0.85418322250860734</v>
      </c>
    </row>
    <row r="520" spans="1:49" x14ac:dyDescent="0.3">
      <c r="A520">
        <v>519</v>
      </c>
      <c r="B520" s="12">
        <v>0.89948314139236696</v>
      </c>
      <c r="C520" s="12">
        <v>-7.8224516810428395E-4</v>
      </c>
      <c r="D520" s="12">
        <v>-1.8638252788083998E-2</v>
      </c>
      <c r="E520" s="12">
        <v>-3.02846672888584E-2</v>
      </c>
      <c r="F520" s="12">
        <v>2.1339173381230401E-2</v>
      </c>
      <c r="G520" s="12">
        <v>1.8526263875374201E-2</v>
      </c>
      <c r="H520" s="12">
        <v>6.8442240181133696E-3</v>
      </c>
      <c r="I520" s="12">
        <v>8.9823304870599602E-3</v>
      </c>
      <c r="J520" s="12">
        <v>-6.7797951274089802E-2</v>
      </c>
      <c r="K520" s="12">
        <v>-3.8143903522445503E-2</v>
      </c>
      <c r="L520" s="12">
        <v>-9.7716110274642207E-2</v>
      </c>
      <c r="M520" s="12">
        <v>-3.8392898677151899E-2</v>
      </c>
      <c r="N520" s="12">
        <v>-1.5169680322381101E-2</v>
      </c>
      <c r="O520" s="12">
        <v>-7.43016191028677E-2</v>
      </c>
      <c r="P520" s="12">
        <v>-9.2902593029178096E-2</v>
      </c>
      <c r="Q520" s="12">
        <v>-5.63455938449254E-2</v>
      </c>
      <c r="R520" s="12">
        <v>-3.6855260652991197E-2</v>
      </c>
      <c r="S520" s="12">
        <v>-3.9046933868145901E-2</v>
      </c>
      <c r="T520" s="12">
        <v>-9.0856503019709503E-2</v>
      </c>
      <c r="U520" s="12">
        <v>-2.1232199962191601E-2</v>
      </c>
      <c r="V520" s="12">
        <v>-6.5426596766731404E-2</v>
      </c>
      <c r="W520" s="12">
        <v>-2.8463823275867502E-2</v>
      </c>
      <c r="X520" s="12">
        <v>-2.5147041569442599E-2</v>
      </c>
      <c r="Y520" s="12">
        <v>-3.1997973117368697E-2</v>
      </c>
      <c r="Z520" s="12">
        <v>-2.07916865853877E-2</v>
      </c>
      <c r="AA520" s="12">
        <v>-2.3974088477186298E-2</v>
      </c>
      <c r="AB520" s="12">
        <v>-6.5046272637642399E-2</v>
      </c>
      <c r="AC520" s="12">
        <v>2.2950031786350099E-2</v>
      </c>
      <c r="AD520" s="12">
        <v>-6.09266093697554E-2</v>
      </c>
      <c r="AE520" s="12">
        <v>-2.2491880171046998E-2</v>
      </c>
      <c r="AF520" s="12">
        <v>-2.2735189795734301E-2</v>
      </c>
      <c r="AG520" s="12">
        <v>-4.0598858876817502E-2</v>
      </c>
      <c r="AH520" s="12">
        <v>-3.2919674790602503E-2</v>
      </c>
      <c r="AI520" s="12">
        <v>-2.0186047689808199E-2</v>
      </c>
      <c r="AJ520" s="12">
        <v>-1.0886446163797E-2</v>
      </c>
      <c r="AK520" s="12">
        <v>-7.0037691463685501E-3</v>
      </c>
      <c r="AL520" s="12">
        <v>1.76935140438758E-3</v>
      </c>
      <c r="AM520" s="12">
        <v>-1.5637763394234699E-2</v>
      </c>
      <c r="AN520" s="12">
        <v>-2.26969395959805E-2</v>
      </c>
      <c r="AO520" s="12">
        <v>-4.1754971552965502E-2</v>
      </c>
      <c r="AP520" s="12">
        <v>-8.7275250426789193E-3</v>
      </c>
      <c r="AQ520" s="12">
        <v>-4.22780248535473E-2</v>
      </c>
      <c r="AR520" s="12">
        <v>2.3377340661363301E-2</v>
      </c>
      <c r="AS520" s="12">
        <v>-8.8673939781159401E-3</v>
      </c>
      <c r="AT520" s="12">
        <v>-4.2300738156744601E-2</v>
      </c>
      <c r="AU520" s="12">
        <v>2.62529355293399E-2</v>
      </c>
      <c r="AW520">
        <f t="array" ref="AW520">SUMPRODUCT(B520:AU520,TRANSPOSE('QoL regression results'!$H$3:$H$48))</f>
        <v>0.86833281800615203</v>
      </c>
    </row>
    <row r="521" spans="1:49" x14ac:dyDescent="0.3">
      <c r="A521">
        <v>520</v>
      </c>
      <c r="B521" s="12">
        <v>0.88888736150396597</v>
      </c>
      <c r="C521" s="12">
        <v>4.1742392950943298E-3</v>
      </c>
      <c r="D521" s="12">
        <v>2.2249599655216898E-3</v>
      </c>
      <c r="E521" s="12">
        <v>-2.29643389268002E-2</v>
      </c>
      <c r="F521" s="12">
        <v>2.7096398236503401E-2</v>
      </c>
      <c r="G521" s="12">
        <v>1.9179714801867601E-2</v>
      </c>
      <c r="H521" s="12">
        <v>-8.9380888149403603E-3</v>
      </c>
      <c r="I521" s="12">
        <v>-2.4032718415578701E-2</v>
      </c>
      <c r="J521" s="12">
        <v>-5.2452170524086898E-2</v>
      </c>
      <c r="K521" s="12">
        <v>-4.1744078853130001E-2</v>
      </c>
      <c r="L521" s="12">
        <v>-0.113724188308564</v>
      </c>
      <c r="M521" s="12">
        <v>-0.101757699871259</v>
      </c>
      <c r="N521" s="12">
        <v>-1.8529475298829499E-2</v>
      </c>
      <c r="O521" s="12">
        <v>-6.5553836550922007E-2</v>
      </c>
      <c r="P521" s="12">
        <v>-6.25163471110768E-2</v>
      </c>
      <c r="Q521" s="12">
        <v>-8.5393975425159502E-2</v>
      </c>
      <c r="R521" s="12">
        <v>-7.0594882546323498E-2</v>
      </c>
      <c r="S521" s="12">
        <v>-5.2279868395913698E-2</v>
      </c>
      <c r="T521" s="12">
        <v>-8.8133529904031699E-2</v>
      </c>
      <c r="U521" s="12">
        <v>1.40619697207534E-2</v>
      </c>
      <c r="V521" s="12">
        <v>-2.1162800698652801E-2</v>
      </c>
      <c r="W521" s="12">
        <v>-3.7227747023017302E-2</v>
      </c>
      <c r="X521" s="12">
        <v>-2.01980628359003E-2</v>
      </c>
      <c r="Y521" s="12">
        <v>1.7170768448003901E-2</v>
      </c>
      <c r="Z521" s="12">
        <v>-1.39354385744554E-2</v>
      </c>
      <c r="AA521" s="12">
        <v>-2.6193120126118099E-2</v>
      </c>
      <c r="AB521" s="12">
        <v>-6.2087411640398098E-2</v>
      </c>
      <c r="AC521" s="12">
        <v>-4.0272992115860003E-2</v>
      </c>
      <c r="AD521" s="12">
        <v>6.4871830012711998E-3</v>
      </c>
      <c r="AE521" s="12">
        <v>-2.6658801972168598E-2</v>
      </c>
      <c r="AF521" s="12">
        <v>-9.8822496062382793E-3</v>
      </c>
      <c r="AG521" s="12">
        <v>-4.34128509750095E-2</v>
      </c>
      <c r="AH521" s="12">
        <v>-4.5264280603878299E-2</v>
      </c>
      <c r="AI521" s="12">
        <v>-1.5749335970932799E-2</v>
      </c>
      <c r="AJ521" s="12">
        <v>-1.16938247767679E-2</v>
      </c>
      <c r="AK521" s="12">
        <v>-5.8730925569415197E-3</v>
      </c>
      <c r="AL521" s="12">
        <v>-2.1904359642040101E-4</v>
      </c>
      <c r="AM521" s="12">
        <v>-1.5126852360963301E-2</v>
      </c>
      <c r="AN521" s="12">
        <v>-2.06091270670558E-2</v>
      </c>
      <c r="AO521" s="12">
        <v>-3.5382107327365402E-2</v>
      </c>
      <c r="AP521" s="12">
        <v>-9.2492228994559104E-3</v>
      </c>
      <c r="AQ521" s="12">
        <v>-3.6040709124948903E-2</v>
      </c>
      <c r="AR521" s="12">
        <v>2.12324055886692E-2</v>
      </c>
      <c r="AS521" s="12">
        <v>-5.2620747050663797E-3</v>
      </c>
      <c r="AT521" s="12">
        <v>-3.6035760124535E-2</v>
      </c>
      <c r="AU521" s="12">
        <v>3.6820976177490798E-2</v>
      </c>
      <c r="AW521">
        <f t="array" ref="AW521">SUMPRODUCT(B521:AU521,TRANSPOSE('QoL regression results'!$H$3:$H$48))</f>
        <v>0.8434040373036672</v>
      </c>
    </row>
    <row r="522" spans="1:49" x14ac:dyDescent="0.3">
      <c r="A522">
        <v>521</v>
      </c>
      <c r="B522" s="12">
        <v>0.88522241581398997</v>
      </c>
      <c r="C522" s="12">
        <v>-2.1022498553718702E-3</v>
      </c>
      <c r="D522" s="12">
        <v>-8.6357962952253106E-3</v>
      </c>
      <c r="E522" s="12">
        <v>-4.1323446687626997E-2</v>
      </c>
      <c r="F522" s="12">
        <v>1.11632020856857E-2</v>
      </c>
      <c r="G522" s="12">
        <v>1.22069809434747E-2</v>
      </c>
      <c r="H522" s="12">
        <v>-5.8342996164510901E-3</v>
      </c>
      <c r="I522" s="12">
        <v>-3.51685235531778E-3</v>
      </c>
      <c r="J522" s="12">
        <v>-5.1904782954475898E-2</v>
      </c>
      <c r="K522" s="12">
        <v>-4.2557802627371001E-2</v>
      </c>
      <c r="L522" s="12">
        <v>-7.2084001715670906E-2</v>
      </c>
      <c r="M522" s="12">
        <v>-0.10473454892157601</v>
      </c>
      <c r="N522" s="12">
        <v>-1.5331775067245401E-2</v>
      </c>
      <c r="O522" s="12">
        <v>-5.7593587773036699E-2</v>
      </c>
      <c r="P522" s="12">
        <v>-0.13905059837174599</v>
      </c>
      <c r="Q522" s="12">
        <v>-6.0032190735524599E-2</v>
      </c>
      <c r="R522" s="12">
        <v>-7.7364446939405904E-2</v>
      </c>
      <c r="S522" s="12">
        <v>-4.4758582685219699E-2</v>
      </c>
      <c r="T522" s="12">
        <v>-9.7307667135771894E-2</v>
      </c>
      <c r="U522" s="12">
        <v>4.73016012882891E-2</v>
      </c>
      <c r="V522" s="12">
        <v>-0.115408481679745</v>
      </c>
      <c r="W522" s="12">
        <v>-3.0727908536358699E-2</v>
      </c>
      <c r="X522" s="12">
        <v>-2.4011670409183301E-2</v>
      </c>
      <c r="Y522" s="12">
        <v>3.1883911813200098E-2</v>
      </c>
      <c r="Z522" s="12">
        <v>1.28620960873479E-2</v>
      </c>
      <c r="AA522" s="12">
        <v>-2.54989412089324E-2</v>
      </c>
      <c r="AB522" s="12">
        <v>-6.4601728716127599E-2</v>
      </c>
      <c r="AC522" s="12">
        <v>-9.4138593647092095E-2</v>
      </c>
      <c r="AD522" s="12">
        <v>-3.3857329160435099E-3</v>
      </c>
      <c r="AE522" s="12">
        <v>-2.5435051957061701E-2</v>
      </c>
      <c r="AF522" s="12">
        <v>-1.87555478514203E-2</v>
      </c>
      <c r="AG522" s="12">
        <v>-3.7678935039631399E-2</v>
      </c>
      <c r="AH522" s="12">
        <v>-2.69622314604951E-2</v>
      </c>
      <c r="AI522" s="12">
        <v>-1.2185639957497999E-2</v>
      </c>
      <c r="AJ522" s="12">
        <v>-1.12935873633898E-2</v>
      </c>
      <c r="AK522" s="12">
        <v>9.6423239297497992E-3</v>
      </c>
      <c r="AL522" s="12">
        <v>1.84742844760667E-2</v>
      </c>
      <c r="AM522" s="12">
        <v>1.14639586520382E-3</v>
      </c>
      <c r="AN522" s="12">
        <v>-3.4976053250892801E-3</v>
      </c>
      <c r="AO522" s="12">
        <v>-2.00767433896476E-2</v>
      </c>
      <c r="AP522" s="12">
        <v>-9.99140610684786E-3</v>
      </c>
      <c r="AQ522" s="12">
        <v>-4.1294900475606203E-2</v>
      </c>
      <c r="AR522" s="12">
        <v>2.36465080045682E-2</v>
      </c>
      <c r="AS522" s="12">
        <v>-1.2765310939229E-2</v>
      </c>
      <c r="AT522" s="12">
        <v>-4.2044097473372399E-2</v>
      </c>
      <c r="AU522" s="12">
        <v>2.84222568412223E-2</v>
      </c>
      <c r="AW522">
        <f t="array" ref="AW522">SUMPRODUCT(B522:AU522,TRANSPOSE('QoL regression results'!$H$3:$H$48))</f>
        <v>0.87673446882956152</v>
      </c>
    </row>
    <row r="523" spans="1:49" x14ac:dyDescent="0.3">
      <c r="A523">
        <v>522</v>
      </c>
      <c r="B523" s="12">
        <v>0.89717072910253803</v>
      </c>
      <c r="C523" s="12">
        <v>5.1572927896223796E-3</v>
      </c>
      <c r="D523" s="12">
        <v>-3.2090792407389401E-4</v>
      </c>
      <c r="E523" s="12">
        <v>-1.4907787182409401E-2</v>
      </c>
      <c r="F523" s="12">
        <v>1.9901433286747899E-2</v>
      </c>
      <c r="G523" s="12">
        <v>1.84133382594928E-2</v>
      </c>
      <c r="H523" s="12">
        <v>3.3607527038203599E-3</v>
      </c>
      <c r="I523" s="12">
        <v>6.8459531606806503E-3</v>
      </c>
      <c r="J523" s="12">
        <v>-5.1540589580802799E-2</v>
      </c>
      <c r="K523" s="12">
        <v>-4.0454787459309603E-2</v>
      </c>
      <c r="L523" s="12">
        <v>-8.8971997902738298E-2</v>
      </c>
      <c r="M523" s="12">
        <v>-0.101605182092726</v>
      </c>
      <c r="N523" s="12">
        <v>-1.69525218213675E-2</v>
      </c>
      <c r="O523" s="12">
        <v>-9.1267574170376203E-2</v>
      </c>
      <c r="P523" s="12">
        <v>-0.10937221359396999</v>
      </c>
      <c r="Q523" s="12">
        <v>-6.6269562023609702E-2</v>
      </c>
      <c r="R523" s="12">
        <v>1.15619196788439E-2</v>
      </c>
      <c r="S523" s="12">
        <v>-4.5552520141260801E-2</v>
      </c>
      <c r="T523" s="12">
        <v>-8.1719950677197006E-2</v>
      </c>
      <c r="U523" s="12">
        <v>8.0375696715621302E-3</v>
      </c>
      <c r="V523" s="12">
        <v>-8.3107159926348304E-2</v>
      </c>
      <c r="W523" s="12">
        <v>-3.45982851004039E-2</v>
      </c>
      <c r="X523" s="12">
        <v>-1.02697387363685E-2</v>
      </c>
      <c r="Y523" s="12">
        <v>-2.4876172141794901E-2</v>
      </c>
      <c r="Z523" s="12">
        <v>1.41587054499964E-2</v>
      </c>
      <c r="AA523" s="12">
        <v>-1.0569690993157301E-2</v>
      </c>
      <c r="AB523" s="12">
        <v>-5.76238962635401E-2</v>
      </c>
      <c r="AC523" s="12">
        <v>3.1925054416798097E-2</v>
      </c>
      <c r="AD523" s="12">
        <v>-7.47402903644237E-2</v>
      </c>
      <c r="AE523" s="12">
        <v>-2.7055840736061699E-2</v>
      </c>
      <c r="AF523" s="12">
        <v>-1.4206043403604001E-2</v>
      </c>
      <c r="AG523" s="12">
        <v>-4.6840485823775001E-2</v>
      </c>
      <c r="AH523" s="12">
        <v>-3.4717842916119401E-2</v>
      </c>
      <c r="AI523" s="12">
        <v>-1.5083292855946E-2</v>
      </c>
      <c r="AJ523" s="12">
        <v>-8.4292177258725991E-3</v>
      </c>
      <c r="AK523" s="12">
        <v>-4.2018984495403502E-3</v>
      </c>
      <c r="AL523" s="12">
        <v>-9.5369838684513796E-4</v>
      </c>
      <c r="AM523" s="12">
        <v>-1.7900412216359001E-2</v>
      </c>
      <c r="AN523" s="12">
        <v>-2.3797538528627701E-2</v>
      </c>
      <c r="AO523" s="12">
        <v>-5.0008777174540497E-2</v>
      </c>
      <c r="AP523" s="12">
        <v>-1.03564027348266E-2</v>
      </c>
      <c r="AQ523" s="12">
        <v>-4.2979910148774801E-2</v>
      </c>
      <c r="AR523" s="12">
        <v>2.3219688108797501E-2</v>
      </c>
      <c r="AS523" s="12">
        <v>-1.09582145099452E-2</v>
      </c>
      <c r="AT523" s="12">
        <v>-4.4614120148287598E-2</v>
      </c>
      <c r="AU523" s="12">
        <v>2.8203122091950299E-2</v>
      </c>
      <c r="AW523">
        <f t="array" ref="AW523">SUMPRODUCT(B523:AU523,TRANSPOSE('QoL regression results'!$H$3:$H$48))</f>
        <v>0.86149918779957357</v>
      </c>
    </row>
    <row r="524" spans="1:49" x14ac:dyDescent="0.3">
      <c r="A524">
        <v>523</v>
      </c>
      <c r="B524" s="12">
        <v>0.87751503546709797</v>
      </c>
      <c r="C524" s="12">
        <v>8.1186812248099701E-3</v>
      </c>
      <c r="D524" s="12">
        <v>-7.8166594072657108E-3</v>
      </c>
      <c r="E524" s="12">
        <v>-3.8586081720489301E-2</v>
      </c>
      <c r="F524" s="12">
        <v>6.6895721259381804E-3</v>
      </c>
      <c r="G524" s="12">
        <v>4.7074514821866297E-3</v>
      </c>
      <c r="H524" s="12">
        <v>-6.5399140144033604E-3</v>
      </c>
      <c r="I524" s="12">
        <v>-2.48440526624015E-2</v>
      </c>
      <c r="J524" s="12">
        <v>-6.7671341353327599E-2</v>
      </c>
      <c r="K524" s="12">
        <v>-3.5820457169025002E-2</v>
      </c>
      <c r="L524" s="12">
        <v>-8.9653972282961403E-2</v>
      </c>
      <c r="M524" s="12">
        <v>-6.0643899983097597E-2</v>
      </c>
      <c r="N524" s="12">
        <v>-2.1693156551287202E-2</v>
      </c>
      <c r="O524" s="12">
        <v>-7.1211714286500194E-2</v>
      </c>
      <c r="P524" s="12">
        <v>-4.1120146508237802E-2</v>
      </c>
      <c r="Q524" s="12">
        <v>-5.6455748972183799E-2</v>
      </c>
      <c r="R524" s="12">
        <v>-6.61024115283073E-2</v>
      </c>
      <c r="S524" s="12">
        <v>-4.70254166341963E-2</v>
      </c>
      <c r="T524" s="12">
        <v>-8.8684303275778101E-2</v>
      </c>
      <c r="U524" s="12">
        <v>-2.5391056146483099E-2</v>
      </c>
      <c r="V524" s="12">
        <v>-6.2520098438965999E-2</v>
      </c>
      <c r="W524" s="12">
        <v>-3.1663354829096602E-2</v>
      </c>
      <c r="X524" s="12">
        <v>-3.0453557263568701E-2</v>
      </c>
      <c r="Y524" s="12">
        <v>-1.4050415152552001E-2</v>
      </c>
      <c r="Z524" s="12">
        <v>-8.11833039386229E-3</v>
      </c>
      <c r="AA524" s="12">
        <v>-3.2097747982973601E-2</v>
      </c>
      <c r="AB524" s="12">
        <v>-7.7236017818268596E-2</v>
      </c>
      <c r="AC524" s="12">
        <v>-4.7306358714626399E-2</v>
      </c>
      <c r="AD524" s="12">
        <v>-6.2577761908668594E-2</v>
      </c>
      <c r="AE524" s="12">
        <v>-2.31441965631086E-2</v>
      </c>
      <c r="AF524" s="12">
        <v>-1.3615921648811201E-2</v>
      </c>
      <c r="AG524" s="12">
        <v>-4.5992085908090202E-2</v>
      </c>
      <c r="AH524" s="12">
        <v>-1.9902820301463599E-2</v>
      </c>
      <c r="AI524" s="12">
        <v>-1.89508785115781E-2</v>
      </c>
      <c r="AJ524" s="12">
        <v>-1.4727805154619101E-2</v>
      </c>
      <c r="AK524" s="12">
        <v>1.1787085734582699E-2</v>
      </c>
      <c r="AL524" s="12">
        <v>1.1616839177423999E-2</v>
      </c>
      <c r="AM524" s="12">
        <v>2.3215788705800199E-3</v>
      </c>
      <c r="AN524" s="12">
        <v>-8.6525916698340505E-3</v>
      </c>
      <c r="AO524" s="12">
        <v>-1.8288904336149901E-2</v>
      </c>
      <c r="AP524" s="12">
        <v>-5.6957118601797902E-3</v>
      </c>
      <c r="AQ524" s="12">
        <v>-3.2841992163114703E-2</v>
      </c>
      <c r="AR524" s="12">
        <v>2.1827441961237402E-2</v>
      </c>
      <c r="AS524" s="12">
        <v>-1.0907688067814199E-2</v>
      </c>
      <c r="AT524" s="12">
        <v>-4.3082537004228399E-2</v>
      </c>
      <c r="AU524" s="12">
        <v>2.5870049779259701E-2</v>
      </c>
      <c r="AW524">
        <f t="array" ref="AW524">SUMPRODUCT(B524:AU524,TRANSPOSE('QoL regression results'!$H$3:$H$48))</f>
        <v>0.8692290543430583</v>
      </c>
    </row>
    <row r="525" spans="1:49" x14ac:dyDescent="0.3">
      <c r="A525">
        <v>524</v>
      </c>
      <c r="B525" s="12">
        <v>0.89064207745212198</v>
      </c>
      <c r="C525" s="12">
        <v>3.6708292050948598E-4</v>
      </c>
      <c r="D525" s="12">
        <v>-5.5958514376541696E-3</v>
      </c>
      <c r="E525" s="12">
        <v>-4.0889582628643499E-2</v>
      </c>
      <c r="F525" s="12">
        <v>2.2684048042008902E-2</v>
      </c>
      <c r="G525" s="12">
        <v>1.68575130791697E-2</v>
      </c>
      <c r="H525" s="12">
        <v>1.53113981122379E-2</v>
      </c>
      <c r="I525" s="12">
        <v>-1.3885092724801699E-2</v>
      </c>
      <c r="J525" s="12">
        <v>-8.0302914545168996E-2</v>
      </c>
      <c r="K525" s="12">
        <v>-4.1391976351269302E-2</v>
      </c>
      <c r="L525" s="12">
        <v>-0.100733875263171</v>
      </c>
      <c r="M525" s="12">
        <v>-0.140496853758551</v>
      </c>
      <c r="N525" s="12">
        <v>-2.23692538726049E-2</v>
      </c>
      <c r="O525" s="12">
        <v>-5.6546143846047399E-2</v>
      </c>
      <c r="P525" s="12">
        <v>-4.5998124252105102E-2</v>
      </c>
      <c r="Q525" s="12">
        <v>-4.7284907309914297E-2</v>
      </c>
      <c r="R525" s="12">
        <v>-8.3742277524626693E-2</v>
      </c>
      <c r="S525" s="12">
        <v>-4.9113494378051598E-2</v>
      </c>
      <c r="T525" s="12">
        <v>-7.4593340192311702E-2</v>
      </c>
      <c r="U525" s="12">
        <v>-2.6153263241355602E-2</v>
      </c>
      <c r="V525" s="12">
        <v>-1.29651021766077E-2</v>
      </c>
      <c r="W525" s="12">
        <v>-3.3573744779365901E-2</v>
      </c>
      <c r="X525" s="12">
        <v>-5.10128418764397E-3</v>
      </c>
      <c r="Y525" s="12">
        <v>2.3911586869385E-2</v>
      </c>
      <c r="Z525" s="12">
        <v>1.4857685076935899E-2</v>
      </c>
      <c r="AA525" s="12">
        <v>-1.11257362225692E-2</v>
      </c>
      <c r="AB525" s="12">
        <v>-7.6945056883796104E-2</v>
      </c>
      <c r="AC525" s="12">
        <v>-7.2108880053079999E-2</v>
      </c>
      <c r="AD525" s="12">
        <v>3.3529079618490797E-2</v>
      </c>
      <c r="AE525" s="12">
        <v>-2.9131457459445599E-2</v>
      </c>
      <c r="AF525" s="12">
        <v>-5.3862249188164502E-3</v>
      </c>
      <c r="AG525" s="12">
        <v>-4.17208424660373E-2</v>
      </c>
      <c r="AH525" s="12">
        <v>-3.4139988619947499E-2</v>
      </c>
      <c r="AI525" s="12">
        <v>-2.0495108526736999E-2</v>
      </c>
      <c r="AJ525" s="12">
        <v>-1.03657237604663E-2</v>
      </c>
      <c r="AK525" s="12">
        <v>-4.4749287291929001E-3</v>
      </c>
      <c r="AL525" s="12">
        <v>3.3299981871680899E-3</v>
      </c>
      <c r="AM525" s="12">
        <v>-7.1938895270513298E-3</v>
      </c>
      <c r="AN525" s="12">
        <v>-1.3686353505012801E-2</v>
      </c>
      <c r="AO525" s="12">
        <v>-4.2611183330880903E-2</v>
      </c>
      <c r="AP525" s="12">
        <v>-8.5345647741014094E-3</v>
      </c>
      <c r="AQ525" s="12">
        <v>-3.06911284092167E-2</v>
      </c>
      <c r="AR525" s="12">
        <v>2.0642609157840799E-2</v>
      </c>
      <c r="AS525" s="12">
        <v>-1.09267841741339E-2</v>
      </c>
      <c r="AT525" s="12">
        <v>-4.7868437609074901E-2</v>
      </c>
      <c r="AU525" s="12">
        <v>3.2830553647576297E-2</v>
      </c>
      <c r="AW525">
        <f t="array" ref="AW525">SUMPRODUCT(B525:AU525,TRANSPOSE('QoL regression results'!$H$3:$H$48))</f>
        <v>0.85983208701934255</v>
      </c>
    </row>
    <row r="526" spans="1:49" x14ac:dyDescent="0.3">
      <c r="A526">
        <v>525</v>
      </c>
      <c r="B526" s="12">
        <v>0.89517574234299901</v>
      </c>
      <c r="C526" s="12">
        <v>7.5436109044663905E-4</v>
      </c>
      <c r="D526" s="12">
        <v>-6.1696711108812597E-3</v>
      </c>
      <c r="E526" s="12">
        <v>-1.6737881475209899E-2</v>
      </c>
      <c r="F526" s="12">
        <v>1.8742709822256499E-2</v>
      </c>
      <c r="G526" s="12">
        <v>1.54772650725594E-2</v>
      </c>
      <c r="H526" s="12">
        <v>-2.1304917561765599E-2</v>
      </c>
      <c r="I526" s="12">
        <v>-2.8677213805499899E-2</v>
      </c>
      <c r="J526" s="12">
        <v>-5.5303012387824299E-2</v>
      </c>
      <c r="K526" s="12">
        <v>-3.4963099281102999E-2</v>
      </c>
      <c r="L526" s="12">
        <v>-9.8252779813186406E-2</v>
      </c>
      <c r="M526" s="12">
        <v>-9.5934674521237204E-2</v>
      </c>
      <c r="N526" s="12">
        <v>-7.3242429086308198E-3</v>
      </c>
      <c r="O526" s="12">
        <v>-5.5994661381391697E-2</v>
      </c>
      <c r="P526" s="12">
        <v>-0.13183527498005801</v>
      </c>
      <c r="Q526" s="12">
        <v>-8.8727415871190596E-2</v>
      </c>
      <c r="R526" s="12">
        <v>-6.8251096424504304E-2</v>
      </c>
      <c r="S526" s="12">
        <v>-5.9972993296984897E-2</v>
      </c>
      <c r="T526" s="12">
        <v>-7.4653711776384996E-2</v>
      </c>
      <c r="U526" s="12">
        <v>7.0152805065435697E-3</v>
      </c>
      <c r="V526" s="12">
        <v>-6.1923038783586501E-2</v>
      </c>
      <c r="W526" s="12">
        <v>-4.21215407128403E-3</v>
      </c>
      <c r="X526" s="12">
        <v>-4.6103892169780003E-2</v>
      </c>
      <c r="Y526" s="12">
        <v>2.7658176116955101E-2</v>
      </c>
      <c r="Z526" s="12">
        <v>8.1346756993711591E-3</v>
      </c>
      <c r="AA526" s="12">
        <v>-3.0617877028294799E-2</v>
      </c>
      <c r="AB526" s="12">
        <v>-5.9786156488831198E-2</v>
      </c>
      <c r="AC526" s="12">
        <v>-2.7452559880944999E-2</v>
      </c>
      <c r="AD526" s="12">
        <v>-8.7874223725613307E-2</v>
      </c>
      <c r="AE526" s="12">
        <v>-2.3201551271544898E-2</v>
      </c>
      <c r="AF526" s="12">
        <v>-2.3310424359708998E-2</v>
      </c>
      <c r="AG526" s="12">
        <v>-4.3596423674310297E-2</v>
      </c>
      <c r="AH526" s="12">
        <v>-3.04875005781837E-2</v>
      </c>
      <c r="AI526" s="12">
        <v>-1.6009654257774002E-2</v>
      </c>
      <c r="AJ526" s="12">
        <v>-1.6053757827424402E-2</v>
      </c>
      <c r="AK526" s="12">
        <v>-6.1179270735695996E-3</v>
      </c>
      <c r="AL526" s="12">
        <v>4.5408837547316703E-3</v>
      </c>
      <c r="AM526" s="12">
        <v>-1.22517066180535E-2</v>
      </c>
      <c r="AN526" s="12">
        <v>-1.8160440135904499E-2</v>
      </c>
      <c r="AO526" s="12">
        <v>-3.7736363701025198E-2</v>
      </c>
      <c r="AP526" s="12">
        <v>-1.13484850101244E-2</v>
      </c>
      <c r="AQ526" s="12">
        <v>-3.9248968645988598E-2</v>
      </c>
      <c r="AR526" s="12">
        <v>1.9059719647703002E-2</v>
      </c>
      <c r="AS526" s="12">
        <v>-1.16212526127771E-2</v>
      </c>
      <c r="AT526" s="12">
        <v>-4.4662846679422198E-2</v>
      </c>
      <c r="AU526" s="12">
        <v>3.4891748859789899E-2</v>
      </c>
      <c r="AW526">
        <f t="array" ref="AW526">SUMPRODUCT(B526:AU526,TRANSPOSE('QoL regression results'!$H$3:$H$48))</f>
        <v>0.86922912551954701</v>
      </c>
    </row>
    <row r="527" spans="1:49" x14ac:dyDescent="0.3">
      <c r="A527">
        <v>526</v>
      </c>
      <c r="B527" s="12">
        <v>0.890210732110291</v>
      </c>
      <c r="C527" s="12">
        <v>3.0913839446709401E-3</v>
      </c>
      <c r="D527" s="12">
        <v>1.2521513918770599E-2</v>
      </c>
      <c r="E527" s="12">
        <v>-3.8845277015867798E-2</v>
      </c>
      <c r="F527" s="12">
        <v>2.7847163002442901E-2</v>
      </c>
      <c r="G527" s="12">
        <v>2.0938237060332199E-2</v>
      </c>
      <c r="H527" s="12">
        <v>1.45554848871224E-2</v>
      </c>
      <c r="I527" s="12">
        <v>-1.68566376230679E-2</v>
      </c>
      <c r="J527" s="12">
        <v>-5.7302851196134597E-2</v>
      </c>
      <c r="K527" s="12">
        <v>-4.4023307388309597E-2</v>
      </c>
      <c r="L527" s="12">
        <v>-9.3039603205662305E-2</v>
      </c>
      <c r="M527" s="12">
        <v>-7.8264554194853106E-2</v>
      </c>
      <c r="N527" s="12">
        <v>-2.05358369059002E-2</v>
      </c>
      <c r="O527" s="12">
        <v>-6.5972815066165605E-2</v>
      </c>
      <c r="P527" s="12">
        <v>-8.4728704728693899E-2</v>
      </c>
      <c r="Q527" s="12">
        <v>-7.5807872913218097E-2</v>
      </c>
      <c r="R527" s="12">
        <v>-6.6338007441960903E-2</v>
      </c>
      <c r="S527" s="12">
        <v>-6.4821519832017296E-2</v>
      </c>
      <c r="T527" s="12">
        <v>-7.8570926836179403E-2</v>
      </c>
      <c r="U527" s="12">
        <v>1.3732060699004E-2</v>
      </c>
      <c r="V527" s="12">
        <v>-1.2165662203219E-2</v>
      </c>
      <c r="W527" s="12">
        <v>-2.6642602571642599E-2</v>
      </c>
      <c r="X527" s="12">
        <v>-2.6176614351529699E-2</v>
      </c>
      <c r="Y527" s="12">
        <v>1.8679645399176301E-2</v>
      </c>
      <c r="Z527" s="12">
        <v>-4.4824695368269902E-3</v>
      </c>
      <c r="AA527" s="12">
        <v>-2.5920944920265501E-2</v>
      </c>
      <c r="AB527" s="12">
        <v>-6.5934900322496798E-2</v>
      </c>
      <c r="AC527" s="12">
        <v>3.1279588148662098E-3</v>
      </c>
      <c r="AD527" s="12">
        <v>-1.8588602273627599E-2</v>
      </c>
      <c r="AE527" s="12">
        <v>-2.09986723384087E-2</v>
      </c>
      <c r="AF527" s="12">
        <v>-2.1450007386646201E-2</v>
      </c>
      <c r="AG527" s="12">
        <v>-4.8671868486393897E-2</v>
      </c>
      <c r="AH527" s="12">
        <v>-3.8997825660590797E-2</v>
      </c>
      <c r="AI527" s="12">
        <v>-1.6798339721498801E-2</v>
      </c>
      <c r="AJ527" s="12">
        <v>-1.18388422328746E-2</v>
      </c>
      <c r="AK527" s="12">
        <v>-1.4297987031419101E-3</v>
      </c>
      <c r="AL527" s="12">
        <v>2.8810107518040399E-3</v>
      </c>
      <c r="AM527" s="12">
        <v>-1.0134200534517799E-2</v>
      </c>
      <c r="AN527" s="12">
        <v>-1.4925968659724899E-2</v>
      </c>
      <c r="AO527" s="12">
        <v>-3.7498642488280401E-2</v>
      </c>
      <c r="AP527" s="12">
        <v>-1.12301190233962E-2</v>
      </c>
      <c r="AQ527" s="12">
        <v>-4.0010539807859E-2</v>
      </c>
      <c r="AR527" s="12">
        <v>2.7599423016969601E-2</v>
      </c>
      <c r="AS527" s="12">
        <v>-1.25594629170134E-2</v>
      </c>
      <c r="AT527" s="12">
        <v>-4.0755777159077203E-2</v>
      </c>
      <c r="AU527" s="12">
        <v>2.7138393024875401E-2</v>
      </c>
      <c r="AW527">
        <f t="array" ref="AW527">SUMPRODUCT(B527:AU527,TRANSPOSE('QoL regression results'!$H$3:$H$48))</f>
        <v>0.85409391720150418</v>
      </c>
    </row>
    <row r="528" spans="1:49" x14ac:dyDescent="0.3">
      <c r="A528">
        <v>527</v>
      </c>
      <c r="B528" s="12">
        <v>0.90417389227748601</v>
      </c>
      <c r="C528" s="12">
        <v>-6.6417390257966303E-4</v>
      </c>
      <c r="D528" s="12">
        <v>2.9040613506231099E-2</v>
      </c>
      <c r="E528" s="12">
        <v>-4.4483031929321501E-2</v>
      </c>
      <c r="F528" s="12">
        <v>2.4166874954991001E-2</v>
      </c>
      <c r="G528" s="12">
        <v>1.17933157465879E-2</v>
      </c>
      <c r="H528" s="12">
        <v>-6.8332423022872202E-3</v>
      </c>
      <c r="I528" s="12">
        <v>-1.6392465973211898E-2</v>
      </c>
      <c r="J528" s="12">
        <v>-8.0963279513125E-2</v>
      </c>
      <c r="K528" s="12">
        <v>-4.7759159529288803E-2</v>
      </c>
      <c r="L528" s="12">
        <v>-0.10839535844857</v>
      </c>
      <c r="M528" s="12">
        <v>-8.2438387181749007E-2</v>
      </c>
      <c r="N528" s="12">
        <v>-2.03532261511719E-2</v>
      </c>
      <c r="O528" s="12">
        <v>-2.8029460878609701E-2</v>
      </c>
      <c r="P528" s="12">
        <v>-9.23185063439486E-2</v>
      </c>
      <c r="Q528" s="12">
        <v>-4.3609499226869998E-2</v>
      </c>
      <c r="R528" s="12">
        <v>-5.31712648171037E-2</v>
      </c>
      <c r="S528" s="12">
        <v>-4.6915763545297598E-2</v>
      </c>
      <c r="T528" s="12">
        <v>-9.6050629803979298E-2</v>
      </c>
      <c r="U528" s="12">
        <v>-1.33476635191364E-2</v>
      </c>
      <c r="V528" s="12">
        <v>-6.5507355138180304E-2</v>
      </c>
      <c r="W528" s="12">
        <v>-2.61317180938129E-2</v>
      </c>
      <c r="X528" s="12">
        <v>-3.7959269146242799E-2</v>
      </c>
      <c r="Y528" s="12">
        <v>-6.4681519409227903E-3</v>
      </c>
      <c r="Z528" s="12">
        <v>-1.08840208892315E-2</v>
      </c>
      <c r="AA528" s="12">
        <v>-2.54122080003082E-2</v>
      </c>
      <c r="AB528" s="12">
        <v>-5.3302055394050502E-2</v>
      </c>
      <c r="AC528" s="12">
        <v>-2.7184352712832899E-2</v>
      </c>
      <c r="AD528" s="12">
        <v>-5.5278467949624002E-2</v>
      </c>
      <c r="AE528" s="12">
        <v>-2.81221853212529E-2</v>
      </c>
      <c r="AF528" s="12">
        <v>-6.8840172164240402E-3</v>
      </c>
      <c r="AG528" s="12">
        <v>-4.1993332784290897E-2</v>
      </c>
      <c r="AH528" s="12">
        <v>-3.8735707307862098E-2</v>
      </c>
      <c r="AI528" s="12">
        <v>-2.3815507354350899E-2</v>
      </c>
      <c r="AJ528" s="12">
        <v>-8.7542763439495408E-3</v>
      </c>
      <c r="AK528" s="12">
        <v>-1.05591124614932E-2</v>
      </c>
      <c r="AL528" s="12">
        <v>-3.0520752218177001E-3</v>
      </c>
      <c r="AM528" s="12">
        <v>-2.04872334105996E-2</v>
      </c>
      <c r="AN528" s="12">
        <v>-2.0010410018007199E-2</v>
      </c>
      <c r="AO528" s="12">
        <v>-4.0691455792473498E-2</v>
      </c>
      <c r="AP528" s="12">
        <v>-1.04187506087111E-2</v>
      </c>
      <c r="AQ528" s="12">
        <v>-4.4371596010782902E-2</v>
      </c>
      <c r="AR528" s="12">
        <v>2.0527205169566999E-2</v>
      </c>
      <c r="AS528" s="12">
        <v>-9.9296668239023302E-3</v>
      </c>
      <c r="AT528" s="12">
        <v>-3.6683961465665299E-2</v>
      </c>
      <c r="AU528" s="12">
        <v>3.0339139005343199E-2</v>
      </c>
      <c r="AW528">
        <f t="array" ref="AW528">SUMPRODUCT(B528:AU528,TRANSPOSE('QoL regression results'!$H$3:$H$48))</f>
        <v>0.86238610974780616</v>
      </c>
    </row>
    <row r="529" spans="1:49" x14ac:dyDescent="0.3">
      <c r="A529">
        <v>528</v>
      </c>
      <c r="B529" s="12">
        <v>0.89737072860886402</v>
      </c>
      <c r="C529" s="12">
        <v>1.69390808709246E-3</v>
      </c>
      <c r="D529" s="12">
        <v>-1.7899181209589901E-2</v>
      </c>
      <c r="E529" s="12">
        <v>-2.2281011692265599E-2</v>
      </c>
      <c r="F529" s="12">
        <v>2.8835189802850901E-2</v>
      </c>
      <c r="G529" s="12">
        <v>2.9921891686630599E-2</v>
      </c>
      <c r="H529" s="12">
        <v>3.7600527738755199E-3</v>
      </c>
      <c r="I529" s="12">
        <v>-3.4614433655129603E-2</v>
      </c>
      <c r="J529" s="12">
        <v>-1.80218301536628E-2</v>
      </c>
      <c r="K529" s="12">
        <v>-4.45210934492263E-2</v>
      </c>
      <c r="L529" s="12">
        <v>-4.7643316501547003E-2</v>
      </c>
      <c r="M529" s="12">
        <v>-3.7983980559185698E-2</v>
      </c>
      <c r="N529" s="12">
        <v>-2.7786563641544901E-2</v>
      </c>
      <c r="O529" s="12">
        <v>-4.5193447567532199E-2</v>
      </c>
      <c r="P529" s="12">
        <v>-3.1828216393242598E-2</v>
      </c>
      <c r="Q529" s="12">
        <v>-6.8997958702294707E-2</v>
      </c>
      <c r="R529" s="12">
        <v>-5.5129496176593303E-2</v>
      </c>
      <c r="S529" s="12">
        <v>-5.85791288729813E-2</v>
      </c>
      <c r="T529" s="12">
        <v>-9.2669060210192805E-2</v>
      </c>
      <c r="U529" s="12">
        <v>1.0784585771407999E-2</v>
      </c>
      <c r="V529" s="12">
        <v>-7.8118749697688797E-2</v>
      </c>
      <c r="W529" s="12">
        <v>-2.43965416341436E-3</v>
      </c>
      <c r="X529" s="12">
        <v>-2.2618189196001001E-2</v>
      </c>
      <c r="Y529" s="12">
        <v>-1.20769802237434E-2</v>
      </c>
      <c r="Z529" s="12">
        <v>-2.0918072965858601E-2</v>
      </c>
      <c r="AA529" s="12">
        <v>-1.25746105679885E-2</v>
      </c>
      <c r="AB529" s="12">
        <v>-7.5440991331885698E-2</v>
      </c>
      <c r="AC529" s="12">
        <v>-6.68504964057208E-2</v>
      </c>
      <c r="AD529" s="12">
        <v>-5.6735272403438702E-2</v>
      </c>
      <c r="AE529" s="12">
        <v>-2.99215659950854E-2</v>
      </c>
      <c r="AF529" s="12">
        <v>-5.6609458030455898E-3</v>
      </c>
      <c r="AG529" s="12">
        <v>-4.6903290174497202E-2</v>
      </c>
      <c r="AH529" s="12">
        <v>-3.9643655016369898E-2</v>
      </c>
      <c r="AI529" s="12">
        <v>-2.39134496542029E-2</v>
      </c>
      <c r="AJ529" s="12">
        <v>-1.21548548143157E-2</v>
      </c>
      <c r="AK529" s="12">
        <v>-2.35971377744812E-3</v>
      </c>
      <c r="AL529" s="12">
        <v>6.0243114659361699E-3</v>
      </c>
      <c r="AM529" s="12">
        <v>-1.53748040551569E-2</v>
      </c>
      <c r="AN529" s="12">
        <v>-1.6885221303442801E-2</v>
      </c>
      <c r="AO529" s="12">
        <v>-2.7654242317258399E-2</v>
      </c>
      <c r="AP529" s="12">
        <v>-1.12985177901807E-2</v>
      </c>
      <c r="AQ529" s="12">
        <v>-3.6758573251081603E-2</v>
      </c>
      <c r="AR529" s="12">
        <v>2.01638203642844E-2</v>
      </c>
      <c r="AS529" s="12">
        <v>-9.0121445668502002E-3</v>
      </c>
      <c r="AT529" s="12">
        <v>-4.0867369436825403E-2</v>
      </c>
      <c r="AU529" s="12">
        <v>2.8874501443160099E-2</v>
      </c>
      <c r="AW529">
        <f t="array" ref="AW529">SUMPRODUCT(B529:AU529,TRANSPOSE('QoL regression results'!$H$3:$H$48))</f>
        <v>0.8637513850584303</v>
      </c>
    </row>
    <row r="530" spans="1:49" x14ac:dyDescent="0.3">
      <c r="A530">
        <v>529</v>
      </c>
      <c r="B530" s="12">
        <v>0.90079214860051704</v>
      </c>
      <c r="C530" s="12">
        <v>-1.649754775151E-3</v>
      </c>
      <c r="D530" s="12">
        <v>9.3043771206381101E-4</v>
      </c>
      <c r="E530" s="12">
        <v>-3.07743733998442E-2</v>
      </c>
      <c r="F530" s="12">
        <v>1.8119895707927599E-2</v>
      </c>
      <c r="G530" s="12">
        <v>1.47711236950976E-2</v>
      </c>
      <c r="H530" s="12">
        <v>1.47321852958846E-2</v>
      </c>
      <c r="I530" s="12">
        <v>-3.6149405968848697E-4</v>
      </c>
      <c r="J530" s="12">
        <v>-5.1661044507613801E-2</v>
      </c>
      <c r="K530" s="12">
        <v>-4.3180967983593499E-2</v>
      </c>
      <c r="L530" s="12">
        <v>-7.0049544749832299E-2</v>
      </c>
      <c r="M530" s="12">
        <v>-4.8967276261330003E-2</v>
      </c>
      <c r="N530" s="12">
        <v>-2.61910653320898E-2</v>
      </c>
      <c r="O530" s="12">
        <v>-0.107722314685778</v>
      </c>
      <c r="P530" s="12">
        <v>-0.13023143409430399</v>
      </c>
      <c r="Q530" s="12">
        <v>-3.9239264423517703E-2</v>
      </c>
      <c r="R530" s="12">
        <v>2.3180951423986001E-2</v>
      </c>
      <c r="S530" s="12">
        <v>-4.8972798593170601E-2</v>
      </c>
      <c r="T530" s="12">
        <v>-0.100613842077696</v>
      </c>
      <c r="U530" s="12">
        <v>7.2739494875200704E-3</v>
      </c>
      <c r="V530" s="12">
        <v>4.0283668066286901E-2</v>
      </c>
      <c r="W530" s="12">
        <v>-2.49724527787278E-2</v>
      </c>
      <c r="X530" s="12">
        <v>-2.08799297725492E-2</v>
      </c>
      <c r="Y530" s="12">
        <v>1.6103568013944199E-2</v>
      </c>
      <c r="Z530" s="12">
        <v>9.1434861023456503E-3</v>
      </c>
      <c r="AA530" s="12">
        <v>-1.34003699645289E-2</v>
      </c>
      <c r="AB530" s="12">
        <v>-6.4076233829230902E-2</v>
      </c>
      <c r="AC530" s="12">
        <v>-8.0311969115663406E-2</v>
      </c>
      <c r="AD530" s="12">
        <v>-3.1694291237353199E-2</v>
      </c>
      <c r="AE530" s="12">
        <v>-2.5018879991108099E-2</v>
      </c>
      <c r="AF530" s="12">
        <v>-1.29365907356697E-2</v>
      </c>
      <c r="AG530" s="12">
        <v>-4.7069020412058897E-2</v>
      </c>
      <c r="AH530" s="12">
        <v>-3.03482479033697E-2</v>
      </c>
      <c r="AI530" s="12">
        <v>-2.21783463108714E-2</v>
      </c>
      <c r="AJ530" s="12">
        <v>-1.09657018268922E-2</v>
      </c>
      <c r="AK530" s="12">
        <v>-1.2867766844765099E-4</v>
      </c>
      <c r="AL530" s="12">
        <v>-2.0774707254696402E-3</v>
      </c>
      <c r="AM530" s="12">
        <v>-7.64573885044776E-3</v>
      </c>
      <c r="AN530" s="12">
        <v>-2.4299708373089202E-2</v>
      </c>
      <c r="AO530" s="12">
        <v>-3.4354413029345103E-2</v>
      </c>
      <c r="AP530" s="12">
        <v>-1.3329964268900501E-2</v>
      </c>
      <c r="AQ530" s="12">
        <v>-3.8841058124818598E-2</v>
      </c>
      <c r="AR530" s="12">
        <v>1.8613784816595501E-2</v>
      </c>
      <c r="AS530" s="12">
        <v>-8.5192556654747603E-3</v>
      </c>
      <c r="AT530" s="12">
        <v>-4.2470039973819297E-2</v>
      </c>
      <c r="AU530" s="12">
        <v>2.86889185668543E-2</v>
      </c>
      <c r="AW530">
        <f t="array" ref="AW530">SUMPRODUCT(B530:AU530,TRANSPOSE('QoL regression results'!$H$3:$H$48))</f>
        <v>0.86836642997167779</v>
      </c>
    </row>
    <row r="531" spans="1:49" x14ac:dyDescent="0.3">
      <c r="A531">
        <v>530</v>
      </c>
      <c r="B531" s="12">
        <v>0.88860156725314599</v>
      </c>
      <c r="C531" s="12">
        <v>1.13052253460051E-2</v>
      </c>
      <c r="D531" s="12">
        <v>-5.8883981990447802E-3</v>
      </c>
      <c r="E531" s="12">
        <v>-3.33371067500721E-2</v>
      </c>
      <c r="F531" s="12">
        <v>2.7482613718336699E-2</v>
      </c>
      <c r="G531" s="12">
        <v>1.8780833795957699E-2</v>
      </c>
      <c r="H531" s="12">
        <v>1.7767900246864698E-2</v>
      </c>
      <c r="I531" s="12">
        <v>-2.7459162019873501E-2</v>
      </c>
      <c r="J531" s="12">
        <v>-8.2319080533326303E-2</v>
      </c>
      <c r="K531" s="12">
        <v>-3.2587038280713798E-2</v>
      </c>
      <c r="L531" s="12">
        <v>-8.3090675404421804E-2</v>
      </c>
      <c r="M531" s="12">
        <v>-0.11365800655908501</v>
      </c>
      <c r="N531" s="12">
        <v>-2.62025530473162E-2</v>
      </c>
      <c r="O531" s="12">
        <v>-8.4678484110819602E-2</v>
      </c>
      <c r="P531" s="12">
        <v>-0.153732688203847</v>
      </c>
      <c r="Q531" s="12">
        <v>-1.67381762924559E-2</v>
      </c>
      <c r="R531" s="12">
        <v>-9.7582717402736802E-2</v>
      </c>
      <c r="S531" s="12">
        <v>-4.4528765795209299E-2</v>
      </c>
      <c r="T531" s="12">
        <v>-9.33022208726417E-2</v>
      </c>
      <c r="U531" s="12">
        <v>1.8579965401208098E-2</v>
      </c>
      <c r="V531" s="12">
        <v>-0.11195156978886001</v>
      </c>
      <c r="W531" s="12">
        <v>-1.2830794548338E-2</v>
      </c>
      <c r="X531" s="12">
        <v>-2.5432859448829299E-2</v>
      </c>
      <c r="Y531" s="12">
        <v>1.28509599887988E-2</v>
      </c>
      <c r="Z531" s="12">
        <v>1.86437871080922E-2</v>
      </c>
      <c r="AA531" s="12">
        <v>-2.35844359203112E-2</v>
      </c>
      <c r="AB531" s="12">
        <v>-8.6363385094685705E-2</v>
      </c>
      <c r="AC531" s="12">
        <v>-2.07951429044279E-2</v>
      </c>
      <c r="AD531" s="12">
        <v>4.8195333999731103E-2</v>
      </c>
      <c r="AE531" s="12">
        <v>-2.5166403577402199E-2</v>
      </c>
      <c r="AF531" s="12">
        <v>-1.2311972636740399E-2</v>
      </c>
      <c r="AG531" s="12">
        <v>-3.2727783355435199E-2</v>
      </c>
      <c r="AH531" s="12">
        <v>-4.1356508260714901E-2</v>
      </c>
      <c r="AI531" s="12">
        <v>-2.0787599147665099E-2</v>
      </c>
      <c r="AJ531" s="12">
        <v>-9.6218340731235707E-3</v>
      </c>
      <c r="AK531" s="12">
        <v>-9.8363528242987209E-4</v>
      </c>
      <c r="AL531" s="12">
        <v>7.5053530169303297E-3</v>
      </c>
      <c r="AM531" s="12">
        <v>-4.56719980985415E-3</v>
      </c>
      <c r="AN531" s="12">
        <v>-1.63013721701942E-2</v>
      </c>
      <c r="AO531" s="12">
        <v>-3.9565016974229802E-2</v>
      </c>
      <c r="AP531" s="12">
        <v>-1.24163974281705E-2</v>
      </c>
      <c r="AQ531" s="12">
        <v>-4.1663355060516299E-2</v>
      </c>
      <c r="AR531" s="12">
        <v>1.92516910448099E-2</v>
      </c>
      <c r="AS531" s="12">
        <v>-9.8223636152384095E-3</v>
      </c>
      <c r="AT531" s="12">
        <v>-4.0951505550119303E-2</v>
      </c>
      <c r="AU531" s="12">
        <v>2.3434107964433602E-2</v>
      </c>
      <c r="AW531">
        <f t="array" ref="AW531">SUMPRODUCT(B531:AU531,TRANSPOSE('QoL regression results'!$H$3:$H$48))</f>
        <v>0.85475041200936142</v>
      </c>
    </row>
    <row r="532" spans="1:49" x14ac:dyDescent="0.3">
      <c r="A532">
        <v>531</v>
      </c>
      <c r="B532" s="12">
        <v>0.88383291971713396</v>
      </c>
      <c r="C532" s="12">
        <v>5.1230715083692901E-3</v>
      </c>
      <c r="D532" s="12">
        <v>1.7121014219967302E-2</v>
      </c>
      <c r="E532" s="12">
        <v>-9.3753540149872604E-3</v>
      </c>
      <c r="F532" s="12">
        <v>3.0031434509715502E-2</v>
      </c>
      <c r="G532" s="12">
        <v>2.62013562678792E-2</v>
      </c>
      <c r="H532" s="12">
        <v>1.59916836556105E-2</v>
      </c>
      <c r="I532" s="12">
        <v>-1.0448636993636001E-2</v>
      </c>
      <c r="J532" s="12">
        <v>-4.7542534043098002E-2</v>
      </c>
      <c r="K532" s="12">
        <v>-4.1805031566945601E-2</v>
      </c>
      <c r="L532" s="12">
        <v>-8.6077090122565494E-2</v>
      </c>
      <c r="M532" s="12">
        <v>-6.4595139125265197E-2</v>
      </c>
      <c r="N532" s="12">
        <v>-2.0456609922489499E-2</v>
      </c>
      <c r="O532" s="12">
        <v>-8.4397482086829498E-2</v>
      </c>
      <c r="P532" s="12">
        <v>-0.129241424837957</v>
      </c>
      <c r="Q532" s="12">
        <v>-9.3388078964874804E-2</v>
      </c>
      <c r="R532" s="12">
        <v>-4.78158114746439E-2</v>
      </c>
      <c r="S532" s="12">
        <v>-2.9789011720113098E-2</v>
      </c>
      <c r="T532" s="12">
        <v>-7.8769199520028393E-2</v>
      </c>
      <c r="U532" s="12">
        <v>1.20978946235728E-3</v>
      </c>
      <c r="V532" s="12">
        <v>-5.4842077138540203E-2</v>
      </c>
      <c r="W532" s="12">
        <v>-2.3255319566771002E-2</v>
      </c>
      <c r="X532" s="12">
        <v>-1.8192928127539702E-2</v>
      </c>
      <c r="Y532" s="12">
        <v>-3.4822212455045999E-2</v>
      </c>
      <c r="Z532" s="12">
        <v>1.6619108996783E-2</v>
      </c>
      <c r="AA532" s="12">
        <v>-1.9469056000714299E-2</v>
      </c>
      <c r="AB532" s="12">
        <v>-8.1417129733999297E-2</v>
      </c>
      <c r="AC532" s="12">
        <v>-1.55276009239013E-2</v>
      </c>
      <c r="AD532" s="12">
        <v>-7.9344238821839996E-2</v>
      </c>
      <c r="AE532" s="12">
        <v>-2.3063574534837001E-2</v>
      </c>
      <c r="AF532" s="12">
        <v>-1.9817547798457999E-2</v>
      </c>
      <c r="AG532" s="12">
        <v>-3.90327774347482E-2</v>
      </c>
      <c r="AH532" s="12">
        <v>-4.7210005212310703E-2</v>
      </c>
      <c r="AI532" s="12">
        <v>-2.3884738333852198E-2</v>
      </c>
      <c r="AJ532" s="12">
        <v>-7.9837419068605701E-3</v>
      </c>
      <c r="AK532" s="12">
        <v>-4.3823966088797897E-3</v>
      </c>
      <c r="AL532" s="12">
        <v>-8.7890821320313198E-4</v>
      </c>
      <c r="AM532" s="12">
        <v>-7.6714583408955296E-3</v>
      </c>
      <c r="AN532" s="12">
        <v>-1.2022901864864301E-2</v>
      </c>
      <c r="AO532" s="12">
        <v>-2.84611224109672E-2</v>
      </c>
      <c r="AP532" s="12">
        <v>-1.10411557062011E-2</v>
      </c>
      <c r="AQ532" s="12">
        <v>-3.3447643504055997E-2</v>
      </c>
      <c r="AR532" s="12">
        <v>2.22595806579741E-2</v>
      </c>
      <c r="AS532" s="12">
        <v>-8.4003927730023596E-3</v>
      </c>
      <c r="AT532" s="12">
        <v>-4.1910755080881101E-2</v>
      </c>
      <c r="AU532" s="12">
        <v>3.3071967649991797E-2</v>
      </c>
      <c r="AW532">
        <f t="array" ref="AW532">SUMPRODUCT(B532:AU532,TRANSPOSE('QoL regression results'!$H$3:$H$48))</f>
        <v>0.83574400629162016</v>
      </c>
    </row>
    <row r="533" spans="1:49" x14ac:dyDescent="0.3">
      <c r="A533">
        <v>532</v>
      </c>
      <c r="B533" s="12">
        <v>0.88560379071996398</v>
      </c>
      <c r="C533" s="12">
        <v>1.1572354480763999E-3</v>
      </c>
      <c r="D533" s="12">
        <v>-1.16464756996271E-3</v>
      </c>
      <c r="E533" s="12">
        <v>-1.16546247879075E-2</v>
      </c>
      <c r="F533" s="12">
        <v>2.91842609230424E-2</v>
      </c>
      <c r="G533" s="12">
        <v>2.7288457390095101E-2</v>
      </c>
      <c r="H533" s="12">
        <v>-2.7189253148843301E-3</v>
      </c>
      <c r="I533" s="12">
        <v>-1.0673135252349899E-3</v>
      </c>
      <c r="J533" s="12">
        <v>-3.2990671552665697E-2</v>
      </c>
      <c r="K533" s="12">
        <v>-3.6729233079492399E-2</v>
      </c>
      <c r="L533" s="12">
        <v>-9.8170710264792002E-2</v>
      </c>
      <c r="M533" s="12">
        <v>-0.12755551029322301</v>
      </c>
      <c r="N533" s="12">
        <v>-1.4745965078562601E-2</v>
      </c>
      <c r="O533" s="12">
        <v>-7.9694456046284196E-2</v>
      </c>
      <c r="P533" s="12">
        <v>-9.10853893663741E-2</v>
      </c>
      <c r="Q533" s="12">
        <v>-6.6743359676242495E-2</v>
      </c>
      <c r="R533" s="12">
        <v>-7.2001846074372794E-2</v>
      </c>
      <c r="S533" s="12">
        <v>-5.8530732225937201E-2</v>
      </c>
      <c r="T533" s="12">
        <v>-8.3544865181058095E-2</v>
      </c>
      <c r="U533" s="12">
        <v>-2.1968190646260901E-2</v>
      </c>
      <c r="V533" s="12">
        <v>-0.117969209068697</v>
      </c>
      <c r="W533" s="12">
        <v>-2.5917352701249001E-2</v>
      </c>
      <c r="X533" s="12">
        <v>-4.06485342768345E-2</v>
      </c>
      <c r="Y533" s="12">
        <v>-1.9071782995669001E-2</v>
      </c>
      <c r="Z533" s="12">
        <v>-1.17192415667145E-2</v>
      </c>
      <c r="AA533" s="12">
        <v>-2.3355157829874001E-2</v>
      </c>
      <c r="AB533" s="12">
        <v>-7.5300515583545197E-2</v>
      </c>
      <c r="AC533" s="12">
        <v>-3.5062976714826201E-2</v>
      </c>
      <c r="AD533" s="12">
        <v>1.5205298814694001E-2</v>
      </c>
      <c r="AE533" s="12">
        <v>-2.71374474049033E-2</v>
      </c>
      <c r="AF533" s="12">
        <v>-1.8432827011270601E-2</v>
      </c>
      <c r="AG533" s="12">
        <v>-4.4443638741886199E-2</v>
      </c>
      <c r="AH533" s="12">
        <v>-4.2153648481998499E-2</v>
      </c>
      <c r="AI533" s="12">
        <v>-2.2256981846353802E-2</v>
      </c>
      <c r="AJ533" s="12">
        <v>-1.02762054832837E-2</v>
      </c>
      <c r="AK533" s="12">
        <v>7.2616162762032003E-3</v>
      </c>
      <c r="AL533" s="12">
        <v>1.35909687888335E-2</v>
      </c>
      <c r="AM533" s="12">
        <v>-1.0426428596571099E-3</v>
      </c>
      <c r="AN533" s="12">
        <v>-1.3829223513312399E-2</v>
      </c>
      <c r="AO533" s="12">
        <v>-3.0015062240621102E-2</v>
      </c>
      <c r="AP533" s="12">
        <v>-1.00640649056429E-2</v>
      </c>
      <c r="AQ533" s="12">
        <v>-3.5789297265943501E-2</v>
      </c>
      <c r="AR533" s="12">
        <v>2.3735061695270201E-2</v>
      </c>
      <c r="AS533" s="12">
        <v>-1.35206907007353E-2</v>
      </c>
      <c r="AT533" s="12">
        <v>-4.2975482063094102E-2</v>
      </c>
      <c r="AU533" s="12">
        <v>2.89679619547757E-2</v>
      </c>
      <c r="AW533">
        <f t="array" ref="AW533">SUMPRODUCT(B533:AU533,TRANSPOSE('QoL regression results'!$H$3:$H$48))</f>
        <v>0.85704111102679892</v>
      </c>
    </row>
    <row r="534" spans="1:49" x14ac:dyDescent="0.3">
      <c r="A534">
        <v>533</v>
      </c>
      <c r="B534" s="12">
        <v>0.89346864601640097</v>
      </c>
      <c r="C534" s="12">
        <v>2.82479240301717E-3</v>
      </c>
      <c r="D534" s="12">
        <v>-4.5915930673205204E-3</v>
      </c>
      <c r="E534" s="12">
        <v>-3.8398020079075E-3</v>
      </c>
      <c r="F534" s="12">
        <v>2.4554171959455098E-2</v>
      </c>
      <c r="G534" s="12">
        <v>9.6946263682765408E-3</v>
      </c>
      <c r="H534" s="12">
        <v>-2.0901353767540501E-2</v>
      </c>
      <c r="I534" s="12">
        <v>1.1748641624387099E-3</v>
      </c>
      <c r="J534" s="12">
        <v>-5.4585479627136099E-2</v>
      </c>
      <c r="K534" s="12">
        <v>-3.7345400297272E-2</v>
      </c>
      <c r="L534" s="12">
        <v>-7.8463578519331001E-2</v>
      </c>
      <c r="M534" s="12">
        <v>-9.0312249893455501E-2</v>
      </c>
      <c r="N534" s="12">
        <v>-1.7076692084286801E-2</v>
      </c>
      <c r="O534" s="12">
        <v>-7.1054310035043894E-2</v>
      </c>
      <c r="P534" s="12">
        <v>-4.1409612256557302E-2</v>
      </c>
      <c r="Q534" s="12">
        <v>-3.8145524874351799E-2</v>
      </c>
      <c r="R534" s="12">
        <v>-6.2699275312830996E-2</v>
      </c>
      <c r="S534" s="12">
        <v>-4.0934633432663597E-2</v>
      </c>
      <c r="T534" s="12">
        <v>-8.4478900996168296E-2</v>
      </c>
      <c r="U534" s="12">
        <v>-1.33995076652049E-3</v>
      </c>
      <c r="V534" s="12">
        <v>-5.1205629540026297E-2</v>
      </c>
      <c r="W534" s="12">
        <v>-3.9389198149661603E-2</v>
      </c>
      <c r="X534" s="12">
        <v>-2.6848911446617101E-2</v>
      </c>
      <c r="Y534" s="12">
        <v>-1.3199502271251501E-2</v>
      </c>
      <c r="Z534" s="12">
        <v>2.0029793986126899E-2</v>
      </c>
      <c r="AA534" s="12">
        <v>-1.5801173894401398E-2</v>
      </c>
      <c r="AB534" s="12">
        <v>-6.2175883545725397E-2</v>
      </c>
      <c r="AC534" s="12">
        <v>-7.4112133654599094E-2</v>
      </c>
      <c r="AD534" s="12">
        <v>4.7037128862404701E-2</v>
      </c>
      <c r="AE534" s="12">
        <v>-2.2966809415216699E-2</v>
      </c>
      <c r="AF534" s="12">
        <v>-1.9028543359380999E-2</v>
      </c>
      <c r="AG534" s="12">
        <v>-4.5051263463468001E-2</v>
      </c>
      <c r="AH534" s="12">
        <v>-3.64450284928046E-2</v>
      </c>
      <c r="AI534" s="12">
        <v>-1.84535556356945E-2</v>
      </c>
      <c r="AJ534" s="12">
        <v>-1.2130703758577501E-2</v>
      </c>
      <c r="AK534" s="12">
        <v>3.7912732686505302E-3</v>
      </c>
      <c r="AL534" s="12">
        <v>6.5847806905995499E-3</v>
      </c>
      <c r="AM534" s="12">
        <v>-9.2237867456055698E-3</v>
      </c>
      <c r="AN534" s="12">
        <v>-2.2150110323652199E-2</v>
      </c>
      <c r="AO534" s="12">
        <v>-3.3618742593423498E-2</v>
      </c>
      <c r="AP534" s="12">
        <v>-1.45503180701475E-2</v>
      </c>
      <c r="AQ534" s="12">
        <v>-3.7725830959283703E-2</v>
      </c>
      <c r="AR534" s="12">
        <v>1.80828089549579E-2</v>
      </c>
      <c r="AS534" s="12">
        <v>-5.6003671971593099E-3</v>
      </c>
      <c r="AT534" s="12">
        <v>-4.4329600213289501E-2</v>
      </c>
      <c r="AU534" s="12">
        <v>2.73123631463827E-2</v>
      </c>
      <c r="AW534">
        <f t="array" ref="AW534">SUMPRODUCT(B534:AU534,TRANSPOSE('QoL regression results'!$H$3:$H$48))</f>
        <v>0.86360839821419588</v>
      </c>
    </row>
    <row r="535" spans="1:49" x14ac:dyDescent="0.3">
      <c r="A535">
        <v>534</v>
      </c>
      <c r="B535" s="12">
        <v>0.89629683280629702</v>
      </c>
      <c r="C535" s="12">
        <v>2.3343907211983799E-4</v>
      </c>
      <c r="D535" s="12">
        <v>-8.5239834124537003E-3</v>
      </c>
      <c r="E535" s="12">
        <v>3.7283507868995903E-4</v>
      </c>
      <c r="F535" s="12">
        <v>2.5197067594919902E-2</v>
      </c>
      <c r="G535" s="12">
        <v>2.49739547398579E-2</v>
      </c>
      <c r="H535" s="12">
        <v>-9.1381634232832708E-3</v>
      </c>
      <c r="I535" s="12">
        <v>-1.6842373872749498E-2</v>
      </c>
      <c r="J535" s="12">
        <v>-4.7574851746060499E-2</v>
      </c>
      <c r="K535" s="12">
        <v>-4.4869416849063801E-2</v>
      </c>
      <c r="L535" s="12">
        <v>-0.118986690220514</v>
      </c>
      <c r="M535" s="12">
        <v>-7.2363009381436097E-2</v>
      </c>
      <c r="N535" s="12">
        <v>-1.9659127387064199E-2</v>
      </c>
      <c r="O535" s="12">
        <v>-7.6514231323738899E-2</v>
      </c>
      <c r="P535" s="12">
        <v>-0.10501110241269999</v>
      </c>
      <c r="Q535" s="12">
        <v>-4.28310243403471E-2</v>
      </c>
      <c r="R535" s="12">
        <v>-6.3749880449951404E-2</v>
      </c>
      <c r="S535" s="12">
        <v>-5.4844378702077499E-2</v>
      </c>
      <c r="T535" s="12">
        <v>-0.108837493401703</v>
      </c>
      <c r="U535" s="12">
        <v>-3.5828316322201802E-3</v>
      </c>
      <c r="V535" s="12">
        <v>-0.103372621093289</v>
      </c>
      <c r="W535" s="12">
        <v>-2.50230701237537E-2</v>
      </c>
      <c r="X535" s="12">
        <v>-3.49693188061619E-2</v>
      </c>
      <c r="Y535" s="12">
        <v>1.3159664700644299E-2</v>
      </c>
      <c r="Z535" s="12">
        <v>-3.1051092459671099E-2</v>
      </c>
      <c r="AA535" s="12">
        <v>-1.8637706112489601E-2</v>
      </c>
      <c r="AB535" s="12">
        <v>-7.2880224267096699E-2</v>
      </c>
      <c r="AC535" s="12">
        <v>2.2317690471190799E-2</v>
      </c>
      <c r="AD535" s="12">
        <v>-4.4022911590799602E-2</v>
      </c>
      <c r="AE535" s="12">
        <v>-2.3285427112092499E-2</v>
      </c>
      <c r="AF535" s="12">
        <v>-1.1162930167037E-2</v>
      </c>
      <c r="AG535" s="12">
        <v>-4.7912089010990297E-2</v>
      </c>
      <c r="AH535" s="12">
        <v>-3.63305577537298E-2</v>
      </c>
      <c r="AI535" s="12">
        <v>-2.1706511913877E-2</v>
      </c>
      <c r="AJ535" s="12">
        <v>-1.16396571043539E-2</v>
      </c>
      <c r="AK535" s="12">
        <v>4.5008376239343397E-3</v>
      </c>
      <c r="AL535" s="12">
        <v>7.4087211157743797E-3</v>
      </c>
      <c r="AM535" s="12">
        <v>-6.0086689130020698E-3</v>
      </c>
      <c r="AN535" s="12">
        <v>-1.67019848205897E-2</v>
      </c>
      <c r="AO535" s="12">
        <v>-2.9438305962899699E-2</v>
      </c>
      <c r="AP535" s="12">
        <v>-8.5754147804087896E-3</v>
      </c>
      <c r="AQ535" s="12">
        <v>-3.5289903491862097E-2</v>
      </c>
      <c r="AR535" s="12">
        <v>2.10276263061062E-2</v>
      </c>
      <c r="AS535" s="12">
        <v>-1.76481982228088E-2</v>
      </c>
      <c r="AT535" s="12">
        <v>-4.9544531814667003E-2</v>
      </c>
      <c r="AU535" s="12">
        <v>3.2315339023357197E-2</v>
      </c>
      <c r="AW535">
        <f t="array" ref="AW535">SUMPRODUCT(B535:AU535,TRANSPOSE('QoL regression results'!$H$3:$H$48))</f>
        <v>0.86737499616834157</v>
      </c>
    </row>
    <row r="536" spans="1:49" x14ac:dyDescent="0.3">
      <c r="A536">
        <v>535</v>
      </c>
      <c r="B536" s="12">
        <v>0.88582157377065895</v>
      </c>
      <c r="C536" s="12">
        <v>3.0682700520960398E-3</v>
      </c>
      <c r="D536" s="12">
        <v>-1.71412806059262E-3</v>
      </c>
      <c r="E536" s="12">
        <v>-4.3484522004348297E-2</v>
      </c>
      <c r="F536" s="12">
        <v>2.7143542157073E-2</v>
      </c>
      <c r="G536" s="12">
        <v>2.1238333707061699E-2</v>
      </c>
      <c r="H536" s="12">
        <v>2.08083207973669E-2</v>
      </c>
      <c r="I536" s="12">
        <v>-3.9963039371389099E-2</v>
      </c>
      <c r="J536" s="12">
        <v>-4.4808395266096999E-2</v>
      </c>
      <c r="K536" s="12">
        <v>-3.3539583998179197E-2</v>
      </c>
      <c r="L536" s="12">
        <v>-7.5821338460556095E-2</v>
      </c>
      <c r="M536" s="12">
        <v>-7.8550196578549905E-2</v>
      </c>
      <c r="N536" s="12">
        <v>-1.6600366723000599E-2</v>
      </c>
      <c r="O536" s="12">
        <v>-7.0801014485948693E-2</v>
      </c>
      <c r="P536" s="12">
        <v>-0.13052506598219901</v>
      </c>
      <c r="Q536" s="12">
        <v>-6.4646628147600194E-2</v>
      </c>
      <c r="R536" s="12">
        <v>-2.8121900138456401E-2</v>
      </c>
      <c r="S536" s="12">
        <v>-4.3465898307480301E-2</v>
      </c>
      <c r="T536" s="12">
        <v>-8.5224680710710196E-2</v>
      </c>
      <c r="U536" s="12">
        <v>1.8005297714161799E-2</v>
      </c>
      <c r="V536" s="12">
        <v>-1.9410797539657399E-2</v>
      </c>
      <c r="W536" s="12">
        <v>-2.9588564866413501E-2</v>
      </c>
      <c r="X536" s="12">
        <v>-2.3848004196439201E-2</v>
      </c>
      <c r="Y536" s="12">
        <v>-3.5312402842798497E-2</v>
      </c>
      <c r="Z536" s="12">
        <v>-1.27745123238908E-2</v>
      </c>
      <c r="AA536" s="12">
        <v>-3.0574171935231799E-2</v>
      </c>
      <c r="AB536" s="12">
        <v>-6.5723998060184405E-2</v>
      </c>
      <c r="AC536" s="12">
        <v>3.0171876070517498E-2</v>
      </c>
      <c r="AD536" s="12">
        <v>-3.9715878421924401E-2</v>
      </c>
      <c r="AE536" s="12">
        <v>-2.29237634453693E-2</v>
      </c>
      <c r="AF536" s="12">
        <v>-1.45605356793346E-2</v>
      </c>
      <c r="AG536" s="12">
        <v>-3.9877884259970603E-2</v>
      </c>
      <c r="AH536" s="12">
        <v>-3.8522004290915603E-2</v>
      </c>
      <c r="AI536" s="12">
        <v>-2.5728584707434901E-2</v>
      </c>
      <c r="AJ536" s="12">
        <v>-8.3021670470101692E-3</v>
      </c>
      <c r="AK536" s="12">
        <v>1.3005513733878201E-3</v>
      </c>
      <c r="AL536" s="12">
        <v>1.91857739479968E-3</v>
      </c>
      <c r="AM536" s="12">
        <v>-9.8002328013567196E-3</v>
      </c>
      <c r="AN536" s="12">
        <v>-1.8929535928566801E-2</v>
      </c>
      <c r="AO536" s="12">
        <v>-2.7752470023586599E-2</v>
      </c>
      <c r="AP536" s="12">
        <v>-8.1504462983542306E-3</v>
      </c>
      <c r="AQ536" s="12">
        <v>-4.0688786273733901E-2</v>
      </c>
      <c r="AR536" s="12">
        <v>2.34151340598962E-2</v>
      </c>
      <c r="AS536" s="12">
        <v>-9.9614961487763595E-3</v>
      </c>
      <c r="AT536" s="12">
        <v>-4.3267732110046003E-2</v>
      </c>
      <c r="AU536" s="12">
        <v>3.1448062328472602E-2</v>
      </c>
      <c r="AW536">
        <f t="array" ref="AW536">SUMPRODUCT(B536:AU536,TRANSPOSE('QoL regression results'!$H$3:$H$48))</f>
        <v>0.84921814687454311</v>
      </c>
    </row>
    <row r="537" spans="1:49" x14ac:dyDescent="0.3">
      <c r="A537">
        <v>536</v>
      </c>
      <c r="B537" s="12">
        <v>0.88537600177730702</v>
      </c>
      <c r="C537" s="12">
        <v>5.4951743844561304E-3</v>
      </c>
      <c r="D537" s="12">
        <v>-2.2733982253140702E-3</v>
      </c>
      <c r="E537" s="12">
        <v>-3.8074720521934197E-2</v>
      </c>
      <c r="F537" s="12">
        <v>2.51186980647497E-2</v>
      </c>
      <c r="G537" s="12">
        <v>2.0535352084815699E-2</v>
      </c>
      <c r="H537" s="12">
        <v>1.90455410272155E-2</v>
      </c>
      <c r="I537" s="12">
        <v>-9.4692972682049398E-4</v>
      </c>
      <c r="J537" s="12">
        <v>-3.6263122625938997E-2</v>
      </c>
      <c r="K537" s="12">
        <v>-3.4432803106611197E-2</v>
      </c>
      <c r="L537" s="12">
        <v>-5.4252485149145102E-2</v>
      </c>
      <c r="M537" s="12">
        <v>-0.11652678498451299</v>
      </c>
      <c r="N537" s="12">
        <v>-2.4601277476766201E-2</v>
      </c>
      <c r="O537" s="12">
        <v>-5.6497963686392802E-2</v>
      </c>
      <c r="P537" s="12">
        <v>-0.10382815501301899</v>
      </c>
      <c r="Q537" s="12">
        <v>-5.1800154027981798E-2</v>
      </c>
      <c r="R537" s="12">
        <v>-6.9889354065627199E-2</v>
      </c>
      <c r="S537" s="12">
        <v>-3.4403608628235098E-2</v>
      </c>
      <c r="T537" s="12">
        <v>-8.7118002764543206E-2</v>
      </c>
      <c r="U537" s="12">
        <v>-1.4692283782702801E-2</v>
      </c>
      <c r="V537" s="12">
        <v>-3.2947036033540003E-2</v>
      </c>
      <c r="W537" s="12">
        <v>-3.0802473666912401E-2</v>
      </c>
      <c r="X537" s="12">
        <v>-2.2483774810323001E-2</v>
      </c>
      <c r="Y537" s="12">
        <v>2.7117432259038299E-3</v>
      </c>
      <c r="Z537" s="12">
        <v>4.5583174894088301E-2</v>
      </c>
      <c r="AA537" s="12">
        <v>-2.6368010292264699E-2</v>
      </c>
      <c r="AB537" s="12">
        <v>-6.0235413624242999E-2</v>
      </c>
      <c r="AC537" s="12">
        <v>-5.3886016675027099E-2</v>
      </c>
      <c r="AD537" s="12">
        <v>9.3915282943039993E-3</v>
      </c>
      <c r="AE537" s="12">
        <v>-2.2415062361645401E-2</v>
      </c>
      <c r="AF537" s="12">
        <v>-1.42107399246126E-2</v>
      </c>
      <c r="AG537" s="12">
        <v>-4.11721174961742E-2</v>
      </c>
      <c r="AH537" s="12">
        <v>-4.3105103172363698E-2</v>
      </c>
      <c r="AI537" s="12">
        <v>-1.32127129336337E-2</v>
      </c>
      <c r="AJ537" s="12">
        <v>-9.7212544318536504E-3</v>
      </c>
      <c r="AK537" s="12">
        <v>-2.7230006783058001E-3</v>
      </c>
      <c r="AL537" s="12">
        <v>6.05213618974422E-3</v>
      </c>
      <c r="AM537" s="12">
        <v>-1.02396193673221E-2</v>
      </c>
      <c r="AN537" s="12">
        <v>-1.7034876592965702E-2</v>
      </c>
      <c r="AO537" s="12">
        <v>-3.6716664467990101E-2</v>
      </c>
      <c r="AP537" s="12">
        <v>-1.26132104937866E-2</v>
      </c>
      <c r="AQ537" s="12">
        <v>-4.0719631951294299E-2</v>
      </c>
      <c r="AR537" s="12">
        <v>1.9238960521733801E-2</v>
      </c>
      <c r="AS537" s="12">
        <v>-9.6967878418015192E-3</v>
      </c>
      <c r="AT537" s="12">
        <v>-4.3157633681111002E-2</v>
      </c>
      <c r="AU537" s="12">
        <v>3.4477584008281902E-2</v>
      </c>
      <c r="AW537">
        <f t="array" ref="AW537">SUMPRODUCT(B537:AU537,TRANSPOSE('QoL regression results'!$H$3:$H$48))</f>
        <v>0.84832303479468751</v>
      </c>
    </row>
    <row r="538" spans="1:49" x14ac:dyDescent="0.3">
      <c r="A538">
        <v>537</v>
      </c>
      <c r="B538" s="12">
        <v>0.88510703636925703</v>
      </c>
      <c r="C538" s="12">
        <v>9.5046572266295794E-3</v>
      </c>
      <c r="D538" s="12">
        <v>4.0335565226027803E-3</v>
      </c>
      <c r="E538" s="12">
        <v>-1.45649874933947E-2</v>
      </c>
      <c r="F538" s="12">
        <v>2.32302768603075E-2</v>
      </c>
      <c r="G538" s="12">
        <v>2.0936993464061401E-2</v>
      </c>
      <c r="H538" s="12">
        <v>3.83374231020669E-3</v>
      </c>
      <c r="I538" s="12">
        <v>1.08500904422858E-2</v>
      </c>
      <c r="J538" s="12">
        <v>-3.9234870370479603E-2</v>
      </c>
      <c r="K538" s="12">
        <v>-4.0706379582291098E-2</v>
      </c>
      <c r="L538" s="12">
        <v>-8.6858000786447301E-2</v>
      </c>
      <c r="M538" s="12">
        <v>-0.12880075258781901</v>
      </c>
      <c r="N538" s="12">
        <v>-1.59154386121069E-2</v>
      </c>
      <c r="O538" s="12">
        <v>-4.8565379011649597E-2</v>
      </c>
      <c r="P538" s="12">
        <v>-9.7412307876591095E-2</v>
      </c>
      <c r="Q538" s="12">
        <v>-8.5904832562731598E-2</v>
      </c>
      <c r="R538" s="12">
        <v>-8.8044982065116795E-2</v>
      </c>
      <c r="S538" s="12">
        <v>-5.1670410066908999E-2</v>
      </c>
      <c r="T538" s="12">
        <v>-7.6175745188095501E-2</v>
      </c>
      <c r="U538" s="12">
        <v>-2.1887124836086201E-2</v>
      </c>
      <c r="V538" s="12">
        <v>-7.9065040470009701E-2</v>
      </c>
      <c r="W538" s="12">
        <v>-1.71982312016409E-2</v>
      </c>
      <c r="X538" s="12">
        <v>-4.1795957958827699E-2</v>
      </c>
      <c r="Y538" s="12">
        <v>2.2263186876303201E-2</v>
      </c>
      <c r="Z538" s="12">
        <v>3.4170626129786101E-2</v>
      </c>
      <c r="AA538" s="12">
        <v>-3.6118344181001502E-2</v>
      </c>
      <c r="AB538" s="12">
        <v>-7.5261764129049294E-2</v>
      </c>
      <c r="AC538" s="12">
        <v>-6.0213908500043802E-2</v>
      </c>
      <c r="AD538" s="12">
        <v>-8.3441133961455694E-2</v>
      </c>
      <c r="AE538" s="12">
        <v>-2.3598868354142401E-2</v>
      </c>
      <c r="AF538" s="12">
        <v>-2.0135467379846301E-2</v>
      </c>
      <c r="AG538" s="12">
        <v>-4.1285271397796197E-2</v>
      </c>
      <c r="AH538" s="12">
        <v>-3.6730820841019703E-2</v>
      </c>
      <c r="AI538" s="12">
        <v>-1.7877608183469999E-2</v>
      </c>
      <c r="AJ538" s="12">
        <v>-1.09592124782949E-2</v>
      </c>
      <c r="AK538" s="12">
        <v>1.7158350381445001E-4</v>
      </c>
      <c r="AL538" s="12">
        <v>2.2055863689441099E-3</v>
      </c>
      <c r="AM538" s="12">
        <v>-6.9501548827783904E-3</v>
      </c>
      <c r="AN538" s="12">
        <v>-2.2101751610183799E-2</v>
      </c>
      <c r="AO538" s="12">
        <v>-3.8603484136047798E-2</v>
      </c>
      <c r="AP538" s="12">
        <v>-8.4510563754816494E-3</v>
      </c>
      <c r="AQ538" s="12">
        <v>-3.6081469412633897E-2</v>
      </c>
      <c r="AR538" s="12">
        <v>2.2333188803084599E-2</v>
      </c>
      <c r="AS538" s="12">
        <v>-8.89314829940736E-3</v>
      </c>
      <c r="AT538" s="12">
        <v>-4.3726991189241497E-2</v>
      </c>
      <c r="AU538" s="12">
        <v>3.0389923669407799E-2</v>
      </c>
      <c r="AW538">
        <f t="array" ref="AW538">SUMPRODUCT(B538:AU538,TRANSPOSE('QoL regression results'!$H$3:$H$48))</f>
        <v>0.85058180189718136</v>
      </c>
    </row>
    <row r="539" spans="1:49" x14ac:dyDescent="0.3">
      <c r="A539">
        <v>538</v>
      </c>
      <c r="B539" s="12">
        <v>0.89967042857426105</v>
      </c>
      <c r="C539" s="12">
        <v>-4.1833557963655904E-3</v>
      </c>
      <c r="D539" s="12">
        <v>-8.3411311356974497E-3</v>
      </c>
      <c r="E539" s="12">
        <v>-2.5839080034398301E-2</v>
      </c>
      <c r="F539" s="12">
        <v>2.4919710856831701E-2</v>
      </c>
      <c r="G539" s="12">
        <v>2.2755765503656301E-2</v>
      </c>
      <c r="H539" s="12">
        <v>2.87117289288202E-3</v>
      </c>
      <c r="I539" s="12">
        <v>-1.70984974113562E-2</v>
      </c>
      <c r="J539" s="12">
        <v>-7.8076073093112E-2</v>
      </c>
      <c r="K539" s="12">
        <v>-4.1032766299402099E-2</v>
      </c>
      <c r="L539" s="12">
        <v>-9.7348994788145599E-2</v>
      </c>
      <c r="M539" s="12">
        <v>-9.7363536021677993E-2</v>
      </c>
      <c r="N539" s="12">
        <v>-2.4451909131491999E-2</v>
      </c>
      <c r="O539" s="12">
        <v>-7.3920506725311905E-2</v>
      </c>
      <c r="P539" s="12">
        <v>-8.6005224798290897E-2</v>
      </c>
      <c r="Q539" s="12">
        <v>-8.7906027758740998E-2</v>
      </c>
      <c r="R539" s="12">
        <v>-7.2090655090621306E-2</v>
      </c>
      <c r="S539" s="12">
        <v>-3.7730072925293699E-2</v>
      </c>
      <c r="T539" s="12">
        <v>-0.10597650968521501</v>
      </c>
      <c r="U539" s="12">
        <v>1.3093271685812299E-2</v>
      </c>
      <c r="V539" s="12">
        <v>1.6146530800546399E-2</v>
      </c>
      <c r="W539" s="12">
        <v>-3.7953630208276599E-2</v>
      </c>
      <c r="X539" s="12">
        <v>-2.8087426433501799E-2</v>
      </c>
      <c r="Y539" s="12">
        <v>1.3265616495949401E-2</v>
      </c>
      <c r="Z539" s="12">
        <v>-3.4886099044657198E-2</v>
      </c>
      <c r="AA539" s="12">
        <v>-1.4007042752580599E-2</v>
      </c>
      <c r="AB539" s="12">
        <v>-5.3915621385248198E-2</v>
      </c>
      <c r="AC539" s="12">
        <v>-4.8386266920789497E-2</v>
      </c>
      <c r="AD539" s="12">
        <v>-3.8206132568449E-2</v>
      </c>
      <c r="AE539" s="12">
        <v>-2.02394690470892E-2</v>
      </c>
      <c r="AF539" s="12">
        <v>-9.2716669041860208E-3</v>
      </c>
      <c r="AG539" s="12">
        <v>-4.48101852205159E-2</v>
      </c>
      <c r="AH539" s="12">
        <v>-3.77701935430272E-2</v>
      </c>
      <c r="AI539" s="12">
        <v>-1.8302207013279798E-2</v>
      </c>
      <c r="AJ539" s="12">
        <v>-1.16484174966056E-2</v>
      </c>
      <c r="AK539" s="12">
        <v>1.4297466382181599E-3</v>
      </c>
      <c r="AL539" s="12">
        <v>3.60322112799146E-4</v>
      </c>
      <c r="AM539" s="12">
        <v>-1.0410784131601999E-2</v>
      </c>
      <c r="AN539" s="12">
        <v>-2.0719889494249102E-2</v>
      </c>
      <c r="AO539" s="12">
        <v>-2.8203999146922201E-2</v>
      </c>
      <c r="AP539" s="12">
        <v>-1.1132022428114599E-2</v>
      </c>
      <c r="AQ539" s="12">
        <v>-3.3831839736631897E-2</v>
      </c>
      <c r="AR539" s="12">
        <v>2.4970156388616702E-2</v>
      </c>
      <c r="AS539" s="12">
        <v>-1.33703108111987E-2</v>
      </c>
      <c r="AT539" s="12">
        <v>-4.4325285542191499E-2</v>
      </c>
      <c r="AU539" s="12">
        <v>3.0060508479983102E-2</v>
      </c>
      <c r="AW539">
        <f t="array" ref="AW539">SUMPRODUCT(B539:AU539,TRANSPOSE('QoL regression results'!$H$3:$H$48))</f>
        <v>0.86226055714403294</v>
      </c>
    </row>
    <row r="540" spans="1:49" x14ac:dyDescent="0.3">
      <c r="A540">
        <v>539</v>
      </c>
      <c r="B540" s="12">
        <v>0.90056117900782495</v>
      </c>
      <c r="C540" s="12">
        <v>-3.6398436813855702E-3</v>
      </c>
      <c r="D540" s="12">
        <v>-1.1104882788826299E-2</v>
      </c>
      <c r="E540" s="12">
        <v>-6.8968036889001993E-2</v>
      </c>
      <c r="F540" s="12">
        <v>2.7420554031221001E-2</v>
      </c>
      <c r="G540" s="12">
        <v>2.3728371919824898E-2</v>
      </c>
      <c r="H540" s="12">
        <v>1.41248895700118E-2</v>
      </c>
      <c r="I540" s="12">
        <v>-5.6098388476760698E-4</v>
      </c>
      <c r="J540" s="12">
        <v>-6.36919316054846E-2</v>
      </c>
      <c r="K540" s="12">
        <v>-4.1191105052049697E-2</v>
      </c>
      <c r="L540" s="12">
        <v>-6.2998681778157303E-2</v>
      </c>
      <c r="M540" s="12">
        <v>-0.10551347057162699</v>
      </c>
      <c r="N540" s="12">
        <v>-1.7916015628216299E-2</v>
      </c>
      <c r="O540" s="12">
        <v>-5.17081279939067E-2</v>
      </c>
      <c r="P540" s="12">
        <v>-0.12975755186038199</v>
      </c>
      <c r="Q540" s="12">
        <v>-6.0983444037432499E-2</v>
      </c>
      <c r="R540" s="12">
        <v>-0.105609592205331</v>
      </c>
      <c r="S540" s="12">
        <v>-6.3316023872444102E-2</v>
      </c>
      <c r="T540" s="12">
        <v>-9.4771640876577704E-2</v>
      </c>
      <c r="U540" s="12">
        <v>-1.82735193819425E-3</v>
      </c>
      <c r="V540" s="12">
        <v>-9.8494906208228997E-2</v>
      </c>
      <c r="W540" s="12">
        <v>-2.93267367693467E-2</v>
      </c>
      <c r="X540" s="12">
        <v>-6.1597107407822697E-2</v>
      </c>
      <c r="Y540" s="12">
        <v>-2.3043365397576201E-2</v>
      </c>
      <c r="Z540" s="12">
        <v>3.1763482995116797E-2</v>
      </c>
      <c r="AA540" s="12">
        <v>-1.9009989685911399E-2</v>
      </c>
      <c r="AB540" s="12">
        <v>-8.6949958505535899E-2</v>
      </c>
      <c r="AC540" s="12">
        <v>-6.1704441692348802E-2</v>
      </c>
      <c r="AD540" s="12">
        <v>-5.6842116227968204E-4</v>
      </c>
      <c r="AE540" s="12">
        <v>-2.99758660615244E-2</v>
      </c>
      <c r="AF540" s="12">
        <v>-1.56489827672361E-2</v>
      </c>
      <c r="AG540" s="12">
        <v>-4.2433865255958401E-2</v>
      </c>
      <c r="AH540" s="12">
        <v>-4.3652133941901698E-2</v>
      </c>
      <c r="AI540" s="12">
        <v>-2.71857713608245E-2</v>
      </c>
      <c r="AJ540" s="12">
        <v>-1.5348487704050701E-2</v>
      </c>
      <c r="AK540" s="12">
        <v>2.0140152820563501E-3</v>
      </c>
      <c r="AL540" s="12">
        <v>7.3055384144484602E-3</v>
      </c>
      <c r="AM540" s="12">
        <v>-4.23458574443606E-4</v>
      </c>
      <c r="AN540" s="12">
        <v>-1.7469512112730502E-2</v>
      </c>
      <c r="AO540" s="12">
        <v>-3.4077212891054101E-2</v>
      </c>
      <c r="AP540" s="12">
        <v>-1.3314574159660199E-2</v>
      </c>
      <c r="AQ540" s="12">
        <v>-4.6365320707100498E-2</v>
      </c>
      <c r="AR540" s="12">
        <v>1.7277156860539399E-2</v>
      </c>
      <c r="AS540" s="12">
        <v>-8.6971134412132198E-3</v>
      </c>
      <c r="AT540" s="12">
        <v>-3.6727265577402197E-2</v>
      </c>
      <c r="AU540" s="12">
        <v>3.4426934905902103E-2</v>
      </c>
      <c r="AW540">
        <f t="array" ref="AW540">SUMPRODUCT(B540:AU540,TRANSPOSE('QoL regression results'!$H$3:$H$48))</f>
        <v>0.86421458348037172</v>
      </c>
    </row>
    <row r="541" spans="1:49" x14ac:dyDescent="0.3">
      <c r="A541">
        <v>540</v>
      </c>
      <c r="B541" s="12">
        <v>0.88593015650294304</v>
      </c>
      <c r="C541" s="12">
        <v>8.3666799569936598E-3</v>
      </c>
      <c r="D541" s="12">
        <v>1.21348012435701E-3</v>
      </c>
      <c r="E541" s="12">
        <v>-3.7667394360131501E-2</v>
      </c>
      <c r="F541" s="12">
        <v>1.7891416931981801E-2</v>
      </c>
      <c r="G541" s="12">
        <v>-5.73550485824904E-4</v>
      </c>
      <c r="H541" s="12">
        <v>6.0873074571725196E-3</v>
      </c>
      <c r="I541" s="12">
        <v>1.4120435749929801E-3</v>
      </c>
      <c r="J541" s="12">
        <v>-3.80789001419315E-2</v>
      </c>
      <c r="K541" s="12">
        <v>-3.5589742283238801E-2</v>
      </c>
      <c r="L541" s="12">
        <v>-8.7295048144344106E-2</v>
      </c>
      <c r="M541" s="12">
        <v>-3.7366535471429901E-2</v>
      </c>
      <c r="N541" s="12">
        <v>-1.53508616290074E-2</v>
      </c>
      <c r="O541" s="12">
        <v>-8.3404110890538397E-2</v>
      </c>
      <c r="P541" s="12">
        <v>-9.5712994725610706E-2</v>
      </c>
      <c r="Q541" s="12">
        <v>-4.75824123305102E-2</v>
      </c>
      <c r="R541" s="12">
        <v>-3.2375189807671699E-2</v>
      </c>
      <c r="S541" s="12">
        <v>-4.9190995964315101E-2</v>
      </c>
      <c r="T541" s="12">
        <v>-0.101421697094669</v>
      </c>
      <c r="U541" s="12">
        <v>7.01040986539878E-4</v>
      </c>
      <c r="V541" s="12">
        <v>-6.6989327295350704E-2</v>
      </c>
      <c r="W541" s="12">
        <v>-3.0468196678201501E-2</v>
      </c>
      <c r="X541" s="12">
        <v>-3.2103520234491402E-2</v>
      </c>
      <c r="Y541" s="12">
        <v>5.7454167551493299E-3</v>
      </c>
      <c r="Z541" s="12">
        <v>-3.4709134688856599E-2</v>
      </c>
      <c r="AA541" s="12">
        <v>-1.60505699968355E-2</v>
      </c>
      <c r="AB541" s="12">
        <v>-5.6125027531569997E-2</v>
      </c>
      <c r="AC541" s="12">
        <v>-2.2041436191363499E-2</v>
      </c>
      <c r="AD541" s="12">
        <v>-1.1752558975834999E-2</v>
      </c>
      <c r="AE541" s="12">
        <v>-2.0135978443980601E-2</v>
      </c>
      <c r="AF541" s="12">
        <v>-2.5044993244357799E-2</v>
      </c>
      <c r="AG541" s="12">
        <v>-3.9128868226837497E-2</v>
      </c>
      <c r="AH541" s="12">
        <v>-3.1337099812968998E-2</v>
      </c>
      <c r="AI541" s="12">
        <v>-1.6839568063228401E-2</v>
      </c>
      <c r="AJ541" s="12">
        <v>-1.47048568094867E-2</v>
      </c>
      <c r="AK541" s="12">
        <v>2.4821459595157402E-4</v>
      </c>
      <c r="AL541" s="12">
        <v>3.9350797175128696E-3</v>
      </c>
      <c r="AM541" s="12">
        <v>-4.5270133369934096E-3</v>
      </c>
      <c r="AN541" s="12">
        <v>-1.28809646481917E-2</v>
      </c>
      <c r="AO541" s="12">
        <v>-2.8046107996205299E-2</v>
      </c>
      <c r="AP541" s="12">
        <v>-1.20928750527898E-2</v>
      </c>
      <c r="AQ541" s="12">
        <v>-3.7998040032784397E-2</v>
      </c>
      <c r="AR541" s="12">
        <v>2.1357056093044401E-2</v>
      </c>
      <c r="AS541" s="12">
        <v>-7.8815523261423492E-3</v>
      </c>
      <c r="AT541" s="12">
        <v>-4.0373542740446897E-2</v>
      </c>
      <c r="AU541" s="12">
        <v>2.7242587480534399E-2</v>
      </c>
      <c r="AW541">
        <f t="array" ref="AW541">SUMPRODUCT(B541:AU541,TRANSPOSE('QoL regression results'!$H$3:$H$48))</f>
        <v>0.85852813640748693</v>
      </c>
    </row>
    <row r="542" spans="1:49" x14ac:dyDescent="0.3">
      <c r="A542">
        <v>541</v>
      </c>
      <c r="B542" s="12">
        <v>0.90114346871642703</v>
      </c>
      <c r="C542" s="12">
        <v>-1.33111706580391E-2</v>
      </c>
      <c r="D542" s="12">
        <v>-1.6876461733666501E-2</v>
      </c>
      <c r="E542" s="12">
        <v>-5.0202487195073697E-2</v>
      </c>
      <c r="F542" s="12">
        <v>2.9403077663224E-2</v>
      </c>
      <c r="G542" s="12">
        <v>8.1888814012685603E-3</v>
      </c>
      <c r="H542" s="12">
        <v>1.1466032954587599E-2</v>
      </c>
      <c r="I542" s="12">
        <v>-2.3895475289952499E-2</v>
      </c>
      <c r="J542" s="12">
        <v>-5.45966782106726E-2</v>
      </c>
      <c r="K542" s="12">
        <v>-4.25315049469039E-2</v>
      </c>
      <c r="L542" s="12">
        <v>-9.0636614517111497E-2</v>
      </c>
      <c r="M542" s="12">
        <v>-0.108601022962102</v>
      </c>
      <c r="N542" s="12">
        <v>-1.5111548886398899E-2</v>
      </c>
      <c r="O542" s="12">
        <v>-6.5136113281111005E-2</v>
      </c>
      <c r="P542" s="12">
        <v>-0.101778550634241</v>
      </c>
      <c r="Q542" s="12">
        <v>-8.3137902127467606E-2</v>
      </c>
      <c r="R542" s="12">
        <v>-4.4886458077303598E-2</v>
      </c>
      <c r="S542" s="12">
        <v>-3.87150758339046E-2</v>
      </c>
      <c r="T542" s="12">
        <v>-7.3696107699795399E-2</v>
      </c>
      <c r="U542" s="12">
        <v>9.1489701832434406E-3</v>
      </c>
      <c r="V542" s="12">
        <v>-3.38805637765906E-2</v>
      </c>
      <c r="W542" s="12">
        <v>-1.2560208814122099E-2</v>
      </c>
      <c r="X542" s="12">
        <v>-1.18201552378066E-2</v>
      </c>
      <c r="Y542" s="12">
        <v>1.5417558735144299E-2</v>
      </c>
      <c r="Z542" s="12">
        <v>-2.7539486519893002E-3</v>
      </c>
      <c r="AA542" s="12">
        <v>-2.6789619243825301E-2</v>
      </c>
      <c r="AB542" s="12">
        <v>-8.0831698539112096E-2</v>
      </c>
      <c r="AC542" s="12">
        <v>-4.4983995938686398E-2</v>
      </c>
      <c r="AD542" s="12">
        <v>2.8186285685202301E-3</v>
      </c>
      <c r="AE542" s="12">
        <v>-2.3102555774597602E-2</v>
      </c>
      <c r="AF542" s="12">
        <v>-1.16308800078093E-2</v>
      </c>
      <c r="AG542" s="12">
        <v>-5.0795311345987901E-2</v>
      </c>
      <c r="AH542" s="12">
        <v>-3.9594057546898598E-2</v>
      </c>
      <c r="AI542" s="12">
        <v>-1.5547574300376701E-2</v>
      </c>
      <c r="AJ542" s="12">
        <v>-1.4984673172175399E-2</v>
      </c>
      <c r="AK542" s="12">
        <v>-3.18242456575498E-4</v>
      </c>
      <c r="AL542" s="12">
        <v>3.4623301924834502E-3</v>
      </c>
      <c r="AM542" s="12">
        <v>-9.4227099779668096E-3</v>
      </c>
      <c r="AN542" s="12">
        <v>-2.0155737926632999E-2</v>
      </c>
      <c r="AO542" s="12">
        <v>-3.26885117717979E-2</v>
      </c>
      <c r="AP542" s="12">
        <v>-6.5194811671280802E-3</v>
      </c>
      <c r="AQ542" s="12">
        <v>-3.9001161890971303E-2</v>
      </c>
      <c r="AR542" s="12">
        <v>2.1372064813594199E-2</v>
      </c>
      <c r="AS542" s="12">
        <v>-8.7616831033812594E-3</v>
      </c>
      <c r="AT542" s="12">
        <v>-4.2779359217819397E-2</v>
      </c>
      <c r="AU542" s="12">
        <v>3.2424755531773701E-2</v>
      </c>
      <c r="AW542">
        <f t="array" ref="AW542">SUMPRODUCT(B542:AU542,TRANSPOSE('QoL regression results'!$H$3:$H$48))</f>
        <v>0.86501174136201187</v>
      </c>
    </row>
    <row r="543" spans="1:49" x14ac:dyDescent="0.3">
      <c r="A543">
        <v>542</v>
      </c>
      <c r="B543" s="12">
        <v>0.90113050321775101</v>
      </c>
      <c r="C543" s="12">
        <v>-1.88645943115003E-3</v>
      </c>
      <c r="D543" s="12">
        <v>-6.39541638752316E-4</v>
      </c>
      <c r="E543" s="12">
        <v>-5.2117269097042999E-2</v>
      </c>
      <c r="F543" s="12">
        <v>1.9620344080112199E-2</v>
      </c>
      <c r="G543" s="12">
        <v>1.27985829565107E-2</v>
      </c>
      <c r="H543" s="12">
        <v>-1.5174438060309299E-2</v>
      </c>
      <c r="I543" s="12">
        <v>-1.54979521919597E-2</v>
      </c>
      <c r="J543" s="12">
        <v>-7.3961700976268599E-2</v>
      </c>
      <c r="K543" s="12">
        <v>-3.7278643934436501E-2</v>
      </c>
      <c r="L543" s="12">
        <v>-8.7793770091719903E-2</v>
      </c>
      <c r="M543" s="12">
        <v>-0.131342314090897</v>
      </c>
      <c r="N543" s="12">
        <v>-1.2418259994532201E-2</v>
      </c>
      <c r="O543" s="12">
        <v>-5.8871011545370201E-2</v>
      </c>
      <c r="P543" s="12">
        <v>-0.126231727590498</v>
      </c>
      <c r="Q543" s="12">
        <v>-7.6976682306920993E-2</v>
      </c>
      <c r="R543" s="12">
        <v>-7.5915567583018304E-2</v>
      </c>
      <c r="S543" s="12">
        <v>-4.99901327833377E-2</v>
      </c>
      <c r="T543" s="12">
        <v>-7.8305862600577703E-2</v>
      </c>
      <c r="U543" s="12">
        <v>2.3864641589564101E-2</v>
      </c>
      <c r="V543" s="12">
        <v>-0.127967825374632</v>
      </c>
      <c r="W543" s="12">
        <v>-1.8793919664990999E-2</v>
      </c>
      <c r="X543" s="12">
        <v>-3.0271505402138198E-2</v>
      </c>
      <c r="Y543" s="12">
        <v>2.6257782165985202E-2</v>
      </c>
      <c r="Z543" s="12">
        <v>5.9585267872687498E-3</v>
      </c>
      <c r="AA543" s="12">
        <v>-3.1716982084738797E-2</v>
      </c>
      <c r="AB543" s="12">
        <v>-5.8251447308194898E-2</v>
      </c>
      <c r="AC543" s="12">
        <v>-5.93041308288111E-2</v>
      </c>
      <c r="AD543" s="12">
        <v>7.3884352096328196E-2</v>
      </c>
      <c r="AE543" s="12">
        <v>-2.2792748994692101E-2</v>
      </c>
      <c r="AF543" s="12">
        <v>-2.2933902638737302E-2</v>
      </c>
      <c r="AG543" s="12">
        <v>-4.5272892032034801E-2</v>
      </c>
      <c r="AH543" s="12">
        <v>-3.3311719808647999E-2</v>
      </c>
      <c r="AI543" s="12">
        <v>-2.1966203623314699E-2</v>
      </c>
      <c r="AJ543" s="12">
        <v>-1.38762239741257E-2</v>
      </c>
      <c r="AK543" s="12">
        <v>1.9410704652783101E-3</v>
      </c>
      <c r="AL543" s="12">
        <v>1.0012839263236499E-2</v>
      </c>
      <c r="AM543" s="12">
        <v>-6.6898428226380103E-3</v>
      </c>
      <c r="AN543" s="12">
        <v>-2.1843273167816001E-2</v>
      </c>
      <c r="AO543" s="12">
        <v>-3.5575966270465102E-2</v>
      </c>
      <c r="AP543" s="12">
        <v>-1.15587912456323E-2</v>
      </c>
      <c r="AQ543" s="12">
        <v>-3.9963539656414401E-2</v>
      </c>
      <c r="AR543" s="12">
        <v>2.4252659438371401E-2</v>
      </c>
      <c r="AS543" s="12">
        <v>-1.6383796934244702E-2</v>
      </c>
      <c r="AT543" s="12">
        <v>-4.3822407214239599E-2</v>
      </c>
      <c r="AU543" s="12">
        <v>2.8093366025045401E-2</v>
      </c>
      <c r="AW543">
        <f t="array" ref="AW543">SUMPRODUCT(B543:AU543,TRANSPOSE('QoL regression results'!$H$3:$H$48))</f>
        <v>0.8778316226723395</v>
      </c>
    </row>
    <row r="544" spans="1:49" x14ac:dyDescent="0.3">
      <c r="A544">
        <v>543</v>
      </c>
      <c r="B544" s="12">
        <v>0.89259303330707296</v>
      </c>
      <c r="C544" s="12">
        <v>4.7595489264183602E-3</v>
      </c>
      <c r="D544" s="12">
        <v>4.6215924550651799E-3</v>
      </c>
      <c r="E544" s="12">
        <v>-8.2174525735037196E-2</v>
      </c>
      <c r="F544" s="12">
        <v>1.3743200421172899E-2</v>
      </c>
      <c r="G544" s="12">
        <v>6.4630934837755297E-3</v>
      </c>
      <c r="H544" s="12">
        <v>8.7400204044945293E-3</v>
      </c>
      <c r="I544" s="12">
        <v>1.22035502887681E-2</v>
      </c>
      <c r="J544" s="12">
        <v>-8.9331324305020096E-2</v>
      </c>
      <c r="K544" s="12">
        <v>-3.1009725607551501E-2</v>
      </c>
      <c r="L544" s="12">
        <v>-9.3805363005020695E-2</v>
      </c>
      <c r="M544" s="12">
        <v>-6.0822912239076203E-2</v>
      </c>
      <c r="N544" s="12">
        <v>-2.3790922110398599E-2</v>
      </c>
      <c r="O544" s="12">
        <v>-5.49001214695852E-2</v>
      </c>
      <c r="P544" s="12">
        <v>-8.3762982916212494E-2</v>
      </c>
      <c r="Q544" s="12">
        <v>-1.39331781686956E-2</v>
      </c>
      <c r="R544" s="12">
        <v>-4.4761059131609097E-2</v>
      </c>
      <c r="S544" s="12">
        <v>-3.5708430057449801E-2</v>
      </c>
      <c r="T544" s="12">
        <v>-6.7078376006680304E-2</v>
      </c>
      <c r="U544" s="12">
        <v>-1.03571611540042E-2</v>
      </c>
      <c r="V544" s="12">
        <v>-2.8040902433278201E-2</v>
      </c>
      <c r="W544" s="12">
        <v>-1.7413142492225999E-2</v>
      </c>
      <c r="X544" s="12">
        <v>-3.2407449304623803E-2</v>
      </c>
      <c r="Y544" s="12">
        <v>-2.8623454177639E-2</v>
      </c>
      <c r="Z544" s="12">
        <v>1.9252121605423202E-2</v>
      </c>
      <c r="AA544" s="12">
        <v>-1.8230372638814499E-2</v>
      </c>
      <c r="AB544" s="12">
        <v>-8.4359108083242304E-2</v>
      </c>
      <c r="AC544" s="12">
        <v>-1.2820267032964801E-2</v>
      </c>
      <c r="AD544" s="12">
        <v>5.8048520328042299E-3</v>
      </c>
      <c r="AE544" s="12">
        <v>-2.9160199172901601E-2</v>
      </c>
      <c r="AF544" s="12">
        <v>-1.38528379993389E-2</v>
      </c>
      <c r="AG544" s="12">
        <v>-4.0674584134199603E-2</v>
      </c>
      <c r="AH544" s="12">
        <v>-2.55960697002472E-2</v>
      </c>
      <c r="AI544" s="12">
        <v>-2.4291448265721199E-2</v>
      </c>
      <c r="AJ544" s="12">
        <v>-1.0712601632604299E-2</v>
      </c>
      <c r="AK544" s="12">
        <v>-3.84084652453854E-3</v>
      </c>
      <c r="AL544" s="12">
        <v>5.3434419822188297E-3</v>
      </c>
      <c r="AM544" s="12">
        <v>-5.4735010622605097E-3</v>
      </c>
      <c r="AN544" s="12">
        <v>-1.7560923935288301E-2</v>
      </c>
      <c r="AO544" s="12">
        <v>-3.3766116111914497E-2</v>
      </c>
      <c r="AP544" s="12">
        <v>-1.2893852401917099E-2</v>
      </c>
      <c r="AQ544" s="12">
        <v>-3.64690779730589E-2</v>
      </c>
      <c r="AR544" s="12">
        <v>2.2423015084001598E-2</v>
      </c>
      <c r="AS544" s="12">
        <v>-1.3868853943486401E-2</v>
      </c>
      <c r="AT544" s="12">
        <v>-4.0122859022490201E-2</v>
      </c>
      <c r="AU544" s="12">
        <v>2.8804373360515001E-2</v>
      </c>
      <c r="AW544">
        <f t="array" ref="AW544">SUMPRODUCT(B544:AU544,TRANSPOSE('QoL regression results'!$H$3:$H$48))</f>
        <v>0.87234040558904458</v>
      </c>
    </row>
    <row r="545" spans="1:49" x14ac:dyDescent="0.3">
      <c r="A545">
        <v>544</v>
      </c>
      <c r="B545" s="12">
        <v>0.88922476997222999</v>
      </c>
      <c r="C545" s="12">
        <v>9.0749721429275801E-3</v>
      </c>
      <c r="D545" s="12">
        <v>-9.2881399527357297E-3</v>
      </c>
      <c r="E545" s="12">
        <v>-1.16269671887975E-2</v>
      </c>
      <c r="F545" s="12">
        <v>1.1202551044970499E-2</v>
      </c>
      <c r="G545" s="12">
        <v>1.0297897224862001E-2</v>
      </c>
      <c r="H545" s="12">
        <v>-3.1919586300708E-2</v>
      </c>
      <c r="I545" s="12">
        <v>-1.1730556380777701E-2</v>
      </c>
      <c r="J545" s="12">
        <v>-6.1188786563727803E-2</v>
      </c>
      <c r="K545" s="12">
        <v>-3.7235509105159201E-2</v>
      </c>
      <c r="L545" s="12">
        <v>-0.113469897081689</v>
      </c>
      <c r="M545" s="12">
        <v>-8.5647826339331198E-2</v>
      </c>
      <c r="N545" s="12">
        <v>-1.52778797969508E-2</v>
      </c>
      <c r="O545" s="12">
        <v>-6.6410682770515997E-2</v>
      </c>
      <c r="P545" s="12">
        <v>-0.105702208542984</v>
      </c>
      <c r="Q545" s="12">
        <v>-3.8390644914685801E-2</v>
      </c>
      <c r="R545" s="12">
        <v>-6.7472420718194995E-2</v>
      </c>
      <c r="S545" s="12">
        <v>-3.8006921534816197E-2</v>
      </c>
      <c r="T545" s="12">
        <v>-8.2705664209539606E-2</v>
      </c>
      <c r="U545" s="12">
        <v>-8.5917561838671497E-3</v>
      </c>
      <c r="V545" s="12">
        <v>-0.115839761206429</v>
      </c>
      <c r="W545" s="12">
        <v>-2.8016987958995401E-2</v>
      </c>
      <c r="X545" s="12">
        <v>-2.0398872462789298E-2</v>
      </c>
      <c r="Y545" s="12">
        <v>-2.7452539899504198E-2</v>
      </c>
      <c r="Z545" s="12">
        <v>-1.27841795854697E-2</v>
      </c>
      <c r="AA545" s="12">
        <v>-3.2772095314483503E-2</v>
      </c>
      <c r="AB545" s="12">
        <v>-7.7988745452410801E-2</v>
      </c>
      <c r="AC545" s="12">
        <v>-5.95865498563799E-2</v>
      </c>
      <c r="AD545" s="12">
        <v>-3.5372009377381601E-2</v>
      </c>
      <c r="AE545" s="12">
        <v>-2.02971659426632E-2</v>
      </c>
      <c r="AF545" s="12">
        <v>-8.7815628286678198E-3</v>
      </c>
      <c r="AG545" s="12">
        <v>-3.7402766169297302E-2</v>
      </c>
      <c r="AH545" s="12">
        <v>-3.0759068839242301E-2</v>
      </c>
      <c r="AI545" s="12">
        <v>-1.8990734331789001E-2</v>
      </c>
      <c r="AJ545" s="12">
        <v>-8.3080673946451297E-3</v>
      </c>
      <c r="AK545" s="12">
        <v>-5.0251349970879501E-3</v>
      </c>
      <c r="AL545" s="12">
        <v>2.2750727630087399E-3</v>
      </c>
      <c r="AM545" s="12">
        <v>-1.46419424719586E-2</v>
      </c>
      <c r="AN545" s="12">
        <v>-1.8897092419978698E-2</v>
      </c>
      <c r="AO545" s="12">
        <v>-3.9551510967096797E-2</v>
      </c>
      <c r="AP545" s="12">
        <v>-1.10031435269091E-2</v>
      </c>
      <c r="AQ545" s="12">
        <v>-3.9652351162304797E-2</v>
      </c>
      <c r="AR545" s="12">
        <v>2.49277848167293E-2</v>
      </c>
      <c r="AS545" s="12">
        <v>-1.3832956342777101E-2</v>
      </c>
      <c r="AT545" s="12">
        <v>-5.09500222121375E-2</v>
      </c>
      <c r="AU545" s="12">
        <v>3.4849093989054197E-2</v>
      </c>
      <c r="AW545">
        <f t="array" ref="AW545">SUMPRODUCT(B545:AU545,TRANSPOSE('QoL regression results'!$H$3:$H$48))</f>
        <v>0.86074077389599646</v>
      </c>
    </row>
    <row r="546" spans="1:49" x14ac:dyDescent="0.3">
      <c r="A546">
        <v>545</v>
      </c>
      <c r="B546" s="12">
        <v>0.89469843574749897</v>
      </c>
      <c r="C546" s="12">
        <v>1.4321611164480001E-3</v>
      </c>
      <c r="D546" s="12">
        <v>-1.5311325503342599E-2</v>
      </c>
      <c r="E546" s="12">
        <v>-4.3764012204597698E-2</v>
      </c>
      <c r="F546" s="12">
        <v>2.9909612320674701E-2</v>
      </c>
      <c r="G546" s="12">
        <v>2.36322923959657E-2</v>
      </c>
      <c r="H546" s="12">
        <v>1.78351970092878E-2</v>
      </c>
      <c r="I546" s="12">
        <v>2.3009181827401402E-3</v>
      </c>
      <c r="J546" s="12">
        <v>-4.1960277384119803E-2</v>
      </c>
      <c r="K546" s="12">
        <v>-4.3246050109859498E-2</v>
      </c>
      <c r="L546" s="12">
        <v>-0.10812130410904899</v>
      </c>
      <c r="M546" s="12">
        <v>-0.116255777361099</v>
      </c>
      <c r="N546" s="12">
        <v>-2.27387984650439E-2</v>
      </c>
      <c r="O546" s="12">
        <v>-6.82604462786571E-2</v>
      </c>
      <c r="P546" s="12">
        <v>-9.7812658770614305E-2</v>
      </c>
      <c r="Q546" s="12">
        <v>-5.4624038144849903E-2</v>
      </c>
      <c r="R546" s="12">
        <v>-0.129325096856715</v>
      </c>
      <c r="S546" s="12">
        <v>-4.1083207946754498E-2</v>
      </c>
      <c r="T546" s="12">
        <v>-7.9662179764754107E-2</v>
      </c>
      <c r="U546" s="12">
        <v>7.6830006073654305E-4</v>
      </c>
      <c r="V546" s="12">
        <v>-9.3350038126296497E-2</v>
      </c>
      <c r="W546" s="12">
        <v>-4.0406068475064803E-2</v>
      </c>
      <c r="X546" s="12">
        <v>-2.0262563473632599E-2</v>
      </c>
      <c r="Y546" s="12">
        <v>-5.8783955136519205E-4</v>
      </c>
      <c r="Z546" s="12">
        <v>2.13089602392009E-2</v>
      </c>
      <c r="AA546" s="12">
        <v>-3.12123577234222E-2</v>
      </c>
      <c r="AB546" s="12">
        <v>-5.3058268357749898E-2</v>
      </c>
      <c r="AC546" s="12">
        <v>-6.1642432597110802E-2</v>
      </c>
      <c r="AD546" s="12">
        <v>-1.0534411108143901E-2</v>
      </c>
      <c r="AE546" s="12">
        <v>-2.4716089026339899E-2</v>
      </c>
      <c r="AF546" s="12">
        <v>-1.1549497250086299E-2</v>
      </c>
      <c r="AG546" s="12">
        <v>-4.58380642816274E-2</v>
      </c>
      <c r="AH546" s="12">
        <v>-4.0924730988439198E-2</v>
      </c>
      <c r="AI546" s="12">
        <v>-1.9685442882348001E-2</v>
      </c>
      <c r="AJ546" s="12">
        <v>-9.2131141589821396E-3</v>
      </c>
      <c r="AK546" s="12">
        <v>8.1707735248348692E-3</v>
      </c>
      <c r="AL546" s="12">
        <v>9.65146243448416E-3</v>
      </c>
      <c r="AM546" s="12">
        <v>-1.3216319984802E-3</v>
      </c>
      <c r="AN546" s="12">
        <v>-1.7058325734415101E-2</v>
      </c>
      <c r="AO546" s="12">
        <v>-3.4083966943426899E-2</v>
      </c>
      <c r="AP546" s="12">
        <v>-9.8777361471581396E-3</v>
      </c>
      <c r="AQ546" s="12">
        <v>-4.5956864309812502E-2</v>
      </c>
      <c r="AR546" s="12">
        <v>2.2478828127418402E-2</v>
      </c>
      <c r="AS546" s="12">
        <v>-9.8337772883640706E-3</v>
      </c>
      <c r="AT546" s="12">
        <v>-4.5737707277935503E-2</v>
      </c>
      <c r="AU546" s="12">
        <v>2.27155665670505E-2</v>
      </c>
      <c r="AW546">
        <f t="array" ref="AW546">SUMPRODUCT(B546:AU546,TRANSPOSE('QoL regression results'!$H$3:$H$48))</f>
        <v>0.8634251671935439</v>
      </c>
    </row>
    <row r="547" spans="1:49" x14ac:dyDescent="0.3">
      <c r="A547">
        <v>546</v>
      </c>
      <c r="B547" s="12">
        <v>0.88922198645274197</v>
      </c>
      <c r="C547" s="12">
        <v>5.7881689981420202E-3</v>
      </c>
      <c r="D547" s="12">
        <v>5.1389288585500595E-4</v>
      </c>
      <c r="E547" s="12">
        <v>-1.6067904905429E-2</v>
      </c>
      <c r="F547" s="12">
        <v>2.3064076368641901E-2</v>
      </c>
      <c r="G547" s="12">
        <v>1.9501956685877599E-2</v>
      </c>
      <c r="H547" s="12">
        <v>-1.9588495372644701E-2</v>
      </c>
      <c r="I547" s="12">
        <v>-1.72938095361071E-2</v>
      </c>
      <c r="J547" s="12">
        <v>-7.5087501085212102E-2</v>
      </c>
      <c r="K547" s="12">
        <v>-3.5730245160917801E-2</v>
      </c>
      <c r="L547" s="12">
        <v>-8.8284116065089305E-2</v>
      </c>
      <c r="M547" s="12">
        <v>-9.9223087748916902E-2</v>
      </c>
      <c r="N547" s="12">
        <v>-1.5118369563308601E-2</v>
      </c>
      <c r="O547" s="12">
        <v>-4.3862168882480602E-2</v>
      </c>
      <c r="P547" s="12">
        <v>-0.13830649239010401</v>
      </c>
      <c r="Q547" s="12">
        <v>-4.3698695587711701E-2</v>
      </c>
      <c r="R547" s="12">
        <v>-6.5636552709041895E-2</v>
      </c>
      <c r="S547" s="12">
        <v>-3.6884508668224299E-2</v>
      </c>
      <c r="T547" s="12">
        <v>-7.0328467556978899E-2</v>
      </c>
      <c r="U547" s="12">
        <v>7.4729141259982602E-3</v>
      </c>
      <c r="V547" s="12">
        <v>-3.446357410156E-2</v>
      </c>
      <c r="W547" s="12">
        <v>-2.5644993057922099E-2</v>
      </c>
      <c r="X547" s="12">
        <v>-6.1513674987221302E-2</v>
      </c>
      <c r="Y547" s="12">
        <v>1.7817401876521002E-2</v>
      </c>
      <c r="Z547" s="12">
        <v>2.8148040080671899E-2</v>
      </c>
      <c r="AA547" s="12">
        <v>-3.2326297281109202E-2</v>
      </c>
      <c r="AB547" s="12">
        <v>-5.9022012102885102E-2</v>
      </c>
      <c r="AC547" s="12">
        <v>-2.12506083794946E-2</v>
      </c>
      <c r="AD547" s="12">
        <v>-8.6477893929374893E-3</v>
      </c>
      <c r="AE547" s="12">
        <v>-2.5677013751943902E-2</v>
      </c>
      <c r="AF547" s="12">
        <v>-1.8667394148418798E-2</v>
      </c>
      <c r="AG547" s="12">
        <v>-4.4010502814359698E-2</v>
      </c>
      <c r="AH547" s="12">
        <v>-3.9501741268523197E-2</v>
      </c>
      <c r="AI547" s="12">
        <v>-2.44689713551062E-2</v>
      </c>
      <c r="AJ547" s="12">
        <v>-1.6469463338559399E-2</v>
      </c>
      <c r="AK547" s="12">
        <v>1.93479927433069E-3</v>
      </c>
      <c r="AL547" s="12">
        <v>1.6552178709236399E-3</v>
      </c>
      <c r="AM547" s="12">
        <v>-3.9225226752479699E-3</v>
      </c>
      <c r="AN547" s="12">
        <v>-1.6270414617075801E-2</v>
      </c>
      <c r="AO547" s="12">
        <v>-2.8965490493633901E-2</v>
      </c>
      <c r="AP547" s="12">
        <v>-8.4787475428877903E-3</v>
      </c>
      <c r="AQ547" s="12">
        <v>-3.6059741210835897E-2</v>
      </c>
      <c r="AR547" s="12">
        <v>2.0984198754517201E-2</v>
      </c>
      <c r="AS547" s="12">
        <v>-7.7784067546730002E-3</v>
      </c>
      <c r="AT547" s="12">
        <v>-4.0522960792088503E-2</v>
      </c>
      <c r="AU547" s="12">
        <v>2.83080368962376E-2</v>
      </c>
      <c r="AW547">
        <f t="array" ref="AW547">SUMPRODUCT(B547:AU547,TRANSPOSE('QoL regression results'!$H$3:$H$48))</f>
        <v>0.85137546305514233</v>
      </c>
    </row>
    <row r="548" spans="1:49" x14ac:dyDescent="0.3">
      <c r="A548">
        <v>547</v>
      </c>
      <c r="B548" s="12">
        <v>0.89542895575402404</v>
      </c>
      <c r="C548" s="12">
        <v>2.549427850682E-3</v>
      </c>
      <c r="D548" s="12">
        <v>-3.8265221674551402E-3</v>
      </c>
      <c r="E548" s="12">
        <v>-5.6766591803729602E-2</v>
      </c>
      <c r="F548" s="12">
        <v>2.0058121845844601E-2</v>
      </c>
      <c r="G548" s="12">
        <v>1.67267991689613E-2</v>
      </c>
      <c r="H548" s="12">
        <v>5.5654788349680301E-3</v>
      </c>
      <c r="I548" s="12">
        <v>-1.10240722510939E-2</v>
      </c>
      <c r="J548" s="12">
        <v>-3.7654270328461498E-2</v>
      </c>
      <c r="K548" s="12">
        <v>-4.05195425439384E-2</v>
      </c>
      <c r="L548" s="12">
        <v>-8.9628185744665703E-2</v>
      </c>
      <c r="M548" s="12">
        <v>-0.101870689416484</v>
      </c>
      <c r="N548" s="12">
        <v>-1.65647839407916E-2</v>
      </c>
      <c r="O548" s="12">
        <v>-5.9024022881275499E-2</v>
      </c>
      <c r="P548" s="12">
        <v>-4.3912631512280198E-2</v>
      </c>
      <c r="Q548" s="12">
        <v>-6.3894399398506704E-2</v>
      </c>
      <c r="R548" s="12">
        <v>-5.5072989090880702E-2</v>
      </c>
      <c r="S548" s="12">
        <v>-4.9462530056333102E-2</v>
      </c>
      <c r="T548" s="12">
        <v>-7.72645894516263E-2</v>
      </c>
      <c r="U548" s="12">
        <v>-1.3093046741835699E-2</v>
      </c>
      <c r="V548" s="12">
        <v>-3.0994767466518299E-2</v>
      </c>
      <c r="W548" s="12">
        <v>-4.0903507574287297E-2</v>
      </c>
      <c r="X548" s="12">
        <v>-3.8343251976502103E-2</v>
      </c>
      <c r="Y548" s="12">
        <v>6.7965917232639499E-3</v>
      </c>
      <c r="Z548" s="12">
        <v>8.4467048966049701E-3</v>
      </c>
      <c r="AA548" s="12">
        <v>-2.71124812865195E-2</v>
      </c>
      <c r="AB548" s="12">
        <v>-6.8361090635217198E-2</v>
      </c>
      <c r="AC548" s="12">
        <v>-1.8943010704004899E-2</v>
      </c>
      <c r="AD548" s="12">
        <v>6.9766696386749899E-2</v>
      </c>
      <c r="AE548" s="12">
        <v>-2.7020550840839298E-2</v>
      </c>
      <c r="AF548" s="12">
        <v>-1.1466739368964999E-2</v>
      </c>
      <c r="AG548" s="12">
        <v>-3.9843036886632897E-2</v>
      </c>
      <c r="AH548" s="12">
        <v>-3.3589410381837902E-2</v>
      </c>
      <c r="AI548" s="12">
        <v>-2.52997835756009E-2</v>
      </c>
      <c r="AJ548" s="12">
        <v>-1.26502288967704E-2</v>
      </c>
      <c r="AK548" s="12">
        <v>-1.09185594905246E-2</v>
      </c>
      <c r="AL548" s="12">
        <v>-6.2492030536912E-3</v>
      </c>
      <c r="AM548" s="12">
        <v>-1.4055607334294999E-2</v>
      </c>
      <c r="AN548" s="12">
        <v>-2.2689281396330401E-2</v>
      </c>
      <c r="AO548" s="12">
        <v>-3.3578478883320703E-2</v>
      </c>
      <c r="AP548" s="12">
        <v>-5.2414534620355002E-3</v>
      </c>
      <c r="AQ548" s="12">
        <v>-4.1775347371225402E-2</v>
      </c>
      <c r="AR548" s="12">
        <v>1.8325350097619101E-2</v>
      </c>
      <c r="AS548" s="12">
        <v>-1.39742067337886E-2</v>
      </c>
      <c r="AT548" s="12">
        <v>-4.6526050236868802E-2</v>
      </c>
      <c r="AU548" s="12">
        <v>3.4583626413374202E-2</v>
      </c>
      <c r="AW548">
        <f t="array" ref="AW548">SUMPRODUCT(B548:AU548,TRANSPOSE('QoL regression results'!$H$3:$H$48))</f>
        <v>0.85559034231849485</v>
      </c>
    </row>
    <row r="549" spans="1:49" x14ac:dyDescent="0.3">
      <c r="A549">
        <v>548</v>
      </c>
      <c r="B549" s="12">
        <v>0.89664622169739305</v>
      </c>
      <c r="C549" s="12">
        <v>-1.4422507120624699E-3</v>
      </c>
      <c r="D549" s="12">
        <v>-2.1961044743592098E-3</v>
      </c>
      <c r="E549" s="12">
        <v>-4.6816137104116799E-2</v>
      </c>
      <c r="F549" s="12">
        <v>2.60984122761556E-2</v>
      </c>
      <c r="G549" s="12">
        <v>1.84241827909075E-2</v>
      </c>
      <c r="H549" s="12">
        <v>8.7980172719013799E-3</v>
      </c>
      <c r="I549" s="12">
        <v>-8.6013851898362106E-3</v>
      </c>
      <c r="J549" s="12">
        <v>-4.4359751770911997E-2</v>
      </c>
      <c r="K549" s="12">
        <v>-3.4090278748177702E-2</v>
      </c>
      <c r="L549" s="12">
        <v>-7.9670315645665499E-2</v>
      </c>
      <c r="M549" s="12">
        <v>-9.8257336602329007E-2</v>
      </c>
      <c r="N549" s="12">
        <v>-2.8440832579360399E-2</v>
      </c>
      <c r="O549" s="12">
        <v>-4.82833744210125E-2</v>
      </c>
      <c r="P549" s="12">
        <v>-6.4374189367570098E-2</v>
      </c>
      <c r="Q549" s="12">
        <v>-3.0493760748764202E-2</v>
      </c>
      <c r="R549" s="12">
        <v>-1.91007673870358E-2</v>
      </c>
      <c r="S549" s="12">
        <v>-5.1305759987983403E-2</v>
      </c>
      <c r="T549" s="12">
        <v>-7.4020089328340505E-2</v>
      </c>
      <c r="U549" s="12">
        <v>-2.2789027684311101E-2</v>
      </c>
      <c r="V549" s="12">
        <v>-6.2833980736055006E-2</v>
      </c>
      <c r="W549" s="12">
        <v>-2.06867144362806E-2</v>
      </c>
      <c r="X549" s="12">
        <v>-1.4345979293287301E-2</v>
      </c>
      <c r="Y549" s="12">
        <v>-3.1970825121891297E-2</v>
      </c>
      <c r="Z549" s="12">
        <v>-2.3429020032439099E-3</v>
      </c>
      <c r="AA549" s="12">
        <v>-2.30398494698307E-2</v>
      </c>
      <c r="AB549" s="12">
        <v>-5.1018276973528003E-2</v>
      </c>
      <c r="AC549" s="12">
        <v>-3.3741809116825699E-2</v>
      </c>
      <c r="AD549" s="12">
        <v>-9.6659511413228594E-2</v>
      </c>
      <c r="AE549" s="12">
        <v>-2.9223031890546501E-2</v>
      </c>
      <c r="AF549" s="12">
        <v>-2.0422924610434601E-2</v>
      </c>
      <c r="AG549" s="12">
        <v>-4.8631860818692703E-2</v>
      </c>
      <c r="AH549" s="12">
        <v>-3.2505821515996902E-2</v>
      </c>
      <c r="AI549" s="12">
        <v>-2.2003787774025899E-2</v>
      </c>
      <c r="AJ549" s="12">
        <v>-1.1569748409905401E-2</v>
      </c>
      <c r="AK549" s="12">
        <v>-7.63504650754189E-3</v>
      </c>
      <c r="AL549" s="12">
        <v>-9.5188299575895297E-4</v>
      </c>
      <c r="AM549" s="12">
        <v>-1.24887134762791E-2</v>
      </c>
      <c r="AN549" s="12">
        <v>-2.52531126261713E-2</v>
      </c>
      <c r="AO549" s="12">
        <v>-3.4426243175707201E-2</v>
      </c>
      <c r="AP549" s="12">
        <v>-1.38568305116222E-2</v>
      </c>
      <c r="AQ549" s="12">
        <v>-3.9939464231923003E-2</v>
      </c>
      <c r="AR549" s="12">
        <v>2.2095234405020599E-2</v>
      </c>
      <c r="AS549" s="12">
        <v>-1.18193836907967E-2</v>
      </c>
      <c r="AT549" s="12">
        <v>-4.2521562653591298E-2</v>
      </c>
      <c r="AU549" s="12">
        <v>3.2795743004765801E-2</v>
      </c>
      <c r="AW549">
        <f t="array" ref="AW549">SUMPRODUCT(B549:AU549,TRANSPOSE('QoL regression results'!$H$3:$H$48))</f>
        <v>0.86318851718563716</v>
      </c>
    </row>
    <row r="550" spans="1:49" x14ac:dyDescent="0.3">
      <c r="A550">
        <v>549</v>
      </c>
      <c r="B550" s="12">
        <v>0.88010014119707203</v>
      </c>
      <c r="C550" s="12">
        <v>5.9365783096940801E-4</v>
      </c>
      <c r="D550" s="12">
        <v>-9.8197566533174303E-3</v>
      </c>
      <c r="E550" s="12">
        <v>-5.7684958764569E-2</v>
      </c>
      <c r="F550" s="12">
        <v>1.9867301168859899E-2</v>
      </c>
      <c r="G550" s="12">
        <v>1.25855286359108E-2</v>
      </c>
      <c r="H550" s="12">
        <v>2.92200205846932E-3</v>
      </c>
      <c r="I550" s="12">
        <v>-6.82012798403851E-3</v>
      </c>
      <c r="J550" s="12">
        <v>-5.1022580844747402E-2</v>
      </c>
      <c r="K550" s="12">
        <v>-3.5417953721541898E-2</v>
      </c>
      <c r="L550" s="12">
        <v>-8.6934401732313704E-2</v>
      </c>
      <c r="M550" s="12">
        <v>-6.8802584874772699E-2</v>
      </c>
      <c r="N550" s="12">
        <v>-1.9235991460311401E-2</v>
      </c>
      <c r="O550" s="12">
        <v>-4.1057391128185197E-2</v>
      </c>
      <c r="P550" s="12">
        <v>-0.13671557396293699</v>
      </c>
      <c r="Q550" s="12">
        <v>-3.0940443458488301E-2</v>
      </c>
      <c r="R550" s="12">
        <v>-0.10608335644759299</v>
      </c>
      <c r="S550" s="12">
        <v>-4.6527276962504999E-2</v>
      </c>
      <c r="T550" s="12">
        <v>-8.9018723730114602E-2</v>
      </c>
      <c r="U550" s="12">
        <v>7.0454074583321804E-3</v>
      </c>
      <c r="V550" s="12">
        <v>-0.12372389426760499</v>
      </c>
      <c r="W550" s="12">
        <v>-2.0902823007383001E-2</v>
      </c>
      <c r="X550" s="12">
        <v>-1.9847952826923601E-2</v>
      </c>
      <c r="Y550" s="12">
        <v>-1.0593769366813501E-2</v>
      </c>
      <c r="Z550" s="12">
        <v>1.4655547497431099E-2</v>
      </c>
      <c r="AA550" s="12">
        <v>-1.6957518607738E-2</v>
      </c>
      <c r="AB550" s="12">
        <v>-6.6896332661067995E-2</v>
      </c>
      <c r="AC550" s="12">
        <v>8.5326178971332402E-3</v>
      </c>
      <c r="AD550" s="12">
        <v>-8.46818221250287E-2</v>
      </c>
      <c r="AE550" s="12">
        <v>-2.7908363437495899E-2</v>
      </c>
      <c r="AF550" s="12">
        <v>-1.8371206873214599E-2</v>
      </c>
      <c r="AG550" s="12">
        <v>-4.3260525262479699E-2</v>
      </c>
      <c r="AH550" s="12">
        <v>-3.2320560342586499E-2</v>
      </c>
      <c r="AI550" s="12">
        <v>-2.0484773789821002E-2</v>
      </c>
      <c r="AJ550" s="12">
        <v>-1.07676999758098E-2</v>
      </c>
      <c r="AK550" s="12">
        <v>6.4221149661159802E-3</v>
      </c>
      <c r="AL550" s="12">
        <v>7.1984113168224399E-3</v>
      </c>
      <c r="AM550" s="12">
        <v>1.1124933871343901E-3</v>
      </c>
      <c r="AN550" s="12">
        <v>-1.64438357918925E-2</v>
      </c>
      <c r="AO550" s="12">
        <v>-2.6155418145567499E-2</v>
      </c>
      <c r="AP550" s="12">
        <v>-1.1337103683768401E-2</v>
      </c>
      <c r="AQ550" s="12">
        <v>-4.88011702143437E-2</v>
      </c>
      <c r="AR550" s="12">
        <v>2.52768033826451E-2</v>
      </c>
      <c r="AS550" s="12">
        <v>-7.2963247180905799E-3</v>
      </c>
      <c r="AT550" s="12">
        <v>-4.0177008577336797E-2</v>
      </c>
      <c r="AU550" s="12">
        <v>3.1853738779799197E-2</v>
      </c>
      <c r="AW550">
        <f t="array" ref="AW550">SUMPRODUCT(B550:AU550,TRANSPOSE('QoL regression results'!$H$3:$H$48))</f>
        <v>0.85497799217130799</v>
      </c>
    </row>
    <row r="551" spans="1:49" x14ac:dyDescent="0.3">
      <c r="A551">
        <v>550</v>
      </c>
      <c r="B551" s="12">
        <v>0.88870238032163795</v>
      </c>
      <c r="C551" s="12">
        <v>1.3930017001864701E-3</v>
      </c>
      <c r="D551" s="12">
        <v>-6.0711781603369798E-3</v>
      </c>
      <c r="E551" s="12">
        <v>-5.6220844642547001E-2</v>
      </c>
      <c r="F551" s="12">
        <v>2.1786051197605499E-2</v>
      </c>
      <c r="G551" s="12">
        <v>1.5763037680599602E-2</v>
      </c>
      <c r="H551" s="12">
        <v>2.7100621296897099E-2</v>
      </c>
      <c r="I551" s="12">
        <v>5.2654913172330703E-4</v>
      </c>
      <c r="J551" s="12">
        <v>-6.4241006329878503E-2</v>
      </c>
      <c r="K551" s="12">
        <v>-4.6939671947014698E-2</v>
      </c>
      <c r="L551" s="12">
        <v>-9.0039084367302097E-2</v>
      </c>
      <c r="M551" s="12">
        <v>-8.9014660150126296E-2</v>
      </c>
      <c r="N551" s="12">
        <v>-1.46440530895276E-2</v>
      </c>
      <c r="O551" s="12">
        <v>-7.6158867123357801E-2</v>
      </c>
      <c r="P551" s="12">
        <v>-0.114541460668578</v>
      </c>
      <c r="Q551" s="12">
        <v>-5.4459271341372503E-2</v>
      </c>
      <c r="R551" s="12">
        <v>-8.6654766267557207E-2</v>
      </c>
      <c r="S551" s="12">
        <v>-4.4824969273142903E-2</v>
      </c>
      <c r="T551" s="12">
        <v>-9.3525711948859197E-2</v>
      </c>
      <c r="U551" s="12">
        <v>3.67820736728885E-2</v>
      </c>
      <c r="V551" s="12">
        <v>-3.4458738779646697E-2</v>
      </c>
      <c r="W551" s="12">
        <v>-2.6270452552104102E-2</v>
      </c>
      <c r="X551" s="12">
        <v>-2.7865713131583002E-2</v>
      </c>
      <c r="Y551" s="12">
        <v>-5.6317910110101699E-3</v>
      </c>
      <c r="Z551" s="12">
        <v>2.5777261891603401E-2</v>
      </c>
      <c r="AA551" s="12">
        <v>-2.4924415578131201E-2</v>
      </c>
      <c r="AB551" s="12">
        <v>-6.01919550281452E-2</v>
      </c>
      <c r="AC551" s="12">
        <v>-1.91592763262553E-2</v>
      </c>
      <c r="AD551" s="12">
        <v>-5.7329469275795499E-2</v>
      </c>
      <c r="AE551" s="12">
        <v>-2.42272100229209E-2</v>
      </c>
      <c r="AF551" s="12">
        <v>-1.18818210540509E-2</v>
      </c>
      <c r="AG551" s="12">
        <v>-4.6809238550847898E-2</v>
      </c>
      <c r="AH551" s="12">
        <v>-3.3639334209550703E-2</v>
      </c>
      <c r="AI551" s="12">
        <v>-1.9221201961297001E-2</v>
      </c>
      <c r="AJ551" s="12">
        <v>-1.28229284893253E-2</v>
      </c>
      <c r="AK551" s="12">
        <v>-2.46484029663988E-3</v>
      </c>
      <c r="AL551" s="12">
        <v>3.6216116944579099E-3</v>
      </c>
      <c r="AM551" s="12">
        <v>-1.07541592214836E-2</v>
      </c>
      <c r="AN551" s="12">
        <v>-2.0744404516365701E-2</v>
      </c>
      <c r="AO551" s="12">
        <v>-3.2575667171796899E-2</v>
      </c>
      <c r="AP551" s="12">
        <v>-8.9442727945740295E-3</v>
      </c>
      <c r="AQ551" s="12">
        <v>-4.1970668136361002E-2</v>
      </c>
      <c r="AR551" s="12">
        <v>2.3334865908724699E-2</v>
      </c>
      <c r="AS551" s="12">
        <v>-3.2244453684161698E-3</v>
      </c>
      <c r="AT551" s="12">
        <v>-4.1480699625000998E-2</v>
      </c>
      <c r="AU551" s="12">
        <v>3.08323659911705E-2</v>
      </c>
      <c r="AW551">
        <f t="array" ref="AW551">SUMPRODUCT(B551:AU551,TRANSPOSE('QoL regression results'!$H$3:$H$48))</f>
        <v>0.85868465780654524</v>
      </c>
    </row>
    <row r="552" spans="1:49" x14ac:dyDescent="0.3">
      <c r="A552">
        <v>551</v>
      </c>
      <c r="B552" s="12">
        <v>0.88755438089481797</v>
      </c>
      <c r="C552" s="12">
        <v>-2.3749275549570501E-3</v>
      </c>
      <c r="D552" s="12">
        <v>-5.8472472593406304E-3</v>
      </c>
      <c r="E552" s="12">
        <v>-3.20910316218622E-2</v>
      </c>
      <c r="F552" s="12">
        <v>2.7197043510441599E-2</v>
      </c>
      <c r="G552" s="12">
        <v>3.5854363940789398E-2</v>
      </c>
      <c r="H552" s="12">
        <v>7.4138033632294102E-3</v>
      </c>
      <c r="I552" s="12">
        <v>-2.06955381002904E-2</v>
      </c>
      <c r="J552" s="12">
        <v>-7.1068613215986495E-2</v>
      </c>
      <c r="K552" s="12">
        <v>-4.1568896008537602E-2</v>
      </c>
      <c r="L552" s="12">
        <v>-0.10599047273406299</v>
      </c>
      <c r="M552" s="12">
        <v>-6.4738769339652696E-2</v>
      </c>
      <c r="N552" s="12">
        <v>-1.73115989426883E-2</v>
      </c>
      <c r="O552" s="12">
        <v>-1.62293979989412E-2</v>
      </c>
      <c r="P552" s="12">
        <v>-9.6075719061196899E-2</v>
      </c>
      <c r="Q552" s="12">
        <v>-5.4803271182609803E-2</v>
      </c>
      <c r="R552" s="12">
        <v>-7.8324190702086793E-2</v>
      </c>
      <c r="S552" s="12">
        <v>-3.0374095337097701E-2</v>
      </c>
      <c r="T552" s="12">
        <v>-6.9195150995616794E-2</v>
      </c>
      <c r="U552" s="12">
        <v>1.08050431304488E-2</v>
      </c>
      <c r="V552" s="12">
        <v>-0.125297085052475</v>
      </c>
      <c r="W552" s="12">
        <v>-3.6779391212827701E-2</v>
      </c>
      <c r="X552" s="12">
        <v>-3.48226241971051E-2</v>
      </c>
      <c r="Y552" s="12">
        <v>-6.2666035074849403E-3</v>
      </c>
      <c r="Z552" s="12">
        <v>-1.3960488214415701E-2</v>
      </c>
      <c r="AA552" s="12">
        <v>-1.1645871798497799E-2</v>
      </c>
      <c r="AB552" s="12">
        <v>-7.5462715494402394E-2</v>
      </c>
      <c r="AC552" s="12">
        <v>7.9643692157612099E-3</v>
      </c>
      <c r="AD552" s="12">
        <v>-9.7135390332683501E-3</v>
      </c>
      <c r="AE552" s="12">
        <v>-2.8143873343409901E-2</v>
      </c>
      <c r="AF552" s="12">
        <v>-9.4244186417126903E-3</v>
      </c>
      <c r="AG552" s="12">
        <v>-4.27961204331418E-2</v>
      </c>
      <c r="AH552" s="12">
        <v>-3.9732697490357502E-2</v>
      </c>
      <c r="AI552" s="12">
        <v>-2.16628179700936E-2</v>
      </c>
      <c r="AJ552" s="12">
        <v>-8.8934299654960906E-3</v>
      </c>
      <c r="AK552" s="12">
        <v>5.4353925618985102E-3</v>
      </c>
      <c r="AL552" s="12">
        <v>9.4890770150905801E-3</v>
      </c>
      <c r="AM552" s="12">
        <v>-1.40875276839211E-3</v>
      </c>
      <c r="AN552" s="12">
        <v>-7.3609783580672796E-3</v>
      </c>
      <c r="AO552" s="12">
        <v>-2.8900297753210801E-2</v>
      </c>
      <c r="AP552" s="12">
        <v>-8.1636662919897691E-3</v>
      </c>
      <c r="AQ552" s="12">
        <v>-3.78257146984943E-2</v>
      </c>
      <c r="AR552" s="12">
        <v>2.08369464838109E-2</v>
      </c>
      <c r="AS552" s="12">
        <v>-1.28774714022113E-2</v>
      </c>
      <c r="AT552" s="12">
        <v>-4.0447372612891101E-2</v>
      </c>
      <c r="AU552" s="12">
        <v>3.2393023147383598E-2</v>
      </c>
      <c r="AW552">
        <f t="array" ref="AW552">SUMPRODUCT(B552:AU552,TRANSPOSE('QoL regression results'!$H$3:$H$48))</f>
        <v>0.85731076041955112</v>
      </c>
    </row>
    <row r="553" spans="1:49" x14ac:dyDescent="0.3">
      <c r="A553">
        <v>552</v>
      </c>
      <c r="B553" s="12">
        <v>0.89693503961347698</v>
      </c>
      <c r="C553" s="12">
        <v>5.3983253815718E-3</v>
      </c>
      <c r="D553" s="12">
        <v>-1.32085271690897E-2</v>
      </c>
      <c r="E553" s="12">
        <v>-2.1426463393741601E-3</v>
      </c>
      <c r="F553" s="12">
        <v>2.4737538809162199E-2</v>
      </c>
      <c r="G553" s="12">
        <v>1.5739529284612901E-2</v>
      </c>
      <c r="H553" s="12">
        <v>-8.6483730359793506E-3</v>
      </c>
      <c r="I553" s="12">
        <v>-1.11801003464951E-2</v>
      </c>
      <c r="J553" s="12">
        <v>-5.8071749894938997E-2</v>
      </c>
      <c r="K553" s="12">
        <v>-3.6457945376534399E-2</v>
      </c>
      <c r="L553" s="12">
        <v>-8.0338989707139305E-2</v>
      </c>
      <c r="M553" s="12">
        <v>-9.2299144288860893E-2</v>
      </c>
      <c r="N553" s="12">
        <v>-1.8987263004814899E-2</v>
      </c>
      <c r="O553" s="12">
        <v>-5.2240761800242799E-2</v>
      </c>
      <c r="P553" s="12">
        <v>-6.64055136786941E-2</v>
      </c>
      <c r="Q553" s="12">
        <v>-7.8051907414439695E-2</v>
      </c>
      <c r="R553" s="12">
        <v>-3.2946928138008202E-2</v>
      </c>
      <c r="S553" s="12">
        <v>-5.1796130682913402E-2</v>
      </c>
      <c r="T553" s="12">
        <v>-9.3605613487860298E-2</v>
      </c>
      <c r="U553" s="12">
        <v>-1.43357580726951E-2</v>
      </c>
      <c r="V553" s="12">
        <v>-0.106470489238658</v>
      </c>
      <c r="W553" s="12">
        <v>-2.7481165181892E-2</v>
      </c>
      <c r="X553" s="12">
        <v>-4.8898764883043802E-2</v>
      </c>
      <c r="Y553" s="12">
        <v>-2.1093195979555501E-2</v>
      </c>
      <c r="Z553" s="12">
        <v>-2.3145767735258501E-2</v>
      </c>
      <c r="AA553" s="12">
        <v>-1.4895478309974199E-2</v>
      </c>
      <c r="AB553" s="12">
        <v>-7.9833475579048505E-2</v>
      </c>
      <c r="AC553" s="12">
        <v>2.27184107202048E-2</v>
      </c>
      <c r="AD553" s="12">
        <v>-3.7502158236509698E-3</v>
      </c>
      <c r="AE553" s="12">
        <v>-2.19942099813232E-2</v>
      </c>
      <c r="AF553" s="12">
        <v>-2.1322947290066199E-2</v>
      </c>
      <c r="AG553" s="12">
        <v>-4.5889202028064201E-2</v>
      </c>
      <c r="AH553" s="12">
        <v>-3.92417750335275E-2</v>
      </c>
      <c r="AI553" s="12">
        <v>-1.11780538129038E-2</v>
      </c>
      <c r="AJ553" s="12">
        <v>-1.5255879351725499E-2</v>
      </c>
      <c r="AK553" s="12">
        <v>-6.0893244151610697E-3</v>
      </c>
      <c r="AL553" s="12">
        <v>5.5154414467291704E-4</v>
      </c>
      <c r="AM553" s="12">
        <v>-1.0703492614128699E-2</v>
      </c>
      <c r="AN553" s="12">
        <v>-1.7542103338337899E-2</v>
      </c>
      <c r="AO553" s="12">
        <v>-2.9900133444926001E-2</v>
      </c>
      <c r="AP553" s="12">
        <v>-1.1806617749611699E-2</v>
      </c>
      <c r="AQ553" s="12">
        <v>-3.5636379281337102E-2</v>
      </c>
      <c r="AR553" s="12">
        <v>2.3292533881785898E-2</v>
      </c>
      <c r="AS553" s="12">
        <v>-1.16518125670613E-2</v>
      </c>
      <c r="AT553" s="12">
        <v>-4.48477202698166E-2</v>
      </c>
      <c r="AU553" s="12">
        <v>3.10347956025392E-2</v>
      </c>
      <c r="AW553">
        <f t="array" ref="AW553">SUMPRODUCT(B553:AU553,TRANSPOSE('QoL regression results'!$H$3:$H$48))</f>
        <v>0.85824480872462239</v>
      </c>
    </row>
    <row r="554" spans="1:49" x14ac:dyDescent="0.3">
      <c r="A554">
        <v>553</v>
      </c>
      <c r="B554" s="12">
        <v>0.90098486213453899</v>
      </c>
      <c r="C554" s="12">
        <v>1.04795146307434E-3</v>
      </c>
      <c r="D554" s="12">
        <v>-1.02442180825507E-3</v>
      </c>
      <c r="E554" s="12">
        <v>5.7503140442223899E-3</v>
      </c>
      <c r="F554" s="12">
        <v>2.1141340411996699E-2</v>
      </c>
      <c r="G554" s="12">
        <v>1.7207800457318598E-2</v>
      </c>
      <c r="H554" s="12">
        <v>-1.95611032539867E-2</v>
      </c>
      <c r="I554" s="12">
        <v>-1.0926916398642199E-2</v>
      </c>
      <c r="J554" s="12">
        <v>-5.8747331553926398E-2</v>
      </c>
      <c r="K554" s="12">
        <v>-3.8933626863078101E-2</v>
      </c>
      <c r="L554" s="12">
        <v>-8.6650361787924998E-2</v>
      </c>
      <c r="M554" s="12">
        <v>-9.8799746490045706E-2</v>
      </c>
      <c r="N554" s="12">
        <v>-1.6855749031951101E-2</v>
      </c>
      <c r="O554" s="12">
        <v>-2.9385679355748699E-2</v>
      </c>
      <c r="P554" s="12">
        <v>-7.4330538038266003E-2</v>
      </c>
      <c r="Q554" s="12">
        <v>-5.9592521157671101E-2</v>
      </c>
      <c r="R554" s="12">
        <v>-9.0340494475881994E-2</v>
      </c>
      <c r="S554" s="12">
        <v>-4.9477834111873599E-2</v>
      </c>
      <c r="T554" s="12">
        <v>-5.8399815020309297E-2</v>
      </c>
      <c r="U554" s="12">
        <v>1.5528488422823001E-2</v>
      </c>
      <c r="V554" s="12">
        <v>-0.104744234091161</v>
      </c>
      <c r="W554" s="12">
        <v>-2.44233065645416E-2</v>
      </c>
      <c r="X554" s="12">
        <v>-4.8463623031811301E-2</v>
      </c>
      <c r="Y554" s="12">
        <v>-1.5544740919417099E-2</v>
      </c>
      <c r="Z554" s="12">
        <v>-4.4649740541422699E-2</v>
      </c>
      <c r="AA554" s="12">
        <v>-1.7358394986395999E-2</v>
      </c>
      <c r="AB554" s="12">
        <v>-8.2931293815198107E-2</v>
      </c>
      <c r="AC554" s="12">
        <v>-6.0217921531146502E-2</v>
      </c>
      <c r="AD554" s="12">
        <v>-1.3472191354656301E-2</v>
      </c>
      <c r="AE554" s="12">
        <v>-3.0512367847332699E-2</v>
      </c>
      <c r="AF554" s="12">
        <v>-1.89562502717684E-2</v>
      </c>
      <c r="AG554" s="12">
        <v>-4.5847885303364103E-2</v>
      </c>
      <c r="AH554" s="12">
        <v>-3.7875522098927E-2</v>
      </c>
      <c r="AI554" s="12">
        <v>-1.65647869378985E-2</v>
      </c>
      <c r="AJ554" s="12">
        <v>-1.4589044345937901E-2</v>
      </c>
      <c r="AK554" s="12">
        <v>-6.3552182122027E-3</v>
      </c>
      <c r="AL554" s="12">
        <v>2.5664962716232599E-4</v>
      </c>
      <c r="AM554" s="12">
        <v>-6.6473250472344099E-3</v>
      </c>
      <c r="AN554" s="12">
        <v>-1.6612509748019099E-2</v>
      </c>
      <c r="AO554" s="12">
        <v>-3.8506000775438802E-2</v>
      </c>
      <c r="AP554" s="12">
        <v>-8.2969093134705307E-3</v>
      </c>
      <c r="AQ554" s="12">
        <v>-3.5132173533442702E-2</v>
      </c>
      <c r="AR554" s="12">
        <v>2.3347684350293298E-2</v>
      </c>
      <c r="AS554" s="12">
        <v>-1.20378500887302E-2</v>
      </c>
      <c r="AT554" s="12">
        <v>-4.0720616132877002E-2</v>
      </c>
      <c r="AU554" s="12">
        <v>2.9255590899015201E-2</v>
      </c>
      <c r="AW554">
        <f t="array" ref="AW554">SUMPRODUCT(B554:AU554,TRANSPOSE('QoL regression results'!$H$3:$H$48))</f>
        <v>0.86336598966277434</v>
      </c>
    </row>
    <row r="555" spans="1:49" x14ac:dyDescent="0.3">
      <c r="A555">
        <v>554</v>
      </c>
      <c r="B555" s="12">
        <v>0.90249594113577003</v>
      </c>
      <c r="C555" s="12">
        <v>-2.0256585694132501E-3</v>
      </c>
      <c r="D555" s="12">
        <v>8.8689160794254308E-3</v>
      </c>
      <c r="E555" s="12">
        <v>-2.0634890453342599E-2</v>
      </c>
      <c r="F555" s="12">
        <v>2.7911752985273201E-2</v>
      </c>
      <c r="G555" s="12">
        <v>2.0670272103009899E-2</v>
      </c>
      <c r="H555" s="12">
        <v>5.4836888010431602E-3</v>
      </c>
      <c r="I555" s="12">
        <v>-2.3567133031690099E-2</v>
      </c>
      <c r="J555" s="12">
        <v>-6.8840471743545795E-2</v>
      </c>
      <c r="K555" s="12">
        <v>-4.0820081606264699E-2</v>
      </c>
      <c r="L555" s="12">
        <v>-0.102050673622436</v>
      </c>
      <c r="M555" s="12">
        <v>-0.15248248023709501</v>
      </c>
      <c r="N555" s="12">
        <v>-1.42743816471396E-2</v>
      </c>
      <c r="O555" s="12">
        <v>-6.5465686579863999E-2</v>
      </c>
      <c r="P555" s="12">
        <v>-0.13999291283210999</v>
      </c>
      <c r="Q555" s="12">
        <v>-6.0934855700987202E-2</v>
      </c>
      <c r="R555" s="12">
        <v>-2.39227848909838E-2</v>
      </c>
      <c r="S555" s="12">
        <v>-2.56795342180779E-2</v>
      </c>
      <c r="T555" s="12">
        <v>-9.6176464664650907E-2</v>
      </c>
      <c r="U555" s="12">
        <v>-1.5433925307950199E-2</v>
      </c>
      <c r="V555" s="12">
        <v>-8.6863254036783605E-2</v>
      </c>
      <c r="W555" s="12">
        <v>-1.5200643135342201E-2</v>
      </c>
      <c r="X555" s="12">
        <v>-1.8184138046108099E-2</v>
      </c>
      <c r="Y555" s="12">
        <v>8.1924684623591395E-4</v>
      </c>
      <c r="Z555" s="12">
        <v>2.23465358732669E-2</v>
      </c>
      <c r="AA555" s="12">
        <v>-1.62826554521706E-2</v>
      </c>
      <c r="AB555" s="12">
        <v>-7.8776033287866101E-2</v>
      </c>
      <c r="AC555" s="12">
        <v>1.3888323891359199E-2</v>
      </c>
      <c r="AD555" s="12">
        <v>-8.9528313679278201E-2</v>
      </c>
      <c r="AE555" s="12">
        <v>-2.34875213617237E-2</v>
      </c>
      <c r="AF555" s="12">
        <v>-1.3988856300499E-2</v>
      </c>
      <c r="AG555" s="12">
        <v>-3.70985571098831E-2</v>
      </c>
      <c r="AH555" s="12">
        <v>-3.7502428888327603E-2</v>
      </c>
      <c r="AI555" s="12">
        <v>-2.1559483374494301E-2</v>
      </c>
      <c r="AJ555" s="12">
        <v>-1.3550332417547301E-2</v>
      </c>
      <c r="AK555" s="12">
        <v>-5.17913793878367E-3</v>
      </c>
      <c r="AL555" s="12">
        <v>3.4382373429534601E-3</v>
      </c>
      <c r="AM555" s="12">
        <v>-9.99665837957542E-3</v>
      </c>
      <c r="AN555" s="12">
        <v>-1.96571608985921E-2</v>
      </c>
      <c r="AO555" s="12">
        <v>-4.176022517571E-2</v>
      </c>
      <c r="AP555" s="12">
        <v>-9.0139164963644307E-3</v>
      </c>
      <c r="AQ555" s="12">
        <v>-3.1684071262388501E-2</v>
      </c>
      <c r="AR555" s="12">
        <v>1.68847041695105E-2</v>
      </c>
      <c r="AS555" s="12">
        <v>-1.1249329035453001E-2</v>
      </c>
      <c r="AT555" s="12">
        <v>-4.7321822888319001E-2</v>
      </c>
      <c r="AU555" s="12">
        <v>2.81215091469862E-2</v>
      </c>
      <c r="AW555">
        <f t="array" ref="AW555">SUMPRODUCT(B555:AU555,TRANSPOSE('QoL regression results'!$H$3:$H$48))</f>
        <v>0.86843174959039593</v>
      </c>
    </row>
    <row r="556" spans="1:49" x14ac:dyDescent="0.3">
      <c r="A556">
        <v>555</v>
      </c>
      <c r="B556" s="12">
        <v>0.90013359302699103</v>
      </c>
      <c r="C556" s="12">
        <v>4.2696870675565301E-3</v>
      </c>
      <c r="D556" s="12">
        <v>9.9826022576663207E-3</v>
      </c>
      <c r="E556" s="12">
        <v>-7.8457339504500706E-2</v>
      </c>
      <c r="F556" s="12">
        <v>2.2775512298218899E-2</v>
      </c>
      <c r="G556" s="12">
        <v>9.8559959097731294E-3</v>
      </c>
      <c r="H556" s="12">
        <v>1.1358416966986499E-2</v>
      </c>
      <c r="I556" s="12">
        <v>-1.06103884440875E-2</v>
      </c>
      <c r="J556" s="12">
        <v>-5.3757515207187898E-2</v>
      </c>
      <c r="K556" s="12">
        <v>-3.7915981735550899E-2</v>
      </c>
      <c r="L556" s="12">
        <v>-8.3744871027585294E-2</v>
      </c>
      <c r="M556" s="12">
        <v>-0.163438034532156</v>
      </c>
      <c r="N556" s="12">
        <v>-2.1041754779560998E-2</v>
      </c>
      <c r="O556" s="12">
        <v>-4.9731722913329897E-2</v>
      </c>
      <c r="P556" s="12">
        <v>-8.3004950066389097E-2</v>
      </c>
      <c r="Q556" s="12">
        <v>-4.2920687374328199E-2</v>
      </c>
      <c r="R556" s="12">
        <v>-4.7980494803612203E-2</v>
      </c>
      <c r="S556" s="12">
        <v>-5.6918957341357199E-2</v>
      </c>
      <c r="T556" s="12">
        <v>-0.112915647115351</v>
      </c>
      <c r="U556" s="12">
        <v>-4.84885885356177E-3</v>
      </c>
      <c r="V556" s="12">
        <v>-6.6237515544391598E-2</v>
      </c>
      <c r="W556" s="12">
        <v>-2.5235977221108201E-2</v>
      </c>
      <c r="X556" s="12">
        <v>-2.6794372574788301E-2</v>
      </c>
      <c r="Y556" s="12">
        <v>-1.0601487796526501E-2</v>
      </c>
      <c r="Z556" s="12">
        <v>-7.2683817070902899E-3</v>
      </c>
      <c r="AA556" s="12">
        <v>-3.1591453844822599E-2</v>
      </c>
      <c r="AB556" s="12">
        <v>-6.6551499376152803E-2</v>
      </c>
      <c r="AC556" s="12">
        <v>-5.2337127753718703E-2</v>
      </c>
      <c r="AD556" s="12">
        <v>1.2943760584560199E-2</v>
      </c>
      <c r="AE556" s="12">
        <v>-2.9651803122619301E-2</v>
      </c>
      <c r="AF556" s="12">
        <v>-2.0847372621523499E-2</v>
      </c>
      <c r="AG556" s="12">
        <v>-4.3460656208459299E-2</v>
      </c>
      <c r="AH556" s="12">
        <v>-3.7341097368592598E-2</v>
      </c>
      <c r="AI556" s="12">
        <v>-1.87382379754472E-2</v>
      </c>
      <c r="AJ556" s="12">
        <v>-8.2153044021356994E-3</v>
      </c>
      <c r="AK556" s="12">
        <v>-1.62098798753812E-3</v>
      </c>
      <c r="AL556" s="12">
        <v>4.2258197113816797E-3</v>
      </c>
      <c r="AM556" s="12">
        <v>-1.30789881792633E-2</v>
      </c>
      <c r="AN556" s="12">
        <v>-2.43798143707291E-2</v>
      </c>
      <c r="AO556" s="12">
        <v>-4.3147139820798902E-2</v>
      </c>
      <c r="AP556" s="12">
        <v>-9.4582924702456394E-3</v>
      </c>
      <c r="AQ556" s="12">
        <v>-3.2997871584083197E-2</v>
      </c>
      <c r="AR556" s="12">
        <v>2.5723212591696999E-2</v>
      </c>
      <c r="AS556" s="12">
        <v>-9.8377095680448699E-3</v>
      </c>
      <c r="AT556" s="12">
        <v>-4.7475385104505899E-2</v>
      </c>
      <c r="AU556" s="12">
        <v>2.6043159914651899E-2</v>
      </c>
      <c r="AW556">
        <f t="array" ref="AW556">SUMPRODUCT(B556:AU556,TRANSPOSE('QoL regression results'!$H$3:$H$48))</f>
        <v>0.86701831536978013</v>
      </c>
    </row>
    <row r="557" spans="1:49" x14ac:dyDescent="0.3">
      <c r="A557">
        <v>556</v>
      </c>
      <c r="B557" s="12">
        <v>0.88787016586290501</v>
      </c>
      <c r="C557" s="12">
        <v>2.7310035943232799E-3</v>
      </c>
      <c r="D557" s="12">
        <v>-1.4375078640563499E-2</v>
      </c>
      <c r="E557" s="12">
        <v>-1.46729967461633E-2</v>
      </c>
      <c r="F557" s="12">
        <v>7.9360921507465702E-3</v>
      </c>
      <c r="G557" s="12">
        <v>5.7735839756430703E-3</v>
      </c>
      <c r="H557" s="12">
        <v>-3.29654157987265E-2</v>
      </c>
      <c r="I557" s="12">
        <v>-1.22384393433755E-2</v>
      </c>
      <c r="J557" s="12">
        <v>-7.3838167547314398E-2</v>
      </c>
      <c r="K557" s="12">
        <v>-3.0641520203594501E-2</v>
      </c>
      <c r="L557" s="12">
        <v>-9.8538145728553905E-2</v>
      </c>
      <c r="M557" s="12">
        <v>-0.109876008983237</v>
      </c>
      <c r="N557" s="12">
        <v>-7.7659819896217699E-3</v>
      </c>
      <c r="O557" s="12">
        <v>-4.9533450520580197E-2</v>
      </c>
      <c r="P557" s="12">
        <v>-8.2996987522603594E-2</v>
      </c>
      <c r="Q557" s="12">
        <v>-2.3233275120599101E-2</v>
      </c>
      <c r="R557" s="12">
        <v>-7.1181075835552707E-2</v>
      </c>
      <c r="S557" s="12">
        <v>-4.2554344358487699E-2</v>
      </c>
      <c r="T557" s="12">
        <v>-0.11387193908181099</v>
      </c>
      <c r="U557" s="12">
        <v>1.9063275006575901E-2</v>
      </c>
      <c r="V557" s="12">
        <v>-0.13158937518351799</v>
      </c>
      <c r="W557" s="12">
        <v>-2.34930306560895E-2</v>
      </c>
      <c r="X557" s="12">
        <v>-4.9623563310089901E-2</v>
      </c>
      <c r="Y557" s="12">
        <v>1.08788774629994E-2</v>
      </c>
      <c r="Z557" s="12">
        <v>5.8882313407256602E-3</v>
      </c>
      <c r="AA557" s="12">
        <v>-1.16120875201473E-2</v>
      </c>
      <c r="AB557" s="12">
        <v>-6.9136118274837705E-2</v>
      </c>
      <c r="AC557" s="12">
        <v>-2.16928352332111E-2</v>
      </c>
      <c r="AD557" s="12">
        <v>-2.4653680393814301E-2</v>
      </c>
      <c r="AE557" s="12">
        <v>-2.1278115615933901E-2</v>
      </c>
      <c r="AF557" s="12">
        <v>-1.7184806697978401E-2</v>
      </c>
      <c r="AG557" s="12">
        <v>-4.80262029403749E-2</v>
      </c>
      <c r="AH557" s="12">
        <v>-2.30291565427246E-2</v>
      </c>
      <c r="AI557" s="12">
        <v>-2.15609195937068E-2</v>
      </c>
      <c r="AJ557" s="12">
        <v>-1.2713645703291599E-2</v>
      </c>
      <c r="AK557" s="12">
        <v>-1.2442276017046599E-3</v>
      </c>
      <c r="AL557" s="12">
        <v>9.3670021383818296E-3</v>
      </c>
      <c r="AM557" s="12">
        <v>-7.5349010987216204E-3</v>
      </c>
      <c r="AN557" s="12">
        <v>-1.5483811093395101E-2</v>
      </c>
      <c r="AO557" s="12">
        <v>-3.3750792133374501E-2</v>
      </c>
      <c r="AP557" s="12">
        <v>-8.2686662336776094E-3</v>
      </c>
      <c r="AQ557" s="12">
        <v>-3.83194448351067E-2</v>
      </c>
      <c r="AR557" s="12">
        <v>1.8932151551383499E-2</v>
      </c>
      <c r="AS557" s="12">
        <v>-9.9201488770417606E-3</v>
      </c>
      <c r="AT557" s="12">
        <v>-4.4321491943610201E-2</v>
      </c>
      <c r="AU557" s="12">
        <v>3.50872844197739E-2</v>
      </c>
      <c r="AW557">
        <f t="array" ref="AW557">SUMPRODUCT(B557:AU557,TRANSPOSE('QoL regression results'!$H$3:$H$48))</f>
        <v>0.8742080114585622</v>
      </c>
    </row>
    <row r="558" spans="1:49" x14ac:dyDescent="0.3">
      <c r="A558">
        <v>557</v>
      </c>
      <c r="B558" s="12">
        <v>0.89646957962699303</v>
      </c>
      <c r="C558" s="12">
        <v>-8.3157761997039101E-4</v>
      </c>
      <c r="D558" s="12">
        <v>3.58499233170319E-3</v>
      </c>
      <c r="E558" s="12">
        <v>-5.3215672712195003E-2</v>
      </c>
      <c r="F558" s="12">
        <v>1.70795562101861E-2</v>
      </c>
      <c r="G558" s="12">
        <v>1.6890474619084699E-2</v>
      </c>
      <c r="H558" s="12">
        <v>4.36187725858118E-3</v>
      </c>
      <c r="I558" s="12">
        <v>-1.7310726421016699E-2</v>
      </c>
      <c r="J558" s="12">
        <v>-4.4794862594438503E-2</v>
      </c>
      <c r="K558" s="12">
        <v>-4.2795099446585397E-2</v>
      </c>
      <c r="L558" s="12">
        <v>-7.9458803309938805E-2</v>
      </c>
      <c r="M558" s="12">
        <v>-9.2325108962297606E-2</v>
      </c>
      <c r="N558" s="12">
        <v>-2.47004990397259E-2</v>
      </c>
      <c r="O558" s="12">
        <v>-6.2335143545686901E-2</v>
      </c>
      <c r="P558" s="12">
        <v>-9.3381569211951496E-2</v>
      </c>
      <c r="Q558" s="12">
        <v>-5.5176629366205203E-2</v>
      </c>
      <c r="R558" s="12">
        <v>-7.3263864241859697E-2</v>
      </c>
      <c r="S558" s="12">
        <v>-6.2703885656209393E-2</v>
      </c>
      <c r="T558" s="12">
        <v>-0.10223303511574899</v>
      </c>
      <c r="U558" s="12">
        <v>1.0248225984815101E-2</v>
      </c>
      <c r="V558" s="12">
        <v>-8.7911899281539696E-2</v>
      </c>
      <c r="W558" s="12">
        <v>-3.1748141148692198E-2</v>
      </c>
      <c r="X558" s="12">
        <v>-4.4343224197584699E-2</v>
      </c>
      <c r="Y558" s="12">
        <v>5.3698678328447096E-4</v>
      </c>
      <c r="Z558" s="12">
        <v>6.6555171252323502E-3</v>
      </c>
      <c r="AA558" s="12">
        <v>-9.0986420333617393E-3</v>
      </c>
      <c r="AB558" s="12">
        <v>-6.8276193667456603E-2</v>
      </c>
      <c r="AC558" s="12">
        <v>-4.0959324958999503E-2</v>
      </c>
      <c r="AD558" s="12">
        <v>-9.7327110316302506E-2</v>
      </c>
      <c r="AE558" s="12">
        <v>-2.83670797808225E-2</v>
      </c>
      <c r="AF558" s="12">
        <v>-1.6615964216159899E-2</v>
      </c>
      <c r="AG558" s="12">
        <v>-3.7634709200270497E-2</v>
      </c>
      <c r="AH558" s="12">
        <v>-3.5036385599253803E-2</v>
      </c>
      <c r="AI558" s="12">
        <v>-1.6165911787803001E-2</v>
      </c>
      <c r="AJ558" s="12">
        <v>-8.5547168525125904E-3</v>
      </c>
      <c r="AK558" s="12">
        <v>-2.3619036551517699E-4</v>
      </c>
      <c r="AL558" s="12">
        <v>1.9529859597825299E-3</v>
      </c>
      <c r="AM558" s="12">
        <v>-1.01268115474062E-2</v>
      </c>
      <c r="AN558" s="12">
        <v>-2.5513081550861998E-2</v>
      </c>
      <c r="AO558" s="12">
        <v>-3.7330839867663002E-2</v>
      </c>
      <c r="AP558" s="12">
        <v>-1.0285658327971301E-2</v>
      </c>
      <c r="AQ558" s="12">
        <v>-3.2582077890947997E-2</v>
      </c>
      <c r="AR558" s="12">
        <v>1.9451081832736101E-2</v>
      </c>
      <c r="AS558" s="12">
        <v>-1.31230694601137E-2</v>
      </c>
      <c r="AT558" s="12">
        <v>-4.6773157591162899E-2</v>
      </c>
      <c r="AU558" s="12">
        <v>3.6221629753097902E-2</v>
      </c>
      <c r="AW558">
        <f t="array" ref="AW558">SUMPRODUCT(B558:AU558,TRANSPOSE('QoL regression results'!$H$3:$H$48))</f>
        <v>0.86338617998752176</v>
      </c>
    </row>
    <row r="559" spans="1:49" x14ac:dyDescent="0.3">
      <c r="A559">
        <v>558</v>
      </c>
      <c r="B559" s="12">
        <v>0.896803895186714</v>
      </c>
      <c r="C559" s="12">
        <v>-4.3705735067266502E-3</v>
      </c>
      <c r="D559" s="12">
        <v>-1.7536866038921399E-2</v>
      </c>
      <c r="E559" s="12">
        <v>-7.0013548258769806E-2</v>
      </c>
      <c r="F559" s="12">
        <v>1.2204988784779301E-2</v>
      </c>
      <c r="G559" s="12">
        <v>1.43321654184111E-2</v>
      </c>
      <c r="H559" s="12">
        <v>9.3050593646725396E-3</v>
      </c>
      <c r="I559" s="12">
        <v>-1.87695779794145E-2</v>
      </c>
      <c r="J559" s="12">
        <v>-3.9410731163333497E-2</v>
      </c>
      <c r="K559" s="12">
        <v>-4.8531495374318397E-2</v>
      </c>
      <c r="L559" s="12">
        <v>-8.8860189206929605E-2</v>
      </c>
      <c r="M559" s="12">
        <v>-0.12806380660781</v>
      </c>
      <c r="N559" s="12">
        <v>-2.48177465592711E-2</v>
      </c>
      <c r="O559" s="12">
        <v>-6.7820513967752794E-2</v>
      </c>
      <c r="P559" s="12">
        <v>-0.12843776922876299</v>
      </c>
      <c r="Q559" s="12">
        <v>-7.9434731408777604E-2</v>
      </c>
      <c r="R559" s="12">
        <v>-6.9859938270189395E-2</v>
      </c>
      <c r="S559" s="12">
        <v>-4.3519234399206498E-2</v>
      </c>
      <c r="T559" s="12">
        <v>-6.5368523594264399E-2</v>
      </c>
      <c r="U559" s="12">
        <v>1.4642182295775401E-2</v>
      </c>
      <c r="V559" s="12">
        <v>-1.14919733734139E-2</v>
      </c>
      <c r="W559" s="12">
        <v>-2.4435427033451699E-2</v>
      </c>
      <c r="X559" s="12">
        <v>-3.2313797831159501E-2</v>
      </c>
      <c r="Y559" s="12">
        <v>-1.69228688396541E-2</v>
      </c>
      <c r="Z559" s="12">
        <v>3.4278264452692699E-2</v>
      </c>
      <c r="AA559" s="12">
        <v>-2.83437072333656E-2</v>
      </c>
      <c r="AB559" s="12">
        <v>-7.62737452811829E-2</v>
      </c>
      <c r="AC559" s="12">
        <v>3.6869701122930601E-2</v>
      </c>
      <c r="AD559" s="12">
        <v>-3.6116294626102899E-2</v>
      </c>
      <c r="AE559" s="12">
        <v>-2.5340787974323702E-2</v>
      </c>
      <c r="AF559" s="12">
        <v>-9.5387663901661396E-3</v>
      </c>
      <c r="AG559" s="12">
        <v>-5.2128451467906199E-2</v>
      </c>
      <c r="AH559" s="12">
        <v>-2.3765774740648199E-2</v>
      </c>
      <c r="AI559" s="12">
        <v>-2.17708122889455E-2</v>
      </c>
      <c r="AJ559" s="12">
        <v>-7.2498099407277902E-3</v>
      </c>
      <c r="AK559" s="12">
        <v>-1.2599055726373901E-4</v>
      </c>
      <c r="AL559" s="12">
        <v>3.2613562631597101E-3</v>
      </c>
      <c r="AM559" s="12">
        <v>-9.6423993359722408E-3</v>
      </c>
      <c r="AN559" s="12">
        <v>-1.5182023185368E-2</v>
      </c>
      <c r="AO559" s="12">
        <v>-3.2010463670805803E-2</v>
      </c>
      <c r="AP559" s="12">
        <v>-1.13283836998226E-2</v>
      </c>
      <c r="AQ559" s="12">
        <v>-3.8624349786100499E-2</v>
      </c>
      <c r="AR559" s="12">
        <v>2.6967869967384699E-2</v>
      </c>
      <c r="AS559" s="12">
        <v>-1.5034941137363599E-2</v>
      </c>
      <c r="AT559" s="12">
        <v>-4.5675484335713099E-2</v>
      </c>
      <c r="AU559" s="12">
        <v>3.0834994720945402E-2</v>
      </c>
      <c r="AW559">
        <f t="array" ref="AW559">SUMPRODUCT(B559:AU559,TRANSPOSE('QoL regression results'!$H$3:$H$48))</f>
        <v>0.87629947670922548</v>
      </c>
    </row>
    <row r="560" spans="1:49" x14ac:dyDescent="0.3">
      <c r="A560">
        <v>559</v>
      </c>
      <c r="B560" s="12">
        <v>0.90247105636266101</v>
      </c>
      <c r="C560" s="12">
        <v>-3.51231149889078E-3</v>
      </c>
      <c r="D560" s="12">
        <v>6.0828698210661E-3</v>
      </c>
      <c r="E560" s="12">
        <v>-3.7077807418766297E-2</v>
      </c>
      <c r="F560" s="12">
        <v>1.95754765836656E-2</v>
      </c>
      <c r="G560" s="12">
        <v>1.33560493211756E-2</v>
      </c>
      <c r="H560" s="12">
        <v>-2.7720592337498501E-3</v>
      </c>
      <c r="I560" s="12">
        <v>-8.7509192329051299E-4</v>
      </c>
      <c r="J560" s="12">
        <v>-5.5771694722499397E-2</v>
      </c>
      <c r="K560" s="12">
        <v>-3.9093730740992899E-2</v>
      </c>
      <c r="L560" s="12">
        <v>-8.5108880408073698E-2</v>
      </c>
      <c r="M560" s="12">
        <v>-0.100197406340245</v>
      </c>
      <c r="N560" s="12">
        <v>-2.0046296591697099E-2</v>
      </c>
      <c r="O560" s="12">
        <v>-5.1146145131868097E-2</v>
      </c>
      <c r="P560" s="12">
        <v>-5.1278313059819898E-2</v>
      </c>
      <c r="Q560" s="12">
        <v>-8.9005122450885502E-2</v>
      </c>
      <c r="R560" s="12">
        <v>-0.110722568279727</v>
      </c>
      <c r="S560" s="12">
        <v>-6.3151947149038906E-2</v>
      </c>
      <c r="T560" s="12">
        <v>-7.8875023473442801E-2</v>
      </c>
      <c r="U560" s="12">
        <v>-1.21117140025369E-2</v>
      </c>
      <c r="V560" s="12">
        <v>-3.3378423860880801E-2</v>
      </c>
      <c r="W560" s="12">
        <v>-1.9651358815857899E-2</v>
      </c>
      <c r="X560" s="12">
        <v>-2.8567176318846199E-2</v>
      </c>
      <c r="Y560" s="12">
        <v>5.05625540909687E-3</v>
      </c>
      <c r="Z560" s="12">
        <v>3.3148453626552998E-2</v>
      </c>
      <c r="AA560" s="12">
        <v>-1.48369826397916E-2</v>
      </c>
      <c r="AB560" s="12">
        <v>-7.6128211708269E-2</v>
      </c>
      <c r="AC560" s="12">
        <v>-6.2376878621652601E-2</v>
      </c>
      <c r="AD560" s="12">
        <v>-2.8013817070957299E-2</v>
      </c>
      <c r="AE560" s="12">
        <v>-2.6691595389470801E-2</v>
      </c>
      <c r="AF560" s="12">
        <v>-2.4903179791774501E-2</v>
      </c>
      <c r="AG560" s="12">
        <v>-5.1170850043306203E-2</v>
      </c>
      <c r="AH560" s="12">
        <v>-3.1672845601163499E-2</v>
      </c>
      <c r="AI560" s="12">
        <v>-2.0260683969345598E-2</v>
      </c>
      <c r="AJ560" s="12">
        <v>-1.5607329995503299E-2</v>
      </c>
      <c r="AK560" s="12">
        <v>4.8774594929483998E-3</v>
      </c>
      <c r="AL560" s="12">
        <v>1.2749207691408601E-2</v>
      </c>
      <c r="AM560" s="12">
        <v>-6.7920167019579697E-3</v>
      </c>
      <c r="AN560" s="12">
        <v>-1.4625972887892601E-2</v>
      </c>
      <c r="AO560" s="12">
        <v>-2.5405312284850001E-2</v>
      </c>
      <c r="AP560" s="12">
        <v>-9.3883623811153293E-3</v>
      </c>
      <c r="AQ560" s="12">
        <v>-3.6852354124187602E-2</v>
      </c>
      <c r="AR560" s="12">
        <v>2.2635377549555E-2</v>
      </c>
      <c r="AS560" s="12">
        <v>-1.53349455572991E-2</v>
      </c>
      <c r="AT560" s="12">
        <v>-4.5240241486218399E-2</v>
      </c>
      <c r="AU560" s="12">
        <v>2.9514096679941398E-2</v>
      </c>
      <c r="AW560">
        <f t="array" ref="AW560">SUMPRODUCT(B560:AU560,TRANSPOSE('QoL regression results'!$H$3:$H$48))</f>
        <v>0.88354741845290619</v>
      </c>
    </row>
    <row r="561" spans="1:49" x14ac:dyDescent="0.3">
      <c r="A561">
        <v>560</v>
      </c>
      <c r="B561" s="12">
        <v>0.87354827435993698</v>
      </c>
      <c r="C561" s="12">
        <v>3.2305872366036E-3</v>
      </c>
      <c r="D561" s="12">
        <v>6.0112402863143804E-3</v>
      </c>
      <c r="E561" s="12">
        <v>-2.7147657049665201E-2</v>
      </c>
      <c r="F561" s="12">
        <v>2.3881927244962999E-2</v>
      </c>
      <c r="G561" s="12">
        <v>1.8556266489317502E-2</v>
      </c>
      <c r="H561" s="12">
        <v>6.5752760488247399E-3</v>
      </c>
      <c r="I561" s="12">
        <v>-1.7814520051385601E-2</v>
      </c>
      <c r="J561" s="12">
        <v>-3.6250954224190002E-2</v>
      </c>
      <c r="K561" s="12">
        <v>-3.5093947156628898E-2</v>
      </c>
      <c r="L561" s="12">
        <v>-7.2816350491266002E-2</v>
      </c>
      <c r="M561" s="12">
        <v>-7.4915899250511994E-2</v>
      </c>
      <c r="N561" s="12">
        <v>-1.2220082894847E-2</v>
      </c>
      <c r="O561" s="12">
        <v>-8.4995072196832805E-2</v>
      </c>
      <c r="P561" s="12">
        <v>-5.3068835238940598E-2</v>
      </c>
      <c r="Q561" s="12">
        <v>-7.1371173673399499E-2</v>
      </c>
      <c r="R561" s="12">
        <v>-8.5305624985382703E-2</v>
      </c>
      <c r="S561" s="12">
        <v>-4.3747685626267199E-2</v>
      </c>
      <c r="T561" s="12">
        <v>-0.114622775627805</v>
      </c>
      <c r="U561" s="12">
        <v>5.2860781480163297E-3</v>
      </c>
      <c r="V561" s="12">
        <v>-4.7558520276887901E-2</v>
      </c>
      <c r="W561" s="12">
        <v>-2.7948184293063401E-2</v>
      </c>
      <c r="X561" s="12">
        <v>-5.0856584744475797E-2</v>
      </c>
      <c r="Y561" s="12">
        <v>-2.4455412855971501E-2</v>
      </c>
      <c r="Z561" s="12">
        <v>-1.40706268257849E-3</v>
      </c>
      <c r="AA561" s="12">
        <v>-1.9818810636598998E-2</v>
      </c>
      <c r="AB561" s="12">
        <v>-7.4976603049803206E-2</v>
      </c>
      <c r="AC561" s="12">
        <v>1.46944994169056E-2</v>
      </c>
      <c r="AD561" s="13">
        <v>7.3197643931772999E-5</v>
      </c>
      <c r="AE561" s="12">
        <v>-2.7804537006117399E-2</v>
      </c>
      <c r="AF561" s="12">
        <v>-1.8740460528026699E-2</v>
      </c>
      <c r="AG561" s="12">
        <v>-3.94106360839096E-2</v>
      </c>
      <c r="AH561" s="12">
        <v>-3.6505775912623099E-2</v>
      </c>
      <c r="AI561" s="12">
        <v>-1.53513071889777E-2</v>
      </c>
      <c r="AJ561" s="12">
        <v>-1.2462360499824E-2</v>
      </c>
      <c r="AK561" s="12">
        <v>5.8540398429885497E-3</v>
      </c>
      <c r="AL561" s="12">
        <v>1.1012842666752501E-2</v>
      </c>
      <c r="AM561" s="12">
        <v>-4.6421591784052696E-3</v>
      </c>
      <c r="AN561" s="12">
        <v>-7.4626913202943098E-3</v>
      </c>
      <c r="AO561" s="12">
        <v>-1.6713080968210701E-2</v>
      </c>
      <c r="AP561" s="12">
        <v>-7.4037525209653399E-3</v>
      </c>
      <c r="AQ561" s="12">
        <v>-3.4241520805800001E-2</v>
      </c>
      <c r="AR561" s="12">
        <v>2.2105013623872301E-2</v>
      </c>
      <c r="AS561" s="12">
        <v>-1.1210337343566299E-2</v>
      </c>
      <c r="AT561" s="12">
        <v>-4.2434413565718899E-2</v>
      </c>
      <c r="AU561" s="12">
        <v>3.8261507111794199E-2</v>
      </c>
      <c r="AW561">
        <f t="array" ref="AW561">SUMPRODUCT(B561:AU561,TRANSPOSE('QoL regression results'!$H$3:$H$48))</f>
        <v>0.84805534111406644</v>
      </c>
    </row>
    <row r="562" spans="1:49" x14ac:dyDescent="0.3">
      <c r="A562">
        <v>561</v>
      </c>
      <c r="B562" s="12">
        <v>0.89106490731796795</v>
      </c>
      <c r="C562" s="12">
        <v>-3.7596085027808701E-3</v>
      </c>
      <c r="D562" s="12">
        <v>-8.7369759240685206E-3</v>
      </c>
      <c r="E562" s="12">
        <v>-7.1048574641123893E-2</v>
      </c>
      <c r="F562" s="12">
        <v>1.1219471209181301E-2</v>
      </c>
      <c r="G562" s="12">
        <v>4.1157132882936303E-3</v>
      </c>
      <c r="H562" s="12">
        <v>6.0616559022923103E-3</v>
      </c>
      <c r="I562" s="12">
        <v>-1.4222775178598501E-2</v>
      </c>
      <c r="J562" s="12">
        <v>-5.8075925535822699E-2</v>
      </c>
      <c r="K562" s="12">
        <v>-4.1174340001522702E-2</v>
      </c>
      <c r="L562" s="12">
        <v>-9.9520140864131204E-2</v>
      </c>
      <c r="M562" s="12">
        <v>-9.2591449179007607E-2</v>
      </c>
      <c r="N562" s="12">
        <v>-1.4364659047893601E-2</v>
      </c>
      <c r="O562" s="12">
        <v>-6.7778057732269997E-2</v>
      </c>
      <c r="P562" s="12">
        <v>-0.13090485561119899</v>
      </c>
      <c r="Q562" s="12">
        <v>-4.8867315123904097E-2</v>
      </c>
      <c r="R562" s="12">
        <v>-4.57107141232009E-2</v>
      </c>
      <c r="S562" s="12">
        <v>-3.23321103119995E-2</v>
      </c>
      <c r="T562" s="12">
        <v>-7.9782581004666703E-2</v>
      </c>
      <c r="U562" s="12">
        <v>8.6958525131463904E-3</v>
      </c>
      <c r="V562" s="12">
        <v>-0.114445424452604</v>
      </c>
      <c r="W562" s="12">
        <v>-3.8582606657035598E-2</v>
      </c>
      <c r="X562" s="12">
        <v>-4.6259708087709399E-2</v>
      </c>
      <c r="Y562" s="12">
        <v>-1.34365590444257E-2</v>
      </c>
      <c r="Z562" s="12">
        <v>3.6535709828645999E-2</v>
      </c>
      <c r="AA562" s="12">
        <v>-1.54324858276234E-2</v>
      </c>
      <c r="AB562" s="12">
        <v>-6.2396286010894399E-2</v>
      </c>
      <c r="AC562" s="12">
        <v>4.03731665518757E-2</v>
      </c>
      <c r="AD562" s="12">
        <v>-0.126605167180071</v>
      </c>
      <c r="AE562" s="12">
        <v>-2.3164082350261701E-2</v>
      </c>
      <c r="AF562" s="12">
        <v>-4.8728780058550402E-3</v>
      </c>
      <c r="AG562" s="12">
        <v>-4.3507536832619001E-2</v>
      </c>
      <c r="AH562" s="12">
        <v>-2.6917996299371898E-2</v>
      </c>
      <c r="AI562" s="12">
        <v>-2.1008675765468499E-2</v>
      </c>
      <c r="AJ562" s="12">
        <v>-1.2204031402794101E-2</v>
      </c>
      <c r="AK562" s="12">
        <v>-2.5148709251693099E-3</v>
      </c>
      <c r="AL562" s="12">
        <v>1.1690630578705201E-4</v>
      </c>
      <c r="AM562" s="12">
        <v>-1.1770030034992E-2</v>
      </c>
      <c r="AN562" s="12">
        <v>-1.8940294156805499E-2</v>
      </c>
      <c r="AO562" s="12">
        <v>-4.1640487615106303E-2</v>
      </c>
      <c r="AP562" s="12">
        <v>-1.10274559670899E-2</v>
      </c>
      <c r="AQ562" s="12">
        <v>-3.7552438417770402E-2</v>
      </c>
      <c r="AR562" s="12">
        <v>2.4062963162462401E-2</v>
      </c>
      <c r="AS562" s="12">
        <v>-1.2818121580759999E-2</v>
      </c>
      <c r="AT562" s="12">
        <v>-4.6923712590807999E-2</v>
      </c>
      <c r="AU562" s="12">
        <v>3.9965121840613203E-2</v>
      </c>
      <c r="AW562">
        <f t="array" ref="AW562">SUMPRODUCT(B562:AU562,TRANSPOSE('QoL regression results'!$H$3:$H$48))</f>
        <v>0.86426381732438318</v>
      </c>
    </row>
    <row r="563" spans="1:49" x14ac:dyDescent="0.3">
      <c r="A563">
        <v>562</v>
      </c>
      <c r="B563" s="12">
        <v>0.88601461193812603</v>
      </c>
      <c r="C563" s="12">
        <v>2.5067074635135998E-3</v>
      </c>
      <c r="D563" s="12">
        <v>6.9644466558974804E-3</v>
      </c>
      <c r="E563" s="12">
        <v>-2.1417967606878599E-2</v>
      </c>
      <c r="F563" s="12">
        <v>2.15334419806587E-2</v>
      </c>
      <c r="G563" s="12">
        <v>1.9466415542995101E-2</v>
      </c>
      <c r="H563" s="12">
        <v>8.5778229197325407E-3</v>
      </c>
      <c r="I563" s="12">
        <v>-1.34143403644358E-2</v>
      </c>
      <c r="J563" s="12">
        <v>-8.1124652803480607E-2</v>
      </c>
      <c r="K563" s="12">
        <v>-2.8946947151470899E-2</v>
      </c>
      <c r="L563" s="12">
        <v>-9.5764532332851898E-2</v>
      </c>
      <c r="M563" s="12">
        <v>-0.112375670355226</v>
      </c>
      <c r="N563" s="12">
        <v>-1.7352721244583601E-2</v>
      </c>
      <c r="O563" s="12">
        <v>-7.4925903737528596E-2</v>
      </c>
      <c r="P563" s="12">
        <v>-4.1333371664605302E-2</v>
      </c>
      <c r="Q563" s="12">
        <v>-8.4202912990198706E-2</v>
      </c>
      <c r="R563" s="12">
        <v>-9.2213221183979302E-2</v>
      </c>
      <c r="S563" s="12">
        <v>-5.9868462265619399E-2</v>
      </c>
      <c r="T563" s="12">
        <v>-8.6230545830674202E-2</v>
      </c>
      <c r="U563" s="12">
        <v>-4.4693540312293898E-3</v>
      </c>
      <c r="V563" s="12">
        <v>-5.58065521275578E-2</v>
      </c>
      <c r="W563" s="12">
        <v>-3.4196516573075098E-2</v>
      </c>
      <c r="X563" s="12">
        <v>-2.4870269918734499E-2</v>
      </c>
      <c r="Y563" s="12">
        <v>-1.0805933154995199E-2</v>
      </c>
      <c r="Z563" s="12">
        <v>-4.4782214167044102E-2</v>
      </c>
      <c r="AA563" s="12">
        <v>-1.34643498854844E-2</v>
      </c>
      <c r="AB563" s="12">
        <v>-9.7674006501008895E-2</v>
      </c>
      <c r="AC563" s="12">
        <v>-8.0337075220120908E-3</v>
      </c>
      <c r="AD563" s="12">
        <v>2.01112413212787E-2</v>
      </c>
      <c r="AE563" s="12">
        <v>-1.7984349229936199E-2</v>
      </c>
      <c r="AF563" s="12">
        <v>-1.21631788877511E-2</v>
      </c>
      <c r="AG563" s="12">
        <v>-4.0692410148722997E-2</v>
      </c>
      <c r="AH563" s="12">
        <v>-3.4244565321977102E-2</v>
      </c>
      <c r="AI563" s="12">
        <v>-1.7314842706463E-2</v>
      </c>
      <c r="AJ563" s="12">
        <v>-1.3260102561061899E-2</v>
      </c>
      <c r="AK563" s="12">
        <v>1.5827463800641901E-3</v>
      </c>
      <c r="AL563" s="12">
        <v>-2.2705734761036601E-3</v>
      </c>
      <c r="AM563" s="12">
        <v>-8.59866680971841E-3</v>
      </c>
      <c r="AN563" s="12">
        <v>-2.1812080044865002E-2</v>
      </c>
      <c r="AO563" s="12">
        <v>-3.0365448207463199E-2</v>
      </c>
      <c r="AP563" s="12">
        <v>-8.2369168055017004E-3</v>
      </c>
      <c r="AQ563" s="12">
        <v>-3.6215596582209797E-2</v>
      </c>
      <c r="AR563" s="12">
        <v>2.5643904616685101E-2</v>
      </c>
      <c r="AS563" s="12">
        <v>-1.26148579336902E-2</v>
      </c>
      <c r="AT563" s="12">
        <v>-4.3008579746993403E-2</v>
      </c>
      <c r="AU563" s="12">
        <v>3.3396983172070398E-2</v>
      </c>
      <c r="AW563">
        <f t="array" ref="AW563">SUMPRODUCT(B563:AU563,TRANSPOSE('QoL regression results'!$H$3:$H$48))</f>
        <v>0.84949947314004526</v>
      </c>
    </row>
    <row r="564" spans="1:49" x14ac:dyDescent="0.3">
      <c r="A564">
        <v>563</v>
      </c>
      <c r="B564" s="12">
        <v>0.90039613745742098</v>
      </c>
      <c r="C564" s="12">
        <v>6.3138165097521397E-3</v>
      </c>
      <c r="D564" s="12">
        <v>5.3880897577057597E-3</v>
      </c>
      <c r="E564" s="12">
        <v>-4.6096397047787903E-2</v>
      </c>
      <c r="F564" s="12">
        <v>2.1533835344972701E-2</v>
      </c>
      <c r="G564" s="12">
        <v>1.7748120903642601E-2</v>
      </c>
      <c r="H564" s="12">
        <v>-1.66669185816118E-2</v>
      </c>
      <c r="I564" s="12">
        <v>-1.3153867109730001E-2</v>
      </c>
      <c r="J564" s="12">
        <v>-5.0326233841497897E-2</v>
      </c>
      <c r="K564" s="12">
        <v>-3.8425062877495302E-2</v>
      </c>
      <c r="L564" s="12">
        <v>-0.104478192541146</v>
      </c>
      <c r="M564" s="12">
        <v>-8.5139468688553793E-2</v>
      </c>
      <c r="N564" s="12">
        <v>-1.8147816029032499E-2</v>
      </c>
      <c r="O564" s="12">
        <v>-4.8522153425322699E-2</v>
      </c>
      <c r="P564" s="12">
        <v>-6.6422987922942503E-2</v>
      </c>
      <c r="Q564" s="12">
        <v>-9.5781504366118195E-2</v>
      </c>
      <c r="R564" s="12">
        <v>-3.59140662115238E-2</v>
      </c>
      <c r="S564" s="12">
        <v>-5.1979622326148799E-2</v>
      </c>
      <c r="T564" s="12">
        <v>-0.100392355384247</v>
      </c>
      <c r="U564" s="12">
        <v>-9.5335919494709594E-3</v>
      </c>
      <c r="V564" s="12">
        <v>-4.4088723089743903E-2</v>
      </c>
      <c r="W564" s="12">
        <v>-2.63151965217901E-2</v>
      </c>
      <c r="X564" s="12">
        <v>-7.2674313979982303E-3</v>
      </c>
      <c r="Y564" s="12">
        <v>-2.2684738503976798E-3</v>
      </c>
      <c r="Z564" s="12">
        <v>-7.0003368683328798E-3</v>
      </c>
      <c r="AA564" s="12">
        <v>-1.4333889343006299E-2</v>
      </c>
      <c r="AB564" s="12">
        <v>-7.3174251271459295E-2</v>
      </c>
      <c r="AC564" s="12">
        <v>-3.78832912532222E-2</v>
      </c>
      <c r="AD564" s="12">
        <v>-8.8288447559443498E-2</v>
      </c>
      <c r="AE564" s="12">
        <v>-2.5901501670190799E-2</v>
      </c>
      <c r="AF564" s="12">
        <v>-1.9183678885968902E-2</v>
      </c>
      <c r="AG564" s="12">
        <v>-4.56037586225016E-2</v>
      </c>
      <c r="AH564" s="12">
        <v>-4.1872889366191698E-2</v>
      </c>
      <c r="AI564" s="12">
        <v>-1.4342491820066101E-2</v>
      </c>
      <c r="AJ564" s="12">
        <v>-1.41486976333044E-2</v>
      </c>
      <c r="AK564" s="12">
        <v>-6.5189243986504804E-3</v>
      </c>
      <c r="AL564" s="12">
        <v>8.5538953822009E-3</v>
      </c>
      <c r="AM564" s="12">
        <v>-4.5226803528557796E-3</v>
      </c>
      <c r="AN564" s="12">
        <v>-1.6873583701472301E-2</v>
      </c>
      <c r="AO564" s="12">
        <v>-1.7250592982137599E-2</v>
      </c>
      <c r="AP564" s="12">
        <v>-1.10206180289743E-2</v>
      </c>
      <c r="AQ564" s="12">
        <v>-3.9827885765731597E-2</v>
      </c>
      <c r="AR564" s="12">
        <v>1.4630004448026699E-2</v>
      </c>
      <c r="AS564" s="12">
        <v>-1.29839104519515E-2</v>
      </c>
      <c r="AT564" s="12">
        <v>-4.4549067276731899E-2</v>
      </c>
      <c r="AU564" s="12">
        <v>3.3478650448768001E-2</v>
      </c>
      <c r="AW564">
        <f t="array" ref="AW564">SUMPRODUCT(B564:AU564,TRANSPOSE('QoL regression results'!$H$3:$H$48))</f>
        <v>0.86707714347343012</v>
      </c>
    </row>
    <row r="565" spans="1:49" x14ac:dyDescent="0.3">
      <c r="A565">
        <v>564</v>
      </c>
      <c r="B565" s="12">
        <v>0.89031652705074205</v>
      </c>
      <c r="C565" s="12">
        <v>1.8214268016432699E-3</v>
      </c>
      <c r="D565" s="12">
        <v>1.92902349030987E-2</v>
      </c>
      <c r="E565" s="12">
        <v>-2.9916937092560901E-2</v>
      </c>
      <c r="F565" s="12">
        <v>2.5449429707931799E-2</v>
      </c>
      <c r="G565" s="12">
        <v>4.5346196746927497E-3</v>
      </c>
      <c r="H565" s="12">
        <v>-1.5824840130083999E-2</v>
      </c>
      <c r="I565" s="12">
        <v>-2.67033921458576E-2</v>
      </c>
      <c r="J565" s="12">
        <v>-1.7151892026086E-2</v>
      </c>
      <c r="K565" s="12">
        <v>-3.8200534374584497E-2</v>
      </c>
      <c r="L565" s="12">
        <v>-9.9246216891363107E-2</v>
      </c>
      <c r="M565" s="12">
        <v>-8.6338802741143306E-2</v>
      </c>
      <c r="N565" s="12">
        <v>-1.8763757999795301E-2</v>
      </c>
      <c r="O565" s="12">
        <v>-5.7045119766993099E-2</v>
      </c>
      <c r="P565" s="12">
        <v>-0.1080726234951</v>
      </c>
      <c r="Q565" s="12">
        <v>-2.6964146205981199E-2</v>
      </c>
      <c r="R565" s="12">
        <v>-6.3330271483525005E-2</v>
      </c>
      <c r="S565" s="12">
        <v>-4.3142011517771299E-2</v>
      </c>
      <c r="T565" s="12">
        <v>-6.6898244066555396E-2</v>
      </c>
      <c r="U565" s="12">
        <v>2.6608419112044701E-2</v>
      </c>
      <c r="V565" s="12">
        <v>-6.4681394696725403E-2</v>
      </c>
      <c r="W565" s="12">
        <v>-2.9651633960297099E-2</v>
      </c>
      <c r="X565" s="12">
        <v>-3.1655451955096302E-2</v>
      </c>
      <c r="Y565" s="12">
        <v>3.8275631041077502E-3</v>
      </c>
      <c r="Z565" s="12">
        <v>-3.51996827309983E-2</v>
      </c>
      <c r="AA565" s="12">
        <v>-5.2645255444557096E-3</v>
      </c>
      <c r="AB565" s="12">
        <v>-6.9071456068260498E-2</v>
      </c>
      <c r="AC565" s="12">
        <v>-5.8139356054506201E-2</v>
      </c>
      <c r="AD565" s="12">
        <v>-4.7946577863734102E-2</v>
      </c>
      <c r="AE565" s="12">
        <v>-3.09416606611451E-2</v>
      </c>
      <c r="AF565" s="12">
        <v>-2.34635720167173E-2</v>
      </c>
      <c r="AG565" s="12">
        <v>-4.0392440795281301E-2</v>
      </c>
      <c r="AH565" s="12">
        <v>-3.8536562684222397E-2</v>
      </c>
      <c r="AI565" s="12">
        <v>-1.6264351013824601E-2</v>
      </c>
      <c r="AJ565" s="12">
        <v>-1.33259407081737E-2</v>
      </c>
      <c r="AK565" s="12">
        <v>-7.0273131440351799E-3</v>
      </c>
      <c r="AL565" s="12">
        <v>1.8248866037523901E-3</v>
      </c>
      <c r="AM565" s="12">
        <v>-9.7253512699559102E-3</v>
      </c>
      <c r="AN565" s="12">
        <v>-1.90867188054143E-2</v>
      </c>
      <c r="AO565" s="12">
        <v>-3.5074151840241603E-2</v>
      </c>
      <c r="AP565" s="12">
        <v>-1.22502885057338E-2</v>
      </c>
      <c r="AQ565" s="12">
        <v>-4.02552815916523E-2</v>
      </c>
      <c r="AR565" s="12">
        <v>2.05873453375728E-2</v>
      </c>
      <c r="AS565" s="12">
        <v>-6.6929338352322001E-3</v>
      </c>
      <c r="AT565" s="12">
        <v>-3.7530092902331003E-2</v>
      </c>
      <c r="AU565" s="12">
        <v>3.4206316881739897E-2</v>
      </c>
      <c r="AW565">
        <f t="array" ref="AW565">SUMPRODUCT(B565:AU565,TRANSPOSE('QoL regression results'!$H$3:$H$48))</f>
        <v>0.85360485097027194</v>
      </c>
    </row>
    <row r="566" spans="1:49" x14ac:dyDescent="0.3">
      <c r="A566">
        <v>565</v>
      </c>
      <c r="B566" s="12">
        <v>0.89431697962195</v>
      </c>
      <c r="C566" s="12">
        <v>5.2442824445524203E-3</v>
      </c>
      <c r="D566" s="12">
        <v>-1.6884090075312899E-2</v>
      </c>
      <c r="E566" s="12">
        <v>-3.2111585207969799E-2</v>
      </c>
      <c r="F566" s="12">
        <v>3.3884430529650303E-2</v>
      </c>
      <c r="G566" s="12">
        <v>4.69284079032075E-2</v>
      </c>
      <c r="H566" s="12">
        <v>1.44551928652957E-2</v>
      </c>
      <c r="I566" s="12">
        <v>-1.70585063745839E-2</v>
      </c>
      <c r="J566" s="12">
        <v>-3.8028969455981103E-2</v>
      </c>
      <c r="K566" s="12">
        <v>-3.4543740215425001E-2</v>
      </c>
      <c r="L566" s="12">
        <v>-7.15079360778723E-2</v>
      </c>
      <c r="M566" s="12">
        <v>-7.2133701491692098E-2</v>
      </c>
      <c r="N566" s="12">
        <v>-1.16284046413699E-2</v>
      </c>
      <c r="O566" s="12">
        <v>-6.3058415063775505E-2</v>
      </c>
      <c r="P566" s="12">
        <v>-0.112024427028847</v>
      </c>
      <c r="Q566" s="12">
        <v>-7.2974631377910798E-2</v>
      </c>
      <c r="R566" s="12">
        <v>-8.0402085889654307E-2</v>
      </c>
      <c r="S566" s="12">
        <v>-4.7144454741979203E-2</v>
      </c>
      <c r="T566" s="12">
        <v>-8.1491736065737397E-2</v>
      </c>
      <c r="U566" s="12">
        <v>1.9596458721627099E-2</v>
      </c>
      <c r="V566" s="12">
        <v>-1.9668226379123199E-2</v>
      </c>
      <c r="W566" s="12">
        <v>-4.6515121830443401E-2</v>
      </c>
      <c r="X566" s="12">
        <v>-3.791147391672E-2</v>
      </c>
      <c r="Y566" s="12">
        <v>1.7386598471976E-2</v>
      </c>
      <c r="Z566" s="12">
        <v>1.12918766451657E-2</v>
      </c>
      <c r="AA566" s="12">
        <v>-2.09141297892603E-2</v>
      </c>
      <c r="AB566" s="12">
        <v>-5.2503761279538201E-2</v>
      </c>
      <c r="AC566" s="12">
        <v>1.10022153406143E-2</v>
      </c>
      <c r="AD566" s="12">
        <v>4.2861385611626897E-2</v>
      </c>
      <c r="AE566" s="12">
        <v>-2.2855651577165299E-2</v>
      </c>
      <c r="AF566" s="12">
        <v>-1.2515905350836199E-2</v>
      </c>
      <c r="AG566" s="12">
        <v>-3.8521171621986601E-2</v>
      </c>
      <c r="AH566" s="12">
        <v>-4.5502538094552299E-2</v>
      </c>
      <c r="AI566" s="12">
        <v>-1.18807270865873E-2</v>
      </c>
      <c r="AJ566" s="12">
        <v>-1.1018796756022501E-2</v>
      </c>
      <c r="AK566" s="12">
        <v>2.4436351844048299E-3</v>
      </c>
      <c r="AL566" s="12">
        <v>4.5945419404482199E-3</v>
      </c>
      <c r="AM566" s="12">
        <v>-1.0841478699295999E-2</v>
      </c>
      <c r="AN566" s="12">
        <v>-2.06013787233695E-2</v>
      </c>
      <c r="AO566" s="12">
        <v>-3.7014801749334102E-2</v>
      </c>
      <c r="AP566" s="12">
        <v>-1.0340256619729401E-2</v>
      </c>
      <c r="AQ566" s="12">
        <v>-3.7275701243827002E-2</v>
      </c>
      <c r="AR566" s="12">
        <v>2.1192051109952401E-2</v>
      </c>
      <c r="AS566" s="12">
        <v>-1.38527174571977E-2</v>
      </c>
      <c r="AT566" s="12">
        <v>-4.6152970626342701E-2</v>
      </c>
      <c r="AU566" s="12">
        <v>2.5736063666389499E-2</v>
      </c>
      <c r="AW566">
        <f t="array" ref="AW566">SUMPRODUCT(B566:AU566,TRANSPOSE('QoL regression results'!$H$3:$H$48))</f>
        <v>0.85340898346784588</v>
      </c>
    </row>
    <row r="567" spans="1:49" x14ac:dyDescent="0.3">
      <c r="A567">
        <v>566</v>
      </c>
      <c r="B567" s="12">
        <v>0.88769427588558003</v>
      </c>
      <c r="C567" s="12">
        <v>4.8318134357559998E-3</v>
      </c>
      <c r="D567" s="12">
        <v>4.2521114823228902E-3</v>
      </c>
      <c r="E567" s="12">
        <v>-3.3899448156156801E-2</v>
      </c>
      <c r="F567" s="12">
        <v>1.06496721225192E-2</v>
      </c>
      <c r="G567" s="12">
        <v>4.1518347945068002E-4</v>
      </c>
      <c r="H567" s="12">
        <v>-1.49429341454857E-2</v>
      </c>
      <c r="I567" s="12">
        <v>-6.7909948197879101E-3</v>
      </c>
      <c r="J567" s="12">
        <v>-3.83715196251437E-2</v>
      </c>
      <c r="K567" s="12">
        <v>-4.1915590630825797E-2</v>
      </c>
      <c r="L567" s="12">
        <v>-0.10880916857633501</v>
      </c>
      <c r="M567" s="12">
        <v>-0.11654722542762599</v>
      </c>
      <c r="N567" s="12">
        <v>-1.3486675346411001E-2</v>
      </c>
      <c r="O567" s="12">
        <v>-8.2948032653136494E-2</v>
      </c>
      <c r="P567" s="12">
        <v>-8.2804260803159405E-2</v>
      </c>
      <c r="Q567" s="12">
        <v>-5.9298088367926001E-2</v>
      </c>
      <c r="R567" s="12">
        <v>-0.136423585202614</v>
      </c>
      <c r="S567" s="12">
        <v>-5.4734400100397498E-2</v>
      </c>
      <c r="T567" s="12">
        <v>-9.6448861211571299E-2</v>
      </c>
      <c r="U567" s="12">
        <v>6.2232807997551799E-3</v>
      </c>
      <c r="V567" s="12">
        <v>-6.7774251658735699E-2</v>
      </c>
      <c r="W567" s="12">
        <v>-4.0953810976569797E-2</v>
      </c>
      <c r="X567" s="12">
        <v>-2.65756754086574E-2</v>
      </c>
      <c r="Y567" s="12">
        <v>-2.2996978645713699E-2</v>
      </c>
      <c r="Z567" s="12">
        <v>-1.8598350309667701E-2</v>
      </c>
      <c r="AA567" s="12">
        <v>-1.9419498794656501E-2</v>
      </c>
      <c r="AB567" s="12">
        <v>-5.2914824040361498E-2</v>
      </c>
      <c r="AC567" s="12">
        <v>-4.0282672899255101E-3</v>
      </c>
      <c r="AD567" s="12">
        <v>1.2717048652604E-2</v>
      </c>
      <c r="AE567" s="12">
        <v>-2.1716566386160301E-2</v>
      </c>
      <c r="AF567" s="12">
        <v>-1.6493558564894401E-2</v>
      </c>
      <c r="AG567" s="12">
        <v>-4.4448152279254902E-2</v>
      </c>
      <c r="AH567" s="12">
        <v>-2.3774277233228201E-2</v>
      </c>
      <c r="AI567" s="12">
        <v>-1.5144173509355501E-2</v>
      </c>
      <c r="AJ567" s="12">
        <v>-1.1339864190969801E-2</v>
      </c>
      <c r="AK567" s="12">
        <v>-7.1163124927857797E-3</v>
      </c>
      <c r="AL567" s="12">
        <v>1.2139032683371701E-3</v>
      </c>
      <c r="AM567" s="12">
        <v>-7.7774851423839204E-3</v>
      </c>
      <c r="AN567" s="12">
        <v>-2.36319688138351E-2</v>
      </c>
      <c r="AO567" s="12">
        <v>-3.4401979864344602E-2</v>
      </c>
      <c r="AP567" s="12">
        <v>-8.6000816384646309E-3</v>
      </c>
      <c r="AQ567" s="12">
        <v>-4.2258829439958602E-2</v>
      </c>
      <c r="AR567" s="12">
        <v>2.0024923583722501E-2</v>
      </c>
      <c r="AS567" s="12">
        <v>-6.6672500270547703E-3</v>
      </c>
      <c r="AT567" s="12">
        <v>-3.9226183115981403E-2</v>
      </c>
      <c r="AU567" s="12">
        <v>2.84210285241412E-2</v>
      </c>
      <c r="AW567">
        <f t="array" ref="AW567">SUMPRODUCT(B567:AU567,TRANSPOSE('QoL regression results'!$H$3:$H$48))</f>
        <v>0.86513390192068895</v>
      </c>
    </row>
    <row r="568" spans="1:49" x14ac:dyDescent="0.3">
      <c r="A568">
        <v>567</v>
      </c>
      <c r="B568" s="12">
        <v>0.88434348922474704</v>
      </c>
      <c r="C568" s="12">
        <v>6.3125335273488698E-3</v>
      </c>
      <c r="D568" s="12">
        <v>4.3799114923796503E-3</v>
      </c>
      <c r="E568" s="12">
        <v>-3.8779878783757903E-2</v>
      </c>
      <c r="F568" s="12">
        <v>2.4938540585772599E-2</v>
      </c>
      <c r="G568" s="12">
        <v>2.2817280098509099E-2</v>
      </c>
      <c r="H568" s="12">
        <v>7.3203470725716601E-3</v>
      </c>
      <c r="I568" s="12">
        <v>-1.97417140182841E-2</v>
      </c>
      <c r="J568" s="12">
        <v>-2.6216672818855102E-2</v>
      </c>
      <c r="K568" s="12">
        <v>-3.5381499083047802E-2</v>
      </c>
      <c r="L568" s="12">
        <v>-0.107445516762599</v>
      </c>
      <c r="M568" s="12">
        <v>-4.7138685999924101E-2</v>
      </c>
      <c r="N568" s="12">
        <v>-1.96163714218772E-2</v>
      </c>
      <c r="O568" s="12">
        <v>-5.9931289443939002E-2</v>
      </c>
      <c r="P568" s="12">
        <v>-0.10775353412791799</v>
      </c>
      <c r="Q568" s="12">
        <v>-9.6228299428887401E-2</v>
      </c>
      <c r="R568" s="12">
        <v>-7.9742912628962007E-2</v>
      </c>
      <c r="S568" s="12">
        <v>-4.0886719846820102E-2</v>
      </c>
      <c r="T568" s="12">
        <v>-0.118156474627626</v>
      </c>
      <c r="U568" s="12">
        <v>7.8257405216809097E-3</v>
      </c>
      <c r="V568" s="12">
        <v>-0.112836586390942</v>
      </c>
      <c r="W568" s="12">
        <v>-3.0268813407580999E-2</v>
      </c>
      <c r="X568" s="12">
        <v>-1.64013502436209E-2</v>
      </c>
      <c r="Y568" s="12">
        <v>-4.8649951278473304E-3</v>
      </c>
      <c r="Z568" s="12">
        <v>-2.35930640995781E-2</v>
      </c>
      <c r="AA568" s="12">
        <v>-3.01642392220343E-2</v>
      </c>
      <c r="AB568" s="12">
        <v>-5.6339031038737997E-2</v>
      </c>
      <c r="AC568" s="12">
        <v>-4.1346045166994999E-2</v>
      </c>
      <c r="AD568" s="12">
        <v>2.53544288688443E-2</v>
      </c>
      <c r="AE568" s="12">
        <v>-2.7154293931087599E-2</v>
      </c>
      <c r="AF568" s="12">
        <v>-1.04876465050248E-2</v>
      </c>
      <c r="AG568" s="12">
        <v>-4.8006690078859798E-2</v>
      </c>
      <c r="AH568" s="12">
        <v>-4.0825353736956602E-2</v>
      </c>
      <c r="AI568" s="12">
        <v>-1.96158359573829E-2</v>
      </c>
      <c r="AJ568" s="12">
        <v>-1.43594114268025E-2</v>
      </c>
      <c r="AK568" s="12">
        <v>5.4466831241692104E-3</v>
      </c>
      <c r="AL568" s="12">
        <v>2.9447441507008901E-3</v>
      </c>
      <c r="AM568" s="12">
        <v>-4.3951471232167704E-3</v>
      </c>
      <c r="AN568" s="12">
        <v>-1.7224039732785398E-2</v>
      </c>
      <c r="AO568" s="12">
        <v>-3.1599800526469699E-2</v>
      </c>
      <c r="AP568" s="12">
        <v>-1.20443290055979E-2</v>
      </c>
      <c r="AQ568" s="12">
        <v>-3.4060490312667398E-2</v>
      </c>
      <c r="AR568" s="12">
        <v>1.71333568155967E-2</v>
      </c>
      <c r="AS568" s="12">
        <v>-5.8757738596357098E-3</v>
      </c>
      <c r="AT568" s="12">
        <v>-3.6354950667065199E-2</v>
      </c>
      <c r="AU568" s="12">
        <v>3.8065799796995703E-2</v>
      </c>
      <c r="AW568">
        <f t="array" ref="AW568">SUMPRODUCT(B568:AU568,TRANSPOSE('QoL regression results'!$H$3:$H$48))</f>
        <v>0.84646287963849132</v>
      </c>
    </row>
    <row r="569" spans="1:49" x14ac:dyDescent="0.3">
      <c r="A569">
        <v>568</v>
      </c>
      <c r="B569" s="12">
        <v>0.88967810699312</v>
      </c>
      <c r="C569" s="12">
        <v>6.0409509325044901E-3</v>
      </c>
      <c r="D569" s="12">
        <v>2.1906808375660999E-2</v>
      </c>
      <c r="E569" s="12">
        <v>-1.9428507233643501E-2</v>
      </c>
      <c r="F569" s="12">
        <v>1.96626724786115E-2</v>
      </c>
      <c r="G569" s="12">
        <v>4.8246095507762203E-3</v>
      </c>
      <c r="H569" s="12">
        <v>-2.7274574759487301E-3</v>
      </c>
      <c r="I569" s="12">
        <v>-1.01461642130375E-2</v>
      </c>
      <c r="J569" s="12">
        <v>-6.7198670142243594E-2</v>
      </c>
      <c r="K569" s="12">
        <v>-4.5356955258312397E-2</v>
      </c>
      <c r="L569" s="12">
        <v>-0.104636733871842</v>
      </c>
      <c r="M569" s="12">
        <v>-0.101890964200558</v>
      </c>
      <c r="N569" s="12">
        <v>-1.00695332805183E-2</v>
      </c>
      <c r="O569" s="12">
        <v>-4.7916283471352503E-2</v>
      </c>
      <c r="P569" s="12">
        <v>-0.109253167334679</v>
      </c>
      <c r="Q569" s="12">
        <v>-7.9620915972185305E-2</v>
      </c>
      <c r="R569" s="12">
        <v>-3.5765563604270002E-2</v>
      </c>
      <c r="S569" s="12">
        <v>-4.1746296151765602E-2</v>
      </c>
      <c r="T569" s="12">
        <v>-8.72569842102911E-2</v>
      </c>
      <c r="U569" s="12">
        <v>-1.8012222901840801E-2</v>
      </c>
      <c r="V569" s="12">
        <v>-5.2330330026319399E-2</v>
      </c>
      <c r="W569" s="12">
        <v>-2.8815427632032702E-2</v>
      </c>
      <c r="X569" s="12">
        <v>-1.5732134109965702E-2</v>
      </c>
      <c r="Y569" s="12">
        <v>2.3623673678939298E-2</v>
      </c>
      <c r="Z569" s="12">
        <v>-1.83029983240891E-2</v>
      </c>
      <c r="AA569" s="12">
        <v>-1.8748048604133601E-2</v>
      </c>
      <c r="AB569" s="12">
        <v>-7.1053963862809197E-2</v>
      </c>
      <c r="AC569" s="12">
        <v>-6.8174510908343103E-2</v>
      </c>
      <c r="AD569" s="12">
        <v>-1.64106643876849E-2</v>
      </c>
      <c r="AE569" s="12">
        <v>-2.4585119295181101E-2</v>
      </c>
      <c r="AF569" s="12">
        <v>-1.6216875292897899E-2</v>
      </c>
      <c r="AG569" s="12">
        <v>-4.57035281085649E-2</v>
      </c>
      <c r="AH569" s="12">
        <v>-3.7187826974801302E-2</v>
      </c>
      <c r="AI569" s="12">
        <v>-1.6776190824423901E-2</v>
      </c>
      <c r="AJ569" s="12">
        <v>-1.5220523003622199E-2</v>
      </c>
      <c r="AK569" s="12">
        <v>-4.6493947564090199E-3</v>
      </c>
      <c r="AL569" s="12">
        <v>6.3013119533429102E-3</v>
      </c>
      <c r="AM569" s="12">
        <v>-6.3194872152679202E-3</v>
      </c>
      <c r="AN569" s="12">
        <v>-2.1214368100691099E-2</v>
      </c>
      <c r="AO569" s="12">
        <v>-3.64770942824751E-2</v>
      </c>
      <c r="AP569" s="12">
        <v>-7.2149222183269402E-3</v>
      </c>
      <c r="AQ569" s="12">
        <v>-3.6571899515232598E-2</v>
      </c>
      <c r="AR569" s="12">
        <v>2.3030441254354599E-2</v>
      </c>
      <c r="AS569" s="12">
        <v>-8.7546562073267994E-3</v>
      </c>
      <c r="AT569" s="12">
        <v>-4.1864166925974701E-2</v>
      </c>
      <c r="AU569" s="12">
        <v>2.9524259992616798E-2</v>
      </c>
      <c r="AW569">
        <f t="array" ref="AW569">SUMPRODUCT(B569:AU569,TRANSPOSE('QoL regression results'!$H$3:$H$48))</f>
        <v>0.85879159197166166</v>
      </c>
    </row>
    <row r="570" spans="1:49" x14ac:dyDescent="0.3">
      <c r="A570">
        <v>569</v>
      </c>
      <c r="B570" s="12">
        <v>0.87443749724299302</v>
      </c>
      <c r="C570" s="12">
        <v>6.6111838022271299E-3</v>
      </c>
      <c r="D570" s="12">
        <v>-2.51556063288725E-3</v>
      </c>
      <c r="E570" s="12">
        <v>-1.7085314508299101E-2</v>
      </c>
      <c r="F570" s="12">
        <v>2.7418562321185301E-2</v>
      </c>
      <c r="G570" s="12">
        <v>2.9909696746978499E-2</v>
      </c>
      <c r="H570" s="12">
        <v>-7.7936869313777505E-4</v>
      </c>
      <c r="I570" s="12">
        <v>-2.21947725286726E-2</v>
      </c>
      <c r="J570" s="12">
        <v>-4.6277382795845798E-2</v>
      </c>
      <c r="K570" s="12">
        <v>-3.4174000958015503E-2</v>
      </c>
      <c r="L570" s="12">
        <v>-6.4989848930331801E-2</v>
      </c>
      <c r="M570" s="12">
        <v>-0.138113935451115</v>
      </c>
      <c r="N570" s="12">
        <v>-1.6103692257723699E-2</v>
      </c>
      <c r="O570" s="12">
        <v>-4.38339781454904E-2</v>
      </c>
      <c r="P570" s="12">
        <v>-7.9243441181634594E-2</v>
      </c>
      <c r="Q570" s="12">
        <v>-5.4877457259397001E-2</v>
      </c>
      <c r="R570" s="12">
        <v>-2.3017396707876302E-2</v>
      </c>
      <c r="S570" s="12">
        <v>-5.7044329072056102E-2</v>
      </c>
      <c r="T570" s="12">
        <v>-0.11879865069578099</v>
      </c>
      <c r="U570" s="12">
        <v>-7.9696360185175993E-3</v>
      </c>
      <c r="V570" s="12">
        <v>-2.2945027240491699E-2</v>
      </c>
      <c r="W570" s="12">
        <v>-2.2763204091415801E-2</v>
      </c>
      <c r="X570" s="12">
        <v>-3.3033291225922003E-2</v>
      </c>
      <c r="Y570" s="12">
        <v>-4.07633180139624E-2</v>
      </c>
      <c r="Z570" s="12">
        <v>1.3613242569425201E-2</v>
      </c>
      <c r="AA570" s="12">
        <v>-3.3006717395893399E-2</v>
      </c>
      <c r="AB570" s="12">
        <v>-7.7418641450772804E-2</v>
      </c>
      <c r="AC570" s="12">
        <v>3.0144899423958801E-2</v>
      </c>
      <c r="AD570" s="12">
        <v>-2.18782900444505E-2</v>
      </c>
      <c r="AE570" s="12">
        <v>-2.2939253081199099E-2</v>
      </c>
      <c r="AF570" s="12">
        <v>-1.1354966081871301E-2</v>
      </c>
      <c r="AG570" s="12">
        <v>-4.11518529079778E-2</v>
      </c>
      <c r="AH570" s="12">
        <v>-3.8653216739770999E-2</v>
      </c>
      <c r="AI570" s="12">
        <v>-1.44615572861685E-2</v>
      </c>
      <c r="AJ570" s="12">
        <v>-8.2274581964696392E-3</v>
      </c>
      <c r="AK570" s="12">
        <v>1.2107906448464699E-2</v>
      </c>
      <c r="AL570" s="12">
        <v>1.05829402305816E-2</v>
      </c>
      <c r="AM570" s="12">
        <v>-1.21601542618243E-3</v>
      </c>
      <c r="AN570" s="12">
        <v>-1.2115773655276199E-2</v>
      </c>
      <c r="AO570" s="12">
        <v>-2.61739578203029E-2</v>
      </c>
      <c r="AP570" s="12">
        <v>-1.15313695160728E-2</v>
      </c>
      <c r="AQ570" s="12">
        <v>-4.1640615644658201E-2</v>
      </c>
      <c r="AR570" s="12">
        <v>1.9614968052792701E-2</v>
      </c>
      <c r="AS570" s="12">
        <v>-8.9484025522533206E-3</v>
      </c>
      <c r="AT570" s="12">
        <v>-3.7031325747587003E-2</v>
      </c>
      <c r="AU570" s="12">
        <v>3.7545125057599701E-2</v>
      </c>
      <c r="AW570">
        <f t="array" ref="AW570">SUMPRODUCT(B570:AU570,TRANSPOSE('QoL regression results'!$H$3:$H$48))</f>
        <v>0.84636722073380366</v>
      </c>
    </row>
    <row r="571" spans="1:49" x14ac:dyDescent="0.3">
      <c r="A571">
        <v>570</v>
      </c>
      <c r="B571" s="12">
        <v>0.89807367402076999</v>
      </c>
      <c r="C571" s="12">
        <v>2.5560171921640402E-3</v>
      </c>
      <c r="D571" s="12">
        <v>6.2084591864683203E-3</v>
      </c>
      <c r="E571" s="12">
        <v>-1.7662433111185899E-2</v>
      </c>
      <c r="F571" s="12">
        <v>1.87477198951824E-2</v>
      </c>
      <c r="G571" s="12">
        <v>1.0754522124416801E-2</v>
      </c>
      <c r="H571" s="12">
        <v>-9.0445263161918798E-4</v>
      </c>
      <c r="I571" s="12">
        <v>-1.7892412283635799E-2</v>
      </c>
      <c r="J571" s="12">
        <v>-4.8562250686300802E-2</v>
      </c>
      <c r="K571" s="12">
        <v>-4.17509716258323E-2</v>
      </c>
      <c r="L571" s="12">
        <v>-9.5358605880619604E-2</v>
      </c>
      <c r="M571" s="12">
        <v>-8.07124362240981E-2</v>
      </c>
      <c r="N571" s="12">
        <v>-1.8143646792038701E-2</v>
      </c>
      <c r="O571" s="12">
        <v>-6.1001083165264897E-2</v>
      </c>
      <c r="P571" s="12">
        <v>-0.117113374831321</v>
      </c>
      <c r="Q571" s="12">
        <v>-6.8683485771175404E-2</v>
      </c>
      <c r="R571" s="12">
        <v>-4.6546767317512103E-2</v>
      </c>
      <c r="S571" s="12">
        <v>-4.9890499602852502E-2</v>
      </c>
      <c r="T571" s="12">
        <v>-0.10033569661547501</v>
      </c>
      <c r="U571" s="12">
        <v>-5.9769143456894595E-4</v>
      </c>
      <c r="V571" s="12">
        <v>-9.3006550246755304E-2</v>
      </c>
      <c r="W571" s="12">
        <v>-1.6016468666915699E-2</v>
      </c>
      <c r="X571" s="12">
        <v>-4.1538297912142197E-2</v>
      </c>
      <c r="Y571" s="12">
        <v>9.5595972169879393E-3</v>
      </c>
      <c r="Z571" s="12">
        <v>-2.0119358133108799E-2</v>
      </c>
      <c r="AA571" s="12">
        <v>-2.8712993140344201E-2</v>
      </c>
      <c r="AB571" s="12">
        <v>-4.9781630309498497E-2</v>
      </c>
      <c r="AC571" s="12">
        <v>1.50387527143512E-2</v>
      </c>
      <c r="AD571" s="12">
        <v>-4.9204560587585398E-2</v>
      </c>
      <c r="AE571" s="12">
        <v>-2.7158442814936502E-2</v>
      </c>
      <c r="AF571" s="12">
        <v>-1.29302613221421E-2</v>
      </c>
      <c r="AG571" s="12">
        <v>-4.5488626634979601E-2</v>
      </c>
      <c r="AH571" s="12">
        <v>-3.8974363407121099E-2</v>
      </c>
      <c r="AI571" s="12">
        <v>-1.6759978625763099E-2</v>
      </c>
      <c r="AJ571" s="12">
        <v>-1.6444725616870201E-2</v>
      </c>
      <c r="AK571" s="12">
        <v>9.90270507808335E-4</v>
      </c>
      <c r="AL571" s="12">
        <v>3.5884364742049101E-3</v>
      </c>
      <c r="AM571" s="12">
        <v>-7.2166959732640002E-3</v>
      </c>
      <c r="AN571" s="12">
        <v>-1.7716858423166101E-2</v>
      </c>
      <c r="AO571" s="12">
        <v>-3.0599797081528199E-2</v>
      </c>
      <c r="AP571" s="12">
        <v>-1.29757676779343E-2</v>
      </c>
      <c r="AQ571" s="12">
        <v>-4.0648124222433003E-2</v>
      </c>
      <c r="AR571" s="12">
        <v>2.0725152913244099E-2</v>
      </c>
      <c r="AS571" s="12">
        <v>-8.0963585868771993E-3</v>
      </c>
      <c r="AT571" s="12">
        <v>-4.3143886536067301E-2</v>
      </c>
      <c r="AU571" s="12">
        <v>3.4997587320239797E-2</v>
      </c>
      <c r="AW571">
        <f t="array" ref="AW571">SUMPRODUCT(B571:AU571,TRANSPOSE('QoL regression results'!$H$3:$H$48))</f>
        <v>0.86268774708785378</v>
      </c>
    </row>
    <row r="572" spans="1:49" x14ac:dyDescent="0.3">
      <c r="A572">
        <v>571</v>
      </c>
      <c r="B572" s="12">
        <v>0.872595229371666</v>
      </c>
      <c r="C572" s="12">
        <v>3.011727438928E-4</v>
      </c>
      <c r="D572" s="12">
        <v>-5.6015703689790497E-3</v>
      </c>
      <c r="E572" s="12">
        <v>-4.8677224867293097E-2</v>
      </c>
      <c r="F572" s="12">
        <v>1.74898662824674E-2</v>
      </c>
      <c r="G572" s="12">
        <v>1.1576741147673701E-4</v>
      </c>
      <c r="H572" s="12">
        <v>2.15102507022489E-2</v>
      </c>
      <c r="I572" s="12">
        <v>-2.8969594854918599E-2</v>
      </c>
      <c r="J572" s="12">
        <v>-6.8359805243616706E-2</v>
      </c>
      <c r="K572" s="12">
        <v>-4.61934896448963E-2</v>
      </c>
      <c r="L572" s="12">
        <v>-0.103572147873373</v>
      </c>
      <c r="M572" s="12">
        <v>-0.11425790268899499</v>
      </c>
      <c r="N572" s="12">
        <v>-2.1573678820109202E-2</v>
      </c>
      <c r="O572" s="12">
        <v>-6.0835113678388002E-2</v>
      </c>
      <c r="P572" s="12">
        <v>-0.10221642016934</v>
      </c>
      <c r="Q572" s="12">
        <v>-4.2433907086346603E-2</v>
      </c>
      <c r="R572" s="12">
        <v>-8.0989845938744504E-2</v>
      </c>
      <c r="S572" s="12">
        <v>-4.2847757052234599E-2</v>
      </c>
      <c r="T572" s="12">
        <v>-7.7669777757891606E-2</v>
      </c>
      <c r="U572" s="12">
        <v>-5.1682947353662301E-3</v>
      </c>
      <c r="V572" s="12">
        <v>-3.0870752007204599E-2</v>
      </c>
      <c r="W572" s="12">
        <v>-8.9829744863362294E-3</v>
      </c>
      <c r="X572" s="12">
        <v>-4.3379751467708401E-2</v>
      </c>
      <c r="Y572" s="12">
        <v>-3.9830497970079301E-2</v>
      </c>
      <c r="Z572" s="12">
        <v>1.8081538396184E-2</v>
      </c>
      <c r="AA572" s="12">
        <v>-1.2523826507015201E-2</v>
      </c>
      <c r="AB572" s="12">
        <v>-6.5631260346492901E-2</v>
      </c>
      <c r="AC572" s="12">
        <v>1.1997910055654299E-2</v>
      </c>
      <c r="AD572" s="12">
        <v>7.4335252789679103E-3</v>
      </c>
      <c r="AE572" s="12">
        <v>-2.41084952900621E-2</v>
      </c>
      <c r="AF572" s="12">
        <v>-1.43981962455598E-2</v>
      </c>
      <c r="AG572" s="12">
        <v>-4.5099521194017202E-2</v>
      </c>
      <c r="AH572" s="12">
        <v>-2.7318340205943901E-2</v>
      </c>
      <c r="AI572" s="12">
        <v>-1.7952462526385601E-2</v>
      </c>
      <c r="AJ572" s="12">
        <v>-8.2319687809834109E-3</v>
      </c>
      <c r="AK572" s="12">
        <v>4.7130970999406697E-3</v>
      </c>
      <c r="AL572" s="12">
        <v>8.9251882205610596E-3</v>
      </c>
      <c r="AM572" s="12">
        <v>-8.2284765043474806E-3</v>
      </c>
      <c r="AN572" s="12">
        <v>-8.91319709115522E-3</v>
      </c>
      <c r="AO572" s="12">
        <v>-2.8548276700744099E-2</v>
      </c>
      <c r="AP572" s="12">
        <v>-1.0317907367342701E-2</v>
      </c>
      <c r="AQ572" s="12">
        <v>-3.6105675023703702E-2</v>
      </c>
      <c r="AR572" s="12">
        <v>2.1724669352895801E-2</v>
      </c>
      <c r="AS572" s="12">
        <v>-1.37436311449911E-3</v>
      </c>
      <c r="AT572" s="12">
        <v>-3.9803003944451597E-2</v>
      </c>
      <c r="AU572" s="12">
        <v>3.5780893274945602E-2</v>
      </c>
      <c r="AW572">
        <f t="array" ref="AW572">SUMPRODUCT(B572:AU572,TRANSPOSE('QoL regression results'!$H$3:$H$48))</f>
        <v>0.85420207738628318</v>
      </c>
    </row>
    <row r="573" spans="1:49" x14ac:dyDescent="0.3">
      <c r="A573">
        <v>572</v>
      </c>
      <c r="B573" s="12">
        <v>0.89813618524456895</v>
      </c>
      <c r="C573" s="12">
        <v>-2.1412384936417301E-3</v>
      </c>
      <c r="D573" s="12">
        <v>-6.8857342247362801E-3</v>
      </c>
      <c r="E573" s="12">
        <v>-3.0074826671997901E-2</v>
      </c>
      <c r="F573" s="12">
        <v>1.7497753361201501E-2</v>
      </c>
      <c r="G573" s="12">
        <v>8.2188870856059106E-3</v>
      </c>
      <c r="H573" s="12">
        <v>-7.8404866480693298E-3</v>
      </c>
      <c r="I573" s="12">
        <v>-1.77006471666738E-2</v>
      </c>
      <c r="J573" s="12">
        <v>-6.0198924167627503E-2</v>
      </c>
      <c r="K573" s="12">
        <v>-3.6069595548134603E-2</v>
      </c>
      <c r="L573" s="12">
        <v>-0.10702924448508901</v>
      </c>
      <c r="M573" s="12">
        <v>-0.100832165522281</v>
      </c>
      <c r="N573" s="12">
        <v>-1.47843804948482E-2</v>
      </c>
      <c r="O573" s="12">
        <v>-6.3741075444787396E-2</v>
      </c>
      <c r="P573" s="12">
        <v>-0.10825006403299101</v>
      </c>
      <c r="Q573" s="12">
        <v>-4.7812246110885401E-2</v>
      </c>
      <c r="R573" s="12">
        <v>-4.07022898294047E-2</v>
      </c>
      <c r="S573" s="12">
        <v>-6.4606525636660694E-2</v>
      </c>
      <c r="T573" s="12">
        <v>-7.20161023253343E-2</v>
      </c>
      <c r="U573" s="12">
        <v>1.6268096012049701E-2</v>
      </c>
      <c r="V573" s="12">
        <v>-3.5275652654476602E-2</v>
      </c>
      <c r="W573" s="12">
        <v>-3.1694029317695598E-2</v>
      </c>
      <c r="X573" s="12">
        <v>-2.4364497995943101E-2</v>
      </c>
      <c r="Y573" s="12">
        <v>-8.1795324590122197E-4</v>
      </c>
      <c r="Z573" s="12">
        <v>2.3982112702690898E-2</v>
      </c>
      <c r="AA573" s="12">
        <v>-1.87498623441728E-2</v>
      </c>
      <c r="AB573" s="12">
        <v>-8.5353060408631096E-2</v>
      </c>
      <c r="AC573" s="12">
        <v>-4.9463578845610701E-2</v>
      </c>
      <c r="AD573" s="12">
        <v>-0.111298896544113</v>
      </c>
      <c r="AE573" s="12">
        <v>-2.57983272903703E-2</v>
      </c>
      <c r="AF573" s="12">
        <v>-1.6569939057204702E-2</v>
      </c>
      <c r="AG573" s="12">
        <v>-4.2741412493404303E-2</v>
      </c>
      <c r="AH573" s="12">
        <v>-2.6561292817658701E-2</v>
      </c>
      <c r="AI573" s="12">
        <v>-2.50641689114545E-2</v>
      </c>
      <c r="AJ573" s="12">
        <v>-1.7144132364242799E-2</v>
      </c>
      <c r="AK573" s="12">
        <v>1.97172472757708E-3</v>
      </c>
      <c r="AL573" s="12">
        <v>4.4959909661011002E-3</v>
      </c>
      <c r="AM573" s="12">
        <v>-6.15512766262577E-3</v>
      </c>
      <c r="AN573" s="12">
        <v>-1.33021320496392E-2</v>
      </c>
      <c r="AO573" s="12">
        <v>-2.43211845321313E-2</v>
      </c>
      <c r="AP573" s="12">
        <v>-1.55663069331449E-2</v>
      </c>
      <c r="AQ573" s="12">
        <v>-4.5606706438755598E-2</v>
      </c>
      <c r="AR573" s="12">
        <v>2.26066361959457E-2</v>
      </c>
      <c r="AS573" s="12">
        <v>-1.1324825802162999E-2</v>
      </c>
      <c r="AT573" s="12">
        <v>-4.36307322731809E-2</v>
      </c>
      <c r="AU573" s="12">
        <v>3.17495733999155E-2</v>
      </c>
      <c r="AW573">
        <f t="array" ref="AW573">SUMPRODUCT(B573:AU573,TRANSPOSE('QoL regression results'!$H$3:$H$48))</f>
        <v>0.87607088339301131</v>
      </c>
    </row>
    <row r="574" spans="1:49" x14ac:dyDescent="0.3">
      <c r="A574">
        <v>573</v>
      </c>
      <c r="B574" s="12">
        <v>0.87628260664847901</v>
      </c>
      <c r="C574" s="12">
        <v>7.1373108350446498E-3</v>
      </c>
      <c r="D574" s="12">
        <v>-4.8180117294295303E-3</v>
      </c>
      <c r="E574" s="13">
        <v>-4.8147807057148702E-5</v>
      </c>
      <c r="F574" s="12">
        <v>1.9749466625411299E-2</v>
      </c>
      <c r="G574" s="12">
        <v>1.02602879380282E-2</v>
      </c>
      <c r="H574" s="12">
        <v>2.5941932783343298E-3</v>
      </c>
      <c r="I574" s="12">
        <v>-1.8133065843233799E-2</v>
      </c>
      <c r="J574" s="12">
        <v>-6.4507366599403995E-2</v>
      </c>
      <c r="K574" s="12">
        <v>-3.5328004982815797E-2</v>
      </c>
      <c r="L574" s="12">
        <v>-0.105508410830536</v>
      </c>
      <c r="M574" s="12">
        <v>-5.9809091685268101E-2</v>
      </c>
      <c r="N574" s="12">
        <v>-1.56023130347269E-2</v>
      </c>
      <c r="O574" s="12">
        <v>-9.7917262381465503E-2</v>
      </c>
      <c r="P574" s="12">
        <v>-0.115716234836335</v>
      </c>
      <c r="Q574" s="12">
        <v>-0.10434601797303</v>
      </c>
      <c r="R574" s="12">
        <v>-5.34544595319357E-2</v>
      </c>
      <c r="S574" s="12">
        <v>-4.49830649538214E-2</v>
      </c>
      <c r="T574" s="12">
        <v>-8.7189350786365902E-2</v>
      </c>
      <c r="U574" s="12">
        <v>2.2546383343315301E-3</v>
      </c>
      <c r="V574" s="12">
        <v>6.3803378499981101E-4</v>
      </c>
      <c r="W574" s="12">
        <v>-3.5134520425668697E-2</v>
      </c>
      <c r="X574" s="12">
        <v>-2.432381999022E-2</v>
      </c>
      <c r="Y574" s="12">
        <v>1.6594254082108999E-3</v>
      </c>
      <c r="Z574" s="12">
        <v>-2.2945419642617499E-2</v>
      </c>
      <c r="AA574" s="12">
        <v>-1.1855981238724399E-2</v>
      </c>
      <c r="AB574" s="12">
        <v>-6.3970971232290397E-2</v>
      </c>
      <c r="AC574" s="12">
        <v>-4.11493331642626E-2</v>
      </c>
      <c r="AD574" s="12">
        <v>-2.30901833435685E-2</v>
      </c>
      <c r="AE574" s="12">
        <v>-2.7113969966927699E-2</v>
      </c>
      <c r="AF574" s="12">
        <v>-1.0619379302840201E-2</v>
      </c>
      <c r="AG574" s="12">
        <v>-3.8797045165214497E-2</v>
      </c>
      <c r="AH574" s="12">
        <v>-2.9512178750647999E-2</v>
      </c>
      <c r="AI574" s="12">
        <v>-1.82347494687683E-2</v>
      </c>
      <c r="AJ574" s="12">
        <v>-1.1448446291781199E-2</v>
      </c>
      <c r="AK574" s="12">
        <v>-3.60115262066746E-3</v>
      </c>
      <c r="AL574" s="12">
        <v>3.6568417319905E-3</v>
      </c>
      <c r="AM574" s="12">
        <v>-1.2269916857809499E-2</v>
      </c>
      <c r="AN574" s="12">
        <v>-1.7094894542273802E-2</v>
      </c>
      <c r="AO574" s="12">
        <v>-3.5190294111403599E-2</v>
      </c>
      <c r="AP574" s="12">
        <v>-6.07008754590965E-3</v>
      </c>
      <c r="AQ574" s="12">
        <v>-3.2976386149585098E-2</v>
      </c>
      <c r="AR574" s="12">
        <v>2.3800114026125599E-2</v>
      </c>
      <c r="AS574" s="12">
        <v>-9.7334180621861596E-3</v>
      </c>
      <c r="AT574" s="12">
        <v>-4.0344593725368499E-2</v>
      </c>
      <c r="AU574" s="12">
        <v>3.4457536487411802E-2</v>
      </c>
      <c r="AW574">
        <f t="array" ref="AW574">SUMPRODUCT(B574:AU574,TRANSPOSE('QoL regression results'!$H$3:$H$48))</f>
        <v>0.85042726962982151</v>
      </c>
    </row>
    <row r="575" spans="1:49" x14ac:dyDescent="0.3">
      <c r="A575">
        <v>574</v>
      </c>
      <c r="B575" s="12">
        <v>0.88304953287605403</v>
      </c>
      <c r="C575" s="12">
        <v>-4.1388836742374199E-4</v>
      </c>
      <c r="D575" s="12">
        <v>-1.22041321114706E-2</v>
      </c>
      <c r="E575" s="12">
        <v>-3.00466425645378E-2</v>
      </c>
      <c r="F575" s="12">
        <v>2.4196709902296699E-2</v>
      </c>
      <c r="G575" s="12">
        <v>2.87062324183661E-2</v>
      </c>
      <c r="H575" s="12">
        <v>-2.6103930786813999E-3</v>
      </c>
      <c r="I575" s="12">
        <v>-5.3801924559078599E-3</v>
      </c>
      <c r="J575" s="12">
        <v>-5.5109167981716299E-2</v>
      </c>
      <c r="K575" s="12">
        <v>-3.8396884976359701E-2</v>
      </c>
      <c r="L575" s="12">
        <v>-7.3909300020012406E-2</v>
      </c>
      <c r="M575" s="12">
        <v>-9.1537723549973096E-2</v>
      </c>
      <c r="N575" s="12">
        <v>-1.25545525166066E-2</v>
      </c>
      <c r="O575" s="12">
        <v>-6.5613545536848394E-2</v>
      </c>
      <c r="P575" s="12">
        <v>-7.9609817258101498E-2</v>
      </c>
      <c r="Q575" s="12">
        <v>-2.37364897488377E-2</v>
      </c>
      <c r="R575" s="12">
        <v>-6.1900349949960298E-2</v>
      </c>
      <c r="S575" s="12">
        <v>-5.5905551536977703E-2</v>
      </c>
      <c r="T575" s="12">
        <v>-8.4352030666274599E-2</v>
      </c>
      <c r="U575" s="12">
        <v>-5.5382814723414896E-3</v>
      </c>
      <c r="V575" s="12">
        <v>-3.0425194069848099E-2</v>
      </c>
      <c r="W575" s="12">
        <v>-2.8499278981622699E-2</v>
      </c>
      <c r="X575" s="12">
        <v>-2.58354023647911E-2</v>
      </c>
      <c r="Y575" s="12">
        <v>2.7030231718206201E-2</v>
      </c>
      <c r="Z575" s="12">
        <v>5.56865536404881E-2</v>
      </c>
      <c r="AA575" s="12">
        <v>-2.5351567417921099E-2</v>
      </c>
      <c r="AB575" s="12">
        <v>-8.1429126929715101E-2</v>
      </c>
      <c r="AC575" s="12">
        <v>-7.3372403462094397E-3</v>
      </c>
      <c r="AD575" s="12">
        <v>5.0492959553212497E-3</v>
      </c>
      <c r="AE575" s="12">
        <v>-3.3729025579104503E-2</v>
      </c>
      <c r="AF575" s="12">
        <v>-1.12187033447832E-2</v>
      </c>
      <c r="AG575" s="12">
        <v>-4.3465705246854003E-2</v>
      </c>
      <c r="AH575" s="12">
        <v>-3.46006796832476E-2</v>
      </c>
      <c r="AI575" s="12">
        <v>-1.87831229032932E-2</v>
      </c>
      <c r="AJ575" s="12">
        <v>-9.7962521051292092E-3</v>
      </c>
      <c r="AK575" s="12">
        <v>1.2801691864966799E-3</v>
      </c>
      <c r="AL575" s="12">
        <v>1.0263961578106001E-2</v>
      </c>
      <c r="AM575" s="12">
        <v>8.82112538525241E-4</v>
      </c>
      <c r="AN575" s="12">
        <v>-1.6072961200144099E-2</v>
      </c>
      <c r="AO575" s="12">
        <v>-3.0319323159635501E-2</v>
      </c>
      <c r="AP575" s="12">
        <v>-1.27604216675279E-2</v>
      </c>
      <c r="AQ575" s="12">
        <v>-3.5338266130806602E-2</v>
      </c>
      <c r="AR575" s="12">
        <v>2.4281821174391899E-2</v>
      </c>
      <c r="AS575" s="12">
        <v>-7.4074537788400103E-3</v>
      </c>
      <c r="AT575" s="12">
        <v>-3.7813527099370803E-2</v>
      </c>
      <c r="AU575" s="12">
        <v>3.4491796497884801E-2</v>
      </c>
      <c r="AW575">
        <f t="array" ref="AW575">SUMPRODUCT(B575:AU575,TRANSPOSE('QoL regression results'!$H$3:$H$48))</f>
        <v>0.85871281477091244</v>
      </c>
    </row>
    <row r="576" spans="1:49" x14ac:dyDescent="0.3">
      <c r="A576">
        <v>575</v>
      </c>
      <c r="B576" s="12">
        <v>0.89630980538848903</v>
      </c>
      <c r="C576" s="12">
        <v>3.42234937660915E-3</v>
      </c>
      <c r="D576" s="12">
        <v>6.9050526818484701E-3</v>
      </c>
      <c r="E576" s="12">
        <v>-3.2423576467032901E-2</v>
      </c>
      <c r="F576" s="12">
        <v>9.6370196969322603E-3</v>
      </c>
      <c r="G576" s="12">
        <v>-2.8651371961558401E-3</v>
      </c>
      <c r="H576" s="12">
        <v>-3.0379021949568701E-2</v>
      </c>
      <c r="I576" s="12">
        <v>-5.2041493762889999E-3</v>
      </c>
      <c r="J576" s="12">
        <v>-5.4673916432142103E-2</v>
      </c>
      <c r="K576" s="12">
        <v>-4.67293331608577E-2</v>
      </c>
      <c r="L576" s="12">
        <v>-0.106536073434992</v>
      </c>
      <c r="M576" s="12">
        <v>-0.147907187317662</v>
      </c>
      <c r="N576" s="12">
        <v>-1.3995330347343E-2</v>
      </c>
      <c r="O576" s="12">
        <v>-8.3436758533283195E-2</v>
      </c>
      <c r="P576" s="12">
        <v>-0.13898734795062501</v>
      </c>
      <c r="Q576" s="12">
        <v>-6.5572617857169696E-2</v>
      </c>
      <c r="R576" s="12">
        <v>1.19636542724036E-2</v>
      </c>
      <c r="S576" s="12">
        <v>-3.6745441179096498E-2</v>
      </c>
      <c r="T576" s="12">
        <v>-6.5483041099739694E-2</v>
      </c>
      <c r="U576" s="12">
        <v>3.4226305893536898E-3</v>
      </c>
      <c r="V576" s="12">
        <v>-4.9503241035127002E-2</v>
      </c>
      <c r="W576" s="12">
        <v>-2.1886456858146001E-2</v>
      </c>
      <c r="X576" s="12">
        <v>-2.6634926335958299E-2</v>
      </c>
      <c r="Y576" s="12">
        <v>2.8664049419972901E-2</v>
      </c>
      <c r="Z576" s="12">
        <v>-2.5465876365233901E-2</v>
      </c>
      <c r="AA576" s="12">
        <v>-2.12111597955154E-2</v>
      </c>
      <c r="AB576" s="12">
        <v>-7.0144846458519997E-2</v>
      </c>
      <c r="AC576" s="12">
        <v>3.34470882796346E-2</v>
      </c>
      <c r="AD576" s="12">
        <v>-7.31714881203084E-3</v>
      </c>
      <c r="AE576" s="12">
        <v>-2.75326707599437E-2</v>
      </c>
      <c r="AF576" s="12">
        <v>-2.03235198010479E-2</v>
      </c>
      <c r="AG576" s="12">
        <v>-5.1071186863570997E-2</v>
      </c>
      <c r="AH576" s="12">
        <v>-2.64191137294402E-2</v>
      </c>
      <c r="AI576" s="12">
        <v>-1.27547736471789E-2</v>
      </c>
      <c r="AJ576" s="12">
        <v>-1.6941862577815301E-2</v>
      </c>
      <c r="AK576" s="12">
        <v>-5.0683726122592197E-3</v>
      </c>
      <c r="AL576" s="12">
        <v>2.2761821382657899E-4</v>
      </c>
      <c r="AM576" s="12">
        <v>-1.2490226893404901E-2</v>
      </c>
      <c r="AN576" s="12">
        <v>-2.2076768546614601E-2</v>
      </c>
      <c r="AO576" s="12">
        <v>-3.6120277062952302E-2</v>
      </c>
      <c r="AP576" s="12">
        <v>-1.2610713428811799E-2</v>
      </c>
      <c r="AQ576" s="12">
        <v>-3.9913633213357003E-2</v>
      </c>
      <c r="AR576" s="12">
        <v>2.31187191691744E-2</v>
      </c>
      <c r="AS576" s="12">
        <v>-6.9406052246420097E-3</v>
      </c>
      <c r="AT576" s="12">
        <v>-3.9699194403123798E-2</v>
      </c>
      <c r="AU576" s="12">
        <v>3.0690987352885502E-2</v>
      </c>
      <c r="AW576">
        <f t="array" ref="AW576">SUMPRODUCT(B576:AU576,TRANSPOSE('QoL regression results'!$H$3:$H$48))</f>
        <v>0.87011830987287542</v>
      </c>
    </row>
    <row r="577" spans="1:49" x14ac:dyDescent="0.3">
      <c r="A577">
        <v>576</v>
      </c>
      <c r="B577" s="12">
        <v>0.88824513728009602</v>
      </c>
      <c r="C577" s="12">
        <v>-4.0776462061121498E-3</v>
      </c>
      <c r="D577" s="12">
        <v>-1.7411660023472501E-2</v>
      </c>
      <c r="E577" s="12">
        <v>-3.6787654386445302E-2</v>
      </c>
      <c r="F577" s="12">
        <v>1.23115701063303E-2</v>
      </c>
      <c r="G577" s="12">
        <v>1.20601937275255E-2</v>
      </c>
      <c r="H577" s="12">
        <v>-1.5857280301646501E-2</v>
      </c>
      <c r="I577" s="12">
        <v>-2.21924939654757E-2</v>
      </c>
      <c r="J577" s="12">
        <v>-5.9092442128184999E-2</v>
      </c>
      <c r="K577" s="12">
        <v>-4.4388228082009297E-2</v>
      </c>
      <c r="L577" s="12">
        <v>-9.4951498627130301E-2</v>
      </c>
      <c r="M577" s="12">
        <v>-0.12563858099667699</v>
      </c>
      <c r="N577" s="12">
        <v>-1.2846789182573801E-2</v>
      </c>
      <c r="O577" s="12">
        <v>-6.6333840336553096E-2</v>
      </c>
      <c r="P577" s="12">
        <v>-0.106022588848453</v>
      </c>
      <c r="Q577" s="12">
        <v>-4.1806794431095702E-2</v>
      </c>
      <c r="R577" s="12">
        <v>-6.8746132829039297E-2</v>
      </c>
      <c r="S577" s="12">
        <v>-5.0199712209023299E-2</v>
      </c>
      <c r="T577" s="12">
        <v>-9.1107720995389094E-2</v>
      </c>
      <c r="U577" s="12">
        <v>-2.1228969136108899E-2</v>
      </c>
      <c r="V577" s="12">
        <v>-8.2127078154390201E-2</v>
      </c>
      <c r="W577" s="12">
        <v>-3.3141338895015797E-2</v>
      </c>
      <c r="X577" s="12">
        <v>-3.6659590367754097E-2</v>
      </c>
      <c r="Y577" s="12">
        <v>-7.4476169619681698E-3</v>
      </c>
      <c r="Z577" s="12">
        <v>5.3181907752219905E-4</v>
      </c>
      <c r="AA577" s="12">
        <v>-3.5399861975566799E-2</v>
      </c>
      <c r="AB577" s="12">
        <v>-7.52918939152524E-2</v>
      </c>
      <c r="AC577" s="12">
        <v>-3.4535429059680399E-2</v>
      </c>
      <c r="AD577" s="12">
        <v>-1.07539676863233E-3</v>
      </c>
      <c r="AE577" s="12">
        <v>-3.1705712522307701E-2</v>
      </c>
      <c r="AF577" s="12">
        <v>-1.4940108744646199E-2</v>
      </c>
      <c r="AG577" s="12">
        <v>-4.3550371443553802E-2</v>
      </c>
      <c r="AH577" s="12">
        <v>-2.0615116630087801E-2</v>
      </c>
      <c r="AI577" s="12">
        <v>-1.82936333699503E-2</v>
      </c>
      <c r="AJ577" s="12">
        <v>-8.0427603527729596E-3</v>
      </c>
      <c r="AK577" s="12">
        <v>-1.6093657010846001E-3</v>
      </c>
      <c r="AL577" s="12">
        <v>6.6436775511769502E-3</v>
      </c>
      <c r="AM577" s="12">
        <v>-8.8254339831083002E-3</v>
      </c>
      <c r="AN577" s="12">
        <v>-1.6647745274015201E-2</v>
      </c>
      <c r="AO577" s="12">
        <v>-3.05448224131839E-2</v>
      </c>
      <c r="AP577" s="12">
        <v>-9.7990959589604205E-3</v>
      </c>
      <c r="AQ577" s="12">
        <v>-3.7483935834487503E-2</v>
      </c>
      <c r="AR577" s="12">
        <v>2.2388830269449E-2</v>
      </c>
      <c r="AS577" s="12">
        <v>-1.15988937451385E-2</v>
      </c>
      <c r="AT577" s="12">
        <v>-4.0772582228343401E-2</v>
      </c>
      <c r="AU577" s="12">
        <v>3.2050779600680299E-2</v>
      </c>
      <c r="AW577">
        <f t="array" ref="AW577">SUMPRODUCT(B577:AU577,TRANSPOSE('QoL regression results'!$H$3:$H$48))</f>
        <v>0.87427369820118517</v>
      </c>
    </row>
    <row r="578" spans="1:49" x14ac:dyDescent="0.3">
      <c r="A578">
        <v>577</v>
      </c>
      <c r="B578" s="12">
        <v>0.89069321641306098</v>
      </c>
      <c r="C578" s="12">
        <v>2.6602881028986399E-3</v>
      </c>
      <c r="D578" s="12">
        <v>-2.0493690459156801E-2</v>
      </c>
      <c r="E578" s="12">
        <v>2.8627593038127501E-4</v>
      </c>
      <c r="F578" s="12">
        <v>1.3814552488491101E-2</v>
      </c>
      <c r="G578" s="12">
        <v>1.53372744802809E-2</v>
      </c>
      <c r="H578" s="12">
        <v>-7.7830474743510701E-3</v>
      </c>
      <c r="I578" s="12">
        <v>-2.0816449860154001E-2</v>
      </c>
      <c r="J578" s="12">
        <v>-4.8357613639512999E-2</v>
      </c>
      <c r="K578" s="12">
        <v>-3.7539740729349798E-2</v>
      </c>
      <c r="L578" s="12">
        <v>-0.100021010583665</v>
      </c>
      <c r="M578" s="12">
        <v>-0.10175998376761</v>
      </c>
      <c r="N578" s="12">
        <v>-1.6970429984519999E-2</v>
      </c>
      <c r="O578" s="12">
        <v>-7.9146680712497905E-2</v>
      </c>
      <c r="P578" s="12">
        <v>-0.103465555105275</v>
      </c>
      <c r="Q578" s="12">
        <v>-4.9874162049630501E-2</v>
      </c>
      <c r="R578" s="12">
        <v>-6.3604475307307298E-2</v>
      </c>
      <c r="S578" s="12">
        <v>-3.8670605225667898E-2</v>
      </c>
      <c r="T578" s="12">
        <v>-8.5288812002372594E-2</v>
      </c>
      <c r="U578" s="12">
        <v>1.63322168458007E-2</v>
      </c>
      <c r="V578" s="12">
        <v>-4.8133936751599098E-2</v>
      </c>
      <c r="W578" s="12">
        <v>-1.89286590488714E-2</v>
      </c>
      <c r="X578" s="12">
        <v>-3.61207481362147E-2</v>
      </c>
      <c r="Y578" s="12">
        <v>2.8971901033291302E-2</v>
      </c>
      <c r="Z578" s="12">
        <v>-1.45783013119672E-2</v>
      </c>
      <c r="AA578" s="12">
        <v>-2.78430550019295E-2</v>
      </c>
      <c r="AB578" s="12">
        <v>-7.4163090270468093E-2</v>
      </c>
      <c r="AC578" s="12">
        <v>-2.4265810649893301E-2</v>
      </c>
      <c r="AD578" s="12">
        <v>1.9542514815664901E-2</v>
      </c>
      <c r="AE578" s="12">
        <v>-2.7644567753596999E-2</v>
      </c>
      <c r="AF578" s="12">
        <v>-1.1855574643226801E-2</v>
      </c>
      <c r="AG578" s="12">
        <v>-3.90224629118179E-2</v>
      </c>
      <c r="AH578" s="12">
        <v>-2.8573312023936599E-2</v>
      </c>
      <c r="AI578" s="12">
        <v>-1.9167774682684699E-2</v>
      </c>
      <c r="AJ578" s="12">
        <v>-1.2242915120918E-2</v>
      </c>
      <c r="AK578" s="12">
        <v>-1.7089207600401701E-4</v>
      </c>
      <c r="AL578" s="12">
        <v>5.3510719369481803E-3</v>
      </c>
      <c r="AM578" s="12">
        <v>-4.4595416855157397E-3</v>
      </c>
      <c r="AN578" s="12">
        <v>-1.3612259398138E-2</v>
      </c>
      <c r="AO578" s="12">
        <v>-2.68535531330008E-2</v>
      </c>
      <c r="AP578" s="12">
        <v>-1.21076905334951E-2</v>
      </c>
      <c r="AQ578" s="12">
        <v>-4.5889060654211902E-2</v>
      </c>
      <c r="AR578" s="12">
        <v>2.2670794115349498E-2</v>
      </c>
      <c r="AS578" s="12">
        <v>-1.40192106493105E-2</v>
      </c>
      <c r="AT578" s="12">
        <v>-4.2511488230746998E-2</v>
      </c>
      <c r="AU578" s="12">
        <v>3.0146715982156898E-2</v>
      </c>
      <c r="AW578">
        <f t="array" ref="AW578">SUMPRODUCT(B578:AU578,TRANSPOSE('QoL regression results'!$H$3:$H$48))</f>
        <v>0.86747097632607251</v>
      </c>
    </row>
    <row r="579" spans="1:49" x14ac:dyDescent="0.3">
      <c r="A579">
        <v>578</v>
      </c>
      <c r="B579" s="12">
        <v>0.88445320438698605</v>
      </c>
      <c r="C579" s="12">
        <v>4.6555610098311098E-4</v>
      </c>
      <c r="D579" s="12">
        <v>6.92401526787135E-4</v>
      </c>
      <c r="E579" s="12">
        <v>-4.3954194124292703E-2</v>
      </c>
      <c r="F579" s="12">
        <v>2.09587041228084E-2</v>
      </c>
      <c r="G579" s="12">
        <v>1.67486705019372E-2</v>
      </c>
      <c r="H579" s="12">
        <v>-5.60774616196492E-3</v>
      </c>
      <c r="I579" s="12">
        <v>-1.82859890874074E-2</v>
      </c>
      <c r="J579" s="12">
        <v>-5.0496380639367101E-2</v>
      </c>
      <c r="K579" s="12">
        <v>-3.3876563220514397E-2</v>
      </c>
      <c r="L579" s="12">
        <v>-0.11150738024534899</v>
      </c>
      <c r="M579" s="12">
        <v>-7.0376328695706702E-2</v>
      </c>
      <c r="N579" s="12">
        <v>-1.6665394756879101E-2</v>
      </c>
      <c r="O579" s="12">
        <v>-3.5235100256496101E-2</v>
      </c>
      <c r="P579" s="12">
        <v>-0.1110841070499</v>
      </c>
      <c r="Q579" s="12">
        <v>-5.56489670329832E-2</v>
      </c>
      <c r="R579" s="12">
        <v>-6.21756579802938E-2</v>
      </c>
      <c r="S579" s="12">
        <v>-3.6686594002029602E-2</v>
      </c>
      <c r="T579" s="12">
        <v>-9.6274289622996403E-2</v>
      </c>
      <c r="U579" s="12">
        <v>-8.1369255880433602E-3</v>
      </c>
      <c r="V579" s="12">
        <v>-6.0168431169666199E-2</v>
      </c>
      <c r="W579" s="12">
        <v>-3.6085427210432099E-2</v>
      </c>
      <c r="X579" s="12">
        <v>-3.3293865148200701E-2</v>
      </c>
      <c r="Y579" s="12">
        <v>-4.1673745221312E-3</v>
      </c>
      <c r="Z579" s="12">
        <v>2.3015227068765898E-2</v>
      </c>
      <c r="AA579" s="12">
        <v>-1.8091103078141699E-2</v>
      </c>
      <c r="AB579" s="12">
        <v>-6.8730481794140499E-2</v>
      </c>
      <c r="AC579" s="12">
        <v>-2.47118894986658E-2</v>
      </c>
      <c r="AD579" s="12">
        <v>5.6996738972344099E-2</v>
      </c>
      <c r="AE579" s="12">
        <v>-2.3629140495443901E-2</v>
      </c>
      <c r="AF579" s="12">
        <v>-2.5882069221487801E-2</v>
      </c>
      <c r="AG579" s="12">
        <v>-4.3162451243650903E-2</v>
      </c>
      <c r="AH579" s="12">
        <v>-3.2277018664465501E-2</v>
      </c>
      <c r="AI579" s="12">
        <v>-1.41752201406499E-2</v>
      </c>
      <c r="AJ579" s="12">
        <v>-1.3126699358909699E-2</v>
      </c>
      <c r="AK579" s="12">
        <v>9.4985697089234999E-3</v>
      </c>
      <c r="AL579" s="12">
        <v>1.0063301054042399E-2</v>
      </c>
      <c r="AM579" s="12">
        <v>-6.7366354373635999E-4</v>
      </c>
      <c r="AN579" s="12">
        <v>-1.3755878927082301E-2</v>
      </c>
      <c r="AO579" s="12">
        <v>-2.5995013822412399E-2</v>
      </c>
      <c r="AP579" s="12">
        <v>-9.2349916475245198E-3</v>
      </c>
      <c r="AQ579" s="12">
        <v>-3.98286874879435E-2</v>
      </c>
      <c r="AR579" s="12">
        <v>2.3190021315169802E-2</v>
      </c>
      <c r="AS579" s="12">
        <v>-1.22177480708358E-2</v>
      </c>
      <c r="AT579" s="12">
        <v>-4.3998012312623798E-2</v>
      </c>
      <c r="AU579" s="12">
        <v>2.9862606673658001E-2</v>
      </c>
      <c r="AW579">
        <f t="array" ref="AW579">SUMPRODUCT(B579:AU579,TRANSPOSE('QoL regression results'!$H$3:$H$48))</f>
        <v>0.86223948677656292</v>
      </c>
    </row>
    <row r="580" spans="1:49" x14ac:dyDescent="0.3">
      <c r="A580">
        <v>579</v>
      </c>
      <c r="B580" s="12">
        <v>0.88620630118422505</v>
      </c>
      <c r="C580" s="12">
        <v>1.0678270620486899E-3</v>
      </c>
      <c r="D580" s="12">
        <v>-5.6902396618185797E-3</v>
      </c>
      <c r="E580" s="12">
        <v>-4.6055028819350897E-2</v>
      </c>
      <c r="F580" s="12">
        <v>2.1241219702144098E-2</v>
      </c>
      <c r="G580" s="12">
        <v>1.0552840788522999E-2</v>
      </c>
      <c r="H580" s="12">
        <v>8.5788283278719795E-4</v>
      </c>
      <c r="I580" s="12">
        <v>-1.33106203108908E-2</v>
      </c>
      <c r="J580" s="12">
        <v>-3.8332477775769001E-2</v>
      </c>
      <c r="K580" s="12">
        <v>-4.10956057464981E-2</v>
      </c>
      <c r="L580" s="12">
        <v>-7.5713175482590503E-2</v>
      </c>
      <c r="M580" s="12">
        <v>-9.1330779655165104E-2</v>
      </c>
      <c r="N580" s="12">
        <v>-2.556675783706E-2</v>
      </c>
      <c r="O580" s="12">
        <v>-4.8430546495361798E-2</v>
      </c>
      <c r="P580" s="12">
        <v>-0.111958545687663</v>
      </c>
      <c r="Q580" s="12">
        <v>-7.07545713639426E-2</v>
      </c>
      <c r="R580" s="12">
        <v>-8.6096477717998193E-2</v>
      </c>
      <c r="S580" s="12">
        <v>-5.2025881820549701E-2</v>
      </c>
      <c r="T580" s="12">
        <v>-8.7996992351630596E-2</v>
      </c>
      <c r="U580" s="12">
        <v>2.2472684203641E-2</v>
      </c>
      <c r="V580" s="12">
        <v>2.2553150947844099E-2</v>
      </c>
      <c r="W580" s="12">
        <v>-2.9714454301179801E-2</v>
      </c>
      <c r="X580" s="12">
        <v>-6.9430862763280301E-3</v>
      </c>
      <c r="Y580" s="12">
        <v>-3.0402288679073099E-2</v>
      </c>
      <c r="Z580" s="12">
        <v>1.37685480121087E-2</v>
      </c>
      <c r="AA580" s="12">
        <v>-2.0734508313403999E-2</v>
      </c>
      <c r="AB580" s="12">
        <v>-5.2590243221147803E-2</v>
      </c>
      <c r="AC580" s="12">
        <v>1.3622857769464199E-2</v>
      </c>
      <c r="AD580" s="12">
        <v>-4.1040072338467001E-2</v>
      </c>
      <c r="AE580" s="12">
        <v>-3.15068139312836E-2</v>
      </c>
      <c r="AF580" s="12">
        <v>-2.4469657294737698E-2</v>
      </c>
      <c r="AG580" s="12">
        <v>-4.5209902612015199E-2</v>
      </c>
      <c r="AH580" s="12">
        <v>-3.2059421083645803E-2</v>
      </c>
      <c r="AI580" s="12">
        <v>-1.9657083317698502E-2</v>
      </c>
      <c r="AJ580" s="12">
        <v>-1.2906193432449999E-2</v>
      </c>
      <c r="AK580" s="12">
        <v>5.9394851703131104E-3</v>
      </c>
      <c r="AL580" s="12">
        <v>9.0809948316847404E-3</v>
      </c>
      <c r="AM580" s="12">
        <v>-1.2129960816419699E-3</v>
      </c>
      <c r="AN580" s="12">
        <v>-1.1130723355979999E-2</v>
      </c>
      <c r="AO580" s="12">
        <v>-2.9161431941322102E-2</v>
      </c>
      <c r="AP580" s="12">
        <v>-1.0678076988849599E-2</v>
      </c>
      <c r="AQ580" s="12">
        <v>-3.7667697200732403E-2</v>
      </c>
      <c r="AR580" s="12">
        <v>2.04451774928982E-2</v>
      </c>
      <c r="AS580" s="12">
        <v>-1.0630193999195601E-2</v>
      </c>
      <c r="AT580" s="12">
        <v>-4.2781226574364999E-2</v>
      </c>
      <c r="AU580" s="12">
        <v>3.2461137991399297E-2</v>
      </c>
      <c r="AW580">
        <f t="array" ref="AW580">SUMPRODUCT(B580:AU580,TRANSPOSE('QoL regression results'!$H$3:$H$48))</f>
        <v>0.86322787493226405</v>
      </c>
    </row>
    <row r="581" spans="1:49" x14ac:dyDescent="0.3">
      <c r="A581">
        <v>580</v>
      </c>
      <c r="B581" s="12">
        <v>0.88270060785806903</v>
      </c>
      <c r="C581" s="12">
        <v>8.6559711210040498E-4</v>
      </c>
      <c r="D581" s="13">
        <v>-3.0522980630826599E-5</v>
      </c>
      <c r="E581" s="12">
        <v>-3.4155492410686397E-2</v>
      </c>
      <c r="F581" s="12">
        <v>2.66378647016168E-2</v>
      </c>
      <c r="G581" s="12">
        <v>2.2511501352028399E-2</v>
      </c>
      <c r="H581" s="12">
        <v>1.41170519322215E-2</v>
      </c>
      <c r="I581" s="12">
        <v>-1.31871115912916E-2</v>
      </c>
      <c r="J581" s="12">
        <v>-6.4798150168352095E-2</v>
      </c>
      <c r="K581" s="12">
        <v>-4.3378327233056999E-2</v>
      </c>
      <c r="L581" s="12">
        <v>-0.108714103378279</v>
      </c>
      <c r="M581" s="12">
        <v>-0.104322392491232</v>
      </c>
      <c r="N581" s="12">
        <v>-2.0646356091670801E-2</v>
      </c>
      <c r="O581" s="12">
        <v>-7.9299485982434595E-2</v>
      </c>
      <c r="P581" s="12">
        <v>-9.2785074852927002E-2</v>
      </c>
      <c r="Q581" s="12">
        <v>-5.4096198932658102E-2</v>
      </c>
      <c r="R581" s="12">
        <v>-1.4163187949307701E-2</v>
      </c>
      <c r="S581" s="12">
        <v>-5.3788949463285801E-2</v>
      </c>
      <c r="T581" s="12">
        <v>-9.6336849729865601E-2</v>
      </c>
      <c r="U581" s="12">
        <v>1.38139658786821E-2</v>
      </c>
      <c r="V581" s="12">
        <v>-6.7311878578197704E-2</v>
      </c>
      <c r="W581" s="12">
        <v>-1.5805766808693299E-2</v>
      </c>
      <c r="X581" s="12">
        <v>-1.00860682273281E-3</v>
      </c>
      <c r="Y581" s="12">
        <v>-5.7778914280635996E-3</v>
      </c>
      <c r="Z581" s="12">
        <v>-4.4483765255522601E-3</v>
      </c>
      <c r="AA581" s="12">
        <v>-1.47771632223818E-2</v>
      </c>
      <c r="AB581" s="12">
        <v>-7.8011601646546802E-2</v>
      </c>
      <c r="AC581" s="12">
        <v>2.9165485094603299E-2</v>
      </c>
      <c r="AD581" s="12">
        <v>-1.9789537958593102E-3</v>
      </c>
      <c r="AE581" s="12">
        <v>-3.1900194606148E-2</v>
      </c>
      <c r="AF581" s="12">
        <v>-2.2991222519197101E-2</v>
      </c>
      <c r="AG581" s="12">
        <v>-4.4807291296663901E-2</v>
      </c>
      <c r="AH581" s="12">
        <v>-4.1223695452665E-2</v>
      </c>
      <c r="AI581" s="12">
        <v>-1.67295719415631E-2</v>
      </c>
      <c r="AJ581" s="12">
        <v>-9.1331125777855994E-3</v>
      </c>
      <c r="AK581" s="12">
        <v>3.0016914338545698E-3</v>
      </c>
      <c r="AL581" s="12">
        <v>9.7670298037796695E-3</v>
      </c>
      <c r="AM581" s="12">
        <v>-5.29745042860209E-3</v>
      </c>
      <c r="AN581" s="12">
        <v>-1.1650903217000699E-2</v>
      </c>
      <c r="AO581" s="12">
        <v>-2.30453175326331E-2</v>
      </c>
      <c r="AP581" s="12">
        <v>-1.42184239143975E-2</v>
      </c>
      <c r="AQ581" s="12">
        <v>-3.7538564287962303E-2</v>
      </c>
      <c r="AR581" s="12">
        <v>2.3106868325088101E-2</v>
      </c>
      <c r="AS581" s="12">
        <v>-6.0486390411232599E-3</v>
      </c>
      <c r="AT581" s="12">
        <v>-2.9961917897165902E-2</v>
      </c>
      <c r="AU581" s="12">
        <v>3.3045826023939399E-2</v>
      </c>
      <c r="AW581">
        <f t="array" ref="AW581">SUMPRODUCT(B581:AU581,TRANSPOSE('QoL regression results'!$H$3:$H$48))</f>
        <v>0.85124394220918365</v>
      </c>
    </row>
    <row r="582" spans="1:49" x14ac:dyDescent="0.3">
      <c r="A582">
        <v>581</v>
      </c>
      <c r="B582" s="12">
        <v>0.905583261600307</v>
      </c>
      <c r="C582" s="12">
        <v>3.6308040882595898E-3</v>
      </c>
      <c r="D582" s="12">
        <v>8.1735712238125303E-3</v>
      </c>
      <c r="E582" s="12">
        <v>-3.2273199321969002E-2</v>
      </c>
      <c r="F582" s="12">
        <v>2.4667096706587701E-2</v>
      </c>
      <c r="G582" s="12">
        <v>2.5893101316677301E-2</v>
      </c>
      <c r="H582" s="12">
        <v>9.4023444379389906E-3</v>
      </c>
      <c r="I582" s="12">
        <v>-5.08897272102683E-3</v>
      </c>
      <c r="J582" s="12">
        <v>-5.9762952299851201E-2</v>
      </c>
      <c r="K582" s="12">
        <v>-3.7662076042989601E-2</v>
      </c>
      <c r="L582" s="12">
        <v>-8.0598092203027299E-2</v>
      </c>
      <c r="M582" s="12">
        <v>-0.138769267655733</v>
      </c>
      <c r="N582" s="12">
        <v>-1.55785390664129E-2</v>
      </c>
      <c r="O582" s="12">
        <v>-4.4437066222756699E-2</v>
      </c>
      <c r="P582" s="12">
        <v>-9.4039263994109806E-2</v>
      </c>
      <c r="Q582" s="12">
        <v>-9.3487683432776997E-2</v>
      </c>
      <c r="R582" s="12">
        <v>-5.4588257769536901E-2</v>
      </c>
      <c r="S582" s="12">
        <v>-4.7640603114275301E-2</v>
      </c>
      <c r="T582" s="12">
        <v>-0.110802721712059</v>
      </c>
      <c r="U582" s="12">
        <v>-7.3869373128565502E-3</v>
      </c>
      <c r="V582" s="12">
        <v>-8.8328961262641795E-2</v>
      </c>
      <c r="W582" s="12">
        <v>-3.4579626281902899E-2</v>
      </c>
      <c r="X582" s="12">
        <v>-3.02329883673974E-2</v>
      </c>
      <c r="Y582" s="12">
        <v>-2.5455154231374299E-2</v>
      </c>
      <c r="Z582" s="12">
        <v>-1.7762548205159201E-3</v>
      </c>
      <c r="AA582" s="12">
        <v>-1.8628699513150299E-2</v>
      </c>
      <c r="AB582" s="12">
        <v>-5.9529057279300801E-2</v>
      </c>
      <c r="AC582" s="12">
        <v>-3.4807334214174403E-2</v>
      </c>
      <c r="AD582" s="12">
        <v>-1.01714791861762E-2</v>
      </c>
      <c r="AE582" s="12">
        <v>-2.3925148274517201E-2</v>
      </c>
      <c r="AF582" s="12">
        <v>-1.8246529413115099E-2</v>
      </c>
      <c r="AG582" s="12">
        <v>-4.38589669043341E-2</v>
      </c>
      <c r="AH582" s="12">
        <v>-3.7731801642482E-2</v>
      </c>
      <c r="AI582" s="12">
        <v>-1.14078859016087E-2</v>
      </c>
      <c r="AJ582" s="12">
        <v>-1.5970993076035798E-2</v>
      </c>
      <c r="AK582" s="12">
        <v>-2.038851425134E-3</v>
      </c>
      <c r="AL582" s="12">
        <v>3.9015425160639399E-3</v>
      </c>
      <c r="AM582" s="12">
        <v>-1.07107520105264E-2</v>
      </c>
      <c r="AN582" s="12">
        <v>-2.0809353409643301E-2</v>
      </c>
      <c r="AO582" s="12">
        <v>-3.4550714483387E-2</v>
      </c>
      <c r="AP582" s="12">
        <v>-1.43584327112818E-2</v>
      </c>
      <c r="AQ582" s="12">
        <v>-4.8254989902887402E-2</v>
      </c>
      <c r="AR582" s="12">
        <v>1.49397039998016E-2</v>
      </c>
      <c r="AS582" s="12">
        <v>-1.2724898879981E-2</v>
      </c>
      <c r="AT582" s="12">
        <v>-4.3535216003082203E-2</v>
      </c>
      <c r="AU582" s="12">
        <v>3.2249180109539997E-2</v>
      </c>
      <c r="AW582">
        <f t="array" ref="AW582">SUMPRODUCT(B582:AU582,TRANSPOSE('QoL regression results'!$H$3:$H$48))</f>
        <v>0.87175300247388887</v>
      </c>
    </row>
    <row r="583" spans="1:49" x14ac:dyDescent="0.3">
      <c r="A583">
        <v>582</v>
      </c>
      <c r="B583" s="12">
        <v>0.89839641405055204</v>
      </c>
      <c r="C583" s="12">
        <v>1.11820895624159E-2</v>
      </c>
      <c r="D583" s="12">
        <v>2.9520164233016E-3</v>
      </c>
      <c r="E583" s="12">
        <v>-9.4183563327421504E-2</v>
      </c>
      <c r="F583" s="12">
        <v>3.1489979743559098E-2</v>
      </c>
      <c r="G583" s="12">
        <v>2.48702045168229E-2</v>
      </c>
      <c r="H583" s="12">
        <v>3.6457271746763602E-2</v>
      </c>
      <c r="I583" s="12">
        <v>-2.81196467552518E-2</v>
      </c>
      <c r="J583" s="12">
        <v>-4.8900860239250901E-2</v>
      </c>
      <c r="K583" s="12">
        <v>-3.1906141154692202E-2</v>
      </c>
      <c r="L583" s="12">
        <v>-6.5506214841563104E-2</v>
      </c>
      <c r="M583" s="12">
        <v>-0.11512551384436299</v>
      </c>
      <c r="N583" s="12">
        <v>-1.1433993385448701E-2</v>
      </c>
      <c r="O583" s="12">
        <v>-6.1567911098337598E-2</v>
      </c>
      <c r="P583" s="12">
        <v>-6.5961834586146503E-2</v>
      </c>
      <c r="Q583" s="12">
        <v>-6.6125587204129602E-2</v>
      </c>
      <c r="R583" s="12">
        <v>-7.3145905653510507E-2</v>
      </c>
      <c r="S583" s="12">
        <v>-5.9155216961770299E-2</v>
      </c>
      <c r="T583" s="12">
        <v>-0.103894316766626</v>
      </c>
      <c r="U583" s="12">
        <v>-8.5491072079787091E-3</v>
      </c>
      <c r="V583" s="12">
        <v>-5.0227917566497603E-2</v>
      </c>
      <c r="W583" s="12">
        <v>-1.55256953263136E-2</v>
      </c>
      <c r="X583" s="12">
        <v>-3.9302638930180503E-2</v>
      </c>
      <c r="Y583" s="12">
        <v>-9.9879167410582299E-3</v>
      </c>
      <c r="Z583" s="12">
        <v>-2.0107250563365001E-2</v>
      </c>
      <c r="AA583" s="12">
        <v>-2.0478128806127701E-2</v>
      </c>
      <c r="AB583" s="12">
        <v>-5.29144834430623E-2</v>
      </c>
      <c r="AC583" s="12">
        <v>-5.1327594579655703E-2</v>
      </c>
      <c r="AD583" s="12">
        <v>-9.3725089376912804E-3</v>
      </c>
      <c r="AE583" s="12">
        <v>-2.48250633312521E-2</v>
      </c>
      <c r="AF583" s="12">
        <v>-1.4394713766260499E-2</v>
      </c>
      <c r="AG583" s="12">
        <v>-3.7955768924991001E-2</v>
      </c>
      <c r="AH583" s="12">
        <v>-5.05549286249189E-2</v>
      </c>
      <c r="AI583" s="12">
        <v>-1.4019596836714899E-2</v>
      </c>
      <c r="AJ583" s="12">
        <v>-1.4302293800338E-2</v>
      </c>
      <c r="AK583" s="12">
        <v>-1.7247746554650001E-3</v>
      </c>
      <c r="AL583" s="12">
        <v>5.5075065782046002E-3</v>
      </c>
      <c r="AM583" s="12">
        <v>-6.22673655643027E-3</v>
      </c>
      <c r="AN583" s="12">
        <v>-1.6514988411068701E-2</v>
      </c>
      <c r="AO583" s="12">
        <v>-3.40692678064103E-2</v>
      </c>
      <c r="AP583" s="12">
        <v>-1.2760887909286501E-2</v>
      </c>
      <c r="AQ583" s="12">
        <v>-4.3820996027739499E-2</v>
      </c>
      <c r="AR583" s="12">
        <v>1.7391589880503301E-2</v>
      </c>
      <c r="AS583" s="12">
        <v>-1.46512325676413E-2</v>
      </c>
      <c r="AT583" s="12">
        <v>-4.3907808071757697E-2</v>
      </c>
      <c r="AU583" s="12">
        <v>3.02217447339788E-2</v>
      </c>
      <c r="AW583">
        <f t="array" ref="AW583">SUMPRODUCT(B583:AU583,TRANSPOSE('QoL regression results'!$H$3:$H$48))</f>
        <v>0.85334899200383774</v>
      </c>
    </row>
    <row r="584" spans="1:49" x14ac:dyDescent="0.3">
      <c r="A584">
        <v>583</v>
      </c>
      <c r="B584" s="12">
        <v>0.88642694216053797</v>
      </c>
      <c r="C584" s="12">
        <v>4.8080992694152901E-3</v>
      </c>
      <c r="D584" s="12">
        <v>-1.79542213780556E-2</v>
      </c>
      <c r="E584" s="12">
        <v>-4.6164640265702203E-2</v>
      </c>
      <c r="F584" s="12">
        <v>1.9266320530451499E-2</v>
      </c>
      <c r="G584" s="12">
        <v>2.3263403764173799E-2</v>
      </c>
      <c r="H584" s="12">
        <v>5.4547299488597401E-3</v>
      </c>
      <c r="I584" s="12">
        <v>-2.4233209258240299E-2</v>
      </c>
      <c r="J584" s="12">
        <v>-4.6969939163110097E-2</v>
      </c>
      <c r="K584" s="12">
        <v>-3.8131927644519302E-2</v>
      </c>
      <c r="L584" s="12">
        <v>-9.2579880285406299E-2</v>
      </c>
      <c r="M584" s="12">
        <v>-0.106334308142601</v>
      </c>
      <c r="N584" s="12">
        <v>-1.5142461869508799E-2</v>
      </c>
      <c r="O584" s="12">
        <v>-6.1401283078557099E-2</v>
      </c>
      <c r="P584" s="12">
        <v>-9.9070453876047307E-2</v>
      </c>
      <c r="Q584" s="12">
        <v>-4.1111031252521003E-2</v>
      </c>
      <c r="R584" s="12">
        <v>-2.9413502563128101E-2</v>
      </c>
      <c r="S584" s="12">
        <v>-5.0126622627388803E-2</v>
      </c>
      <c r="T584" s="12">
        <v>-0.108968085063882</v>
      </c>
      <c r="U584" s="12">
        <v>-1.35688968683658E-2</v>
      </c>
      <c r="V584" s="12">
        <v>2.8435156760907201E-2</v>
      </c>
      <c r="W584" s="12">
        <v>-3.3498562072168003E-2</v>
      </c>
      <c r="X584" s="12">
        <v>-4.5876066443574698E-2</v>
      </c>
      <c r="Y584" s="12">
        <v>1.6907238301983801E-2</v>
      </c>
      <c r="Z584" s="12">
        <v>-1.8459583721858699E-2</v>
      </c>
      <c r="AA584" s="12">
        <v>-2.2564109893566501E-2</v>
      </c>
      <c r="AB584" s="12">
        <v>-7.1080184502432406E-2</v>
      </c>
      <c r="AC584" s="12">
        <v>-5.2501726132497496E-3</v>
      </c>
      <c r="AD584" s="12">
        <v>1.38693942708771E-4</v>
      </c>
      <c r="AE584" s="12">
        <v>-2.50328869000149E-2</v>
      </c>
      <c r="AF584" s="12">
        <v>-1.8333252181516699E-2</v>
      </c>
      <c r="AG584" s="12">
        <v>-4.3781029118278698E-2</v>
      </c>
      <c r="AH584" s="12">
        <v>-3.4815299920548201E-2</v>
      </c>
      <c r="AI584" s="12">
        <v>-1.5338898789154599E-2</v>
      </c>
      <c r="AJ584" s="12">
        <v>-9.8463960667413298E-3</v>
      </c>
      <c r="AK584" s="12">
        <v>-1.29503621913669E-3</v>
      </c>
      <c r="AL584" s="12">
        <v>4.1807075128678598E-3</v>
      </c>
      <c r="AM584" s="12">
        <v>-4.3926120226984201E-3</v>
      </c>
      <c r="AN584" s="12">
        <v>-1.45565621764674E-2</v>
      </c>
      <c r="AO584" s="12">
        <v>-3.1319955989670002E-2</v>
      </c>
      <c r="AP584" s="12">
        <v>-7.6786834183289699E-3</v>
      </c>
      <c r="AQ584" s="12">
        <v>-3.7579403487693799E-2</v>
      </c>
      <c r="AR584" s="12">
        <v>2.6169749959209902E-2</v>
      </c>
      <c r="AS584" s="12">
        <v>-1.37282946775278E-2</v>
      </c>
      <c r="AT584" s="12">
        <v>-4.4914860509540598E-2</v>
      </c>
      <c r="AU584" s="12">
        <v>3.0998595195460901E-2</v>
      </c>
      <c r="AW584">
        <f t="array" ref="AW584">SUMPRODUCT(B584:AU584,TRANSPOSE('QoL regression results'!$H$3:$H$48))</f>
        <v>0.85579234975285756</v>
      </c>
    </row>
    <row r="585" spans="1:49" x14ac:dyDescent="0.3">
      <c r="A585">
        <v>584</v>
      </c>
      <c r="B585" s="12">
        <v>0.89470075595410403</v>
      </c>
      <c r="C585" s="12">
        <v>-4.6204012132361099E-3</v>
      </c>
      <c r="D585" s="12">
        <v>-4.8938607785550502E-3</v>
      </c>
      <c r="E585" s="12">
        <v>-5.7687512771170103E-2</v>
      </c>
      <c r="F585" s="12">
        <v>2.6468077414621899E-2</v>
      </c>
      <c r="G585" s="12">
        <v>1.34863310109835E-2</v>
      </c>
      <c r="H585" s="12">
        <v>2.1104705233021302E-2</v>
      </c>
      <c r="I585" s="12">
        <v>-1.4962901406571E-2</v>
      </c>
      <c r="J585" s="12">
        <v>-5.32210172417956E-2</v>
      </c>
      <c r="K585" s="12">
        <v>-4.9957737027174001E-2</v>
      </c>
      <c r="L585" s="12">
        <v>-0.112808276154285</v>
      </c>
      <c r="M585" s="12">
        <v>-0.103031340198428</v>
      </c>
      <c r="N585" s="12">
        <v>-1.07634105512935E-2</v>
      </c>
      <c r="O585" s="12">
        <v>-4.3099645266486498E-2</v>
      </c>
      <c r="P585" s="12">
        <v>-6.5726421609801203E-2</v>
      </c>
      <c r="Q585" s="12">
        <v>-4.7312796309809398E-2</v>
      </c>
      <c r="R585" s="12">
        <v>-7.4735921123416996E-2</v>
      </c>
      <c r="S585" s="12">
        <v>-6.8742801750393004E-2</v>
      </c>
      <c r="T585" s="12">
        <v>-7.7772612486973106E-2</v>
      </c>
      <c r="U585" s="12">
        <v>1.2298764706823401E-3</v>
      </c>
      <c r="V585" s="12">
        <v>-6.7915954615100096E-2</v>
      </c>
      <c r="W585" s="12">
        <v>-1.9988529250047501E-2</v>
      </c>
      <c r="X585" s="12">
        <v>-2.98377587161371E-2</v>
      </c>
      <c r="Y585" s="12">
        <v>-6.7768995810617103E-3</v>
      </c>
      <c r="Z585" s="12">
        <v>-3.67541341512123E-2</v>
      </c>
      <c r="AA585" s="12">
        <v>-1.0169181165585999E-2</v>
      </c>
      <c r="AB585" s="12">
        <v>-6.1054810123507899E-2</v>
      </c>
      <c r="AC585" s="12">
        <v>-4.24098024131681E-2</v>
      </c>
      <c r="AD585" s="12">
        <v>-1.95379910915216E-3</v>
      </c>
      <c r="AE585" s="12">
        <v>-2.6207618804073098E-2</v>
      </c>
      <c r="AF585" s="12">
        <v>-1.63357905588387E-2</v>
      </c>
      <c r="AG585" s="12">
        <v>-4.6498889402045898E-2</v>
      </c>
      <c r="AH585" s="12">
        <v>-4.4522867345508699E-2</v>
      </c>
      <c r="AI585" s="12">
        <v>-2.0523354849477E-2</v>
      </c>
      <c r="AJ585" s="12">
        <v>-1.4375034606514099E-2</v>
      </c>
      <c r="AK585" s="12">
        <v>-1.9280170039228501E-4</v>
      </c>
      <c r="AL585" s="12">
        <v>7.2918065389530502E-3</v>
      </c>
      <c r="AM585" s="12">
        <v>-1.81529004630509E-3</v>
      </c>
      <c r="AN585" s="12">
        <v>-1.6845175902354601E-2</v>
      </c>
      <c r="AO585" s="12">
        <v>-2.9349969300737098E-2</v>
      </c>
      <c r="AP585" s="12">
        <v>-1.20556221120752E-2</v>
      </c>
      <c r="AQ585" s="12">
        <v>-3.4710925575120198E-2</v>
      </c>
      <c r="AR585" s="12">
        <v>2.18654564742812E-2</v>
      </c>
      <c r="AS585" s="12">
        <v>-1.36364669767565E-2</v>
      </c>
      <c r="AT585" s="12">
        <v>-4.3116355736886797E-2</v>
      </c>
      <c r="AU585" s="12">
        <v>3.74058086519874E-2</v>
      </c>
      <c r="AW585">
        <f t="array" ref="AW585">SUMPRODUCT(B585:AU585,TRANSPOSE('QoL regression results'!$H$3:$H$48))</f>
        <v>0.85746969514754834</v>
      </c>
    </row>
    <row r="586" spans="1:49" x14ac:dyDescent="0.3">
      <c r="A586">
        <v>585</v>
      </c>
      <c r="B586" s="12">
        <v>0.88236478245426697</v>
      </c>
      <c r="C586" s="12">
        <v>1.2413678514580801E-2</v>
      </c>
      <c r="D586" s="12">
        <v>6.7997420107762498E-3</v>
      </c>
      <c r="E586" s="12">
        <v>-3.3395298362148398E-2</v>
      </c>
      <c r="F586" s="12">
        <v>3.0663007113382799E-2</v>
      </c>
      <c r="G586" s="12">
        <v>2.03510928949358E-2</v>
      </c>
      <c r="H586" s="12">
        <v>1.96038515185071E-2</v>
      </c>
      <c r="I586" s="12">
        <v>-1.36140773252798E-2</v>
      </c>
      <c r="J586" s="12">
        <v>-2.7136007090872001E-2</v>
      </c>
      <c r="K586" s="12">
        <v>-3.4615019858748902E-2</v>
      </c>
      <c r="L586" s="12">
        <v>-9.1775530944444295E-2</v>
      </c>
      <c r="M586" s="12">
        <v>-0.11086057629092901</v>
      </c>
      <c r="N586" s="12">
        <v>-1.32251543135834E-2</v>
      </c>
      <c r="O586" s="12">
        <v>-5.0978640515582298E-2</v>
      </c>
      <c r="P586" s="12">
        <v>-5.96252806014166E-2</v>
      </c>
      <c r="Q586" s="12">
        <v>-6.8086542901036107E-2</v>
      </c>
      <c r="R586" s="12">
        <v>-4.3494155621385699E-2</v>
      </c>
      <c r="S586" s="12">
        <v>-4.5157780707974403E-2</v>
      </c>
      <c r="T586" s="12">
        <v>-9.8662695351887195E-2</v>
      </c>
      <c r="U586" s="12">
        <v>5.0235730128646502E-3</v>
      </c>
      <c r="V586" s="12">
        <v>-3.6003035720049197E-2</v>
      </c>
      <c r="W586" s="12">
        <v>-3.2832345051817299E-2</v>
      </c>
      <c r="X586" s="12">
        <v>-4.99244797193448E-2</v>
      </c>
      <c r="Y586" s="12">
        <v>3.3219440473401599E-2</v>
      </c>
      <c r="Z586" s="12">
        <v>1.3329929075198799E-2</v>
      </c>
      <c r="AA586" s="12">
        <v>-1.6038881326646898E-2</v>
      </c>
      <c r="AB586" s="12">
        <v>-6.6216999863104697E-2</v>
      </c>
      <c r="AC586" s="12">
        <v>-2.4573487114934602E-2</v>
      </c>
      <c r="AD586" s="12">
        <v>-4.4434552753204098E-2</v>
      </c>
      <c r="AE586" s="12">
        <v>-2.17855184379111E-2</v>
      </c>
      <c r="AF586" s="12">
        <v>-2.0160284756044498E-2</v>
      </c>
      <c r="AG586" s="12">
        <v>-4.02844752949705E-2</v>
      </c>
      <c r="AH586" s="12">
        <v>-4.8320919688591098E-2</v>
      </c>
      <c r="AI586" s="12">
        <v>-1.3791661999600399E-2</v>
      </c>
      <c r="AJ586" s="12">
        <v>-1.2902196630116099E-2</v>
      </c>
      <c r="AK586" s="12">
        <v>3.1036073418024301E-3</v>
      </c>
      <c r="AL586" s="12">
        <v>1.4925176150269799E-3</v>
      </c>
      <c r="AM586" s="12">
        <v>-6.4827237954358796E-3</v>
      </c>
      <c r="AN586" s="12">
        <v>-1.1003996217046501E-2</v>
      </c>
      <c r="AO586" s="12">
        <v>-2.7079862541928401E-2</v>
      </c>
      <c r="AP586" s="12">
        <v>-9.0643574547613799E-3</v>
      </c>
      <c r="AQ586" s="12">
        <v>-3.32249345896167E-2</v>
      </c>
      <c r="AR586" s="12">
        <v>2.03792857393892E-2</v>
      </c>
      <c r="AS586" s="12">
        <v>-3.76322169514222E-3</v>
      </c>
      <c r="AT586" s="12">
        <v>-4.4375855593722598E-2</v>
      </c>
      <c r="AU586" s="12">
        <v>3.1484332667594497E-2</v>
      </c>
      <c r="AW586">
        <f t="array" ref="AW586">SUMPRODUCT(B586:AU586,TRANSPOSE('QoL regression results'!$H$3:$H$48))</f>
        <v>0.83553638038070288</v>
      </c>
    </row>
    <row r="587" spans="1:49" x14ac:dyDescent="0.3">
      <c r="A587">
        <v>586</v>
      </c>
      <c r="B587" s="12">
        <v>0.88238288108920604</v>
      </c>
      <c r="C587" s="12">
        <v>1.0407510545901201E-3</v>
      </c>
      <c r="D587" s="12">
        <v>1.7074917643407E-2</v>
      </c>
      <c r="E587" s="12">
        <v>-4.7309104471318697E-2</v>
      </c>
      <c r="F587" s="12">
        <v>3.0296657738274401E-2</v>
      </c>
      <c r="G587" s="12">
        <v>1.47597561551784E-2</v>
      </c>
      <c r="H587" s="12">
        <v>1.82753863997994E-2</v>
      </c>
      <c r="I587" s="12">
        <v>-1.7355174404375999E-2</v>
      </c>
      <c r="J587" s="12">
        <v>-4.3945618591264397E-2</v>
      </c>
      <c r="K587" s="12">
        <v>-3.9345961658290803E-2</v>
      </c>
      <c r="L587" s="12">
        <v>-9.6984959803237999E-2</v>
      </c>
      <c r="M587" s="12">
        <v>-0.100393559166359</v>
      </c>
      <c r="N587" s="12">
        <v>-1.8027864573435901E-2</v>
      </c>
      <c r="O587" s="12">
        <v>-2.9025999560117699E-2</v>
      </c>
      <c r="P587" s="12">
        <v>-8.7298580364389297E-2</v>
      </c>
      <c r="Q587" s="12">
        <v>-4.5425994447607199E-2</v>
      </c>
      <c r="R587" s="12">
        <v>-5.4858814749859902E-2</v>
      </c>
      <c r="S587" s="12">
        <v>-4.82897819696613E-2</v>
      </c>
      <c r="T587" s="12">
        <v>-7.5929729259529996E-2</v>
      </c>
      <c r="U587" s="12">
        <v>2.43180613532922E-3</v>
      </c>
      <c r="V587" s="12">
        <v>-8.1233166998008199E-2</v>
      </c>
      <c r="W587" s="12">
        <v>-2.7533533560803899E-2</v>
      </c>
      <c r="X587" s="12">
        <v>-4.1808553902714603E-2</v>
      </c>
      <c r="Y587" s="12">
        <v>1.4653259892390399E-2</v>
      </c>
      <c r="Z587" s="12">
        <v>1.81220954424074E-2</v>
      </c>
      <c r="AA587" s="12">
        <v>-2.57875249514774E-2</v>
      </c>
      <c r="AB587" s="12">
        <v>-6.8908304300148604E-2</v>
      </c>
      <c r="AC587" s="12">
        <v>-8.0050507914458696E-2</v>
      </c>
      <c r="AD587" s="12">
        <v>-3.03785350760339E-2</v>
      </c>
      <c r="AE587" s="12">
        <v>-2.6824780851337399E-2</v>
      </c>
      <c r="AF587" s="12">
        <v>-1.5857899104618399E-2</v>
      </c>
      <c r="AG587" s="12">
        <v>-4.4922544625707501E-2</v>
      </c>
      <c r="AH587" s="12">
        <v>-3.7843069220704198E-2</v>
      </c>
      <c r="AI587" s="12">
        <v>-1.7514430036268801E-2</v>
      </c>
      <c r="AJ587" s="12">
        <v>-1.2810759454731801E-2</v>
      </c>
      <c r="AK587" s="12">
        <v>2.6137613795962399E-3</v>
      </c>
      <c r="AL587" s="12">
        <v>1.3649979999464301E-2</v>
      </c>
      <c r="AM587" s="12">
        <v>-1.19416373463501E-3</v>
      </c>
      <c r="AN587" s="12">
        <v>-1.0462595171719701E-2</v>
      </c>
      <c r="AO587" s="12">
        <v>-2.2489176152897899E-2</v>
      </c>
      <c r="AP587" s="12">
        <v>-8.5373694625494097E-3</v>
      </c>
      <c r="AQ587" s="12">
        <v>-3.1666190042669497E-2</v>
      </c>
      <c r="AR587" s="12">
        <v>2.1088368520031198E-2</v>
      </c>
      <c r="AS587" s="12">
        <v>-7.1033166692479202E-3</v>
      </c>
      <c r="AT587" s="12">
        <v>-3.5493867200351303E-2</v>
      </c>
      <c r="AU587" s="12">
        <v>2.3528744251868999E-2</v>
      </c>
      <c r="AW587">
        <f t="array" ref="AW587">SUMPRODUCT(B587:AU587,TRANSPOSE('QoL regression results'!$H$3:$H$48))</f>
        <v>0.85818979186796607</v>
      </c>
    </row>
    <row r="588" spans="1:49" x14ac:dyDescent="0.3">
      <c r="A588">
        <v>587</v>
      </c>
      <c r="B588" s="12">
        <v>0.89189372936757105</v>
      </c>
      <c r="C588" s="12">
        <v>7.8599615997733997E-3</v>
      </c>
      <c r="D588" s="12">
        <v>-1.0720834885751301E-2</v>
      </c>
      <c r="E588" s="12">
        <v>-3.6305026473604098E-2</v>
      </c>
      <c r="F588" s="12">
        <v>1.25990971824579E-2</v>
      </c>
      <c r="G588" s="12">
        <v>2.62454162477543E-2</v>
      </c>
      <c r="H588" s="12">
        <v>1.38915876497944E-3</v>
      </c>
      <c r="I588" s="12">
        <v>-1.89722914732895E-2</v>
      </c>
      <c r="J588" s="12">
        <v>-6.7345191888121894E-2</v>
      </c>
      <c r="K588" s="12">
        <v>-3.3118852509421801E-2</v>
      </c>
      <c r="L588" s="12">
        <v>-7.3264593393847999E-2</v>
      </c>
      <c r="M588" s="12">
        <v>-7.1943044915199997E-2</v>
      </c>
      <c r="N588" s="12">
        <v>-2.04719962077257E-2</v>
      </c>
      <c r="O588" s="12">
        <v>-7.1041013044347595E-2</v>
      </c>
      <c r="P588" s="12">
        <v>-8.6213413080175702E-2</v>
      </c>
      <c r="Q588" s="12">
        <v>-5.0052922753385902E-2</v>
      </c>
      <c r="R588" s="12">
        <v>-0.120822054075998</v>
      </c>
      <c r="S588" s="12">
        <v>-6.7930620054887494E-2</v>
      </c>
      <c r="T588" s="12">
        <v>-9.6259881769397898E-2</v>
      </c>
      <c r="U588" s="12">
        <v>-1.39382931249694E-2</v>
      </c>
      <c r="V588" s="12">
        <v>1.2555338515521999E-2</v>
      </c>
      <c r="W588" s="12">
        <v>-1.33177494852887E-2</v>
      </c>
      <c r="X588" s="12">
        <v>-4.1099312966896499E-2</v>
      </c>
      <c r="Y588" s="12">
        <v>9.1829334879661197E-4</v>
      </c>
      <c r="Z588" s="12">
        <v>8.6613177001033698E-4</v>
      </c>
      <c r="AA588" s="12">
        <v>-2.6899410226877599E-2</v>
      </c>
      <c r="AB588" s="12">
        <v>-6.2890429271147394E-2</v>
      </c>
      <c r="AC588" s="12">
        <v>-1.27862165354122E-2</v>
      </c>
      <c r="AD588" s="12">
        <v>-2.3620679998391E-2</v>
      </c>
      <c r="AE588" s="12">
        <v>-2.8893775169748E-2</v>
      </c>
      <c r="AF588" s="12">
        <v>-1.92486787715338E-2</v>
      </c>
      <c r="AG588" s="12">
        <v>-4.6204184055099497E-2</v>
      </c>
      <c r="AH588" s="12">
        <v>-2.89512894564346E-2</v>
      </c>
      <c r="AI588" s="12">
        <v>-1.2886945871073901E-2</v>
      </c>
      <c r="AJ588" s="12">
        <v>-1.18402502354518E-2</v>
      </c>
      <c r="AK588" s="12">
        <v>-8.1312694972320004E-3</v>
      </c>
      <c r="AL588" s="12">
        <v>-1.20354170581373E-3</v>
      </c>
      <c r="AM588" s="12">
        <v>-1.5513101900989699E-2</v>
      </c>
      <c r="AN588" s="12">
        <v>-2.6901878103026401E-2</v>
      </c>
      <c r="AO588" s="12">
        <v>-3.5556482725487303E-2</v>
      </c>
      <c r="AP588" s="12">
        <v>-4.7802772613469401E-3</v>
      </c>
      <c r="AQ588" s="12">
        <v>-3.6736444830999603E-2</v>
      </c>
      <c r="AR588" s="12">
        <v>2.36637901935083E-2</v>
      </c>
      <c r="AS588" s="12">
        <v>-1.6007012611448299E-2</v>
      </c>
      <c r="AT588" s="12">
        <v>-4.5388186521267297E-2</v>
      </c>
      <c r="AU588" s="12">
        <v>3.46577537213777E-2</v>
      </c>
      <c r="AW588">
        <f t="array" ref="AW588">SUMPRODUCT(B588:AU588,TRANSPOSE('QoL regression results'!$H$3:$H$48))</f>
        <v>0.86173889820532279</v>
      </c>
    </row>
    <row r="589" spans="1:49" x14ac:dyDescent="0.3">
      <c r="A589">
        <v>588</v>
      </c>
      <c r="B589" s="12">
        <v>0.89863700717778405</v>
      </c>
      <c r="C589" s="12">
        <v>-3.87640989432544E-3</v>
      </c>
      <c r="D589" s="12">
        <v>-1.49912716019603E-2</v>
      </c>
      <c r="E589" s="12">
        <v>-2.51300225434666E-2</v>
      </c>
      <c r="F589" s="12">
        <v>1.82725497803067E-2</v>
      </c>
      <c r="G589" s="12">
        <v>9.0999208261209295E-3</v>
      </c>
      <c r="H589" s="12">
        <v>-1.41905555662731E-2</v>
      </c>
      <c r="I589" s="12">
        <v>-2.9826329550857799E-2</v>
      </c>
      <c r="J589" s="12">
        <v>-7.18397620046234E-2</v>
      </c>
      <c r="K589" s="12">
        <v>-4.8551028252815202E-2</v>
      </c>
      <c r="L589" s="12">
        <v>-7.4868454126812103E-2</v>
      </c>
      <c r="M589" s="12">
        <v>-4.6761332603409603E-2</v>
      </c>
      <c r="N589" s="12">
        <v>-1.7677829423949E-2</v>
      </c>
      <c r="O589" s="12">
        <v>-5.3737280746955801E-2</v>
      </c>
      <c r="P589" s="12">
        <v>-8.8736652643434305E-2</v>
      </c>
      <c r="Q589" s="12">
        <v>-4.0092634112425599E-2</v>
      </c>
      <c r="R589" s="12">
        <v>-8.8582282018708797E-2</v>
      </c>
      <c r="S589" s="12">
        <v>-5.37416257418332E-2</v>
      </c>
      <c r="T589" s="12">
        <v>-0.124140244916097</v>
      </c>
      <c r="U589" s="12">
        <v>-2.2714740443776399E-3</v>
      </c>
      <c r="V589" s="12">
        <v>-7.4247304666431105E-2</v>
      </c>
      <c r="W589" s="12">
        <v>-2.8654212423467801E-2</v>
      </c>
      <c r="X589" s="12">
        <v>-2.8925334096507899E-2</v>
      </c>
      <c r="Y589" s="12">
        <v>-5.1961942423230503E-2</v>
      </c>
      <c r="Z589" s="12">
        <v>3.1164618236432201E-3</v>
      </c>
      <c r="AA589" s="12">
        <v>-2.5865593860738199E-2</v>
      </c>
      <c r="AB589" s="12">
        <v>-7.1048037196247499E-2</v>
      </c>
      <c r="AC589" s="12">
        <v>2.1524629152820701E-2</v>
      </c>
      <c r="AD589" s="12">
        <v>-3.0548524272535901E-2</v>
      </c>
      <c r="AE589" s="12">
        <v>-2.5549800483441801E-2</v>
      </c>
      <c r="AF589" s="12">
        <v>-2.4579544407826202E-2</v>
      </c>
      <c r="AG589" s="12">
        <v>-4.8612392049180601E-2</v>
      </c>
      <c r="AH589" s="12">
        <v>-3.393952473629E-2</v>
      </c>
      <c r="AI589" s="12">
        <v>-1.41417946214977E-2</v>
      </c>
      <c r="AJ589" s="12">
        <v>-1.25677448041646E-2</v>
      </c>
      <c r="AK589" s="12">
        <v>-2.5565175248691398E-3</v>
      </c>
      <c r="AL589" s="12">
        <v>1.84839734626981E-3</v>
      </c>
      <c r="AM589" s="12">
        <v>-6.2174295991710799E-3</v>
      </c>
      <c r="AN589" s="12">
        <v>-1.54768130920229E-2</v>
      </c>
      <c r="AO589" s="12">
        <v>-3.3461472881217598E-2</v>
      </c>
      <c r="AP589" s="12">
        <v>-7.2759070804679698E-3</v>
      </c>
      <c r="AQ589" s="12">
        <v>-3.41151420343433E-2</v>
      </c>
      <c r="AR589" s="12">
        <v>1.7701223018599499E-2</v>
      </c>
      <c r="AS589" s="12">
        <v>-1.01794564729706E-2</v>
      </c>
      <c r="AT589" s="12">
        <v>-4.6067662786346497E-2</v>
      </c>
      <c r="AU589" s="12">
        <v>3.3205951164990602E-2</v>
      </c>
      <c r="AW589">
        <f t="array" ref="AW589">SUMPRODUCT(B589:AU589,TRANSPOSE('QoL regression results'!$H$3:$H$48))</f>
        <v>0.86654587978776387</v>
      </c>
    </row>
    <row r="590" spans="1:49" x14ac:dyDescent="0.3">
      <c r="A590">
        <v>589</v>
      </c>
      <c r="B590" s="12">
        <v>0.89634989580291102</v>
      </c>
      <c r="C590" s="12">
        <v>5.7288522225963201E-4</v>
      </c>
      <c r="D590" s="12">
        <v>-1.37628312017294E-2</v>
      </c>
      <c r="E590" s="12">
        <v>-6.5132681520799096E-2</v>
      </c>
      <c r="F590" s="12">
        <v>1.2156633597850399E-2</v>
      </c>
      <c r="G590" s="12">
        <v>7.2098581675252502E-3</v>
      </c>
      <c r="H590" s="12">
        <v>1.77658776150178E-2</v>
      </c>
      <c r="I590" s="12">
        <v>-1.09586071390264E-2</v>
      </c>
      <c r="J590" s="12">
        <v>-6.4500524173249404E-2</v>
      </c>
      <c r="K590" s="12">
        <v>-3.8556818835465502E-2</v>
      </c>
      <c r="L590" s="12">
        <v>-9.3493261289985502E-2</v>
      </c>
      <c r="M590" s="12">
        <v>-0.13044729517818399</v>
      </c>
      <c r="N590" s="12">
        <v>-2.26745570905156E-2</v>
      </c>
      <c r="O590" s="12">
        <v>-5.6842848527525698E-2</v>
      </c>
      <c r="P590" s="12">
        <v>-7.8001890833909002E-2</v>
      </c>
      <c r="Q590" s="12">
        <v>-9.2673373450003704E-2</v>
      </c>
      <c r="R590" s="12">
        <v>-4.5333072342406501E-2</v>
      </c>
      <c r="S590" s="12">
        <v>-5.9061920222723899E-2</v>
      </c>
      <c r="T590" s="12">
        <v>-8.6943681702743497E-2</v>
      </c>
      <c r="U590" s="12">
        <v>-1.27885367863506E-3</v>
      </c>
      <c r="V590" s="12">
        <v>-2.6824985624715799E-2</v>
      </c>
      <c r="W590" s="12">
        <v>-2.0503768120582501E-2</v>
      </c>
      <c r="X590" s="12">
        <v>-4.13086827828111E-2</v>
      </c>
      <c r="Y590" s="12">
        <v>-3.6640713982811803E-2</v>
      </c>
      <c r="Z590" s="12">
        <v>4.91080803453171E-2</v>
      </c>
      <c r="AA590" s="12">
        <v>-1.96302303001374E-2</v>
      </c>
      <c r="AB590" s="12">
        <v>-6.4983086529760606E-2</v>
      </c>
      <c r="AC590" s="12">
        <v>-1.3501937734701E-2</v>
      </c>
      <c r="AD590" s="12">
        <v>-5.17822061674467E-2</v>
      </c>
      <c r="AE590" s="12">
        <v>-2.9276937900095799E-2</v>
      </c>
      <c r="AF590" s="12">
        <v>-1.0614290012550201E-2</v>
      </c>
      <c r="AG590" s="12">
        <v>-4.41882388237958E-2</v>
      </c>
      <c r="AH590" s="12">
        <v>-2.7927221681120301E-2</v>
      </c>
      <c r="AI590" s="12">
        <v>-1.7753098488227901E-2</v>
      </c>
      <c r="AJ590" s="12">
        <v>-1.52854485238392E-2</v>
      </c>
      <c r="AK590" s="12">
        <v>8.7227793009599498E-4</v>
      </c>
      <c r="AL590" s="12">
        <v>4.7983509793189001E-3</v>
      </c>
      <c r="AM590" s="12">
        <v>-9.6457744153701508E-3</v>
      </c>
      <c r="AN590" s="12">
        <v>-1.9746218407446899E-2</v>
      </c>
      <c r="AO590" s="12">
        <v>-2.9367470271749799E-2</v>
      </c>
      <c r="AP590" s="12">
        <v>-8.7928279209089997E-3</v>
      </c>
      <c r="AQ590" s="12">
        <v>-3.7598466134493601E-2</v>
      </c>
      <c r="AR590" s="12">
        <v>1.9300582679997499E-2</v>
      </c>
      <c r="AS590" s="12">
        <v>-8.2476635137841998E-3</v>
      </c>
      <c r="AT590" s="12">
        <v>-4.1276747356973502E-2</v>
      </c>
      <c r="AU590" s="12">
        <v>3.13667519637153E-2</v>
      </c>
      <c r="AW590">
        <f t="array" ref="AW590">SUMPRODUCT(B590:AU590,TRANSPOSE('QoL regression results'!$H$3:$H$48))</f>
        <v>0.87322102510110966</v>
      </c>
    </row>
    <row r="591" spans="1:49" x14ac:dyDescent="0.3">
      <c r="A591">
        <v>590</v>
      </c>
      <c r="B591" s="12">
        <v>0.88963356233073099</v>
      </c>
      <c r="C591" s="12">
        <v>-7.4650334551593298E-3</v>
      </c>
      <c r="D591" s="12">
        <v>-3.7280842184039299E-4</v>
      </c>
      <c r="E591" s="12">
        <v>-3.8839935204393501E-2</v>
      </c>
      <c r="F591" s="12">
        <v>2.90975175167342E-2</v>
      </c>
      <c r="G591" s="12">
        <v>1.14050295229382E-2</v>
      </c>
      <c r="H591" s="12">
        <v>-1.46699591232678E-2</v>
      </c>
      <c r="I591" s="12">
        <v>-1.84119446393687E-2</v>
      </c>
      <c r="J591" s="12">
        <v>-6.69371252186481E-2</v>
      </c>
      <c r="K591" s="12">
        <v>-3.7357672834480403E-2</v>
      </c>
      <c r="L591" s="12">
        <v>-9.5090817881876205E-2</v>
      </c>
      <c r="M591" s="12">
        <v>-0.12113710005835999</v>
      </c>
      <c r="N591" s="12">
        <v>-1.8693606414009599E-2</v>
      </c>
      <c r="O591" s="12">
        <v>-4.5890943134059101E-2</v>
      </c>
      <c r="P591" s="12">
        <v>-9.0888330659650698E-2</v>
      </c>
      <c r="Q591" s="12">
        <v>-0.112184262078269</v>
      </c>
      <c r="R591" s="12">
        <v>-2.8027084744069598E-2</v>
      </c>
      <c r="S591" s="12">
        <v>-4.94302344985557E-2</v>
      </c>
      <c r="T591" s="12">
        <v>-6.5362284164506707E-2</v>
      </c>
      <c r="U591" s="12">
        <v>8.6610587768509197E-3</v>
      </c>
      <c r="V591" s="12">
        <v>-7.25228071593189E-3</v>
      </c>
      <c r="W591" s="12">
        <v>-2.78770860324139E-2</v>
      </c>
      <c r="X591" s="12">
        <v>-5.2580020912019798E-2</v>
      </c>
      <c r="Y591" s="12">
        <v>1.0607631572288801E-2</v>
      </c>
      <c r="Z591" s="12">
        <v>-2.0968786789533098E-2</v>
      </c>
      <c r="AA591" s="12">
        <v>-1.72192917240108E-2</v>
      </c>
      <c r="AB591" s="12">
        <v>-5.6082135310727498E-2</v>
      </c>
      <c r="AC591" s="12">
        <v>-2.75437765911811E-2</v>
      </c>
      <c r="AD591" s="12">
        <v>-5.6380240625281602E-2</v>
      </c>
      <c r="AE591" s="12">
        <v>-2.8351868547646101E-2</v>
      </c>
      <c r="AF591" s="12">
        <v>-8.2897297649489905E-3</v>
      </c>
      <c r="AG591" s="12">
        <v>-4.6285861950398501E-2</v>
      </c>
      <c r="AH591" s="12">
        <v>-3.3994682520758601E-2</v>
      </c>
      <c r="AI591" s="12">
        <v>-1.9709629461914201E-2</v>
      </c>
      <c r="AJ591" s="12">
        <v>-9.0040866080546202E-3</v>
      </c>
      <c r="AK591" s="12">
        <v>1.8251598064562399E-3</v>
      </c>
      <c r="AL591" s="12">
        <v>9.0358754710395204E-3</v>
      </c>
      <c r="AM591" s="12">
        <v>8.4993588035959405E-4</v>
      </c>
      <c r="AN591" s="12">
        <v>-1.44404766139615E-2</v>
      </c>
      <c r="AO591" s="12">
        <v>-3.5515715428583103E-2</v>
      </c>
      <c r="AP591" s="12">
        <v>-1.17279223663216E-2</v>
      </c>
      <c r="AQ591" s="12">
        <v>-4.2042501967120803E-2</v>
      </c>
      <c r="AR591" s="12">
        <v>2.2837948412603299E-2</v>
      </c>
      <c r="AS591" s="12">
        <v>-9.1630141299562703E-3</v>
      </c>
      <c r="AT591" s="12">
        <v>-3.8429656775003797E-2</v>
      </c>
      <c r="AU591" s="12">
        <v>2.9040304874771002E-2</v>
      </c>
      <c r="AW591">
        <f t="array" ref="AW591">SUMPRODUCT(B591:AU591,TRANSPOSE('QoL regression results'!$H$3:$H$48))</f>
        <v>0.8646747552810119</v>
      </c>
    </row>
    <row r="592" spans="1:49" x14ac:dyDescent="0.3">
      <c r="A592">
        <v>591</v>
      </c>
      <c r="B592" s="12">
        <v>0.89303272854767801</v>
      </c>
      <c r="C592" s="12">
        <v>1.6528029198126599E-3</v>
      </c>
      <c r="D592" s="12">
        <v>-8.07634382050605E-3</v>
      </c>
      <c r="E592" s="12">
        <v>-4.7393679665551497E-2</v>
      </c>
      <c r="F592" s="12">
        <v>2.1747125416925899E-2</v>
      </c>
      <c r="G592" s="12">
        <v>1.82408510104306E-2</v>
      </c>
      <c r="H592" s="12">
        <v>2.0029089564663399E-2</v>
      </c>
      <c r="I592" s="12">
        <v>-1.5579085740610199E-2</v>
      </c>
      <c r="J592" s="12">
        <v>-5.2249033005725497E-2</v>
      </c>
      <c r="K592" s="12">
        <v>-3.6506358762131097E-2</v>
      </c>
      <c r="L592" s="12">
        <v>-7.9629773027180897E-2</v>
      </c>
      <c r="M592" s="12">
        <v>-6.0644282003393703E-2</v>
      </c>
      <c r="N592" s="12">
        <v>-1.4175690170403999E-2</v>
      </c>
      <c r="O592" s="12">
        <v>-3.8886754765390601E-2</v>
      </c>
      <c r="P592" s="12">
        <v>-8.5726055737513102E-2</v>
      </c>
      <c r="Q592" s="12">
        <v>-7.3979630436954102E-2</v>
      </c>
      <c r="R592" s="12">
        <v>-0.118186993361886</v>
      </c>
      <c r="S592" s="12">
        <v>-7.2976050727169797E-2</v>
      </c>
      <c r="T592" s="12">
        <v>-7.4949403200128703E-2</v>
      </c>
      <c r="U592" s="12">
        <v>7.5071176306182102E-3</v>
      </c>
      <c r="V592" s="12">
        <v>-0.102525768968319</v>
      </c>
      <c r="W592" s="12">
        <v>-1.9356289442583802E-2</v>
      </c>
      <c r="X592" s="12">
        <v>-4.3299010784457401E-2</v>
      </c>
      <c r="Y592" s="12">
        <v>-1.7724784317123599E-2</v>
      </c>
      <c r="Z592" s="12">
        <v>2.9032000562049798E-3</v>
      </c>
      <c r="AA592" s="12">
        <v>-5.9383910024951702E-3</v>
      </c>
      <c r="AB592" s="12">
        <v>-6.1069278372600802E-2</v>
      </c>
      <c r="AC592" s="12">
        <v>4.8801838876904704E-3</v>
      </c>
      <c r="AD592" s="12">
        <v>-1.38930730336924E-2</v>
      </c>
      <c r="AE592" s="12">
        <v>-2.8739218607078201E-2</v>
      </c>
      <c r="AF592" s="12">
        <v>-1.0799600707084901E-2</v>
      </c>
      <c r="AG592" s="12">
        <v>-4.2460605831974599E-2</v>
      </c>
      <c r="AH592" s="12">
        <v>-3.5326853608239298E-2</v>
      </c>
      <c r="AI592" s="12">
        <v>-2.4076486246094601E-2</v>
      </c>
      <c r="AJ592" s="12">
        <v>-1.14859597897352E-2</v>
      </c>
      <c r="AK592" s="12">
        <v>3.63206638298236E-3</v>
      </c>
      <c r="AL592" s="12">
        <v>1.12538531454541E-2</v>
      </c>
      <c r="AM592" s="12">
        <v>-2.7278951339363799E-3</v>
      </c>
      <c r="AN592" s="12">
        <v>-1.4914959188417801E-2</v>
      </c>
      <c r="AO592" s="12">
        <v>-2.5999507917050999E-2</v>
      </c>
      <c r="AP592" s="12">
        <v>-1.1160281601890001E-2</v>
      </c>
      <c r="AQ592" s="12">
        <v>-4.08082660555611E-2</v>
      </c>
      <c r="AR592" s="12">
        <v>1.7776573272888101E-2</v>
      </c>
      <c r="AS592" s="12">
        <v>-9.5597301578278105E-3</v>
      </c>
      <c r="AT592" s="12">
        <v>-3.7886253976335098E-2</v>
      </c>
      <c r="AU592" s="12">
        <v>2.8026402957840299E-2</v>
      </c>
      <c r="AW592">
        <f t="array" ref="AW592">SUMPRODUCT(B592:AU592,TRANSPOSE('QoL regression results'!$H$3:$H$48))</f>
        <v>0.86895972808489286</v>
      </c>
    </row>
    <row r="593" spans="1:49" x14ac:dyDescent="0.3">
      <c r="A593">
        <v>592</v>
      </c>
      <c r="B593" s="12">
        <v>0.88894641029238697</v>
      </c>
      <c r="C593" s="12">
        <v>6.8874924881511604E-3</v>
      </c>
      <c r="D593" s="12">
        <v>-4.0004598636240096E-3</v>
      </c>
      <c r="E593" s="12">
        <v>-4.2602055252380498E-2</v>
      </c>
      <c r="F593" s="12">
        <v>3.3719080149890703E-2</v>
      </c>
      <c r="G593" s="12">
        <v>2.15462310016921E-2</v>
      </c>
      <c r="H593" s="12">
        <v>3.5051400650628797E-2</v>
      </c>
      <c r="I593" s="12">
        <v>-2.9942045517860099E-2</v>
      </c>
      <c r="J593" s="12">
        <v>-4.2063244430573403E-2</v>
      </c>
      <c r="K593" s="12">
        <v>-3.8677954175038901E-2</v>
      </c>
      <c r="L593" s="12">
        <v>-8.07135915129676E-2</v>
      </c>
      <c r="M593" s="12">
        <v>-0.121995894797747</v>
      </c>
      <c r="N593" s="12">
        <v>-1.8824896655283498E-2</v>
      </c>
      <c r="O593" s="12">
        <v>-5.2929922349865197E-2</v>
      </c>
      <c r="P593" s="12">
        <v>-9.1738514522381395E-2</v>
      </c>
      <c r="Q593" s="12">
        <v>-6.5664071134351604E-2</v>
      </c>
      <c r="R593" s="12">
        <v>-5.7860253778188597E-2</v>
      </c>
      <c r="S593" s="12">
        <v>-4.7753892811574099E-2</v>
      </c>
      <c r="T593" s="12">
        <v>-9.1719438566429806E-2</v>
      </c>
      <c r="U593" s="12">
        <v>2.9517435996603801E-2</v>
      </c>
      <c r="V593" s="12">
        <v>-7.2853759953522904E-2</v>
      </c>
      <c r="W593" s="12">
        <v>-4.4654900808259103E-2</v>
      </c>
      <c r="X593" s="12">
        <v>-4.3798533889991199E-2</v>
      </c>
      <c r="Y593" s="12">
        <v>-4.6945871024927496E-3</v>
      </c>
      <c r="Z593" s="12">
        <v>1.24689247395027E-2</v>
      </c>
      <c r="AA593" s="12">
        <v>-2.59125861019136E-3</v>
      </c>
      <c r="AB593" s="12">
        <v>-6.6910371340661995E-2</v>
      </c>
      <c r="AC593" s="12">
        <v>-4.2074943374015003E-2</v>
      </c>
      <c r="AD593" s="12">
        <v>-8.7323600216352906E-3</v>
      </c>
      <c r="AE593" s="12">
        <v>-2.0323717871247302E-2</v>
      </c>
      <c r="AF593" s="12">
        <v>-1.19434402052872E-2</v>
      </c>
      <c r="AG593" s="12">
        <v>-4.3888739535553001E-2</v>
      </c>
      <c r="AH593" s="12">
        <v>-4.7908235424621401E-2</v>
      </c>
      <c r="AI593" s="12">
        <v>-1.9999837650483701E-2</v>
      </c>
      <c r="AJ593" s="12">
        <v>-1.2693188089114101E-2</v>
      </c>
      <c r="AK593" s="12">
        <v>2.3223968919266701E-3</v>
      </c>
      <c r="AL593" s="12">
        <v>7.6008552747273399E-3</v>
      </c>
      <c r="AM593" s="12">
        <v>-2.9138497072949601E-3</v>
      </c>
      <c r="AN593" s="12">
        <v>-9.9217103031290707E-3</v>
      </c>
      <c r="AO593" s="12">
        <v>-2.4024154375250701E-2</v>
      </c>
      <c r="AP593" s="12">
        <v>-7.0879110621167004E-3</v>
      </c>
      <c r="AQ593" s="12">
        <v>-3.5564765811608903E-2</v>
      </c>
      <c r="AR593" s="12">
        <v>2.2530347016890901E-2</v>
      </c>
      <c r="AS593" s="12">
        <v>-1.01616008889638E-2</v>
      </c>
      <c r="AT593" s="12">
        <v>-4.4158258565946497E-2</v>
      </c>
      <c r="AU593" s="12">
        <v>2.4584385581843501E-2</v>
      </c>
      <c r="AW593">
        <f t="array" ref="AW593">SUMPRODUCT(B593:AU593,TRANSPOSE('QoL regression results'!$H$3:$H$48))</f>
        <v>0.84863903014249287</v>
      </c>
    </row>
    <row r="594" spans="1:49" x14ac:dyDescent="0.3">
      <c r="A594">
        <v>593</v>
      </c>
      <c r="B594" s="12">
        <v>0.88621715571607096</v>
      </c>
      <c r="C594" s="12">
        <v>9.2771292746801105E-3</v>
      </c>
      <c r="D594" s="12">
        <v>1.6081512400043602E-2</v>
      </c>
      <c r="E594" s="12">
        <v>-5.2630258418934497E-2</v>
      </c>
      <c r="F594" s="12">
        <v>2.0849481832565801E-2</v>
      </c>
      <c r="G594" s="12">
        <v>6.6961194467353297E-3</v>
      </c>
      <c r="H594" s="12">
        <v>2.5445422456778699E-4</v>
      </c>
      <c r="I594" s="12">
        <v>-1.5912611468195399E-2</v>
      </c>
      <c r="J594" s="12">
        <v>-6.7506983034701706E-2</v>
      </c>
      <c r="K594" s="12">
        <v>-4.1398591839779002E-2</v>
      </c>
      <c r="L594" s="12">
        <v>-8.6016659368622003E-2</v>
      </c>
      <c r="M594" s="12">
        <v>-0.11429041934994801</v>
      </c>
      <c r="N594" s="12">
        <v>-1.9421398680227499E-2</v>
      </c>
      <c r="O594" s="12">
        <v>-6.1258757657692502E-2</v>
      </c>
      <c r="P594" s="12">
        <v>-4.5415368182037202E-2</v>
      </c>
      <c r="Q594" s="12">
        <v>-4.7210666369735498E-2</v>
      </c>
      <c r="R594" s="12">
        <v>-6.2459936025388602E-2</v>
      </c>
      <c r="S594" s="12">
        <v>-4.5133035611419799E-2</v>
      </c>
      <c r="T594" s="12">
        <v>-7.5072937669206002E-2</v>
      </c>
      <c r="U594" s="12">
        <v>-6.0049896984859996E-4</v>
      </c>
      <c r="V594" s="12">
        <v>-4.3372763650244998E-2</v>
      </c>
      <c r="W594" s="12">
        <v>-4.4645683131664896E-3</v>
      </c>
      <c r="X594" s="12">
        <v>-4.1898894275888603E-2</v>
      </c>
      <c r="Y594" s="12">
        <v>-2.9659729683958101E-2</v>
      </c>
      <c r="Z594" s="12">
        <v>-1.7218377560542501E-2</v>
      </c>
      <c r="AA594" s="12">
        <v>-1.8450063644239501E-2</v>
      </c>
      <c r="AB594" s="12">
        <v>-7.6605652421415205E-2</v>
      </c>
      <c r="AC594" s="12">
        <v>-2.6023544483068799E-2</v>
      </c>
      <c r="AD594" s="12">
        <v>-4.7674081162478503E-2</v>
      </c>
      <c r="AE594" s="12">
        <v>-2.0675042888967099E-2</v>
      </c>
      <c r="AF594" s="12">
        <v>-6.8699610488310104E-3</v>
      </c>
      <c r="AG594" s="12">
        <v>-4.2911625623101503E-2</v>
      </c>
      <c r="AH594" s="12">
        <v>-4.1171304529685399E-2</v>
      </c>
      <c r="AI594" s="12">
        <v>-1.78787449386302E-2</v>
      </c>
      <c r="AJ594" s="12">
        <v>-1.1500057573800499E-2</v>
      </c>
      <c r="AK594" s="12">
        <v>-2.6737228142199002E-3</v>
      </c>
      <c r="AL594" s="12">
        <v>6.8893973809222497E-3</v>
      </c>
      <c r="AM594" s="12">
        <v>-9.0061046595469908E-3</v>
      </c>
      <c r="AN594" s="12">
        <v>-1.4300227814522301E-2</v>
      </c>
      <c r="AO594" s="12">
        <v>-3.64409479451763E-2</v>
      </c>
      <c r="AP594" s="12">
        <v>-1.36668669308676E-2</v>
      </c>
      <c r="AQ594" s="12">
        <v>-5.04616653806777E-2</v>
      </c>
      <c r="AR594" s="12">
        <v>2.19660119396159E-2</v>
      </c>
      <c r="AS594" s="12">
        <v>-1.33676539784245E-2</v>
      </c>
      <c r="AT594" s="12">
        <v>-4.7356343709610602E-2</v>
      </c>
      <c r="AU594" s="12">
        <v>4.0034108907955702E-2</v>
      </c>
      <c r="AW594">
        <f t="array" ref="AW594">SUMPRODUCT(B594:AU594,TRANSPOSE('QoL regression results'!$H$3:$H$48))</f>
        <v>0.85193524856730773</v>
      </c>
    </row>
    <row r="595" spans="1:49" x14ac:dyDescent="0.3">
      <c r="A595">
        <v>594</v>
      </c>
      <c r="B595" s="12">
        <v>0.88320186993606797</v>
      </c>
      <c r="C595" s="12">
        <v>9.6544369013249094E-3</v>
      </c>
      <c r="D595" s="12">
        <v>1.42361425669555E-2</v>
      </c>
      <c r="E595" s="12">
        <v>-1.2518811190266099E-2</v>
      </c>
      <c r="F595" s="12">
        <v>1.8244433721023402E-2</v>
      </c>
      <c r="G595" s="12">
        <v>4.4328696179643697E-3</v>
      </c>
      <c r="H595" s="12">
        <v>-2.1945611756265599E-2</v>
      </c>
      <c r="I595" s="12">
        <v>-2.8886730113977101E-2</v>
      </c>
      <c r="J595" s="12">
        <v>-6.3636803813934897E-2</v>
      </c>
      <c r="K595" s="12">
        <v>-3.7877462057272097E-2</v>
      </c>
      <c r="L595" s="12">
        <v>-9.0360764617702705E-2</v>
      </c>
      <c r="M595" s="12">
        <v>-0.119139938700368</v>
      </c>
      <c r="N595" s="12">
        <v>-9.1370662727089103E-3</v>
      </c>
      <c r="O595" s="12">
        <v>-4.0007958086371698E-2</v>
      </c>
      <c r="P595" s="12">
        <v>-0.11829624103547901</v>
      </c>
      <c r="Q595" s="12">
        <v>-3.4121255266951603E-2</v>
      </c>
      <c r="R595" s="12">
        <v>-2.8689516689479099E-3</v>
      </c>
      <c r="S595" s="12">
        <v>-6.3480207198420596E-2</v>
      </c>
      <c r="T595" s="12">
        <v>-9.4184703386168495E-2</v>
      </c>
      <c r="U595" s="12">
        <v>1.7895600031255201E-2</v>
      </c>
      <c r="V595" s="12">
        <v>-9.2609725278235494E-2</v>
      </c>
      <c r="W595" s="12">
        <v>-3.1122881309231899E-2</v>
      </c>
      <c r="X595" s="12">
        <v>-3.0530439192870702E-2</v>
      </c>
      <c r="Y595" s="12">
        <v>-2.0629444197787102E-3</v>
      </c>
      <c r="Z595" s="12">
        <v>2.65461027562525E-2</v>
      </c>
      <c r="AA595" s="12">
        <v>-1.6923328854689602E-2</v>
      </c>
      <c r="AB595" s="12">
        <v>-5.90757727469658E-2</v>
      </c>
      <c r="AC595" s="12">
        <v>-6.7809664696862702E-3</v>
      </c>
      <c r="AD595" s="12">
        <v>1.6946662852931E-3</v>
      </c>
      <c r="AE595" s="12">
        <v>-2.7979607784213101E-2</v>
      </c>
      <c r="AF595" s="12">
        <v>-2.4776876729250701E-2</v>
      </c>
      <c r="AG595" s="12">
        <v>-4.1326642389348099E-2</v>
      </c>
      <c r="AH595" s="12">
        <v>-2.8985882415630201E-2</v>
      </c>
      <c r="AI595" s="12">
        <v>-2.0334989746156999E-2</v>
      </c>
      <c r="AJ595" s="12">
        <v>-1.51796246891297E-2</v>
      </c>
      <c r="AK595" s="12">
        <v>8.5000072701557697E-3</v>
      </c>
      <c r="AL595" s="12">
        <v>8.8193149596958904E-3</v>
      </c>
      <c r="AM595" s="12">
        <v>-4.8820741231302804E-3</v>
      </c>
      <c r="AN595" s="12">
        <v>-6.7043879133758299E-3</v>
      </c>
      <c r="AO595" s="12">
        <v>-2.7182296927238999E-2</v>
      </c>
      <c r="AP595" s="12">
        <v>-9.1457306717347506E-3</v>
      </c>
      <c r="AQ595" s="12">
        <v>-3.7511848961537801E-2</v>
      </c>
      <c r="AR595" s="12">
        <v>2.51626589662335E-2</v>
      </c>
      <c r="AS595" s="12">
        <v>-1.0927389058883999E-2</v>
      </c>
      <c r="AT595" s="12">
        <v>-4.88388118743645E-2</v>
      </c>
      <c r="AU595" s="12">
        <v>2.9045013812498601E-2</v>
      </c>
      <c r="AW595">
        <f t="array" ref="AW595">SUMPRODUCT(B595:AU595,TRANSPOSE('QoL regression results'!$H$3:$H$48))</f>
        <v>0.86303530248013371</v>
      </c>
    </row>
    <row r="596" spans="1:49" x14ac:dyDescent="0.3">
      <c r="A596">
        <v>595</v>
      </c>
      <c r="B596" s="12">
        <v>0.89822397547989896</v>
      </c>
      <c r="C596" s="12">
        <v>1.80544728218291E-3</v>
      </c>
      <c r="D596" s="12">
        <v>-1.46442448034003E-2</v>
      </c>
      <c r="E596" s="12">
        <v>-2.94289461604306E-2</v>
      </c>
      <c r="F596" s="12">
        <v>1.9842193084664402E-2</v>
      </c>
      <c r="G596" s="12">
        <v>2.1164299427624E-2</v>
      </c>
      <c r="H596" s="12">
        <v>5.8998971946751799E-3</v>
      </c>
      <c r="I596" s="12">
        <v>-3.4516324631635099E-2</v>
      </c>
      <c r="J596" s="12">
        <v>-8.1497411531932795E-2</v>
      </c>
      <c r="K596" s="12">
        <v>-4.4342497656611003E-2</v>
      </c>
      <c r="L596" s="12">
        <v>-8.4378272982825894E-2</v>
      </c>
      <c r="M596" s="12">
        <v>-5.92136922111774E-2</v>
      </c>
      <c r="N596" s="12">
        <v>-1.23564699000635E-2</v>
      </c>
      <c r="O596" s="12">
        <v>-7.1668827843371197E-2</v>
      </c>
      <c r="P596" s="12">
        <v>-9.2820837484377902E-2</v>
      </c>
      <c r="Q596" s="12">
        <v>-6.8642750818515993E-2</v>
      </c>
      <c r="R596" s="12">
        <v>-7.57354723212917E-2</v>
      </c>
      <c r="S596" s="12">
        <v>-4.19985595412306E-2</v>
      </c>
      <c r="T596" s="12">
        <v>-7.3384955817126299E-2</v>
      </c>
      <c r="U596" s="12">
        <v>-1.9392060453875799E-3</v>
      </c>
      <c r="V596" s="12">
        <v>-3.1230221403527901E-2</v>
      </c>
      <c r="W596" s="12">
        <v>-2.7734043759100799E-2</v>
      </c>
      <c r="X596" s="12">
        <v>-1.26183801601109E-2</v>
      </c>
      <c r="Y596" s="12">
        <v>-2.8095387660040199E-2</v>
      </c>
      <c r="Z596" s="12">
        <v>-3.0029042345396401E-2</v>
      </c>
      <c r="AA596" s="12">
        <v>-1.1220513930635801E-2</v>
      </c>
      <c r="AB596" s="12">
        <v>-5.7975000578958602E-2</v>
      </c>
      <c r="AC596" s="12">
        <v>2.0918536047286699E-4</v>
      </c>
      <c r="AD596" s="12">
        <v>-2.7106433661521299E-2</v>
      </c>
      <c r="AE596" s="12">
        <v>-2.3834513273463399E-2</v>
      </c>
      <c r="AF596" s="12">
        <v>3.3108721857727399E-3</v>
      </c>
      <c r="AG596" s="12">
        <v>-3.6464639269157599E-2</v>
      </c>
      <c r="AH596" s="12">
        <v>-3.41985509716927E-2</v>
      </c>
      <c r="AI596" s="12">
        <v>-1.50298159341643E-2</v>
      </c>
      <c r="AJ596" s="12">
        <v>-1.45331964720843E-2</v>
      </c>
      <c r="AK596" s="12">
        <v>-2.5290316565222599E-3</v>
      </c>
      <c r="AL596" s="12">
        <v>-6.2003830256933002E-3</v>
      </c>
      <c r="AM596" s="12">
        <v>-1.6562694925783002E-2</v>
      </c>
      <c r="AN596" s="12">
        <v>-2.3646604982856399E-2</v>
      </c>
      <c r="AO596" s="12">
        <v>-4.2351839160989897E-2</v>
      </c>
      <c r="AP596" s="12">
        <v>-1.2169257712158999E-2</v>
      </c>
      <c r="AQ596" s="12">
        <v>-4.4991799070839597E-2</v>
      </c>
      <c r="AR596" s="12">
        <v>1.9782140634209001E-2</v>
      </c>
      <c r="AS596" s="12">
        <v>-7.7110190098206898E-3</v>
      </c>
      <c r="AT596" s="12">
        <v>-3.9093865561563003E-2</v>
      </c>
      <c r="AU596" s="12">
        <v>2.9599429432706499E-2</v>
      </c>
      <c r="AW596">
        <f t="array" ref="AW596">SUMPRODUCT(B596:AU596,TRANSPOSE('QoL regression results'!$H$3:$H$48))</f>
        <v>0.85782504148251304</v>
      </c>
    </row>
    <row r="597" spans="1:49" x14ac:dyDescent="0.3">
      <c r="A597">
        <v>596</v>
      </c>
      <c r="B597" s="12">
        <v>0.88808453320422898</v>
      </c>
      <c r="C597" s="12">
        <v>-7.5356767917214898E-4</v>
      </c>
      <c r="D597" s="12">
        <v>-7.2418288442250497E-3</v>
      </c>
      <c r="E597" s="12">
        <v>-1.9614676272005201E-2</v>
      </c>
      <c r="F597" s="12">
        <v>2.4873097049003999E-2</v>
      </c>
      <c r="G597" s="12">
        <v>1.8435196884116899E-2</v>
      </c>
      <c r="H597" s="12">
        <v>1.14881566991328E-2</v>
      </c>
      <c r="I597" s="12">
        <v>-1.46524436445277E-2</v>
      </c>
      <c r="J597" s="12">
        <v>-5.8088107023967002E-2</v>
      </c>
      <c r="K597" s="12">
        <v>-3.4951029447875398E-2</v>
      </c>
      <c r="L597" s="12">
        <v>-9.1020439593839597E-2</v>
      </c>
      <c r="M597" s="12">
        <v>-0.11650155821477499</v>
      </c>
      <c r="N597" s="12">
        <v>-2.11532824088995E-2</v>
      </c>
      <c r="O597" s="12">
        <v>-6.8606562540974095E-2</v>
      </c>
      <c r="P597" s="12">
        <v>-0.137154220415169</v>
      </c>
      <c r="Q597" s="12">
        <v>-4.5899806603941197E-2</v>
      </c>
      <c r="R597" s="12">
        <v>4.5338541807974503E-2</v>
      </c>
      <c r="S597" s="12">
        <v>-2.9256863002494998E-2</v>
      </c>
      <c r="T597" s="12">
        <v>-6.1233663336409498E-2</v>
      </c>
      <c r="U597" s="12">
        <v>-1.1918478330541301E-2</v>
      </c>
      <c r="V597" s="12">
        <v>-9.0038849511952804E-2</v>
      </c>
      <c r="W597" s="12">
        <v>-4.3253661833120599E-2</v>
      </c>
      <c r="X597" s="12">
        <v>-2.3963894289475301E-2</v>
      </c>
      <c r="Y597" s="12">
        <v>-5.8962989639725896E-3</v>
      </c>
      <c r="Z597" s="12">
        <v>-4.0359224008845304E-3</v>
      </c>
      <c r="AA597" s="12">
        <v>-2.1835283043698601E-2</v>
      </c>
      <c r="AB597" s="12">
        <v>-0.101680822845409</v>
      </c>
      <c r="AC597" s="12">
        <v>-3.6500518570824002E-2</v>
      </c>
      <c r="AD597" s="12">
        <v>-3.5372585190820302E-2</v>
      </c>
      <c r="AE597" s="12">
        <v>-2.6929233220057001E-2</v>
      </c>
      <c r="AF597" s="12">
        <v>-2.2401856841629E-2</v>
      </c>
      <c r="AG597" s="12">
        <v>-4.73636706748711E-2</v>
      </c>
      <c r="AH597" s="12">
        <v>-3.62216644545078E-2</v>
      </c>
      <c r="AI597" s="12">
        <v>-1.6167040416101699E-2</v>
      </c>
      <c r="AJ597" s="12">
        <v>-1.5780032668245202E-2</v>
      </c>
      <c r="AK597" s="12">
        <v>5.0210011951210996E-3</v>
      </c>
      <c r="AL597" s="12">
        <v>6.44918172779297E-3</v>
      </c>
      <c r="AM597" s="12">
        <v>-1.8328478504620199E-3</v>
      </c>
      <c r="AN597" s="12">
        <v>-1.2061127626897501E-2</v>
      </c>
      <c r="AO597" s="12">
        <v>-2.92490462772792E-2</v>
      </c>
      <c r="AP597" s="12">
        <v>-3.9162906032901602E-3</v>
      </c>
      <c r="AQ597" s="12">
        <v>-3.1979402910012403E-2</v>
      </c>
      <c r="AR597" s="12">
        <v>1.83400113851779E-2</v>
      </c>
      <c r="AS597" s="12">
        <v>-1.29467163540806E-2</v>
      </c>
      <c r="AT597" s="12">
        <v>-4.5408628292333199E-2</v>
      </c>
      <c r="AU597" s="12">
        <v>3.4522465410743997E-2</v>
      </c>
      <c r="AW597">
        <f t="array" ref="AW597">SUMPRODUCT(B597:AU597,TRANSPOSE('QoL regression results'!$H$3:$H$48))</f>
        <v>0.85831205047751413</v>
      </c>
    </row>
    <row r="598" spans="1:49" x14ac:dyDescent="0.3">
      <c r="A598">
        <v>597</v>
      </c>
      <c r="B598" s="12">
        <v>0.89383496087424597</v>
      </c>
      <c r="C598" s="12">
        <v>4.5592582559450699E-3</v>
      </c>
      <c r="D598" s="12">
        <v>-1.7427485027718601E-2</v>
      </c>
      <c r="E598" s="12">
        <v>-4.9028298732218402E-2</v>
      </c>
      <c r="F598" s="12">
        <v>2.6470737301903201E-2</v>
      </c>
      <c r="G598" s="12">
        <v>2.8715514754967999E-2</v>
      </c>
      <c r="H598" s="12">
        <v>4.6587153001568002E-2</v>
      </c>
      <c r="I598" s="12">
        <v>-1.3889536138483901E-2</v>
      </c>
      <c r="J598" s="12">
        <v>-6.5428836411803803E-2</v>
      </c>
      <c r="K598" s="12">
        <v>-4.0439986607546698E-2</v>
      </c>
      <c r="L598" s="12">
        <v>-0.100282783085567</v>
      </c>
      <c r="M598" s="12">
        <v>-0.12496578678273899</v>
      </c>
      <c r="N598" s="12">
        <v>-1.9956433407166602E-2</v>
      </c>
      <c r="O598" s="12">
        <v>-3.6352707853409397E-2</v>
      </c>
      <c r="P598" s="12">
        <v>-0.12498571246022901</v>
      </c>
      <c r="Q598" s="12">
        <v>-6.22100816857881E-2</v>
      </c>
      <c r="R598" s="12">
        <v>-3.1428346258621599E-2</v>
      </c>
      <c r="S598" s="12">
        <v>-6.3380540484566206E-2</v>
      </c>
      <c r="T598" s="12">
        <v>-0.110693610126435</v>
      </c>
      <c r="U598" s="12">
        <v>1.8960244596691399E-2</v>
      </c>
      <c r="V598" s="12">
        <v>-7.26861753922797E-2</v>
      </c>
      <c r="W598" s="12">
        <v>-3.4722149275304502E-2</v>
      </c>
      <c r="X598" s="12">
        <v>-1.18993286461708E-2</v>
      </c>
      <c r="Y598" s="12">
        <v>-1.767392857468E-2</v>
      </c>
      <c r="Z598" s="12">
        <v>-2.60625446654193E-2</v>
      </c>
      <c r="AA598" s="12">
        <v>-1.5084379975232201E-2</v>
      </c>
      <c r="AB598" s="12">
        <v>-8.05740484190062E-2</v>
      </c>
      <c r="AC598" s="12">
        <v>-3.5730415105948801E-3</v>
      </c>
      <c r="AD598" s="12">
        <v>6.3155565846807196E-3</v>
      </c>
      <c r="AE598" s="12">
        <v>-2.1333296014669802E-2</v>
      </c>
      <c r="AF598" s="12">
        <v>-2.6426240748972402E-2</v>
      </c>
      <c r="AG598" s="12">
        <v>-4.1295503181129498E-2</v>
      </c>
      <c r="AH598" s="12">
        <v>-4.57924184391727E-2</v>
      </c>
      <c r="AI598" s="12">
        <v>-1.6307804415789599E-2</v>
      </c>
      <c r="AJ598" s="12">
        <v>-1.2527530651231999E-2</v>
      </c>
      <c r="AK598" s="12">
        <v>-2.8290938645255102E-3</v>
      </c>
      <c r="AL598" s="12">
        <v>4.8639277515626E-3</v>
      </c>
      <c r="AM598" s="12">
        <v>-6.3898089909924299E-3</v>
      </c>
      <c r="AN598" s="12">
        <v>-1.37046567453784E-2</v>
      </c>
      <c r="AO598" s="12">
        <v>-2.8370183170068199E-2</v>
      </c>
      <c r="AP598" s="12">
        <v>-8.4491220341070296E-3</v>
      </c>
      <c r="AQ598" s="12">
        <v>-4.32768354314753E-2</v>
      </c>
      <c r="AR598" s="12">
        <v>2.0148855664979901E-2</v>
      </c>
      <c r="AS598" s="12">
        <v>-1.30857800095834E-2</v>
      </c>
      <c r="AT598" s="12">
        <v>-4.6928081674341302E-2</v>
      </c>
      <c r="AU598" s="12">
        <v>3.6630316385894701E-2</v>
      </c>
      <c r="AW598">
        <f t="array" ref="AW598">SUMPRODUCT(B598:AU598,TRANSPOSE('QoL regression results'!$H$3:$H$48))</f>
        <v>0.8529064701866359</v>
      </c>
    </row>
    <row r="599" spans="1:49" x14ac:dyDescent="0.3">
      <c r="A599">
        <v>598</v>
      </c>
      <c r="B599" s="12">
        <v>0.89677723624891403</v>
      </c>
      <c r="C599" s="13">
        <v>-8.7579866459360799E-5</v>
      </c>
      <c r="D599" s="12">
        <v>-7.3201763206923696E-3</v>
      </c>
      <c r="E599" s="12">
        <v>-1.4377342501012001E-2</v>
      </c>
      <c r="F599" s="12">
        <v>2.92043811871927E-2</v>
      </c>
      <c r="G599" s="12">
        <v>2.7957095381041901E-2</v>
      </c>
      <c r="H599" s="12">
        <v>1.1164978730017999E-3</v>
      </c>
      <c r="I599" s="12">
        <v>-1.35607810002377E-2</v>
      </c>
      <c r="J599" s="12">
        <v>-1.1647930250730101E-2</v>
      </c>
      <c r="K599" s="12">
        <v>-4.0762072023511002E-2</v>
      </c>
      <c r="L599" s="12">
        <v>-9.1701427748613396E-2</v>
      </c>
      <c r="M599" s="12">
        <v>-0.103880110114589</v>
      </c>
      <c r="N599" s="12">
        <v>-2.34150878557563E-2</v>
      </c>
      <c r="O599" s="12">
        <v>-5.73468832396914E-2</v>
      </c>
      <c r="P599" s="12">
        <v>-0.100338094710614</v>
      </c>
      <c r="Q599" s="12">
        <v>-1.90600015397407E-2</v>
      </c>
      <c r="R599" s="12">
        <v>-0.131106182687414</v>
      </c>
      <c r="S599" s="12">
        <v>-4.9518929414888703E-2</v>
      </c>
      <c r="T599" s="12">
        <v>-9.8327979681425107E-2</v>
      </c>
      <c r="U599" s="12">
        <v>-2.6996229250556999E-2</v>
      </c>
      <c r="V599" s="12">
        <v>3.3172071061430401E-3</v>
      </c>
      <c r="W599" s="12">
        <v>-2.7969361456610699E-2</v>
      </c>
      <c r="X599" s="12">
        <v>-4.49022066152205E-2</v>
      </c>
      <c r="Y599" s="12">
        <v>2.2636865723866698E-2</v>
      </c>
      <c r="Z599" s="12">
        <v>-1.5400047424876601E-3</v>
      </c>
      <c r="AA599" s="12">
        <v>-1.88723340678527E-2</v>
      </c>
      <c r="AB599" s="12">
        <v>-5.6946982384171001E-2</v>
      </c>
      <c r="AC599" s="12">
        <v>-9.1318785519894502E-3</v>
      </c>
      <c r="AD599" s="12">
        <v>-4.8462384884798898E-2</v>
      </c>
      <c r="AE599" s="12">
        <v>-3.1234382787307498E-2</v>
      </c>
      <c r="AF599" s="12">
        <v>-1.66104602165553E-3</v>
      </c>
      <c r="AG599" s="12">
        <v>-4.5455312411588199E-2</v>
      </c>
      <c r="AH599" s="12">
        <v>-4.0964914805559999E-2</v>
      </c>
      <c r="AI599" s="12">
        <v>-1.9096147606130601E-2</v>
      </c>
      <c r="AJ599" s="12">
        <v>-1.13143613239889E-2</v>
      </c>
      <c r="AK599" s="12">
        <v>-4.8823536579366902E-3</v>
      </c>
      <c r="AL599" s="12">
        <v>3.3399897402815598E-3</v>
      </c>
      <c r="AM599" s="12">
        <v>-9.3227619455556205E-3</v>
      </c>
      <c r="AN599" s="12">
        <v>-1.19440020969584E-2</v>
      </c>
      <c r="AO599" s="12">
        <v>-3.92812419449639E-2</v>
      </c>
      <c r="AP599" s="12">
        <v>-9.5982700209914697E-3</v>
      </c>
      <c r="AQ599" s="12">
        <v>-3.6370521709082997E-2</v>
      </c>
      <c r="AR599" s="12">
        <v>1.9766129598995E-2</v>
      </c>
      <c r="AS599" s="12">
        <v>-9.8496076916338993E-3</v>
      </c>
      <c r="AT599" s="12">
        <v>-4.09217997643967E-2</v>
      </c>
      <c r="AU599" s="12">
        <v>3.1244261010344498E-2</v>
      </c>
      <c r="AW599">
        <f t="array" ref="AW599">SUMPRODUCT(B599:AU599,TRANSPOSE('QoL regression results'!$H$3:$H$48))</f>
        <v>0.85915231118363566</v>
      </c>
    </row>
    <row r="600" spans="1:49" x14ac:dyDescent="0.3">
      <c r="A600">
        <v>599</v>
      </c>
      <c r="B600" s="12">
        <v>0.90052006661213901</v>
      </c>
      <c r="C600" s="12">
        <v>2.3967640637153701E-4</v>
      </c>
      <c r="D600" s="12">
        <v>-5.11405927875199E-3</v>
      </c>
      <c r="E600" s="12">
        <v>-4.0862180456225597E-2</v>
      </c>
      <c r="F600" s="12">
        <v>1.58697075871813E-2</v>
      </c>
      <c r="G600" s="12">
        <v>1.68099106986364E-3</v>
      </c>
      <c r="H600" s="12">
        <v>-3.0099797432703501E-3</v>
      </c>
      <c r="I600" s="12">
        <v>-1.25018256059302E-2</v>
      </c>
      <c r="J600" s="12">
        <v>-9.2622820001871498E-2</v>
      </c>
      <c r="K600" s="12">
        <v>-3.3307919298561299E-2</v>
      </c>
      <c r="L600" s="12">
        <v>-7.5326210884617301E-2</v>
      </c>
      <c r="M600" s="12">
        <v>-0.123791814711169</v>
      </c>
      <c r="N600" s="12">
        <v>-1.5725657052422602E-2</v>
      </c>
      <c r="O600" s="12">
        <v>-4.9700466202723899E-2</v>
      </c>
      <c r="P600" s="12">
        <v>-0.12812444240335</v>
      </c>
      <c r="Q600" s="12">
        <v>-4.9576898086088901E-2</v>
      </c>
      <c r="R600" s="12">
        <v>-2.6872384955479899E-2</v>
      </c>
      <c r="S600" s="12">
        <v>-5.1807074979711903E-2</v>
      </c>
      <c r="T600" s="12">
        <v>-9.0589682385120898E-2</v>
      </c>
      <c r="U600" s="12">
        <v>2.7916556116291201E-2</v>
      </c>
      <c r="V600" s="12">
        <v>-3.4790984726235402E-2</v>
      </c>
      <c r="W600" s="12">
        <v>-2.74278034463372E-2</v>
      </c>
      <c r="X600" s="12">
        <v>-1.8039048633223899E-2</v>
      </c>
      <c r="Y600" s="12">
        <v>1.0261436282147001E-2</v>
      </c>
      <c r="Z600" s="12">
        <v>-2.04566365785161E-2</v>
      </c>
      <c r="AA600" s="12">
        <v>-1.7185196538193E-2</v>
      </c>
      <c r="AB600" s="12">
        <v>-7.4870463902314402E-2</v>
      </c>
      <c r="AC600" s="12">
        <v>-4.90335370817555E-2</v>
      </c>
      <c r="AD600" s="12">
        <v>9.5468343119900403E-3</v>
      </c>
      <c r="AE600" s="12">
        <v>-2.7039295328018201E-2</v>
      </c>
      <c r="AF600" s="12">
        <v>-1.9375439887757001E-2</v>
      </c>
      <c r="AG600" s="12">
        <v>-4.5488952683318797E-2</v>
      </c>
      <c r="AH600" s="12">
        <v>-2.8356020454584002E-2</v>
      </c>
      <c r="AI600" s="12">
        <v>-1.3963378411354701E-2</v>
      </c>
      <c r="AJ600" s="12">
        <v>-1.3715114257533001E-2</v>
      </c>
      <c r="AK600" s="12">
        <v>-4.5574543463281101E-3</v>
      </c>
      <c r="AL600" s="12">
        <v>6.5965809744457599E-4</v>
      </c>
      <c r="AM600" s="12">
        <v>-1.0544884139978001E-2</v>
      </c>
      <c r="AN600" s="12">
        <v>-2.2658548274574301E-2</v>
      </c>
      <c r="AO600" s="12">
        <v>-4.0968587070413898E-2</v>
      </c>
      <c r="AP600" s="12">
        <v>-1.1376159204099E-2</v>
      </c>
      <c r="AQ600" s="12">
        <v>-3.9569407795075E-2</v>
      </c>
      <c r="AR600" s="12">
        <v>2.2393572804750999E-2</v>
      </c>
      <c r="AS600" s="12">
        <v>-1.27465077438922E-2</v>
      </c>
      <c r="AT600" s="12">
        <v>-4.69944955403271E-2</v>
      </c>
      <c r="AU600" s="12">
        <v>3.0368287570225399E-2</v>
      </c>
      <c r="AW600">
        <f t="array" ref="AW600">SUMPRODUCT(B600:AU600,TRANSPOSE('QoL regression results'!$H$3:$H$48))</f>
        <v>0.87282370425499967</v>
      </c>
    </row>
    <row r="601" spans="1:49" x14ac:dyDescent="0.3">
      <c r="A601">
        <v>600</v>
      </c>
      <c r="B601" s="12">
        <v>0.89237013341396898</v>
      </c>
      <c r="C601" s="12">
        <v>5.7652031442521701E-3</v>
      </c>
      <c r="D601" s="12">
        <v>-7.7397821575514898E-3</v>
      </c>
      <c r="E601" s="12">
        <v>-3.13148194465648E-2</v>
      </c>
      <c r="F601" s="12">
        <v>2.6801661237781101E-2</v>
      </c>
      <c r="G601" s="12">
        <v>4.1766490955503499E-2</v>
      </c>
      <c r="H601" s="12">
        <v>-1.23669384752432E-2</v>
      </c>
      <c r="I601" s="12">
        <v>-2.5177582349220899E-2</v>
      </c>
      <c r="J601" s="12">
        <v>-6.2920794589786097E-2</v>
      </c>
      <c r="K601" s="12">
        <v>-3.0706072709618198E-2</v>
      </c>
      <c r="L601" s="12">
        <v>-7.9203256297753599E-2</v>
      </c>
      <c r="M601" s="12">
        <v>-5.8065163371618003E-2</v>
      </c>
      <c r="N601" s="12">
        <v>-1.7826845176997501E-2</v>
      </c>
      <c r="O601" s="12">
        <v>-4.93159608739695E-2</v>
      </c>
      <c r="P601" s="12">
        <v>-0.11182763721670801</v>
      </c>
      <c r="Q601" s="12">
        <v>-4.8071648481509202E-2</v>
      </c>
      <c r="R601" s="12">
        <v>-9.8754897013747803E-2</v>
      </c>
      <c r="S601" s="12">
        <v>-5.8307334496777601E-2</v>
      </c>
      <c r="T601" s="12">
        <v>-0.10273550048644101</v>
      </c>
      <c r="U601" s="12">
        <v>-1.49634824856583E-2</v>
      </c>
      <c r="V601" s="12">
        <v>-4.5526735737126199E-2</v>
      </c>
      <c r="W601" s="12">
        <v>-2.49061446300252E-2</v>
      </c>
      <c r="X601" s="12">
        <v>-2.92333887346354E-2</v>
      </c>
      <c r="Y601" s="12">
        <v>-3.54686049879697E-2</v>
      </c>
      <c r="Z601" s="12">
        <v>1.43082274209666E-2</v>
      </c>
      <c r="AA601" s="12">
        <v>-2.6199336669482699E-2</v>
      </c>
      <c r="AB601" s="12">
        <v>-6.0346855545062E-2</v>
      </c>
      <c r="AC601" s="12">
        <v>-2.97316015492811E-2</v>
      </c>
      <c r="AD601" s="12">
        <v>-1.7182700249560898E-2</v>
      </c>
      <c r="AE601" s="12">
        <v>-2.80878840627115E-2</v>
      </c>
      <c r="AF601" s="12">
        <v>-1.37517825554933E-2</v>
      </c>
      <c r="AG601" s="12">
        <v>-3.9975204790418301E-2</v>
      </c>
      <c r="AH601" s="12">
        <v>-3.7309226197357E-2</v>
      </c>
      <c r="AI601" s="12">
        <v>-2.3415330659792202E-2</v>
      </c>
      <c r="AJ601" s="12">
        <v>-1.5346727325334901E-2</v>
      </c>
      <c r="AK601" s="12">
        <v>-1.62005010428774E-3</v>
      </c>
      <c r="AL601" s="12">
        <v>3.5028142191956702E-4</v>
      </c>
      <c r="AM601" s="12">
        <v>-1.34128047692891E-2</v>
      </c>
      <c r="AN601" s="12">
        <v>-1.47114147875074E-2</v>
      </c>
      <c r="AO601" s="12">
        <v>-2.8733960413045E-2</v>
      </c>
      <c r="AP601" s="12">
        <v>-1.4744089493280901E-2</v>
      </c>
      <c r="AQ601" s="12">
        <v>-4.6789538745920102E-2</v>
      </c>
      <c r="AR601" s="12">
        <v>2.2308053605272899E-2</v>
      </c>
      <c r="AS601" s="12">
        <v>-1.51279312920128E-2</v>
      </c>
      <c r="AT601" s="12">
        <v>-4.2618519983417501E-2</v>
      </c>
      <c r="AU601" s="12">
        <v>3.5169175039570802E-2</v>
      </c>
      <c r="AW601">
        <f t="array" ref="AW601">SUMPRODUCT(B601:AU601,TRANSPOSE('QoL regression results'!$H$3:$H$48))</f>
        <v>0.85541118863853161</v>
      </c>
    </row>
    <row r="602" spans="1:49" x14ac:dyDescent="0.3">
      <c r="A602">
        <v>601</v>
      </c>
      <c r="B602" s="12">
        <v>0.89838862739582204</v>
      </c>
      <c r="C602" s="12">
        <v>-4.3932865602119998E-3</v>
      </c>
      <c r="D602" s="12">
        <v>-6.25695318335705E-3</v>
      </c>
      <c r="E602" s="12">
        <v>-2.9804365176612401E-2</v>
      </c>
      <c r="F602" s="12">
        <v>3.8222188039372301E-2</v>
      </c>
      <c r="G602" s="12">
        <v>2.66852912856223E-2</v>
      </c>
      <c r="H602" s="12">
        <v>7.7757412707915698E-3</v>
      </c>
      <c r="I602" s="12">
        <v>-1.79919223414838E-2</v>
      </c>
      <c r="J602" s="12">
        <v>-5.9389857438806697E-2</v>
      </c>
      <c r="K602" s="12">
        <v>-4.3774223950372101E-2</v>
      </c>
      <c r="L602" s="12">
        <v>-9.0995473889451797E-2</v>
      </c>
      <c r="M602" s="12">
        <v>-0.14480026762431</v>
      </c>
      <c r="N602" s="12">
        <v>-1.38581833043998E-2</v>
      </c>
      <c r="O602" s="12">
        <v>-1.31560968296013E-2</v>
      </c>
      <c r="P602" s="12">
        <v>-8.8179535234081396E-2</v>
      </c>
      <c r="Q602" s="12">
        <v>-9.6348278586449093E-2</v>
      </c>
      <c r="R602" s="12">
        <v>-7.3308296498170902E-2</v>
      </c>
      <c r="S602" s="12">
        <v>-5.9677626158841202E-2</v>
      </c>
      <c r="T602" s="12">
        <v>-7.2994598781994893E-2</v>
      </c>
      <c r="U602" s="12">
        <v>1.0959859096285E-2</v>
      </c>
      <c r="V602" s="12">
        <v>-3.4323132062385298E-2</v>
      </c>
      <c r="W602" s="12">
        <v>-1.12798338568847E-2</v>
      </c>
      <c r="X602" s="12">
        <v>-4.7527903694927903E-2</v>
      </c>
      <c r="Y602" s="12">
        <v>1.9469313785316401E-2</v>
      </c>
      <c r="Z602" s="12">
        <v>1.3323501979858999E-2</v>
      </c>
      <c r="AA602" s="12">
        <v>-3.02450988163727E-2</v>
      </c>
      <c r="AB602" s="12">
        <v>-8.7156636055671893E-2</v>
      </c>
      <c r="AC602" s="12">
        <v>4.0962199527334903E-2</v>
      </c>
      <c r="AD602" s="12">
        <v>3.88057253995297E-3</v>
      </c>
      <c r="AE602" s="12">
        <v>-3.22555874677211E-2</v>
      </c>
      <c r="AF602" s="12">
        <v>-2.3119131991660501E-2</v>
      </c>
      <c r="AG602" s="12">
        <v>-4.2875801085042901E-2</v>
      </c>
      <c r="AH602" s="12">
        <v>-4.7602686687684297E-2</v>
      </c>
      <c r="AI602" s="12">
        <v>-1.27257576597132E-2</v>
      </c>
      <c r="AJ602" s="12">
        <v>-1.3913016694241701E-2</v>
      </c>
      <c r="AK602" s="12">
        <v>2.25756699178481E-3</v>
      </c>
      <c r="AL602" s="12">
        <v>3.2077569322510702E-3</v>
      </c>
      <c r="AM602" s="12">
        <v>-6.9739789226134401E-3</v>
      </c>
      <c r="AN602" s="12">
        <v>-1.44922838578937E-2</v>
      </c>
      <c r="AO602" s="12">
        <v>-3.3188260168131797E-2</v>
      </c>
      <c r="AP602" s="12">
        <v>-1.7204185279458901E-2</v>
      </c>
      <c r="AQ602" s="12">
        <v>-4.1791792991789201E-2</v>
      </c>
      <c r="AR602" s="12">
        <v>2.30470078818742E-2</v>
      </c>
      <c r="AS602" s="12">
        <v>-1.06290118274501E-2</v>
      </c>
      <c r="AT602" s="12">
        <v>-3.7575462806841202E-2</v>
      </c>
      <c r="AU602" s="12">
        <v>3.3989910064238203E-2</v>
      </c>
      <c r="AW602">
        <f t="array" ref="AW602">SUMPRODUCT(B602:AU602,TRANSPOSE('QoL regression results'!$H$3:$H$48))</f>
        <v>0.85399369764038879</v>
      </c>
    </row>
    <row r="603" spans="1:49" x14ac:dyDescent="0.3">
      <c r="A603">
        <v>602</v>
      </c>
      <c r="B603" s="12">
        <v>0.894185143069121</v>
      </c>
      <c r="C603" s="12">
        <v>3.1466482578792602E-3</v>
      </c>
      <c r="D603" s="12">
        <v>2.0243226275166401E-3</v>
      </c>
      <c r="E603" s="12">
        <v>-1.98461108294198E-2</v>
      </c>
      <c r="F603" s="12">
        <v>1.5950684098898001E-2</v>
      </c>
      <c r="G603" s="12">
        <v>7.4751979712854204E-3</v>
      </c>
      <c r="H603" s="12">
        <v>-3.0820322125199799E-2</v>
      </c>
      <c r="I603" s="12">
        <v>-1.8260722600265501E-2</v>
      </c>
      <c r="J603" s="12">
        <v>-7.5116150744869395E-2</v>
      </c>
      <c r="K603" s="12">
        <v>-3.8652450116504901E-2</v>
      </c>
      <c r="L603" s="12">
        <v>-6.6923355825257394E-2</v>
      </c>
      <c r="M603" s="12">
        <v>-9.3851581258275293E-2</v>
      </c>
      <c r="N603" s="12">
        <v>-2.0553650046240299E-2</v>
      </c>
      <c r="O603" s="12">
        <v>-6.67140690024874E-2</v>
      </c>
      <c r="P603" s="12">
        <v>-6.01984803197851E-2</v>
      </c>
      <c r="Q603" s="12">
        <v>-4.0238440598245002E-2</v>
      </c>
      <c r="R603" s="12">
        <v>-8.0170390490384894E-2</v>
      </c>
      <c r="S603" s="12">
        <v>-4.81762620977585E-2</v>
      </c>
      <c r="T603" s="12">
        <v>-9.2667622589965096E-2</v>
      </c>
      <c r="U603" s="12">
        <v>1.5789731551265E-2</v>
      </c>
      <c r="V603" s="12">
        <v>-6.1195440914290598E-2</v>
      </c>
      <c r="W603" s="12">
        <v>-2.5967274400597599E-2</v>
      </c>
      <c r="X603" s="12">
        <v>-1.3234737144619899E-2</v>
      </c>
      <c r="Y603" s="12">
        <v>-1.9292851760077799E-2</v>
      </c>
      <c r="Z603" s="12">
        <v>-4.4296500774022599E-2</v>
      </c>
      <c r="AA603" s="12">
        <v>-2.06807687028553E-2</v>
      </c>
      <c r="AB603" s="12">
        <v>-7.0433973788715395E-2</v>
      </c>
      <c r="AC603" s="12">
        <v>-7.3853572147548896E-2</v>
      </c>
      <c r="AD603" s="12">
        <v>3.2293745803763901E-2</v>
      </c>
      <c r="AE603" s="12">
        <v>-2.3030337801741799E-2</v>
      </c>
      <c r="AF603" s="12">
        <v>-1.0640372526914899E-2</v>
      </c>
      <c r="AG603" s="12">
        <v>-3.8029279922067102E-2</v>
      </c>
      <c r="AH603" s="12">
        <v>-3.5922797697943203E-2</v>
      </c>
      <c r="AI603" s="12">
        <v>-2.95256268830827E-2</v>
      </c>
      <c r="AJ603" s="12">
        <v>-1.0110092330106899E-2</v>
      </c>
      <c r="AK603" s="12">
        <v>-4.7836642006672103E-4</v>
      </c>
      <c r="AL603" s="12">
        <v>5.4125532723718799E-3</v>
      </c>
      <c r="AM603" s="12">
        <v>-1.0481715225823701E-2</v>
      </c>
      <c r="AN603" s="12">
        <v>-1.5224724142766899E-2</v>
      </c>
      <c r="AO603" s="12">
        <v>-3.0526449638962099E-2</v>
      </c>
      <c r="AP603" s="12">
        <v>-8.7979138279155201E-3</v>
      </c>
      <c r="AQ603" s="12">
        <v>-3.70648509568266E-2</v>
      </c>
      <c r="AR603" s="12">
        <v>1.7346137342607801E-2</v>
      </c>
      <c r="AS603" s="12">
        <v>-4.2976966216489703E-3</v>
      </c>
      <c r="AT603" s="12">
        <v>-3.7424700312390001E-2</v>
      </c>
      <c r="AU603" s="12">
        <v>2.4774348118002502E-2</v>
      </c>
      <c r="AW603">
        <f t="array" ref="AW603">SUMPRODUCT(B603:AU603,TRANSPOSE('QoL regression results'!$H$3:$H$48))</f>
        <v>0.86367489864354974</v>
      </c>
    </row>
    <row r="604" spans="1:49" x14ac:dyDescent="0.3">
      <c r="A604">
        <v>603</v>
      </c>
      <c r="B604" s="12">
        <v>0.88421961326614196</v>
      </c>
      <c r="C604" s="12">
        <v>8.18913919613206E-3</v>
      </c>
      <c r="D604" s="12">
        <v>5.4248312326184199E-3</v>
      </c>
      <c r="E604" s="12">
        <v>-7.3290835996219203E-2</v>
      </c>
      <c r="F604" s="12">
        <v>2.0314358331661699E-2</v>
      </c>
      <c r="G604" s="12">
        <v>1.1045310236737899E-2</v>
      </c>
      <c r="H604" s="12">
        <v>9.7812184583827306E-3</v>
      </c>
      <c r="I604" s="12">
        <v>-8.4373734185128803E-3</v>
      </c>
      <c r="J604" s="12">
        <v>-6.1759274137856597E-2</v>
      </c>
      <c r="K604" s="12">
        <v>-4.1303122201789E-2</v>
      </c>
      <c r="L604" s="12">
        <v>-9.0982659999306506E-2</v>
      </c>
      <c r="M604" s="12">
        <v>-8.7138304519576798E-2</v>
      </c>
      <c r="N604" s="12">
        <v>-2.61370242854202E-2</v>
      </c>
      <c r="O604" s="12">
        <v>-6.1919834674200702E-2</v>
      </c>
      <c r="P604" s="12">
        <v>-4.87773833802745E-2</v>
      </c>
      <c r="Q604" s="12">
        <v>-6.7237520770386097E-2</v>
      </c>
      <c r="R604" s="12">
        <v>-0.10580483930060799</v>
      </c>
      <c r="S604" s="12">
        <v>-4.3004333617622202E-2</v>
      </c>
      <c r="T604" s="12">
        <v>-8.6203902651304204E-2</v>
      </c>
      <c r="U604" s="12">
        <v>-7.2382736408568103E-3</v>
      </c>
      <c r="V604" s="12">
        <v>-4.14120904008448E-2</v>
      </c>
      <c r="W604" s="12">
        <v>-2.4866778502023301E-2</v>
      </c>
      <c r="X604" s="12">
        <v>-4.4743787163967402E-2</v>
      </c>
      <c r="Y604" s="12">
        <v>-8.2325341447442701E-3</v>
      </c>
      <c r="Z604" s="12">
        <v>2.8123952928728501E-2</v>
      </c>
      <c r="AA604" s="12">
        <v>-1.4471659480151999E-2</v>
      </c>
      <c r="AB604" s="12">
        <v>-7.2884931294374594E-2</v>
      </c>
      <c r="AC604" s="12">
        <v>-3.9707304722060299E-2</v>
      </c>
      <c r="AD604" s="12">
        <v>-5.40809973404109E-2</v>
      </c>
      <c r="AE604" s="12">
        <v>-2.1392826085529899E-2</v>
      </c>
      <c r="AF604" s="12">
        <v>-2.2973982461953299E-2</v>
      </c>
      <c r="AG604" s="12">
        <v>-4.2075035747107102E-2</v>
      </c>
      <c r="AH604" s="12">
        <v>-3.4940001902737099E-2</v>
      </c>
      <c r="AI604" s="12">
        <v>-2.2481032947119201E-2</v>
      </c>
      <c r="AJ604" s="12">
        <v>-1.4432377895987799E-2</v>
      </c>
      <c r="AK604" s="12">
        <v>-5.8177633806601797E-3</v>
      </c>
      <c r="AL604" s="12">
        <v>6.1974547157231498E-3</v>
      </c>
      <c r="AM604" s="12">
        <v>-7.00484267827357E-3</v>
      </c>
      <c r="AN604" s="12">
        <v>-1.76182004791402E-2</v>
      </c>
      <c r="AO604" s="12">
        <v>-3.2338565421109397E-2</v>
      </c>
      <c r="AP604" s="12">
        <v>-1.2504230317254301E-2</v>
      </c>
      <c r="AQ604" s="12">
        <v>-4.22610381423114E-2</v>
      </c>
      <c r="AR604" s="12">
        <v>2.4002502225335301E-2</v>
      </c>
      <c r="AS604" s="12">
        <v>-6.2174034706997299E-3</v>
      </c>
      <c r="AT604" s="12">
        <v>-3.8113131015067699E-2</v>
      </c>
      <c r="AU604" s="12">
        <v>3.12438157382476E-2</v>
      </c>
      <c r="AW604">
        <f t="array" ref="AW604">SUMPRODUCT(B604:AU604,TRANSPOSE('QoL regression results'!$H$3:$H$48))</f>
        <v>0.8554770660791281</v>
      </c>
    </row>
    <row r="605" spans="1:49" x14ac:dyDescent="0.3">
      <c r="A605">
        <v>604</v>
      </c>
      <c r="B605" s="12">
        <v>0.89666904307280904</v>
      </c>
      <c r="C605" s="12">
        <v>1.5065758965989301E-3</v>
      </c>
      <c r="D605" s="12">
        <v>-2.5440828911506001E-2</v>
      </c>
      <c r="E605" s="12">
        <v>-2.0151622823541399E-2</v>
      </c>
      <c r="F605" s="12">
        <v>3.3969811989345698E-2</v>
      </c>
      <c r="G605" s="12">
        <v>3.6718138647232598E-2</v>
      </c>
      <c r="H605" s="12">
        <v>6.8840630568843897E-3</v>
      </c>
      <c r="I605" s="12">
        <v>-6.7657592946920803E-3</v>
      </c>
      <c r="J605" s="12">
        <v>-8.5999519887971804E-2</v>
      </c>
      <c r="K605" s="12">
        <v>-3.0821811819720501E-2</v>
      </c>
      <c r="L605" s="12">
        <v>-7.8728618048178406E-2</v>
      </c>
      <c r="M605" s="12">
        <v>-0.103074004313726</v>
      </c>
      <c r="N605" s="12">
        <v>-2.8355873071787899E-2</v>
      </c>
      <c r="O605" s="12">
        <v>-7.5920150785540194E-2</v>
      </c>
      <c r="P605" s="12">
        <v>-7.3339364532445897E-2</v>
      </c>
      <c r="Q605" s="12">
        <v>-4.4741018434912301E-2</v>
      </c>
      <c r="R605" s="12">
        <v>-5.1661997118583498E-2</v>
      </c>
      <c r="S605" s="12">
        <v>-5.5671392277223002E-2</v>
      </c>
      <c r="T605" s="12">
        <v>-0.10223916790066299</v>
      </c>
      <c r="U605" s="12">
        <v>2.3601103770468802E-2</v>
      </c>
      <c r="V605" s="12">
        <v>-8.2358180073560494E-2</v>
      </c>
      <c r="W605" s="12">
        <v>-3.83016931157419E-2</v>
      </c>
      <c r="X605" s="12">
        <v>-5.1450187046245897E-2</v>
      </c>
      <c r="Y605" s="12">
        <v>2.4938349272167801E-2</v>
      </c>
      <c r="Z605" s="12">
        <v>-1.6630282579306901E-2</v>
      </c>
      <c r="AA605" s="12">
        <v>-1.8258382972250201E-2</v>
      </c>
      <c r="AB605" s="12">
        <v>-5.4128129698432399E-2</v>
      </c>
      <c r="AC605" s="12">
        <v>2.7244192341450398E-3</v>
      </c>
      <c r="AD605" s="12">
        <v>6.6577433221740104E-2</v>
      </c>
      <c r="AE605" s="12">
        <v>-2.1555083027782598E-2</v>
      </c>
      <c r="AF605" s="12">
        <v>-1.8370035640432599E-2</v>
      </c>
      <c r="AG605" s="12">
        <v>-4.1116767362904698E-2</v>
      </c>
      <c r="AH605" s="12">
        <v>-4.3921393885484598E-2</v>
      </c>
      <c r="AI605" s="12">
        <v>-1.7745146887799299E-2</v>
      </c>
      <c r="AJ605" s="12">
        <v>-1.3036951454684999E-2</v>
      </c>
      <c r="AK605" s="12">
        <v>-5.9190830901617196E-3</v>
      </c>
      <c r="AL605" s="12">
        <v>-5.1434934214319604E-4</v>
      </c>
      <c r="AM605" s="12">
        <v>-1.3241289140652901E-2</v>
      </c>
      <c r="AN605" s="12">
        <v>-2.4516361687211399E-2</v>
      </c>
      <c r="AO605" s="12">
        <v>-3.5978816312570397E-2</v>
      </c>
      <c r="AP605" s="12">
        <v>-1.2372534675712E-2</v>
      </c>
      <c r="AQ605" s="12">
        <v>-4.2975333952348302E-2</v>
      </c>
      <c r="AR605" s="12">
        <v>2.0342796565308099E-2</v>
      </c>
      <c r="AS605" s="12">
        <v>-8.8633972903858702E-3</v>
      </c>
      <c r="AT605" s="12">
        <v>-4.5146477060863999E-2</v>
      </c>
      <c r="AU605" s="12">
        <v>3.5665290799000902E-2</v>
      </c>
      <c r="AW605">
        <f t="array" ref="AW605">SUMPRODUCT(B605:AU605,TRANSPOSE('QoL regression results'!$H$3:$H$48))</f>
        <v>0.85223329984518126</v>
      </c>
    </row>
    <row r="606" spans="1:49" x14ac:dyDescent="0.3">
      <c r="A606">
        <v>605</v>
      </c>
      <c r="B606" s="12">
        <v>0.88973223964723702</v>
      </c>
      <c r="C606" s="12">
        <v>-8.4493754347288402E-4</v>
      </c>
      <c r="D606" s="12">
        <v>-1.8495296290822399E-2</v>
      </c>
      <c r="E606" s="12">
        <v>-7.9979795862311506E-2</v>
      </c>
      <c r="F606" s="12">
        <v>1.7540922607598399E-2</v>
      </c>
      <c r="G606" s="12">
        <v>1.6900528441164901E-2</v>
      </c>
      <c r="H606" s="12">
        <v>2.32794367297268E-2</v>
      </c>
      <c r="I606" s="12">
        <v>-9.9103839882670203E-3</v>
      </c>
      <c r="J606" s="12">
        <v>-7.5327256426394901E-2</v>
      </c>
      <c r="K606" s="12">
        <v>-3.8622994565508002E-2</v>
      </c>
      <c r="L606" s="12">
        <v>-9.7843615379403698E-2</v>
      </c>
      <c r="M606" s="12">
        <v>-3.7777296450140697E-2</v>
      </c>
      <c r="N606" s="12">
        <v>-2.1397015552199101E-2</v>
      </c>
      <c r="O606" s="12">
        <v>-5.7632786316536601E-2</v>
      </c>
      <c r="P606" s="12">
        <v>-0.120824007393184</v>
      </c>
      <c r="Q606" s="12">
        <v>-7.0993644077430404E-2</v>
      </c>
      <c r="R606" s="12">
        <v>-4.9021225455987201E-2</v>
      </c>
      <c r="S606" s="12">
        <v>-3.8364345062829298E-2</v>
      </c>
      <c r="T606" s="12">
        <v>-6.7062393192601696E-2</v>
      </c>
      <c r="U606" s="12">
        <v>2.0987629350710201E-2</v>
      </c>
      <c r="V606" s="12">
        <v>-0.103229886686941</v>
      </c>
      <c r="W606" s="12">
        <v>-3.1816697674499399E-2</v>
      </c>
      <c r="X606" s="12">
        <v>-3.2083913680451201E-2</v>
      </c>
      <c r="Y606" s="12">
        <v>4.6159765988531398E-3</v>
      </c>
      <c r="Z606" s="12">
        <v>4.1229903647695597E-2</v>
      </c>
      <c r="AA606" s="12">
        <v>-1.8462405028384699E-2</v>
      </c>
      <c r="AB606" s="12">
        <v>-6.2648115930770604E-2</v>
      </c>
      <c r="AC606" s="12">
        <v>1.9925421009953101E-4</v>
      </c>
      <c r="AD606" s="12">
        <v>-4.6035845289414401E-3</v>
      </c>
      <c r="AE606" s="12">
        <v>-2.6558176548405601E-2</v>
      </c>
      <c r="AF606" s="12">
        <v>-1.26428895625671E-2</v>
      </c>
      <c r="AG606" s="12">
        <v>-4.1992674358526001E-2</v>
      </c>
      <c r="AH606" s="12">
        <v>-3.2550474482428697E-2</v>
      </c>
      <c r="AI606" s="12">
        <v>-2.0317232275872298E-2</v>
      </c>
      <c r="AJ606" s="12">
        <v>-1.1077367291067499E-2</v>
      </c>
      <c r="AK606" s="12">
        <v>-6.6637414556971102E-3</v>
      </c>
      <c r="AL606" s="12">
        <v>6.8894056771304603E-4</v>
      </c>
      <c r="AM606" s="12">
        <v>-1.0966861800862E-2</v>
      </c>
      <c r="AN606" s="12">
        <v>-1.9385489013827299E-2</v>
      </c>
      <c r="AO606" s="12">
        <v>-3.2345157722561399E-2</v>
      </c>
      <c r="AP606" s="12">
        <v>-9.4275335701748796E-3</v>
      </c>
      <c r="AQ606" s="12">
        <v>-4.0136978254443699E-2</v>
      </c>
      <c r="AR606" s="12">
        <v>2.0652089239785499E-2</v>
      </c>
      <c r="AS606" s="12">
        <v>-8.1499330462309599E-3</v>
      </c>
      <c r="AT606" s="12">
        <v>-3.9589008753874999E-2</v>
      </c>
      <c r="AU606" s="12">
        <v>3.3884665440363997E-2</v>
      </c>
      <c r="AW606">
        <f t="array" ref="AW606">SUMPRODUCT(B606:AU606,TRANSPOSE('QoL regression results'!$H$3:$H$48))</f>
        <v>0.85787070573252144</v>
      </c>
    </row>
    <row r="607" spans="1:49" x14ac:dyDescent="0.3">
      <c r="A607">
        <v>606</v>
      </c>
      <c r="B607" s="12">
        <v>0.89018046174168797</v>
      </c>
      <c r="C607" s="12">
        <v>6.1474255094459704E-3</v>
      </c>
      <c r="D607" s="12">
        <v>6.3195293465515201E-3</v>
      </c>
      <c r="E607" s="12">
        <v>-3.3500481795126602E-2</v>
      </c>
      <c r="F607" s="12">
        <v>2.39113858365083E-2</v>
      </c>
      <c r="G607" s="12">
        <v>2.3480635141343E-2</v>
      </c>
      <c r="H607" s="12">
        <v>1.0400372302735101E-2</v>
      </c>
      <c r="I607" s="12">
        <v>-6.1176434339659999E-4</v>
      </c>
      <c r="J607" s="12">
        <v>-7.1898641626443605E-2</v>
      </c>
      <c r="K607" s="12">
        <v>-3.3242364233196403E-2</v>
      </c>
      <c r="L607" s="12">
        <v>-9.8938970089651301E-2</v>
      </c>
      <c r="M607" s="12">
        <v>-0.121589993044578</v>
      </c>
      <c r="N607" s="12">
        <v>-1.3827458810207799E-2</v>
      </c>
      <c r="O607" s="12">
        <v>-6.21358628785732E-2</v>
      </c>
      <c r="P607" s="12">
        <v>-5.7419063802120897E-2</v>
      </c>
      <c r="Q607" s="12">
        <v>-4.3807327971316E-2</v>
      </c>
      <c r="R607" s="12">
        <v>-7.4433949641248096E-2</v>
      </c>
      <c r="S607" s="12">
        <v>-4.2499877249207098E-2</v>
      </c>
      <c r="T607" s="12">
        <v>-0.109248955748315</v>
      </c>
      <c r="U607" s="12">
        <v>1.42409035948847E-2</v>
      </c>
      <c r="V607" s="12">
        <v>-0.104484070040074</v>
      </c>
      <c r="W607" s="12">
        <v>-2.4565900909962499E-2</v>
      </c>
      <c r="X607" s="12">
        <v>-5.0982398403663802E-2</v>
      </c>
      <c r="Y607" s="12">
        <v>-5.9025479851395803E-3</v>
      </c>
      <c r="Z607" s="12">
        <v>-1.81473991983702E-2</v>
      </c>
      <c r="AA607" s="12">
        <v>-3.4592458969887198E-2</v>
      </c>
      <c r="AB607" s="12">
        <v>-7.64566657068559E-2</v>
      </c>
      <c r="AC607" s="12">
        <v>-3.3908013392385098E-3</v>
      </c>
      <c r="AD607" s="12">
        <v>7.1186368389038503E-3</v>
      </c>
      <c r="AE607" s="12">
        <v>-2.3768788432131E-2</v>
      </c>
      <c r="AF607" s="12">
        <v>-1.9691174162138499E-2</v>
      </c>
      <c r="AG607" s="12">
        <v>-4.3375468742709998E-2</v>
      </c>
      <c r="AH607" s="12">
        <v>-3.5505798129313398E-2</v>
      </c>
      <c r="AI607" s="12">
        <v>-2.1487537751180601E-2</v>
      </c>
      <c r="AJ607" s="12">
        <v>-1.07477556122033E-2</v>
      </c>
      <c r="AK607" s="12">
        <v>-2.5793249906827099E-3</v>
      </c>
      <c r="AL607" s="12">
        <v>-5.3664901391154297E-4</v>
      </c>
      <c r="AM607" s="12">
        <v>-5.07530809198296E-3</v>
      </c>
      <c r="AN607" s="12">
        <v>-2.2207464333169401E-2</v>
      </c>
      <c r="AO607" s="12">
        <v>-3.09475165294558E-2</v>
      </c>
      <c r="AP607" s="12">
        <v>-1.24804135108875E-2</v>
      </c>
      <c r="AQ607" s="12">
        <v>-3.9183636049326703E-2</v>
      </c>
      <c r="AR607" s="12">
        <v>2.4583691870454699E-2</v>
      </c>
      <c r="AS607" s="12">
        <v>-1.41000315374037E-2</v>
      </c>
      <c r="AT607" s="12">
        <v>-4.6694592867379099E-2</v>
      </c>
      <c r="AU607" s="12">
        <v>3.0237481835160999E-2</v>
      </c>
      <c r="AW607">
        <f t="array" ref="AW607">SUMPRODUCT(B607:AU607,TRANSPOSE('QoL regression results'!$H$3:$H$48))</f>
        <v>0.85413801459846295</v>
      </c>
    </row>
    <row r="608" spans="1:49" x14ac:dyDescent="0.3">
      <c r="A608">
        <v>607</v>
      </c>
      <c r="B608" s="12">
        <v>0.90245623609243397</v>
      </c>
      <c r="C608" s="12">
        <v>8.0730430720776705E-3</v>
      </c>
      <c r="D608" s="12">
        <v>1.4489619007277899E-2</v>
      </c>
      <c r="E608" s="12">
        <v>-2.8327148626192299E-2</v>
      </c>
      <c r="F608" s="12">
        <v>1.3832025282641399E-2</v>
      </c>
      <c r="G608" s="12">
        <v>1.06499624839024E-2</v>
      </c>
      <c r="H608" s="12">
        <v>-1.4346506507341501E-2</v>
      </c>
      <c r="I608" s="12">
        <v>-1.02651708664748E-2</v>
      </c>
      <c r="J608" s="12">
        <v>-4.4294725978233002E-2</v>
      </c>
      <c r="K608" s="12">
        <v>-4.1541798740978603E-2</v>
      </c>
      <c r="L608" s="12">
        <v>-5.5211495062603699E-2</v>
      </c>
      <c r="M608" s="12">
        <v>-6.3730940688240298E-2</v>
      </c>
      <c r="N608" s="12">
        <v>-1.6612721652063098E-2</v>
      </c>
      <c r="O608" s="12">
        <v>-5.6214414307150802E-2</v>
      </c>
      <c r="P608" s="12">
        <v>-9.37886138145438E-2</v>
      </c>
      <c r="Q608" s="12">
        <v>-3.8038144401657301E-2</v>
      </c>
      <c r="R608" s="12">
        <v>3.7113947577100397E-2</v>
      </c>
      <c r="S608" s="12">
        <v>-5.5418343029707197E-2</v>
      </c>
      <c r="T608" s="12">
        <v>-9.5286817266812304E-2</v>
      </c>
      <c r="U608" s="12">
        <v>1.3871649389238701E-3</v>
      </c>
      <c r="V608" s="12">
        <v>-4.0230950308216398E-2</v>
      </c>
      <c r="W608" s="12">
        <v>-4.2788141342376303E-2</v>
      </c>
      <c r="X608" s="12">
        <v>-4.0692699660824998E-2</v>
      </c>
      <c r="Y608" s="12">
        <v>-3.8518911571982603E-2</v>
      </c>
      <c r="Z608" s="12">
        <v>-2.3090740518441201E-3</v>
      </c>
      <c r="AA608" s="12">
        <v>-2.9187359704139701E-2</v>
      </c>
      <c r="AB608" s="12">
        <v>-7.6520021792205906E-2</v>
      </c>
      <c r="AC608" s="12">
        <v>-1.1158047152385501E-2</v>
      </c>
      <c r="AD608" s="12">
        <v>-1.9919849850582799E-2</v>
      </c>
      <c r="AE608" s="12">
        <v>-2.38107206102545E-2</v>
      </c>
      <c r="AF608" s="12">
        <v>-5.9133625809517001E-3</v>
      </c>
      <c r="AG608" s="12">
        <v>-4.7096299465014702E-2</v>
      </c>
      <c r="AH608" s="12">
        <v>-3.5307491375147299E-2</v>
      </c>
      <c r="AI608" s="12">
        <v>-1.62980958567133E-2</v>
      </c>
      <c r="AJ608" s="12">
        <v>-9.4585726152572793E-3</v>
      </c>
      <c r="AK608" s="12">
        <v>-3.8688357199174301E-3</v>
      </c>
      <c r="AL608" s="12">
        <v>1.85793337415388E-3</v>
      </c>
      <c r="AM608" s="12">
        <v>-1.03784696044704E-2</v>
      </c>
      <c r="AN608" s="12">
        <v>-2.6999095255970398E-2</v>
      </c>
      <c r="AO608" s="12">
        <v>-3.11118848043608E-2</v>
      </c>
      <c r="AP608" s="12">
        <v>-9.2219397303875805E-3</v>
      </c>
      <c r="AQ608" s="12">
        <v>-4.5528072403527298E-2</v>
      </c>
      <c r="AR608" s="12">
        <v>1.29752845820804E-2</v>
      </c>
      <c r="AS608" s="12">
        <v>-1.56476123784903E-2</v>
      </c>
      <c r="AT608" s="12">
        <v>-4.2177696118413398E-2</v>
      </c>
      <c r="AU608" s="12">
        <v>3.3156976970516699E-2</v>
      </c>
      <c r="AW608">
        <f t="array" ref="AW608">SUMPRODUCT(B608:AU608,TRANSPOSE('QoL regression results'!$H$3:$H$48))</f>
        <v>0.8690066780914405</v>
      </c>
    </row>
    <row r="609" spans="1:49" x14ac:dyDescent="0.3">
      <c r="A609">
        <v>608</v>
      </c>
      <c r="B609" s="12">
        <v>0.90252096661939396</v>
      </c>
      <c r="C609" s="12">
        <v>3.2583456333530399E-3</v>
      </c>
      <c r="D609" s="12">
        <v>1.11899601891709E-2</v>
      </c>
      <c r="E609" s="12">
        <v>-6.8377324015501006E-2</v>
      </c>
      <c r="F609" s="12">
        <v>2.21820052658789E-2</v>
      </c>
      <c r="G609" s="12">
        <v>2.75469163271863E-2</v>
      </c>
      <c r="H609" s="12">
        <v>7.7190837092833801E-3</v>
      </c>
      <c r="I609" s="12">
        <v>-2.2794140225143599E-2</v>
      </c>
      <c r="J609" s="12">
        <v>-6.8828015362567704E-2</v>
      </c>
      <c r="K609" s="12">
        <v>-4.24233248272851E-2</v>
      </c>
      <c r="L609" s="12">
        <v>-0.10821240242520901</v>
      </c>
      <c r="M609" s="12">
        <v>-0.10227289275335801</v>
      </c>
      <c r="N609" s="12">
        <v>-2.32083057927874E-2</v>
      </c>
      <c r="O609" s="12">
        <v>-3.2229851450058501E-2</v>
      </c>
      <c r="P609" s="12">
        <v>-8.0974865246136493E-2</v>
      </c>
      <c r="Q609" s="12">
        <v>-7.5336146766574102E-2</v>
      </c>
      <c r="R609" s="12">
        <v>-0.117532991164747</v>
      </c>
      <c r="S609" s="12">
        <v>-5.2671225216792801E-2</v>
      </c>
      <c r="T609" s="12">
        <v>-9.8149139828428697E-2</v>
      </c>
      <c r="U609" s="12">
        <v>1.2483394048883699E-2</v>
      </c>
      <c r="V609" s="12">
        <v>-7.8202004872473294E-2</v>
      </c>
      <c r="W609" s="12">
        <v>-1.3802172124796201E-2</v>
      </c>
      <c r="X609" s="12">
        <v>-2.4741573394243301E-2</v>
      </c>
      <c r="Y609" s="12">
        <v>-9.6484631676752308E-3</v>
      </c>
      <c r="Z609" s="12">
        <v>-1.46851819673863E-3</v>
      </c>
      <c r="AA609" s="12">
        <v>-3.3422591709566997E-2</v>
      </c>
      <c r="AB609" s="12">
        <v>-7.6666498316307799E-2</v>
      </c>
      <c r="AC609" s="12">
        <v>-3.3314611917366302E-2</v>
      </c>
      <c r="AD609" s="12">
        <v>-1.9652801081950701E-2</v>
      </c>
      <c r="AE609" s="12">
        <v>-2.3755657892029099E-2</v>
      </c>
      <c r="AF609" s="12">
        <v>-2.2304562087791399E-2</v>
      </c>
      <c r="AG609" s="12">
        <v>-4.0693239196646303E-2</v>
      </c>
      <c r="AH609" s="12">
        <v>-3.9221008367842501E-2</v>
      </c>
      <c r="AI609" s="12">
        <v>-1.5818906202365299E-2</v>
      </c>
      <c r="AJ609" s="12">
        <v>-1.12560168419526E-2</v>
      </c>
      <c r="AK609" s="12">
        <v>-5.5259575469178103E-3</v>
      </c>
      <c r="AL609" s="12">
        <v>5.0985536063889603E-3</v>
      </c>
      <c r="AM609" s="12">
        <v>-9.4607211794107294E-3</v>
      </c>
      <c r="AN609" s="12">
        <v>-2.5539013474549101E-2</v>
      </c>
      <c r="AO609" s="12">
        <v>-2.7216041739855399E-2</v>
      </c>
      <c r="AP609" s="12">
        <v>-1.54880993613455E-2</v>
      </c>
      <c r="AQ609" s="12">
        <v>-4.4653633044299201E-2</v>
      </c>
      <c r="AR609" s="12">
        <v>1.5243915176400599E-2</v>
      </c>
      <c r="AS609" s="12">
        <v>-1.14048054926585E-2</v>
      </c>
      <c r="AT609" s="12">
        <v>-4.80644807142553E-2</v>
      </c>
      <c r="AU609" s="12">
        <v>3.32666440363069E-2</v>
      </c>
      <c r="AW609">
        <f t="array" ref="AW609">SUMPRODUCT(B609:AU609,TRANSPOSE('QoL regression results'!$H$3:$H$48))</f>
        <v>0.86839851185794048</v>
      </c>
    </row>
    <row r="610" spans="1:49" x14ac:dyDescent="0.3">
      <c r="A610">
        <v>609</v>
      </c>
      <c r="B610" s="12">
        <v>0.901198719126314</v>
      </c>
      <c r="C610" s="12">
        <v>6.2870408610265496E-4</v>
      </c>
      <c r="D610" s="12">
        <v>2.9322634833495401E-3</v>
      </c>
      <c r="E610" s="12">
        <v>-2.8090590779350499E-2</v>
      </c>
      <c r="F610" s="12">
        <v>2.8861973954381202E-2</v>
      </c>
      <c r="G610" s="12">
        <v>2.26412817504918E-2</v>
      </c>
      <c r="H610" s="12">
        <v>5.5696326721345196E-3</v>
      </c>
      <c r="I610" s="12">
        <v>-1.9338824045908299E-2</v>
      </c>
      <c r="J610" s="12">
        <v>-3.6609070007736798E-2</v>
      </c>
      <c r="K610" s="12">
        <v>-3.4827236477423702E-2</v>
      </c>
      <c r="L610" s="12">
        <v>-0.109691072718998</v>
      </c>
      <c r="M610" s="12">
        <v>-8.6610730395658198E-2</v>
      </c>
      <c r="N610" s="12">
        <v>-1.9146900680640001E-2</v>
      </c>
      <c r="O610" s="12">
        <v>-4.7366650089062302E-2</v>
      </c>
      <c r="P610" s="12">
        <v>-3.7720725164597603E-2</v>
      </c>
      <c r="Q610" s="12">
        <v>-5.5752562857865E-2</v>
      </c>
      <c r="R610" s="12">
        <v>-4.3530492071658801E-2</v>
      </c>
      <c r="S610" s="12">
        <v>-7.3234800505572101E-2</v>
      </c>
      <c r="T610" s="12">
        <v>-0.100062732087401</v>
      </c>
      <c r="U610" s="12">
        <v>1.46666132867352E-2</v>
      </c>
      <c r="V610" s="12">
        <v>-7.5101547542633096E-2</v>
      </c>
      <c r="W610" s="12">
        <v>-1.29625271169964E-2</v>
      </c>
      <c r="X610" s="12">
        <v>-1.7269467551947301E-2</v>
      </c>
      <c r="Y610" s="12">
        <v>3.62405212212901E-3</v>
      </c>
      <c r="Z610" s="12">
        <v>-2.0276033482315398E-2</v>
      </c>
      <c r="AA610" s="12">
        <v>-2.0911738478090799E-2</v>
      </c>
      <c r="AB610" s="12">
        <v>-8.8227317163004998E-2</v>
      </c>
      <c r="AC610" s="12">
        <v>-5.1908952749112197E-2</v>
      </c>
      <c r="AD610" s="12">
        <v>-1.8922573497565098E-2</v>
      </c>
      <c r="AE610" s="12">
        <v>-2.6845397685073699E-2</v>
      </c>
      <c r="AF610" s="12">
        <v>-6.4089289170413399E-3</v>
      </c>
      <c r="AG610" s="12">
        <v>-4.58589244986079E-2</v>
      </c>
      <c r="AH610" s="12">
        <v>-4.2044690872468302E-2</v>
      </c>
      <c r="AI610" s="12">
        <v>-2.15565858059447E-2</v>
      </c>
      <c r="AJ610" s="12">
        <v>-1.13330562691653E-2</v>
      </c>
      <c r="AK610" s="12">
        <v>-2.1994313027612501E-3</v>
      </c>
      <c r="AL610" s="12">
        <v>-4.3166486375183899E-4</v>
      </c>
      <c r="AM610" s="12">
        <v>-1.1783385994882699E-2</v>
      </c>
      <c r="AN610" s="12">
        <v>-2.2994805324251601E-2</v>
      </c>
      <c r="AO610" s="12">
        <v>-3.3461593735470703E-2</v>
      </c>
      <c r="AP610" s="12">
        <v>-1.18144115145796E-2</v>
      </c>
      <c r="AQ610" s="12">
        <v>-4.5103110932547902E-2</v>
      </c>
      <c r="AR610" s="12">
        <v>2.29987957766167E-2</v>
      </c>
      <c r="AS610" s="12">
        <v>-1.13341168294782E-2</v>
      </c>
      <c r="AT610" s="12">
        <v>-4.8145191379093899E-2</v>
      </c>
      <c r="AU610" s="12">
        <v>2.9134989391037001E-2</v>
      </c>
      <c r="AW610">
        <f t="array" ref="AW610">SUMPRODUCT(B610:AU610,TRANSPOSE('QoL regression results'!$H$3:$H$48))</f>
        <v>0.85872236339009389</v>
      </c>
    </row>
    <row r="611" spans="1:49" x14ac:dyDescent="0.3">
      <c r="A611">
        <v>610</v>
      </c>
      <c r="B611" s="12">
        <v>0.89808648195746199</v>
      </c>
      <c r="C611" s="12">
        <v>4.3306972017175798E-3</v>
      </c>
      <c r="D611" s="12">
        <v>6.3471990359393196E-3</v>
      </c>
      <c r="E611" s="12">
        <v>6.76277908566595E-3</v>
      </c>
      <c r="F611" s="12">
        <v>1.8637461790681101E-2</v>
      </c>
      <c r="G611" s="12">
        <v>1.5875295455657901E-2</v>
      </c>
      <c r="H611" s="12">
        <v>-2.0771205996901201E-2</v>
      </c>
      <c r="I611" s="12">
        <v>-2.7602039681891002E-3</v>
      </c>
      <c r="J611" s="12">
        <v>-3.5705497302876102E-2</v>
      </c>
      <c r="K611" s="12">
        <v>-4.3637578168970202E-2</v>
      </c>
      <c r="L611" s="12">
        <v>-7.12514079881887E-2</v>
      </c>
      <c r="M611" s="12">
        <v>-4.9356813046269203E-2</v>
      </c>
      <c r="N611" s="12">
        <v>-1.3528617784124499E-2</v>
      </c>
      <c r="O611" s="12">
        <v>-5.7555021554951603E-2</v>
      </c>
      <c r="P611" s="12">
        <v>-4.3941440939023003E-2</v>
      </c>
      <c r="Q611" s="12">
        <v>-9.2084080098863194E-2</v>
      </c>
      <c r="R611" s="12">
        <v>-4.9869230630583399E-2</v>
      </c>
      <c r="S611" s="12">
        <v>-7.0893028877804506E-2</v>
      </c>
      <c r="T611" s="12">
        <v>-7.7731053066635303E-2</v>
      </c>
      <c r="U611" s="12">
        <v>-2.4540237788700001E-2</v>
      </c>
      <c r="V611" s="12">
        <v>-6.5920088850129899E-2</v>
      </c>
      <c r="W611" s="12">
        <v>-1.54079170797451E-2</v>
      </c>
      <c r="X611" s="12">
        <v>-2.4802348371224799E-2</v>
      </c>
      <c r="Y611" s="12">
        <v>-2.1446631250934899E-2</v>
      </c>
      <c r="Z611" s="12">
        <v>1.07866226739951E-2</v>
      </c>
      <c r="AA611" s="12">
        <v>-2.7936830225611799E-2</v>
      </c>
      <c r="AB611" s="12">
        <v>-5.0533396407222701E-2</v>
      </c>
      <c r="AC611" s="12">
        <v>-2.9845532426386299E-2</v>
      </c>
      <c r="AD611" s="12">
        <v>-8.71743202199734E-2</v>
      </c>
      <c r="AE611" s="12">
        <v>-2.6205121884046001E-2</v>
      </c>
      <c r="AF611" s="12">
        <v>-9.8923763554768299E-3</v>
      </c>
      <c r="AG611" s="12">
        <v>-4.56279935761554E-2</v>
      </c>
      <c r="AH611" s="12">
        <v>-3.5806057054185603E-2</v>
      </c>
      <c r="AI611" s="12">
        <v>-1.4035645570712799E-2</v>
      </c>
      <c r="AJ611" s="12">
        <v>-1.23628191820177E-2</v>
      </c>
      <c r="AK611" s="12">
        <v>-6.0743765943622203E-3</v>
      </c>
      <c r="AL611" s="12">
        <v>1.45720577898494E-3</v>
      </c>
      <c r="AM611" s="12">
        <v>-9.6369878069317901E-3</v>
      </c>
      <c r="AN611" s="12">
        <v>-2.3534302603922901E-2</v>
      </c>
      <c r="AO611" s="12">
        <v>-3.2570040521554697E-2</v>
      </c>
      <c r="AP611" s="12">
        <v>-1.3842096345166E-2</v>
      </c>
      <c r="AQ611" s="12">
        <v>-4.53076912587859E-2</v>
      </c>
      <c r="AR611" s="12">
        <v>2.53162539103878E-2</v>
      </c>
      <c r="AS611" s="12">
        <v>-9.1654166294076397E-3</v>
      </c>
      <c r="AT611" s="12">
        <v>-4.4654574027402902E-2</v>
      </c>
      <c r="AU611" s="12">
        <v>2.8091886394649299E-2</v>
      </c>
      <c r="AW611">
        <f t="array" ref="AW611">SUMPRODUCT(B611:AU611,TRANSPOSE('QoL regression results'!$H$3:$H$48))</f>
        <v>0.86373763068226128</v>
      </c>
    </row>
    <row r="612" spans="1:49" x14ac:dyDescent="0.3">
      <c r="A612">
        <v>611</v>
      </c>
      <c r="B612" s="12">
        <v>0.90478428754602902</v>
      </c>
      <c r="C612" s="12">
        <v>-5.3142798963248502E-4</v>
      </c>
      <c r="D612" s="12">
        <v>-4.60335780383761E-3</v>
      </c>
      <c r="E612" s="12">
        <v>-2.3734389424051199E-2</v>
      </c>
      <c r="F612" s="12">
        <v>1.08015817547521E-2</v>
      </c>
      <c r="G612" s="12">
        <v>1.30427318813158E-2</v>
      </c>
      <c r="H612" s="12">
        <v>-1.6999537314607001E-3</v>
      </c>
      <c r="I612" s="12">
        <v>-1.2845076298812401E-3</v>
      </c>
      <c r="J612" s="12">
        <v>-4.6003159784755297E-2</v>
      </c>
      <c r="K612" s="12">
        <v>-4.3940429431836299E-2</v>
      </c>
      <c r="L612" s="12">
        <v>-6.7835186261356706E-2</v>
      </c>
      <c r="M612" s="12">
        <v>-6.8896153734078106E-2</v>
      </c>
      <c r="N612" s="12">
        <v>-9.6188899592197907E-3</v>
      </c>
      <c r="O612" s="12">
        <v>-7.2008435415682304E-2</v>
      </c>
      <c r="P612" s="12">
        <v>-0.102853402732676</v>
      </c>
      <c r="Q612" s="12">
        <v>-5.0436794488943899E-2</v>
      </c>
      <c r="R612" s="12">
        <v>-6.6445852274735304E-2</v>
      </c>
      <c r="S612" s="12">
        <v>-4.9277560127002198E-2</v>
      </c>
      <c r="T612" s="12">
        <v>-0.119030575339253</v>
      </c>
      <c r="U612" s="12">
        <v>5.6206356385750901E-3</v>
      </c>
      <c r="V612" s="12">
        <v>-6.4991294570514793E-2</v>
      </c>
      <c r="W612" s="12">
        <v>-2.8741174699638501E-2</v>
      </c>
      <c r="X612" s="12">
        <v>-5.0813452779005404E-3</v>
      </c>
      <c r="Y612" s="12">
        <v>1.6751912367052599E-3</v>
      </c>
      <c r="Z612" s="12">
        <v>-7.5049882272154997E-3</v>
      </c>
      <c r="AA612" s="12">
        <v>-3.0630449789935101E-2</v>
      </c>
      <c r="AB612" s="12">
        <v>-8.5309192576808204E-2</v>
      </c>
      <c r="AC612" s="12">
        <v>-6.2603963044825794E-2</v>
      </c>
      <c r="AD612" s="12">
        <v>1.7219059965696601E-2</v>
      </c>
      <c r="AE612" s="12">
        <v>-2.1146619451271099E-2</v>
      </c>
      <c r="AF612" s="12">
        <v>-1.23460970297199E-2</v>
      </c>
      <c r="AG612" s="12">
        <v>-5.1163070373644801E-2</v>
      </c>
      <c r="AH612" s="12">
        <v>-2.8910296905271499E-2</v>
      </c>
      <c r="AI612" s="12">
        <v>-2.4821130286878899E-2</v>
      </c>
      <c r="AJ612" s="12">
        <v>-1.64576038940875E-2</v>
      </c>
      <c r="AK612" s="12">
        <v>-7.3589026593682697E-3</v>
      </c>
      <c r="AL612" s="12">
        <v>-2.7810311851363999E-3</v>
      </c>
      <c r="AM612" s="12">
        <v>-1.1422527366575499E-2</v>
      </c>
      <c r="AN612" s="12">
        <v>-2.64741563269832E-2</v>
      </c>
      <c r="AO612" s="12">
        <v>-3.6368468795038897E-2</v>
      </c>
      <c r="AP612" s="12">
        <v>-1.0780386389184E-2</v>
      </c>
      <c r="AQ612" s="12">
        <v>-4.5082154480135098E-2</v>
      </c>
      <c r="AR612" s="12">
        <v>2.08472561468083E-2</v>
      </c>
      <c r="AS612" s="12">
        <v>-7.8314868872132893E-3</v>
      </c>
      <c r="AT612" s="12">
        <v>-4.4139768723036002E-2</v>
      </c>
      <c r="AU612" s="12">
        <v>3.0648288886028999E-2</v>
      </c>
      <c r="AW612">
        <f t="array" ref="AW612">SUMPRODUCT(B612:AU612,TRANSPOSE('QoL regression results'!$H$3:$H$48))</f>
        <v>0.87309295945562115</v>
      </c>
    </row>
    <row r="613" spans="1:49" x14ac:dyDescent="0.3">
      <c r="A613">
        <v>612</v>
      </c>
      <c r="B613" s="12">
        <v>0.88411867232342101</v>
      </c>
      <c r="C613" s="12">
        <v>7.4242345616504198E-3</v>
      </c>
      <c r="D613" s="12">
        <v>-1.25436679171569E-2</v>
      </c>
      <c r="E613" s="12">
        <v>-4.0106462173854301E-2</v>
      </c>
      <c r="F613" s="12">
        <v>1.5569536346209801E-2</v>
      </c>
      <c r="G613" s="12">
        <v>1.99591729916502E-2</v>
      </c>
      <c r="H613" s="12">
        <v>-1.0224129244981801E-2</v>
      </c>
      <c r="I613" s="12">
        <v>2.6891705292803E-3</v>
      </c>
      <c r="J613" s="12">
        <v>-7.5943627581687101E-2</v>
      </c>
      <c r="K613" s="12">
        <v>-3.4789041518297398E-2</v>
      </c>
      <c r="L613" s="12">
        <v>-9.1405575079917104E-2</v>
      </c>
      <c r="M613" s="12">
        <v>-6.1397065376986297E-2</v>
      </c>
      <c r="N613" s="12">
        <v>-2.39273499864417E-2</v>
      </c>
      <c r="O613" s="12">
        <v>-1.4446420515866899E-2</v>
      </c>
      <c r="P613" s="12">
        <v>-8.3116249650209001E-2</v>
      </c>
      <c r="Q613" s="12">
        <v>-3.8671614591863197E-2</v>
      </c>
      <c r="R613" s="12">
        <v>-9.3469646225503494E-2</v>
      </c>
      <c r="S613" s="12">
        <v>-5.2303984320000697E-2</v>
      </c>
      <c r="T613" s="12">
        <v>-9.1850702065295206E-2</v>
      </c>
      <c r="U613" s="12">
        <v>7.4885916664281299E-3</v>
      </c>
      <c r="V613" s="12">
        <v>-6.7851160641574995E-2</v>
      </c>
      <c r="W613" s="12">
        <v>-3.3708104200902499E-2</v>
      </c>
      <c r="X613" s="12">
        <v>-5.27843693024595E-2</v>
      </c>
      <c r="Y613" s="12">
        <v>-7.6048088255454603E-3</v>
      </c>
      <c r="Z613" s="12">
        <v>1.10220005739406E-2</v>
      </c>
      <c r="AA613" s="12">
        <v>-1.88812508247715E-2</v>
      </c>
      <c r="AB613" s="12">
        <v>-5.7168031023664197E-2</v>
      </c>
      <c r="AC613" s="12">
        <v>-3.89824446837225E-2</v>
      </c>
      <c r="AD613" s="12">
        <v>-3.3314106480288097E-2</v>
      </c>
      <c r="AE613" s="12">
        <v>-2.90184216569923E-2</v>
      </c>
      <c r="AF613" s="12">
        <v>-8.8577694179827696E-3</v>
      </c>
      <c r="AG613" s="12">
        <v>-4.5607101748857702E-2</v>
      </c>
      <c r="AH613" s="12">
        <v>-2.9448764431562802E-2</v>
      </c>
      <c r="AI613" s="12">
        <v>-1.02382465482968E-2</v>
      </c>
      <c r="AJ613" s="12">
        <v>-1.1143047133308E-2</v>
      </c>
      <c r="AK613" s="12">
        <v>3.2906365224846098E-3</v>
      </c>
      <c r="AL613" s="12">
        <v>9.9270195012237505E-3</v>
      </c>
      <c r="AM613" s="12">
        <v>-2.3443924697351998E-3</v>
      </c>
      <c r="AN613" s="12">
        <v>-1.5195832777767E-2</v>
      </c>
      <c r="AO613" s="12">
        <v>-2.0686109823017398E-2</v>
      </c>
      <c r="AP613" s="12">
        <v>-1.4447509415633801E-2</v>
      </c>
      <c r="AQ613" s="12">
        <v>-4.5066784473502298E-2</v>
      </c>
      <c r="AR613" s="12">
        <v>2.2214438258756401E-2</v>
      </c>
      <c r="AS613" s="12">
        <v>-1.10808025574073E-2</v>
      </c>
      <c r="AT613" s="12">
        <v>-4.0091380210888997E-2</v>
      </c>
      <c r="AU613" s="12">
        <v>3.5395317395347098E-2</v>
      </c>
      <c r="AW613">
        <f t="array" ref="AW613">SUMPRODUCT(B613:AU613,TRANSPOSE('QoL regression results'!$H$3:$H$48))</f>
        <v>0.86459692739308203</v>
      </c>
    </row>
    <row r="614" spans="1:49" x14ac:dyDescent="0.3">
      <c r="A614">
        <v>613</v>
      </c>
      <c r="B614" s="12">
        <v>0.89103012391743697</v>
      </c>
      <c r="C614" s="12">
        <v>5.2699193875511098E-3</v>
      </c>
      <c r="D614" s="12">
        <v>-4.1467649157406203E-3</v>
      </c>
      <c r="E614" s="12">
        <v>-2.9027047633794701E-2</v>
      </c>
      <c r="F614" s="12">
        <v>1.7166018843065199E-2</v>
      </c>
      <c r="G614" s="12">
        <v>2.1574504219772601E-2</v>
      </c>
      <c r="H614" s="12">
        <v>-1.23878122358027E-2</v>
      </c>
      <c r="I614" s="12">
        <v>-7.88865682773289E-3</v>
      </c>
      <c r="J614" s="12">
        <v>-3.9402238358247299E-2</v>
      </c>
      <c r="K614" s="12">
        <v>-3.1860946071857903E-2</v>
      </c>
      <c r="L614" s="12">
        <v>-7.9200397558994204E-2</v>
      </c>
      <c r="M614" s="12">
        <v>-0.118552706477193</v>
      </c>
      <c r="N614" s="12">
        <v>-1.8234118010157601E-2</v>
      </c>
      <c r="O614" s="12">
        <v>-6.04759373966244E-2</v>
      </c>
      <c r="P614" s="12">
        <v>-9.5582876163934502E-2</v>
      </c>
      <c r="Q614" s="12">
        <v>-5.2778544141987099E-2</v>
      </c>
      <c r="R614" s="12">
        <v>-0.13528826659825799</v>
      </c>
      <c r="S614" s="12">
        <v>-6.1455412033081802E-2</v>
      </c>
      <c r="T614" s="12">
        <v>-9.4484925023023997E-2</v>
      </c>
      <c r="U614" s="12">
        <v>6.5935199622795902E-3</v>
      </c>
      <c r="V614" s="12">
        <v>-5.31990228100531E-2</v>
      </c>
      <c r="W614" s="12">
        <v>-3.5302950238562003E-2</v>
      </c>
      <c r="X614" s="12">
        <v>-2.9336432944582502E-2</v>
      </c>
      <c r="Y614" s="12">
        <v>3.3583979713423598E-3</v>
      </c>
      <c r="Z614" s="12">
        <v>2.99999262654735E-2</v>
      </c>
      <c r="AA614" s="12">
        <v>-2.3429155499460699E-2</v>
      </c>
      <c r="AB614" s="12">
        <v>-7.3707170013352294E-2</v>
      </c>
      <c r="AC614" s="12">
        <v>-7.5716118817565096E-3</v>
      </c>
      <c r="AD614" s="12">
        <v>4.0597413653094896E-3</v>
      </c>
      <c r="AE614" s="12">
        <v>-2.2919489088212699E-2</v>
      </c>
      <c r="AF614" s="12">
        <v>-1.7222646145703398E-2</v>
      </c>
      <c r="AG614" s="12">
        <v>-4.0360528580132102E-2</v>
      </c>
      <c r="AH614" s="12">
        <v>-2.8419807866262501E-2</v>
      </c>
      <c r="AI614" s="12">
        <v>-9.5923901896327896E-3</v>
      </c>
      <c r="AJ614" s="12">
        <v>-1.33149683913855E-2</v>
      </c>
      <c r="AK614" s="12">
        <v>-2.9206991618287402E-3</v>
      </c>
      <c r="AL614" s="12">
        <v>-3.4806090965629498E-4</v>
      </c>
      <c r="AM614" s="12">
        <v>-6.5648396569779098E-3</v>
      </c>
      <c r="AN614" s="12">
        <v>-1.3719687940769901E-2</v>
      </c>
      <c r="AO614" s="12">
        <v>-2.7900805558101399E-2</v>
      </c>
      <c r="AP614" s="12">
        <v>-1.6003325789517599E-2</v>
      </c>
      <c r="AQ614" s="12">
        <v>-3.686048581674E-2</v>
      </c>
      <c r="AR614" s="12">
        <v>2.3453006358326901E-2</v>
      </c>
      <c r="AS614" s="12">
        <v>-6.0150955103849399E-3</v>
      </c>
      <c r="AT614" s="12">
        <v>-4.2445056903291298E-2</v>
      </c>
      <c r="AU614" s="12">
        <v>2.36982986874812E-2</v>
      </c>
      <c r="AW614">
        <f t="array" ref="AW614">SUMPRODUCT(B614:AU614,TRANSPOSE('QoL regression results'!$H$3:$H$48))</f>
        <v>0.86226225514151811</v>
      </c>
    </row>
    <row r="615" spans="1:49" x14ac:dyDescent="0.3">
      <c r="A615">
        <v>614</v>
      </c>
      <c r="B615" s="12">
        <v>0.887295422301276</v>
      </c>
      <c r="C615" s="13">
        <v>-2.59485548630405E-5</v>
      </c>
      <c r="D615" s="12">
        <v>-1.04901667619269E-2</v>
      </c>
      <c r="E615" s="12">
        <v>-4.5817727324670099E-2</v>
      </c>
      <c r="F615" s="12">
        <v>1.5971236092184898E-2</v>
      </c>
      <c r="G615" s="12">
        <v>1.7842154478440099E-2</v>
      </c>
      <c r="H615" s="12">
        <v>-2.1607625523087499E-2</v>
      </c>
      <c r="I615" s="12">
        <v>-1.45263616623334E-2</v>
      </c>
      <c r="J615" s="12">
        <v>-6.8548863901771298E-2</v>
      </c>
      <c r="K615" s="12">
        <v>-3.09722087068512E-2</v>
      </c>
      <c r="L615" s="12">
        <v>-4.68482935533132E-2</v>
      </c>
      <c r="M615" s="12">
        <v>-4.2470844681583603E-2</v>
      </c>
      <c r="N615" s="12">
        <v>-1.64825977730097E-2</v>
      </c>
      <c r="O615" s="12">
        <v>-7.0815474208661203E-2</v>
      </c>
      <c r="P615" s="12">
        <v>-0.100568974877968</v>
      </c>
      <c r="Q615" s="12">
        <v>-4.1500371149161303E-2</v>
      </c>
      <c r="R615" s="12">
        <v>-6.4180062517427805E-2</v>
      </c>
      <c r="S615" s="12">
        <v>-5.8100066861917501E-2</v>
      </c>
      <c r="T615" s="12">
        <v>-8.6968011609381904E-2</v>
      </c>
      <c r="U615" s="12">
        <v>-8.5901786322385206E-3</v>
      </c>
      <c r="V615" s="12">
        <v>-6.7089616567933996E-2</v>
      </c>
      <c r="W615" s="12">
        <v>-1.8385188058195799E-2</v>
      </c>
      <c r="X615" s="12">
        <v>-4.9429968709886099E-2</v>
      </c>
      <c r="Y615" s="12">
        <v>-7.0914170038550101E-3</v>
      </c>
      <c r="Z615" s="12">
        <v>3.0963697140260898E-2</v>
      </c>
      <c r="AA615" s="12">
        <v>-1.61154409535119E-2</v>
      </c>
      <c r="AB615" s="12">
        <v>-5.5828879649221202E-2</v>
      </c>
      <c r="AC615" s="12">
        <v>9.1444124116100995E-3</v>
      </c>
      <c r="AD615" s="12">
        <v>7.4339791656048201E-3</v>
      </c>
      <c r="AE615" s="12">
        <v>-2.5193034353538001E-2</v>
      </c>
      <c r="AF615" s="12">
        <v>-1.44220351401128E-2</v>
      </c>
      <c r="AG615" s="12">
        <v>-4.23131665315859E-2</v>
      </c>
      <c r="AH615" s="12">
        <v>-2.5169068861148901E-2</v>
      </c>
      <c r="AI615" s="12">
        <v>-2.4239625484813301E-2</v>
      </c>
      <c r="AJ615" s="12">
        <v>-1.44539425433275E-2</v>
      </c>
      <c r="AK615" s="12">
        <v>-3.5107087868192798E-3</v>
      </c>
      <c r="AL615" s="12">
        <v>2.4475827007343401E-3</v>
      </c>
      <c r="AM615" s="12">
        <v>-7.2230687663404399E-3</v>
      </c>
      <c r="AN615" s="12">
        <v>-1.44269973971052E-2</v>
      </c>
      <c r="AO615" s="12">
        <v>-3.4201795108278199E-2</v>
      </c>
      <c r="AP615" s="12">
        <v>-5.9742204022540596E-3</v>
      </c>
      <c r="AQ615" s="12">
        <v>-3.6113345929827102E-2</v>
      </c>
      <c r="AR615" s="12">
        <v>2.1018645488612799E-2</v>
      </c>
      <c r="AS615" s="12">
        <v>-9.3717535092720395E-3</v>
      </c>
      <c r="AT615" s="12">
        <v>-4.6139574201626003E-2</v>
      </c>
      <c r="AU615" s="12">
        <v>2.8288122835189802E-2</v>
      </c>
      <c r="AW615">
        <f t="array" ref="AW615">SUMPRODUCT(B615:AU615,TRANSPOSE('QoL regression results'!$H$3:$H$48))</f>
        <v>0.86457393614086142</v>
      </c>
    </row>
    <row r="616" spans="1:49" x14ac:dyDescent="0.3">
      <c r="A616">
        <v>615</v>
      </c>
      <c r="B616" s="12">
        <v>0.88857365234719199</v>
      </c>
      <c r="C616" s="12">
        <v>3.7715377609504599E-3</v>
      </c>
      <c r="D616" s="12">
        <v>-1.2894794947925399E-3</v>
      </c>
      <c r="E616" s="12">
        <v>-2.55962735664985E-2</v>
      </c>
      <c r="F616" s="12">
        <v>2.2744235635850998E-2</v>
      </c>
      <c r="G616" s="12">
        <v>1.4811968197023099E-2</v>
      </c>
      <c r="H616" s="12">
        <v>-8.8101030420943693E-3</v>
      </c>
      <c r="I616" s="12">
        <v>-5.0802582392693004E-3</v>
      </c>
      <c r="J616" s="12">
        <v>-6.6846280570827393E-2</v>
      </c>
      <c r="K616" s="12">
        <v>-3.71599108436051E-2</v>
      </c>
      <c r="L616" s="12">
        <v>-9.3181091301517499E-2</v>
      </c>
      <c r="M616" s="12">
        <v>-7.4708090572473407E-2</v>
      </c>
      <c r="N616" s="12">
        <v>-2.08740471778994E-2</v>
      </c>
      <c r="O616" s="12">
        <v>-6.2897383559305894E-2</v>
      </c>
      <c r="P616" s="12">
        <v>-8.4457326717538E-2</v>
      </c>
      <c r="Q616" s="12">
        <v>-0.11839098799059</v>
      </c>
      <c r="R616" s="12">
        <v>-8.1112919975771705E-2</v>
      </c>
      <c r="S616" s="12">
        <v>-6.0935767863016702E-2</v>
      </c>
      <c r="T616" s="12">
        <v>-0.106138826760403</v>
      </c>
      <c r="U616" s="12">
        <v>1.82598835789749E-2</v>
      </c>
      <c r="V616" s="12">
        <v>-8.1550272656979603E-2</v>
      </c>
      <c r="W616" s="12">
        <v>-1.9131472864581101E-2</v>
      </c>
      <c r="X616" s="12">
        <v>-5.4919015584814805E-4</v>
      </c>
      <c r="Y616" s="12">
        <v>-9.9696527425646806E-3</v>
      </c>
      <c r="Z616" s="12">
        <v>-3.2610325495724302E-3</v>
      </c>
      <c r="AA616" s="12">
        <v>-1.24192919264682E-2</v>
      </c>
      <c r="AB616" s="12">
        <v>-7.4745892934108299E-2</v>
      </c>
      <c r="AC616" s="12">
        <v>-3.8639361021826302E-2</v>
      </c>
      <c r="AD616" s="12">
        <v>1.0455507960558E-2</v>
      </c>
      <c r="AE616" s="12">
        <v>-2.1490331206112202E-2</v>
      </c>
      <c r="AF616" s="12">
        <v>-1.7168500110074598E-2</v>
      </c>
      <c r="AG616" s="12">
        <v>-4.5956560429565203E-2</v>
      </c>
      <c r="AH616" s="12">
        <v>-3.5296179858765098E-2</v>
      </c>
      <c r="AI616" s="12">
        <v>-2.31197855813179E-2</v>
      </c>
      <c r="AJ616" s="12">
        <v>-7.7169528179760697E-3</v>
      </c>
      <c r="AK616" s="13">
        <v>-8.6329109890506003E-5</v>
      </c>
      <c r="AL616" s="12">
        <v>1.0283453435401401E-3</v>
      </c>
      <c r="AM616" s="12">
        <v>-1.0334192554742E-2</v>
      </c>
      <c r="AN616" s="12">
        <v>-1.58211389166979E-2</v>
      </c>
      <c r="AO616" s="12">
        <v>-3.7429500080073203E-2</v>
      </c>
      <c r="AP616" s="12">
        <v>-1.06289883504589E-2</v>
      </c>
      <c r="AQ616" s="12">
        <v>-4.83087885844629E-2</v>
      </c>
      <c r="AR616" s="12">
        <v>2.18749144342185E-2</v>
      </c>
      <c r="AS616" s="12">
        <v>-1.16050611897166E-2</v>
      </c>
      <c r="AT616" s="12">
        <v>-4.4491126775156403E-2</v>
      </c>
      <c r="AU616" s="12">
        <v>3.1135920729135701E-2</v>
      </c>
      <c r="AW616">
        <f t="array" ref="AW616">SUMPRODUCT(B616:AU616,TRANSPOSE('QoL regression results'!$H$3:$H$48))</f>
        <v>0.85430581783196702</v>
      </c>
    </row>
    <row r="617" spans="1:49" x14ac:dyDescent="0.3">
      <c r="A617">
        <v>616</v>
      </c>
      <c r="B617" s="12">
        <v>0.89195743029871899</v>
      </c>
      <c r="C617" s="12">
        <v>2.26318197945283E-3</v>
      </c>
      <c r="D617" s="12">
        <v>8.7187286338923902E-3</v>
      </c>
      <c r="E617" s="12">
        <v>-5.02183146382294E-2</v>
      </c>
      <c r="F617" s="12">
        <v>2.10511031708682E-2</v>
      </c>
      <c r="G617" s="12">
        <v>2.0196195925185501E-3</v>
      </c>
      <c r="H617" s="12">
        <v>1.5537245572348901E-2</v>
      </c>
      <c r="I617" s="12">
        <v>-7.7652240176530902E-3</v>
      </c>
      <c r="J617" s="12">
        <v>-1.41719853498249E-2</v>
      </c>
      <c r="K617" s="12">
        <v>-3.6767771136973597E-2</v>
      </c>
      <c r="L617" s="12">
        <v>-9.6721943296231003E-2</v>
      </c>
      <c r="M617" s="12">
        <v>-0.107890218359842</v>
      </c>
      <c r="N617" s="12">
        <v>-1.5842681046814799E-2</v>
      </c>
      <c r="O617" s="12">
        <v>-4.5273410959385897E-2</v>
      </c>
      <c r="P617" s="12">
        <v>-0.10786911128939</v>
      </c>
      <c r="Q617" s="12">
        <v>-5.5278933302642497E-2</v>
      </c>
      <c r="R617" s="12">
        <v>-4.6523064900230601E-2</v>
      </c>
      <c r="S617" s="12">
        <v>-4.1573294536465702E-2</v>
      </c>
      <c r="T617" s="12">
        <v>-7.5339810664511106E-2</v>
      </c>
      <c r="U617" s="12">
        <v>8.2436234254909292E-3</v>
      </c>
      <c r="V617" s="12">
        <v>-0.105524869506403</v>
      </c>
      <c r="W617" s="12">
        <v>-3.91905499051559E-2</v>
      </c>
      <c r="X617" s="12">
        <v>-2.9524737063860201E-2</v>
      </c>
      <c r="Y617" s="12">
        <v>-7.4166306166018204E-3</v>
      </c>
      <c r="Z617" s="12">
        <v>-3.7699355410051399E-2</v>
      </c>
      <c r="AA617" s="12">
        <v>-2.9842993227570402E-2</v>
      </c>
      <c r="AB617" s="12">
        <v>-6.6790120252424798E-2</v>
      </c>
      <c r="AC617" s="12">
        <v>-4.2782130558535999E-3</v>
      </c>
      <c r="AD617" s="12">
        <v>-1.07677894259183E-2</v>
      </c>
      <c r="AE617" s="12">
        <v>-2.44179628666433E-2</v>
      </c>
      <c r="AF617" s="12">
        <v>-7.5923147375159799E-3</v>
      </c>
      <c r="AG617" s="12">
        <v>-4.4990334058421497E-2</v>
      </c>
      <c r="AH617" s="12">
        <v>-3.1931764288675502E-2</v>
      </c>
      <c r="AI617" s="12">
        <v>-1.16317549459769E-2</v>
      </c>
      <c r="AJ617" s="12">
        <v>-9.7084694109266702E-3</v>
      </c>
      <c r="AK617" s="12">
        <v>-2.5522424682747802E-3</v>
      </c>
      <c r="AL617" s="12">
        <v>1.62868914792477E-4</v>
      </c>
      <c r="AM617" s="12">
        <v>-9.6450141451102592E-3</v>
      </c>
      <c r="AN617" s="12">
        <v>-2.8040802964733099E-2</v>
      </c>
      <c r="AO617" s="12">
        <v>-5.1317256655748503E-2</v>
      </c>
      <c r="AP617" s="12">
        <v>-8.1193399764805992E-3</v>
      </c>
      <c r="AQ617" s="12">
        <v>-4.1341901825895699E-2</v>
      </c>
      <c r="AR617" s="12">
        <v>2.44534509829171E-2</v>
      </c>
      <c r="AS617" s="12">
        <v>-7.4791712881408902E-3</v>
      </c>
      <c r="AT617" s="12">
        <v>-4.12984113138899E-2</v>
      </c>
      <c r="AU617" s="12">
        <v>2.42561027400316E-2</v>
      </c>
      <c r="AW617">
        <f t="array" ref="AW617">SUMPRODUCT(B617:AU617,TRANSPOSE('QoL regression results'!$H$3:$H$48))</f>
        <v>0.86018853492483593</v>
      </c>
    </row>
    <row r="618" spans="1:49" x14ac:dyDescent="0.3">
      <c r="A618">
        <v>617</v>
      </c>
      <c r="B618" s="12">
        <v>0.888061003374647</v>
      </c>
      <c r="C618" s="12">
        <v>2.7786071080996701E-3</v>
      </c>
      <c r="D618" s="12">
        <v>6.99931388156836E-3</v>
      </c>
      <c r="E618" s="12">
        <v>-3.3011968230142498E-2</v>
      </c>
      <c r="F618" s="12">
        <v>2.7673678190434901E-2</v>
      </c>
      <c r="G618" s="12">
        <v>1.9151196337478301E-2</v>
      </c>
      <c r="H618" s="12">
        <v>-3.89607300646803E-3</v>
      </c>
      <c r="I618" s="12">
        <v>-2.0817058966652799E-2</v>
      </c>
      <c r="J618" s="12">
        <v>-6.1028446727104502E-2</v>
      </c>
      <c r="K618" s="12">
        <v>-4.39472278723314E-2</v>
      </c>
      <c r="L618" s="12">
        <v>-7.0007438851275E-2</v>
      </c>
      <c r="M618" s="12">
        <v>-0.13636855569856501</v>
      </c>
      <c r="N618" s="12">
        <v>-1.40168139827976E-2</v>
      </c>
      <c r="O618" s="12">
        <v>-4.6090507961098197E-2</v>
      </c>
      <c r="P618" s="12">
        <v>-0.12036985756035901</v>
      </c>
      <c r="Q618" s="12">
        <v>-7.9370036161200794E-2</v>
      </c>
      <c r="R618" s="12">
        <v>-6.64110503511572E-2</v>
      </c>
      <c r="S618" s="12">
        <v>-4.7238947622279197E-2</v>
      </c>
      <c r="T618" s="12">
        <v>-7.4257790410864402E-2</v>
      </c>
      <c r="U618" s="12">
        <v>1.68093082045401E-3</v>
      </c>
      <c r="V618" s="12">
        <v>-6.79327822154282E-2</v>
      </c>
      <c r="W618" s="12">
        <v>-3.6502355371296202E-2</v>
      </c>
      <c r="X618" s="12">
        <v>-2.6722578061551899E-2</v>
      </c>
      <c r="Y618" s="12">
        <v>-3.9886204088157903E-3</v>
      </c>
      <c r="Z618" s="12">
        <v>-3.3371625005226398E-2</v>
      </c>
      <c r="AA618" s="12">
        <v>-1.3873614323819001E-2</v>
      </c>
      <c r="AB618" s="12">
        <v>-6.2528761805775504E-2</v>
      </c>
      <c r="AC618" s="12">
        <v>-5.1310679370330702E-2</v>
      </c>
      <c r="AD618" s="12">
        <v>-4.3861674335458602E-2</v>
      </c>
      <c r="AE618" s="12">
        <v>-2.51687196269294E-2</v>
      </c>
      <c r="AF618" s="12">
        <v>-1.2783301459745501E-2</v>
      </c>
      <c r="AG618" s="12">
        <v>-4.4750452726067001E-2</v>
      </c>
      <c r="AH618" s="12">
        <v>-4.1321787898596599E-2</v>
      </c>
      <c r="AI618" s="12">
        <v>-1.7737358175528E-2</v>
      </c>
      <c r="AJ618" s="12">
        <v>-1.0814617673467501E-2</v>
      </c>
      <c r="AK618" s="12">
        <v>5.9552171186372299E-3</v>
      </c>
      <c r="AL618" s="12">
        <v>1.1262031341260499E-2</v>
      </c>
      <c r="AM618" s="12">
        <v>-7.0632379206875696E-4</v>
      </c>
      <c r="AN618" s="12">
        <v>-1.20508772860134E-2</v>
      </c>
      <c r="AO618" s="12">
        <v>-1.9106625776320201E-2</v>
      </c>
      <c r="AP618" s="12">
        <v>-1.27648441788944E-2</v>
      </c>
      <c r="AQ618" s="12">
        <v>-4.6160488053895998E-2</v>
      </c>
      <c r="AR618" s="12">
        <v>2.4589747091313102E-2</v>
      </c>
      <c r="AS618" s="12">
        <v>-1.32658152225148E-2</v>
      </c>
      <c r="AT618" s="12">
        <v>-4.5759296218369203E-2</v>
      </c>
      <c r="AU618" s="12">
        <v>3.2583746734724701E-2</v>
      </c>
      <c r="AW618">
        <f t="array" ref="AW618">SUMPRODUCT(B618:AU618,TRANSPOSE('QoL regression results'!$H$3:$H$48))</f>
        <v>0.85800124681731083</v>
      </c>
    </row>
    <row r="619" spans="1:49" x14ac:dyDescent="0.3">
      <c r="A619">
        <v>618</v>
      </c>
      <c r="B619" s="12">
        <v>0.89216209767989796</v>
      </c>
      <c r="C619" s="12">
        <v>-9.7553042894232497E-4</v>
      </c>
      <c r="D619" s="12">
        <v>1.5764985523916499E-2</v>
      </c>
      <c r="E619" s="12">
        <v>-4.4887408653559002E-2</v>
      </c>
      <c r="F619" s="12">
        <v>1.8538696375168699E-2</v>
      </c>
      <c r="G619" s="12">
        <v>5.9919694451293203E-3</v>
      </c>
      <c r="H619" s="12">
        <v>1.0340414056245299E-2</v>
      </c>
      <c r="I619" s="12">
        <v>-1.5733557506847299E-2</v>
      </c>
      <c r="J619" s="12">
        <v>-3.8056497776856699E-2</v>
      </c>
      <c r="K619" s="12">
        <v>-4.0158152113630101E-2</v>
      </c>
      <c r="L619" s="12">
        <v>-0.10800028590209799</v>
      </c>
      <c r="M619" s="12">
        <v>-5.8218201810326498E-2</v>
      </c>
      <c r="N619" s="12">
        <v>-1.8576334791219999E-2</v>
      </c>
      <c r="O619" s="12">
        <v>-4.8168222752030497E-2</v>
      </c>
      <c r="P619" s="12">
        <v>-7.3246531860211198E-2</v>
      </c>
      <c r="Q619" s="12">
        <v>-5.1035210699501801E-2</v>
      </c>
      <c r="R619" s="12">
        <v>-2.33016961932043E-2</v>
      </c>
      <c r="S619" s="12">
        <v>-4.4800245270055897E-2</v>
      </c>
      <c r="T619" s="12">
        <v>-8.6595940271925895E-2</v>
      </c>
      <c r="U619" s="12">
        <v>1.49700440559119E-2</v>
      </c>
      <c r="V619" s="12">
        <v>-7.5050651147409497E-2</v>
      </c>
      <c r="W619" s="12">
        <v>-1.82760911390005E-2</v>
      </c>
      <c r="X619" s="12">
        <v>-1.8150009272890701E-2</v>
      </c>
      <c r="Y619" s="12">
        <v>-2.50633299500998E-2</v>
      </c>
      <c r="Z619" s="12">
        <v>4.9046934311638798E-2</v>
      </c>
      <c r="AA619" s="12">
        <v>-2.03226044155565E-2</v>
      </c>
      <c r="AB619" s="12">
        <v>-7.0789423682057095E-2</v>
      </c>
      <c r="AC619" s="12">
        <v>-5.5418213467171601E-2</v>
      </c>
      <c r="AD619" s="12">
        <v>-2.72537749763559E-2</v>
      </c>
      <c r="AE619" s="12">
        <v>-2.67156625450191E-2</v>
      </c>
      <c r="AF619" s="12">
        <v>-2.3323342208918001E-2</v>
      </c>
      <c r="AG619" s="12">
        <v>-4.4558155730692002E-2</v>
      </c>
      <c r="AH619" s="12">
        <v>-3.0935349593847E-2</v>
      </c>
      <c r="AI619" s="12">
        <v>-1.4144315065789099E-2</v>
      </c>
      <c r="AJ619" s="12">
        <v>-1.30679559188321E-2</v>
      </c>
      <c r="AK619" s="12">
        <v>1.2940101814096999E-3</v>
      </c>
      <c r="AL619" s="12">
        <v>5.5326625209759202E-3</v>
      </c>
      <c r="AM619" s="12">
        <v>-6.9227611505874804E-3</v>
      </c>
      <c r="AN619" s="12">
        <v>-1.5385378635233799E-2</v>
      </c>
      <c r="AO619" s="12">
        <v>-3.1694494026370999E-2</v>
      </c>
      <c r="AP619" s="12">
        <v>-1.2142306406281901E-2</v>
      </c>
      <c r="AQ619" s="12">
        <v>-4.2492906287086102E-2</v>
      </c>
      <c r="AR619" s="12">
        <v>2.79128172382236E-2</v>
      </c>
      <c r="AS619" s="12">
        <v>-1.34163054048092E-2</v>
      </c>
      <c r="AT619" s="12">
        <v>-4.2658040681635402E-2</v>
      </c>
      <c r="AU619" s="12">
        <v>2.9608222709372099E-2</v>
      </c>
      <c r="AW619">
        <f t="array" ref="AW619">SUMPRODUCT(B619:AU619,TRANSPOSE('QoL regression results'!$H$3:$H$48))</f>
        <v>0.86675941060702688</v>
      </c>
    </row>
    <row r="620" spans="1:49" x14ac:dyDescent="0.3">
      <c r="A620">
        <v>619</v>
      </c>
      <c r="B620" s="12">
        <v>0.88198603696685995</v>
      </c>
      <c r="C620" s="12">
        <v>4.9140179929405697E-3</v>
      </c>
      <c r="D620" s="12">
        <v>6.9461314066243196E-4</v>
      </c>
      <c r="E620" s="12">
        <v>-1.56460411076563E-2</v>
      </c>
      <c r="F620" s="12">
        <v>1.82682233335228E-2</v>
      </c>
      <c r="G620" s="12">
        <v>1.0690686833969201E-2</v>
      </c>
      <c r="H620" s="12">
        <v>-4.6499630604367502E-3</v>
      </c>
      <c r="I620" s="12">
        <v>-1.30465142405044E-2</v>
      </c>
      <c r="J620" s="12">
        <v>-8.75653597767556E-2</v>
      </c>
      <c r="K620" s="12">
        <v>-4.1234186117776399E-2</v>
      </c>
      <c r="L620" s="12">
        <v>-0.109489633710498</v>
      </c>
      <c r="M620" s="12">
        <v>-0.11372051807649999</v>
      </c>
      <c r="N620" s="12">
        <v>-2.06653160733863E-2</v>
      </c>
      <c r="O620" s="12">
        <v>-4.5538523171169097E-2</v>
      </c>
      <c r="P620" s="12">
        <v>-8.4166393654587293E-2</v>
      </c>
      <c r="Q620" s="12">
        <v>-0.106387501656017</v>
      </c>
      <c r="R620" s="12">
        <v>-5.3056753638700403E-2</v>
      </c>
      <c r="S620" s="12">
        <v>-4.5603875138835202E-2</v>
      </c>
      <c r="T620" s="12">
        <v>-0.106085103374043</v>
      </c>
      <c r="U620" s="12">
        <v>-4.5654526435992097E-3</v>
      </c>
      <c r="V620" s="12">
        <v>-2.0037402579436099E-2</v>
      </c>
      <c r="W620" s="12">
        <v>-2.91777317320706E-2</v>
      </c>
      <c r="X620" s="12">
        <v>-4.9293217558767498E-2</v>
      </c>
      <c r="Y620" s="12">
        <v>1.0871419624911E-2</v>
      </c>
      <c r="Z620" s="12">
        <v>1.50691180854465E-2</v>
      </c>
      <c r="AA620" s="12">
        <v>-3.2932603144826801E-2</v>
      </c>
      <c r="AB620" s="12">
        <v>-7.3996454727694394E-2</v>
      </c>
      <c r="AC620" s="12">
        <v>-2.5328588992687001E-2</v>
      </c>
      <c r="AD620" s="12">
        <v>-9.7350577815863999E-3</v>
      </c>
      <c r="AE620" s="12">
        <v>-2.3087089243703E-2</v>
      </c>
      <c r="AF620" s="12">
        <v>-1.90259233619017E-2</v>
      </c>
      <c r="AG620" s="12">
        <v>-4.41477080300543E-2</v>
      </c>
      <c r="AH620" s="12">
        <v>-3.26387823671698E-2</v>
      </c>
      <c r="AI620" s="12">
        <v>-1.3177302105779399E-2</v>
      </c>
      <c r="AJ620" s="12">
        <v>-1.1217398328173299E-2</v>
      </c>
      <c r="AK620" s="12">
        <v>7.5602591573806395E-4</v>
      </c>
      <c r="AL620" s="12">
        <v>5.0804250409127701E-3</v>
      </c>
      <c r="AM620" s="12">
        <v>-8.7133759451452995E-3</v>
      </c>
      <c r="AN620" s="12">
        <v>-1.44589343549226E-2</v>
      </c>
      <c r="AO620" s="12">
        <v>-2.5680644378878199E-2</v>
      </c>
      <c r="AP620" s="12">
        <v>-8.8549343722127295E-3</v>
      </c>
      <c r="AQ620" s="12">
        <v>-3.5253811911960503E-2</v>
      </c>
      <c r="AR620" s="12">
        <v>2.2039751006415802E-2</v>
      </c>
      <c r="AS620" s="12">
        <v>-9.3759217763729492E-3</v>
      </c>
      <c r="AT620" s="12">
        <v>-4.0446245042129701E-2</v>
      </c>
      <c r="AU620" s="12">
        <v>3.7137089240721101E-2</v>
      </c>
      <c r="AW620">
        <f t="array" ref="AW620">SUMPRODUCT(B620:AU620,TRANSPOSE('QoL regression results'!$H$3:$H$48))</f>
        <v>0.85442767964060296</v>
      </c>
    </row>
    <row r="621" spans="1:49" x14ac:dyDescent="0.3">
      <c r="A621">
        <v>620</v>
      </c>
      <c r="B621" s="12">
        <v>0.88907050980086699</v>
      </c>
      <c r="C621" s="12">
        <v>-2.43607529172953E-4</v>
      </c>
      <c r="D621" s="12">
        <v>-1.19854341391177E-2</v>
      </c>
      <c r="E621" s="12">
        <v>5.1607359071847497E-3</v>
      </c>
      <c r="F621" s="12">
        <v>2.4997641384055101E-2</v>
      </c>
      <c r="G621" s="12">
        <v>2.18148255560668E-2</v>
      </c>
      <c r="H621" s="12">
        <v>-5.0295747553180496E-3</v>
      </c>
      <c r="I621" s="12">
        <v>-1.61730144232375E-2</v>
      </c>
      <c r="J621" s="12">
        <v>-4.3930808717579699E-2</v>
      </c>
      <c r="K621" s="12">
        <v>-4.6743145848072903E-2</v>
      </c>
      <c r="L621" s="12">
        <v>-0.105665292090866</v>
      </c>
      <c r="M621" s="12">
        <v>-5.6924252217828E-2</v>
      </c>
      <c r="N621" s="12">
        <v>-1.5603904824323601E-2</v>
      </c>
      <c r="O621" s="12">
        <v>-4.1503407790463798E-2</v>
      </c>
      <c r="P621" s="12">
        <v>-0.123152000726442</v>
      </c>
      <c r="Q621" s="12">
        <v>-6.2254356605222702E-2</v>
      </c>
      <c r="R621" s="12">
        <v>1.7691934177845502E-2</v>
      </c>
      <c r="S621" s="12">
        <v>-3.4720093509116E-2</v>
      </c>
      <c r="T621" s="12">
        <v>-7.7400211394439505E-2</v>
      </c>
      <c r="U621" s="12">
        <v>-2.02362808096931E-2</v>
      </c>
      <c r="V621" s="12">
        <v>-6.27135110855256E-2</v>
      </c>
      <c r="W621" s="12">
        <v>-1.83973574190812E-2</v>
      </c>
      <c r="X621" s="12">
        <v>-2.6183068119929501E-2</v>
      </c>
      <c r="Y621" s="12">
        <v>2.095423719522E-2</v>
      </c>
      <c r="Z621" s="12">
        <v>-8.5264958405310808E-3</v>
      </c>
      <c r="AA621" s="12">
        <v>-2.2675901810029601E-2</v>
      </c>
      <c r="AB621" s="12">
        <v>-5.9380636667051998E-2</v>
      </c>
      <c r="AC621" s="12">
        <v>-1.6080527981972501E-2</v>
      </c>
      <c r="AD621" s="12">
        <v>-4.5245262121770997E-2</v>
      </c>
      <c r="AE621" s="12">
        <v>-2.48788983156671E-2</v>
      </c>
      <c r="AF621" s="12">
        <v>-2.28574911281401E-2</v>
      </c>
      <c r="AG621" s="12">
        <v>-4.8622636474255299E-2</v>
      </c>
      <c r="AH621" s="12">
        <v>-3.25658104087483E-2</v>
      </c>
      <c r="AI621" s="12">
        <v>-1.8890036240363599E-2</v>
      </c>
      <c r="AJ621" s="12">
        <v>-1.0954854872187701E-2</v>
      </c>
      <c r="AK621" s="12">
        <v>6.1091648838023796E-3</v>
      </c>
      <c r="AL621" s="12">
        <v>6.0141467244541301E-3</v>
      </c>
      <c r="AM621" s="12">
        <v>-5.7855690973410302E-3</v>
      </c>
      <c r="AN621" s="12">
        <v>-1.48977009142991E-2</v>
      </c>
      <c r="AO621" s="12">
        <v>-2.3213703149000599E-2</v>
      </c>
      <c r="AP621" s="12">
        <v>-1.2567641194489901E-2</v>
      </c>
      <c r="AQ621" s="12">
        <v>-3.9685937731887E-2</v>
      </c>
      <c r="AR621" s="12">
        <v>2.2489318997547601E-2</v>
      </c>
      <c r="AS621" s="12">
        <v>-8.4582427065032408E-3</v>
      </c>
      <c r="AT621" s="12">
        <v>-4.4362594412702502E-2</v>
      </c>
      <c r="AU621" s="12">
        <v>2.9065391823228801E-2</v>
      </c>
      <c r="AW621">
        <f t="array" ref="AW621">SUMPRODUCT(B621:AU621,TRANSPOSE('QoL regression results'!$H$3:$H$48))</f>
        <v>0.86251884611657281</v>
      </c>
    </row>
    <row r="622" spans="1:49" x14ac:dyDescent="0.3">
      <c r="A622">
        <v>621</v>
      </c>
      <c r="B622" s="12">
        <v>0.89413669000255203</v>
      </c>
      <c r="C622" s="12">
        <v>3.3642775676504901E-3</v>
      </c>
      <c r="D622" s="12">
        <v>2.37684924982498E-3</v>
      </c>
      <c r="E622" s="12">
        <v>-4.3465752382917798E-2</v>
      </c>
      <c r="F622" s="12">
        <v>2.2721433644141802E-2</v>
      </c>
      <c r="G622" s="12">
        <v>1.8190983693705799E-2</v>
      </c>
      <c r="H622" s="12">
        <v>2.2473938735170199E-3</v>
      </c>
      <c r="I622" s="12">
        <v>-1.4543434913914599E-2</v>
      </c>
      <c r="J622" s="12">
        <v>-7.1929886274516699E-2</v>
      </c>
      <c r="K622" s="12">
        <v>-3.5338753218548402E-2</v>
      </c>
      <c r="L622" s="12">
        <v>-8.5697152054566406E-2</v>
      </c>
      <c r="M622" s="12">
        <v>-8.6747420152079396E-2</v>
      </c>
      <c r="N622" s="12">
        <v>-1.8038387037316601E-2</v>
      </c>
      <c r="O622" s="12">
        <v>-5.0248162477621199E-2</v>
      </c>
      <c r="P622" s="12">
        <v>-0.122964761825683</v>
      </c>
      <c r="Q622" s="12">
        <v>-7.9811187609648407E-2</v>
      </c>
      <c r="R622" s="12">
        <v>-6.4941620606189507E-2</v>
      </c>
      <c r="S622" s="12">
        <v>-5.6451213049263101E-2</v>
      </c>
      <c r="T622" s="12">
        <v>-8.5222052046123695E-2</v>
      </c>
      <c r="U622" s="12">
        <v>1.48040173295865E-2</v>
      </c>
      <c r="V622" s="12">
        <v>-8.7362916344443597E-2</v>
      </c>
      <c r="W622" s="12">
        <v>-1.71510024998951E-2</v>
      </c>
      <c r="X622" s="12">
        <v>-4.8111614983644801E-2</v>
      </c>
      <c r="Y622" s="12">
        <v>1.74091984318278E-2</v>
      </c>
      <c r="Z622" s="12">
        <v>-1.9070633522415299E-2</v>
      </c>
      <c r="AA622" s="12">
        <v>-1.9928869592292502E-2</v>
      </c>
      <c r="AB622" s="12">
        <v>-7.4969049496987905E-2</v>
      </c>
      <c r="AC622" s="12">
        <v>-1.19234384124504E-2</v>
      </c>
      <c r="AD622" s="12">
        <v>-6.6315324592101405E-2</v>
      </c>
      <c r="AE622" s="12">
        <v>-2.5790758571831902E-2</v>
      </c>
      <c r="AF622" s="12">
        <v>-9.3635470352880501E-3</v>
      </c>
      <c r="AG622" s="12">
        <v>-4.0697213333378501E-2</v>
      </c>
      <c r="AH622" s="12">
        <v>-3.7370637470935997E-2</v>
      </c>
      <c r="AI622" s="12">
        <v>-2.3511918102830199E-2</v>
      </c>
      <c r="AJ622" s="12">
        <v>-1.0519540332261899E-2</v>
      </c>
      <c r="AK622" s="12">
        <v>-6.1912505267553797E-4</v>
      </c>
      <c r="AL622" s="12">
        <v>4.9710108831519497E-3</v>
      </c>
      <c r="AM622" s="12">
        <v>-8.4478542554984794E-3</v>
      </c>
      <c r="AN622" s="12">
        <v>-2.0002334346814001E-2</v>
      </c>
      <c r="AO622" s="12">
        <v>-2.9683878885913E-2</v>
      </c>
      <c r="AP622" s="12">
        <v>-1.14805899249901E-2</v>
      </c>
      <c r="AQ622" s="12">
        <v>-4.14990605884442E-2</v>
      </c>
      <c r="AR622" s="12">
        <v>2.13373633641748E-2</v>
      </c>
      <c r="AS622" s="12">
        <v>-1.15638608800533E-2</v>
      </c>
      <c r="AT622" s="12">
        <v>-4.2803783420556803E-2</v>
      </c>
      <c r="AU622" s="12">
        <v>2.62434924804151E-2</v>
      </c>
      <c r="AW622">
        <f t="array" ref="AW622">SUMPRODUCT(B622:AU622,TRANSPOSE('QoL regression results'!$H$3:$H$48))</f>
        <v>0.86173706341476808</v>
      </c>
    </row>
    <row r="623" spans="1:49" x14ac:dyDescent="0.3">
      <c r="A623">
        <v>622</v>
      </c>
      <c r="B623" s="12">
        <v>0.88563203001439905</v>
      </c>
      <c r="C623" s="13">
        <v>-2.0881318685815098E-5</v>
      </c>
      <c r="D623" s="12">
        <v>8.6567228037305408E-3</v>
      </c>
      <c r="E623" s="12">
        <v>-1.5494358255022499E-2</v>
      </c>
      <c r="F623" s="12">
        <v>2.45637966306879E-2</v>
      </c>
      <c r="G623" s="12">
        <v>1.1624500458646899E-2</v>
      </c>
      <c r="H623" s="12">
        <v>-1.2133138800391101E-2</v>
      </c>
      <c r="I623" s="12">
        <v>-6.8350003973021599E-3</v>
      </c>
      <c r="J623" s="12">
        <v>-6.6899571855737305E-2</v>
      </c>
      <c r="K623" s="12">
        <v>-4.3159898485815001E-2</v>
      </c>
      <c r="L623" s="12">
        <v>-0.111601325466093</v>
      </c>
      <c r="M623" s="12">
        <v>-0.14703354739173299</v>
      </c>
      <c r="N623" s="12">
        <v>-6.7560408456196104E-3</v>
      </c>
      <c r="O623" s="12">
        <v>-4.8627219927204098E-2</v>
      </c>
      <c r="P623" s="12">
        <v>-7.1146268032973803E-2</v>
      </c>
      <c r="Q623" s="12">
        <v>-7.6626175404511804E-2</v>
      </c>
      <c r="R623" s="12">
        <v>-4.8020383987064E-2</v>
      </c>
      <c r="S623" s="12">
        <v>-4.2221435184822603E-2</v>
      </c>
      <c r="T623" s="12">
        <v>-8.8193052456318199E-2</v>
      </c>
      <c r="U623" s="12">
        <v>8.6599182530667194E-3</v>
      </c>
      <c r="V623" s="12">
        <v>-4.1945882396985899E-2</v>
      </c>
      <c r="W623" s="12">
        <v>-4.5139410575101201E-2</v>
      </c>
      <c r="X623" s="12">
        <v>-3.9165114342334197E-2</v>
      </c>
      <c r="Y623" s="12">
        <v>-2.3780632675863101E-2</v>
      </c>
      <c r="Z623" s="12">
        <v>-1.1054091567267599E-3</v>
      </c>
      <c r="AA623" s="12">
        <v>-2.5367204396394401E-2</v>
      </c>
      <c r="AB623" s="12">
        <v>-6.2309846230926801E-2</v>
      </c>
      <c r="AC623" s="12">
        <v>1.4570240587921199E-3</v>
      </c>
      <c r="AD623" s="12">
        <v>-1.44617031254841E-2</v>
      </c>
      <c r="AE623" s="12">
        <v>-3.0928809989402301E-2</v>
      </c>
      <c r="AF623" s="12">
        <v>-2.1189019362163199E-2</v>
      </c>
      <c r="AG623" s="12">
        <v>-4.8160913009597899E-2</v>
      </c>
      <c r="AH623" s="12">
        <v>-3.5013635565462498E-2</v>
      </c>
      <c r="AI623" s="12">
        <v>-1.45815707907476E-2</v>
      </c>
      <c r="AJ623" s="12">
        <v>-9.2042308025662902E-3</v>
      </c>
      <c r="AK623" s="12">
        <v>-1.2949639020435901E-3</v>
      </c>
      <c r="AL623" s="12">
        <v>7.4412513367932802E-3</v>
      </c>
      <c r="AM623" s="12">
        <v>-7.1977714338891299E-3</v>
      </c>
      <c r="AN623" s="12">
        <v>-1.70285048280574E-2</v>
      </c>
      <c r="AO623" s="12">
        <v>-2.2095022290349601E-2</v>
      </c>
      <c r="AP623" s="12">
        <v>-9.2231310191556795E-3</v>
      </c>
      <c r="AQ623" s="12">
        <v>-3.9235675495568799E-2</v>
      </c>
      <c r="AR623" s="12">
        <v>2.31948944060416E-2</v>
      </c>
      <c r="AS623" s="12">
        <v>-7.1249510171216401E-3</v>
      </c>
      <c r="AT623" s="12">
        <v>-4.0901051091598799E-2</v>
      </c>
      <c r="AU623" s="12">
        <v>3.0314655734324899E-2</v>
      </c>
      <c r="AW623">
        <f t="array" ref="AW623">SUMPRODUCT(B623:AU623,TRANSPOSE('QoL regression results'!$H$3:$H$48))</f>
        <v>0.8580596457857298</v>
      </c>
    </row>
    <row r="624" spans="1:49" x14ac:dyDescent="0.3">
      <c r="A624">
        <v>623</v>
      </c>
      <c r="B624" s="12">
        <v>0.87948152377732702</v>
      </c>
      <c r="C624" s="12">
        <v>1.2890757335497501E-2</v>
      </c>
      <c r="D624" s="12">
        <v>-1.1052176236095499E-2</v>
      </c>
      <c r="E624" s="12">
        <v>-2.34940231305759E-2</v>
      </c>
      <c r="F624" s="12">
        <v>2.07643006211609E-2</v>
      </c>
      <c r="G624" s="12">
        <v>1.4992149572234501E-2</v>
      </c>
      <c r="H624" s="12">
        <v>1.81524102709354E-2</v>
      </c>
      <c r="I624" s="12">
        <v>-4.6669691809275403E-3</v>
      </c>
      <c r="J624" s="12">
        <v>-4.9556207033147899E-2</v>
      </c>
      <c r="K624" s="12">
        <v>-2.7225716601103098E-2</v>
      </c>
      <c r="L624" s="12">
        <v>-7.0368635633817803E-2</v>
      </c>
      <c r="M624" s="12">
        <v>-3.25367291740618E-2</v>
      </c>
      <c r="N624" s="12">
        <v>-1.8203484404395801E-2</v>
      </c>
      <c r="O624" s="12">
        <v>-7.5380883037919205E-2</v>
      </c>
      <c r="P624" s="12">
        <v>-0.11001010677800099</v>
      </c>
      <c r="Q624" s="12">
        <v>-9.3630463853234692E-3</v>
      </c>
      <c r="R624" s="12">
        <v>-7.1372424437132306E-2</v>
      </c>
      <c r="S624" s="12">
        <v>-4.6154433404782799E-2</v>
      </c>
      <c r="T624" s="12">
        <v>-8.9673842598030407E-2</v>
      </c>
      <c r="U624" s="12">
        <v>6.0256967416914102E-3</v>
      </c>
      <c r="V624" s="12">
        <v>1.7994672654472001E-2</v>
      </c>
      <c r="W624" s="12">
        <v>-3.2377061486214699E-2</v>
      </c>
      <c r="X624" s="12">
        <v>-3.0217987678506E-2</v>
      </c>
      <c r="Y624" s="12">
        <v>-5.5530037594008E-2</v>
      </c>
      <c r="Z624" s="12">
        <v>2.51982914719651E-2</v>
      </c>
      <c r="AA624" s="12">
        <v>-3.0196642042840002E-2</v>
      </c>
      <c r="AB624" s="12">
        <v>-7.40402795861555E-2</v>
      </c>
      <c r="AC624" s="12">
        <v>-2.1715504192471199E-2</v>
      </c>
      <c r="AD624" s="12">
        <v>3.8579348420096103E-2</v>
      </c>
      <c r="AE624" s="12">
        <v>-2.4379929768656401E-2</v>
      </c>
      <c r="AF624" s="12">
        <v>-1.6013587109934599E-2</v>
      </c>
      <c r="AG624" s="12">
        <v>-3.7797718329033503E-2</v>
      </c>
      <c r="AH624" s="12">
        <v>-3.3089542213304401E-2</v>
      </c>
      <c r="AI624" s="12">
        <v>-1.7364465118235299E-2</v>
      </c>
      <c r="AJ624" s="12">
        <v>-1.10183694937023E-2</v>
      </c>
      <c r="AK624" s="13">
        <v>8.5602309279973307E-5</v>
      </c>
      <c r="AL624" s="12">
        <v>8.9447884709824201E-3</v>
      </c>
      <c r="AM624" s="12">
        <v>-3.1743445348032299E-3</v>
      </c>
      <c r="AN624" s="12">
        <v>-1.66142629950435E-2</v>
      </c>
      <c r="AO624" s="12">
        <v>-3.1534392651902499E-2</v>
      </c>
      <c r="AP624" s="12">
        <v>-1.0183115399337601E-2</v>
      </c>
      <c r="AQ624" s="12">
        <v>-3.9993111160431402E-2</v>
      </c>
      <c r="AR624" s="12">
        <v>1.9066144087852399E-2</v>
      </c>
      <c r="AS624" s="12">
        <v>-1.0668700594424801E-2</v>
      </c>
      <c r="AT624" s="12">
        <v>-4.3518833752533501E-2</v>
      </c>
      <c r="AU624" s="12">
        <v>2.8111533643197802E-2</v>
      </c>
      <c r="AW624">
        <f t="array" ref="AW624">SUMPRODUCT(B624:AU624,TRANSPOSE('QoL regression results'!$H$3:$H$48))</f>
        <v>0.85533677003500508</v>
      </c>
    </row>
    <row r="625" spans="1:49" x14ac:dyDescent="0.3">
      <c r="A625">
        <v>624</v>
      </c>
      <c r="B625" s="12">
        <v>0.91080268405490805</v>
      </c>
      <c r="C625" s="12">
        <v>-1.3520805543957299E-3</v>
      </c>
      <c r="D625" s="12">
        <v>-1.5155430554782899E-2</v>
      </c>
      <c r="E625" s="12">
        <v>-2.3908849760899499E-2</v>
      </c>
      <c r="F625" s="12">
        <v>2.5949747426479E-2</v>
      </c>
      <c r="G625" s="12">
        <v>1.07716983106991E-2</v>
      </c>
      <c r="H625" s="12">
        <v>-9.1225409008636703E-3</v>
      </c>
      <c r="I625" s="12">
        <v>-6.6539810621638797E-3</v>
      </c>
      <c r="J625" s="12">
        <v>-2.5416468115682399E-2</v>
      </c>
      <c r="K625" s="12">
        <v>-4.2320070684069698E-2</v>
      </c>
      <c r="L625" s="12">
        <v>-9.4949242160387901E-2</v>
      </c>
      <c r="M625" s="12">
        <v>-0.103916704236291</v>
      </c>
      <c r="N625" s="12">
        <v>-1.53551308392761E-2</v>
      </c>
      <c r="O625" s="12">
        <v>-4.1466700809182903E-2</v>
      </c>
      <c r="P625" s="12">
        <v>-6.4612222134376701E-2</v>
      </c>
      <c r="Q625" s="12">
        <v>-6.7750311191302204E-2</v>
      </c>
      <c r="R625" s="12">
        <v>-5.2461959806200303E-2</v>
      </c>
      <c r="S625" s="12">
        <v>-5.4463930822602702E-2</v>
      </c>
      <c r="T625" s="12">
        <v>-8.25332005587565E-2</v>
      </c>
      <c r="U625" s="12">
        <v>1.09953915744319E-2</v>
      </c>
      <c r="V625" s="12">
        <v>-7.3307550843918906E-2</v>
      </c>
      <c r="W625" s="12">
        <v>-3.0300704306150301E-2</v>
      </c>
      <c r="X625" s="12">
        <v>-3.7532563552099503E-2</v>
      </c>
      <c r="Y625" s="12">
        <v>1.7785129581321901E-2</v>
      </c>
      <c r="Z625" s="12">
        <v>1.3172613987137099E-2</v>
      </c>
      <c r="AA625" s="12">
        <v>-2.81419414931048E-2</v>
      </c>
      <c r="AB625" s="12">
        <v>-6.1828672047140397E-2</v>
      </c>
      <c r="AC625" s="12">
        <v>-3.9936318394352702E-2</v>
      </c>
      <c r="AD625" s="12">
        <v>-7.6703735046965704E-3</v>
      </c>
      <c r="AE625" s="12">
        <v>-2.76618119199693E-2</v>
      </c>
      <c r="AF625" s="12">
        <v>-1.28506666953285E-2</v>
      </c>
      <c r="AG625" s="12">
        <v>-4.8662718439486601E-2</v>
      </c>
      <c r="AH625" s="12">
        <v>-3.5192948332727202E-2</v>
      </c>
      <c r="AI625" s="12">
        <v>-1.8705071894975701E-2</v>
      </c>
      <c r="AJ625" s="12">
        <v>-1.55578137840451E-2</v>
      </c>
      <c r="AK625" s="12">
        <v>-1.1428422326261799E-2</v>
      </c>
      <c r="AL625" s="12">
        <v>-1.21386837399296E-3</v>
      </c>
      <c r="AM625" s="12">
        <v>-1.8635862530037399E-2</v>
      </c>
      <c r="AN625" s="12">
        <v>-2.61408291339623E-2</v>
      </c>
      <c r="AO625" s="12">
        <v>-4.5548145554094102E-2</v>
      </c>
      <c r="AP625" s="12">
        <v>-1.1853261305256499E-2</v>
      </c>
      <c r="AQ625" s="12">
        <v>-4.1190389370938198E-2</v>
      </c>
      <c r="AR625" s="12">
        <v>2.08466464775739E-2</v>
      </c>
      <c r="AS625" s="12">
        <v>-1.3087336067934399E-2</v>
      </c>
      <c r="AT625" s="12">
        <v>-4.9944853572981299E-2</v>
      </c>
      <c r="AU625" s="12">
        <v>3.3649261503968797E-2</v>
      </c>
      <c r="AW625">
        <f t="array" ref="AW625">SUMPRODUCT(B625:AU625,TRANSPOSE('QoL regression results'!$H$3:$H$48))</f>
        <v>0.87439586734818786</v>
      </c>
    </row>
    <row r="626" spans="1:49" x14ac:dyDescent="0.3">
      <c r="A626">
        <v>625</v>
      </c>
      <c r="B626" s="12">
        <v>0.90647914450198697</v>
      </c>
      <c r="C626" s="12">
        <v>-1.0005025860048799E-3</v>
      </c>
      <c r="D626" s="12">
        <v>-1.35373187290431E-2</v>
      </c>
      <c r="E626" s="12">
        <v>-5.8065163452374703E-2</v>
      </c>
      <c r="F626" s="12">
        <v>1.4892910108638101E-2</v>
      </c>
      <c r="G626" s="12">
        <v>2.64173472126971E-2</v>
      </c>
      <c r="H626" s="12">
        <v>-9.3867459376393604E-3</v>
      </c>
      <c r="I626" s="12">
        <v>-7.7938228925973499E-4</v>
      </c>
      <c r="J626" s="12">
        <v>-6.6604560241207603E-2</v>
      </c>
      <c r="K626" s="12">
        <v>-4.7153367145765603E-2</v>
      </c>
      <c r="L626" s="12">
        <v>-8.5352994431625404E-2</v>
      </c>
      <c r="M626" s="12">
        <v>-6.5568306939316298E-2</v>
      </c>
      <c r="N626" s="12">
        <v>-1.7607394970028601E-2</v>
      </c>
      <c r="O626" s="12">
        <v>-8.79406828889394E-2</v>
      </c>
      <c r="P626" s="12">
        <v>-0.16020916420547701</v>
      </c>
      <c r="Q626" s="12">
        <v>-1.0176231851658399E-2</v>
      </c>
      <c r="R626" s="12">
        <v>-9.3051917358211306E-2</v>
      </c>
      <c r="S626" s="12">
        <v>-3.5948636507889903E-2</v>
      </c>
      <c r="T626" s="12">
        <v>-7.3208611097368204E-2</v>
      </c>
      <c r="U626" s="12">
        <v>6.3052333535915097E-3</v>
      </c>
      <c r="V626" s="12">
        <v>-9.0505890211478798E-2</v>
      </c>
      <c r="W626" s="12">
        <v>-3.4553570988026701E-2</v>
      </c>
      <c r="X626" s="12">
        <v>-1.14279753442054E-2</v>
      </c>
      <c r="Y626" s="12">
        <v>-2.67748546224079E-2</v>
      </c>
      <c r="Z626" s="12">
        <v>7.8432543459169904E-3</v>
      </c>
      <c r="AA626" s="12">
        <v>-1.9426983656913199E-2</v>
      </c>
      <c r="AB626" s="12">
        <v>-7.7077721518655704E-2</v>
      </c>
      <c r="AC626" s="12">
        <v>-3.0745651374047799E-2</v>
      </c>
      <c r="AD626" s="12">
        <v>2.3958036388866101E-2</v>
      </c>
      <c r="AE626" s="12">
        <v>-2.55374885564277E-2</v>
      </c>
      <c r="AF626" s="12">
        <v>-2.4552088326086699E-2</v>
      </c>
      <c r="AG626" s="12">
        <v>-3.7756261170015903E-2</v>
      </c>
      <c r="AH626" s="12">
        <v>-3.6139559273447898E-2</v>
      </c>
      <c r="AI626" s="12">
        <v>-2.2792460103946401E-2</v>
      </c>
      <c r="AJ626" s="12">
        <v>-1.2546333725886699E-2</v>
      </c>
      <c r="AK626" s="12">
        <v>-7.2045818207861203E-3</v>
      </c>
      <c r="AL626" s="12">
        <v>4.8746752768123996E-3</v>
      </c>
      <c r="AM626" s="12">
        <v>-1.15676867449364E-2</v>
      </c>
      <c r="AN626" s="12">
        <v>-1.8701483255182699E-2</v>
      </c>
      <c r="AO626" s="12">
        <v>-3.5433757727622799E-2</v>
      </c>
      <c r="AP626" s="12">
        <v>-9.2105152816203805E-3</v>
      </c>
      <c r="AQ626" s="12">
        <v>-4.2691432844757397E-2</v>
      </c>
      <c r="AR626" s="12">
        <v>1.9107399144667601E-2</v>
      </c>
      <c r="AS626" s="12">
        <v>-1.3820378177361399E-2</v>
      </c>
      <c r="AT626" s="12">
        <v>-4.3318433451665403E-2</v>
      </c>
      <c r="AU626" s="12">
        <v>3.15486604134824E-2</v>
      </c>
      <c r="AW626">
        <f t="array" ref="AW626">SUMPRODUCT(B626:AU626,TRANSPOSE('QoL regression results'!$H$3:$H$48))</f>
        <v>0.87521426050535145</v>
      </c>
    </row>
    <row r="627" spans="1:49" x14ac:dyDescent="0.3">
      <c r="A627">
        <v>626</v>
      </c>
      <c r="B627" s="12">
        <v>0.90655240782793101</v>
      </c>
      <c r="C627" s="12">
        <v>6.6153430105332896E-3</v>
      </c>
      <c r="D627" s="12">
        <v>5.8066352671056302E-3</v>
      </c>
      <c r="E627" s="12">
        <v>-6.6468794884200294E-2</v>
      </c>
      <c r="F627" s="12">
        <v>2.2736314908635102E-2</v>
      </c>
      <c r="G627" s="12">
        <v>4.4902775795746599E-3</v>
      </c>
      <c r="H627" s="12">
        <v>2.329166707547E-2</v>
      </c>
      <c r="I627" s="12">
        <v>-3.09937474176703E-2</v>
      </c>
      <c r="J627" s="12">
        <v>-5.4936172170632902E-2</v>
      </c>
      <c r="K627" s="12">
        <v>-4.23661122727782E-2</v>
      </c>
      <c r="L627" s="12">
        <v>-8.7280523478663496E-2</v>
      </c>
      <c r="M627" s="12">
        <v>-6.8053996026476798E-2</v>
      </c>
      <c r="N627" s="12">
        <v>-1.8270413739260801E-2</v>
      </c>
      <c r="O627" s="12">
        <v>-1.96897948740541E-2</v>
      </c>
      <c r="P627" s="12">
        <v>-9.7288576259234899E-2</v>
      </c>
      <c r="Q627" s="12">
        <v>-4.25053076801069E-2</v>
      </c>
      <c r="R627" s="12">
        <v>-3.8909758009213501E-2</v>
      </c>
      <c r="S627" s="12">
        <v>-5.0815939868939002E-2</v>
      </c>
      <c r="T627" s="12">
        <v>-7.4446994407982206E-2</v>
      </c>
      <c r="U627" s="12">
        <v>1.8037300083421401E-2</v>
      </c>
      <c r="V627" s="12">
        <v>-8.9037370210392805E-2</v>
      </c>
      <c r="W627" s="12">
        <v>-2.3840795231314899E-2</v>
      </c>
      <c r="X627" s="12">
        <v>-3.9268564281819698E-2</v>
      </c>
      <c r="Y627" s="12">
        <v>-1.4262687987247899E-2</v>
      </c>
      <c r="Z627" s="12">
        <v>1.0810167787808999E-2</v>
      </c>
      <c r="AA627" s="12">
        <v>-1.3615008171143E-2</v>
      </c>
      <c r="AB627" s="12">
        <v>-5.5975926942051703E-2</v>
      </c>
      <c r="AC627" s="12">
        <v>-2.7215982553386302E-2</v>
      </c>
      <c r="AD627" s="12">
        <v>1.7924454977960001E-2</v>
      </c>
      <c r="AE627" s="12">
        <v>-2.15948867964623E-2</v>
      </c>
      <c r="AF627" s="12">
        <v>-1.3323069753509701E-2</v>
      </c>
      <c r="AG627" s="12">
        <v>-3.9738998058213598E-2</v>
      </c>
      <c r="AH627" s="12">
        <v>-3.8731105187477501E-2</v>
      </c>
      <c r="AI627" s="12">
        <v>-1.85689859273825E-2</v>
      </c>
      <c r="AJ627" s="12">
        <v>-1.63204290722813E-2</v>
      </c>
      <c r="AK627" s="12">
        <v>-6.7330873742412999E-3</v>
      </c>
      <c r="AL627" s="12">
        <v>3.6122046064294799E-3</v>
      </c>
      <c r="AM627" s="12">
        <v>-1.62989568195008E-2</v>
      </c>
      <c r="AN627" s="12">
        <v>-2.2909956202851502E-2</v>
      </c>
      <c r="AO627" s="12">
        <v>-3.4750158602390398E-2</v>
      </c>
      <c r="AP627" s="12">
        <v>-9.2226836589415998E-3</v>
      </c>
      <c r="AQ627" s="12">
        <v>-4.8800535481721398E-2</v>
      </c>
      <c r="AR627" s="12">
        <v>1.99000363139233E-2</v>
      </c>
      <c r="AS627" s="12">
        <v>-1.5805452550355498E-2</v>
      </c>
      <c r="AT627" s="12">
        <v>-4.5602855317438899E-2</v>
      </c>
      <c r="AU627" s="12">
        <v>2.6083044658914499E-2</v>
      </c>
      <c r="AW627">
        <f t="array" ref="AW627">SUMPRODUCT(B627:AU627,TRANSPOSE('QoL regression results'!$H$3:$H$48))</f>
        <v>0.87143350724688307</v>
      </c>
    </row>
    <row r="628" spans="1:49" x14ac:dyDescent="0.3">
      <c r="A628">
        <v>627</v>
      </c>
      <c r="B628" s="12">
        <v>0.89351816442335097</v>
      </c>
      <c r="C628" s="12">
        <v>4.0001077172926499E-3</v>
      </c>
      <c r="D628" s="12">
        <v>-1.2047863596879701E-2</v>
      </c>
      <c r="E628" s="12">
        <v>-2.7699786891955801E-2</v>
      </c>
      <c r="F628" s="12">
        <v>1.8553720260486802E-2</v>
      </c>
      <c r="G628" s="12">
        <v>1.3500605313401999E-2</v>
      </c>
      <c r="H628" s="12">
        <v>6.0153827959942997E-3</v>
      </c>
      <c r="I628" s="12">
        <v>-1.6125905007331801E-2</v>
      </c>
      <c r="J628" s="12">
        <v>-6.1235527168223801E-2</v>
      </c>
      <c r="K628" s="12">
        <v>-4.0832563467213E-2</v>
      </c>
      <c r="L628" s="12">
        <v>-9.1148691837231399E-2</v>
      </c>
      <c r="M628" s="12">
        <v>-0.10643299806872</v>
      </c>
      <c r="N628" s="12">
        <v>-2.1112578445420999E-2</v>
      </c>
      <c r="O628" s="12">
        <v>-6.5051049543771E-2</v>
      </c>
      <c r="P628" s="12">
        <v>-9.5968410573246399E-2</v>
      </c>
      <c r="Q628" s="12">
        <v>-5.0042837796775597E-2</v>
      </c>
      <c r="R628" s="12">
        <v>-8.4112457633269994E-2</v>
      </c>
      <c r="S628" s="12">
        <v>-4.47756504137716E-2</v>
      </c>
      <c r="T628" s="12">
        <v>-7.8051015029006104E-2</v>
      </c>
      <c r="U628" s="12">
        <v>2.1129254171183099E-2</v>
      </c>
      <c r="V628" s="12">
        <v>-0.117929426150074</v>
      </c>
      <c r="W628" s="12">
        <v>-3.5743089790516103E-2</v>
      </c>
      <c r="X628" s="12">
        <v>-4.4148776248020501E-2</v>
      </c>
      <c r="Y628" s="12">
        <v>1.1933157984723101E-3</v>
      </c>
      <c r="Z628" s="12">
        <v>2.0587838357885999E-2</v>
      </c>
      <c r="AA628" s="12">
        <v>-1.8753698296988801E-2</v>
      </c>
      <c r="AB628" s="12">
        <v>-8.10833884921522E-2</v>
      </c>
      <c r="AC628" s="12">
        <v>-2.20997179726477E-2</v>
      </c>
      <c r="AD628" s="12">
        <v>4.3226262796049603E-2</v>
      </c>
      <c r="AE628" s="12">
        <v>-2.4699687208186001E-2</v>
      </c>
      <c r="AF628" s="12">
        <v>-1.31651953363696E-2</v>
      </c>
      <c r="AG628" s="12">
        <v>-3.45202271199797E-2</v>
      </c>
      <c r="AH628" s="12">
        <v>-3.31188362523532E-2</v>
      </c>
      <c r="AI628" s="12">
        <v>-2.1108893421834599E-2</v>
      </c>
      <c r="AJ628" s="12">
        <v>-1.45671253680977E-2</v>
      </c>
      <c r="AK628" s="12">
        <v>-8.5340693685232397E-3</v>
      </c>
      <c r="AL628" s="12">
        <v>-7.3344093114250499E-3</v>
      </c>
      <c r="AM628" s="12">
        <v>-1.28701528682402E-2</v>
      </c>
      <c r="AN628" s="12">
        <v>-1.9922782001893902E-2</v>
      </c>
      <c r="AO628" s="12">
        <v>-3.6507633413644797E-2</v>
      </c>
      <c r="AP628" s="12">
        <v>-1.2394588548497801E-2</v>
      </c>
      <c r="AQ628" s="12">
        <v>-3.9230783939261098E-2</v>
      </c>
      <c r="AR628" s="12">
        <v>2.45051508975868E-2</v>
      </c>
      <c r="AS628" s="12">
        <v>-1.20000565039591E-2</v>
      </c>
      <c r="AT628" s="12">
        <v>-4.2349412778625702E-2</v>
      </c>
      <c r="AU628" s="12">
        <v>3.5091940928095602E-2</v>
      </c>
      <c r="AW628">
        <f t="array" ref="AW628">SUMPRODUCT(B628:AU628,TRANSPOSE('QoL regression results'!$H$3:$H$48))</f>
        <v>0.8530649188595727</v>
      </c>
    </row>
    <row r="629" spans="1:49" x14ac:dyDescent="0.3">
      <c r="A629">
        <v>628</v>
      </c>
      <c r="B629" s="12">
        <v>0.88107395402668498</v>
      </c>
      <c r="C629" s="12">
        <v>7.2741099633222102E-3</v>
      </c>
      <c r="D629" s="12">
        <v>7.5904783159455903E-3</v>
      </c>
      <c r="E629" s="12">
        <v>-7.3264341778295303E-3</v>
      </c>
      <c r="F629" s="12">
        <v>1.60135866917103E-2</v>
      </c>
      <c r="G629" s="12">
        <v>1.9616222677577701E-2</v>
      </c>
      <c r="H629" s="12">
        <v>-1.4031265089731E-2</v>
      </c>
      <c r="I629" s="12">
        <v>-8.2816526179432595E-3</v>
      </c>
      <c r="J629" s="12">
        <v>-5.5182083335842902E-2</v>
      </c>
      <c r="K629" s="12">
        <v>-3.75547499448095E-2</v>
      </c>
      <c r="L629" s="12">
        <v>-7.8415528936820994E-2</v>
      </c>
      <c r="M629" s="12">
        <v>-9.06340309255287E-2</v>
      </c>
      <c r="N629" s="12">
        <v>-1.4753343128594901E-2</v>
      </c>
      <c r="O629" s="12">
        <v>-5.91829450122624E-2</v>
      </c>
      <c r="P629" s="12">
        <v>-8.4933872546346503E-2</v>
      </c>
      <c r="Q629" s="12">
        <v>-5.6840180887069297E-2</v>
      </c>
      <c r="R629" s="12">
        <v>-7.4409407511412104E-2</v>
      </c>
      <c r="S629" s="12">
        <v>-4.7192787311500797E-2</v>
      </c>
      <c r="T629" s="12">
        <v>-8.0024496677409795E-2</v>
      </c>
      <c r="U629" s="12">
        <v>1.67958775023829E-2</v>
      </c>
      <c r="V629" s="12">
        <v>-8.1710508889471598E-3</v>
      </c>
      <c r="W629" s="12">
        <v>-1.8421868125884099E-2</v>
      </c>
      <c r="X629" s="12">
        <v>-5.1049829215606898E-2</v>
      </c>
      <c r="Y629" s="12">
        <v>1.5899467355795301E-3</v>
      </c>
      <c r="Z629" s="12">
        <v>2.2362068987334598E-2</v>
      </c>
      <c r="AA629" s="12">
        <v>-2.6350554289908901E-2</v>
      </c>
      <c r="AB629" s="12">
        <v>-6.0813800065217499E-2</v>
      </c>
      <c r="AC629" s="12">
        <v>-3.1670909611891299E-2</v>
      </c>
      <c r="AD629" s="12">
        <v>-5.92950862971659E-2</v>
      </c>
      <c r="AE629" s="12">
        <v>-2.2466939513027601E-2</v>
      </c>
      <c r="AF629" s="12">
        <v>-2.5842925752503999E-2</v>
      </c>
      <c r="AG629" s="12">
        <v>-4.2748301918993002E-2</v>
      </c>
      <c r="AH629" s="12">
        <v>-3.1522291806181199E-2</v>
      </c>
      <c r="AI629" s="12">
        <v>-1.59154918939656E-2</v>
      </c>
      <c r="AJ629" s="12">
        <v>-1.24584573464867E-2</v>
      </c>
      <c r="AK629" s="12">
        <v>1.4438209058617001E-3</v>
      </c>
      <c r="AL629" s="12">
        <v>4.5712916490402303E-3</v>
      </c>
      <c r="AM629" s="12">
        <v>-6.8508087094250204E-3</v>
      </c>
      <c r="AN629" s="12">
        <v>-1.8769835633276E-2</v>
      </c>
      <c r="AO629" s="12">
        <v>-3.3920634661400398E-2</v>
      </c>
      <c r="AP629" s="12">
        <v>-1.27213386998814E-2</v>
      </c>
      <c r="AQ629" s="12">
        <v>-3.5844596575803002E-2</v>
      </c>
      <c r="AR629" s="12">
        <v>2.3162520375926102E-2</v>
      </c>
      <c r="AS629" s="12">
        <v>-8.9638974248621196E-3</v>
      </c>
      <c r="AT629" s="12">
        <v>-4.29965229208117E-2</v>
      </c>
      <c r="AU629" s="12">
        <v>3.70428669941009E-2</v>
      </c>
      <c r="AW629">
        <f t="array" ref="AW629">SUMPRODUCT(B629:AU629,TRANSPOSE('QoL regression results'!$H$3:$H$48))</f>
        <v>0.85412295386954407</v>
      </c>
    </row>
    <row r="630" spans="1:49" x14ac:dyDescent="0.3">
      <c r="A630">
        <v>629</v>
      </c>
      <c r="B630" s="12">
        <v>0.89815419427590504</v>
      </c>
      <c r="C630" s="12">
        <v>5.7695106549765698E-3</v>
      </c>
      <c r="D630" s="12">
        <v>-1.1024988486434701E-3</v>
      </c>
      <c r="E630" s="12">
        <v>-3.5728849091683501E-2</v>
      </c>
      <c r="F630" s="12">
        <v>2.0132479492804198E-2</v>
      </c>
      <c r="G630" s="12">
        <v>1.1771396194550201E-2</v>
      </c>
      <c r="H630" s="12">
        <v>-7.2992100734232501E-4</v>
      </c>
      <c r="I630" s="12">
        <v>-3.73475536999286E-2</v>
      </c>
      <c r="J630" s="12">
        <v>-4.5417398206354001E-2</v>
      </c>
      <c r="K630" s="12">
        <v>-3.3835103521523302E-2</v>
      </c>
      <c r="L630" s="12">
        <v>-8.9336416544689795E-2</v>
      </c>
      <c r="M630" s="12">
        <v>-9.0198228047462595E-2</v>
      </c>
      <c r="N630" s="12">
        <v>-2.1788165806135799E-2</v>
      </c>
      <c r="O630" s="12">
        <v>-5.2685063562146001E-2</v>
      </c>
      <c r="P630" s="12">
        <v>-8.3189546185482299E-2</v>
      </c>
      <c r="Q630" s="12">
        <v>-3.5191537598042097E-2</v>
      </c>
      <c r="R630" s="12">
        <v>3.2283168082218698E-2</v>
      </c>
      <c r="S630" s="12">
        <v>-3.9328399960323598E-2</v>
      </c>
      <c r="T630" s="12">
        <v>-8.9117487483044294E-2</v>
      </c>
      <c r="U630" s="12">
        <v>3.2809833722628898E-2</v>
      </c>
      <c r="V630" s="12">
        <v>-8.3430465900752301E-2</v>
      </c>
      <c r="W630" s="12">
        <v>-2.1113665334956101E-2</v>
      </c>
      <c r="X630" s="12">
        <v>-3.3785962513327203E-2</v>
      </c>
      <c r="Y630" s="12">
        <v>5.45406568521822E-3</v>
      </c>
      <c r="Z630" s="12">
        <v>-4.2001743639173E-2</v>
      </c>
      <c r="AA630" s="12">
        <v>-1.28522934988325E-2</v>
      </c>
      <c r="AB630" s="12">
        <v>-6.6501951201786605E-2</v>
      </c>
      <c r="AC630" s="12">
        <v>8.6191213116327998E-3</v>
      </c>
      <c r="AD630" s="12">
        <v>-4.3615961534489101E-2</v>
      </c>
      <c r="AE630" s="12">
        <v>-2.2406356433037702E-2</v>
      </c>
      <c r="AF630" s="12">
        <v>-1.25056316413069E-2</v>
      </c>
      <c r="AG630" s="12">
        <v>-4.0325689316727198E-2</v>
      </c>
      <c r="AH630" s="12">
        <v>-3.5554015588796603E-2</v>
      </c>
      <c r="AI630" s="12">
        <v>-2.2931939843019E-2</v>
      </c>
      <c r="AJ630" s="12">
        <v>-1.21358868706638E-2</v>
      </c>
      <c r="AK630" s="12">
        <v>-2.19795858065827E-3</v>
      </c>
      <c r="AL630" s="12">
        <v>-1.33893350894642E-3</v>
      </c>
      <c r="AM630" s="12">
        <v>-1.10294068194306E-2</v>
      </c>
      <c r="AN630" s="12">
        <v>-2.3518004254386101E-2</v>
      </c>
      <c r="AO630" s="12">
        <v>-3.3329968875448597E-2</v>
      </c>
      <c r="AP630" s="12">
        <v>-1.3424709154793499E-2</v>
      </c>
      <c r="AQ630" s="12">
        <v>-3.9251930751937801E-2</v>
      </c>
      <c r="AR630" s="12">
        <v>2.2764076904488902E-2</v>
      </c>
      <c r="AS630" s="12">
        <v>-9.9967838763501508E-3</v>
      </c>
      <c r="AT630" s="12">
        <v>-4.8464746298529801E-2</v>
      </c>
      <c r="AU630" s="12">
        <v>2.9244127383580901E-2</v>
      </c>
      <c r="AW630">
        <f t="array" ref="AW630">SUMPRODUCT(B630:AU630,TRANSPOSE('QoL regression results'!$H$3:$H$48))</f>
        <v>0.86126124517816205</v>
      </c>
    </row>
    <row r="631" spans="1:49" x14ac:dyDescent="0.3">
      <c r="A631">
        <v>630</v>
      </c>
      <c r="B631" s="12">
        <v>0.88340955428333301</v>
      </c>
      <c r="C631" s="12">
        <v>-7.1075381779606096E-4</v>
      </c>
      <c r="D631" s="12">
        <v>-1.7191773414001701E-2</v>
      </c>
      <c r="E631" s="12">
        <v>-4.2747341738659898E-2</v>
      </c>
      <c r="F631" s="12">
        <v>1.9896197160408101E-2</v>
      </c>
      <c r="G631" s="12">
        <v>1.6779991255503699E-2</v>
      </c>
      <c r="H631" s="12">
        <v>-1.4161008820581401E-3</v>
      </c>
      <c r="I631" s="12">
        <v>-1.7176991452658101E-2</v>
      </c>
      <c r="J631" s="12">
        <v>-4.6389120456638303E-2</v>
      </c>
      <c r="K631" s="12">
        <v>-3.7681626306466501E-2</v>
      </c>
      <c r="L631" s="12">
        <v>-8.2143755254280096E-2</v>
      </c>
      <c r="M631" s="12">
        <v>-0.13166223279157999</v>
      </c>
      <c r="N631" s="12">
        <v>-1.40493930593666E-2</v>
      </c>
      <c r="O631" s="12">
        <v>-5.71272328380154E-2</v>
      </c>
      <c r="P631" s="12">
        <v>-9.9517564704622904E-2</v>
      </c>
      <c r="Q631" s="12">
        <v>-4.2655518181646798E-2</v>
      </c>
      <c r="R631" s="12">
        <v>-7.7365351085921796E-2</v>
      </c>
      <c r="S631" s="12">
        <v>-4.7435085060890801E-2</v>
      </c>
      <c r="T631" s="12">
        <v>-9.5398146309580198E-2</v>
      </c>
      <c r="U631" s="12">
        <v>4.6038850537641497E-3</v>
      </c>
      <c r="V631" s="12">
        <v>-0.114886763128458</v>
      </c>
      <c r="W631" s="12">
        <v>-2.1796306752627202E-2</v>
      </c>
      <c r="X631" s="12">
        <v>-3.79743670329208E-2</v>
      </c>
      <c r="Y631" s="12">
        <v>7.9902133950528406E-3</v>
      </c>
      <c r="Z631" s="12">
        <v>-4.9253867126829297E-2</v>
      </c>
      <c r="AA631" s="12">
        <v>-2.1564770723169601E-2</v>
      </c>
      <c r="AB631" s="12">
        <v>-6.6433616484682503E-2</v>
      </c>
      <c r="AC631" s="12">
        <v>-2.5912077231226301E-2</v>
      </c>
      <c r="AD631" s="12">
        <v>1.4020238895762999E-2</v>
      </c>
      <c r="AE631" s="12">
        <v>-2.1775925465640399E-2</v>
      </c>
      <c r="AF631" s="12">
        <v>-1.3174587005940701E-2</v>
      </c>
      <c r="AG631" s="12">
        <v>-4.4531320021216403E-2</v>
      </c>
      <c r="AH631" s="12">
        <v>-3.1832197142993401E-2</v>
      </c>
      <c r="AI631" s="12">
        <v>-1.7679900392496201E-2</v>
      </c>
      <c r="AJ631" s="12">
        <v>-1.6101100444698702E-2</v>
      </c>
      <c r="AK631" s="12">
        <v>5.0752504190000897E-3</v>
      </c>
      <c r="AL631" s="12">
        <v>7.1055084575834303E-3</v>
      </c>
      <c r="AM631" s="12">
        <v>-2.5273265981488502E-3</v>
      </c>
      <c r="AN631" s="12">
        <v>-9.9931905307459601E-3</v>
      </c>
      <c r="AO631" s="12">
        <v>-2.6949320197728201E-2</v>
      </c>
      <c r="AP631" s="12">
        <v>-9.0746007858600996E-3</v>
      </c>
      <c r="AQ631" s="12">
        <v>-3.5255258080683999E-2</v>
      </c>
      <c r="AR631" s="12">
        <v>2.7857874285895201E-2</v>
      </c>
      <c r="AS631" s="12">
        <v>-9.3629151441575308E-3</v>
      </c>
      <c r="AT631" s="12">
        <v>-4.1172949137613303E-2</v>
      </c>
      <c r="AU631" s="12">
        <v>3.12069675733712E-2</v>
      </c>
      <c r="AW631">
        <f t="array" ref="AW631">SUMPRODUCT(B631:AU631,TRANSPOSE('QoL regression results'!$H$3:$H$48))</f>
        <v>0.85868286559792295</v>
      </c>
    </row>
    <row r="632" spans="1:49" x14ac:dyDescent="0.3">
      <c r="A632">
        <v>631</v>
      </c>
      <c r="B632" s="12">
        <v>0.87768954896146101</v>
      </c>
      <c r="C632" s="12">
        <v>5.2637077545636402E-3</v>
      </c>
      <c r="D632" s="12">
        <v>2.0935563619609802E-3</v>
      </c>
      <c r="E632" s="12">
        <v>-7.0348633008804701E-2</v>
      </c>
      <c r="F632" s="12">
        <v>6.1112529651189997E-3</v>
      </c>
      <c r="G632" s="12">
        <v>9.6795095611001292E-3</v>
      </c>
      <c r="H632" s="12">
        <v>5.5096759712963302E-3</v>
      </c>
      <c r="I632" s="12">
        <v>-1.8857355677951802E-2</v>
      </c>
      <c r="J632" s="12">
        <v>-3.8244865548837902E-2</v>
      </c>
      <c r="K632" s="12">
        <v>-3.6406964563524401E-2</v>
      </c>
      <c r="L632" s="12">
        <v>-9.2394846168856404E-2</v>
      </c>
      <c r="M632" s="12">
        <v>-6.5241224734476799E-2</v>
      </c>
      <c r="N632" s="12">
        <v>-1.4871775961122199E-2</v>
      </c>
      <c r="O632" s="12">
        <v>-3.5619163794641903E-2</v>
      </c>
      <c r="P632" s="12">
        <v>-7.0865498957935896E-2</v>
      </c>
      <c r="Q632" s="12">
        <v>-4.2990166284885702E-2</v>
      </c>
      <c r="R632" s="12">
        <v>-9.7511436577927699E-2</v>
      </c>
      <c r="S632" s="12">
        <v>-4.9462880620019099E-2</v>
      </c>
      <c r="T632" s="12">
        <v>-8.1749717858192003E-2</v>
      </c>
      <c r="U632" s="12">
        <v>2.7356275922254099E-2</v>
      </c>
      <c r="V632" s="12">
        <v>-1.83672378444029E-2</v>
      </c>
      <c r="W632" s="12">
        <v>-1.2329044313321399E-2</v>
      </c>
      <c r="X632" s="12">
        <v>-1.6659986931151199E-2</v>
      </c>
      <c r="Y632" s="12">
        <v>5.9261127906445996E-4</v>
      </c>
      <c r="Z632" s="12">
        <v>-4.6201650092688902E-3</v>
      </c>
      <c r="AA632" s="12">
        <v>-1.33198105691078E-2</v>
      </c>
      <c r="AB632" s="12">
        <v>-5.2178608424237098E-2</v>
      </c>
      <c r="AC632" s="12">
        <v>-2.8556139068100901E-2</v>
      </c>
      <c r="AD632" s="12">
        <v>6.0594129676760602E-2</v>
      </c>
      <c r="AE632" s="12">
        <v>-3.12465787622969E-2</v>
      </c>
      <c r="AF632" s="12">
        <v>-2.1004771877277499E-2</v>
      </c>
      <c r="AG632" s="12">
        <v>-4.3131015619955797E-2</v>
      </c>
      <c r="AH632" s="12">
        <v>-2.1847537887188202E-2</v>
      </c>
      <c r="AI632" s="12">
        <v>-1.0018992241288001E-2</v>
      </c>
      <c r="AJ632" s="12">
        <v>-1.1738001682302501E-2</v>
      </c>
      <c r="AK632" s="12">
        <v>7.5555638536485396E-4</v>
      </c>
      <c r="AL632" s="12">
        <v>1.0869013448499399E-2</v>
      </c>
      <c r="AM632" s="12">
        <v>-9.3192049368350102E-4</v>
      </c>
      <c r="AN632" s="12">
        <v>-9.1084600581282406E-3</v>
      </c>
      <c r="AO632" s="12">
        <v>-2.6176659078332401E-2</v>
      </c>
      <c r="AP632" s="12">
        <v>-1.2325885414928701E-2</v>
      </c>
      <c r="AQ632" s="12">
        <v>-3.8020716363256199E-2</v>
      </c>
      <c r="AR632" s="12">
        <v>2.4179865429317299E-2</v>
      </c>
      <c r="AS632" s="12">
        <v>-1.1897729657770801E-2</v>
      </c>
      <c r="AT632" s="12">
        <v>-3.8636747523924E-2</v>
      </c>
      <c r="AU632" s="12">
        <v>3.4286702373808098E-2</v>
      </c>
      <c r="AW632">
        <f t="array" ref="AW632">SUMPRODUCT(B632:AU632,TRANSPOSE('QoL regression results'!$H$3:$H$48))</f>
        <v>0.86671102452277227</v>
      </c>
    </row>
    <row r="633" spans="1:49" x14ac:dyDescent="0.3">
      <c r="A633">
        <v>632</v>
      </c>
      <c r="B633" s="12">
        <v>0.87928781607761597</v>
      </c>
      <c r="C633" s="12">
        <v>5.4664482341539901E-3</v>
      </c>
      <c r="D633" s="12">
        <v>7.6271174830129804E-3</v>
      </c>
      <c r="E633" s="12">
        <v>-3.5019354038294197E-2</v>
      </c>
      <c r="F633" s="12">
        <v>2.0653727160957199E-2</v>
      </c>
      <c r="G633" s="12">
        <v>1.4236844671171599E-2</v>
      </c>
      <c r="H633" s="12">
        <v>-1.1591917223930701E-2</v>
      </c>
      <c r="I633" s="12">
        <v>-1.02325230533384E-2</v>
      </c>
      <c r="J633" s="12">
        <v>-4.6660030166621E-2</v>
      </c>
      <c r="K633" s="12">
        <v>-3.6240142240217099E-2</v>
      </c>
      <c r="L633" s="12">
        <v>-0.101381163362096</v>
      </c>
      <c r="M633" s="12">
        <v>-3.4247846626604003E-2</v>
      </c>
      <c r="N633" s="12">
        <v>-2.4348404063270799E-2</v>
      </c>
      <c r="O633" s="12">
        <v>-3.3767156425043902E-2</v>
      </c>
      <c r="P633" s="12">
        <v>-2.8131474678421701E-2</v>
      </c>
      <c r="Q633" s="12">
        <v>-3.9127136838761102E-2</v>
      </c>
      <c r="R633" s="12">
        <v>-4.8359058893841997E-2</v>
      </c>
      <c r="S633" s="12">
        <v>-6.3403313127055994E-2</v>
      </c>
      <c r="T633" s="12">
        <v>-7.5096379417188996E-2</v>
      </c>
      <c r="U633" s="12">
        <v>-1.31587121348496E-2</v>
      </c>
      <c r="V633" s="12">
        <v>-6.19272800551414E-2</v>
      </c>
      <c r="W633" s="12">
        <v>-2.0314274037522201E-2</v>
      </c>
      <c r="X633" s="12">
        <v>-1.5036780088683799E-2</v>
      </c>
      <c r="Y633" s="12">
        <v>-1.74880156220874E-3</v>
      </c>
      <c r="Z633" s="12">
        <v>2.94846056033604E-2</v>
      </c>
      <c r="AA633" s="12">
        <v>-1.2087699596740401E-2</v>
      </c>
      <c r="AB633" s="12">
        <v>-5.4236042274043203E-2</v>
      </c>
      <c r="AC633" s="12">
        <v>-3.33439595676965E-2</v>
      </c>
      <c r="AD633" s="12">
        <v>-9.9009925244591804E-2</v>
      </c>
      <c r="AE633" s="12">
        <v>-2.2092079103363901E-2</v>
      </c>
      <c r="AF633" s="12">
        <v>-1.6485765150803099E-2</v>
      </c>
      <c r="AG633" s="12">
        <v>-4.3241844540606401E-2</v>
      </c>
      <c r="AH633" s="12">
        <v>-3.5497245139008503E-2</v>
      </c>
      <c r="AI633" s="12">
        <v>-2.1516262918277299E-2</v>
      </c>
      <c r="AJ633" s="12">
        <v>-1.35227829452471E-2</v>
      </c>
      <c r="AK633" s="12">
        <v>5.74029824565903E-3</v>
      </c>
      <c r="AL633" s="12">
        <v>4.3118428896406803E-3</v>
      </c>
      <c r="AM633" s="12">
        <v>-2.3761074191856499E-3</v>
      </c>
      <c r="AN633" s="12">
        <v>-1.81921448166062E-2</v>
      </c>
      <c r="AO633" s="12">
        <v>-3.5345635895044997E-2</v>
      </c>
      <c r="AP633" s="12">
        <v>-1.0855492449727999E-2</v>
      </c>
      <c r="AQ633" s="12">
        <v>-3.9347268442755101E-2</v>
      </c>
      <c r="AR633" s="12">
        <v>2.3980091725794499E-2</v>
      </c>
      <c r="AS633" s="12">
        <v>-7.44414482357588E-3</v>
      </c>
      <c r="AT633" s="12">
        <v>-4.1655348308066602E-2</v>
      </c>
      <c r="AU633" s="12">
        <v>3.24244231778869E-2</v>
      </c>
      <c r="AW633">
        <f t="array" ref="AW633">SUMPRODUCT(B633:AU633,TRANSPOSE('QoL regression results'!$H$3:$H$48))</f>
        <v>0.84810241382824814</v>
      </c>
    </row>
    <row r="634" spans="1:49" x14ac:dyDescent="0.3">
      <c r="A634">
        <v>633</v>
      </c>
      <c r="B634" s="12">
        <v>0.91041475550638495</v>
      </c>
      <c r="C634" s="12">
        <v>-3.01663168071913E-3</v>
      </c>
      <c r="D634" s="12">
        <v>-1.3386531574518299E-2</v>
      </c>
      <c r="E634" s="12">
        <v>-8.6660964369249902E-2</v>
      </c>
      <c r="F634" s="12">
        <v>2.1487934002716501E-2</v>
      </c>
      <c r="G634" s="12">
        <v>1.7648921900733801E-2</v>
      </c>
      <c r="H634" s="12">
        <v>6.1722569140947496E-3</v>
      </c>
      <c r="I634" s="12">
        <v>-2.84315879636694E-3</v>
      </c>
      <c r="J634" s="12">
        <v>-2.9855494197829902E-2</v>
      </c>
      <c r="K634" s="12">
        <v>-4.6626419958448399E-2</v>
      </c>
      <c r="L634" s="12">
        <v>-6.7068121322860094E-2</v>
      </c>
      <c r="M634" s="12">
        <v>-5.4021974018650401E-2</v>
      </c>
      <c r="N634" s="12">
        <v>-1.0894233545216601E-2</v>
      </c>
      <c r="O634" s="12">
        <v>-6.9790648486206697E-2</v>
      </c>
      <c r="P634" s="12">
        <v>-0.101059642318341</v>
      </c>
      <c r="Q634" s="12">
        <v>-1.63583586265326E-2</v>
      </c>
      <c r="R634" s="12">
        <v>-2.5501434103768102E-2</v>
      </c>
      <c r="S634" s="12">
        <v>-5.4542520776954401E-2</v>
      </c>
      <c r="T634" s="12">
        <v>-9.5302579244915503E-2</v>
      </c>
      <c r="U634" s="12">
        <v>-1.43393081556192E-2</v>
      </c>
      <c r="V634" s="12">
        <v>-6.9342519364218494E-2</v>
      </c>
      <c r="W634" s="12">
        <v>-3.4135981196100999E-2</v>
      </c>
      <c r="X634" s="12">
        <v>-3.7595722146218299E-2</v>
      </c>
      <c r="Y634" s="12">
        <v>1.02455037240632E-2</v>
      </c>
      <c r="Z634" s="12">
        <v>5.7935073952580397E-3</v>
      </c>
      <c r="AA634" s="12">
        <v>-1.60300704350895E-2</v>
      </c>
      <c r="AB634" s="12">
        <v>-5.7405929515283401E-2</v>
      </c>
      <c r="AC634" s="12">
        <v>-1.3199482814683401E-2</v>
      </c>
      <c r="AD634" s="12">
        <v>-1.8806104617650501E-2</v>
      </c>
      <c r="AE634" s="12">
        <v>-2.64200663454379E-2</v>
      </c>
      <c r="AF634" s="12">
        <v>-1.03982632023272E-2</v>
      </c>
      <c r="AG634" s="12">
        <v>-4.82656390363485E-2</v>
      </c>
      <c r="AH634" s="12">
        <v>-3.2096076212589197E-2</v>
      </c>
      <c r="AI634" s="12">
        <v>-2.4177832216869699E-2</v>
      </c>
      <c r="AJ634" s="12">
        <v>-1.3201483514889799E-2</v>
      </c>
      <c r="AK634" s="12">
        <v>-4.9651944539814202E-3</v>
      </c>
      <c r="AL634" s="12">
        <v>9.8716632089749005E-4</v>
      </c>
      <c r="AM634" s="12">
        <v>-1.0422849657910399E-2</v>
      </c>
      <c r="AN634" s="12">
        <v>-2.5554419284231598E-2</v>
      </c>
      <c r="AO634" s="12">
        <v>-3.9890801615562702E-2</v>
      </c>
      <c r="AP634" s="12">
        <v>-1.46135756892598E-2</v>
      </c>
      <c r="AQ634" s="12">
        <v>-4.2951424688053498E-2</v>
      </c>
      <c r="AR634" s="12">
        <v>2.2483110485167199E-2</v>
      </c>
      <c r="AS634" s="12">
        <v>-1.55697770821019E-2</v>
      </c>
      <c r="AT634" s="12">
        <v>-4.4849433188865501E-2</v>
      </c>
      <c r="AU634" s="12">
        <v>2.8309771551219699E-2</v>
      </c>
      <c r="AW634">
        <f t="array" ref="AW634">SUMPRODUCT(B634:AU634,TRANSPOSE('QoL regression results'!$H$3:$H$48))</f>
        <v>0.87930584561469327</v>
      </c>
    </row>
    <row r="635" spans="1:49" x14ac:dyDescent="0.3">
      <c r="A635">
        <v>634</v>
      </c>
      <c r="B635" s="12">
        <v>0.89464554749541203</v>
      </c>
      <c r="C635" s="12">
        <v>-1.1190859359927099E-3</v>
      </c>
      <c r="D635" s="12">
        <v>-2.5563062776769899E-2</v>
      </c>
      <c r="E635" s="12">
        <v>-1.02233291851679E-2</v>
      </c>
      <c r="F635" s="12">
        <v>2.20147030875084E-2</v>
      </c>
      <c r="G635" s="12">
        <v>2.9750486002117601E-2</v>
      </c>
      <c r="H635" s="12">
        <v>-9.7785848745294401E-3</v>
      </c>
      <c r="I635" s="12">
        <v>-1.7715409758518499E-2</v>
      </c>
      <c r="J635" s="12">
        <v>-0.10217172916032401</v>
      </c>
      <c r="K635" s="12">
        <v>-4.2913692341141403E-2</v>
      </c>
      <c r="L635" s="12">
        <v>-8.9785161797888702E-2</v>
      </c>
      <c r="M635" s="12">
        <v>-9.6364756801269102E-2</v>
      </c>
      <c r="N635" s="12">
        <v>-2.0911118288182699E-2</v>
      </c>
      <c r="O635" s="12">
        <v>-6.5009126835119405E-2</v>
      </c>
      <c r="P635" s="12">
        <v>-8.0087535047438999E-2</v>
      </c>
      <c r="Q635" s="12">
        <v>-5.6041592062705203E-2</v>
      </c>
      <c r="R635" s="12">
        <v>4.6059235278669798E-3</v>
      </c>
      <c r="S635" s="12">
        <v>-6.0313197318541699E-2</v>
      </c>
      <c r="T635" s="12">
        <v>-7.7051790596520106E-2</v>
      </c>
      <c r="U635" s="12">
        <v>2.2362678221672001E-2</v>
      </c>
      <c r="V635" s="12">
        <v>-4.1392853389942003E-2</v>
      </c>
      <c r="W635" s="12">
        <v>-2.3951081783923099E-2</v>
      </c>
      <c r="X635" s="12">
        <v>-2.43927641950317E-2</v>
      </c>
      <c r="Y635" s="12">
        <v>-1.50647914592918E-2</v>
      </c>
      <c r="Z635" s="12">
        <v>1.45479040799452E-2</v>
      </c>
      <c r="AA635" s="12">
        <v>-2.9504687820412299E-2</v>
      </c>
      <c r="AB635" s="12">
        <v>-7.3555386928166197E-2</v>
      </c>
      <c r="AC635" s="12">
        <v>-3.53654825952514E-2</v>
      </c>
      <c r="AD635" s="12">
        <v>-3.0059281863745398E-2</v>
      </c>
      <c r="AE635" s="12">
        <v>-2.6367697653701502E-2</v>
      </c>
      <c r="AF635" s="12">
        <v>-1.47926515744115E-2</v>
      </c>
      <c r="AG635" s="12">
        <v>-4.4694034752346297E-2</v>
      </c>
      <c r="AH635" s="12">
        <v>-3.3462647453027398E-2</v>
      </c>
      <c r="AI635" s="12">
        <v>-1.9364434954708298E-2</v>
      </c>
      <c r="AJ635" s="12">
        <v>-9.8055575086567898E-3</v>
      </c>
      <c r="AK635" s="12">
        <v>2.3442726609367E-3</v>
      </c>
      <c r="AL635" s="12">
        <v>6.6051383454056702E-3</v>
      </c>
      <c r="AM635" s="12">
        <v>-8.7166163002792302E-3</v>
      </c>
      <c r="AN635" s="12">
        <v>-1.71980415863991E-2</v>
      </c>
      <c r="AO635" s="12">
        <v>-3.1209341647147299E-2</v>
      </c>
      <c r="AP635" s="12">
        <v>-1.1098228416551399E-2</v>
      </c>
      <c r="AQ635" s="12">
        <v>-3.89929309298142E-2</v>
      </c>
      <c r="AR635" s="12">
        <v>2.3236475726079099E-2</v>
      </c>
      <c r="AS635" s="12">
        <v>-1.1458103992755301E-2</v>
      </c>
      <c r="AT635" s="12">
        <v>-4.1187389543908902E-2</v>
      </c>
      <c r="AU635" s="12">
        <v>2.75109343122312E-2</v>
      </c>
      <c r="AW635">
        <f t="array" ref="AW635">SUMPRODUCT(B635:AU635,TRANSPOSE('QoL regression results'!$H$3:$H$48))</f>
        <v>0.86778803838779028</v>
      </c>
    </row>
    <row r="636" spans="1:49" x14ac:dyDescent="0.3">
      <c r="A636">
        <v>635</v>
      </c>
      <c r="B636" s="12">
        <v>0.89177658510348001</v>
      </c>
      <c r="C636" s="12">
        <v>6.4532129869352903E-3</v>
      </c>
      <c r="D636" s="12">
        <v>-6.6274698878235798E-3</v>
      </c>
      <c r="E636" s="12">
        <v>-9.5061143454393607E-3</v>
      </c>
      <c r="F636" s="12">
        <v>1.8446918307646502E-2</v>
      </c>
      <c r="G636" s="12">
        <v>2.07800948731773E-2</v>
      </c>
      <c r="H636" s="12">
        <v>1.52874688900377E-3</v>
      </c>
      <c r="I636" s="12">
        <v>-7.39365065821303E-3</v>
      </c>
      <c r="J636" s="12">
        <v>-4.7047146626540901E-2</v>
      </c>
      <c r="K636" s="12">
        <v>-4.2170777549035803E-2</v>
      </c>
      <c r="L636" s="12">
        <v>-8.2857645350529904E-2</v>
      </c>
      <c r="M636" s="12">
        <v>-0.104175473531398</v>
      </c>
      <c r="N636" s="12">
        <v>-2.6878148543188499E-2</v>
      </c>
      <c r="O636" s="12">
        <v>-5.0697121401124097E-2</v>
      </c>
      <c r="P636" s="12">
        <v>-0.145663062167526</v>
      </c>
      <c r="Q636" s="12">
        <v>-7.7373031763597999E-2</v>
      </c>
      <c r="R636" s="12">
        <v>-2.0658087015961699E-2</v>
      </c>
      <c r="S636" s="12">
        <v>-5.0402688737991197E-2</v>
      </c>
      <c r="T636" s="12">
        <v>-0.10427461028192</v>
      </c>
      <c r="U636" s="12">
        <v>6.7364170247577503E-4</v>
      </c>
      <c r="V636" s="12">
        <v>4.43318980735707E-2</v>
      </c>
      <c r="W636" s="12">
        <v>-1.9247909895072302E-2</v>
      </c>
      <c r="X636" s="12">
        <v>-2.9790338589048001E-2</v>
      </c>
      <c r="Y636" s="12">
        <v>5.15545426691445E-3</v>
      </c>
      <c r="Z636" s="12">
        <v>5.2861384443097601E-3</v>
      </c>
      <c r="AA636" s="12">
        <v>-1.67615019238695E-2</v>
      </c>
      <c r="AB636" s="12">
        <v>-5.9492232056290603E-2</v>
      </c>
      <c r="AC636" s="12">
        <v>-1.04725623479916E-2</v>
      </c>
      <c r="AD636" s="12">
        <v>-1.9494831415525202E-2</v>
      </c>
      <c r="AE636" s="12">
        <v>-2.50211432992112E-2</v>
      </c>
      <c r="AF636" s="12">
        <v>-2.4895264931937E-2</v>
      </c>
      <c r="AG636" s="12">
        <v>-4.2372642902346297E-2</v>
      </c>
      <c r="AH636" s="12">
        <v>-3.8216599355972998E-2</v>
      </c>
      <c r="AI636" s="12">
        <v>-1.19953582226819E-2</v>
      </c>
      <c r="AJ636" s="12">
        <v>-1.20828797673618E-2</v>
      </c>
      <c r="AK636" s="12">
        <v>4.6787846776400804E-3</v>
      </c>
      <c r="AL636" s="12">
        <v>1.15739224722955E-2</v>
      </c>
      <c r="AM636" s="12">
        <v>-2.5841217777397502E-3</v>
      </c>
      <c r="AN636" s="12">
        <v>-1.2828487682639E-2</v>
      </c>
      <c r="AO636" s="12">
        <v>-3.12343290294371E-2</v>
      </c>
      <c r="AP636" s="12">
        <v>-1.23255634225097E-2</v>
      </c>
      <c r="AQ636" s="12">
        <v>-4.19208008675074E-2</v>
      </c>
      <c r="AR636" s="12">
        <v>1.8185607008937E-2</v>
      </c>
      <c r="AS636" s="12">
        <v>-5.9945277425579599E-3</v>
      </c>
      <c r="AT636" s="12">
        <v>-3.5917730555564797E-2</v>
      </c>
      <c r="AU636" s="12">
        <v>2.6134769983382398E-2</v>
      </c>
      <c r="AW636">
        <f t="array" ref="AW636">SUMPRODUCT(B636:AU636,TRANSPOSE('QoL regression results'!$H$3:$H$48))</f>
        <v>0.86513390821980252</v>
      </c>
    </row>
    <row r="637" spans="1:49" x14ac:dyDescent="0.3">
      <c r="A637">
        <v>636</v>
      </c>
      <c r="B637" s="12">
        <v>0.89645521061601197</v>
      </c>
      <c r="C637" s="12">
        <v>1.3144569134127099E-3</v>
      </c>
      <c r="D637" s="12">
        <v>1.01965905866504E-2</v>
      </c>
      <c r="E637" s="12">
        <v>-2.2628715773651501E-2</v>
      </c>
      <c r="F637" s="12">
        <v>2.51344810121929E-2</v>
      </c>
      <c r="G637" s="12">
        <v>1.8736824865070299E-2</v>
      </c>
      <c r="H637" s="12">
        <v>-7.1604058278090903E-3</v>
      </c>
      <c r="I637" s="12">
        <v>-3.5034220614796698E-3</v>
      </c>
      <c r="J637" s="12">
        <v>-5.1168983746914899E-2</v>
      </c>
      <c r="K637" s="12">
        <v>-4.0601586632975598E-2</v>
      </c>
      <c r="L637" s="12">
        <v>-9.6505725109281806E-2</v>
      </c>
      <c r="M637" s="12">
        <v>-9.4844817364893502E-2</v>
      </c>
      <c r="N637" s="12">
        <v>-1.8268962207660999E-2</v>
      </c>
      <c r="O637" s="12">
        <v>-4.89457999923801E-2</v>
      </c>
      <c r="P637" s="12">
        <v>-9.9080847858969506E-2</v>
      </c>
      <c r="Q637" s="12">
        <v>-6.4591501450317099E-2</v>
      </c>
      <c r="R637" s="12">
        <v>-8.5111029477067404E-2</v>
      </c>
      <c r="S637" s="12">
        <v>-6.4837705658241304E-2</v>
      </c>
      <c r="T637" s="12">
        <v>-0.10684170714524401</v>
      </c>
      <c r="U637" s="12">
        <v>-2.1997769070689998E-3</v>
      </c>
      <c r="V637" s="12">
        <v>-9.5372582164997402E-2</v>
      </c>
      <c r="W637" s="12">
        <v>-2.22217611960214E-2</v>
      </c>
      <c r="X637" s="12">
        <v>-3.4436338378207497E-2</v>
      </c>
      <c r="Y637" s="12">
        <v>6.5016409327898301E-3</v>
      </c>
      <c r="Z637" s="12">
        <v>-1.43617312059532E-2</v>
      </c>
      <c r="AA637" s="12">
        <v>-2.4099631269779199E-2</v>
      </c>
      <c r="AB637" s="12">
        <v>-5.28844176897365E-2</v>
      </c>
      <c r="AC637" s="12">
        <v>-2.4715780111971598E-2</v>
      </c>
      <c r="AD637" s="12">
        <v>-3.2734807663124497E-2</v>
      </c>
      <c r="AE637" s="12">
        <v>-2.46392959560881E-2</v>
      </c>
      <c r="AF637" s="12">
        <v>-1.5672872428698199E-2</v>
      </c>
      <c r="AG637" s="12">
        <v>-4.2705275718082102E-2</v>
      </c>
      <c r="AH637" s="12">
        <v>-3.76956290925708E-2</v>
      </c>
      <c r="AI637" s="12">
        <v>-1.7721296525683099E-2</v>
      </c>
      <c r="AJ637" s="12">
        <v>-1.1103133873500599E-2</v>
      </c>
      <c r="AK637" s="12">
        <v>1.0272037708588099E-3</v>
      </c>
      <c r="AL637" s="12">
        <v>5.0321057879053801E-3</v>
      </c>
      <c r="AM637" s="12">
        <v>-1.2879814086409499E-2</v>
      </c>
      <c r="AN637" s="12">
        <v>-1.9998939406479399E-2</v>
      </c>
      <c r="AO637" s="12">
        <v>-3.4640074194232998E-2</v>
      </c>
      <c r="AP637" s="12">
        <v>-1.3215924894432501E-2</v>
      </c>
      <c r="AQ637" s="12">
        <v>-4.1244598405777599E-2</v>
      </c>
      <c r="AR637" s="12">
        <v>1.9756515026333001E-2</v>
      </c>
      <c r="AS637" s="12">
        <v>-1.2802411363919099E-2</v>
      </c>
      <c r="AT637" s="12">
        <v>-3.7920519710787498E-2</v>
      </c>
      <c r="AU637" s="12">
        <v>2.7677756904104001E-2</v>
      </c>
      <c r="AW637">
        <f t="array" ref="AW637">SUMPRODUCT(B637:AU637,TRANSPOSE('QoL regression results'!$H$3:$H$48))</f>
        <v>0.86379168731134648</v>
      </c>
    </row>
    <row r="638" spans="1:49" x14ac:dyDescent="0.3">
      <c r="A638">
        <v>637</v>
      </c>
      <c r="B638" s="12">
        <v>0.88428595803561305</v>
      </c>
      <c r="C638" s="12">
        <v>2.6054970480134799E-3</v>
      </c>
      <c r="D638" s="12">
        <v>-3.2275675722687499E-3</v>
      </c>
      <c r="E638" s="12">
        <v>-1.00741598769839E-2</v>
      </c>
      <c r="F638" s="12">
        <v>1.9261634611987499E-2</v>
      </c>
      <c r="G638" s="12">
        <v>1.2949588193982399E-2</v>
      </c>
      <c r="H638" s="12">
        <v>-9.7607668933820599E-3</v>
      </c>
      <c r="I638" s="12">
        <v>-1.64995329651615E-2</v>
      </c>
      <c r="J638" s="12">
        <v>-8.2826303561898094E-3</v>
      </c>
      <c r="K638" s="12">
        <v>-3.8437904024805902E-2</v>
      </c>
      <c r="L638" s="12">
        <v>-9.1909341739073502E-2</v>
      </c>
      <c r="M638" s="12">
        <v>-6.4661319902717895E-2</v>
      </c>
      <c r="N638" s="12">
        <v>-1.71531093172867E-2</v>
      </c>
      <c r="O638" s="12">
        <v>-5.98147739575648E-2</v>
      </c>
      <c r="P638" s="12">
        <v>-9.2720901300989603E-2</v>
      </c>
      <c r="Q638" s="12">
        <v>-0.111796151928969</v>
      </c>
      <c r="R638" s="12">
        <v>3.8433239806032603E-2</v>
      </c>
      <c r="S638" s="12">
        <v>-3.9404093216056299E-2</v>
      </c>
      <c r="T638" s="12">
        <v>-9.6390174245839497E-2</v>
      </c>
      <c r="U638" s="12">
        <v>7.3977805528530199E-3</v>
      </c>
      <c r="V638" s="12">
        <v>-7.6215238123601606E-2</v>
      </c>
      <c r="W638" s="12">
        <v>-2.7473197466717499E-2</v>
      </c>
      <c r="X638" s="12">
        <v>-4.59757602555785E-3</v>
      </c>
      <c r="Y638" s="12">
        <v>6.2767155478994099E-2</v>
      </c>
      <c r="Z638" s="12">
        <v>1.20578361894213E-2</v>
      </c>
      <c r="AA638" s="12">
        <v>-2.9279122838112799E-2</v>
      </c>
      <c r="AB638" s="12">
        <v>-8.0576410698197001E-2</v>
      </c>
      <c r="AC638" s="12">
        <v>-1.20935594661428E-2</v>
      </c>
      <c r="AD638" s="12">
        <v>1.6343238874763799E-2</v>
      </c>
      <c r="AE638" s="12">
        <v>-2.3494036236700499E-2</v>
      </c>
      <c r="AF638" s="12">
        <v>-2.2992015777468101E-2</v>
      </c>
      <c r="AG638" s="12">
        <v>-3.7537825054476698E-2</v>
      </c>
      <c r="AH638" s="12">
        <v>-3.4591356118900803E-2</v>
      </c>
      <c r="AI638" s="12">
        <v>-1.8071007154610099E-2</v>
      </c>
      <c r="AJ638" s="12">
        <v>-9.361661763901E-3</v>
      </c>
      <c r="AK638" s="12">
        <v>9.2220925255193497E-3</v>
      </c>
      <c r="AL638" s="12">
        <v>1.0087936418113499E-2</v>
      </c>
      <c r="AM638" s="12">
        <v>-6.5703623716939904E-3</v>
      </c>
      <c r="AN638" s="12">
        <v>-1.08527225286984E-2</v>
      </c>
      <c r="AO638" s="12">
        <v>-2.7626345415865401E-2</v>
      </c>
      <c r="AP638" s="12">
        <v>-7.4770253331323403E-3</v>
      </c>
      <c r="AQ638" s="12">
        <v>-2.9197162446879601E-2</v>
      </c>
      <c r="AR638" s="12">
        <v>2.1123472053658301E-2</v>
      </c>
      <c r="AS638" s="12">
        <v>-1.0763008372494999E-2</v>
      </c>
      <c r="AT638" s="12">
        <v>-4.3547411904200799E-2</v>
      </c>
      <c r="AU638" s="12">
        <v>2.8814663561695E-2</v>
      </c>
      <c r="AW638">
        <f t="array" ref="AW638">SUMPRODUCT(B638:AU638,TRANSPOSE('QoL regression results'!$H$3:$H$48))</f>
        <v>0.85978253833482565</v>
      </c>
    </row>
    <row r="639" spans="1:49" x14ac:dyDescent="0.3">
      <c r="A639">
        <v>638</v>
      </c>
      <c r="B639" s="12">
        <v>0.88446061617997795</v>
      </c>
      <c r="C639" s="12">
        <v>5.5607286863805603E-4</v>
      </c>
      <c r="D639" s="12">
        <v>1.67323670101645E-3</v>
      </c>
      <c r="E639" s="12">
        <v>1.52990049114228E-2</v>
      </c>
      <c r="F639" s="12">
        <v>2.01764762046177E-2</v>
      </c>
      <c r="G639" s="12">
        <v>1.7872068989388899E-2</v>
      </c>
      <c r="H639" s="12">
        <v>-3.1064295207983698E-2</v>
      </c>
      <c r="I639" s="12">
        <v>-1.6055636185165999E-2</v>
      </c>
      <c r="J639" s="12">
        <v>-5.0850090570045102E-2</v>
      </c>
      <c r="K639" s="12">
        <v>-3.2886129080959003E-2</v>
      </c>
      <c r="L639" s="12">
        <v>-9.5189483529340702E-2</v>
      </c>
      <c r="M639" s="12">
        <v>-8.1799838229447405E-2</v>
      </c>
      <c r="N639" s="12">
        <v>-1.4847113657222201E-2</v>
      </c>
      <c r="O639" s="12">
        <v>-8.1584568732796195E-2</v>
      </c>
      <c r="P639" s="12">
        <v>-8.7357195366513402E-2</v>
      </c>
      <c r="Q639" s="12">
        <v>-8.39105989764449E-2</v>
      </c>
      <c r="R639" s="12">
        <v>-1.8362499128394699E-2</v>
      </c>
      <c r="S639" s="12">
        <v>-5.1478541914711101E-2</v>
      </c>
      <c r="T639" s="12">
        <v>-0.101744127613904</v>
      </c>
      <c r="U639" s="12">
        <v>5.8640878177355898E-3</v>
      </c>
      <c r="V639" s="12">
        <v>-2.5627407363070499E-2</v>
      </c>
      <c r="W639" s="12">
        <v>-3.6507029715216403E-2</v>
      </c>
      <c r="X639" s="12">
        <v>-2.2317690458309999E-2</v>
      </c>
      <c r="Y639" s="12">
        <v>1.50385619707947E-2</v>
      </c>
      <c r="Z639" s="12">
        <v>4.9165206004854203E-2</v>
      </c>
      <c r="AA639" s="12">
        <v>-1.6322250161214899E-2</v>
      </c>
      <c r="AB639" s="12">
        <v>-7.0114562527842803E-2</v>
      </c>
      <c r="AC639" s="12">
        <v>-3.9442340069577404E-3</v>
      </c>
      <c r="AD639" s="12">
        <v>-2.67497646366146E-2</v>
      </c>
      <c r="AE639" s="12">
        <v>-2.5926637423560502E-2</v>
      </c>
      <c r="AF639" s="12">
        <v>-1.6183550807078801E-2</v>
      </c>
      <c r="AG639" s="12">
        <v>-4.9888808395219301E-2</v>
      </c>
      <c r="AH639" s="12">
        <v>-3.3148763050045903E-2</v>
      </c>
      <c r="AI639" s="12">
        <v>-1.6051356548892101E-2</v>
      </c>
      <c r="AJ639" s="12">
        <v>-1.0818941106281199E-2</v>
      </c>
      <c r="AK639" s="12">
        <v>4.2356104656827102E-3</v>
      </c>
      <c r="AL639" s="12">
        <v>3.3174013559716799E-3</v>
      </c>
      <c r="AM639" s="12">
        <v>-1.5231378213272299E-3</v>
      </c>
      <c r="AN639" s="12">
        <v>-1.3815133479020801E-2</v>
      </c>
      <c r="AO639" s="12">
        <v>-2.4723003119199401E-2</v>
      </c>
      <c r="AP639" s="12">
        <v>-1.0691913328818799E-2</v>
      </c>
      <c r="AQ639" s="12">
        <v>-3.38986329082872E-2</v>
      </c>
      <c r="AR639" s="12">
        <v>2.31614782701926E-2</v>
      </c>
      <c r="AS639" s="12">
        <v>-5.4842852034655996E-3</v>
      </c>
      <c r="AT639" s="12">
        <v>-3.86496012155257E-2</v>
      </c>
      <c r="AU639" s="12">
        <v>2.8736129302603299E-2</v>
      </c>
      <c r="AW639">
        <f t="array" ref="AW639">SUMPRODUCT(B639:AU639,TRANSPOSE('QoL regression results'!$H$3:$H$48))</f>
        <v>0.85462925448590377</v>
      </c>
    </row>
    <row r="640" spans="1:49" x14ac:dyDescent="0.3">
      <c r="A640">
        <v>639</v>
      </c>
      <c r="B640" s="12">
        <v>0.88195566005187997</v>
      </c>
      <c r="C640" s="12">
        <v>9.1590823424881999E-3</v>
      </c>
      <c r="D640" s="12">
        <v>1.71002526057926E-2</v>
      </c>
      <c r="E640" s="12">
        <v>-3.6283285176772202E-3</v>
      </c>
      <c r="F640" s="12">
        <v>1.9328018726180899E-2</v>
      </c>
      <c r="G640" s="12">
        <v>6.5548767790596799E-3</v>
      </c>
      <c r="H640" s="12">
        <v>-5.7383631576365104E-3</v>
      </c>
      <c r="I640" s="12">
        <v>-3.4304786103958001E-3</v>
      </c>
      <c r="J640" s="12">
        <v>-5.8492233791128299E-2</v>
      </c>
      <c r="K640" s="12">
        <v>-3.1572265924464299E-2</v>
      </c>
      <c r="L640" s="12">
        <v>-8.8093346439962902E-2</v>
      </c>
      <c r="M640" s="12">
        <v>-7.8453447062554305E-2</v>
      </c>
      <c r="N640" s="12">
        <v>-2.4818676383434199E-2</v>
      </c>
      <c r="O640" s="12">
        <v>-7.3842717695068297E-2</v>
      </c>
      <c r="P640" s="12">
        <v>-0.10073342829154</v>
      </c>
      <c r="Q640" s="12">
        <v>-3.68767326019004E-2</v>
      </c>
      <c r="R640" s="12">
        <v>-5.1335679224016103E-3</v>
      </c>
      <c r="S640" s="12">
        <v>-4.26949361512379E-2</v>
      </c>
      <c r="T640" s="12">
        <v>-5.2667791740300403E-2</v>
      </c>
      <c r="U640" s="12">
        <v>2.0251984330361401E-3</v>
      </c>
      <c r="V640" s="12">
        <v>-4.8606041522968602E-2</v>
      </c>
      <c r="W640" s="12">
        <v>-3.9612498288031602E-2</v>
      </c>
      <c r="X640" s="12">
        <v>-3.0592040875748999E-2</v>
      </c>
      <c r="Y640" s="12">
        <v>-9.9688779848396292E-3</v>
      </c>
      <c r="Z640" s="12">
        <v>1.70400200448333E-2</v>
      </c>
      <c r="AA640" s="12">
        <v>-1.8384162926829001E-2</v>
      </c>
      <c r="AB640" s="12">
        <v>-7.1866753282873494E-2</v>
      </c>
      <c r="AC640" s="12">
        <v>-4.4632296263464301E-2</v>
      </c>
      <c r="AD640" s="12">
        <v>4.7447485614573598E-2</v>
      </c>
      <c r="AE640" s="12">
        <v>-2.0144774976162998E-2</v>
      </c>
      <c r="AF640" s="12">
        <v>-2.4437759909962001E-2</v>
      </c>
      <c r="AG640" s="12">
        <v>-4.0316488142671997E-2</v>
      </c>
      <c r="AH640" s="12">
        <v>-3.7591148838979703E-2</v>
      </c>
      <c r="AI640" s="12">
        <v>-1.82342395379686E-2</v>
      </c>
      <c r="AJ640" s="12">
        <v>-1.25450277111146E-2</v>
      </c>
      <c r="AK640" s="12">
        <v>-6.1100222208896997E-4</v>
      </c>
      <c r="AL640" s="12">
        <v>9.1391284893789001E-3</v>
      </c>
      <c r="AM640" s="12">
        <v>-8.3924313686232193E-3</v>
      </c>
      <c r="AN640" s="12">
        <v>-1.0963600546549599E-2</v>
      </c>
      <c r="AO640" s="12">
        <v>-2.9241170237480501E-2</v>
      </c>
      <c r="AP640" s="12">
        <v>-8.9751459210558396E-3</v>
      </c>
      <c r="AQ640" s="12">
        <v>-4.2112489676990598E-2</v>
      </c>
      <c r="AR640" s="12">
        <v>1.94031004078432E-2</v>
      </c>
      <c r="AS640" s="12">
        <v>-1.03986307456776E-2</v>
      </c>
      <c r="AT640" s="12">
        <v>-4.4348020622305299E-2</v>
      </c>
      <c r="AU640" s="12">
        <v>3.3686417806367802E-2</v>
      </c>
      <c r="AW640">
        <f t="array" ref="AW640">SUMPRODUCT(B640:AU640,TRANSPOSE('QoL regression results'!$H$3:$H$48))</f>
        <v>0.85350363970227916</v>
      </c>
    </row>
    <row r="641" spans="1:49" x14ac:dyDescent="0.3">
      <c r="A641">
        <v>640</v>
      </c>
      <c r="B641" s="12">
        <v>0.89222517858334804</v>
      </c>
      <c r="C641" s="12">
        <v>-1.25132157259241E-3</v>
      </c>
      <c r="D641" s="12">
        <v>-1.83076200036578E-2</v>
      </c>
      <c r="E641" s="12">
        <v>-5.9020501062601101E-2</v>
      </c>
      <c r="F641" s="12">
        <v>1.2949918680581299E-2</v>
      </c>
      <c r="G641" s="12">
        <v>1.2988507383170001E-2</v>
      </c>
      <c r="H641" s="12">
        <v>-3.5338498112004201E-3</v>
      </c>
      <c r="I641" s="12">
        <v>-1.21510206198456E-2</v>
      </c>
      <c r="J641" s="12">
        <v>-2.9121565910355598E-2</v>
      </c>
      <c r="K641" s="12">
        <v>-3.7765524883505701E-2</v>
      </c>
      <c r="L641" s="12">
        <v>-0.116141030076705</v>
      </c>
      <c r="M641" s="12">
        <v>-9.2316461085275206E-2</v>
      </c>
      <c r="N641" s="12">
        <v>-1.8574913245849499E-2</v>
      </c>
      <c r="O641" s="12">
        <v>-9.1524105177461498E-2</v>
      </c>
      <c r="P641" s="12">
        <v>-0.121558535986594</v>
      </c>
      <c r="Q641" s="12">
        <v>-2.82606583367934E-2</v>
      </c>
      <c r="R641" s="12">
        <v>-5.7852255595038801E-2</v>
      </c>
      <c r="S641" s="12">
        <v>-5.0111976267662499E-2</v>
      </c>
      <c r="T641" s="12">
        <v>-8.8074303410662802E-2</v>
      </c>
      <c r="U641" s="12">
        <v>-2.13755895275996E-2</v>
      </c>
      <c r="V641" s="12">
        <v>-0.120903910701566</v>
      </c>
      <c r="W641" s="12">
        <v>-3.7061365483505797E-2</v>
      </c>
      <c r="X641" s="12">
        <v>-3.6095284622644899E-2</v>
      </c>
      <c r="Y641" s="12">
        <v>1.85550026706649E-2</v>
      </c>
      <c r="Z641" s="12">
        <v>2.0488741454688899E-2</v>
      </c>
      <c r="AA641" s="12">
        <v>-2.2423817183331501E-2</v>
      </c>
      <c r="AB641" s="12">
        <v>-6.21444451160406E-2</v>
      </c>
      <c r="AC641" s="12">
        <v>-7.1104875553639401E-3</v>
      </c>
      <c r="AD641" s="12">
        <v>-3.9597391832066398E-2</v>
      </c>
      <c r="AE641" s="12">
        <v>-2.4134534636590901E-2</v>
      </c>
      <c r="AF641" s="12">
        <v>-1.53284359785925E-2</v>
      </c>
      <c r="AG641" s="12">
        <v>-4.2715685765685303E-2</v>
      </c>
      <c r="AH641" s="12">
        <v>-2.81394825724515E-2</v>
      </c>
      <c r="AI641" s="12">
        <v>-2.0607740115212599E-2</v>
      </c>
      <c r="AJ641" s="12">
        <v>-9.0305724754051707E-3</v>
      </c>
      <c r="AK641" s="12">
        <v>-5.0085936250936196E-3</v>
      </c>
      <c r="AL641" s="12">
        <v>1.27400601926833E-3</v>
      </c>
      <c r="AM641" s="12">
        <v>-1.06445850165196E-2</v>
      </c>
      <c r="AN641" s="12">
        <v>-1.1995249648949E-2</v>
      </c>
      <c r="AO641" s="12">
        <v>-3.1965891121287802E-2</v>
      </c>
      <c r="AP641" s="12">
        <v>-1.11324430036252E-2</v>
      </c>
      <c r="AQ641" s="12">
        <v>-4.1478933054806301E-2</v>
      </c>
      <c r="AR641" s="12">
        <v>1.79466802919051E-2</v>
      </c>
      <c r="AS641" s="12">
        <v>-8.3271592396823094E-3</v>
      </c>
      <c r="AT641" s="12">
        <v>-4.0428238913973402E-2</v>
      </c>
      <c r="AU641" s="12">
        <v>3.7729174174551301E-2</v>
      </c>
      <c r="AW641">
        <f t="array" ref="AW641">SUMPRODUCT(B641:AU641,TRANSPOSE('QoL regression results'!$H$3:$H$48))</f>
        <v>0.86535970203016488</v>
      </c>
    </row>
    <row r="642" spans="1:49" x14ac:dyDescent="0.3">
      <c r="A642">
        <v>641</v>
      </c>
      <c r="B642" s="12">
        <v>0.90422473477605203</v>
      </c>
      <c r="C642" s="12">
        <v>9.1139194250466405E-4</v>
      </c>
      <c r="D642" s="12">
        <v>2.4145486809714501E-3</v>
      </c>
      <c r="E642" s="12">
        <v>-3.1509952926146598E-2</v>
      </c>
      <c r="F642" s="12">
        <v>2.3556725114394401E-2</v>
      </c>
      <c r="G642" s="12">
        <v>1.6315161069037101E-2</v>
      </c>
      <c r="H642" s="12">
        <v>2.27261711412965E-3</v>
      </c>
      <c r="I642" s="12">
        <v>-1.3397604855353599E-3</v>
      </c>
      <c r="J642" s="12">
        <v>-6.4265940706949104E-2</v>
      </c>
      <c r="K642" s="12">
        <v>-3.1427582919152597E-2</v>
      </c>
      <c r="L642" s="12">
        <v>-0.10247742444237</v>
      </c>
      <c r="M642" s="12">
        <v>-0.11575802176876</v>
      </c>
      <c r="N642" s="12">
        <v>-2.10139822312847E-2</v>
      </c>
      <c r="O642" s="12">
        <v>-6.6114657104286101E-2</v>
      </c>
      <c r="P642" s="12">
        <v>-0.12791362782818799</v>
      </c>
      <c r="Q642" s="12">
        <v>-7.8042781025292302E-2</v>
      </c>
      <c r="R642" s="12">
        <v>-7.1281144871707003E-2</v>
      </c>
      <c r="S642" s="12">
        <v>-5.4748327609817099E-2</v>
      </c>
      <c r="T642" s="12">
        <v>-0.13253217725828001</v>
      </c>
      <c r="U642" s="12">
        <v>-1.0041066417307901E-3</v>
      </c>
      <c r="V642" s="12">
        <v>-5.5874141648423296E-3</v>
      </c>
      <c r="W642" s="12">
        <v>-2.6810327635029899E-2</v>
      </c>
      <c r="X642" s="12">
        <v>-4.4831448383350202E-2</v>
      </c>
      <c r="Y642" s="13">
        <v>4.2990044234612602E-5</v>
      </c>
      <c r="Z642" s="12">
        <v>3.3637349174119598E-2</v>
      </c>
      <c r="AA642" s="12">
        <v>-1.7759104643104401E-2</v>
      </c>
      <c r="AB642" s="12">
        <v>-6.8864593375761701E-2</v>
      </c>
      <c r="AC642" s="12">
        <v>-9.7209753389422603E-4</v>
      </c>
      <c r="AD642" s="12">
        <v>-2.0123746870612601E-2</v>
      </c>
      <c r="AE642" s="12">
        <v>-1.9564074817838301E-2</v>
      </c>
      <c r="AF642" s="12">
        <v>-1.3328249113683299E-2</v>
      </c>
      <c r="AG642" s="12">
        <v>-4.78560496032805E-2</v>
      </c>
      <c r="AH642" s="12">
        <v>-3.7688441955652401E-2</v>
      </c>
      <c r="AI642" s="12">
        <v>-2.4304143497090099E-2</v>
      </c>
      <c r="AJ642" s="12">
        <v>-1.1726017789237099E-2</v>
      </c>
      <c r="AK642" s="12">
        <v>-6.4946767230349501E-3</v>
      </c>
      <c r="AL642" s="12">
        <v>2.6863755798418399E-3</v>
      </c>
      <c r="AM642" s="12">
        <v>-7.8666661945353406E-3</v>
      </c>
      <c r="AN642" s="12">
        <v>-1.8685049452967999E-2</v>
      </c>
      <c r="AO642" s="12">
        <v>-4.6868722646574303E-2</v>
      </c>
      <c r="AP642" s="12">
        <v>-1.29500414450139E-2</v>
      </c>
      <c r="AQ642" s="12">
        <v>-4.2531039970834697E-2</v>
      </c>
      <c r="AR642" s="12">
        <v>2.0666152269877201E-2</v>
      </c>
      <c r="AS642" s="12">
        <v>-1.29837488353782E-2</v>
      </c>
      <c r="AT642" s="12">
        <v>-4.8329505529349198E-2</v>
      </c>
      <c r="AU642" s="12">
        <v>2.7020118221228798E-2</v>
      </c>
      <c r="AW642">
        <f t="array" ref="AW642">SUMPRODUCT(B642:AU642,TRANSPOSE('QoL regression results'!$H$3:$H$48))</f>
        <v>0.86922266840024154</v>
      </c>
    </row>
    <row r="643" spans="1:49" x14ac:dyDescent="0.3">
      <c r="A643">
        <v>642</v>
      </c>
      <c r="B643" s="12">
        <v>0.89339877248741295</v>
      </c>
      <c r="C643" s="12">
        <v>6.9515627303041103E-3</v>
      </c>
      <c r="D643" s="12">
        <v>-9.3239322244495805E-3</v>
      </c>
      <c r="E643" s="12">
        <v>-4.3833981169341597E-2</v>
      </c>
      <c r="F643" s="12">
        <v>1.9500865184702801E-2</v>
      </c>
      <c r="G643" s="12">
        <v>1.58828551030212E-2</v>
      </c>
      <c r="H643" s="12">
        <v>1.4984470355211801E-2</v>
      </c>
      <c r="I643" s="12">
        <v>-1.74889524889603E-3</v>
      </c>
      <c r="J643" s="12">
        <v>-5.4990320002582402E-2</v>
      </c>
      <c r="K643" s="12">
        <v>-3.8824492468866302E-2</v>
      </c>
      <c r="L643" s="12">
        <v>-8.6139402807683604E-2</v>
      </c>
      <c r="M643" s="12">
        <v>-7.7823048426735597E-2</v>
      </c>
      <c r="N643" s="12">
        <v>-1.2451820260749801E-2</v>
      </c>
      <c r="O643" s="12">
        <v>-4.0448580125618902E-2</v>
      </c>
      <c r="P643" s="12">
        <v>-9.2462352485393501E-2</v>
      </c>
      <c r="Q643" s="12">
        <v>-5.46348211830242E-2</v>
      </c>
      <c r="R643" s="12">
        <v>-0.104546727412703</v>
      </c>
      <c r="S643" s="12">
        <v>-5.5975138740773603E-2</v>
      </c>
      <c r="T643" s="12">
        <v>-7.6131444682706398E-2</v>
      </c>
      <c r="U643" s="12">
        <v>-8.7844122861139803E-4</v>
      </c>
      <c r="V643" s="12">
        <v>-9.3836105372340897E-2</v>
      </c>
      <c r="W643" s="12">
        <v>-2.9261186266349101E-2</v>
      </c>
      <c r="X643" s="12">
        <v>-1.9221096491266298E-2</v>
      </c>
      <c r="Y643" s="12">
        <v>2.81084554827442E-3</v>
      </c>
      <c r="Z643" s="12">
        <v>3.55997956863092E-2</v>
      </c>
      <c r="AA643" s="12">
        <v>-2.3329397512659601E-2</v>
      </c>
      <c r="AB643" s="12">
        <v>-6.94402299520607E-2</v>
      </c>
      <c r="AC643" s="12">
        <v>3.3916608565971798E-3</v>
      </c>
      <c r="AD643" s="12">
        <v>-7.1027976359729295E-2</v>
      </c>
      <c r="AE643" s="12">
        <v>-2.6825911313966E-2</v>
      </c>
      <c r="AF643" s="12">
        <v>-8.5442198738246693E-3</v>
      </c>
      <c r="AG643" s="12">
        <v>-3.7434371493152402E-2</v>
      </c>
      <c r="AH643" s="12">
        <v>-3.6572863957204202E-2</v>
      </c>
      <c r="AI643" s="12">
        <v>-1.30223451794948E-2</v>
      </c>
      <c r="AJ643" s="12">
        <v>-1.1899970625708901E-2</v>
      </c>
      <c r="AK643" s="12">
        <v>-7.2588079483232003E-3</v>
      </c>
      <c r="AL643" s="12">
        <v>-2.4123473301532702E-3</v>
      </c>
      <c r="AM643" s="12">
        <v>-1.3263204714258601E-2</v>
      </c>
      <c r="AN643" s="12">
        <v>-1.9873106795922999E-2</v>
      </c>
      <c r="AO643" s="12">
        <v>-3.75032359511005E-2</v>
      </c>
      <c r="AP643" s="12">
        <v>-8.1550976412477598E-3</v>
      </c>
      <c r="AQ643" s="12">
        <v>-3.3058106742251799E-2</v>
      </c>
      <c r="AR643" s="12">
        <v>2.3341731753320799E-2</v>
      </c>
      <c r="AS643" s="12">
        <v>-5.1194257107094899E-3</v>
      </c>
      <c r="AT643" s="12">
        <v>-4.0509684271630202E-2</v>
      </c>
      <c r="AU643" s="12">
        <v>2.4776215062785802E-2</v>
      </c>
      <c r="AW643">
        <f t="array" ref="AW643">SUMPRODUCT(B643:AU643,TRANSPOSE('QoL regression results'!$H$3:$H$48))</f>
        <v>0.85441356120005552</v>
      </c>
    </row>
    <row r="644" spans="1:49" x14ac:dyDescent="0.3">
      <c r="A644">
        <v>643</v>
      </c>
      <c r="B644" s="12">
        <v>0.88852696346434601</v>
      </c>
      <c r="C644" s="12">
        <v>5.7665637309729303E-3</v>
      </c>
      <c r="D644" s="12">
        <v>-6.22316265466455E-3</v>
      </c>
      <c r="E644" s="12">
        <v>-3.9831791691829301E-2</v>
      </c>
      <c r="F644" s="12">
        <v>1.65263443175242E-2</v>
      </c>
      <c r="G644" s="12">
        <v>5.8760853235400199E-3</v>
      </c>
      <c r="H644" s="12">
        <v>-9.3291966299997205E-3</v>
      </c>
      <c r="I644" s="12">
        <v>-1.9737593493913699E-2</v>
      </c>
      <c r="J644" s="12">
        <v>-5.5675729250989597E-2</v>
      </c>
      <c r="K644" s="12">
        <v>-4.2944720122890703E-2</v>
      </c>
      <c r="L644" s="12">
        <v>-8.9915791048819194E-2</v>
      </c>
      <c r="M644" s="12">
        <v>-0.110481913794265</v>
      </c>
      <c r="N644" s="12">
        <v>-1.7043930845570002E-2</v>
      </c>
      <c r="O644" s="12">
        <v>-6.6012325647426498E-2</v>
      </c>
      <c r="P644" s="12">
        <v>-9.3083424909052595E-2</v>
      </c>
      <c r="Q644" s="12">
        <v>-7.4263731316760007E-2</v>
      </c>
      <c r="R644" s="12">
        <v>-4.1277301415565501E-2</v>
      </c>
      <c r="S644" s="12">
        <v>-5.6995435066503501E-2</v>
      </c>
      <c r="T644" s="12">
        <v>-9.12007860312012E-2</v>
      </c>
      <c r="U644" s="12">
        <v>-4.6620395696787597E-3</v>
      </c>
      <c r="V644" s="12">
        <v>-4.0123995515356899E-2</v>
      </c>
      <c r="W644" s="12">
        <v>-2.2244991284291599E-2</v>
      </c>
      <c r="X644" s="12">
        <v>-1.30914410518206E-2</v>
      </c>
      <c r="Y644" s="12">
        <v>-2.09483887692123E-3</v>
      </c>
      <c r="Z644" s="12">
        <v>1.01059474092457E-3</v>
      </c>
      <c r="AA644" s="12">
        <v>-2.12696569232796E-2</v>
      </c>
      <c r="AB644" s="12">
        <v>-7.2605354257323299E-2</v>
      </c>
      <c r="AC644" s="12">
        <v>4.6892851538071503E-2</v>
      </c>
      <c r="AD644" s="12">
        <v>-4.7192172588434098E-2</v>
      </c>
      <c r="AE644" s="12">
        <v>-2.57273286964767E-2</v>
      </c>
      <c r="AF644" s="12">
        <v>-1.05842017584736E-2</v>
      </c>
      <c r="AG644" s="12">
        <v>-4.0210530019815699E-2</v>
      </c>
      <c r="AH644" s="12">
        <v>-3.1882980659941301E-2</v>
      </c>
      <c r="AI644" s="12">
        <v>-2.2952451679201801E-2</v>
      </c>
      <c r="AJ644" s="12">
        <v>-7.6875377026516803E-3</v>
      </c>
      <c r="AK644" s="12">
        <v>-1.00422899824402E-3</v>
      </c>
      <c r="AL644" s="12">
        <v>4.4331927693859003E-3</v>
      </c>
      <c r="AM644" s="12">
        <v>-9.1885497639830199E-3</v>
      </c>
      <c r="AN644" s="12">
        <v>-2.0984278844467099E-2</v>
      </c>
      <c r="AO644" s="12">
        <v>-3.43170709527061E-2</v>
      </c>
      <c r="AP644" s="12">
        <v>-5.1754362333173596E-3</v>
      </c>
      <c r="AQ644" s="12">
        <v>-3.2622084714285897E-2</v>
      </c>
      <c r="AR644" s="12">
        <v>1.48014364015922E-2</v>
      </c>
      <c r="AS644" s="12">
        <v>-7.5971071883156596E-3</v>
      </c>
      <c r="AT644" s="12">
        <v>-4.24451669521844E-2</v>
      </c>
      <c r="AU644" s="12">
        <v>2.9405671926794798E-2</v>
      </c>
      <c r="AW644">
        <f t="array" ref="AW644">SUMPRODUCT(B644:AU644,TRANSPOSE('QoL regression results'!$H$3:$H$48))</f>
        <v>0.8610771755737906</v>
      </c>
    </row>
    <row r="645" spans="1:49" x14ac:dyDescent="0.3">
      <c r="A645">
        <v>644</v>
      </c>
      <c r="B645" s="12">
        <v>0.888816699755549</v>
      </c>
      <c r="C645" s="12">
        <v>-4.7386171239932303E-4</v>
      </c>
      <c r="D645" s="12">
        <v>-7.8246560824844508E-3</v>
      </c>
      <c r="E645" s="12">
        <v>-3.1799003594971301E-2</v>
      </c>
      <c r="F645" s="12">
        <v>2.35541207916471E-2</v>
      </c>
      <c r="G645" s="12">
        <v>1.10477910731072E-2</v>
      </c>
      <c r="H645" s="12">
        <v>-2.1424922693579498E-2</v>
      </c>
      <c r="I645" s="12">
        <v>-1.7452555964298101E-2</v>
      </c>
      <c r="J645" s="12">
        <v>-5.17417532722039E-2</v>
      </c>
      <c r="K645" s="12">
        <v>-4.8934693071059E-2</v>
      </c>
      <c r="L645" s="12">
        <v>-7.7845377452093995E-2</v>
      </c>
      <c r="M645" s="12">
        <v>-9.9824565764532094E-2</v>
      </c>
      <c r="N645" s="12">
        <v>-1.3756890670870801E-2</v>
      </c>
      <c r="O645" s="12">
        <v>-7.6796119594805298E-2</v>
      </c>
      <c r="P645" s="12">
        <v>-0.10953674673402999</v>
      </c>
      <c r="Q645" s="12">
        <v>-6.7120372586011501E-2</v>
      </c>
      <c r="R645" s="12">
        <v>-8.6244967760699898E-2</v>
      </c>
      <c r="S645" s="12">
        <v>-2.99383663986139E-2</v>
      </c>
      <c r="T645" s="12">
        <v>-9.9284859339577397E-2</v>
      </c>
      <c r="U645" s="12">
        <v>2.99661408901684E-2</v>
      </c>
      <c r="V645" s="12">
        <v>-6.1569344173885203E-2</v>
      </c>
      <c r="W645" s="12">
        <v>-2.1616182966660898E-2</v>
      </c>
      <c r="X645" s="12">
        <v>-3.4305489753178098E-2</v>
      </c>
      <c r="Y645" s="12">
        <v>-4.3834079342088298E-3</v>
      </c>
      <c r="Z645" s="12">
        <v>-1.1770741359047101E-2</v>
      </c>
      <c r="AA645" s="12">
        <v>-3.1960874577617003E-2</v>
      </c>
      <c r="AB645" s="12">
        <v>-6.7370916158098301E-2</v>
      </c>
      <c r="AC645" s="12">
        <v>-7.7928410925449498E-2</v>
      </c>
      <c r="AD645" s="12">
        <v>1.7800839667806202E-2</v>
      </c>
      <c r="AE645" s="12">
        <v>-3.0074600580229101E-2</v>
      </c>
      <c r="AF645" s="12">
        <v>-1.3441536537407499E-2</v>
      </c>
      <c r="AG645" s="12">
        <v>-4.31111616723431E-2</v>
      </c>
      <c r="AH645" s="12">
        <v>-3.8445107453655501E-2</v>
      </c>
      <c r="AI645" s="12">
        <v>-2.49070506525115E-2</v>
      </c>
      <c r="AJ645" s="12">
        <v>-1.1054433608593499E-2</v>
      </c>
      <c r="AK645" s="12">
        <v>9.1123884481066203E-3</v>
      </c>
      <c r="AL645" s="12">
        <v>1.1352109123445401E-2</v>
      </c>
      <c r="AM645" s="12">
        <v>-1.2949234566470801E-3</v>
      </c>
      <c r="AN645" s="12">
        <v>-1.3689568287362701E-2</v>
      </c>
      <c r="AO645" s="12">
        <v>-2.5436440935863901E-2</v>
      </c>
      <c r="AP645" s="12">
        <v>-1.24085342737847E-2</v>
      </c>
      <c r="AQ645" s="12">
        <v>-4.3022986183294198E-2</v>
      </c>
      <c r="AR645" s="12">
        <v>2.0717349452999901E-2</v>
      </c>
      <c r="AS645" s="12">
        <v>-7.9430102609401605E-3</v>
      </c>
      <c r="AT645" s="12">
        <v>-3.67666422457524E-2</v>
      </c>
      <c r="AU645" s="12">
        <v>3.5126122951286601E-2</v>
      </c>
      <c r="AW645">
        <f t="array" ref="AW645">SUMPRODUCT(B645:AU645,TRANSPOSE('QoL regression results'!$H$3:$H$48))</f>
        <v>0.86172370142533894</v>
      </c>
    </row>
    <row r="646" spans="1:49" x14ac:dyDescent="0.3">
      <c r="A646">
        <v>645</v>
      </c>
      <c r="B646" s="12">
        <v>0.89301514635406998</v>
      </c>
      <c r="C646" s="12">
        <v>2.13930942170678E-3</v>
      </c>
      <c r="D646" s="12">
        <v>-2.56138880260816E-3</v>
      </c>
      <c r="E646" s="12">
        <v>-3.8867113552644397E-2</v>
      </c>
      <c r="F646" s="12">
        <v>2.24256542509964E-2</v>
      </c>
      <c r="G646" s="12">
        <v>5.3222805787633103E-3</v>
      </c>
      <c r="H646" s="12">
        <v>8.3241812535184395E-4</v>
      </c>
      <c r="I646" s="12">
        <v>2.8156919981391702E-3</v>
      </c>
      <c r="J646" s="12">
        <v>-5.0047543155482897E-2</v>
      </c>
      <c r="K646" s="12">
        <v>-4.0501643419430897E-2</v>
      </c>
      <c r="L646" s="12">
        <v>-9.4895447480825706E-2</v>
      </c>
      <c r="M646" s="12">
        <v>-0.104386286933756</v>
      </c>
      <c r="N646" s="12">
        <v>-1.1923369410686901E-2</v>
      </c>
      <c r="O646" s="12">
        <v>-3.1421203522885098E-2</v>
      </c>
      <c r="P646" s="12">
        <v>-9.4206785043495694E-2</v>
      </c>
      <c r="Q646" s="12">
        <v>-6.6546749480035999E-2</v>
      </c>
      <c r="R646" s="12">
        <v>-9.0111537667102601E-2</v>
      </c>
      <c r="S646" s="12">
        <v>-4.67770318359177E-2</v>
      </c>
      <c r="T646" s="12">
        <v>-8.1713710458423502E-2</v>
      </c>
      <c r="U646" s="12">
        <v>7.3822810377977E-3</v>
      </c>
      <c r="V646" s="12">
        <v>-7.0808769492640894E-2</v>
      </c>
      <c r="W646" s="12">
        <v>-1.9240836121298802E-2</v>
      </c>
      <c r="X646" s="12">
        <v>-4.5638610829826801E-2</v>
      </c>
      <c r="Y646" s="12">
        <v>8.2269042304779893E-3</v>
      </c>
      <c r="Z646" s="12">
        <v>-3.7206553682773902E-3</v>
      </c>
      <c r="AA646" s="12">
        <v>-1.4064248180241899E-2</v>
      </c>
      <c r="AB646" s="12">
        <v>-8.0515206861723101E-2</v>
      </c>
      <c r="AC646" s="12">
        <v>-2.8174620341493602E-2</v>
      </c>
      <c r="AD646" s="12">
        <v>-8.7607153804715204E-2</v>
      </c>
      <c r="AE646" s="12">
        <v>-2.5077314746943299E-2</v>
      </c>
      <c r="AF646" s="12">
        <v>-1.4294840129353999E-2</v>
      </c>
      <c r="AG646" s="12">
        <v>-5.2058902238346798E-2</v>
      </c>
      <c r="AH646" s="12">
        <v>-3.8586272696402198E-2</v>
      </c>
      <c r="AI646" s="12">
        <v>-1.5392506421647601E-2</v>
      </c>
      <c r="AJ646" s="12">
        <v>-5.7543534263912498E-3</v>
      </c>
      <c r="AK646" s="12">
        <v>-2.39688982744629E-3</v>
      </c>
      <c r="AL646" s="12">
        <v>4.5491668899059496E-3</v>
      </c>
      <c r="AM646" s="12">
        <v>-7.4044163134706102E-3</v>
      </c>
      <c r="AN646" s="12">
        <v>-1.8684033611526402E-2</v>
      </c>
      <c r="AO646" s="12">
        <v>-3.7247008714352603E-2</v>
      </c>
      <c r="AP646" s="12">
        <v>-1.20439694746167E-2</v>
      </c>
      <c r="AQ646" s="12">
        <v>-3.80982769582697E-2</v>
      </c>
      <c r="AR646" s="12">
        <v>2.1463077067831099E-2</v>
      </c>
      <c r="AS646" s="12">
        <v>-9.2667629625223392E-3</v>
      </c>
      <c r="AT646" s="12">
        <v>-4.0838059152492001E-2</v>
      </c>
      <c r="AU646" s="12">
        <v>2.9148295835596898E-2</v>
      </c>
      <c r="AW646">
        <f t="array" ref="AW646">SUMPRODUCT(B646:AU646,TRANSPOSE('QoL regression results'!$H$3:$H$48))</f>
        <v>0.85897804054757365</v>
      </c>
    </row>
    <row r="647" spans="1:49" x14ac:dyDescent="0.3">
      <c r="A647">
        <v>646</v>
      </c>
      <c r="B647" s="12">
        <v>0.89747044205098703</v>
      </c>
      <c r="C647" s="12">
        <v>1.82268091461961E-3</v>
      </c>
      <c r="D647" s="12">
        <v>-5.6069686731825899E-3</v>
      </c>
      <c r="E647" s="12">
        <v>-4.6666676119724998E-2</v>
      </c>
      <c r="F647" s="12">
        <v>2.8334281449601099E-2</v>
      </c>
      <c r="G647" s="12">
        <v>2.2159664797468E-2</v>
      </c>
      <c r="H647" s="12">
        <v>2.1580968421072901E-2</v>
      </c>
      <c r="I647" s="12">
        <v>2.20417656833848E-3</v>
      </c>
      <c r="J647" s="12">
        <v>-4.0119219206952897E-2</v>
      </c>
      <c r="K647" s="12">
        <v>-4.30577287094846E-2</v>
      </c>
      <c r="L647" s="12">
        <v>-7.5071866775960797E-2</v>
      </c>
      <c r="M647" s="12">
        <v>-0.101328348466277</v>
      </c>
      <c r="N647" s="12">
        <v>-1.6961650944892701E-2</v>
      </c>
      <c r="O647" s="12">
        <v>-6.7196675663783303E-2</v>
      </c>
      <c r="P647" s="12">
        <v>-7.86394000177595E-2</v>
      </c>
      <c r="Q647" s="12">
        <v>-8.0964412436188293E-2</v>
      </c>
      <c r="R647" s="12">
        <v>-7.6689336290971993E-2</v>
      </c>
      <c r="S647" s="12">
        <v>-3.7196260296034803E-2</v>
      </c>
      <c r="T647" s="12">
        <v>-8.3588303463680999E-2</v>
      </c>
      <c r="U647" s="12">
        <v>3.1244820602265602E-2</v>
      </c>
      <c r="V647" s="12">
        <v>-6.1475215943661898E-2</v>
      </c>
      <c r="W647" s="12">
        <v>-2.7237094620824999E-2</v>
      </c>
      <c r="X647" s="12">
        <v>-2.7762749170156701E-2</v>
      </c>
      <c r="Y647" s="12">
        <v>-1.01895323231905E-2</v>
      </c>
      <c r="Z647" s="12">
        <v>1.1301119656805299E-2</v>
      </c>
      <c r="AA647" s="12">
        <v>-2.2168911452630901E-2</v>
      </c>
      <c r="AB647" s="12">
        <v>-6.2728634828270596E-2</v>
      </c>
      <c r="AC647" s="12">
        <v>-3.5332873828706202E-2</v>
      </c>
      <c r="AD647" s="12">
        <v>3.26597093506929E-2</v>
      </c>
      <c r="AE647" s="12">
        <v>-2.2620455258667401E-2</v>
      </c>
      <c r="AF647" s="12">
        <v>-1.80839920577778E-2</v>
      </c>
      <c r="AG647" s="12">
        <v>-4.9494417262323197E-2</v>
      </c>
      <c r="AH647" s="12">
        <v>-4.1416281681504102E-2</v>
      </c>
      <c r="AI647" s="12">
        <v>-1.8013503570045102E-2</v>
      </c>
      <c r="AJ647" s="12">
        <v>-1.02732656922288E-2</v>
      </c>
      <c r="AK647" s="12">
        <v>4.5713935853123098E-4</v>
      </c>
      <c r="AL647" s="12">
        <v>3.8874737830516502E-4</v>
      </c>
      <c r="AM647" s="12">
        <v>-1.26302468590378E-2</v>
      </c>
      <c r="AN647" s="12">
        <v>-1.6726955830797498E-2</v>
      </c>
      <c r="AO647" s="12">
        <v>-3.88253083953971E-2</v>
      </c>
      <c r="AP647" s="12">
        <v>-1.1027359619409101E-2</v>
      </c>
      <c r="AQ647" s="12">
        <v>-4.3762407307475701E-2</v>
      </c>
      <c r="AR647" s="12">
        <v>2.03112487937578E-2</v>
      </c>
      <c r="AS647" s="12">
        <v>-1.3379345645452999E-2</v>
      </c>
      <c r="AT647" s="12">
        <v>-4.5823024535864801E-2</v>
      </c>
      <c r="AU647" s="12">
        <v>3.0453739159581501E-2</v>
      </c>
      <c r="AW647">
        <f t="array" ref="AW647">SUMPRODUCT(B647:AU647,TRANSPOSE('QoL regression results'!$H$3:$H$48))</f>
        <v>0.85644290774778808</v>
      </c>
    </row>
    <row r="648" spans="1:49" x14ac:dyDescent="0.3">
      <c r="A648">
        <v>647</v>
      </c>
      <c r="B648" s="12">
        <v>0.88194701548035304</v>
      </c>
      <c r="C648" s="12">
        <v>4.3994963643856997E-3</v>
      </c>
      <c r="D648" s="12">
        <v>-8.75961891493327E-3</v>
      </c>
      <c r="E648" s="12">
        <v>-1.50545007726295E-2</v>
      </c>
      <c r="F648" s="12">
        <v>2.9616676976469899E-2</v>
      </c>
      <c r="G648" s="12">
        <v>2.4868755293961799E-2</v>
      </c>
      <c r="H648" s="12">
        <v>2.2185626222835202E-2</v>
      </c>
      <c r="I648" s="12">
        <v>-2.64846254754523E-2</v>
      </c>
      <c r="J648" s="12">
        <v>-8.9869795191153096E-2</v>
      </c>
      <c r="K648" s="12">
        <v>-4.6602798475603301E-2</v>
      </c>
      <c r="L648" s="12">
        <v>-7.0757413163254096E-2</v>
      </c>
      <c r="M648" s="12">
        <v>-0.15142524604079999</v>
      </c>
      <c r="N648" s="12">
        <v>-2.2396693120067201E-2</v>
      </c>
      <c r="O648" s="12">
        <v>-5.3611487354828798E-2</v>
      </c>
      <c r="P648" s="12">
        <v>-7.9761144415961299E-2</v>
      </c>
      <c r="Q648" s="12">
        <v>-4.0780940139280498E-2</v>
      </c>
      <c r="R648" s="12">
        <v>-4.3553807473387197E-2</v>
      </c>
      <c r="S648" s="12">
        <v>-6.1656362258664298E-2</v>
      </c>
      <c r="T648" s="12">
        <v>-7.2980453580121105E-2</v>
      </c>
      <c r="U648" s="12">
        <v>-3.6279682271814799E-3</v>
      </c>
      <c r="V648" s="12">
        <v>-2.1565191243609699E-2</v>
      </c>
      <c r="W648" s="12">
        <v>-2.15004185150908E-2</v>
      </c>
      <c r="X648" s="12">
        <v>-4.9449086573543702E-2</v>
      </c>
      <c r="Y648" s="12">
        <v>3.2063938250606799E-2</v>
      </c>
      <c r="Z648" s="12">
        <v>1.16060713491673E-2</v>
      </c>
      <c r="AA648" s="12">
        <v>-2.0554854592234301E-2</v>
      </c>
      <c r="AB648" s="12">
        <v>-7.0718751196792107E-2</v>
      </c>
      <c r="AC648" s="12">
        <v>-9.5997102827707296E-3</v>
      </c>
      <c r="AD648" s="12">
        <v>-2.32185034890178E-2</v>
      </c>
      <c r="AE648" s="12">
        <v>-2.6396436879616399E-2</v>
      </c>
      <c r="AF648" s="12">
        <v>-1.8111450527469899E-2</v>
      </c>
      <c r="AG648" s="12">
        <v>-4.0946534205609099E-2</v>
      </c>
      <c r="AH648" s="12">
        <v>-3.90706690758863E-2</v>
      </c>
      <c r="AI648" s="12">
        <v>-1.8011102418449099E-2</v>
      </c>
      <c r="AJ648" s="12">
        <v>-1.23737713125955E-2</v>
      </c>
      <c r="AK648" s="12">
        <v>2.7047701001068499E-3</v>
      </c>
      <c r="AL648" s="12">
        <v>7.4848958033228701E-3</v>
      </c>
      <c r="AM648" s="12">
        <v>-8.4233487093605206E-3</v>
      </c>
      <c r="AN648" s="12">
        <v>-1.5906859017918398E-2</v>
      </c>
      <c r="AO648" s="12">
        <v>-2.7317840100612101E-2</v>
      </c>
      <c r="AP648" s="12">
        <v>-1.1914201562387001E-2</v>
      </c>
      <c r="AQ648" s="12">
        <v>-4.4665075773257498E-2</v>
      </c>
      <c r="AR648" s="12">
        <v>2.2588476261630099E-2</v>
      </c>
      <c r="AS648" s="12">
        <v>-6.2662017584361497E-3</v>
      </c>
      <c r="AT648" s="12">
        <v>-3.8076096171860099E-2</v>
      </c>
      <c r="AU648" s="12">
        <v>3.2786377692784502E-2</v>
      </c>
      <c r="AW648">
        <f t="array" ref="AW648">SUMPRODUCT(B648:AU648,TRANSPOSE('QoL regression results'!$H$3:$H$48))</f>
        <v>0.85036124220778964</v>
      </c>
    </row>
    <row r="649" spans="1:49" x14ac:dyDescent="0.3">
      <c r="A649">
        <v>648</v>
      </c>
      <c r="B649" s="12">
        <v>0.89094792263767497</v>
      </c>
      <c r="C649" s="12">
        <v>2.5067693639118801E-3</v>
      </c>
      <c r="D649" s="12">
        <v>1.7344974960320399E-2</v>
      </c>
      <c r="E649" s="12">
        <v>-1.08727285212826E-2</v>
      </c>
      <c r="F649" s="12">
        <v>1.25682691930495E-2</v>
      </c>
      <c r="G649" s="12">
        <v>3.6751995482538001E-3</v>
      </c>
      <c r="H649" s="12">
        <v>-1.3194295236386201E-2</v>
      </c>
      <c r="I649" s="12">
        <v>-2.8501857184089902E-2</v>
      </c>
      <c r="J649" s="12">
        <v>-8.7875544183026497E-2</v>
      </c>
      <c r="K649" s="12">
        <v>-4.1567761857793699E-2</v>
      </c>
      <c r="L649" s="12">
        <v>-0.105044328126411</v>
      </c>
      <c r="M649" s="12">
        <v>-7.3339216464487295E-2</v>
      </c>
      <c r="N649" s="12">
        <v>-1.4221437097010599E-2</v>
      </c>
      <c r="O649" s="12">
        <v>-8.8895062783841503E-2</v>
      </c>
      <c r="P649" s="12">
        <v>-7.6908698892624194E-2</v>
      </c>
      <c r="Q649" s="12">
        <v>-5.2469226349891103E-2</v>
      </c>
      <c r="R649" s="12">
        <v>-9.0816180037509395E-2</v>
      </c>
      <c r="S649" s="12">
        <v>-4.8339654479700199E-2</v>
      </c>
      <c r="T649" s="12">
        <v>-0.104140932108502</v>
      </c>
      <c r="U649" s="12">
        <v>-2.62906809954668E-2</v>
      </c>
      <c r="V649" s="12">
        <v>-5.6967127498882397E-3</v>
      </c>
      <c r="W649" s="12">
        <v>-2.9293935496499099E-2</v>
      </c>
      <c r="X649" s="12">
        <v>-3.4262890925432103E-2</v>
      </c>
      <c r="Y649" s="12">
        <v>-4.8213697759400898E-3</v>
      </c>
      <c r="Z649" s="12">
        <v>9.9129074076047593E-3</v>
      </c>
      <c r="AA649" s="12">
        <v>-2.7252522944800898E-2</v>
      </c>
      <c r="AB649" s="12">
        <v>-9.1094254094014407E-2</v>
      </c>
      <c r="AC649" s="12">
        <v>-1.7068363095756801E-2</v>
      </c>
      <c r="AD649" s="12">
        <v>2.9246970532998899E-2</v>
      </c>
      <c r="AE649" s="12">
        <v>-2.94763701947529E-2</v>
      </c>
      <c r="AF649" s="12">
        <v>-2.4007249526714701E-2</v>
      </c>
      <c r="AG649" s="12">
        <v>-4.23165514983736E-2</v>
      </c>
      <c r="AH649" s="12">
        <v>-2.5542464676774099E-2</v>
      </c>
      <c r="AI649" s="12">
        <v>-1.2991040463208399E-2</v>
      </c>
      <c r="AJ649" s="12">
        <v>-1.0893642857868001E-2</v>
      </c>
      <c r="AK649" s="12">
        <v>-1.17084601603809E-4</v>
      </c>
      <c r="AL649" s="12">
        <v>-1.5796599905940799E-4</v>
      </c>
      <c r="AM649" s="12">
        <v>-8.5588657930425003E-3</v>
      </c>
      <c r="AN649" s="12">
        <v>-2.09683268122699E-2</v>
      </c>
      <c r="AO649" s="12">
        <v>-3.5052550392850303E-2</v>
      </c>
      <c r="AP649" s="12">
        <v>-1.0661594650817299E-2</v>
      </c>
      <c r="AQ649" s="12">
        <v>-3.7159878564291003E-2</v>
      </c>
      <c r="AR649" s="12">
        <v>2.2460280907567E-2</v>
      </c>
      <c r="AS649" s="12">
        <v>-9.5785241183341495E-3</v>
      </c>
      <c r="AT649" s="12">
        <v>-4.4510073344113499E-2</v>
      </c>
      <c r="AU649" s="12">
        <v>3.3959934960229997E-2</v>
      </c>
      <c r="AW649">
        <f t="array" ref="AW649">SUMPRODUCT(B649:AU649,TRANSPOSE('QoL regression results'!$H$3:$H$48))</f>
        <v>0.86524749196184148</v>
      </c>
    </row>
    <row r="650" spans="1:49" x14ac:dyDescent="0.3">
      <c r="A650">
        <v>649</v>
      </c>
      <c r="B650" s="12">
        <v>0.89887394140074295</v>
      </c>
      <c r="C650" s="12">
        <v>5.1734566736539598E-3</v>
      </c>
      <c r="D650" s="12">
        <v>-7.9681290929467796E-3</v>
      </c>
      <c r="E650" s="12">
        <v>-2.04335382876643E-2</v>
      </c>
      <c r="F650" s="12">
        <v>2.2144418362810302E-2</v>
      </c>
      <c r="G650" s="12">
        <v>1.6421551805633101E-2</v>
      </c>
      <c r="H650" s="12">
        <v>2.0618887704268399E-2</v>
      </c>
      <c r="I650" s="12">
        <v>-2.4775448375393701E-2</v>
      </c>
      <c r="J650" s="12">
        <v>-6.1333825410914602E-2</v>
      </c>
      <c r="K650" s="12">
        <v>-4.3804556760999099E-2</v>
      </c>
      <c r="L650" s="12">
        <v>-0.122273080403001</v>
      </c>
      <c r="M650" s="12">
        <v>-0.10833266070419501</v>
      </c>
      <c r="N650" s="12">
        <v>-1.09646623713953E-2</v>
      </c>
      <c r="O650" s="12">
        <v>-2.7951094473143801E-2</v>
      </c>
      <c r="P650" s="12">
        <v>-5.32883386723439E-2</v>
      </c>
      <c r="Q650" s="12">
        <v>-8.2288904592480103E-2</v>
      </c>
      <c r="R650" s="12">
        <v>-5.5970823554098497E-3</v>
      </c>
      <c r="S650" s="12">
        <v>-3.5106222378508703E-2</v>
      </c>
      <c r="T650" s="12">
        <v>-0.10904356754361701</v>
      </c>
      <c r="U650" s="12">
        <v>1.53078536025434E-3</v>
      </c>
      <c r="V650" s="12">
        <v>-3.5765084662329097E-2</v>
      </c>
      <c r="W650" s="12">
        <v>-2.2238908567545498E-2</v>
      </c>
      <c r="X650" s="12">
        <v>-1.07911024623237E-2</v>
      </c>
      <c r="Y650" s="12">
        <v>1.7856326986313401E-2</v>
      </c>
      <c r="Z650" s="12">
        <v>-6.3191079405486303E-3</v>
      </c>
      <c r="AA650" s="12">
        <v>-1.7526041378945301E-2</v>
      </c>
      <c r="AB650" s="12">
        <v>-6.7908001044336405E-2</v>
      </c>
      <c r="AC650" s="12">
        <v>-5.7629642240749901E-2</v>
      </c>
      <c r="AD650" s="12">
        <v>1.6570501749718899E-2</v>
      </c>
      <c r="AE650" s="12">
        <v>-2.6687066044687801E-2</v>
      </c>
      <c r="AF650" s="12">
        <v>-1.39313240376719E-2</v>
      </c>
      <c r="AG650" s="12">
        <v>-4.1949260958501197E-2</v>
      </c>
      <c r="AH650" s="12">
        <v>-3.7326370840887801E-2</v>
      </c>
      <c r="AI650" s="12">
        <v>-1.2102848434417999E-2</v>
      </c>
      <c r="AJ650" s="12">
        <v>-1.06554814722744E-2</v>
      </c>
      <c r="AK650" s="12">
        <v>1.8935861351469701E-3</v>
      </c>
      <c r="AL650" s="12">
        <v>6.2907774974814501E-3</v>
      </c>
      <c r="AM650" s="12">
        <v>-1.0419504802362201E-2</v>
      </c>
      <c r="AN650" s="12">
        <v>-2.1788374970311299E-2</v>
      </c>
      <c r="AO650" s="12">
        <v>-3.7302935503544903E-2</v>
      </c>
      <c r="AP650" s="12">
        <v>-1.11881455073264E-2</v>
      </c>
      <c r="AQ650" s="12">
        <v>-4.3957885883676599E-2</v>
      </c>
      <c r="AR650" s="12">
        <v>2.39652884747837E-2</v>
      </c>
      <c r="AS650" s="12">
        <v>-1.26273117002067E-2</v>
      </c>
      <c r="AT650" s="12">
        <v>-4.9213510007003199E-2</v>
      </c>
      <c r="AU650" s="12">
        <v>2.4108426653851801E-2</v>
      </c>
      <c r="AW650">
        <f t="array" ref="AW650">SUMPRODUCT(B650:AU650,TRANSPOSE('QoL regression results'!$H$3:$H$48))</f>
        <v>0.86783834805733662</v>
      </c>
    </row>
    <row r="651" spans="1:49" x14ac:dyDescent="0.3">
      <c r="A651">
        <v>650</v>
      </c>
      <c r="B651" s="12">
        <v>0.89430249023337205</v>
      </c>
      <c r="C651" s="12">
        <v>9.7761657710615894E-3</v>
      </c>
      <c r="D651" s="12">
        <v>1.7279667532348299E-2</v>
      </c>
      <c r="E651" s="12">
        <v>-2.83958863197941E-2</v>
      </c>
      <c r="F651" s="12">
        <v>1.9380635624291299E-2</v>
      </c>
      <c r="G651" s="12">
        <v>1.4377690644841699E-2</v>
      </c>
      <c r="H651" s="12">
        <v>-3.8806367596463599E-3</v>
      </c>
      <c r="I651" s="12">
        <v>-9.9924561980075308E-3</v>
      </c>
      <c r="J651" s="12">
        <v>-3.9517537157812498E-2</v>
      </c>
      <c r="K651" s="12">
        <v>-4.2507053871009698E-2</v>
      </c>
      <c r="L651" s="12">
        <v>-7.7482182572179106E-2</v>
      </c>
      <c r="M651" s="12">
        <v>-7.2137723696560699E-2</v>
      </c>
      <c r="N651" s="12">
        <v>-1.9848826888752499E-2</v>
      </c>
      <c r="O651" s="12">
        <v>-7.0972814704276604E-2</v>
      </c>
      <c r="P651" s="12">
        <v>-4.4788472917355097E-2</v>
      </c>
      <c r="Q651" s="12">
        <v>-6.9267363416857797E-2</v>
      </c>
      <c r="R651" s="12">
        <v>2.5215188190713899E-2</v>
      </c>
      <c r="S651" s="12">
        <v>-4.68755106188685E-2</v>
      </c>
      <c r="T651" s="12">
        <v>-9.6454044430892297E-2</v>
      </c>
      <c r="U651" s="12">
        <v>-9.6123256822915094E-3</v>
      </c>
      <c r="V651" s="12">
        <v>-7.9789417599686593E-2</v>
      </c>
      <c r="W651" s="12">
        <v>-4.0347770044613603E-2</v>
      </c>
      <c r="X651" s="12">
        <v>-4.2782512497507299E-3</v>
      </c>
      <c r="Y651" s="12">
        <v>2.88601386002936E-2</v>
      </c>
      <c r="Z651" s="12">
        <v>2.2785516271939001E-2</v>
      </c>
      <c r="AA651" s="12">
        <v>-1.8496033505883601E-2</v>
      </c>
      <c r="AB651" s="12">
        <v>-7.3678921953769003E-2</v>
      </c>
      <c r="AC651" s="12">
        <v>-4.6217661915621003E-2</v>
      </c>
      <c r="AD651" s="12">
        <v>-7.5384728988077701E-2</v>
      </c>
      <c r="AE651" s="12">
        <v>-2.3029425159985802E-2</v>
      </c>
      <c r="AF651" s="12">
        <v>-1.68122111701767E-2</v>
      </c>
      <c r="AG651" s="12">
        <v>-4.3531946573882901E-2</v>
      </c>
      <c r="AH651" s="12">
        <v>-3.8646657836474398E-2</v>
      </c>
      <c r="AI651" s="12">
        <v>-1.7087370736303099E-2</v>
      </c>
      <c r="AJ651" s="12">
        <v>-1.39983126022991E-2</v>
      </c>
      <c r="AK651" s="12">
        <v>5.9503777498619303E-4</v>
      </c>
      <c r="AL651" s="12">
        <v>5.1379496153069002E-3</v>
      </c>
      <c r="AM651" s="12">
        <v>-5.62084822148411E-3</v>
      </c>
      <c r="AN651" s="12">
        <v>-2.2355289779151199E-2</v>
      </c>
      <c r="AO651" s="12">
        <v>-2.84187021079161E-2</v>
      </c>
      <c r="AP651" s="12">
        <v>-1.1797703044810599E-2</v>
      </c>
      <c r="AQ651" s="12">
        <v>-4.37011722547931E-2</v>
      </c>
      <c r="AR651" s="12">
        <v>2.5228727881875201E-2</v>
      </c>
      <c r="AS651" s="12">
        <v>-1.34777882657958E-2</v>
      </c>
      <c r="AT651" s="12">
        <v>-4.4893130546664398E-2</v>
      </c>
      <c r="AU651" s="12">
        <v>2.7812470568419099E-2</v>
      </c>
      <c r="AW651">
        <f t="array" ref="AW651">SUMPRODUCT(B651:AU651,TRANSPOSE('QoL regression results'!$H$3:$H$48))</f>
        <v>0.86079378201220458</v>
      </c>
    </row>
    <row r="652" spans="1:49" x14ac:dyDescent="0.3">
      <c r="A652">
        <v>651</v>
      </c>
      <c r="B652" s="12">
        <v>0.88984385996732795</v>
      </c>
      <c r="C652" s="12">
        <v>-7.0179946999546997E-3</v>
      </c>
      <c r="D652" s="12">
        <v>1.7724862463204801E-3</v>
      </c>
      <c r="E652" s="12">
        <v>-6.3114250593990798E-2</v>
      </c>
      <c r="F652" s="12">
        <v>1.75472187506223E-2</v>
      </c>
      <c r="G652" s="12">
        <v>2.6778956535455801E-3</v>
      </c>
      <c r="H652" s="12">
        <v>-4.7223510543916297E-3</v>
      </c>
      <c r="I652" s="12">
        <v>-8.9821242289233501E-3</v>
      </c>
      <c r="J652" s="12">
        <v>-6.5444211817445003E-2</v>
      </c>
      <c r="K652" s="12">
        <v>-4.2829271238743798E-2</v>
      </c>
      <c r="L652" s="12">
        <v>-9.8548012122241194E-2</v>
      </c>
      <c r="M652" s="12">
        <v>-0.112536518701461</v>
      </c>
      <c r="N652" s="12">
        <v>-1.6095957373942399E-2</v>
      </c>
      <c r="O652" s="12">
        <v>-6.6285981769642996E-2</v>
      </c>
      <c r="P652" s="12">
        <v>-7.4329672306631303E-2</v>
      </c>
      <c r="Q652" s="12">
        <v>-3.2296849244982898E-2</v>
      </c>
      <c r="R652" s="12">
        <v>-6.9211442090504893E-2</v>
      </c>
      <c r="S652" s="12">
        <v>-5.1769727731198797E-2</v>
      </c>
      <c r="T652" s="12">
        <v>-9.5880397414483801E-2</v>
      </c>
      <c r="U652" s="12">
        <v>5.8169848509611799E-3</v>
      </c>
      <c r="V652" s="12">
        <v>-0.108609630554548</v>
      </c>
      <c r="W652" s="12">
        <v>-3.0721281088533101E-2</v>
      </c>
      <c r="X652" s="12">
        <v>-2.82888265796075E-2</v>
      </c>
      <c r="Y652" s="12">
        <v>-1.8112171098091101E-2</v>
      </c>
      <c r="Z652" s="12">
        <v>1.24291983685869E-2</v>
      </c>
      <c r="AA652" s="12">
        <v>-1.5747814142087299E-2</v>
      </c>
      <c r="AB652" s="12">
        <v>-7.6456162687547097E-2</v>
      </c>
      <c r="AC652" s="12">
        <v>-5.9724734880920297E-2</v>
      </c>
      <c r="AD652" s="12">
        <v>1.93632653354355E-2</v>
      </c>
      <c r="AE652" s="12">
        <v>-2.38192196458872E-2</v>
      </c>
      <c r="AF652" s="12">
        <v>-2.2970913218355499E-2</v>
      </c>
      <c r="AG652" s="12">
        <v>-4.4518270170962902E-2</v>
      </c>
      <c r="AH652" s="12">
        <v>-2.62874507229722E-2</v>
      </c>
      <c r="AI652" s="12">
        <v>-1.98309400338793E-2</v>
      </c>
      <c r="AJ652" s="12">
        <v>-8.3705074834217099E-3</v>
      </c>
      <c r="AK652" s="12">
        <v>8.1988128738287201E-4</v>
      </c>
      <c r="AL652" s="12">
        <v>1.08619484178885E-2</v>
      </c>
      <c r="AM652" s="12">
        <v>-5.4645729148679904E-3</v>
      </c>
      <c r="AN652" s="12">
        <v>-1.2622408722418099E-2</v>
      </c>
      <c r="AO652" s="12">
        <v>-3.1589848876097802E-2</v>
      </c>
      <c r="AP652" s="12">
        <v>-1.22310115687975E-2</v>
      </c>
      <c r="AQ652" s="12">
        <v>-3.1453155366167503E-2</v>
      </c>
      <c r="AR652" s="12">
        <v>2.0669657556534601E-2</v>
      </c>
      <c r="AS652" s="12">
        <v>-1.07745219786709E-2</v>
      </c>
      <c r="AT652" s="12">
        <v>-4.6835476968545502E-2</v>
      </c>
      <c r="AU652" s="12">
        <v>3.3589480041975699E-2</v>
      </c>
      <c r="AW652">
        <f t="array" ref="AW652">SUMPRODUCT(B652:AU652,TRANSPOSE('QoL regression results'!$H$3:$H$48))</f>
        <v>0.87441835766224418</v>
      </c>
    </row>
    <row r="653" spans="1:49" x14ac:dyDescent="0.3">
      <c r="A653">
        <v>652</v>
      </c>
      <c r="B653" s="12">
        <v>0.90353741177971603</v>
      </c>
      <c r="C653" s="12">
        <v>-8.8039568944436603E-4</v>
      </c>
      <c r="D653" s="12">
        <v>-7.5563769477246896E-3</v>
      </c>
      <c r="E653" s="12">
        <v>-5.6515913636842698E-2</v>
      </c>
      <c r="F653" s="12">
        <v>2.0403172403293101E-2</v>
      </c>
      <c r="G653" s="12">
        <v>2.2429748687254801E-2</v>
      </c>
      <c r="H653" s="12">
        <v>4.4197277001899703E-3</v>
      </c>
      <c r="I653" s="12">
        <v>-1.6270289362950299E-2</v>
      </c>
      <c r="J653" s="12">
        <v>-6.5940817321160097E-2</v>
      </c>
      <c r="K653" s="12">
        <v>-4.3709001152164799E-2</v>
      </c>
      <c r="L653" s="12">
        <v>-6.0398028514376999E-2</v>
      </c>
      <c r="M653" s="12">
        <v>-8.1512212499221803E-2</v>
      </c>
      <c r="N653" s="12">
        <v>-1.19136027046581E-2</v>
      </c>
      <c r="O653" s="12">
        <v>-9.0397841555377001E-2</v>
      </c>
      <c r="P653" s="12">
        <v>-0.10112304966103</v>
      </c>
      <c r="Q653" s="12">
        <v>-4.6167448440695001E-2</v>
      </c>
      <c r="R653" s="12">
        <v>-0.13995197173357499</v>
      </c>
      <c r="S653" s="12">
        <v>-6.7901492681805203E-2</v>
      </c>
      <c r="T653" s="12">
        <v>-0.10739875401058201</v>
      </c>
      <c r="U653" s="12">
        <v>1.44383671243365E-3</v>
      </c>
      <c r="V653" s="12">
        <v>-6.4751773361920395E-2</v>
      </c>
      <c r="W653" s="12">
        <v>-3.6386727918320497E-2</v>
      </c>
      <c r="X653" s="12">
        <v>-4.5965741426756898E-2</v>
      </c>
      <c r="Y653" s="12">
        <v>1.3276453312207099E-2</v>
      </c>
      <c r="Z653" s="12">
        <v>7.3972172612475698E-3</v>
      </c>
      <c r="AA653" s="12">
        <v>-1.5973739270406899E-2</v>
      </c>
      <c r="AB653" s="12">
        <v>-4.4508306215457302E-2</v>
      </c>
      <c r="AC653" s="12">
        <v>-2.8596044111778601E-2</v>
      </c>
      <c r="AD653" s="12">
        <v>-2.7232886407860101E-2</v>
      </c>
      <c r="AE653" s="12">
        <v>-2.6731891641841501E-2</v>
      </c>
      <c r="AF653" s="12">
        <v>-8.3985475215374306E-3</v>
      </c>
      <c r="AG653" s="12">
        <v>-4.3682223097969E-2</v>
      </c>
      <c r="AH653" s="12">
        <v>-2.9350031376890299E-2</v>
      </c>
      <c r="AI653" s="12">
        <v>-2.3597124436510498E-2</v>
      </c>
      <c r="AJ653" s="12">
        <v>-1.0857616916546299E-2</v>
      </c>
      <c r="AK653" s="12">
        <v>-6.3745642541513702E-3</v>
      </c>
      <c r="AL653" s="12">
        <v>1.90373993485295E-3</v>
      </c>
      <c r="AM653" s="12">
        <v>-1.2213974816824701E-2</v>
      </c>
      <c r="AN653" s="12">
        <v>-2.78723774900097E-2</v>
      </c>
      <c r="AO653" s="12">
        <v>-3.6548774930518897E-2</v>
      </c>
      <c r="AP653" s="12">
        <v>-1.19824380234541E-2</v>
      </c>
      <c r="AQ653" s="12">
        <v>-4.0518059095570602E-2</v>
      </c>
      <c r="AR653" s="12">
        <v>2.2424674764547899E-2</v>
      </c>
      <c r="AS653" s="12">
        <v>-1.36067706812303E-2</v>
      </c>
      <c r="AT653" s="12">
        <v>-4.8497169935761898E-2</v>
      </c>
      <c r="AU653" s="12">
        <v>2.7952225453798499E-2</v>
      </c>
      <c r="AW653">
        <f t="array" ref="AW653">SUMPRODUCT(B653:AU653,TRANSPOSE('QoL regression results'!$H$3:$H$48))</f>
        <v>0.87609112033767866</v>
      </c>
    </row>
    <row r="654" spans="1:49" x14ac:dyDescent="0.3">
      <c r="A654">
        <v>653</v>
      </c>
      <c r="B654" s="12">
        <v>0.89433887037923598</v>
      </c>
      <c r="C654" s="12">
        <v>1.5830127286940599E-3</v>
      </c>
      <c r="D654" s="12">
        <v>-3.4146544798674102E-4</v>
      </c>
      <c r="E654" s="12">
        <v>-1.3562365430426399E-2</v>
      </c>
      <c r="F654" s="12">
        <v>2.04273728405968E-2</v>
      </c>
      <c r="G654" s="12">
        <v>7.04332930830197E-3</v>
      </c>
      <c r="H654" s="12">
        <v>-4.5102832938078499E-3</v>
      </c>
      <c r="I654" s="12">
        <v>-1.44006900883045E-2</v>
      </c>
      <c r="J654" s="12">
        <v>-8.2467241712911102E-2</v>
      </c>
      <c r="K654" s="12">
        <v>-3.8862327387185397E-2</v>
      </c>
      <c r="L654" s="12">
        <v>-9.2714352919456594E-2</v>
      </c>
      <c r="M654" s="12">
        <v>-5.0339496012946301E-2</v>
      </c>
      <c r="N654" s="12">
        <v>-2.1397263575880399E-2</v>
      </c>
      <c r="O654" s="12">
        <v>-5.7813741613743801E-2</v>
      </c>
      <c r="P654" s="12">
        <v>-4.90519438837137E-2</v>
      </c>
      <c r="Q654" s="12">
        <v>-5.43157537100128E-2</v>
      </c>
      <c r="R654" s="12">
        <v>-2.3059104987864398E-2</v>
      </c>
      <c r="S654" s="12">
        <v>-5.4947018305239299E-2</v>
      </c>
      <c r="T654" s="12">
        <v>-0.10041849315316401</v>
      </c>
      <c r="U654" s="12">
        <v>7.3735505806245098E-4</v>
      </c>
      <c r="V654" s="12">
        <v>-5.0965278988079003E-2</v>
      </c>
      <c r="W654" s="12">
        <v>-3.9995425436478004E-3</v>
      </c>
      <c r="X654" s="12">
        <v>-9.1173314990183505E-4</v>
      </c>
      <c r="Y654" s="12">
        <v>2.7343693666106901E-3</v>
      </c>
      <c r="Z654" s="12">
        <v>-3.0584562363234098E-3</v>
      </c>
      <c r="AA654" s="12">
        <v>-3.5138012435812299E-2</v>
      </c>
      <c r="AB654" s="12">
        <v>-8.1754422840336002E-2</v>
      </c>
      <c r="AC654" s="12">
        <v>1.2764232058382501E-2</v>
      </c>
      <c r="AD654" s="12">
        <v>-2.74178180367959E-2</v>
      </c>
      <c r="AE654" s="12">
        <v>-2.8137027208747899E-2</v>
      </c>
      <c r="AF654" s="12">
        <v>-1.6679103482221298E-2</v>
      </c>
      <c r="AG654" s="12">
        <v>-4.1753878213236902E-2</v>
      </c>
      <c r="AH654" s="12">
        <v>-2.8625067279457201E-2</v>
      </c>
      <c r="AI654" s="12">
        <v>-1.34838460078363E-2</v>
      </c>
      <c r="AJ654" s="12">
        <v>-1.0165732435330499E-2</v>
      </c>
      <c r="AK654" s="12">
        <v>-7.5048404437165197E-3</v>
      </c>
      <c r="AL654" s="12">
        <v>-2.55396539916165E-3</v>
      </c>
      <c r="AM654" s="12">
        <v>-1.4167888085349301E-2</v>
      </c>
      <c r="AN654" s="12">
        <v>-2.20992355622463E-2</v>
      </c>
      <c r="AO654" s="12">
        <v>-3.8242439968726998E-2</v>
      </c>
      <c r="AP654" s="12">
        <v>-1.06830290575565E-2</v>
      </c>
      <c r="AQ654" s="12">
        <v>-4.5916883847987998E-2</v>
      </c>
      <c r="AR654" s="12">
        <v>2.2797158555225999E-2</v>
      </c>
      <c r="AS654" s="12">
        <v>-1.07247080866756E-2</v>
      </c>
      <c r="AT654" s="12">
        <v>-4.1244539219337899E-2</v>
      </c>
      <c r="AU654" s="12">
        <v>3.4107077508289098E-2</v>
      </c>
      <c r="AW654">
        <f t="array" ref="AW654">SUMPRODUCT(B654:AU654,TRANSPOSE('QoL regression results'!$H$3:$H$48))</f>
        <v>0.86315983770061711</v>
      </c>
    </row>
    <row r="655" spans="1:49" x14ac:dyDescent="0.3">
      <c r="A655">
        <v>654</v>
      </c>
      <c r="B655" s="12">
        <v>0.88184400150477604</v>
      </c>
      <c r="C655" s="12">
        <v>6.7577992848270102E-3</v>
      </c>
      <c r="D655" s="12">
        <v>1.0756511822465099E-2</v>
      </c>
      <c r="E655" s="12">
        <v>6.1100603882967598E-3</v>
      </c>
      <c r="F655" s="12">
        <v>2.81952206895245E-2</v>
      </c>
      <c r="G655" s="12">
        <v>1.8098060202312801E-2</v>
      </c>
      <c r="H655" s="12">
        <v>-1.21439538101599E-2</v>
      </c>
      <c r="I655" s="12">
        <v>-3.8452752922865899E-3</v>
      </c>
      <c r="J655" s="12">
        <v>-5.8220914091900403E-2</v>
      </c>
      <c r="K655" s="12">
        <v>-3.6601318989932199E-2</v>
      </c>
      <c r="L655" s="12">
        <v>-9.4713683736618801E-2</v>
      </c>
      <c r="M655" s="12">
        <v>-0.15268092035961101</v>
      </c>
      <c r="N655" s="12">
        <v>-1.80981043910475E-2</v>
      </c>
      <c r="O655" s="12">
        <v>-5.1826895321022998E-2</v>
      </c>
      <c r="P655" s="12">
        <v>-0.11464065616439301</v>
      </c>
      <c r="Q655" s="12">
        <v>-3.0281191238597399E-3</v>
      </c>
      <c r="R655" s="12">
        <v>-5.1230953218434898E-2</v>
      </c>
      <c r="S655" s="12">
        <v>-5.8205966465294502E-2</v>
      </c>
      <c r="T655" s="12">
        <v>-0.104889758935824</v>
      </c>
      <c r="U655" s="12">
        <v>-1.58719037703688E-2</v>
      </c>
      <c r="V655" s="12">
        <v>-0.10107082352027399</v>
      </c>
      <c r="W655" s="12">
        <v>-3.4023549509099402E-2</v>
      </c>
      <c r="X655" s="12">
        <v>-2.32908653720671E-2</v>
      </c>
      <c r="Y655" s="12">
        <v>1.11155278854857E-2</v>
      </c>
      <c r="Z655" s="12">
        <v>-3.5180312409245598E-3</v>
      </c>
      <c r="AA655" s="12">
        <v>-2.0923724416516999E-2</v>
      </c>
      <c r="AB655" s="12">
        <v>-4.8179113728681597E-2</v>
      </c>
      <c r="AC655" s="12">
        <v>1.9492543512912099E-2</v>
      </c>
      <c r="AD655" s="12">
        <v>2.1565279156853499E-2</v>
      </c>
      <c r="AE655" s="12">
        <v>-1.70067898926539E-2</v>
      </c>
      <c r="AF655" s="12">
        <v>-2.0743362694260199E-2</v>
      </c>
      <c r="AG655" s="12">
        <v>-4.4159882932843203E-2</v>
      </c>
      <c r="AH655" s="12">
        <v>-3.9895151054210501E-2</v>
      </c>
      <c r="AI655" s="12">
        <v>-1.97429204273348E-2</v>
      </c>
      <c r="AJ655" s="12">
        <v>-1.17686366507627E-2</v>
      </c>
      <c r="AK655" s="12">
        <v>-6.3371858159460602E-3</v>
      </c>
      <c r="AL655" s="12">
        <v>4.2965598848009098E-3</v>
      </c>
      <c r="AM655" s="12">
        <v>-6.3045395146761503E-3</v>
      </c>
      <c r="AN655" s="12">
        <v>-1.7397945663508298E-2</v>
      </c>
      <c r="AO655" s="12">
        <v>-3.03597575799073E-2</v>
      </c>
      <c r="AP655" s="12">
        <v>-9.4973460978226495E-3</v>
      </c>
      <c r="AQ655" s="12">
        <v>-3.6730259109636003E-2</v>
      </c>
      <c r="AR655" s="12">
        <v>2.2781870581902199E-2</v>
      </c>
      <c r="AS655" s="12">
        <v>-6.5765827153438997E-3</v>
      </c>
      <c r="AT655" s="12">
        <v>-4.1731831141688699E-2</v>
      </c>
      <c r="AU655" s="12">
        <v>3.0759338856144101E-2</v>
      </c>
      <c r="AW655">
        <f t="array" ref="AW655">SUMPRODUCT(B655:AU655,TRANSPOSE('QoL regression results'!$H$3:$H$48))</f>
        <v>0.84624541033536649</v>
      </c>
    </row>
    <row r="656" spans="1:49" x14ac:dyDescent="0.3">
      <c r="A656">
        <v>655</v>
      </c>
      <c r="B656" s="12">
        <v>0.89600837685343204</v>
      </c>
      <c r="C656" s="12">
        <v>6.9074891536098602E-3</v>
      </c>
      <c r="D656" s="12">
        <v>-1.59113814390455E-2</v>
      </c>
      <c r="E656" s="12">
        <v>-4.6090210773799302E-2</v>
      </c>
      <c r="F656" s="12">
        <v>2.7498141491939E-2</v>
      </c>
      <c r="G656" s="12">
        <v>2.7433957287847199E-2</v>
      </c>
      <c r="H656" s="12">
        <v>3.1540573208305401E-3</v>
      </c>
      <c r="I656" s="12">
        <v>-1.0228261898661399E-2</v>
      </c>
      <c r="J656" s="12">
        <v>-9.1463650600443105E-2</v>
      </c>
      <c r="K656" s="12">
        <v>-4.0649439904931597E-2</v>
      </c>
      <c r="L656" s="12">
        <v>-9.1636817557754602E-2</v>
      </c>
      <c r="M656" s="12">
        <v>-0.111775063887762</v>
      </c>
      <c r="N656" s="12">
        <v>-2.1951566770185799E-2</v>
      </c>
      <c r="O656" s="12">
        <v>-6.9790832308140899E-2</v>
      </c>
      <c r="P656" s="12">
        <v>-0.13255045306004901</v>
      </c>
      <c r="Q656" s="12">
        <v>-8.73841357645503E-2</v>
      </c>
      <c r="R656" s="12">
        <v>-3.2899990754309397E-2</v>
      </c>
      <c r="S656" s="12">
        <v>-5.1561726976607901E-2</v>
      </c>
      <c r="T656" s="12">
        <v>-9.8867432513426903E-2</v>
      </c>
      <c r="U656" s="12">
        <v>2.2149989824809299E-2</v>
      </c>
      <c r="V656" s="12">
        <v>-3.7253121874613902E-2</v>
      </c>
      <c r="W656" s="12">
        <v>-2.91763910744526E-2</v>
      </c>
      <c r="X656" s="12">
        <v>-1.28338395382224E-2</v>
      </c>
      <c r="Y656" s="12">
        <v>-6.4428346373012497E-3</v>
      </c>
      <c r="Z656" s="12">
        <v>2.41030490155918E-2</v>
      </c>
      <c r="AA656" s="12">
        <v>-1.3811126753256299E-2</v>
      </c>
      <c r="AB656" s="12">
        <v>-7.3334248271464397E-2</v>
      </c>
      <c r="AC656" s="12">
        <v>-6.5186156495352907E-2</v>
      </c>
      <c r="AD656" s="12">
        <v>-6.3219455697069896E-2</v>
      </c>
      <c r="AE656" s="12">
        <v>-2.3738878371733399E-2</v>
      </c>
      <c r="AF656" s="12">
        <v>-2.3497036479584898E-2</v>
      </c>
      <c r="AG656" s="12">
        <v>-3.9646669168738997E-2</v>
      </c>
      <c r="AH656" s="12">
        <v>-3.9219406016155103E-2</v>
      </c>
      <c r="AI656" s="12">
        <v>-1.05094760499318E-2</v>
      </c>
      <c r="AJ656" s="12">
        <v>-1.01383146300889E-2</v>
      </c>
      <c r="AK656" s="12">
        <v>-4.3481005914952804E-3</v>
      </c>
      <c r="AL656" s="12">
        <v>4.4097086231331501E-3</v>
      </c>
      <c r="AM656" s="12">
        <v>-8.7352116978453003E-3</v>
      </c>
      <c r="AN656" s="12">
        <v>-2.39760646604547E-2</v>
      </c>
      <c r="AO656" s="12">
        <v>-3.4347728228605802E-2</v>
      </c>
      <c r="AP656" s="12">
        <v>-1.1393219724241999E-2</v>
      </c>
      <c r="AQ656" s="12">
        <v>-4.0419983000588702E-2</v>
      </c>
      <c r="AR656" s="12">
        <v>2.2971224184742501E-2</v>
      </c>
      <c r="AS656" s="12">
        <v>-1.6082717598042699E-2</v>
      </c>
      <c r="AT656" s="12">
        <v>-4.9641712511253301E-2</v>
      </c>
      <c r="AU656" s="12">
        <v>2.6617682875753099E-2</v>
      </c>
      <c r="AW656">
        <f t="array" ref="AW656">SUMPRODUCT(B656:AU656,TRANSPOSE('QoL regression results'!$H$3:$H$48))</f>
        <v>0.86119867946041007</v>
      </c>
    </row>
    <row r="657" spans="1:49" x14ac:dyDescent="0.3">
      <c r="A657">
        <v>656</v>
      </c>
      <c r="B657" s="12">
        <v>0.881253086868516</v>
      </c>
      <c r="C657" s="12">
        <v>4.1774044894583202E-3</v>
      </c>
      <c r="D657" s="12">
        <v>7.1322961879932197E-3</v>
      </c>
      <c r="E657" s="12">
        <v>-5.14989761938189E-2</v>
      </c>
      <c r="F657" s="12">
        <v>2.95525662212998E-2</v>
      </c>
      <c r="G657" s="12">
        <v>1.4059936279575899E-2</v>
      </c>
      <c r="H657" s="12">
        <v>3.2352186217265898E-2</v>
      </c>
      <c r="I657" s="12">
        <v>1.2587205363730701E-2</v>
      </c>
      <c r="J657" s="12">
        <v>-8.5978060091836797E-2</v>
      </c>
      <c r="K657" s="12">
        <v>-3.4567760588014501E-2</v>
      </c>
      <c r="L657" s="12">
        <v>-7.3445468187548504E-2</v>
      </c>
      <c r="M657" s="12">
        <v>-7.7295914802614593E-2</v>
      </c>
      <c r="N657" s="12">
        <v>-1.7115823743216602E-2</v>
      </c>
      <c r="O657" s="12">
        <v>-3.3702598371431497E-2</v>
      </c>
      <c r="P657" s="12">
        <v>-6.6658979201831697E-2</v>
      </c>
      <c r="Q657" s="12">
        <v>-3.44812870764519E-2</v>
      </c>
      <c r="R657" s="12">
        <v>-9.2379542943980195E-2</v>
      </c>
      <c r="S657" s="12">
        <v>-5.4655086027025998E-2</v>
      </c>
      <c r="T657" s="12">
        <v>-7.0265252577304899E-2</v>
      </c>
      <c r="U657" s="12">
        <v>2.1844254197572001E-2</v>
      </c>
      <c r="V657" s="12">
        <v>-1.20270147796424E-2</v>
      </c>
      <c r="W657" s="12">
        <v>-1.8680843119929201E-2</v>
      </c>
      <c r="X657" s="12">
        <v>-4.6322259898439799E-2</v>
      </c>
      <c r="Y657" s="12">
        <v>6.8876157809775402E-3</v>
      </c>
      <c r="Z657" s="12">
        <v>2.3178941886710601E-3</v>
      </c>
      <c r="AA657" s="12">
        <v>-1.1667764180149E-2</v>
      </c>
      <c r="AB657" s="12">
        <v>-5.8065735153190197E-2</v>
      </c>
      <c r="AC657" s="12">
        <v>-6.3608821774138194E-2</v>
      </c>
      <c r="AD657" s="12">
        <v>-4.7404432892062302E-2</v>
      </c>
      <c r="AE657" s="12">
        <v>-2.5828318093814001E-2</v>
      </c>
      <c r="AF657" s="12">
        <v>-2.27115325909387E-2</v>
      </c>
      <c r="AG657" s="12">
        <v>-4.3564737419093703E-2</v>
      </c>
      <c r="AH657" s="12">
        <v>-4.0711327225711497E-2</v>
      </c>
      <c r="AI657" s="12">
        <v>-6.44038967229019E-3</v>
      </c>
      <c r="AJ657" s="12">
        <v>-9.8436862057534307E-3</v>
      </c>
      <c r="AK657" s="12">
        <v>5.2549825520461701E-3</v>
      </c>
      <c r="AL657" s="12">
        <v>6.93630923298897E-3</v>
      </c>
      <c r="AM657" s="12">
        <v>-5.8318572629699698E-3</v>
      </c>
      <c r="AN657" s="12">
        <v>-1.6878692310413199E-2</v>
      </c>
      <c r="AO657" s="12">
        <v>-3.1765546746103102E-2</v>
      </c>
      <c r="AP657" s="12">
        <v>-6.3964031233915003E-3</v>
      </c>
      <c r="AQ657" s="12">
        <v>-2.9595408386875799E-2</v>
      </c>
      <c r="AR657" s="12">
        <v>2.2882142347711999E-2</v>
      </c>
      <c r="AS657" s="12">
        <v>-1.76456121087579E-2</v>
      </c>
      <c r="AT657" s="12">
        <v>-5.1667411890243702E-2</v>
      </c>
      <c r="AU657" s="12">
        <v>3.4334419043722302E-2</v>
      </c>
      <c r="AW657">
        <f t="array" ref="AW657">SUMPRODUCT(B657:AU657,TRANSPOSE('QoL regression results'!$H$3:$H$48))</f>
        <v>0.84747806887579347</v>
      </c>
    </row>
    <row r="658" spans="1:49" x14ac:dyDescent="0.3">
      <c r="A658">
        <v>657</v>
      </c>
      <c r="B658" s="12">
        <v>0.88580813663760005</v>
      </c>
      <c r="C658" s="12">
        <v>3.98992069944204E-3</v>
      </c>
      <c r="D658" s="12">
        <v>-2.7574190574535602E-2</v>
      </c>
      <c r="E658" s="12">
        <v>-7.0958329410961196E-2</v>
      </c>
      <c r="F658" s="12">
        <v>2.2572671428323199E-2</v>
      </c>
      <c r="G658" s="12">
        <v>1.5894016509338499E-2</v>
      </c>
      <c r="H658" s="12">
        <v>8.08396452740715E-3</v>
      </c>
      <c r="I658" s="12">
        <v>-3.1461958342895301E-2</v>
      </c>
      <c r="J658" s="12">
        <v>-5.3932659716525201E-2</v>
      </c>
      <c r="K658" s="12">
        <v>-3.98313130305522E-2</v>
      </c>
      <c r="L658" s="12">
        <v>-7.45267142029057E-2</v>
      </c>
      <c r="M658" s="12">
        <v>-7.7548250459492998E-2</v>
      </c>
      <c r="N658" s="12">
        <v>-2.0273755831931799E-2</v>
      </c>
      <c r="O658" s="12">
        <v>-8.6296550272088102E-2</v>
      </c>
      <c r="P658" s="12">
        <v>-9.1885424303651306E-2</v>
      </c>
      <c r="Q658" s="12">
        <v>-6.9298093785560497E-2</v>
      </c>
      <c r="R658" s="12">
        <v>-3.81662656171936E-2</v>
      </c>
      <c r="S658" s="12">
        <v>-7.0472615728629104E-2</v>
      </c>
      <c r="T658" s="12">
        <v>-8.8474482015294897E-2</v>
      </c>
      <c r="U658" s="12">
        <v>-5.6694908508911502E-3</v>
      </c>
      <c r="V658" s="12">
        <v>-2.6792115840708799E-2</v>
      </c>
      <c r="W658" s="12">
        <v>-2.6677937166149999E-2</v>
      </c>
      <c r="X658" s="12">
        <v>-6.4224007244444601E-3</v>
      </c>
      <c r="Y658" s="12">
        <v>-2.26691689603877E-2</v>
      </c>
      <c r="Z658" s="12">
        <v>-3.9298054977497297E-2</v>
      </c>
      <c r="AA658" s="12">
        <v>-2.3900549813359501E-2</v>
      </c>
      <c r="AB658" s="12">
        <v>-5.7025278410371298E-2</v>
      </c>
      <c r="AC658" s="12">
        <v>9.6999840423442202E-3</v>
      </c>
      <c r="AD658" s="12">
        <v>7.60054542868621E-3</v>
      </c>
      <c r="AE658" s="12">
        <v>-2.5060106347837601E-2</v>
      </c>
      <c r="AF658" s="12">
        <v>-1.2576266279668701E-2</v>
      </c>
      <c r="AG658" s="12">
        <v>-4.3529674071478397E-2</v>
      </c>
      <c r="AH658" s="12">
        <v>-3.5020614716317899E-2</v>
      </c>
      <c r="AI658" s="12">
        <v>-1.9338168237049001E-2</v>
      </c>
      <c r="AJ658" s="12">
        <v>-1.1654758858607899E-2</v>
      </c>
      <c r="AK658" s="12">
        <v>-6.4061456938866099E-3</v>
      </c>
      <c r="AL658" s="12">
        <v>3.4140670062012099E-3</v>
      </c>
      <c r="AM658" s="12">
        <v>-8.9133795446174093E-3</v>
      </c>
      <c r="AN658" s="12">
        <v>-1.6060306312315E-2</v>
      </c>
      <c r="AO658" s="12">
        <v>-2.75958357726593E-2</v>
      </c>
      <c r="AP658" s="12">
        <v>-1.2579547403107801E-2</v>
      </c>
      <c r="AQ658" s="12">
        <v>-4.3874006427297801E-2</v>
      </c>
      <c r="AR658" s="12">
        <v>2.83637272078609E-2</v>
      </c>
      <c r="AS658" s="12">
        <v>-5.79637013057481E-3</v>
      </c>
      <c r="AT658" s="12">
        <v>-3.9778714398278903E-2</v>
      </c>
      <c r="AU658" s="12">
        <v>3.0755439468998998E-2</v>
      </c>
      <c r="AW658">
        <f t="array" ref="AW658">SUMPRODUCT(B658:AU658,TRANSPOSE('QoL regression results'!$H$3:$H$48))</f>
        <v>0.85420158892748332</v>
      </c>
    </row>
    <row r="659" spans="1:49" x14ac:dyDescent="0.3">
      <c r="A659">
        <v>658</v>
      </c>
      <c r="B659" s="12">
        <v>0.89242969792271298</v>
      </c>
      <c r="C659" s="12">
        <v>8.9915170710435696E-3</v>
      </c>
      <c r="D659" s="12">
        <v>-6.9135259279131597E-3</v>
      </c>
      <c r="E659" s="12">
        <v>1.2868009274418599E-3</v>
      </c>
      <c r="F659" s="12">
        <v>2.1718256306063801E-2</v>
      </c>
      <c r="G659" s="12">
        <v>2.1550296115524E-2</v>
      </c>
      <c r="H659" s="12">
        <v>-1.5529371949846601E-2</v>
      </c>
      <c r="I659" s="12">
        <v>-7.0969964658382304E-3</v>
      </c>
      <c r="J659" s="12">
        <v>-6.6359271398716793E-2</v>
      </c>
      <c r="K659" s="12">
        <v>-4.4674321425805602E-2</v>
      </c>
      <c r="L659" s="12">
        <v>-9.2337262332686604E-2</v>
      </c>
      <c r="M659" s="12">
        <v>-0.13397500071187199</v>
      </c>
      <c r="N659" s="12">
        <v>-2.4308200990678999E-2</v>
      </c>
      <c r="O659" s="12">
        <v>-5.9444526217194101E-2</v>
      </c>
      <c r="P659" s="12">
        <v>-5.77928923855855E-2</v>
      </c>
      <c r="Q659" s="12">
        <v>-1.21717724949209E-2</v>
      </c>
      <c r="R659" s="12">
        <v>1.1165365293691501E-3</v>
      </c>
      <c r="S659" s="12">
        <v>-3.44959950428263E-2</v>
      </c>
      <c r="T659" s="12">
        <v>-7.8511502318827295E-2</v>
      </c>
      <c r="U659" s="12">
        <v>9.1887940252461196E-3</v>
      </c>
      <c r="V659" s="12">
        <v>-3.3468926694641299E-2</v>
      </c>
      <c r="W659" s="12">
        <v>-2.38096429023603E-2</v>
      </c>
      <c r="X659" s="12">
        <v>-5.5759410037161498E-2</v>
      </c>
      <c r="Y659" s="12">
        <v>1.0593156821584401E-2</v>
      </c>
      <c r="Z659" s="12">
        <v>2.11725348423876E-2</v>
      </c>
      <c r="AA659" s="12">
        <v>-3.59640379066773E-2</v>
      </c>
      <c r="AB659" s="12">
        <v>-6.9848176435845996E-2</v>
      </c>
      <c r="AC659" s="12">
        <v>-5.1960072624295799E-2</v>
      </c>
      <c r="AD659" s="12">
        <v>-3.1950563400381798E-3</v>
      </c>
      <c r="AE659" s="12">
        <v>-2.8496904308106401E-2</v>
      </c>
      <c r="AF659" s="12">
        <v>-1.98347384519128E-2</v>
      </c>
      <c r="AG659" s="12">
        <v>-4.5779852615161203E-2</v>
      </c>
      <c r="AH659" s="12">
        <v>-3.7316453400184503E-2</v>
      </c>
      <c r="AI659" s="12">
        <v>-1.46123986807607E-2</v>
      </c>
      <c r="AJ659" s="12">
        <v>-1.4249421829107401E-2</v>
      </c>
      <c r="AK659" s="12">
        <v>1.59789113097817E-4</v>
      </c>
      <c r="AL659" s="12">
        <v>7.1302789597559304E-3</v>
      </c>
      <c r="AM659" s="12">
        <v>-3.3283858072925398E-3</v>
      </c>
      <c r="AN659" s="12">
        <v>-1.4828543441397401E-2</v>
      </c>
      <c r="AO659" s="12">
        <v>-3.3723019830619601E-2</v>
      </c>
      <c r="AP659" s="12">
        <v>-9.9110074550170599E-3</v>
      </c>
      <c r="AQ659" s="12">
        <v>-4.3548012018669403E-2</v>
      </c>
      <c r="AR659" s="12">
        <v>2.0500141850422801E-2</v>
      </c>
      <c r="AS659" s="12">
        <v>-7.3598900948827102E-3</v>
      </c>
      <c r="AT659" s="12">
        <v>-4.2897896000458499E-2</v>
      </c>
      <c r="AU659" s="12">
        <v>2.4686890650044001E-2</v>
      </c>
      <c r="AW659">
        <f t="array" ref="AW659">SUMPRODUCT(B659:AU659,TRANSPOSE('QoL regression results'!$H$3:$H$48))</f>
        <v>0.86224352348228439</v>
      </c>
    </row>
    <row r="660" spans="1:49" x14ac:dyDescent="0.3">
      <c r="A660">
        <v>659</v>
      </c>
      <c r="B660" s="12">
        <v>0.89847598814797203</v>
      </c>
      <c r="C660" s="12">
        <v>3.6365608172192801E-3</v>
      </c>
      <c r="D660" s="12">
        <v>-7.29720612074637E-3</v>
      </c>
      <c r="E660" s="12">
        <v>-4.3908428101284203E-2</v>
      </c>
      <c r="F660" s="12">
        <v>2.3827983139029198E-2</v>
      </c>
      <c r="G660" s="12">
        <v>1.7690459089301499E-2</v>
      </c>
      <c r="H660" s="12">
        <v>2.5736534903963199E-3</v>
      </c>
      <c r="I660" s="12">
        <v>-3.3251237493733897E-2</v>
      </c>
      <c r="J660" s="12">
        <v>-6.4069304512963804E-2</v>
      </c>
      <c r="K660" s="12">
        <v>-3.5192770679368601E-2</v>
      </c>
      <c r="L660" s="12">
        <v>-7.1634023040584194E-2</v>
      </c>
      <c r="M660" s="12">
        <v>-8.9456475363636198E-2</v>
      </c>
      <c r="N660" s="12">
        <v>-8.0757022362338594E-3</v>
      </c>
      <c r="O660" s="12">
        <v>-4.1464879439543002E-2</v>
      </c>
      <c r="P660" s="12">
        <v>-9.4415551024572206E-2</v>
      </c>
      <c r="Q660" s="12">
        <v>-4.0018511044794099E-2</v>
      </c>
      <c r="R660" s="12">
        <v>-5.5283654555949899E-2</v>
      </c>
      <c r="S660" s="12">
        <v>-3.2704845389513099E-2</v>
      </c>
      <c r="T660" s="12">
        <v>-8.1156434627262103E-2</v>
      </c>
      <c r="U660" s="12">
        <v>-8.6331446906246102E-3</v>
      </c>
      <c r="V660" s="12">
        <v>-6.7173640805629195E-2</v>
      </c>
      <c r="W660" s="12">
        <v>-1.5769257815299899E-2</v>
      </c>
      <c r="X660" s="12">
        <v>-3.4756837922555801E-2</v>
      </c>
      <c r="Y660" s="12">
        <v>-6.0839081990847498E-4</v>
      </c>
      <c r="Z660" s="12">
        <v>1.46275818377275E-3</v>
      </c>
      <c r="AA660" s="12">
        <v>-1.29067343898196E-2</v>
      </c>
      <c r="AB660" s="12">
        <v>-6.8487028184558693E-2</v>
      </c>
      <c r="AC660" s="12">
        <v>-4.1154739074472001E-2</v>
      </c>
      <c r="AD660" s="12">
        <v>1.7573905446458499E-2</v>
      </c>
      <c r="AE660" s="12">
        <v>-2.3425083377501502E-2</v>
      </c>
      <c r="AF660" s="12">
        <v>-1.64042269246539E-2</v>
      </c>
      <c r="AG660" s="12">
        <v>-3.5480334952256901E-2</v>
      </c>
      <c r="AH660" s="12">
        <v>-3.58819327405153E-2</v>
      </c>
      <c r="AI660" s="12">
        <v>-2.01596233780507E-2</v>
      </c>
      <c r="AJ660" s="12">
        <v>-1.4938450681877999E-2</v>
      </c>
      <c r="AK660" s="12">
        <v>-7.5408826902676005E-4</v>
      </c>
      <c r="AL660" s="12">
        <v>1.20132960371757E-3</v>
      </c>
      <c r="AM660" s="12">
        <v>-4.4205775061088902E-3</v>
      </c>
      <c r="AN660" s="12">
        <v>-2.0631745173251601E-2</v>
      </c>
      <c r="AO660" s="12">
        <v>-3.4254567481037501E-2</v>
      </c>
      <c r="AP660" s="12">
        <v>-1.38169060781857E-2</v>
      </c>
      <c r="AQ660" s="12">
        <v>-4.53113271578129E-2</v>
      </c>
      <c r="AR660" s="12">
        <v>1.62422081672224E-2</v>
      </c>
      <c r="AS660" s="12">
        <v>-1.7871130341478698E-2</v>
      </c>
      <c r="AT660" s="12">
        <v>-5.2691801943505701E-2</v>
      </c>
      <c r="AU660" s="12">
        <v>3.1359867489155799E-2</v>
      </c>
      <c r="AW660">
        <f t="array" ref="AW660">SUMPRODUCT(B660:AU660,TRANSPOSE('QoL regression results'!$H$3:$H$48))</f>
        <v>0.86379538501117425</v>
      </c>
    </row>
    <row r="661" spans="1:49" x14ac:dyDescent="0.3">
      <c r="A661">
        <v>660</v>
      </c>
      <c r="B661" s="12">
        <v>0.88682745439896404</v>
      </c>
      <c r="C661" s="12">
        <v>2.0986947806351502E-3</v>
      </c>
      <c r="D661" s="12">
        <v>-3.8136420671511899E-3</v>
      </c>
      <c r="E661" s="12">
        <v>-7.2117597020870602E-2</v>
      </c>
      <c r="F661" s="12">
        <v>6.3690346606860102E-3</v>
      </c>
      <c r="G661" s="12">
        <v>4.9359125213275703E-3</v>
      </c>
      <c r="H661" s="12">
        <v>8.8160105238500406E-3</v>
      </c>
      <c r="I661" s="12">
        <v>-1.94917635029828E-2</v>
      </c>
      <c r="J661" s="12">
        <v>-5.3143522918024502E-2</v>
      </c>
      <c r="K661" s="12">
        <v>-3.4142768884490603E-2</v>
      </c>
      <c r="L661" s="12">
        <v>-8.1989510085277398E-2</v>
      </c>
      <c r="M661" s="12">
        <v>-3.04107285030812E-2</v>
      </c>
      <c r="N661" s="12">
        <v>-1.47175692743414E-2</v>
      </c>
      <c r="O661" s="12">
        <v>-9.3275822687129598E-2</v>
      </c>
      <c r="P661" s="12">
        <v>-0.13737934181096101</v>
      </c>
      <c r="Q661" s="12">
        <v>-3.8377923131827599E-2</v>
      </c>
      <c r="R661" s="12">
        <v>1.2711370232929001E-4</v>
      </c>
      <c r="S661" s="12">
        <v>-2.93685168472194E-2</v>
      </c>
      <c r="T661" s="12">
        <v>-8.3427583474768197E-2</v>
      </c>
      <c r="U661" s="12">
        <v>-9.8995141319617799E-3</v>
      </c>
      <c r="V661" s="12">
        <v>-9.7572634506085207E-2</v>
      </c>
      <c r="W661" s="12">
        <v>-2.1067625175570301E-2</v>
      </c>
      <c r="X661" s="12">
        <v>-2.3015050649484E-2</v>
      </c>
      <c r="Y661" s="12">
        <v>-3.3235000966837902E-2</v>
      </c>
      <c r="Z661" s="12">
        <v>1.6217632746982399E-2</v>
      </c>
      <c r="AA661" s="12">
        <v>-2.04964462892737E-2</v>
      </c>
      <c r="AB661" s="12">
        <v>-7.2511468347611005E-2</v>
      </c>
      <c r="AC661" s="12">
        <v>-1.5157466166361501E-2</v>
      </c>
      <c r="AD661" s="12">
        <v>-3.8798386557634901E-2</v>
      </c>
      <c r="AE661" s="12">
        <v>-1.9615100241710901E-2</v>
      </c>
      <c r="AF661" s="12">
        <v>-1.23301738967166E-2</v>
      </c>
      <c r="AG661" s="12">
        <v>-4.9109378542843099E-2</v>
      </c>
      <c r="AH661" s="12">
        <v>-1.9309195254695301E-2</v>
      </c>
      <c r="AI661" s="12">
        <v>-2.4323326205910701E-2</v>
      </c>
      <c r="AJ661" s="12">
        <v>-1.3306137505173199E-2</v>
      </c>
      <c r="AK661" s="12">
        <v>-4.0262738114963496E-3</v>
      </c>
      <c r="AL661" s="12">
        <v>2.03543983047905E-4</v>
      </c>
      <c r="AM661" s="12">
        <v>-1.0306160710364101E-2</v>
      </c>
      <c r="AN661" s="12">
        <v>-2.2122182015261199E-2</v>
      </c>
      <c r="AO661" s="12">
        <v>-3.2244036346241303E-2</v>
      </c>
      <c r="AP661" s="12">
        <v>-8.1993073155390995E-3</v>
      </c>
      <c r="AQ661" s="12">
        <v>-3.5556055849657098E-2</v>
      </c>
      <c r="AR661" s="12">
        <v>1.9858889970936301E-2</v>
      </c>
      <c r="AS661" s="12">
        <v>-8.3313725931238591E-3</v>
      </c>
      <c r="AT661" s="12">
        <v>-4.3862950887111403E-2</v>
      </c>
      <c r="AU661" s="12">
        <v>3.7293923272003697E-2</v>
      </c>
      <c r="AW661">
        <f t="array" ref="AW661">SUMPRODUCT(B661:AU661,TRANSPOSE('QoL regression results'!$H$3:$H$48))</f>
        <v>0.86772180312731662</v>
      </c>
    </row>
    <row r="662" spans="1:49" x14ac:dyDescent="0.3">
      <c r="A662">
        <v>661</v>
      </c>
      <c r="B662" s="12">
        <v>0.89598305250201904</v>
      </c>
      <c r="C662" s="12">
        <v>-1.12374939749617E-4</v>
      </c>
      <c r="D662" s="12">
        <v>-7.6395531228077296E-3</v>
      </c>
      <c r="E662" s="12">
        <v>-2.60586574157733E-2</v>
      </c>
      <c r="F662" s="12">
        <v>2.9093702275908101E-2</v>
      </c>
      <c r="G662" s="12">
        <v>2.8261260544701901E-2</v>
      </c>
      <c r="H662" s="12">
        <v>-4.6228747525026998E-3</v>
      </c>
      <c r="I662" s="12">
        <v>-1.20303969808335E-2</v>
      </c>
      <c r="J662" s="12">
        <v>-7.9196838205232198E-2</v>
      </c>
      <c r="K662" s="12">
        <v>-3.9574155957580202E-2</v>
      </c>
      <c r="L662" s="12">
        <v>-6.4143680006588197E-2</v>
      </c>
      <c r="M662" s="12">
        <v>-0.12227159701658399</v>
      </c>
      <c r="N662" s="12">
        <v>-1.2828475335478699E-2</v>
      </c>
      <c r="O662" s="12">
        <v>-6.98238737455113E-2</v>
      </c>
      <c r="P662" s="12">
        <v>-6.3144190800945299E-2</v>
      </c>
      <c r="Q662" s="12">
        <v>-0.11852243736311099</v>
      </c>
      <c r="R662" s="12">
        <v>-4.2861535493129703E-2</v>
      </c>
      <c r="S662" s="12">
        <v>-4.68514528595931E-2</v>
      </c>
      <c r="T662" s="12">
        <v>-0.102273974256816</v>
      </c>
      <c r="U662" s="12">
        <v>1.4688734232446699E-2</v>
      </c>
      <c r="V662" s="12">
        <v>-0.100371480134199</v>
      </c>
      <c r="W662" s="12">
        <v>-3.9177801817426298E-2</v>
      </c>
      <c r="X662" s="12">
        <v>-1.4622409328426801E-2</v>
      </c>
      <c r="Y662" s="12">
        <v>-1.10240735608357E-2</v>
      </c>
      <c r="Z662" s="12">
        <v>1.5679323945889698E-2</v>
      </c>
      <c r="AA662" s="12">
        <v>-1.7701683918057501E-2</v>
      </c>
      <c r="AB662" s="12">
        <v>-7.0761515006322495E-2</v>
      </c>
      <c r="AC662" s="12">
        <v>-4.0024365622665599E-2</v>
      </c>
      <c r="AD662" s="12">
        <v>3.56384497986382E-2</v>
      </c>
      <c r="AE662" s="12">
        <v>-2.59499993628402E-2</v>
      </c>
      <c r="AF662" s="12">
        <v>-7.0614119354142002E-3</v>
      </c>
      <c r="AG662" s="12">
        <v>-4.27627282544241E-2</v>
      </c>
      <c r="AH662" s="12">
        <v>-4.0908219884245499E-2</v>
      </c>
      <c r="AI662" s="12">
        <v>-1.65968059872082E-2</v>
      </c>
      <c r="AJ662" s="12">
        <v>-1.51507226736188E-2</v>
      </c>
      <c r="AK662" s="12">
        <v>-6.20566693288021E-3</v>
      </c>
      <c r="AL662" s="12">
        <v>1.83759422412859E-4</v>
      </c>
      <c r="AM662" s="12">
        <v>-5.7917403950168596E-3</v>
      </c>
      <c r="AN662" s="12">
        <v>-1.8448773649815599E-2</v>
      </c>
      <c r="AO662" s="12">
        <v>-3.2885535683419398E-2</v>
      </c>
      <c r="AP662" s="12">
        <v>-1.45827491019297E-2</v>
      </c>
      <c r="AQ662" s="12">
        <v>-4.2230088007679599E-2</v>
      </c>
      <c r="AR662" s="12">
        <v>1.8277799688908501E-2</v>
      </c>
      <c r="AS662" s="12">
        <v>-7.7293142297788003E-3</v>
      </c>
      <c r="AT662" s="12">
        <v>-3.8812080580475701E-2</v>
      </c>
      <c r="AU662" s="12">
        <v>3.4184669476573601E-2</v>
      </c>
      <c r="AW662">
        <f t="array" ref="AW662">SUMPRODUCT(B662:AU662,TRANSPOSE('QoL regression results'!$H$3:$H$48))</f>
        <v>0.85525859204018639</v>
      </c>
    </row>
    <row r="663" spans="1:49" x14ac:dyDescent="0.3">
      <c r="A663">
        <v>662</v>
      </c>
      <c r="B663" s="12">
        <v>0.88131244458553604</v>
      </c>
      <c r="C663" s="12">
        <v>4.9854373562179498E-3</v>
      </c>
      <c r="D663" s="12">
        <v>7.3636938905923303E-4</v>
      </c>
      <c r="E663" s="12">
        <v>-4.9029535658227E-2</v>
      </c>
      <c r="F663" s="12">
        <v>2.2895426754337998E-2</v>
      </c>
      <c r="G663" s="12">
        <v>1.88212401879247E-2</v>
      </c>
      <c r="H663" s="12">
        <v>2.3364565339684899E-2</v>
      </c>
      <c r="I663" s="12">
        <v>-4.2818515401815702E-3</v>
      </c>
      <c r="J663" s="12">
        <v>-6.0891770256656499E-2</v>
      </c>
      <c r="K663" s="12">
        <v>-4.09470294654549E-2</v>
      </c>
      <c r="L663" s="12">
        <v>-9.8606115289224694E-2</v>
      </c>
      <c r="M663" s="12">
        <v>-9.5972154009472899E-2</v>
      </c>
      <c r="N663" s="12">
        <v>-1.1113594357872699E-2</v>
      </c>
      <c r="O663" s="12">
        <v>-6.0249173717972601E-2</v>
      </c>
      <c r="P663" s="12">
        <v>-6.9083940242743197E-2</v>
      </c>
      <c r="Q663" s="12">
        <v>-2.1328973984240201E-2</v>
      </c>
      <c r="R663" s="12">
        <v>-7.05739749442231E-2</v>
      </c>
      <c r="S663" s="12">
        <v>-5.4918013679769499E-2</v>
      </c>
      <c r="T663" s="12">
        <v>-7.7074180740734202E-2</v>
      </c>
      <c r="U663" s="12">
        <v>1.3566048162647899E-2</v>
      </c>
      <c r="V663" s="12">
        <v>-5.47760236268734E-2</v>
      </c>
      <c r="W663" s="12">
        <v>-2.6618821681224501E-2</v>
      </c>
      <c r="X663" s="12">
        <v>-2.4116108795610901E-2</v>
      </c>
      <c r="Y663" s="12">
        <v>-1.6851985491044299E-2</v>
      </c>
      <c r="Z663" s="12">
        <v>4.7087625103825102E-2</v>
      </c>
      <c r="AA663" s="12">
        <v>-1.6474780589369801E-2</v>
      </c>
      <c r="AB663" s="12">
        <v>-7.58774217449662E-2</v>
      </c>
      <c r="AC663" s="12">
        <v>-6.8744319847028099E-2</v>
      </c>
      <c r="AD663" s="12">
        <v>1.0557865447447501E-2</v>
      </c>
      <c r="AE663" s="12">
        <v>-2.95959508314627E-2</v>
      </c>
      <c r="AF663" s="12">
        <v>-1.2705171985839999E-2</v>
      </c>
      <c r="AG663" s="12">
        <v>-3.7195807798503101E-2</v>
      </c>
      <c r="AH663" s="12">
        <v>-3.5536279897550101E-2</v>
      </c>
      <c r="AI663" s="12">
        <v>-2.3746857470216501E-2</v>
      </c>
      <c r="AJ663" s="12">
        <v>-9.7550803195919408E-3</v>
      </c>
      <c r="AK663" s="12">
        <v>1.9210393552098E-3</v>
      </c>
      <c r="AL663" s="12">
        <v>2.2701407657138299E-3</v>
      </c>
      <c r="AM663" s="12">
        <v>-2.1446084601426099E-3</v>
      </c>
      <c r="AN663" s="12">
        <v>-1.37702190752439E-2</v>
      </c>
      <c r="AO663" s="12">
        <v>-3.14216502260634E-2</v>
      </c>
      <c r="AP663" s="12">
        <v>-9.7347205433252603E-3</v>
      </c>
      <c r="AQ663" s="12">
        <v>-3.9450447348848401E-2</v>
      </c>
      <c r="AR663" s="12">
        <v>2.5195660255127001E-2</v>
      </c>
      <c r="AS663" s="12">
        <v>-1.04899243195231E-2</v>
      </c>
      <c r="AT663" s="12">
        <v>-4.0775724028782503E-2</v>
      </c>
      <c r="AU663" s="12">
        <v>2.9116866441997801E-2</v>
      </c>
      <c r="AW663">
        <f t="array" ref="AW663">SUMPRODUCT(B663:AU663,TRANSPOSE('QoL regression results'!$H$3:$H$48))</f>
        <v>0.84804630545369974</v>
      </c>
    </row>
    <row r="664" spans="1:49" x14ac:dyDescent="0.3">
      <c r="A664">
        <v>663</v>
      </c>
      <c r="B664" s="12">
        <v>0.88963504501014001</v>
      </c>
      <c r="C664" s="12">
        <v>4.4730187416439204E-3</v>
      </c>
      <c r="D664" s="12">
        <v>-1.31173278019355E-2</v>
      </c>
      <c r="E664" s="12">
        <v>-4.5364786154391698E-2</v>
      </c>
      <c r="F664" s="12">
        <v>9.9454980578897907E-3</v>
      </c>
      <c r="G664" s="12">
        <v>4.4232133118528097E-3</v>
      </c>
      <c r="H664" s="12">
        <v>-1.7737098928335901E-3</v>
      </c>
      <c r="I664" s="12">
        <v>-2.0376647672446398E-2</v>
      </c>
      <c r="J664" s="12">
        <v>-3.0794971876123602E-2</v>
      </c>
      <c r="K664" s="12">
        <v>-4.1015034502197803E-2</v>
      </c>
      <c r="L664" s="12">
        <v>-7.9919135136006694E-2</v>
      </c>
      <c r="M664" s="12">
        <v>-9.5607810740257995E-2</v>
      </c>
      <c r="N664" s="12">
        <v>-1.5334137863819999E-2</v>
      </c>
      <c r="O664" s="12">
        <v>-2.8565999459440598E-2</v>
      </c>
      <c r="P664" s="12">
        <v>-0.106097080544774</v>
      </c>
      <c r="Q664" s="12">
        <v>-7.8782465141405494E-2</v>
      </c>
      <c r="R664" s="12">
        <v>-3.1584154397428399E-2</v>
      </c>
      <c r="S664" s="12">
        <v>-4.9955278365437401E-2</v>
      </c>
      <c r="T664" s="12">
        <v>-8.6631538898022706E-2</v>
      </c>
      <c r="U664" s="12">
        <v>3.9764722918177002E-2</v>
      </c>
      <c r="V664" s="12">
        <v>-9.0284008350872996E-2</v>
      </c>
      <c r="W664" s="12">
        <v>-2.8033418544142898E-2</v>
      </c>
      <c r="X664" s="12">
        <v>-3.2971264249517497E-2</v>
      </c>
      <c r="Y664" s="12">
        <v>-3.0998188843499901E-2</v>
      </c>
      <c r="Z664" s="12">
        <v>-1.20946324795591E-2</v>
      </c>
      <c r="AA664" s="12">
        <v>-2.2618618894434801E-2</v>
      </c>
      <c r="AB664" s="12">
        <v>-7.6453754337217406E-2</v>
      </c>
      <c r="AC664" s="12">
        <v>-3.8927821316649999E-2</v>
      </c>
      <c r="AD664" s="12">
        <v>-1.9974745471989401E-2</v>
      </c>
      <c r="AE664" s="12">
        <v>-2.5129039242478501E-2</v>
      </c>
      <c r="AF664" s="12">
        <v>-1.78631123986179E-2</v>
      </c>
      <c r="AG664" s="12">
        <v>-3.5350181575145703E-2</v>
      </c>
      <c r="AH664" s="12">
        <v>-2.3852650331116301E-2</v>
      </c>
      <c r="AI664" s="12">
        <v>-1.4656532687578499E-2</v>
      </c>
      <c r="AJ664" s="12">
        <v>-1.71656431176943E-2</v>
      </c>
      <c r="AK664" s="12">
        <v>-3.03745370348608E-3</v>
      </c>
      <c r="AL664" s="12">
        <v>-2.6337709525631999E-3</v>
      </c>
      <c r="AM664" s="12">
        <v>-1.3043153034149499E-2</v>
      </c>
      <c r="AN664" s="12">
        <v>-2.2350188901515199E-2</v>
      </c>
      <c r="AO664" s="12">
        <v>-3.13237693653549E-2</v>
      </c>
      <c r="AP664" s="12">
        <v>-1.07726146629609E-2</v>
      </c>
      <c r="AQ664" s="12">
        <v>-3.9176862323329599E-2</v>
      </c>
      <c r="AR664" s="12">
        <v>2.3127488529495199E-2</v>
      </c>
      <c r="AS664" s="12">
        <v>-7.9256382542446102E-3</v>
      </c>
      <c r="AT664" s="12">
        <v>-3.9608359763091301E-2</v>
      </c>
      <c r="AU664" s="12">
        <v>3.2706791033041402E-2</v>
      </c>
      <c r="AW664">
        <f t="array" ref="AW664">SUMPRODUCT(B664:AU664,TRANSPOSE('QoL regression results'!$H$3:$H$48))</f>
        <v>0.86314862372646051</v>
      </c>
    </row>
    <row r="665" spans="1:49" x14ac:dyDescent="0.3">
      <c r="A665">
        <v>664</v>
      </c>
      <c r="B665" s="12">
        <v>0.88740528327909496</v>
      </c>
      <c r="C665" s="12">
        <v>2.58329059065689E-3</v>
      </c>
      <c r="D665" s="12">
        <v>-8.6051071142720197E-3</v>
      </c>
      <c r="E665" s="12">
        <v>-2.1746751455775499E-2</v>
      </c>
      <c r="F665" s="12">
        <v>2.1591231683486499E-2</v>
      </c>
      <c r="G665" s="12">
        <v>1.94193270052616E-2</v>
      </c>
      <c r="H665" s="12">
        <v>2.3471311887385599E-4</v>
      </c>
      <c r="I665" s="12">
        <v>-1.09014429928617E-2</v>
      </c>
      <c r="J665" s="12">
        <v>-3.9607631204069599E-2</v>
      </c>
      <c r="K665" s="12">
        <v>-3.9918367390800402E-2</v>
      </c>
      <c r="L665" s="12">
        <v>-8.4163291072914495E-2</v>
      </c>
      <c r="M665" s="12">
        <v>-9.3129559629013398E-2</v>
      </c>
      <c r="N665" s="12">
        <v>-1.7183574943210898E-2</v>
      </c>
      <c r="O665" s="12">
        <v>-3.5206318548972E-2</v>
      </c>
      <c r="P665" s="12">
        <v>-2.0543101858995799E-2</v>
      </c>
      <c r="Q665" s="12">
        <v>-4.8902297902195198E-2</v>
      </c>
      <c r="R665" s="12">
        <v>6.8244513993475997E-3</v>
      </c>
      <c r="S665" s="12">
        <v>-4.6213290695206501E-2</v>
      </c>
      <c r="T665" s="12">
        <v>-0.12149981531036499</v>
      </c>
      <c r="U665" s="12">
        <v>2.0536232375093399E-2</v>
      </c>
      <c r="V665" s="12">
        <v>-3.2900527321418203E-2</v>
      </c>
      <c r="W665" s="12">
        <v>-2.70692985246185E-2</v>
      </c>
      <c r="X665" s="12">
        <v>-6.6267048955111693E-2</v>
      </c>
      <c r="Y665" s="12">
        <v>5.4427585795321096E-3</v>
      </c>
      <c r="Z665" s="12">
        <v>-3.4019533361342398E-2</v>
      </c>
      <c r="AA665" s="12">
        <v>-2.2625448342443798E-2</v>
      </c>
      <c r="AB665" s="12">
        <v>-7.9112424995691197E-2</v>
      </c>
      <c r="AC665" s="12">
        <v>-4.4843231905231498E-2</v>
      </c>
      <c r="AD665" s="12">
        <v>-1.37821398615985E-2</v>
      </c>
      <c r="AE665" s="12">
        <v>-2.57118315635512E-2</v>
      </c>
      <c r="AF665" s="12">
        <v>-9.7064317527920992E-3</v>
      </c>
      <c r="AG665" s="12">
        <v>-4.0699345397655101E-2</v>
      </c>
      <c r="AH665" s="12">
        <v>-3.33210768664913E-2</v>
      </c>
      <c r="AI665" s="12">
        <v>-2.0985105703727899E-2</v>
      </c>
      <c r="AJ665" s="12">
        <v>-1.0347141757682801E-2</v>
      </c>
      <c r="AK665" s="12">
        <v>2.9740124407339401E-3</v>
      </c>
      <c r="AL665" s="12">
        <v>5.4915017745098098E-4</v>
      </c>
      <c r="AM665" s="12">
        <v>-3.8268516689872901E-3</v>
      </c>
      <c r="AN665" s="12">
        <v>-1.9545160264365601E-2</v>
      </c>
      <c r="AO665" s="12">
        <v>-2.2636210800750799E-2</v>
      </c>
      <c r="AP665" s="12">
        <v>-1.3385385810249201E-2</v>
      </c>
      <c r="AQ665" s="12">
        <v>-3.45008040624743E-2</v>
      </c>
      <c r="AR665" s="12">
        <v>1.7243310207783899E-2</v>
      </c>
      <c r="AS665" s="12">
        <v>-6.9832346711121004E-3</v>
      </c>
      <c r="AT665" s="12">
        <v>-3.7882521824115903E-2</v>
      </c>
      <c r="AU665" s="12">
        <v>3.3399194321783301E-2</v>
      </c>
      <c r="AW665">
        <f t="array" ref="AW665">SUMPRODUCT(B665:AU665,TRANSPOSE('QoL regression results'!$H$3:$H$48))</f>
        <v>0.85463335659005457</v>
      </c>
    </row>
    <row r="666" spans="1:49" x14ac:dyDescent="0.3">
      <c r="A666">
        <v>665</v>
      </c>
      <c r="B666" s="12">
        <v>0.89999962616060403</v>
      </c>
      <c r="C666" s="12">
        <v>-7.6012065446788698E-4</v>
      </c>
      <c r="D666" s="12">
        <v>3.5591395707555702E-3</v>
      </c>
      <c r="E666" s="12">
        <v>-4.4348309153649401E-2</v>
      </c>
      <c r="F666" s="12">
        <v>1.85938091651007E-2</v>
      </c>
      <c r="G666" s="12">
        <v>4.6090744994241898E-3</v>
      </c>
      <c r="H666" s="12">
        <v>-8.5748037527020107E-3</v>
      </c>
      <c r="I666" s="12">
        <v>-1.40169156842076E-2</v>
      </c>
      <c r="J666" s="12">
        <v>-4.2445491941697097E-2</v>
      </c>
      <c r="K666" s="12">
        <v>-4.14225661932471E-2</v>
      </c>
      <c r="L666" s="12">
        <v>-9.6564762681987895E-2</v>
      </c>
      <c r="M666" s="12">
        <v>-0.12300643526180401</v>
      </c>
      <c r="N666" s="12">
        <v>-2.33786319512817E-2</v>
      </c>
      <c r="O666" s="12">
        <v>-3.7829184626962803E-2</v>
      </c>
      <c r="P666" s="12">
        <v>-5.9419472797789703E-2</v>
      </c>
      <c r="Q666" s="12">
        <v>-6.5085187904019001E-2</v>
      </c>
      <c r="R666" s="12">
        <v>-3.8436222588881602E-2</v>
      </c>
      <c r="S666" s="12">
        <v>-5.7039279180273399E-2</v>
      </c>
      <c r="T666" s="12">
        <v>-8.4683287901430898E-2</v>
      </c>
      <c r="U666" s="12">
        <v>-8.9658264130526907E-3</v>
      </c>
      <c r="V666" s="12">
        <v>-8.0855108630733197E-2</v>
      </c>
      <c r="W666" s="12">
        <v>-1.8337661689907601E-2</v>
      </c>
      <c r="X666" s="12">
        <v>-2.5675903625097599E-2</v>
      </c>
      <c r="Y666" s="12">
        <v>-2.47609338014354E-2</v>
      </c>
      <c r="Z666" s="12">
        <v>-2.6162530722996701E-2</v>
      </c>
      <c r="AA666" s="12">
        <v>-3.78933698007781E-2</v>
      </c>
      <c r="AB666" s="12">
        <v>-6.3411532612499599E-2</v>
      </c>
      <c r="AC666" s="12">
        <v>-3.4158280116653603E-2</v>
      </c>
      <c r="AD666" s="12">
        <v>-6.6133579883136007E-2</v>
      </c>
      <c r="AE666" s="12">
        <v>-2.8961963761411399E-2</v>
      </c>
      <c r="AF666" s="12">
        <v>-1.5506957356469999E-2</v>
      </c>
      <c r="AG666" s="12">
        <v>-4.2930339048030099E-2</v>
      </c>
      <c r="AH666" s="12">
        <v>-3.5584887954644998E-2</v>
      </c>
      <c r="AI666" s="12">
        <v>-2.0882326748227101E-2</v>
      </c>
      <c r="AJ666" s="12">
        <v>-1.24076065804106E-2</v>
      </c>
      <c r="AK666" s="12">
        <v>-4.6159203441682103E-3</v>
      </c>
      <c r="AL666" s="12">
        <v>1.0010710846468301E-2</v>
      </c>
      <c r="AM666" s="12">
        <v>-7.4781832826359496E-3</v>
      </c>
      <c r="AN666" s="12">
        <v>-1.6878931120372E-2</v>
      </c>
      <c r="AO666" s="12">
        <v>-2.8726950103825401E-2</v>
      </c>
      <c r="AP666" s="12">
        <v>-1.49403350089992E-2</v>
      </c>
      <c r="AQ666" s="12">
        <v>-3.6625821453093697E-2</v>
      </c>
      <c r="AR666" s="12">
        <v>2.3094494833930002E-2</v>
      </c>
      <c r="AS666" s="12">
        <v>-1.3605870942893099E-2</v>
      </c>
      <c r="AT666" s="12">
        <v>-4.05030595579602E-2</v>
      </c>
      <c r="AU666" s="12">
        <v>3.1254801323046297E-2</v>
      </c>
      <c r="AW666">
        <f t="array" ref="AW666">SUMPRODUCT(B666:AU666,TRANSPOSE('QoL regression results'!$H$3:$H$48))</f>
        <v>0.87442544905242736</v>
      </c>
    </row>
    <row r="667" spans="1:49" x14ac:dyDescent="0.3">
      <c r="A667">
        <v>666</v>
      </c>
      <c r="B667" s="12">
        <v>0.88473540801003103</v>
      </c>
      <c r="C667" s="12">
        <v>6.8710347266259996E-3</v>
      </c>
      <c r="D667" s="12">
        <v>1.7501524798473199E-3</v>
      </c>
      <c r="E667" s="12">
        <v>-1.09425186721816E-2</v>
      </c>
      <c r="F667" s="12">
        <v>1.1798351386328201E-2</v>
      </c>
      <c r="G667" s="12">
        <v>1.01758566082331E-2</v>
      </c>
      <c r="H667" s="12">
        <v>-1.25155587573873E-2</v>
      </c>
      <c r="I667" s="12">
        <v>-9.8888064319621605E-3</v>
      </c>
      <c r="J667" s="12">
        <v>-5.9816322787407401E-2</v>
      </c>
      <c r="K667" s="12">
        <v>-3.5409582646219601E-2</v>
      </c>
      <c r="L667" s="12">
        <v>-9.8349804483789299E-2</v>
      </c>
      <c r="M667" s="12">
        <v>-6.7464634977015395E-2</v>
      </c>
      <c r="N667" s="12">
        <v>-1.5862463401096798E-2</v>
      </c>
      <c r="O667" s="12">
        <v>-5.5530332909124902E-2</v>
      </c>
      <c r="P667" s="12">
        <v>-8.6672746312059401E-2</v>
      </c>
      <c r="Q667" s="12">
        <v>-2.7828967262911099E-2</v>
      </c>
      <c r="R667" s="12">
        <v>-9.2699372992443393E-2</v>
      </c>
      <c r="S667" s="12">
        <v>-2.63904551939661E-2</v>
      </c>
      <c r="T667" s="12">
        <v>-7.5421904924741295E-2</v>
      </c>
      <c r="U667" s="12">
        <v>-1.62688453356015E-4</v>
      </c>
      <c r="V667" s="12">
        <v>-0.10148742417230699</v>
      </c>
      <c r="W667" s="12">
        <v>-2.43014451660097E-2</v>
      </c>
      <c r="X667" s="12">
        <v>-2.3111896519046101E-2</v>
      </c>
      <c r="Y667" s="12">
        <v>1.43279039933073E-2</v>
      </c>
      <c r="Z667" s="12">
        <v>1.6383210216964102E-2</v>
      </c>
      <c r="AA667" s="12">
        <v>-3.19330158045582E-2</v>
      </c>
      <c r="AB667" s="12">
        <v>-4.7134630391140998E-2</v>
      </c>
      <c r="AC667" s="12">
        <v>-6.3054560453815203E-2</v>
      </c>
      <c r="AD667" s="12">
        <v>1.49135194666019E-2</v>
      </c>
      <c r="AE667" s="12">
        <v>-3.1760051414417997E-2</v>
      </c>
      <c r="AF667" s="12">
        <v>-2.0521466981013901E-2</v>
      </c>
      <c r="AG667" s="12">
        <v>-3.9599614695409902E-2</v>
      </c>
      <c r="AH667" s="12">
        <v>-2.5349145483433599E-2</v>
      </c>
      <c r="AI667" s="12">
        <v>-1.5353714563134399E-2</v>
      </c>
      <c r="AJ667" s="12">
        <v>-1.36140810685694E-2</v>
      </c>
      <c r="AK667" s="12">
        <v>2.9165200895720799E-3</v>
      </c>
      <c r="AL667" s="12">
        <v>1.0008168389250199E-2</v>
      </c>
      <c r="AM667" s="12">
        <v>9.6020493979729097E-4</v>
      </c>
      <c r="AN667" s="12">
        <v>-9.0643315649814905E-3</v>
      </c>
      <c r="AO667" s="12">
        <v>-2.2057028243485599E-2</v>
      </c>
      <c r="AP667" s="12">
        <v>-1.2109086551746801E-2</v>
      </c>
      <c r="AQ667" s="12">
        <v>-4.2759342728421301E-2</v>
      </c>
      <c r="AR667" s="12">
        <v>2.4450008367448199E-2</v>
      </c>
      <c r="AS667" s="12">
        <v>-1.10305317822943E-2</v>
      </c>
      <c r="AT667" s="12">
        <v>-4.5770771837614001E-2</v>
      </c>
      <c r="AU667" s="12">
        <v>3.03155244592038E-2</v>
      </c>
      <c r="AW667">
        <f t="array" ref="AW667">SUMPRODUCT(B667:AU667,TRANSPOSE('QoL regression results'!$H$3:$H$48))</f>
        <v>0.86939443091584767</v>
      </c>
    </row>
    <row r="668" spans="1:49" x14ac:dyDescent="0.3">
      <c r="A668">
        <v>667</v>
      </c>
      <c r="B668" s="12">
        <v>0.88569781380572898</v>
      </c>
      <c r="C668" s="12">
        <v>4.8914102949516799E-3</v>
      </c>
      <c r="D668" s="12">
        <v>1.14601584583663E-2</v>
      </c>
      <c r="E668" s="12">
        <v>-3.2175020763896799E-2</v>
      </c>
      <c r="F668" s="12">
        <v>1.8558549609811299E-2</v>
      </c>
      <c r="G668" s="12">
        <v>9.6428142086977999E-3</v>
      </c>
      <c r="H668" s="12">
        <v>9.2751273386187192E-3</v>
      </c>
      <c r="I668" s="12">
        <v>6.85207121198159E-4</v>
      </c>
      <c r="J668" s="12">
        <v>-6.4398846530110104E-2</v>
      </c>
      <c r="K668" s="12">
        <v>-3.0942110908514901E-2</v>
      </c>
      <c r="L668" s="12">
        <v>-9.71948090299974E-2</v>
      </c>
      <c r="M668" s="12">
        <v>-8.4715389977140496E-2</v>
      </c>
      <c r="N668" s="12">
        <v>-2.05058858149418E-2</v>
      </c>
      <c r="O668" s="12">
        <v>-7.88883524174082E-2</v>
      </c>
      <c r="P668" s="12">
        <v>-0.14249086458635801</v>
      </c>
      <c r="Q668" s="12">
        <v>5.2003156500367896E-3</v>
      </c>
      <c r="R668" s="12">
        <v>-0.113297167604587</v>
      </c>
      <c r="S668" s="12">
        <v>-3.2344444705177902E-2</v>
      </c>
      <c r="T668" s="12">
        <v>-8.4894752955663094E-2</v>
      </c>
      <c r="U668" s="12">
        <v>1.8403100266249101E-2</v>
      </c>
      <c r="V668" s="12">
        <v>-7.1339685489168497E-2</v>
      </c>
      <c r="W668" s="12">
        <v>-4.9702508529802798E-2</v>
      </c>
      <c r="X668" s="12">
        <v>-2.06602634156305E-2</v>
      </c>
      <c r="Y668" s="12">
        <v>6.6638776875014996E-3</v>
      </c>
      <c r="Z668" s="12">
        <v>-3.9264276493372703E-3</v>
      </c>
      <c r="AA668" s="12">
        <v>-2.71557684838096E-2</v>
      </c>
      <c r="AB668" s="12">
        <v>-6.8247939828544907E-2</v>
      </c>
      <c r="AC668" s="12">
        <v>-2.59257237226839E-2</v>
      </c>
      <c r="AD668" s="12">
        <v>2.2822440718025E-2</v>
      </c>
      <c r="AE668" s="12">
        <v>-2.7444101380479102E-2</v>
      </c>
      <c r="AF668" s="12">
        <v>-2.5281575704932901E-2</v>
      </c>
      <c r="AG668" s="12">
        <v>-3.84054733719063E-2</v>
      </c>
      <c r="AH668" s="12">
        <v>-3.3679149557170197E-2</v>
      </c>
      <c r="AI668" s="12">
        <v>-1.5157292313560101E-2</v>
      </c>
      <c r="AJ668" s="12">
        <v>-8.4030801342451708E-3</v>
      </c>
      <c r="AK668" s="12">
        <v>2.4354843109425598E-3</v>
      </c>
      <c r="AL668" s="12">
        <v>1.05156258276066E-2</v>
      </c>
      <c r="AM668" s="12">
        <v>-3.7787278437323001E-3</v>
      </c>
      <c r="AN668" s="12">
        <v>-1.95981414034462E-2</v>
      </c>
      <c r="AO668" s="12">
        <v>-2.5634096100300301E-2</v>
      </c>
      <c r="AP668" s="12">
        <v>-1.02955746501566E-2</v>
      </c>
      <c r="AQ668" s="12">
        <v>-3.3878326715164997E-2</v>
      </c>
      <c r="AR668" s="12">
        <v>2.4006471303884998E-2</v>
      </c>
      <c r="AS668" s="12">
        <v>-1.4620739253434101E-2</v>
      </c>
      <c r="AT668" s="12">
        <v>-4.6035276245260999E-2</v>
      </c>
      <c r="AU668" s="12">
        <v>3.0737994340786699E-2</v>
      </c>
      <c r="AW668">
        <f t="array" ref="AW668">SUMPRODUCT(B668:AU668,TRANSPOSE('QoL regression results'!$H$3:$H$48))</f>
        <v>0.86253429007616533</v>
      </c>
    </row>
    <row r="669" spans="1:49" x14ac:dyDescent="0.3">
      <c r="A669">
        <v>668</v>
      </c>
      <c r="B669" s="12">
        <v>0.89144352146278505</v>
      </c>
      <c r="C669" s="12">
        <v>6.3960269242237296E-3</v>
      </c>
      <c r="D669" s="12">
        <v>-9.9056999245439206E-4</v>
      </c>
      <c r="E669" s="12">
        <v>7.2233817517575504E-3</v>
      </c>
      <c r="F669" s="12">
        <v>2.3570295825991901E-2</v>
      </c>
      <c r="G669" s="12">
        <v>2.48882024899061E-2</v>
      </c>
      <c r="H669" s="12">
        <v>-1.9278654048703801E-2</v>
      </c>
      <c r="I669" s="12">
        <v>-1.3869019238349999E-2</v>
      </c>
      <c r="J669" s="12">
        <v>-5.3194922359779503E-2</v>
      </c>
      <c r="K669" s="12">
        <v>-3.5714321983754099E-2</v>
      </c>
      <c r="L669" s="12">
        <v>-0.11050489435630099</v>
      </c>
      <c r="M669" s="12">
        <v>-0.115486393354416</v>
      </c>
      <c r="N669" s="12">
        <v>-1.99301886387644E-2</v>
      </c>
      <c r="O669" s="12">
        <v>-3.9819237080992803E-2</v>
      </c>
      <c r="P669" s="12">
        <v>-0.126886636219503</v>
      </c>
      <c r="Q669" s="12">
        <v>-5.6843505028235403E-2</v>
      </c>
      <c r="R669" s="12">
        <v>5.2255129305674103E-3</v>
      </c>
      <c r="S669" s="12">
        <v>-3.4049444997821698E-2</v>
      </c>
      <c r="T669" s="12">
        <v>-0.10091668715001301</v>
      </c>
      <c r="U669" s="12">
        <v>2.52203977105462E-2</v>
      </c>
      <c r="V669" s="12">
        <v>-4.92306251583828E-2</v>
      </c>
      <c r="W669" s="12">
        <v>-3.1313521864734198E-2</v>
      </c>
      <c r="X669" s="12">
        <v>-2.87081418175151E-2</v>
      </c>
      <c r="Y669" s="12">
        <v>-1.45240964528338E-2</v>
      </c>
      <c r="Z669" s="12">
        <v>1.45842464442562E-2</v>
      </c>
      <c r="AA669" s="12">
        <v>-1.6196486065686001E-2</v>
      </c>
      <c r="AB669" s="12">
        <v>-7.3324024779584399E-2</v>
      </c>
      <c r="AC669" s="12">
        <v>-3.3228275998701998E-2</v>
      </c>
      <c r="AD669" s="12">
        <v>-8.6125152003218297E-2</v>
      </c>
      <c r="AE669" s="12">
        <v>-2.8066093288137701E-2</v>
      </c>
      <c r="AF669" s="12">
        <v>-5.2911744730363896E-3</v>
      </c>
      <c r="AG669" s="12">
        <v>-4.0533562044997799E-2</v>
      </c>
      <c r="AH669" s="12">
        <v>-3.5740502608869698E-2</v>
      </c>
      <c r="AI669" s="12">
        <v>-1.62411660092966E-2</v>
      </c>
      <c r="AJ669" s="12">
        <v>-1.4383468449598501E-2</v>
      </c>
      <c r="AK669" s="12">
        <v>1.31918821085755E-3</v>
      </c>
      <c r="AL669" s="12">
        <v>7.3939131507629397E-3</v>
      </c>
      <c r="AM669" s="12">
        <v>-7.9214938047333892E-3</v>
      </c>
      <c r="AN669" s="12">
        <v>-1.2527187575869399E-2</v>
      </c>
      <c r="AO669" s="12">
        <v>-3.6164576671061301E-2</v>
      </c>
      <c r="AP669" s="12">
        <v>-1.3062456396933099E-2</v>
      </c>
      <c r="AQ669" s="12">
        <v>-4.0986478938987797E-2</v>
      </c>
      <c r="AR669" s="12">
        <v>2.0819478938715399E-2</v>
      </c>
      <c r="AS669" s="12">
        <v>-1.53919420654783E-2</v>
      </c>
      <c r="AT669" s="12">
        <v>-4.50029912259148E-2</v>
      </c>
      <c r="AU669" s="12">
        <v>3.1694334097670501E-2</v>
      </c>
      <c r="AW669">
        <f t="array" ref="AW669">SUMPRODUCT(B669:AU669,TRANSPOSE('QoL regression results'!$H$3:$H$48))</f>
        <v>0.8630969320046783</v>
      </c>
    </row>
    <row r="670" spans="1:49" x14ac:dyDescent="0.3">
      <c r="A670">
        <v>669</v>
      </c>
      <c r="B670" s="12">
        <v>0.88763448297928904</v>
      </c>
      <c r="C670" s="12">
        <v>5.0929174390550204E-3</v>
      </c>
      <c r="D670" s="12">
        <v>5.2495712285574002E-3</v>
      </c>
      <c r="E670" s="12">
        <v>-1.83916237821471E-2</v>
      </c>
      <c r="F670" s="12">
        <v>2.1079308345324801E-2</v>
      </c>
      <c r="G670" s="12">
        <v>8.7699795245355198E-3</v>
      </c>
      <c r="H670" s="12">
        <v>1.3644944020817101E-2</v>
      </c>
      <c r="I670" s="12">
        <v>-1.9467127204047301E-2</v>
      </c>
      <c r="J670" s="12">
        <v>-5.6257887718754999E-2</v>
      </c>
      <c r="K670" s="12">
        <v>-3.7588442062310698E-2</v>
      </c>
      <c r="L670" s="12">
        <v>-8.9547182207593307E-2</v>
      </c>
      <c r="M670" s="12">
        <v>-6.6344329886932799E-2</v>
      </c>
      <c r="N670" s="12">
        <v>-1.50777051228247E-2</v>
      </c>
      <c r="O670" s="12">
        <v>-5.4712732331522199E-2</v>
      </c>
      <c r="P670" s="12">
        <v>-7.1926760593977498E-2</v>
      </c>
      <c r="Q670" s="12">
        <v>-6.8474883251934598E-2</v>
      </c>
      <c r="R670" s="12">
        <v>-4.7449771412235303E-2</v>
      </c>
      <c r="S670" s="12">
        <v>-3.2704666560748497E-2</v>
      </c>
      <c r="T670" s="12">
        <v>-7.9515574446402199E-2</v>
      </c>
      <c r="U670" s="12">
        <v>-1.24300783761685E-2</v>
      </c>
      <c r="V670" s="12">
        <v>-8.1475798653535006E-2</v>
      </c>
      <c r="W670" s="12">
        <v>-3.6258387969806197E-2</v>
      </c>
      <c r="X670" s="12">
        <v>-2.81659560679096E-2</v>
      </c>
      <c r="Y670" s="12">
        <v>-3.5227378054841101E-3</v>
      </c>
      <c r="Z670" s="12">
        <v>-2.1655221004921999E-2</v>
      </c>
      <c r="AA670" s="12">
        <v>-2.8598075100278099E-2</v>
      </c>
      <c r="AB670" s="12">
        <v>-7.8143190860200898E-2</v>
      </c>
      <c r="AC670" s="12">
        <v>-8.0025663163120805E-2</v>
      </c>
      <c r="AD670" s="12">
        <v>-1.17525095585705E-2</v>
      </c>
      <c r="AE670" s="12">
        <v>-2.3744360626295799E-2</v>
      </c>
      <c r="AF670" s="12">
        <v>-1.23949716492448E-2</v>
      </c>
      <c r="AG670" s="12">
        <v>-4.6261114880013401E-2</v>
      </c>
      <c r="AH670" s="12">
        <v>-3.3400958708464497E-2</v>
      </c>
      <c r="AI670" s="12">
        <v>-1.43791702543192E-2</v>
      </c>
      <c r="AJ670" s="12">
        <v>-1.1928707031172299E-2</v>
      </c>
      <c r="AK670" s="12">
        <v>1.0934828906989101E-2</v>
      </c>
      <c r="AL670" s="12">
        <v>2.1531326750870898E-3</v>
      </c>
      <c r="AM670" s="12">
        <v>-4.9930598328854804E-3</v>
      </c>
      <c r="AN670" s="12">
        <v>-1.34607458064746E-2</v>
      </c>
      <c r="AO670" s="12">
        <v>-3.5780988842399102E-2</v>
      </c>
      <c r="AP670" s="12">
        <v>-1.11226813827442E-2</v>
      </c>
      <c r="AQ670" s="12">
        <v>-3.9170181983371903E-2</v>
      </c>
      <c r="AR670" s="12">
        <v>2.4336191394853501E-2</v>
      </c>
      <c r="AS670" s="12">
        <v>-1.2294043959256E-2</v>
      </c>
      <c r="AT670" s="12">
        <v>-4.3882563025053202E-2</v>
      </c>
      <c r="AU670" s="12">
        <v>3.0061307346552699E-2</v>
      </c>
      <c r="AW670">
        <f t="array" ref="AW670">SUMPRODUCT(B670:AU670,TRANSPOSE('QoL regression results'!$H$3:$H$48))</f>
        <v>0.85638665694591165</v>
      </c>
    </row>
    <row r="671" spans="1:49" x14ac:dyDescent="0.3">
      <c r="A671">
        <v>670</v>
      </c>
      <c r="B671" s="12">
        <v>0.90016568193332203</v>
      </c>
      <c r="C671" s="12">
        <v>2.6157202838909599E-4</v>
      </c>
      <c r="D671" s="12">
        <v>-3.2284478380876299E-3</v>
      </c>
      <c r="E671" s="12">
        <v>-4.5888809023574999E-2</v>
      </c>
      <c r="F671" s="12">
        <v>2.1453739804647001E-2</v>
      </c>
      <c r="G671" s="12">
        <v>2.3955037950944499E-2</v>
      </c>
      <c r="H671" s="12">
        <v>9.0894899721221105E-4</v>
      </c>
      <c r="I671" s="12">
        <v>4.4439483110682602E-3</v>
      </c>
      <c r="J671" s="12">
        <v>-7.73140224380304E-2</v>
      </c>
      <c r="K671" s="12">
        <v>-4.5165217375989303E-2</v>
      </c>
      <c r="L671" s="12">
        <v>-9.5087478090669197E-2</v>
      </c>
      <c r="M671" s="12">
        <v>-9.9191965316248701E-2</v>
      </c>
      <c r="N671" s="12">
        <v>-2.0489202296082799E-2</v>
      </c>
      <c r="O671" s="12">
        <v>-8.6199305583426505E-2</v>
      </c>
      <c r="P671" s="12">
        <v>-5.5514966221550499E-2</v>
      </c>
      <c r="Q671" s="12">
        <v>-9.4574686205132E-2</v>
      </c>
      <c r="R671" s="12">
        <v>-4.9854709095361903E-2</v>
      </c>
      <c r="S671" s="12">
        <v>-4.7250705769406799E-2</v>
      </c>
      <c r="T671" s="12">
        <v>-8.5032549478612204E-2</v>
      </c>
      <c r="U671" s="12">
        <v>8.0676811944025602E-3</v>
      </c>
      <c r="V671" s="12">
        <v>-3.4551658251938101E-2</v>
      </c>
      <c r="W671" s="12">
        <v>-5.3960273116951001E-2</v>
      </c>
      <c r="X671" s="12">
        <v>-2.35098126182645E-2</v>
      </c>
      <c r="Y671" s="12">
        <v>-1.80316962996422E-2</v>
      </c>
      <c r="Z671" s="12">
        <v>4.8598926028205397E-2</v>
      </c>
      <c r="AA671" s="12">
        <v>-2.4864955723755501E-2</v>
      </c>
      <c r="AB671" s="12">
        <v>-6.22041091384345E-2</v>
      </c>
      <c r="AC671" s="12">
        <v>-1.5455664558437E-3</v>
      </c>
      <c r="AD671" s="12">
        <v>-5.1304175393097902E-2</v>
      </c>
      <c r="AE671" s="12">
        <v>-2.0490403623809401E-2</v>
      </c>
      <c r="AF671" s="12">
        <v>-1.20384853270051E-2</v>
      </c>
      <c r="AG671" s="12">
        <v>-4.5801869243622298E-2</v>
      </c>
      <c r="AH671" s="12">
        <v>-3.8173631987858198E-2</v>
      </c>
      <c r="AI671" s="12">
        <v>-2.0882726839942901E-2</v>
      </c>
      <c r="AJ671" s="12">
        <v>-1.09869630135106E-2</v>
      </c>
      <c r="AK671" s="12">
        <v>-2.6100379898103699E-3</v>
      </c>
      <c r="AL671" s="12">
        <v>1.01721917184063E-3</v>
      </c>
      <c r="AM671" s="12">
        <v>-1.19452110333381E-2</v>
      </c>
      <c r="AN671" s="12">
        <v>-2.5649188435539601E-2</v>
      </c>
      <c r="AO671" s="12">
        <v>-4.5524298353538502E-2</v>
      </c>
      <c r="AP671" s="12">
        <v>-1.0850630256148399E-2</v>
      </c>
      <c r="AQ671" s="12">
        <v>-4.2920125457198303E-2</v>
      </c>
      <c r="AR671" s="12">
        <v>2.1623981760416602E-2</v>
      </c>
      <c r="AS671" s="12">
        <v>-8.2449178121819997E-3</v>
      </c>
      <c r="AT671" s="12">
        <v>-3.9474023225037597E-2</v>
      </c>
      <c r="AU671" s="12">
        <v>3.0508851753732601E-2</v>
      </c>
      <c r="AW671">
        <f t="array" ref="AW671">SUMPRODUCT(B671:AU671,TRANSPOSE('QoL regression results'!$H$3:$H$48))</f>
        <v>0.86300926911730447</v>
      </c>
    </row>
    <row r="672" spans="1:49" x14ac:dyDescent="0.3">
      <c r="A672">
        <v>671</v>
      </c>
      <c r="B672" s="12">
        <v>0.89001670288972601</v>
      </c>
      <c r="C672" s="12">
        <v>-2.1246171586481299E-3</v>
      </c>
      <c r="D672" s="12">
        <v>-1.21741643717156E-2</v>
      </c>
      <c r="E672" s="12">
        <v>-7.7221747194470003E-2</v>
      </c>
      <c r="F672" s="12">
        <v>2.4031544608319799E-2</v>
      </c>
      <c r="G672" s="12">
        <v>2.7206906915454999E-2</v>
      </c>
      <c r="H672" s="12">
        <v>2.8098840151486799E-2</v>
      </c>
      <c r="I672" s="12">
        <v>-8.8662983479530205E-3</v>
      </c>
      <c r="J672" s="12">
        <v>-6.0789678950654298E-2</v>
      </c>
      <c r="K672" s="12">
        <v>-3.9874483549454297E-2</v>
      </c>
      <c r="L672" s="12">
        <v>-7.8459816146698003E-2</v>
      </c>
      <c r="M672" s="12">
        <v>-7.6461559451838704E-2</v>
      </c>
      <c r="N672" s="12">
        <v>-1.49271466908612E-2</v>
      </c>
      <c r="O672" s="12">
        <v>-2.8222556721400099E-2</v>
      </c>
      <c r="P672" s="12">
        <v>-9.2648046696888198E-2</v>
      </c>
      <c r="Q672" s="12">
        <v>-6.8133596075428807E-2</v>
      </c>
      <c r="R672" s="12">
        <v>-9.3585174176690294E-2</v>
      </c>
      <c r="S672" s="12">
        <v>-6.2877954090486299E-2</v>
      </c>
      <c r="T672" s="12">
        <v>-0.119666907290221</v>
      </c>
      <c r="U672" s="12">
        <v>2.5014755656023201E-2</v>
      </c>
      <c r="V672" s="12">
        <v>-8.1843147585222403E-2</v>
      </c>
      <c r="W672" s="12">
        <v>-2.1885976761556201E-2</v>
      </c>
      <c r="X672" s="12">
        <v>-5.0824732995905699E-3</v>
      </c>
      <c r="Y672" s="12">
        <v>-1.5224195411168401E-2</v>
      </c>
      <c r="Z672" s="12">
        <v>1.2955097827667199E-2</v>
      </c>
      <c r="AA672" s="12">
        <v>-2.0218382154494199E-2</v>
      </c>
      <c r="AB672" s="12">
        <v>-6.8675832828833105E-2</v>
      </c>
      <c r="AC672" s="12">
        <v>-2.8909639617804999E-2</v>
      </c>
      <c r="AD672" s="12">
        <v>1.96804645313194E-2</v>
      </c>
      <c r="AE672" s="12">
        <v>-2.3536269062334001E-2</v>
      </c>
      <c r="AF672" s="12">
        <v>-2.1345031611743299E-2</v>
      </c>
      <c r="AG672" s="12">
        <v>-4.7122332908346498E-2</v>
      </c>
      <c r="AH672" s="12">
        <v>-4.0747828453266001E-2</v>
      </c>
      <c r="AI672" s="12">
        <v>-2.9646186634809901E-2</v>
      </c>
      <c r="AJ672" s="12">
        <v>-1.0257060718953701E-2</v>
      </c>
      <c r="AK672" s="12">
        <v>3.9488328928798198E-3</v>
      </c>
      <c r="AL672" s="12">
        <v>1.05215067169824E-2</v>
      </c>
      <c r="AM672" s="12">
        <v>-4.4133889271711097E-3</v>
      </c>
      <c r="AN672" s="12">
        <v>-1.43389217054402E-2</v>
      </c>
      <c r="AO672" s="12">
        <v>-1.7847448702948601E-2</v>
      </c>
      <c r="AP672" s="12">
        <v>-9.5582182505318507E-3</v>
      </c>
      <c r="AQ672" s="12">
        <v>-3.4346675975950203E-2</v>
      </c>
      <c r="AR672" s="12">
        <v>1.7860822859565102E-2</v>
      </c>
      <c r="AS672" s="12">
        <v>-1.32407166522969E-2</v>
      </c>
      <c r="AT672" s="12">
        <v>-4.4782798461534198E-2</v>
      </c>
      <c r="AU672" s="12">
        <v>3.4028072534177903E-2</v>
      </c>
      <c r="AW672">
        <f t="array" ref="AW672">SUMPRODUCT(B672:AU672,TRANSPOSE('QoL regression results'!$H$3:$H$48))</f>
        <v>0.85979038115344242</v>
      </c>
    </row>
    <row r="673" spans="1:49" x14ac:dyDescent="0.3">
      <c r="A673">
        <v>672</v>
      </c>
      <c r="B673" s="12">
        <v>0.88978860388303205</v>
      </c>
      <c r="C673" s="12">
        <v>1.14030259865383E-2</v>
      </c>
      <c r="D673" s="12">
        <v>-5.1945871613307704E-3</v>
      </c>
      <c r="E673" s="12">
        <v>-3.6026370409489E-2</v>
      </c>
      <c r="F673" s="12">
        <v>2.15803134621772E-2</v>
      </c>
      <c r="G673" s="12">
        <v>2.69188144150861E-2</v>
      </c>
      <c r="H673" s="12">
        <v>1.7117701122315001E-2</v>
      </c>
      <c r="I673" s="12">
        <v>-2.0445932057297101E-2</v>
      </c>
      <c r="J673" s="12">
        <v>-7.7192877471045002E-2</v>
      </c>
      <c r="K673" s="12">
        <v>-3.5318291851957402E-2</v>
      </c>
      <c r="L673" s="12">
        <v>-9.5878421829900404E-2</v>
      </c>
      <c r="M673" s="12">
        <v>-1.6060128211600098E-2</v>
      </c>
      <c r="N673" s="12">
        <v>-1.64078295507387E-2</v>
      </c>
      <c r="O673" s="12">
        <v>-4.4609929526676001E-2</v>
      </c>
      <c r="P673" s="12">
        <v>-0.12052531265202</v>
      </c>
      <c r="Q673" s="12">
        <v>-6.0071647319324198E-2</v>
      </c>
      <c r="R673" s="12">
        <v>-6.6351801940695995E-2</v>
      </c>
      <c r="S673" s="12">
        <v>-4.6139958059524602E-2</v>
      </c>
      <c r="T673" s="12">
        <v>-9.7292836858665799E-2</v>
      </c>
      <c r="U673" s="12">
        <v>7.9689589659793607E-3</v>
      </c>
      <c r="V673" s="12">
        <v>1.9875339141774102E-2</v>
      </c>
      <c r="W673" s="12">
        <v>-3.0977790477420601E-2</v>
      </c>
      <c r="X673" s="12">
        <v>-2.1166282694728401E-2</v>
      </c>
      <c r="Y673" s="12">
        <v>-1.5632430134972501E-2</v>
      </c>
      <c r="Z673" s="12">
        <v>3.5671644410367097E-2</v>
      </c>
      <c r="AA673" s="12">
        <v>-2.6171426584661001E-2</v>
      </c>
      <c r="AB673" s="12">
        <v>-6.3848097427220002E-2</v>
      </c>
      <c r="AC673" s="12">
        <v>-4.1973701950151897E-2</v>
      </c>
      <c r="AD673" s="12">
        <v>-1.3325406765653001E-2</v>
      </c>
      <c r="AE673" s="12">
        <v>-2.9872470393019102E-2</v>
      </c>
      <c r="AF673" s="12">
        <v>-1.56570687065327E-2</v>
      </c>
      <c r="AG673" s="12">
        <v>-4.2654853995463898E-2</v>
      </c>
      <c r="AH673" s="12">
        <v>-3.9510196441632103E-2</v>
      </c>
      <c r="AI673" s="12">
        <v>-1.3418206648235601E-2</v>
      </c>
      <c r="AJ673" s="12">
        <v>-1.21048223851529E-2</v>
      </c>
      <c r="AK673" s="12">
        <v>-9.2854127507257199E-4</v>
      </c>
      <c r="AL673" s="12">
        <v>5.6565062107498702E-3</v>
      </c>
      <c r="AM673" s="12">
        <v>-8.6389283643754505E-3</v>
      </c>
      <c r="AN673" s="12">
        <v>-1.7824961591185601E-2</v>
      </c>
      <c r="AO673" s="12">
        <v>-3.13677092453215E-2</v>
      </c>
      <c r="AP673" s="12">
        <v>-7.6587425346281799E-3</v>
      </c>
      <c r="AQ673" s="12">
        <v>-4.1693149632247503E-2</v>
      </c>
      <c r="AR673" s="12">
        <v>2.52562419464516E-2</v>
      </c>
      <c r="AS673" s="12">
        <v>-1.83199262094682E-2</v>
      </c>
      <c r="AT673" s="12">
        <v>-5.0390639676803399E-2</v>
      </c>
      <c r="AU673" s="12">
        <v>3.2858040178402097E-2</v>
      </c>
      <c r="AW673">
        <f t="array" ref="AW673">SUMPRODUCT(B673:AU673,TRANSPOSE('QoL regression results'!$H$3:$H$48))</f>
        <v>0.8559349136521498</v>
      </c>
    </row>
    <row r="674" spans="1:49" x14ac:dyDescent="0.3">
      <c r="A674">
        <v>673</v>
      </c>
      <c r="B674" s="12">
        <v>0.89571894538517505</v>
      </c>
      <c r="C674" s="12">
        <v>1.2690404600671201E-4</v>
      </c>
      <c r="D674" s="12">
        <v>-8.8197974111416404E-4</v>
      </c>
      <c r="E674" s="12">
        <v>-4.5756435859303599E-2</v>
      </c>
      <c r="F674" s="12">
        <v>2.51031918005712E-2</v>
      </c>
      <c r="G674" s="12">
        <v>4.92847431298492E-2</v>
      </c>
      <c r="H674" s="12">
        <v>1.18828300214539E-2</v>
      </c>
      <c r="I674" s="13">
        <v>-5.5865231249964098E-5</v>
      </c>
      <c r="J674" s="12">
        <v>-4.3578393316948703E-2</v>
      </c>
      <c r="K674" s="12">
        <v>-3.8896814058844299E-2</v>
      </c>
      <c r="L674" s="12">
        <v>-7.9366657690252307E-2</v>
      </c>
      <c r="M674" s="12">
        <v>-7.0602464610224597E-2</v>
      </c>
      <c r="N674" s="12">
        <v>-1.27227779593837E-2</v>
      </c>
      <c r="O674" s="12">
        <v>-9.4367087269414299E-2</v>
      </c>
      <c r="P674" s="12">
        <v>-6.0763646159963602E-2</v>
      </c>
      <c r="Q674" s="12">
        <v>-3.3960559255163801E-2</v>
      </c>
      <c r="R674" s="12">
        <v>-0.101704208987899</v>
      </c>
      <c r="S674" s="12">
        <v>-4.56330321456246E-2</v>
      </c>
      <c r="T674" s="12">
        <v>-9.3574556003330103E-2</v>
      </c>
      <c r="U674" s="12">
        <v>5.5800730744162801E-3</v>
      </c>
      <c r="V674" s="12">
        <v>-5.1922838626200202E-2</v>
      </c>
      <c r="W674" s="12">
        <v>-3.0561266282252302E-2</v>
      </c>
      <c r="X674" s="12">
        <v>-3.2342525932621297E-2</v>
      </c>
      <c r="Y674" s="12">
        <v>2.4390154245737199E-2</v>
      </c>
      <c r="Z674" s="12">
        <v>1.9281953459153699E-2</v>
      </c>
      <c r="AA674" s="12">
        <v>-2.3015765877992499E-2</v>
      </c>
      <c r="AB674" s="12">
        <v>-5.3074294395218401E-2</v>
      </c>
      <c r="AC674" s="12">
        <v>-7.7580200996041807E-2</v>
      </c>
      <c r="AD674" s="12">
        <v>-3.1777908054035298E-2</v>
      </c>
      <c r="AE674" s="12">
        <v>-2.4357829946672901E-2</v>
      </c>
      <c r="AF674" s="12">
        <v>-9.0818765562358308E-3</v>
      </c>
      <c r="AG674" s="12">
        <v>-5.35476246020486E-2</v>
      </c>
      <c r="AH674" s="12">
        <v>-3.61131358552002E-2</v>
      </c>
      <c r="AI674" s="12">
        <v>-2.0123897474103099E-2</v>
      </c>
      <c r="AJ674" s="12">
        <v>-1.4058035135253799E-2</v>
      </c>
      <c r="AK674" s="12">
        <v>1.82664444814388E-3</v>
      </c>
      <c r="AL674" s="12">
        <v>6.47960978305366E-3</v>
      </c>
      <c r="AM674" s="12">
        <v>-7.8251474223560297E-3</v>
      </c>
      <c r="AN674" s="12">
        <v>-1.9409251521223799E-2</v>
      </c>
      <c r="AO674" s="12">
        <v>-2.52938088260347E-2</v>
      </c>
      <c r="AP674" s="12">
        <v>-1.0990915750813899E-2</v>
      </c>
      <c r="AQ674" s="12">
        <v>-3.0249496968967102E-2</v>
      </c>
      <c r="AR674" s="12">
        <v>2.1631037674239999E-2</v>
      </c>
      <c r="AS674" s="12">
        <v>-1.0623585928045401E-2</v>
      </c>
      <c r="AT674" s="12">
        <v>-3.9854996918878498E-2</v>
      </c>
      <c r="AU674" s="12">
        <v>2.7010348061562599E-2</v>
      </c>
      <c r="AW674">
        <f t="array" ref="AW674">SUMPRODUCT(B674:AU674,TRANSPOSE('QoL regression results'!$H$3:$H$48))</f>
        <v>0.86608541931302852</v>
      </c>
    </row>
    <row r="675" spans="1:49" x14ac:dyDescent="0.3">
      <c r="A675">
        <v>674</v>
      </c>
      <c r="B675" s="12">
        <v>0.90251768380334996</v>
      </c>
      <c r="C675" s="12">
        <v>2.2421646464936E-3</v>
      </c>
      <c r="D675" s="12">
        <v>-1.3981457623810501E-2</v>
      </c>
      <c r="E675" s="12">
        <v>-1.0904302514968199E-2</v>
      </c>
      <c r="F675" s="12">
        <v>1.76666171639203E-2</v>
      </c>
      <c r="G675" s="12">
        <v>1.38306511330999E-2</v>
      </c>
      <c r="H675" s="12">
        <v>-1.9192564080767801E-2</v>
      </c>
      <c r="I675" s="12">
        <v>-2.7170539600483299E-2</v>
      </c>
      <c r="J675" s="12">
        <v>-3.11479778360449E-2</v>
      </c>
      <c r="K675" s="12">
        <v>-4.18961731976999E-2</v>
      </c>
      <c r="L675" s="12">
        <v>-8.6342938216519005E-2</v>
      </c>
      <c r="M675" s="12">
        <v>-0.102543398068798</v>
      </c>
      <c r="N675" s="12">
        <v>-1.23350965201077E-2</v>
      </c>
      <c r="O675" s="12">
        <v>-5.8664011704128799E-2</v>
      </c>
      <c r="P675" s="12">
        <v>-9.0221196842080395E-2</v>
      </c>
      <c r="Q675" s="12">
        <v>-7.11035071908966E-2</v>
      </c>
      <c r="R675" s="12">
        <v>-8.2250481128481101E-2</v>
      </c>
      <c r="S675" s="12">
        <v>-3.5576376022243797E-2</v>
      </c>
      <c r="T675" s="12">
        <v>-6.78248174328175E-2</v>
      </c>
      <c r="U675" s="12">
        <v>1.8883281912936398E-2</v>
      </c>
      <c r="V675" s="12">
        <v>-2.8596489877916399E-2</v>
      </c>
      <c r="W675" s="12">
        <v>-1.5254631878002E-2</v>
      </c>
      <c r="X675" s="12">
        <v>-1.61193616646787E-2</v>
      </c>
      <c r="Y675" s="12">
        <v>9.4059858723516201E-3</v>
      </c>
      <c r="Z675" s="12">
        <v>1.1067514749652299E-3</v>
      </c>
      <c r="AA675" s="12">
        <v>-3.7797095360395501E-2</v>
      </c>
      <c r="AB675" s="12">
        <v>-9.2351549436563707E-2</v>
      </c>
      <c r="AC675" s="12">
        <v>3.0991724161769599E-2</v>
      </c>
      <c r="AD675" s="12">
        <v>2.2475144207180098E-2</v>
      </c>
      <c r="AE675" s="12">
        <v>-2.2544660252894401E-2</v>
      </c>
      <c r="AF675" s="12">
        <v>-1.8313115715210399E-2</v>
      </c>
      <c r="AG675" s="12">
        <v>-5.0646145878271903E-2</v>
      </c>
      <c r="AH675" s="12">
        <v>-3.1879555467796597E-2</v>
      </c>
      <c r="AI675" s="12">
        <v>-1.3645985631678801E-2</v>
      </c>
      <c r="AJ675" s="12">
        <v>-1.1848168393911399E-2</v>
      </c>
      <c r="AK675" s="12">
        <v>1.9810060916850901E-3</v>
      </c>
      <c r="AL675" s="12">
        <v>9.4256635181068295E-4</v>
      </c>
      <c r="AM675" s="12">
        <v>-7.7324891481855198E-3</v>
      </c>
      <c r="AN675" s="12">
        <v>-1.6888279102244101E-2</v>
      </c>
      <c r="AO675" s="12">
        <v>-2.83564510382656E-2</v>
      </c>
      <c r="AP675" s="12">
        <v>-1.18624137523626E-2</v>
      </c>
      <c r="AQ675" s="12">
        <v>-4.4384753664332303E-2</v>
      </c>
      <c r="AR675" s="12">
        <v>1.7167110009199599E-2</v>
      </c>
      <c r="AS675" s="12">
        <v>-9.0471913590183597E-3</v>
      </c>
      <c r="AT675" s="12">
        <v>-4.5187995786489299E-2</v>
      </c>
      <c r="AU675" s="12">
        <v>2.63233084277322E-2</v>
      </c>
      <c r="AW675">
        <f t="array" ref="AW675">SUMPRODUCT(B675:AU675,TRANSPOSE('QoL regression results'!$H$3:$H$48))</f>
        <v>0.87158069468736399</v>
      </c>
    </row>
    <row r="676" spans="1:49" x14ac:dyDescent="0.3">
      <c r="A676">
        <v>675</v>
      </c>
      <c r="B676" s="12">
        <v>0.89637604090800405</v>
      </c>
      <c r="C676" s="12">
        <v>3.78691587023979E-3</v>
      </c>
      <c r="D676" s="12">
        <v>-1.2034432532591201E-3</v>
      </c>
      <c r="E676" s="12">
        <v>1.6743448006536699E-2</v>
      </c>
      <c r="F676" s="12">
        <v>1.1174480306646899E-2</v>
      </c>
      <c r="G676" s="12">
        <v>8.1350777396854701E-3</v>
      </c>
      <c r="H676" s="12">
        <v>-1.70311213818123E-2</v>
      </c>
      <c r="I676" s="12">
        <v>-1.2068018445983601E-2</v>
      </c>
      <c r="J676" s="12">
        <v>-7.0183452927043893E-2</v>
      </c>
      <c r="K676" s="12">
        <v>-4.1407355377475003E-2</v>
      </c>
      <c r="L676" s="12">
        <v>-9.9602516255358306E-2</v>
      </c>
      <c r="M676" s="12">
        <v>-8.61533324691032E-2</v>
      </c>
      <c r="N676" s="12">
        <v>-1.2869968968619999E-2</v>
      </c>
      <c r="O676" s="12">
        <v>-6.00946539690781E-2</v>
      </c>
      <c r="P676" s="12">
        <v>-7.4254688994232695E-2</v>
      </c>
      <c r="Q676" s="12">
        <v>-6.7199141218795999E-2</v>
      </c>
      <c r="R676" s="12">
        <v>-5.7854821274998101E-2</v>
      </c>
      <c r="S676" s="12">
        <v>-5.2543471068297598E-2</v>
      </c>
      <c r="T676" s="12">
        <v>-8.9696023402859607E-2</v>
      </c>
      <c r="U676" s="12">
        <v>-1.4828360087294601E-2</v>
      </c>
      <c r="V676" s="12">
        <v>-0.11611190580626</v>
      </c>
      <c r="W676" s="12">
        <v>-2.6089422683855099E-2</v>
      </c>
      <c r="X676" s="12">
        <v>-1.6680814225492599E-2</v>
      </c>
      <c r="Y676" s="12">
        <v>-1.2584369655354701E-2</v>
      </c>
      <c r="Z676" s="12">
        <v>-1.10725448478641E-2</v>
      </c>
      <c r="AA676" s="12">
        <v>-2.54104735064981E-2</v>
      </c>
      <c r="AB676" s="12">
        <v>-6.7593888423236298E-2</v>
      </c>
      <c r="AC676" s="12">
        <v>-3.9789230093723101E-2</v>
      </c>
      <c r="AD676" s="12">
        <v>-8.8310457264550793E-3</v>
      </c>
      <c r="AE676" s="12">
        <v>-2.5476419603848801E-2</v>
      </c>
      <c r="AF676" s="12">
        <v>-2.58438547878919E-2</v>
      </c>
      <c r="AG676" s="12">
        <v>-4.7136162889986601E-2</v>
      </c>
      <c r="AH676" s="12">
        <v>-2.4900402579961799E-2</v>
      </c>
      <c r="AI676" s="12">
        <v>-1.99518679302907E-2</v>
      </c>
      <c r="AJ676" s="12">
        <v>-9.1252375443448708E-3</v>
      </c>
      <c r="AK676" s="12">
        <v>-9.6497674184442793E-3</v>
      </c>
      <c r="AL676" s="12">
        <v>-5.10059061999967E-3</v>
      </c>
      <c r="AM676" s="12">
        <v>-1.5756950243329501E-2</v>
      </c>
      <c r="AN676" s="12">
        <v>-2.41255409011874E-2</v>
      </c>
      <c r="AO676" s="12">
        <v>-3.6176496597893598E-2</v>
      </c>
      <c r="AP676" s="12">
        <v>-7.1776233743628699E-3</v>
      </c>
      <c r="AQ676" s="12">
        <v>-3.1525170818726897E-2</v>
      </c>
      <c r="AR676" s="12">
        <v>2.2671439237025099E-2</v>
      </c>
      <c r="AS676" s="12">
        <v>-1.3351467756296699E-2</v>
      </c>
      <c r="AT676" s="12">
        <v>-4.63872471734414E-2</v>
      </c>
      <c r="AU676" s="12">
        <v>3.0988235184581599E-2</v>
      </c>
      <c r="AW676">
        <f t="array" ref="AW676">SUMPRODUCT(B676:AU676,TRANSPOSE('QoL regression results'!$H$3:$H$48))</f>
        <v>0.86637504770804252</v>
      </c>
    </row>
    <row r="677" spans="1:49" x14ac:dyDescent="0.3">
      <c r="A677">
        <v>676</v>
      </c>
      <c r="B677" s="12">
        <v>0.88191376737067095</v>
      </c>
      <c r="C677" s="12">
        <v>5.4069229437659801E-3</v>
      </c>
      <c r="D677" s="12">
        <v>-1.16063945467762E-2</v>
      </c>
      <c r="E677" s="12">
        <v>-5.5764997168937798E-2</v>
      </c>
      <c r="F677" s="12">
        <v>2.04005527787267E-2</v>
      </c>
      <c r="G677" s="12">
        <v>8.5509247586497208E-3</v>
      </c>
      <c r="H677" s="12">
        <v>8.2640408568059095E-3</v>
      </c>
      <c r="I677" s="12">
        <v>-2.4990326926412901E-2</v>
      </c>
      <c r="J677" s="12">
        <v>-7.2645028469751793E-2</v>
      </c>
      <c r="K677" s="12">
        <v>-3.1736834645013298E-2</v>
      </c>
      <c r="L677" s="12">
        <v>-9.3284079807651799E-2</v>
      </c>
      <c r="M677" s="12">
        <v>-9.9410427006575805E-2</v>
      </c>
      <c r="N677" s="12">
        <v>-8.2493151132715294E-3</v>
      </c>
      <c r="O677" s="12">
        <v>-7.7587151136554705E-2</v>
      </c>
      <c r="P677" s="12">
        <v>-9.4593537957534099E-2</v>
      </c>
      <c r="Q677" s="12">
        <v>-4.1158621192214202E-2</v>
      </c>
      <c r="R677" s="12">
        <v>-4.9242639196181201E-2</v>
      </c>
      <c r="S677" s="12">
        <v>-4.4331557648473803E-2</v>
      </c>
      <c r="T677" s="12">
        <v>-9.5737565856400003E-2</v>
      </c>
      <c r="U677" s="12">
        <v>-4.0619164278222096E-3</v>
      </c>
      <c r="V677" s="12">
        <v>-6.5828148229049505E-2</v>
      </c>
      <c r="W677" s="12">
        <v>-2.0048116186821899E-2</v>
      </c>
      <c r="X677" s="12">
        <v>-1.6317343476496202E-2</v>
      </c>
      <c r="Y677" s="12">
        <v>-3.9923317405657199E-3</v>
      </c>
      <c r="Z677" s="12">
        <v>1.28825853947299E-2</v>
      </c>
      <c r="AA677" s="12">
        <v>-1.01547359632818E-2</v>
      </c>
      <c r="AB677" s="12">
        <v>-6.09931055914162E-2</v>
      </c>
      <c r="AC677" s="12">
        <v>-2.2829244116653501E-2</v>
      </c>
      <c r="AD677" s="12">
        <v>-8.7827623856718801E-2</v>
      </c>
      <c r="AE677" s="12">
        <v>-2.558428302784E-2</v>
      </c>
      <c r="AF677" s="12">
        <v>-1.9640694580761401E-2</v>
      </c>
      <c r="AG677" s="12">
        <v>-4.4566411209413903E-2</v>
      </c>
      <c r="AH677" s="12">
        <v>-3.3460489783365598E-2</v>
      </c>
      <c r="AI677" s="12">
        <v>-1.47802916434416E-2</v>
      </c>
      <c r="AJ677" s="12">
        <v>-1.3906252190933501E-2</v>
      </c>
      <c r="AK677" s="12">
        <v>-1.9686037308582999E-3</v>
      </c>
      <c r="AL677" s="12">
        <v>8.5312724854204498E-3</v>
      </c>
      <c r="AM677" s="12">
        <v>-5.9256121705722102E-3</v>
      </c>
      <c r="AN677" s="12">
        <v>-1.428163797808E-2</v>
      </c>
      <c r="AO677" s="12">
        <v>-2.2975658869827501E-2</v>
      </c>
      <c r="AP677" s="12">
        <v>-7.6901629753142898E-3</v>
      </c>
      <c r="AQ677" s="12">
        <v>-4.1610814980825403E-2</v>
      </c>
      <c r="AR677" s="12">
        <v>1.9321789681992701E-2</v>
      </c>
      <c r="AS677" s="12">
        <v>-7.8506872741555406E-3</v>
      </c>
      <c r="AT677" s="12">
        <v>-3.9515370233650898E-2</v>
      </c>
      <c r="AU677" s="12">
        <v>3.6084603830495603E-2</v>
      </c>
      <c r="AW677">
        <f t="array" ref="AW677">SUMPRODUCT(B677:AU677,TRANSPOSE('QoL regression results'!$H$3:$H$48))</f>
        <v>0.85698455007272578</v>
      </c>
    </row>
    <row r="678" spans="1:49" x14ac:dyDescent="0.3">
      <c r="A678">
        <v>677</v>
      </c>
      <c r="B678" s="12">
        <v>0.88360576951982395</v>
      </c>
      <c r="C678" s="12">
        <v>2.8237822818987898E-3</v>
      </c>
      <c r="D678" s="12">
        <v>-4.9034908592906204E-3</v>
      </c>
      <c r="E678" s="12">
        <v>-2.68886693915407E-2</v>
      </c>
      <c r="F678" s="12">
        <v>2.1182248675171999E-2</v>
      </c>
      <c r="G678" s="12">
        <v>5.7427095162359103E-3</v>
      </c>
      <c r="H678" s="12">
        <v>3.05192503932734E-3</v>
      </c>
      <c r="I678" s="12">
        <v>-1.1656316748542899E-2</v>
      </c>
      <c r="J678" s="12">
        <v>-6.8711414489846204E-2</v>
      </c>
      <c r="K678" s="12">
        <v>-4.1838022420043398E-2</v>
      </c>
      <c r="L678" s="12">
        <v>-9.0125726749603105E-2</v>
      </c>
      <c r="M678" s="12">
        <v>-0.11048981774406599</v>
      </c>
      <c r="N678" s="12">
        <v>-2.4574846247270101E-2</v>
      </c>
      <c r="O678" s="12">
        <v>-3.52743365576648E-2</v>
      </c>
      <c r="P678" s="12">
        <v>-4.4778869129582399E-2</v>
      </c>
      <c r="Q678" s="12">
        <v>-5.5942762269304898E-2</v>
      </c>
      <c r="R678" s="12">
        <v>-0.120279663951695</v>
      </c>
      <c r="S678" s="12">
        <v>-5.0094733421618E-2</v>
      </c>
      <c r="T678" s="12">
        <v>-8.6882957669702707E-2</v>
      </c>
      <c r="U678" s="12">
        <v>-9.3479949983704593E-3</v>
      </c>
      <c r="V678" s="12">
        <v>-9.3862520397617694E-2</v>
      </c>
      <c r="W678" s="12">
        <v>-2.14414901621649E-2</v>
      </c>
      <c r="X678" s="12">
        <v>-9.9217493781042394E-3</v>
      </c>
      <c r="Y678" s="12">
        <v>3.6075796501668402E-2</v>
      </c>
      <c r="Z678" s="12">
        <v>-3.2133440067287499E-3</v>
      </c>
      <c r="AA678" s="12">
        <v>-1.4185467689123901E-2</v>
      </c>
      <c r="AB678" s="12">
        <v>-7.3483701736934207E-2</v>
      </c>
      <c r="AC678" s="12">
        <v>-4.9883928706299097E-3</v>
      </c>
      <c r="AD678" s="12">
        <v>-6.0423834731207901E-3</v>
      </c>
      <c r="AE678" s="12">
        <v>-1.84192909720544E-2</v>
      </c>
      <c r="AF678" s="12">
        <v>-1.6018216059674802E-2</v>
      </c>
      <c r="AG678" s="12">
        <v>-4.4332316310916497E-2</v>
      </c>
      <c r="AH678" s="12">
        <v>-3.47305533387752E-2</v>
      </c>
      <c r="AI678" s="12">
        <v>-1.33929503723257E-2</v>
      </c>
      <c r="AJ678" s="12">
        <v>-1.1421887990283E-2</v>
      </c>
      <c r="AK678" s="12">
        <v>3.1089419719509299E-3</v>
      </c>
      <c r="AL678" s="12">
        <v>9.0045987645254594E-3</v>
      </c>
      <c r="AM678" s="12">
        <v>-5.4507168255163397E-3</v>
      </c>
      <c r="AN678" s="12">
        <v>-1.2201486817129801E-2</v>
      </c>
      <c r="AO678" s="12">
        <v>-3.0565869878351699E-2</v>
      </c>
      <c r="AP678" s="12">
        <v>-9.4551583925282096E-3</v>
      </c>
      <c r="AQ678" s="12">
        <v>-3.8627102842489797E-2</v>
      </c>
      <c r="AR678" s="12">
        <v>2.0629573414866199E-2</v>
      </c>
      <c r="AS678" s="12">
        <v>-1.4947414013968201E-2</v>
      </c>
      <c r="AT678" s="12">
        <v>-4.6553219594074199E-2</v>
      </c>
      <c r="AU678" s="12">
        <v>3.4728438327275901E-2</v>
      </c>
      <c r="AW678">
        <f t="array" ref="AW678">SUMPRODUCT(B678:AU678,TRANSPOSE('QoL regression results'!$H$3:$H$48))</f>
        <v>0.85787981494557419</v>
      </c>
    </row>
    <row r="679" spans="1:49" x14ac:dyDescent="0.3">
      <c r="A679">
        <v>678</v>
      </c>
      <c r="B679" s="12">
        <v>0.89060655713554104</v>
      </c>
      <c r="C679" s="12">
        <v>-1.64716811190468E-3</v>
      </c>
      <c r="D679" s="12">
        <v>-1.33613082293204E-2</v>
      </c>
      <c r="E679" s="12">
        <v>-5.5262306988210101E-2</v>
      </c>
      <c r="F679" s="12">
        <v>1.2229285262132201E-2</v>
      </c>
      <c r="G679" s="12">
        <v>3.9431559253645804E-3</v>
      </c>
      <c r="H679" s="12">
        <v>-5.1347127601107804E-3</v>
      </c>
      <c r="I679" s="12">
        <v>-2.8866127829515399E-2</v>
      </c>
      <c r="J679" s="12">
        <v>-3.3054552902597699E-2</v>
      </c>
      <c r="K679" s="12">
        <v>-4.3272037417341903E-2</v>
      </c>
      <c r="L679" s="12">
        <v>-8.5848014956332805E-2</v>
      </c>
      <c r="M679" s="12">
        <v>-0.104175447494601</v>
      </c>
      <c r="N679" s="12">
        <v>-1.6437221726267201E-2</v>
      </c>
      <c r="O679" s="12">
        <v>-7.7510699373945099E-2</v>
      </c>
      <c r="P679" s="12">
        <v>-7.8899830899494594E-2</v>
      </c>
      <c r="Q679" s="12">
        <v>-5.7288645921749697E-2</v>
      </c>
      <c r="R679" s="12">
        <v>-0.119572014300232</v>
      </c>
      <c r="S679" s="12">
        <v>-4.7676030212171899E-2</v>
      </c>
      <c r="T679" s="12">
        <v>-7.5159244419843702E-2</v>
      </c>
      <c r="U679" s="12">
        <v>8.2268211845129297E-3</v>
      </c>
      <c r="V679" s="12">
        <v>-4.7867936665623903E-2</v>
      </c>
      <c r="W679" s="12">
        <v>-2.4998090209317599E-2</v>
      </c>
      <c r="X679" s="12">
        <v>-3.02519706051077E-2</v>
      </c>
      <c r="Y679" s="12">
        <v>-7.1790201955937299E-3</v>
      </c>
      <c r="Z679" s="12">
        <v>1.4617089646152E-2</v>
      </c>
      <c r="AA679" s="12">
        <v>-3.187618213711E-2</v>
      </c>
      <c r="AB679" s="12">
        <v>-5.5337339267544403E-2</v>
      </c>
      <c r="AC679" s="12">
        <v>-8.1149019919114895E-3</v>
      </c>
      <c r="AD679" s="12">
        <v>-4.4846181032849701E-2</v>
      </c>
      <c r="AE679" s="12">
        <v>-2.8138997028557201E-2</v>
      </c>
      <c r="AF679" s="12">
        <v>-1.84419700724286E-2</v>
      </c>
      <c r="AG679" s="12">
        <v>-4.0930614711415202E-2</v>
      </c>
      <c r="AH679" s="12">
        <v>-2.2797000601300899E-2</v>
      </c>
      <c r="AI679" s="12">
        <v>-1.7615356483750198E-2</v>
      </c>
      <c r="AJ679" s="12">
        <v>-7.5543704058390502E-3</v>
      </c>
      <c r="AK679" s="12">
        <v>9.54731682545587E-4</v>
      </c>
      <c r="AL679" s="12">
        <v>5.9068367746204697E-3</v>
      </c>
      <c r="AM679" s="12">
        <v>-1.18133878610519E-2</v>
      </c>
      <c r="AN679" s="12">
        <v>-1.56201614416313E-2</v>
      </c>
      <c r="AO679" s="12">
        <v>-2.4638145022580601E-2</v>
      </c>
      <c r="AP679" s="12">
        <v>-1.13613437647861E-2</v>
      </c>
      <c r="AQ679" s="12">
        <v>-3.5556930168635197E-2</v>
      </c>
      <c r="AR679" s="12">
        <v>2.1303765026146199E-2</v>
      </c>
      <c r="AS679" s="12">
        <v>-8.1125653177534108E-3</v>
      </c>
      <c r="AT679" s="12">
        <v>-3.9373531942622601E-2</v>
      </c>
      <c r="AU679" s="12">
        <v>3.0591572300190301E-2</v>
      </c>
      <c r="AW679">
        <f t="array" ref="AW679">SUMPRODUCT(B679:AU679,TRANSPOSE('QoL regression results'!$H$3:$H$48))</f>
        <v>0.87371639330886064</v>
      </c>
    </row>
    <row r="680" spans="1:49" x14ac:dyDescent="0.3">
      <c r="A680">
        <v>679</v>
      </c>
      <c r="B680" s="12">
        <v>0.87775396984242204</v>
      </c>
      <c r="C680" s="12">
        <v>-4.0741389071279098E-3</v>
      </c>
      <c r="D680" s="12">
        <v>-2.3603592890526999E-2</v>
      </c>
      <c r="E680" s="12">
        <v>-4.2510010747697502E-2</v>
      </c>
      <c r="F680" s="12">
        <v>2.4205442292994501E-2</v>
      </c>
      <c r="G680" s="12">
        <v>1.2124728198505999E-2</v>
      </c>
      <c r="H680" s="12">
        <v>6.1523935212742104E-3</v>
      </c>
      <c r="I680" s="12">
        <v>-7.674149364379E-3</v>
      </c>
      <c r="J680" s="12">
        <v>-6.2915385655696807E-2</v>
      </c>
      <c r="K680" s="12">
        <v>-3.4283680434078402E-2</v>
      </c>
      <c r="L680" s="12">
        <v>-7.8094570221971901E-2</v>
      </c>
      <c r="M680" s="12">
        <v>-0.10080095306978699</v>
      </c>
      <c r="N680" s="12">
        <v>-1.33233118667479E-2</v>
      </c>
      <c r="O680" s="12">
        <v>-5.1772517496714097E-2</v>
      </c>
      <c r="P680" s="12">
        <v>-0.104871210356088</v>
      </c>
      <c r="Q680" s="12">
        <v>-2.38717483778325E-2</v>
      </c>
      <c r="R680" s="12">
        <v>-9.9509745546146E-2</v>
      </c>
      <c r="S680" s="12">
        <v>-4.4583476423375699E-2</v>
      </c>
      <c r="T680" s="12">
        <v>-7.4296455381080401E-2</v>
      </c>
      <c r="U680" s="12">
        <v>1.26894063937113E-2</v>
      </c>
      <c r="V680" s="12">
        <v>-0.11349563468801301</v>
      </c>
      <c r="W680" s="12">
        <v>-2.70714458662735E-2</v>
      </c>
      <c r="X680" s="12">
        <v>-4.4976954020371003E-2</v>
      </c>
      <c r="Y680" s="12">
        <v>1.94209747691634E-3</v>
      </c>
      <c r="Z680" s="12">
        <v>1.4790950869560299E-2</v>
      </c>
      <c r="AA680" s="12">
        <v>-1.15047478498493E-2</v>
      </c>
      <c r="AB680" s="12">
        <v>-7.1381857482725103E-2</v>
      </c>
      <c r="AC680" s="12">
        <v>-1.46242139984242E-2</v>
      </c>
      <c r="AD680" s="12">
        <v>-7.6777485232643897E-2</v>
      </c>
      <c r="AE680" s="12">
        <v>-2.8104955477847301E-2</v>
      </c>
      <c r="AF680" s="12">
        <v>-2.27147846954961E-2</v>
      </c>
      <c r="AG680" s="12">
        <v>-4.5446874989146201E-2</v>
      </c>
      <c r="AH680" s="12">
        <v>-3.32868175193076E-2</v>
      </c>
      <c r="AI680" s="12">
        <v>-1.51209455953172E-2</v>
      </c>
      <c r="AJ680" s="12">
        <v>-1.5918246112484699E-2</v>
      </c>
      <c r="AK680" s="12">
        <v>7.8216758905109308E-3</v>
      </c>
      <c r="AL680" s="12">
        <v>1.2234399957010001E-2</v>
      </c>
      <c r="AM680" s="12">
        <v>1.44339803013295E-3</v>
      </c>
      <c r="AN680" s="12">
        <v>-7.0617682491209101E-3</v>
      </c>
      <c r="AO680" s="12">
        <v>-2.30967892001578E-2</v>
      </c>
      <c r="AP680" s="12">
        <v>-1.1198428457623699E-2</v>
      </c>
      <c r="AQ680" s="12">
        <v>-3.70851279232665E-2</v>
      </c>
      <c r="AR680" s="12">
        <v>2.5056978422443001E-2</v>
      </c>
      <c r="AS680" s="12">
        <v>-1.28874496376854E-2</v>
      </c>
      <c r="AT680" s="12">
        <v>-3.9504081733808698E-2</v>
      </c>
      <c r="AU680" s="12">
        <v>4.04639296796191E-2</v>
      </c>
      <c r="AW680">
        <f t="array" ref="AW680">SUMPRODUCT(B680:AU680,TRANSPOSE('QoL regression results'!$H$3:$H$48))</f>
        <v>0.85670155228012446</v>
      </c>
    </row>
    <row r="681" spans="1:49" x14ac:dyDescent="0.3">
      <c r="A681">
        <v>680</v>
      </c>
      <c r="B681" s="12">
        <v>0.89272996614693501</v>
      </c>
      <c r="C681" s="12">
        <v>3.02316312608593E-3</v>
      </c>
      <c r="D681" s="12">
        <v>6.7498655656834999E-3</v>
      </c>
      <c r="E681" s="12">
        <v>-1.0135060595957099E-2</v>
      </c>
      <c r="F681" s="12">
        <v>2.09103811877825E-2</v>
      </c>
      <c r="G681" s="12">
        <v>1.5464538913313701E-2</v>
      </c>
      <c r="H681" s="12">
        <v>-1.3353353463367801E-4</v>
      </c>
      <c r="I681" s="12">
        <v>-1.26068416402221E-2</v>
      </c>
      <c r="J681" s="12">
        <v>-4.0990214529932803E-2</v>
      </c>
      <c r="K681" s="12">
        <v>-3.8865116742583403E-2</v>
      </c>
      <c r="L681" s="12">
        <v>-9.2668798216364104E-2</v>
      </c>
      <c r="M681" s="12">
        <v>-7.8484340703477498E-2</v>
      </c>
      <c r="N681" s="12">
        <v>-1.9499382202650101E-2</v>
      </c>
      <c r="O681" s="12">
        <v>-5.6277652722462802E-2</v>
      </c>
      <c r="P681" s="12">
        <v>-9.9931118310818301E-2</v>
      </c>
      <c r="Q681" s="12">
        <v>-5.2703494794510197E-2</v>
      </c>
      <c r="R681" s="12">
        <v>-1.04626476053071E-2</v>
      </c>
      <c r="S681" s="12">
        <v>-5.662980364083E-2</v>
      </c>
      <c r="T681" s="12">
        <v>-8.4499850474557506E-2</v>
      </c>
      <c r="U681" s="12">
        <v>2.6861026469588201E-2</v>
      </c>
      <c r="V681" s="12">
        <v>-0.115145801028617</v>
      </c>
      <c r="W681" s="12">
        <v>-2.4107487983474798E-2</v>
      </c>
      <c r="X681" s="12">
        <v>-2.0462838162342398E-3</v>
      </c>
      <c r="Y681" s="12">
        <v>-3.4278033994593802E-3</v>
      </c>
      <c r="Z681" s="12">
        <v>4.7853967797953603E-2</v>
      </c>
      <c r="AA681" s="12">
        <v>-2.18076537916456E-2</v>
      </c>
      <c r="AB681" s="12">
        <v>-6.0720332818398802E-2</v>
      </c>
      <c r="AC681" s="12">
        <v>-5.9063814678272E-2</v>
      </c>
      <c r="AD681" s="12">
        <v>-6.5497198159631504E-4</v>
      </c>
      <c r="AE681" s="12">
        <v>-2.4770198632758901E-2</v>
      </c>
      <c r="AF681" s="12">
        <v>-2.57333556023434E-2</v>
      </c>
      <c r="AG681" s="12">
        <v>-4.9484764991176003E-2</v>
      </c>
      <c r="AH681" s="12">
        <v>-3.5450848160117197E-2</v>
      </c>
      <c r="AI681" s="12">
        <v>-2.2361395298719201E-2</v>
      </c>
      <c r="AJ681" s="12">
        <v>-9.9406416651449895E-3</v>
      </c>
      <c r="AK681" s="12">
        <v>-2.7411910565806499E-3</v>
      </c>
      <c r="AL681" s="12">
        <v>3.1884416181222602E-3</v>
      </c>
      <c r="AM681" s="12">
        <v>-1.71990492474352E-3</v>
      </c>
      <c r="AN681" s="12">
        <v>-1.25995651336759E-2</v>
      </c>
      <c r="AO681" s="12">
        <v>-3.3261143452709301E-2</v>
      </c>
      <c r="AP681" s="12">
        <v>-8.7562338944864801E-3</v>
      </c>
      <c r="AQ681" s="12">
        <v>-3.6327307378848601E-2</v>
      </c>
      <c r="AR681" s="12">
        <v>2.3126995052661699E-2</v>
      </c>
      <c r="AS681" s="12">
        <v>-1.4807829722255901E-2</v>
      </c>
      <c r="AT681" s="12">
        <v>-4.5311950037244801E-2</v>
      </c>
      <c r="AU681" s="12">
        <v>2.9961821404024799E-2</v>
      </c>
      <c r="AW681">
        <f t="array" ref="AW681">SUMPRODUCT(B681:AU681,TRANSPOSE('QoL regression results'!$H$3:$H$48))</f>
        <v>0.86046755960494004</v>
      </c>
    </row>
    <row r="682" spans="1:49" x14ac:dyDescent="0.3">
      <c r="A682">
        <v>681</v>
      </c>
      <c r="B682" s="12">
        <v>0.89585840002758199</v>
      </c>
      <c r="C682" s="12">
        <v>6.1254500912805397E-3</v>
      </c>
      <c r="D682" s="12">
        <v>8.7031301965359905E-3</v>
      </c>
      <c r="E682" s="12">
        <v>-2.49447394840147E-2</v>
      </c>
      <c r="F682" s="12">
        <v>2.3640280319123401E-2</v>
      </c>
      <c r="G682" s="12">
        <v>7.9461821296674708E-3</v>
      </c>
      <c r="H682" s="12">
        <v>1.1161020501417301E-2</v>
      </c>
      <c r="I682" s="12">
        <v>-2.4437623138159101E-2</v>
      </c>
      <c r="J682" s="12">
        <v>-4.4424455991111299E-2</v>
      </c>
      <c r="K682" s="12">
        <v>-4.12122348581049E-2</v>
      </c>
      <c r="L682" s="12">
        <v>-8.9692019694779898E-2</v>
      </c>
      <c r="M682" s="12">
        <v>-0.100824090796234</v>
      </c>
      <c r="N682" s="12">
        <v>-1.19675498428928E-2</v>
      </c>
      <c r="O682" s="12">
        <v>-2.32713126874412E-2</v>
      </c>
      <c r="P682" s="12">
        <v>-0.108462554697092</v>
      </c>
      <c r="Q682" s="12">
        <v>-2.7495858979137401E-2</v>
      </c>
      <c r="R682" s="12">
        <v>-4.93177909438079E-2</v>
      </c>
      <c r="S682" s="12">
        <v>-4.0815987161553997E-2</v>
      </c>
      <c r="T682" s="12">
        <v>-9.5002920669528604E-2</v>
      </c>
      <c r="U682" s="12">
        <v>-1.5059412600068199E-2</v>
      </c>
      <c r="V682" s="12">
        <v>-9.0173319598238599E-2</v>
      </c>
      <c r="W682" s="12">
        <v>-2.5483337658662199E-2</v>
      </c>
      <c r="X682" s="12">
        <v>-8.0078818114965606E-3</v>
      </c>
      <c r="Y682" s="12">
        <v>1.05757666000264E-2</v>
      </c>
      <c r="Z682" s="12">
        <v>-1.42491460991195E-2</v>
      </c>
      <c r="AA682" s="12">
        <v>-1.7211121300107102E-2</v>
      </c>
      <c r="AB682" s="12">
        <v>-8.5888666332428795E-2</v>
      </c>
      <c r="AC682" s="12">
        <v>-3.3190328738898302E-2</v>
      </c>
      <c r="AD682" s="12">
        <v>-4.8660809944463597E-2</v>
      </c>
      <c r="AE682" s="12">
        <v>-2.8799526503567201E-2</v>
      </c>
      <c r="AF682" s="12">
        <v>-2.1110527623804901E-2</v>
      </c>
      <c r="AG682" s="12">
        <v>-3.3184210944478203E-2</v>
      </c>
      <c r="AH682" s="12">
        <v>-4.1743415330821598E-2</v>
      </c>
      <c r="AI682" s="12">
        <v>-1.2171112082512399E-2</v>
      </c>
      <c r="AJ682" s="12">
        <v>-1.06123348557696E-2</v>
      </c>
      <c r="AK682" s="12">
        <v>-8.2411775448747501E-3</v>
      </c>
      <c r="AL682" s="12">
        <v>-3.9945879129144298E-3</v>
      </c>
      <c r="AM682" s="12">
        <v>-1.6507077489173301E-2</v>
      </c>
      <c r="AN682" s="12">
        <v>-2.6971084608715001E-2</v>
      </c>
      <c r="AO682" s="12">
        <v>-3.6631021281705603E-2</v>
      </c>
      <c r="AP682" s="12">
        <v>-1.1862285241784299E-2</v>
      </c>
      <c r="AQ682" s="12">
        <v>-3.8622977200059E-2</v>
      </c>
      <c r="AR682" s="12">
        <v>2.2265786289446601E-2</v>
      </c>
      <c r="AS682" s="12">
        <v>-1.2883626892052099E-2</v>
      </c>
      <c r="AT682" s="12">
        <v>-4.2766393949384703E-2</v>
      </c>
      <c r="AU682" s="12">
        <v>3.4577331417458099E-2</v>
      </c>
      <c r="AW682">
        <f t="array" ref="AW682">SUMPRODUCT(B682:AU682,TRANSPOSE('QoL regression results'!$H$3:$H$48))</f>
        <v>0.85012039678384599</v>
      </c>
    </row>
    <row r="683" spans="1:49" x14ac:dyDescent="0.3">
      <c r="A683">
        <v>682</v>
      </c>
      <c r="B683" s="12">
        <v>0.89069433955879296</v>
      </c>
      <c r="C683" s="12">
        <v>5.1672709203580696E-4</v>
      </c>
      <c r="D683" s="12">
        <v>1.06084896640705E-2</v>
      </c>
      <c r="E683" s="12">
        <v>-3.1240843762609601E-2</v>
      </c>
      <c r="F683" s="12">
        <v>3.1449551188584501E-2</v>
      </c>
      <c r="G683" s="12">
        <v>3.4507838032050799E-2</v>
      </c>
      <c r="H683" s="12">
        <v>1.71579291738152E-3</v>
      </c>
      <c r="I683" s="12">
        <v>-2.39374366972194E-2</v>
      </c>
      <c r="J683" s="12">
        <v>-5.4727951108384798E-2</v>
      </c>
      <c r="K683" s="12">
        <v>-4.4066005146539702E-2</v>
      </c>
      <c r="L683" s="12">
        <v>-8.4047838122818602E-2</v>
      </c>
      <c r="M683" s="12">
        <v>-9.0764444898252597E-2</v>
      </c>
      <c r="N683" s="12">
        <v>-1.47129816424123E-2</v>
      </c>
      <c r="O683" s="12">
        <v>-5.8404399908425601E-2</v>
      </c>
      <c r="P683" s="12">
        <v>-8.7957234523825006E-2</v>
      </c>
      <c r="Q683" s="12">
        <v>-1.9830132209720599E-2</v>
      </c>
      <c r="R683" s="12">
        <v>-6.1527703523175603E-2</v>
      </c>
      <c r="S683" s="12">
        <v>-2.88007491738584E-2</v>
      </c>
      <c r="T683" s="12">
        <v>-9.9899978308516504E-2</v>
      </c>
      <c r="U683" s="12">
        <v>-2.72337962476045E-2</v>
      </c>
      <c r="V683" s="12">
        <v>-3.1802493462325498E-2</v>
      </c>
      <c r="W683" s="12">
        <v>-3.3323675395273297E-2</v>
      </c>
      <c r="X683" s="12">
        <v>-1.13044876335694E-2</v>
      </c>
      <c r="Y683" s="12">
        <v>1.0875006030368801E-2</v>
      </c>
      <c r="Z683" s="12">
        <v>-1.28255020803452E-2</v>
      </c>
      <c r="AA683" s="12">
        <v>-1.8397780163894199E-2</v>
      </c>
      <c r="AB683" s="12">
        <v>-6.4497167018642207E-2</v>
      </c>
      <c r="AC683" s="12">
        <v>-6.69010666772938E-2</v>
      </c>
      <c r="AD683" s="12">
        <v>-3.7747815315044499E-3</v>
      </c>
      <c r="AE683" s="12">
        <v>-1.9902593652825099E-2</v>
      </c>
      <c r="AF683" s="12">
        <v>-1.3230931092078501E-2</v>
      </c>
      <c r="AG683" s="12">
        <v>-4.2160569500419499E-2</v>
      </c>
      <c r="AH683" s="12">
        <v>-4.5716988599461203E-2</v>
      </c>
      <c r="AI683" s="12">
        <v>-2.12291893819017E-2</v>
      </c>
      <c r="AJ683" s="12">
        <v>-9.5579768470879407E-3</v>
      </c>
      <c r="AK683" s="12">
        <v>-1.2776466119237E-3</v>
      </c>
      <c r="AL683" s="12">
        <v>6.5217508012830501E-3</v>
      </c>
      <c r="AM683" s="12">
        <v>-1.22314952194288E-2</v>
      </c>
      <c r="AN683" s="12">
        <v>-1.9126284190463E-2</v>
      </c>
      <c r="AO683" s="12">
        <v>-2.7404256524440999E-2</v>
      </c>
      <c r="AP683" s="12">
        <v>-1.50812078384145E-2</v>
      </c>
      <c r="AQ683" s="12">
        <v>-3.9335512952349203E-2</v>
      </c>
      <c r="AR683" s="12">
        <v>2.49409386737219E-2</v>
      </c>
      <c r="AS683" s="12">
        <v>-9.5906093731295394E-3</v>
      </c>
      <c r="AT683" s="12">
        <v>-4.67328525161161E-2</v>
      </c>
      <c r="AU683" s="12">
        <v>3.2556597867247503E-2</v>
      </c>
      <c r="AW683">
        <f t="array" ref="AW683">SUMPRODUCT(B683:AU683,TRANSPOSE('QoL regression results'!$H$3:$H$48))</f>
        <v>0.85149910176061483</v>
      </c>
    </row>
    <row r="684" spans="1:49" x14ac:dyDescent="0.3">
      <c r="A684">
        <v>683</v>
      </c>
      <c r="B684" s="12">
        <v>0.89731623993256204</v>
      </c>
      <c r="C684" s="12">
        <v>2.8392320826975002E-4</v>
      </c>
      <c r="D684" s="12">
        <v>-1.5930750782306401E-2</v>
      </c>
      <c r="E684" s="12">
        <v>-3.6757006216958897E-2</v>
      </c>
      <c r="F684" s="12">
        <v>3.8137314066978303E-2</v>
      </c>
      <c r="G684" s="12">
        <v>4.3712869159462903E-2</v>
      </c>
      <c r="H684" s="12">
        <v>3.5420020059715597E-2</v>
      </c>
      <c r="I684" s="12">
        <v>-2.3438418174507598E-2</v>
      </c>
      <c r="J684" s="12">
        <v>-4.9529985519751601E-2</v>
      </c>
      <c r="K684" s="12">
        <v>-3.4064997283594002E-2</v>
      </c>
      <c r="L684" s="12">
        <v>-7.0557416048474306E-2</v>
      </c>
      <c r="M684" s="12">
        <v>-4.6756004391895201E-2</v>
      </c>
      <c r="N684" s="12">
        <v>-1.7964618870115402E-2</v>
      </c>
      <c r="O684" s="12">
        <v>-6.7458257368792601E-2</v>
      </c>
      <c r="P684" s="12">
        <v>-6.8434349479984197E-2</v>
      </c>
      <c r="Q684" s="12">
        <v>-9.37943138603856E-2</v>
      </c>
      <c r="R684" s="12">
        <v>-5.1856120870766603E-2</v>
      </c>
      <c r="S684" s="12">
        <v>-3.5660082289575998E-2</v>
      </c>
      <c r="T684" s="12">
        <v>-7.9744800388583795E-2</v>
      </c>
      <c r="U684" s="12">
        <v>3.2316419006141697E-2</v>
      </c>
      <c r="V684" s="12">
        <v>-0.13481938080081801</v>
      </c>
      <c r="W684" s="12">
        <v>-2.63164841130911E-2</v>
      </c>
      <c r="X684" s="12">
        <v>-3.6616869904805699E-2</v>
      </c>
      <c r="Y684" s="12">
        <v>-1.37024542039858E-2</v>
      </c>
      <c r="Z684" s="12">
        <v>1.4576163460258301E-3</v>
      </c>
      <c r="AA684" s="12">
        <v>-2.1174275718225801E-2</v>
      </c>
      <c r="AB684" s="12">
        <v>-8.17743260105699E-2</v>
      </c>
      <c r="AC684" s="12">
        <v>-1.15679637425938E-2</v>
      </c>
      <c r="AD684" s="12">
        <v>1.9994539492526602E-2</v>
      </c>
      <c r="AE684" s="12">
        <v>-2.6127665094517E-2</v>
      </c>
      <c r="AF684" s="12">
        <v>-8.8770175614582194E-3</v>
      </c>
      <c r="AG684" s="12">
        <v>-4.7200932511789397E-2</v>
      </c>
      <c r="AH684" s="12">
        <v>-4.8097021832003303E-2</v>
      </c>
      <c r="AI684" s="12">
        <v>-2.4032432023021001E-2</v>
      </c>
      <c r="AJ684" s="12">
        <v>-1.5529177805753301E-2</v>
      </c>
      <c r="AK684" s="12">
        <v>1.0021990306154E-3</v>
      </c>
      <c r="AL684" s="12">
        <v>6.8318748988132998E-3</v>
      </c>
      <c r="AM684" s="12">
        <v>-4.8414276660281403E-3</v>
      </c>
      <c r="AN684" s="12">
        <v>-1.1890550345193899E-2</v>
      </c>
      <c r="AO684" s="12">
        <v>-2.96095306055345E-2</v>
      </c>
      <c r="AP684" s="12">
        <v>-9.6269056775418697E-3</v>
      </c>
      <c r="AQ684" s="12">
        <v>-3.9717777930231797E-2</v>
      </c>
      <c r="AR684" s="12">
        <v>2.0867511775144999E-2</v>
      </c>
      <c r="AS684" s="12">
        <v>-1.34460407158573E-2</v>
      </c>
      <c r="AT684" s="12">
        <v>-4.4882960906145901E-2</v>
      </c>
      <c r="AU684" s="12">
        <v>2.8684144940456201E-2</v>
      </c>
      <c r="AW684">
        <f t="array" ref="AW684">SUMPRODUCT(B684:AU684,TRANSPOSE('QoL regression results'!$H$3:$H$48))</f>
        <v>0.8560510929993721</v>
      </c>
    </row>
    <row r="685" spans="1:49" x14ac:dyDescent="0.3">
      <c r="A685">
        <v>684</v>
      </c>
      <c r="B685" s="12">
        <v>0.893068178854179</v>
      </c>
      <c r="C685" s="12">
        <v>-2.0368534300157499E-3</v>
      </c>
      <c r="D685" s="12">
        <v>8.3901174608059497E-3</v>
      </c>
      <c r="E685" s="12">
        <v>-3.1453284972115997E-2</v>
      </c>
      <c r="F685" s="12">
        <v>2.7539541359378899E-2</v>
      </c>
      <c r="G685" s="12">
        <v>2.0242629940880299E-2</v>
      </c>
      <c r="H685" s="12">
        <v>1.36177502147075E-2</v>
      </c>
      <c r="I685" s="12">
        <v>-1.10054553766711E-2</v>
      </c>
      <c r="J685" s="12">
        <v>-4.4426377199856697E-2</v>
      </c>
      <c r="K685" s="12">
        <v>-4.4851087918289602E-2</v>
      </c>
      <c r="L685" s="12">
        <v>-9.4922320861850401E-2</v>
      </c>
      <c r="M685" s="12">
        <v>-0.116224751211463</v>
      </c>
      <c r="N685" s="12">
        <v>-8.9573212247029497E-3</v>
      </c>
      <c r="O685" s="12">
        <v>-4.0367036278719598E-2</v>
      </c>
      <c r="P685" s="12">
        <v>-9.2491540614252105E-2</v>
      </c>
      <c r="Q685" s="12">
        <v>-4.7628195005693701E-2</v>
      </c>
      <c r="R685" s="12">
        <v>-5.3903773848136903E-2</v>
      </c>
      <c r="S685" s="12">
        <v>-3.9073428967118802E-2</v>
      </c>
      <c r="T685" s="12">
        <v>-8.7302610641049799E-2</v>
      </c>
      <c r="U685" s="12">
        <v>2.6770959861791201E-3</v>
      </c>
      <c r="V685" s="12">
        <v>-8.2215760945910807E-2</v>
      </c>
      <c r="W685" s="12">
        <v>-3.1511835935964801E-2</v>
      </c>
      <c r="X685" s="12">
        <v>-4.8560888640754897E-3</v>
      </c>
      <c r="Y685" s="12">
        <v>1.2911279861724001E-2</v>
      </c>
      <c r="Z685" s="12">
        <v>-4.3729563853682603E-2</v>
      </c>
      <c r="AA685" s="12">
        <v>-2.23979504870606E-2</v>
      </c>
      <c r="AB685" s="12">
        <v>-7.2659976243672597E-2</v>
      </c>
      <c r="AC685" s="12">
        <v>-7.5700200251542903E-3</v>
      </c>
      <c r="AD685" s="12">
        <v>-7.2462233757596695E-2</v>
      </c>
      <c r="AE685" s="12">
        <v>-2.5461003286269001E-2</v>
      </c>
      <c r="AF685" s="12">
        <v>-2.6349974674710001E-2</v>
      </c>
      <c r="AG685" s="12">
        <v>-5.1578048897947502E-2</v>
      </c>
      <c r="AH685" s="12">
        <v>-4.5467848447979603E-2</v>
      </c>
      <c r="AI685" s="12">
        <v>-1.46630308400728E-2</v>
      </c>
      <c r="AJ685" s="12">
        <v>-7.93428607619278E-3</v>
      </c>
      <c r="AK685" s="12">
        <v>-4.8162460736948901E-4</v>
      </c>
      <c r="AL685" s="12">
        <v>5.2331605958634503E-3</v>
      </c>
      <c r="AM685" s="12">
        <v>-7.7605353052329802E-3</v>
      </c>
      <c r="AN685" s="12">
        <v>-1.08329127339508E-2</v>
      </c>
      <c r="AO685" s="12">
        <v>-2.9540540213509402E-2</v>
      </c>
      <c r="AP685" s="12">
        <v>-7.5825250423387103E-3</v>
      </c>
      <c r="AQ685" s="12">
        <v>-4.0416955151497701E-2</v>
      </c>
      <c r="AR685" s="12">
        <v>1.8752220531887801E-2</v>
      </c>
      <c r="AS685" s="12">
        <v>-1.0008988743905401E-2</v>
      </c>
      <c r="AT685" s="12">
        <v>-4.4109484246827702E-2</v>
      </c>
      <c r="AU685" s="12">
        <v>3.5077598672506198E-2</v>
      </c>
      <c r="AW685">
        <f t="array" ref="AW685">SUMPRODUCT(B685:AU685,TRANSPOSE('QoL regression results'!$H$3:$H$48))</f>
        <v>0.85283349100206285</v>
      </c>
    </row>
    <row r="686" spans="1:49" x14ac:dyDescent="0.3">
      <c r="A686">
        <v>685</v>
      </c>
      <c r="B686" s="12">
        <v>0.88381164568632897</v>
      </c>
      <c r="C686" s="12">
        <v>6.6996597629202098E-3</v>
      </c>
      <c r="D686" s="12">
        <v>5.4175433698952996E-3</v>
      </c>
      <c r="E686" s="12">
        <v>-1.9828448711378701E-2</v>
      </c>
      <c r="F686" s="12">
        <v>2.1272045130541799E-2</v>
      </c>
      <c r="G686" s="12">
        <v>1.53633309934459E-2</v>
      </c>
      <c r="H686" s="12">
        <v>6.06511670052541E-3</v>
      </c>
      <c r="I686" s="12">
        <v>-1.06315081659698E-2</v>
      </c>
      <c r="J686" s="12">
        <v>-2.57426486645023E-2</v>
      </c>
      <c r="K686" s="12">
        <v>-3.9407508156728999E-2</v>
      </c>
      <c r="L686" s="12">
        <v>-9.1093479296334198E-2</v>
      </c>
      <c r="M686" s="12">
        <v>-0.124611907597589</v>
      </c>
      <c r="N686" s="12">
        <v>-2.32330123083553E-2</v>
      </c>
      <c r="O686" s="12">
        <v>-3.3528600375714299E-2</v>
      </c>
      <c r="P686" s="12">
        <v>-4.5980606573628999E-2</v>
      </c>
      <c r="Q686" s="12">
        <v>-5.2320007190432498E-2</v>
      </c>
      <c r="R686" s="12">
        <v>-7.0870367366356102E-2</v>
      </c>
      <c r="S686" s="12">
        <v>-6.9745570692313699E-2</v>
      </c>
      <c r="T686" s="12">
        <v>-9.7286412678510403E-2</v>
      </c>
      <c r="U686" s="12">
        <v>1.36153137073907E-2</v>
      </c>
      <c r="V686" s="12">
        <v>-9.4657161367909401E-2</v>
      </c>
      <c r="W686" s="12">
        <v>-1.1865966385725299E-2</v>
      </c>
      <c r="X686" s="12">
        <v>-4.5232127127370597E-2</v>
      </c>
      <c r="Y686" s="12">
        <v>-6.0317539428153197E-3</v>
      </c>
      <c r="Z686" s="12">
        <v>-2.0577266986634399E-2</v>
      </c>
      <c r="AA686" s="12">
        <v>-3.10817607849934E-2</v>
      </c>
      <c r="AB686" s="12">
        <v>-5.6042595888431398E-2</v>
      </c>
      <c r="AC686" s="12">
        <v>-7.9229281360698497E-2</v>
      </c>
      <c r="AD686" s="12">
        <v>2.5459273064652E-4</v>
      </c>
      <c r="AE686" s="12">
        <v>-2.3501245192787099E-2</v>
      </c>
      <c r="AF686" s="12">
        <v>-7.8190157154065902E-3</v>
      </c>
      <c r="AG686" s="12">
        <v>-4.24614368188347E-2</v>
      </c>
      <c r="AH686" s="12">
        <v>-3.6139161400506603E-2</v>
      </c>
      <c r="AI686" s="12">
        <v>-1.5323399914969E-2</v>
      </c>
      <c r="AJ686" s="12">
        <v>-1.13355686462222E-2</v>
      </c>
      <c r="AK686" s="12">
        <v>9.4606637652507204E-4</v>
      </c>
      <c r="AL686" s="12">
        <v>4.3251973045415702E-3</v>
      </c>
      <c r="AM686" s="12">
        <v>-7.8253082637561797E-3</v>
      </c>
      <c r="AN686" s="12">
        <v>-1.8532073643325001E-2</v>
      </c>
      <c r="AO686" s="12">
        <v>-3.5357893224525899E-2</v>
      </c>
      <c r="AP686" s="12">
        <v>-1.10555693353762E-2</v>
      </c>
      <c r="AQ686" s="12">
        <v>-3.9186932110841399E-2</v>
      </c>
      <c r="AR686" s="12">
        <v>2.4300689448705101E-2</v>
      </c>
      <c r="AS686" s="12">
        <v>-8.3204994876997906E-3</v>
      </c>
      <c r="AT686" s="12">
        <v>-4.2249330785794403E-2</v>
      </c>
      <c r="AU686" s="12">
        <v>3.4708176776202797E-2</v>
      </c>
      <c r="AW686">
        <f t="array" ref="AW686">SUMPRODUCT(B686:AU686,TRANSPOSE('QoL regression results'!$H$3:$H$48))</f>
        <v>0.85199768159036393</v>
      </c>
    </row>
    <row r="687" spans="1:49" x14ac:dyDescent="0.3">
      <c r="A687">
        <v>686</v>
      </c>
      <c r="B687" s="12">
        <v>0.895239941945976</v>
      </c>
      <c r="C687" s="12">
        <v>-2.0752601862620299E-4</v>
      </c>
      <c r="D687" s="12">
        <v>-3.59251231212186E-3</v>
      </c>
      <c r="E687" s="12">
        <v>-6.8117894136129495E-2</v>
      </c>
      <c r="F687" s="12">
        <v>2.2576826244142398E-2</v>
      </c>
      <c r="G687" s="12">
        <v>2.6905996777633399E-3</v>
      </c>
      <c r="H687" s="12">
        <v>1.34334435987521E-2</v>
      </c>
      <c r="I687" s="12">
        <v>-2.2725367137378698E-2</v>
      </c>
      <c r="J687" s="12">
        <v>-5.5210611946640502E-2</v>
      </c>
      <c r="K687" s="12">
        <v>-4.1848919022556698E-2</v>
      </c>
      <c r="L687" s="12">
        <v>-6.9985851816060402E-2</v>
      </c>
      <c r="M687" s="12">
        <v>-6.8028736185291802E-2</v>
      </c>
      <c r="N687" s="12">
        <v>-1.76559769781135E-2</v>
      </c>
      <c r="O687" s="12">
        <v>-2.6053688596928401E-2</v>
      </c>
      <c r="P687" s="12">
        <v>-0.127441171903381</v>
      </c>
      <c r="Q687" s="12">
        <v>-9.0357385037099502E-2</v>
      </c>
      <c r="R687" s="12">
        <v>-8.03169408914335E-2</v>
      </c>
      <c r="S687" s="12">
        <v>-5.9525517145958003E-2</v>
      </c>
      <c r="T687" s="12">
        <v>-9.3758021089458798E-2</v>
      </c>
      <c r="U687" s="12">
        <v>-1.5716854171344399E-2</v>
      </c>
      <c r="V687" s="12">
        <v>-5.0340109317879897E-2</v>
      </c>
      <c r="W687" s="12">
        <v>-3.1574224149152501E-2</v>
      </c>
      <c r="X687" s="12">
        <v>-1.30035703609557E-2</v>
      </c>
      <c r="Y687" s="12">
        <v>1.74463642449872E-2</v>
      </c>
      <c r="Z687" s="12">
        <v>1.8234769561995701E-2</v>
      </c>
      <c r="AA687" s="12">
        <v>-2.1575410168885499E-2</v>
      </c>
      <c r="AB687" s="12">
        <v>-7.6051982047258396E-2</v>
      </c>
      <c r="AC687" s="12">
        <v>-2.4781051547797899E-2</v>
      </c>
      <c r="AD687" s="12">
        <v>8.6335575810299794E-3</v>
      </c>
      <c r="AE687" s="12">
        <v>-2.6225098193944401E-2</v>
      </c>
      <c r="AF687" s="12">
        <v>-1.6232226676953902E-2</v>
      </c>
      <c r="AG687" s="12">
        <v>-4.21435024458372E-2</v>
      </c>
      <c r="AH687" s="12">
        <v>-3.5686567203520397E-2</v>
      </c>
      <c r="AI687" s="12">
        <v>-1.3376821479427399E-2</v>
      </c>
      <c r="AJ687" s="12">
        <v>-1.52310359226652E-2</v>
      </c>
      <c r="AK687" s="12">
        <v>2.46122712237729E-3</v>
      </c>
      <c r="AL687" s="12">
        <v>7.0468622051408298E-3</v>
      </c>
      <c r="AM687" s="12">
        <v>-7.7882405937887396E-3</v>
      </c>
      <c r="AN687" s="12">
        <v>-1.1293669357637801E-2</v>
      </c>
      <c r="AO687" s="12">
        <v>-2.7442779135121598E-2</v>
      </c>
      <c r="AP687" s="12">
        <v>-1.340202254264E-2</v>
      </c>
      <c r="AQ687" s="12">
        <v>-4.3827506588377099E-2</v>
      </c>
      <c r="AR687" s="12">
        <v>2.1312974815647999E-2</v>
      </c>
      <c r="AS687" s="12">
        <v>-1.3922240397202501E-2</v>
      </c>
      <c r="AT687" s="12">
        <v>-4.1631483292023298E-2</v>
      </c>
      <c r="AU687" s="12">
        <v>3.3993742907872403E-2</v>
      </c>
      <c r="AW687">
        <f t="array" ref="AW687">SUMPRODUCT(B687:AU687,TRANSPOSE('QoL regression results'!$H$3:$H$48))</f>
        <v>0.86660023694759647</v>
      </c>
    </row>
    <row r="688" spans="1:49" x14ac:dyDescent="0.3">
      <c r="A688">
        <v>687</v>
      </c>
      <c r="B688" s="12">
        <v>0.88786420351238504</v>
      </c>
      <c r="C688" s="12">
        <v>8.0504541008542593E-3</v>
      </c>
      <c r="D688" s="12">
        <v>-3.1541179963634298E-3</v>
      </c>
      <c r="E688" s="12">
        <v>-5.5231075207655397E-2</v>
      </c>
      <c r="F688" s="12">
        <v>9.6043942548968402E-3</v>
      </c>
      <c r="G688" s="12">
        <v>-2.1626371702440899E-3</v>
      </c>
      <c r="H688" s="12">
        <v>-2.3830082691505598E-2</v>
      </c>
      <c r="I688" s="12">
        <v>-9.3949951847224194E-3</v>
      </c>
      <c r="J688" s="12">
        <v>-7.6723719297890597E-2</v>
      </c>
      <c r="K688" s="12">
        <v>-3.7545795457366499E-2</v>
      </c>
      <c r="L688" s="12">
        <v>-6.8879073964934506E-2</v>
      </c>
      <c r="M688" s="12">
        <v>-7.7061816465128094E-2</v>
      </c>
      <c r="N688" s="12">
        <v>-1.3809980587456E-2</v>
      </c>
      <c r="O688" s="12">
        <v>-2.5802552949575199E-2</v>
      </c>
      <c r="P688" s="12">
        <v>-9.6637925351088894E-2</v>
      </c>
      <c r="Q688" s="12">
        <v>-8.7857887088890908E-3</v>
      </c>
      <c r="R688" s="12">
        <v>-0.134618717645445</v>
      </c>
      <c r="S688" s="12">
        <v>-5.9889818258263103E-2</v>
      </c>
      <c r="T688" s="12">
        <v>-0.112395685099989</v>
      </c>
      <c r="U688" s="12">
        <v>1.03148175883049E-2</v>
      </c>
      <c r="V688" s="12">
        <v>-3.8880601146497502E-2</v>
      </c>
      <c r="W688" s="12">
        <v>-3.6006252186307403E-2</v>
      </c>
      <c r="X688" s="12">
        <v>-3.3147104498676701E-2</v>
      </c>
      <c r="Y688" s="12">
        <v>-2.9153821380020099E-2</v>
      </c>
      <c r="Z688" s="12">
        <v>5.07776576975323E-2</v>
      </c>
      <c r="AA688" s="12">
        <v>-9.9013786310921496E-3</v>
      </c>
      <c r="AB688" s="12">
        <v>-7.94111781219035E-2</v>
      </c>
      <c r="AC688" s="12">
        <v>1.4104199376058801E-3</v>
      </c>
      <c r="AD688" s="12">
        <v>-3.1540701148767898E-2</v>
      </c>
      <c r="AE688" s="12">
        <v>-2.62974778482187E-2</v>
      </c>
      <c r="AF688" s="12">
        <v>-1.9887308295872399E-2</v>
      </c>
      <c r="AG688" s="12">
        <v>-3.3238062488857197E-2</v>
      </c>
      <c r="AH688" s="12">
        <v>-2.7244574580885601E-2</v>
      </c>
      <c r="AI688" s="12">
        <v>-1.8811982640197299E-2</v>
      </c>
      <c r="AJ688" s="12">
        <v>-1.18626580326186E-2</v>
      </c>
      <c r="AK688" s="12">
        <v>-4.4201669265711997E-3</v>
      </c>
      <c r="AL688" s="12">
        <v>3.4213243980652902E-4</v>
      </c>
      <c r="AM688" s="12">
        <v>-5.7546672440251696E-3</v>
      </c>
      <c r="AN688" s="12">
        <v>-1.6831627740131E-2</v>
      </c>
      <c r="AO688" s="12">
        <v>-4.0152136568272101E-2</v>
      </c>
      <c r="AP688" s="12">
        <v>-9.3031040703785498E-3</v>
      </c>
      <c r="AQ688" s="12">
        <v>-3.2798014936051501E-2</v>
      </c>
      <c r="AR688" s="12">
        <v>2.2477340542158601E-2</v>
      </c>
      <c r="AS688" s="12">
        <v>-8.7474508216032407E-3</v>
      </c>
      <c r="AT688" s="12">
        <v>-4.0928083477233201E-2</v>
      </c>
      <c r="AU688" s="12">
        <v>2.98165089057656E-2</v>
      </c>
      <c r="AW688">
        <f t="array" ref="AW688">SUMPRODUCT(B688:AU688,TRANSPOSE('QoL regression results'!$H$3:$H$48))</f>
        <v>0.86096176137130598</v>
      </c>
    </row>
    <row r="689" spans="1:49" x14ac:dyDescent="0.3">
      <c r="A689">
        <v>688</v>
      </c>
      <c r="B689" s="12">
        <v>0.90085496860439795</v>
      </c>
      <c r="C689" s="12">
        <v>2.8438897945072599E-3</v>
      </c>
      <c r="D689" s="12">
        <v>5.0186435048000496E-3</v>
      </c>
      <c r="E689" s="12">
        <v>-2.6694831550648598E-2</v>
      </c>
      <c r="F689" s="12">
        <v>2.4383539963858399E-2</v>
      </c>
      <c r="G689" s="12">
        <v>1.8940115815387602E-2</v>
      </c>
      <c r="H689" s="12">
        <v>-3.3254201469616802E-3</v>
      </c>
      <c r="I689" s="12">
        <v>-1.04012702652195E-2</v>
      </c>
      <c r="J689" s="12">
        <v>-6.6230066084750197E-2</v>
      </c>
      <c r="K689" s="12">
        <v>-3.84266925891125E-2</v>
      </c>
      <c r="L689" s="12">
        <v>-0.111734851741727</v>
      </c>
      <c r="M689" s="12">
        <v>-0.12003784684860801</v>
      </c>
      <c r="N689" s="12">
        <v>-1.3120730088232399E-2</v>
      </c>
      <c r="O689" s="12">
        <v>-7.5091716457303198E-2</v>
      </c>
      <c r="P689" s="12">
        <v>-0.12919523582598699</v>
      </c>
      <c r="Q689" s="12">
        <v>-3.5833578454090999E-2</v>
      </c>
      <c r="R689" s="12">
        <v>-3.7242239183996599E-2</v>
      </c>
      <c r="S689" s="12">
        <v>-6.2779149865667697E-2</v>
      </c>
      <c r="T689" s="12">
        <v>-8.7854462462301997E-2</v>
      </c>
      <c r="U689" s="12">
        <v>1.08094098628954E-2</v>
      </c>
      <c r="V689" s="12">
        <v>-0.13863620001777499</v>
      </c>
      <c r="W689" s="12">
        <v>-2.50496111372564E-2</v>
      </c>
      <c r="X689" s="12">
        <v>-2.1082979597319501E-2</v>
      </c>
      <c r="Y689" s="12">
        <v>1.3824176787806701E-2</v>
      </c>
      <c r="Z689" s="12">
        <v>-1.82783493799113E-2</v>
      </c>
      <c r="AA689" s="12">
        <v>-2.4332555857522E-2</v>
      </c>
      <c r="AB689" s="12">
        <v>-8.4873792868138204E-2</v>
      </c>
      <c r="AC689" s="12">
        <v>-9.3465276410829405E-3</v>
      </c>
      <c r="AD689" s="12">
        <v>-5.33768530141216E-3</v>
      </c>
      <c r="AE689" s="12">
        <v>-2.3721397516262701E-2</v>
      </c>
      <c r="AF689" s="12">
        <v>-1.79559019555427E-2</v>
      </c>
      <c r="AG689" s="12">
        <v>-3.9994291188846801E-2</v>
      </c>
      <c r="AH689" s="12">
        <v>-3.7090443456930001E-2</v>
      </c>
      <c r="AI689" s="12">
        <v>-2.6989673974245999E-2</v>
      </c>
      <c r="AJ689" s="12">
        <v>-1.0073458854733699E-2</v>
      </c>
      <c r="AK689" s="12">
        <v>-5.2388072286307799E-3</v>
      </c>
      <c r="AL689" s="12">
        <v>-1.24555170357886E-3</v>
      </c>
      <c r="AM689" s="12">
        <v>-8.3854379495091492E-3</v>
      </c>
      <c r="AN689" s="12">
        <v>-2.39940984182309E-2</v>
      </c>
      <c r="AO689" s="12">
        <v>-4.2006873119423603E-2</v>
      </c>
      <c r="AP689" s="12">
        <v>-1.2907094443612901E-2</v>
      </c>
      <c r="AQ689" s="12">
        <v>-4.0440533593599601E-2</v>
      </c>
      <c r="AR689" s="12">
        <v>2.0378812633013402E-2</v>
      </c>
      <c r="AS689" s="12">
        <v>-1.45960454176475E-2</v>
      </c>
      <c r="AT689" s="12">
        <v>-4.6166925658661803E-2</v>
      </c>
      <c r="AU689" s="12">
        <v>3.1486322519797501E-2</v>
      </c>
      <c r="AW689">
        <f t="array" ref="AW689">SUMPRODUCT(B689:AU689,TRANSPOSE('QoL regression results'!$H$3:$H$48))</f>
        <v>0.86251897344388906</v>
      </c>
    </row>
    <row r="690" spans="1:49" x14ac:dyDescent="0.3">
      <c r="A690">
        <v>689</v>
      </c>
      <c r="B690" s="12">
        <v>0.88960614104045499</v>
      </c>
      <c r="C690" s="12">
        <v>6.4529107311815199E-3</v>
      </c>
      <c r="D690" s="12">
        <v>1.41303135545124E-3</v>
      </c>
      <c r="E690" s="12">
        <v>-5.4197573310404902E-2</v>
      </c>
      <c r="F690" s="12">
        <v>1.7500842235714201E-2</v>
      </c>
      <c r="G690" s="12">
        <v>1.0821512262518601E-2</v>
      </c>
      <c r="H690" s="12">
        <v>8.8268335795316198E-3</v>
      </c>
      <c r="I690" s="12">
        <v>-2.5847038528418499E-2</v>
      </c>
      <c r="J690" s="12">
        <v>-7.9795428770482402E-2</v>
      </c>
      <c r="K690" s="12">
        <v>-3.5163665956345798E-2</v>
      </c>
      <c r="L690" s="12">
        <v>-0.121878561977273</v>
      </c>
      <c r="M690" s="12">
        <v>-4.8292133100097001E-2</v>
      </c>
      <c r="N690" s="12">
        <v>-2.6949844278215802E-2</v>
      </c>
      <c r="O690" s="12">
        <v>-4.9812650889041798E-2</v>
      </c>
      <c r="P690" s="12">
        <v>-8.6941818054755607E-2</v>
      </c>
      <c r="Q690" s="12">
        <v>-2.2674845857828901E-2</v>
      </c>
      <c r="R690" s="12">
        <v>-6.4794071141571805E-2</v>
      </c>
      <c r="S690" s="12">
        <v>-3.4113138293007099E-2</v>
      </c>
      <c r="T690" s="12">
        <v>-0.133469194137848</v>
      </c>
      <c r="U690" s="12">
        <v>2.7782093890092199E-2</v>
      </c>
      <c r="V690" s="12">
        <v>-6.4857236798931198E-2</v>
      </c>
      <c r="W690" s="12">
        <v>-2.89024136288819E-2</v>
      </c>
      <c r="X690" s="12">
        <v>-2.2708639070949499E-2</v>
      </c>
      <c r="Y690" s="12">
        <v>-8.2860654189259898E-3</v>
      </c>
      <c r="Z690" s="12">
        <v>1.34924520701394E-2</v>
      </c>
      <c r="AA690" s="12">
        <v>-1.2091943039121899E-2</v>
      </c>
      <c r="AB690" s="12">
        <v>-6.2424829150205002E-2</v>
      </c>
      <c r="AC690" s="12">
        <v>-4.5672812194723099E-2</v>
      </c>
      <c r="AD690" s="12">
        <v>-2.5585241995782299E-2</v>
      </c>
      <c r="AE690" s="12">
        <v>-3.04806242462425E-2</v>
      </c>
      <c r="AF690" s="12">
        <v>-2.2384356115352399E-2</v>
      </c>
      <c r="AG690" s="12">
        <v>-3.8641781259941201E-2</v>
      </c>
      <c r="AH690" s="12">
        <v>-3.43691377294678E-2</v>
      </c>
      <c r="AI690" s="12">
        <v>-2.24059923787207E-2</v>
      </c>
      <c r="AJ690" s="12">
        <v>-1.3215792166019201E-2</v>
      </c>
      <c r="AK690" s="12">
        <v>1.0055369972560501E-3</v>
      </c>
      <c r="AL690" s="12">
        <v>1.48498240224671E-3</v>
      </c>
      <c r="AM690" s="12">
        <v>-6.1336977976042496E-3</v>
      </c>
      <c r="AN690" s="12">
        <v>-1.35913933009275E-2</v>
      </c>
      <c r="AO690" s="12">
        <v>-3.6049005347937001E-2</v>
      </c>
      <c r="AP690" s="12">
        <v>-9.2103070796833893E-3</v>
      </c>
      <c r="AQ690" s="12">
        <v>-4.9673612534977499E-2</v>
      </c>
      <c r="AR690" s="12">
        <v>2.4233304428853401E-2</v>
      </c>
      <c r="AS690" s="12">
        <v>-1.2381372528262701E-2</v>
      </c>
      <c r="AT690" s="12">
        <v>-4.0705533954557997E-2</v>
      </c>
      <c r="AU690" s="12">
        <v>2.9609744638358599E-2</v>
      </c>
      <c r="AW690">
        <f t="array" ref="AW690">SUMPRODUCT(B690:AU690,TRANSPOSE('QoL regression results'!$H$3:$H$48))</f>
        <v>0.85672198571323388</v>
      </c>
    </row>
    <row r="691" spans="1:49" x14ac:dyDescent="0.3">
      <c r="A691">
        <v>690</v>
      </c>
      <c r="B691" s="12">
        <v>0.88729003432738196</v>
      </c>
      <c r="C691" s="12">
        <v>1.0139583956134501E-4</v>
      </c>
      <c r="D691" s="12">
        <v>1.9131760633071499E-2</v>
      </c>
      <c r="E691" s="12">
        <v>-2.8095198795932901E-2</v>
      </c>
      <c r="F691" s="12">
        <v>8.8864205867277696E-3</v>
      </c>
      <c r="G691" s="12">
        <v>5.0625396102414602E-3</v>
      </c>
      <c r="H691" s="12">
        <v>-1.24932887372946E-2</v>
      </c>
      <c r="I691" s="12">
        <v>-2.4463424771880699E-2</v>
      </c>
      <c r="J691" s="12">
        <v>-5.2599173371066003E-2</v>
      </c>
      <c r="K691" s="12">
        <v>-4.6188825462064202E-2</v>
      </c>
      <c r="L691" s="12">
        <v>-6.9274660101465699E-2</v>
      </c>
      <c r="M691" s="12">
        <v>-5.1790384817231E-2</v>
      </c>
      <c r="N691" s="12">
        <v>-1.7809526712519699E-2</v>
      </c>
      <c r="O691" s="12">
        <v>-5.5869495454904897E-2</v>
      </c>
      <c r="P691" s="12">
        <v>-0.14659151956383901</v>
      </c>
      <c r="Q691" s="12">
        <v>-9.8610775011744201E-2</v>
      </c>
      <c r="R691" s="12">
        <v>-3.5220049348575803E-2</v>
      </c>
      <c r="S691" s="12">
        <v>-7.0913502960427297E-2</v>
      </c>
      <c r="T691" s="12">
        <v>-9.8245471809790805E-2</v>
      </c>
      <c r="U691" s="12">
        <v>2.2033647746571201E-2</v>
      </c>
      <c r="V691" s="12">
        <v>-1.8709291060837799E-2</v>
      </c>
      <c r="W691" s="12">
        <v>-2.89692243060427E-2</v>
      </c>
      <c r="X691" s="12">
        <v>-2.3647627539162601E-2</v>
      </c>
      <c r="Y691" s="12">
        <v>1.8871903880981099E-2</v>
      </c>
      <c r="Z691" s="12">
        <v>8.8828434492628904E-3</v>
      </c>
      <c r="AA691" s="12">
        <v>-1.7898775047156999E-2</v>
      </c>
      <c r="AB691" s="12">
        <v>-5.1323097642168997E-2</v>
      </c>
      <c r="AC691" s="12">
        <v>2.5620830424383002E-2</v>
      </c>
      <c r="AD691" s="12">
        <v>-5.6742622072443502E-2</v>
      </c>
      <c r="AE691" s="12">
        <v>-1.9617424055032199E-2</v>
      </c>
      <c r="AF691" s="12">
        <v>-2.3539620441653399E-2</v>
      </c>
      <c r="AG691" s="12">
        <v>-4.5663609805246697E-2</v>
      </c>
      <c r="AH691" s="12">
        <v>-2.7399785353162499E-2</v>
      </c>
      <c r="AI691" s="12">
        <v>-1.9597934402859899E-2</v>
      </c>
      <c r="AJ691" s="12">
        <v>-1.3300381807189701E-2</v>
      </c>
      <c r="AK691" s="12">
        <v>1.08195177419661E-4</v>
      </c>
      <c r="AL691" s="12">
        <v>2.0954324626139098E-3</v>
      </c>
      <c r="AM691" s="12">
        <v>-7.1731357309275804E-3</v>
      </c>
      <c r="AN691" s="12">
        <v>-1.53314996971422E-2</v>
      </c>
      <c r="AO691" s="12">
        <v>-3.7023815304686E-2</v>
      </c>
      <c r="AP691" s="12">
        <v>-1.62700037032932E-2</v>
      </c>
      <c r="AQ691" s="12">
        <v>-3.9009368932330001E-2</v>
      </c>
      <c r="AR691" s="12">
        <v>2.3333424326848699E-2</v>
      </c>
      <c r="AS691" s="12">
        <v>-6.1678730270216097E-3</v>
      </c>
      <c r="AT691" s="12">
        <v>-3.71679372781277E-2</v>
      </c>
      <c r="AU691" s="12">
        <v>3.9989478726585502E-2</v>
      </c>
      <c r="AW691">
        <f t="array" ref="AW691">SUMPRODUCT(B691:AU691,TRANSPOSE('QoL regression results'!$H$3:$H$48))</f>
        <v>0.86198568143683341</v>
      </c>
    </row>
    <row r="692" spans="1:49" x14ac:dyDescent="0.3">
      <c r="A692">
        <v>691</v>
      </c>
      <c r="B692" s="12">
        <v>0.892718869181792</v>
      </c>
      <c r="C692" s="12">
        <v>3.08312774785514E-3</v>
      </c>
      <c r="D692" s="12">
        <v>8.6959794287386396E-3</v>
      </c>
      <c r="E692" s="12">
        <v>-1.97681165717296E-2</v>
      </c>
      <c r="F692" s="12">
        <v>1.81462020196504E-2</v>
      </c>
      <c r="G692" s="12">
        <v>1.7689211559696799E-2</v>
      </c>
      <c r="H692" s="12">
        <v>7.7140498484774001E-3</v>
      </c>
      <c r="I692" s="12">
        <v>-4.1492947180873201E-3</v>
      </c>
      <c r="J692" s="12">
        <v>-5.9108044575625997E-2</v>
      </c>
      <c r="K692" s="12">
        <v>-3.8570508410661598E-2</v>
      </c>
      <c r="L692" s="12">
        <v>-8.1304392671692899E-2</v>
      </c>
      <c r="M692" s="12">
        <v>-7.4097016954118494E-2</v>
      </c>
      <c r="N692" s="12">
        <v>-7.9682539507034307E-3</v>
      </c>
      <c r="O692" s="12">
        <v>-7.7314402051413794E-2</v>
      </c>
      <c r="P692" s="12">
        <v>-6.8075010701071803E-2</v>
      </c>
      <c r="Q692" s="12">
        <v>-8.1250476499503996E-2</v>
      </c>
      <c r="R692" s="12">
        <v>-0.14382258580395499</v>
      </c>
      <c r="S692" s="12">
        <v>-4.6399457803544097E-2</v>
      </c>
      <c r="T692" s="12">
        <v>-9.65211958671469E-2</v>
      </c>
      <c r="U692" s="12">
        <v>-1.31135229748906E-2</v>
      </c>
      <c r="V692" s="12">
        <v>-4.09817793750651E-2</v>
      </c>
      <c r="W692" s="12">
        <v>-2.8875692497395598E-2</v>
      </c>
      <c r="X692" s="12">
        <v>-3.8582198716601603E-2</v>
      </c>
      <c r="Y692" s="12">
        <v>-1.6422880342568402E-2</v>
      </c>
      <c r="Z692" s="12">
        <v>-2.07369732623989E-2</v>
      </c>
      <c r="AA692" s="12">
        <v>-3.11517191094688E-2</v>
      </c>
      <c r="AB692" s="12">
        <v>-8.7525066670953999E-2</v>
      </c>
      <c r="AC692" s="12">
        <v>-2.1579307251893599E-2</v>
      </c>
      <c r="AD692" s="12">
        <v>4.00696397227071E-2</v>
      </c>
      <c r="AE692" s="12">
        <v>-2.8582341447572601E-2</v>
      </c>
      <c r="AF692" s="12">
        <v>-1.7683620887385901E-2</v>
      </c>
      <c r="AG692" s="12">
        <v>-4.21316990380231E-2</v>
      </c>
      <c r="AH692" s="12">
        <v>-3.4194719805877398E-2</v>
      </c>
      <c r="AI692" s="12">
        <v>-1.7000918218280099E-2</v>
      </c>
      <c r="AJ692" s="12">
        <v>-1.2678504074043201E-2</v>
      </c>
      <c r="AK692" s="12">
        <v>-1.5835897505902001E-3</v>
      </c>
      <c r="AL692" s="12">
        <v>8.1305845013111208E-3</v>
      </c>
      <c r="AM692" s="12">
        <v>-2.9140285480421199E-3</v>
      </c>
      <c r="AN692" s="12">
        <v>-1.0981036356566999E-2</v>
      </c>
      <c r="AO692" s="12">
        <v>-3.6920577915370102E-2</v>
      </c>
      <c r="AP692" s="12">
        <v>-1.23501954709403E-2</v>
      </c>
      <c r="AQ692" s="12">
        <v>-4.2012940190301502E-2</v>
      </c>
      <c r="AR692" s="12">
        <v>2.58419118073843E-2</v>
      </c>
      <c r="AS692" s="12">
        <v>-1.3497289757420001E-2</v>
      </c>
      <c r="AT692" s="12">
        <v>-4.7612639545343102E-2</v>
      </c>
      <c r="AU692" s="12">
        <v>3.1013750962142199E-2</v>
      </c>
      <c r="AW692">
        <f t="array" ref="AW692">SUMPRODUCT(B692:AU692,TRANSPOSE('QoL regression results'!$H$3:$H$48))</f>
        <v>0.86665473387722569</v>
      </c>
    </row>
    <row r="693" spans="1:49" x14ac:dyDescent="0.3">
      <c r="A693">
        <v>692</v>
      </c>
      <c r="B693" s="12">
        <v>0.88971262875266199</v>
      </c>
      <c r="C693" s="12">
        <v>1.0945967147424599E-2</v>
      </c>
      <c r="D693" s="12">
        <v>-8.6914194163587206E-3</v>
      </c>
      <c r="E693" s="12">
        <v>-2.31054370935635E-2</v>
      </c>
      <c r="F693" s="12">
        <v>1.21081497152958E-2</v>
      </c>
      <c r="G693" s="12">
        <v>3.7266609671736399E-3</v>
      </c>
      <c r="H693" s="12">
        <v>-2.1210145876716598E-2</v>
      </c>
      <c r="I693" s="12">
        <v>-1.5156408985474001E-2</v>
      </c>
      <c r="J693" s="12">
        <v>-1.75434996101595E-2</v>
      </c>
      <c r="K693" s="12">
        <v>-3.6445074680397899E-2</v>
      </c>
      <c r="L693" s="12">
        <v>-9.5386613134469098E-2</v>
      </c>
      <c r="M693" s="12">
        <v>-0.10803264168488599</v>
      </c>
      <c r="N693" s="12">
        <v>-1.1358274165317201E-2</v>
      </c>
      <c r="O693" s="12">
        <v>-4.92282772240204E-2</v>
      </c>
      <c r="P693" s="12">
        <v>-0.138580226951347</v>
      </c>
      <c r="Q693" s="12">
        <v>-4.18871336469714E-2</v>
      </c>
      <c r="R693" s="12">
        <v>1.0514219230189199E-2</v>
      </c>
      <c r="S693" s="12">
        <v>-4.97772521565049E-2</v>
      </c>
      <c r="T693" s="12">
        <v>-9.8284566979793403E-2</v>
      </c>
      <c r="U693" s="12">
        <v>3.02826735354556E-2</v>
      </c>
      <c r="V693" s="12">
        <v>-8.7352523246064295E-2</v>
      </c>
      <c r="W693" s="12">
        <v>-2.75459545699311E-2</v>
      </c>
      <c r="X693" s="12">
        <v>-1.9873551908926399E-2</v>
      </c>
      <c r="Y693" s="12">
        <v>-1.0578533667772101E-2</v>
      </c>
      <c r="Z693" s="12">
        <v>2.9058143250645999E-2</v>
      </c>
      <c r="AA693" s="12">
        <v>-3.0548939941343299E-2</v>
      </c>
      <c r="AB693" s="12">
        <v>-8.6939853549958604E-2</v>
      </c>
      <c r="AC693" s="12">
        <v>2.2583335310451601E-3</v>
      </c>
      <c r="AD693" s="12">
        <v>-7.0917287486522207E-2</v>
      </c>
      <c r="AE693" s="12">
        <v>-2.09803875502164E-2</v>
      </c>
      <c r="AF693" s="12">
        <v>-1.15101992804856E-2</v>
      </c>
      <c r="AG693" s="12">
        <v>-3.9880510299731498E-2</v>
      </c>
      <c r="AH693" s="12">
        <v>-3.03535200742607E-2</v>
      </c>
      <c r="AI693" s="12">
        <v>-1.2104453693359E-2</v>
      </c>
      <c r="AJ693" s="12">
        <v>-1.06470217855343E-2</v>
      </c>
      <c r="AK693" s="12">
        <v>-3.2864340474139699E-3</v>
      </c>
      <c r="AL693" s="12">
        <v>4.7376000804722398E-3</v>
      </c>
      <c r="AM693" s="12">
        <v>-6.1473398450484096E-3</v>
      </c>
      <c r="AN693" s="12">
        <v>-1.6421236656697501E-2</v>
      </c>
      <c r="AO693" s="12">
        <v>-3.6320484026435701E-2</v>
      </c>
      <c r="AP693" s="12">
        <v>-8.9145289800550698E-3</v>
      </c>
      <c r="AQ693" s="12">
        <v>-4.6071998671957201E-2</v>
      </c>
      <c r="AR693" s="12">
        <v>2.17076058139795E-2</v>
      </c>
      <c r="AS693" s="12">
        <v>-1.48422334590976E-2</v>
      </c>
      <c r="AT693" s="12">
        <v>-4.3594549687317102E-2</v>
      </c>
      <c r="AU693" s="12">
        <v>2.9916632231796102E-2</v>
      </c>
      <c r="AW693">
        <f t="array" ref="AW693">SUMPRODUCT(B693:AU693,TRANSPOSE('QoL regression results'!$H$3:$H$48))</f>
        <v>0.86409670875887346</v>
      </c>
    </row>
    <row r="694" spans="1:49" x14ac:dyDescent="0.3">
      <c r="A694">
        <v>693</v>
      </c>
      <c r="B694" s="12">
        <v>0.89187114828788305</v>
      </c>
      <c r="C694" s="12">
        <v>2.88579729428616E-3</v>
      </c>
      <c r="D694" s="12">
        <v>3.4588287608173902E-3</v>
      </c>
      <c r="E694" s="12">
        <v>-3.5949417375378601E-2</v>
      </c>
      <c r="F694" s="12">
        <v>2.0028804982413499E-2</v>
      </c>
      <c r="G694" s="12">
        <v>1.3323720991883999E-2</v>
      </c>
      <c r="H694" s="12">
        <v>-7.4177839051282404E-3</v>
      </c>
      <c r="I694" s="12">
        <v>-1.24781488720916E-2</v>
      </c>
      <c r="J694" s="12">
        <v>-5.9990246352513599E-2</v>
      </c>
      <c r="K694" s="12">
        <v>-3.8595046375826801E-2</v>
      </c>
      <c r="L694" s="12">
        <v>-9.0136443428693105E-2</v>
      </c>
      <c r="M694" s="12">
        <v>-9.9322460029029794E-2</v>
      </c>
      <c r="N694" s="12">
        <v>-1.5480625629514201E-2</v>
      </c>
      <c r="O694" s="12">
        <v>-6.23154057811851E-2</v>
      </c>
      <c r="P694" s="12">
        <v>-0.104784363277244</v>
      </c>
      <c r="Q694" s="12">
        <v>-5.26186112272225E-2</v>
      </c>
      <c r="R694" s="12">
        <v>-2.5911895653662399E-2</v>
      </c>
      <c r="S694" s="12">
        <v>-5.9321826297957098E-2</v>
      </c>
      <c r="T694" s="12">
        <v>-9.62546617876196E-2</v>
      </c>
      <c r="U694" s="12">
        <v>2.37291527849799E-2</v>
      </c>
      <c r="V694" s="12">
        <v>-3.19373274563153E-2</v>
      </c>
      <c r="W694" s="12">
        <v>-2.54955006240477E-2</v>
      </c>
      <c r="X694" s="12">
        <v>-1.3538457984092599E-2</v>
      </c>
      <c r="Y694" s="12">
        <v>-1.55410986041425E-2</v>
      </c>
      <c r="Z694" s="12">
        <v>8.6076426291291797E-3</v>
      </c>
      <c r="AA694" s="12">
        <v>-1.6609511313609701E-2</v>
      </c>
      <c r="AB694" s="12">
        <v>-6.8167831161491901E-2</v>
      </c>
      <c r="AC694" s="12">
        <v>-1.2310499930827799E-2</v>
      </c>
      <c r="AD694" s="12">
        <v>-6.19931403719758E-2</v>
      </c>
      <c r="AE694" s="12">
        <v>-2.6354940789490501E-2</v>
      </c>
      <c r="AF694" s="12">
        <v>-1.39318046445552E-2</v>
      </c>
      <c r="AG694" s="12">
        <v>-4.27094570802488E-2</v>
      </c>
      <c r="AH694" s="12">
        <v>-3.55582479153937E-2</v>
      </c>
      <c r="AI694" s="12">
        <v>-1.52339458481075E-2</v>
      </c>
      <c r="AJ694" s="12">
        <v>-8.2955452252816003E-3</v>
      </c>
      <c r="AK694" s="12">
        <v>-1.28269910095362E-3</v>
      </c>
      <c r="AL694" s="12">
        <v>5.1436425536968196E-3</v>
      </c>
      <c r="AM694" s="12">
        <v>-6.7806521034275199E-3</v>
      </c>
      <c r="AN694" s="12">
        <v>-1.98726677292968E-2</v>
      </c>
      <c r="AO694" s="12">
        <v>-2.8949143424071799E-2</v>
      </c>
      <c r="AP694" s="12">
        <v>-8.8966372349693294E-3</v>
      </c>
      <c r="AQ694" s="12">
        <v>-3.5018795411595499E-2</v>
      </c>
      <c r="AR694" s="12">
        <v>2.0561965532049899E-2</v>
      </c>
      <c r="AS694" s="12">
        <v>-1.6636550930256001E-2</v>
      </c>
      <c r="AT694" s="12">
        <v>-4.7996669165634803E-2</v>
      </c>
      <c r="AU694" s="12">
        <v>3.3989045719368602E-2</v>
      </c>
      <c r="AW694">
        <f t="array" ref="AW694">SUMPRODUCT(B694:AU694,TRANSPOSE('QoL regression results'!$H$3:$H$48))</f>
        <v>0.86145654292618612</v>
      </c>
    </row>
    <row r="695" spans="1:49" x14ac:dyDescent="0.3">
      <c r="A695">
        <v>694</v>
      </c>
      <c r="B695" s="12">
        <v>0.89609293882975505</v>
      </c>
      <c r="C695" s="12">
        <v>3.8265956134551499E-3</v>
      </c>
      <c r="D695" s="12">
        <v>-2.54084741691999E-3</v>
      </c>
      <c r="E695" s="12">
        <v>-5.9951225320191801E-2</v>
      </c>
      <c r="F695" s="12">
        <v>2.4535524011619701E-2</v>
      </c>
      <c r="G695" s="12">
        <v>1.9820104517583099E-2</v>
      </c>
      <c r="H695" s="12">
        <v>1.04889764758564E-2</v>
      </c>
      <c r="I695" s="12">
        <v>-5.0644578827081996E-3</v>
      </c>
      <c r="J695" s="12">
        <v>-3.5348238446670802E-2</v>
      </c>
      <c r="K695" s="12">
        <v>-3.8910102609791899E-2</v>
      </c>
      <c r="L695" s="12">
        <v>-0.101585223732823</v>
      </c>
      <c r="M695" s="12">
        <v>-0.12022627785211799</v>
      </c>
      <c r="N695" s="12">
        <v>-9.2095221257530707E-3</v>
      </c>
      <c r="O695" s="12">
        <v>-3.95066167786138E-2</v>
      </c>
      <c r="P695" s="12">
        <v>-0.110199869471632</v>
      </c>
      <c r="Q695" s="12">
        <v>-8.1384340313491205E-2</v>
      </c>
      <c r="R695" s="12">
        <v>-0.11166688190624301</v>
      </c>
      <c r="S695" s="12">
        <v>-4.9729611116868001E-2</v>
      </c>
      <c r="T695" s="12">
        <v>-8.4845265199794295E-2</v>
      </c>
      <c r="U695" s="12">
        <v>-3.0035351785117199E-2</v>
      </c>
      <c r="V695" s="12">
        <v>1.9154544264673602E-2</v>
      </c>
      <c r="W695" s="12">
        <v>-3.9341625493728799E-2</v>
      </c>
      <c r="X695" s="12">
        <v>-3.9500961101629997E-2</v>
      </c>
      <c r="Y695" s="12">
        <v>-1.0523701900826601E-2</v>
      </c>
      <c r="Z695" s="12">
        <v>1.46575309956915E-2</v>
      </c>
      <c r="AA695" s="12">
        <v>-2.7493743485028699E-2</v>
      </c>
      <c r="AB695" s="12">
        <v>-6.9379348465358204E-2</v>
      </c>
      <c r="AC695" s="12">
        <v>-3.2793076085116099E-2</v>
      </c>
      <c r="AD695" s="12">
        <v>-3.9369496591254702E-2</v>
      </c>
      <c r="AE695" s="12">
        <v>-1.8242400022282699E-2</v>
      </c>
      <c r="AF695" s="12">
        <v>-1.51420467156787E-2</v>
      </c>
      <c r="AG695" s="12">
        <v>-4.8453000170661002E-2</v>
      </c>
      <c r="AH695" s="12">
        <v>-4.3794583609891198E-2</v>
      </c>
      <c r="AI695" s="12">
        <v>-1.7994150762005699E-2</v>
      </c>
      <c r="AJ695" s="12">
        <v>-1.1983760526109499E-2</v>
      </c>
      <c r="AK695" s="12">
        <v>-8.5695352213386602E-4</v>
      </c>
      <c r="AL695" s="12">
        <v>1.5145562461140499E-3</v>
      </c>
      <c r="AM695" s="12">
        <v>-1.1099786051328501E-2</v>
      </c>
      <c r="AN695" s="12">
        <v>-1.87985464879999E-2</v>
      </c>
      <c r="AO695" s="12">
        <v>-2.61536180689678E-2</v>
      </c>
      <c r="AP695" s="12">
        <v>-7.7724559425160298E-3</v>
      </c>
      <c r="AQ695" s="12">
        <v>-3.3717651324081298E-2</v>
      </c>
      <c r="AR695" s="12">
        <v>2.28109478166253E-2</v>
      </c>
      <c r="AS695" s="12">
        <v>-1.40768491029351E-2</v>
      </c>
      <c r="AT695" s="12">
        <v>-4.2582383156108197E-2</v>
      </c>
      <c r="AU695" s="12">
        <v>2.9411013234513599E-2</v>
      </c>
      <c r="AW695">
        <f t="array" ref="AW695">SUMPRODUCT(B695:AU695,TRANSPOSE('QoL regression results'!$H$3:$H$48))</f>
        <v>0.85381291146597793</v>
      </c>
    </row>
    <row r="696" spans="1:49" x14ac:dyDescent="0.3">
      <c r="A696">
        <v>695</v>
      </c>
      <c r="B696" s="12">
        <v>0.89530088366919802</v>
      </c>
      <c r="C696" s="12">
        <v>1.3560956700925399E-3</v>
      </c>
      <c r="D696" s="12">
        <v>-1.6939798814733201E-3</v>
      </c>
      <c r="E696" s="12">
        <v>-3.8747730476106003E-2</v>
      </c>
      <c r="F696" s="12">
        <v>1.6357204469277499E-2</v>
      </c>
      <c r="G696" s="12">
        <v>1.40496579399932E-2</v>
      </c>
      <c r="H696" s="12">
        <v>-2.5214944765346698E-3</v>
      </c>
      <c r="I696" s="12">
        <v>1.8422195337717299E-3</v>
      </c>
      <c r="J696" s="12">
        <v>-3.01098020360255E-2</v>
      </c>
      <c r="K696" s="12">
        <v>-3.72636250610658E-2</v>
      </c>
      <c r="L696" s="12">
        <v>-0.104030152839095</v>
      </c>
      <c r="M696" s="12">
        <v>-9.6630362339017895E-2</v>
      </c>
      <c r="N696" s="12">
        <v>-1.9664008944121798E-2</v>
      </c>
      <c r="O696" s="12">
        <v>-3.8128035007782703E-2</v>
      </c>
      <c r="P696" s="12">
        <v>-9.2580015122457004E-2</v>
      </c>
      <c r="Q696" s="12">
        <v>-3.77420021717449E-2</v>
      </c>
      <c r="R696" s="12">
        <v>-8.4238313426958394E-2</v>
      </c>
      <c r="S696" s="12">
        <v>-4.18580530734593E-2</v>
      </c>
      <c r="T696" s="12">
        <v>-7.5345469947733404E-2</v>
      </c>
      <c r="U696" s="12">
        <v>4.1258601931338998E-3</v>
      </c>
      <c r="V696" s="12">
        <v>-5.7838666309345997E-2</v>
      </c>
      <c r="W696" s="12">
        <v>-3.6746514685099603E-2</v>
      </c>
      <c r="X696" s="12">
        <v>-1.97995036319999E-2</v>
      </c>
      <c r="Y696" s="12">
        <v>1.7399425455413401E-2</v>
      </c>
      <c r="Z696" s="12">
        <v>-1.30010165417353E-2</v>
      </c>
      <c r="AA696" s="12">
        <v>-2.4324264930687699E-2</v>
      </c>
      <c r="AB696" s="12">
        <v>-6.6630310341496704E-2</v>
      </c>
      <c r="AC696" s="12">
        <v>2.2458654001343201E-2</v>
      </c>
      <c r="AD696" s="12">
        <v>2.3771713427875402E-2</v>
      </c>
      <c r="AE696" s="12">
        <v>-3.10107860918152E-2</v>
      </c>
      <c r="AF696" s="12">
        <v>-1.33080812712523E-2</v>
      </c>
      <c r="AG696" s="12">
        <v>-4.2019918292464299E-2</v>
      </c>
      <c r="AH696" s="12">
        <v>-2.79403603222632E-2</v>
      </c>
      <c r="AI696" s="12">
        <v>-2.1688177186301699E-2</v>
      </c>
      <c r="AJ696" s="12">
        <v>-1.32094900652371E-2</v>
      </c>
      <c r="AK696" s="12">
        <v>-5.3814385782226101E-3</v>
      </c>
      <c r="AL696" s="12">
        <v>-3.2982225580422101E-3</v>
      </c>
      <c r="AM696" s="12">
        <v>-1.2151609643551499E-2</v>
      </c>
      <c r="AN696" s="12">
        <v>-1.98018090536131E-2</v>
      </c>
      <c r="AO696" s="12">
        <v>-3.0715936407932801E-2</v>
      </c>
      <c r="AP696" s="12">
        <v>-7.9050609842254999E-3</v>
      </c>
      <c r="AQ696" s="12">
        <v>-3.8183261050274302E-2</v>
      </c>
      <c r="AR696" s="12">
        <v>2.3428497437387001E-2</v>
      </c>
      <c r="AS696" s="12">
        <v>-1.29735071336671E-2</v>
      </c>
      <c r="AT696" s="12">
        <v>-4.2299366461607299E-2</v>
      </c>
      <c r="AU696" s="12">
        <v>2.6518365969647999E-2</v>
      </c>
      <c r="AW696">
        <f t="array" ref="AW696">SUMPRODUCT(B696:AU696,TRANSPOSE('QoL regression results'!$H$3:$H$48))</f>
        <v>0.86406230078889257</v>
      </c>
    </row>
    <row r="697" spans="1:49" x14ac:dyDescent="0.3">
      <c r="A697">
        <v>696</v>
      </c>
      <c r="B697" s="12">
        <v>0.88225494012499195</v>
      </c>
      <c r="C697" s="12">
        <v>4.24179212988078E-3</v>
      </c>
      <c r="D697" s="12">
        <v>8.5889790394604402E-3</v>
      </c>
      <c r="E697" s="12">
        <v>-4.0714090607742497E-2</v>
      </c>
      <c r="F697" s="12">
        <v>1.7558379888205099E-2</v>
      </c>
      <c r="G697" s="12">
        <v>1.6329686518075901E-2</v>
      </c>
      <c r="H697" s="12">
        <v>-4.6561148891255998E-3</v>
      </c>
      <c r="I697" s="12">
        <v>-1.1635817761021299E-2</v>
      </c>
      <c r="J697" s="12">
        <v>-7.94827161257569E-2</v>
      </c>
      <c r="K697" s="12">
        <v>-3.4365505599551399E-2</v>
      </c>
      <c r="L697" s="12">
        <v>-7.5716732535141898E-2</v>
      </c>
      <c r="M697" s="12">
        <v>-6.3988148800788999E-2</v>
      </c>
      <c r="N697" s="12">
        <v>-2.6689753139080501E-2</v>
      </c>
      <c r="O697" s="12">
        <v>-6.8287906487410996E-2</v>
      </c>
      <c r="P697" s="12">
        <v>-8.1063089253919293E-2</v>
      </c>
      <c r="Q697" s="12">
        <v>-9.6171296337776699E-2</v>
      </c>
      <c r="R697" s="12">
        <v>-0.11301597029154301</v>
      </c>
      <c r="S697" s="12">
        <v>-5.0310350293178603E-2</v>
      </c>
      <c r="T697" s="12">
        <v>-6.3606366746646006E-2</v>
      </c>
      <c r="U697" s="12">
        <v>-5.4592561338812602E-3</v>
      </c>
      <c r="V697" s="12">
        <v>-7.6672178727846499E-2</v>
      </c>
      <c r="W697" s="12">
        <v>-1.1242600310903E-2</v>
      </c>
      <c r="X697" s="12">
        <v>-2.06707107234353E-2</v>
      </c>
      <c r="Y697" s="12">
        <v>-7.5412807627350297E-3</v>
      </c>
      <c r="Z697" s="12">
        <v>-1.80447479872575E-3</v>
      </c>
      <c r="AA697" s="12">
        <v>-2.9858019148261E-2</v>
      </c>
      <c r="AB697" s="12">
        <v>-7.2167217611812301E-2</v>
      </c>
      <c r="AC697" s="12">
        <v>-1.1646625125810601E-2</v>
      </c>
      <c r="AD697" s="12">
        <v>1.60009497627135E-2</v>
      </c>
      <c r="AE697" s="12">
        <v>-2.58404934479021E-2</v>
      </c>
      <c r="AF697" s="12">
        <v>-1.35335987646768E-2</v>
      </c>
      <c r="AG697" s="12">
        <v>-3.2148978861223802E-2</v>
      </c>
      <c r="AH697" s="12">
        <v>-2.9404360256476698E-2</v>
      </c>
      <c r="AI697" s="12">
        <v>-1.6162745163171802E-2</v>
      </c>
      <c r="AJ697" s="12">
        <v>-1.28258122255462E-2</v>
      </c>
      <c r="AK697" s="12">
        <v>-4.07099110453535E-4</v>
      </c>
      <c r="AL697" s="12">
        <v>5.4044175248809997E-3</v>
      </c>
      <c r="AM697" s="12">
        <v>-9.4930989688209906E-3</v>
      </c>
      <c r="AN697" s="12">
        <v>-2.2735508449670001E-2</v>
      </c>
      <c r="AO697" s="12">
        <v>-3.1491167522499197E-2</v>
      </c>
      <c r="AP697" s="12">
        <v>-1.11582393572233E-2</v>
      </c>
      <c r="AQ697" s="12">
        <v>-4.25176578781176E-2</v>
      </c>
      <c r="AR697" s="12">
        <v>2.54769042497861E-2</v>
      </c>
      <c r="AS697" s="12">
        <v>-1.0197934882736201E-2</v>
      </c>
      <c r="AT697" s="12">
        <v>-3.7976313572982999E-2</v>
      </c>
      <c r="AU697" s="12">
        <v>3.0773058679890199E-2</v>
      </c>
      <c r="AW697">
        <f t="array" ref="AW697">SUMPRODUCT(B697:AU697,TRANSPOSE('QoL regression results'!$H$3:$H$48))</f>
        <v>0.85825499739339617</v>
      </c>
    </row>
    <row r="698" spans="1:49" x14ac:dyDescent="0.3">
      <c r="A698">
        <v>697</v>
      </c>
      <c r="B698" s="12">
        <v>0.89406807487929296</v>
      </c>
      <c r="C698" s="12">
        <v>2.6245830564199501E-3</v>
      </c>
      <c r="D698" s="12">
        <v>-1.46401084981665E-2</v>
      </c>
      <c r="E698" s="12">
        <v>-3.3609020070370699E-2</v>
      </c>
      <c r="F698" s="12">
        <v>1.8600410788649199E-2</v>
      </c>
      <c r="G698" s="12">
        <v>1.5700678210653098E-2</v>
      </c>
      <c r="H698" s="12">
        <v>2.7892047855434801E-3</v>
      </c>
      <c r="I698" s="12">
        <v>-1.2750734657972101E-3</v>
      </c>
      <c r="J698" s="12">
        <v>-5.6744898147391601E-2</v>
      </c>
      <c r="K698" s="12">
        <v>-4.0937498424356199E-2</v>
      </c>
      <c r="L698" s="12">
        <v>-7.5070706060188994E-2</v>
      </c>
      <c r="M698" s="12">
        <v>-9.2539750597349799E-2</v>
      </c>
      <c r="N698" s="12">
        <v>-2.37553615753868E-2</v>
      </c>
      <c r="O698" s="12">
        <v>-7.2731244113219101E-2</v>
      </c>
      <c r="P698" s="12">
        <v>-0.111589760907326</v>
      </c>
      <c r="Q698" s="12">
        <v>-7.4320378810948398E-2</v>
      </c>
      <c r="R698" s="12">
        <v>-0.13340452806908601</v>
      </c>
      <c r="S698" s="12">
        <v>-4.9317146623626899E-2</v>
      </c>
      <c r="T698" s="12">
        <v>-7.4583604755690799E-2</v>
      </c>
      <c r="U698" s="12">
        <v>-8.2518586329694797E-3</v>
      </c>
      <c r="V698" s="12">
        <v>-5.0825273665519401E-2</v>
      </c>
      <c r="W698" s="12">
        <v>-4.30204606174086E-2</v>
      </c>
      <c r="X698" s="12">
        <v>-4.3656013380531301E-2</v>
      </c>
      <c r="Y698" s="12">
        <v>8.1005820935771498E-3</v>
      </c>
      <c r="Z698" s="12">
        <v>3.90450487162377E-2</v>
      </c>
      <c r="AA698" s="12">
        <v>-1.30134695470035E-2</v>
      </c>
      <c r="AB698" s="12">
        <v>-6.5159563948217994E-2</v>
      </c>
      <c r="AC698" s="12">
        <v>6.5527085576606197E-4</v>
      </c>
      <c r="AD698" s="12">
        <v>-4.22348273626054E-2</v>
      </c>
      <c r="AE698" s="12">
        <v>-2.82626416504205E-2</v>
      </c>
      <c r="AF698" s="12">
        <v>-1.12929716674748E-3</v>
      </c>
      <c r="AG698" s="12">
        <v>-4.3210564034728401E-2</v>
      </c>
      <c r="AH698" s="12">
        <v>-3.1579140503469098E-2</v>
      </c>
      <c r="AI698" s="12">
        <v>-2.4069002981620801E-2</v>
      </c>
      <c r="AJ698" s="12">
        <v>-1.3151933566071999E-2</v>
      </c>
      <c r="AK698" s="12">
        <v>2.7268778215075902E-3</v>
      </c>
      <c r="AL698" s="12">
        <v>4.7305866142178903E-3</v>
      </c>
      <c r="AM698" s="12">
        <v>-1.4541332585985599E-2</v>
      </c>
      <c r="AN698" s="12">
        <v>-1.3462114795864E-2</v>
      </c>
      <c r="AO698" s="12">
        <v>-3.7791101560863502E-2</v>
      </c>
      <c r="AP698" s="12">
        <v>-9.8703153312778794E-3</v>
      </c>
      <c r="AQ698" s="12">
        <v>-4.46493410160263E-2</v>
      </c>
      <c r="AR698" s="12">
        <v>2.17478667609208E-2</v>
      </c>
      <c r="AS698" s="12">
        <v>-9.6553230537930208E-3</v>
      </c>
      <c r="AT698" s="12">
        <v>-3.9857045764410702E-2</v>
      </c>
      <c r="AU698" s="12">
        <v>2.87384752115965E-2</v>
      </c>
      <c r="AW698">
        <f t="array" ref="AW698">SUMPRODUCT(B698:AU698,TRANSPOSE('QoL regression results'!$H$3:$H$48))</f>
        <v>0.86721952099004174</v>
      </c>
    </row>
    <row r="699" spans="1:49" x14ac:dyDescent="0.3">
      <c r="A699">
        <v>698</v>
      </c>
      <c r="B699" s="12">
        <v>0.88694090898711397</v>
      </c>
      <c r="C699" s="12">
        <v>1.09856178505503E-3</v>
      </c>
      <c r="D699" s="12">
        <v>4.3972479095567597E-3</v>
      </c>
      <c r="E699" s="12">
        <v>-5.00109521193507E-2</v>
      </c>
      <c r="F699" s="12">
        <v>2.1739474399296198E-2</v>
      </c>
      <c r="G699" s="12">
        <v>8.19962933366521E-3</v>
      </c>
      <c r="H699" s="12">
        <v>1.90246027025575E-2</v>
      </c>
      <c r="I699" s="12">
        <v>-2.01382526083741E-2</v>
      </c>
      <c r="J699" s="12">
        <v>-4.36767665412209E-2</v>
      </c>
      <c r="K699" s="12">
        <v>-3.50181622323942E-2</v>
      </c>
      <c r="L699" s="12">
        <v>-0.12558025366323999</v>
      </c>
      <c r="M699" s="12">
        <v>-0.10126507030285201</v>
      </c>
      <c r="N699" s="12">
        <v>-1.49003814368868E-2</v>
      </c>
      <c r="O699" s="12">
        <v>-3.2491484517911701E-2</v>
      </c>
      <c r="P699" s="12">
        <v>-9.9126357970666004E-2</v>
      </c>
      <c r="Q699" s="12">
        <v>-4.0608589752632998E-2</v>
      </c>
      <c r="R699" s="12">
        <v>-5.1354140150303498E-3</v>
      </c>
      <c r="S699" s="12">
        <v>-4.73085448966045E-2</v>
      </c>
      <c r="T699" s="12">
        <v>-7.4064182656517499E-2</v>
      </c>
      <c r="U699" s="12">
        <v>2.7991848772084601E-2</v>
      </c>
      <c r="V699" s="12">
        <v>-8.6238688710604999E-2</v>
      </c>
      <c r="W699" s="12">
        <v>-1.8315515202929601E-2</v>
      </c>
      <c r="X699" s="12">
        <v>-3.21925114186681E-2</v>
      </c>
      <c r="Y699" s="12">
        <v>-1.2228838042938599E-2</v>
      </c>
      <c r="Z699" s="12">
        <v>1.51666316540045E-2</v>
      </c>
      <c r="AA699" s="12">
        <v>-1.33760922890898E-2</v>
      </c>
      <c r="AB699" s="12">
        <v>-7.8653592619245899E-2</v>
      </c>
      <c r="AC699" s="12">
        <v>-3.5615215685697199E-2</v>
      </c>
      <c r="AD699" s="12">
        <v>3.4220087342299498E-2</v>
      </c>
      <c r="AE699" s="12">
        <v>-2.42948529296662E-2</v>
      </c>
      <c r="AF699" s="12">
        <v>-1.23340967348857E-2</v>
      </c>
      <c r="AG699" s="12">
        <v>-4.16939631215167E-2</v>
      </c>
      <c r="AH699" s="12">
        <v>-3.7568339352934001E-2</v>
      </c>
      <c r="AI699" s="12">
        <v>-1.37021382331174E-2</v>
      </c>
      <c r="AJ699" s="12">
        <v>-1.11011444645818E-2</v>
      </c>
      <c r="AK699" s="12">
        <v>4.90232678903207E-3</v>
      </c>
      <c r="AL699" s="12">
        <v>3.74472914686817E-3</v>
      </c>
      <c r="AM699" s="12">
        <v>-1.13338256435429E-2</v>
      </c>
      <c r="AN699" s="12">
        <v>-1.72020451159592E-2</v>
      </c>
      <c r="AO699" s="12">
        <v>-3.03540902547219E-2</v>
      </c>
      <c r="AP699" s="12">
        <v>-1.16871796789877E-2</v>
      </c>
      <c r="AQ699" s="12">
        <v>-3.9704147249695697E-2</v>
      </c>
      <c r="AR699" s="12">
        <v>2.4149401075444301E-2</v>
      </c>
      <c r="AS699" s="12">
        <v>-1.4569185225236E-2</v>
      </c>
      <c r="AT699" s="12">
        <v>-5.0265142991951402E-2</v>
      </c>
      <c r="AU699" s="12">
        <v>3.9249199586290501E-2</v>
      </c>
      <c r="AW699">
        <f t="array" ref="AW699">SUMPRODUCT(B699:AU699,TRANSPOSE('QoL regression results'!$H$3:$H$48))</f>
        <v>0.85311729878104814</v>
      </c>
    </row>
    <row r="700" spans="1:49" x14ac:dyDescent="0.3">
      <c r="A700">
        <v>699</v>
      </c>
      <c r="B700" s="12">
        <v>0.88687943783947698</v>
      </c>
      <c r="C700" s="12">
        <v>1.04600596949345E-2</v>
      </c>
      <c r="D700" s="12">
        <v>-1.8874160521599099E-3</v>
      </c>
      <c r="E700" s="12">
        <v>-2.7477429888712799E-2</v>
      </c>
      <c r="F700" s="12">
        <v>8.0995358422987808E-3</v>
      </c>
      <c r="G700" s="12">
        <v>1.29171126973375E-2</v>
      </c>
      <c r="H700" s="12">
        <v>-1.6435220166585399E-2</v>
      </c>
      <c r="I700" s="12">
        <v>-7.8296150048317199E-3</v>
      </c>
      <c r="J700" s="12">
        <v>-6.1667726850846198E-2</v>
      </c>
      <c r="K700" s="12">
        <v>-3.6037416168941003E-2</v>
      </c>
      <c r="L700" s="12">
        <v>-0.10931678971578999</v>
      </c>
      <c r="M700" s="12">
        <v>-8.4315013255704702E-2</v>
      </c>
      <c r="N700" s="12">
        <v>-1.41251495690048E-2</v>
      </c>
      <c r="O700" s="12">
        <v>-4.5315878659304601E-2</v>
      </c>
      <c r="P700" s="12">
        <v>-9.0363056511162096E-2</v>
      </c>
      <c r="Q700" s="12">
        <v>-6.6086293381003899E-2</v>
      </c>
      <c r="R700" s="12">
        <v>-0.11038822308499301</v>
      </c>
      <c r="S700" s="12">
        <v>-6.3752233966840002E-2</v>
      </c>
      <c r="T700" s="12">
        <v>-9.9809730949984493E-2</v>
      </c>
      <c r="U700" s="12">
        <v>-9.3111289539447699E-4</v>
      </c>
      <c r="V700" s="12">
        <v>-0.119358922059471</v>
      </c>
      <c r="W700" s="12">
        <v>-2.5581066956003502E-2</v>
      </c>
      <c r="X700" s="12">
        <v>-4.01174775165812E-2</v>
      </c>
      <c r="Y700" s="12">
        <v>-1.17864582790322E-2</v>
      </c>
      <c r="Z700" s="12">
        <v>-3.6706379348505199E-3</v>
      </c>
      <c r="AA700" s="12">
        <v>-9.2764868274728008E-3</v>
      </c>
      <c r="AB700" s="12">
        <v>-7.1674437942233798E-2</v>
      </c>
      <c r="AC700" s="12">
        <v>5.2171789217531602E-3</v>
      </c>
      <c r="AD700" s="12">
        <v>-3.7319541960102301E-2</v>
      </c>
      <c r="AE700" s="12">
        <v>-2.65824799655143E-2</v>
      </c>
      <c r="AF700" s="12">
        <v>-1.8762891233454902E-2</v>
      </c>
      <c r="AG700" s="12">
        <v>-4.3646830191350003E-2</v>
      </c>
      <c r="AH700" s="12">
        <v>-2.7607911532711599E-2</v>
      </c>
      <c r="AI700" s="12">
        <v>-1.5783206635677598E-2</v>
      </c>
      <c r="AJ700" s="12">
        <v>-1.42761318019452E-2</v>
      </c>
      <c r="AK700" s="12">
        <v>-1.6999844969186101E-3</v>
      </c>
      <c r="AL700" s="12">
        <v>6.8150306190843399E-3</v>
      </c>
      <c r="AM700" s="12">
        <v>-6.5178933080540903E-3</v>
      </c>
      <c r="AN700" s="12">
        <v>-1.58874755082947E-2</v>
      </c>
      <c r="AO700" s="12">
        <v>-3.0728247470848201E-2</v>
      </c>
      <c r="AP700" s="12">
        <v>-1.11647569997455E-2</v>
      </c>
      <c r="AQ700" s="12">
        <v>-4.64404245709749E-2</v>
      </c>
      <c r="AR700" s="12">
        <v>2.1670716999944401E-2</v>
      </c>
      <c r="AS700" s="12">
        <v>-1.33804699291309E-2</v>
      </c>
      <c r="AT700" s="12">
        <v>-4.1947797080136399E-2</v>
      </c>
      <c r="AU700" s="12">
        <v>3.3563377576593098E-2</v>
      </c>
      <c r="AW700">
        <f t="array" ref="AW700">SUMPRODUCT(B700:AU700,TRANSPOSE('QoL regression results'!$H$3:$H$48))</f>
        <v>0.86608655692584979</v>
      </c>
    </row>
    <row r="701" spans="1:49" x14ac:dyDescent="0.3">
      <c r="A701">
        <v>700</v>
      </c>
      <c r="B701" s="12">
        <v>0.88648544070574198</v>
      </c>
      <c r="C701" s="12">
        <v>-5.7857467128099097E-4</v>
      </c>
      <c r="D701" s="12">
        <v>-8.9303668061055108E-3</v>
      </c>
      <c r="E701" s="12">
        <v>-4.1963217649258401E-2</v>
      </c>
      <c r="F701" s="12">
        <v>2.32286200150079E-2</v>
      </c>
      <c r="G701" s="12">
        <v>9.5762685004689707E-3</v>
      </c>
      <c r="H701" s="12">
        <v>4.5176485140007501E-4</v>
      </c>
      <c r="I701" s="12">
        <v>-1.17393590436008E-2</v>
      </c>
      <c r="J701" s="12">
        <v>-5.0052652057425498E-2</v>
      </c>
      <c r="K701" s="12">
        <v>-4.3555293812683998E-2</v>
      </c>
      <c r="L701" s="12">
        <v>-8.2848462720212596E-2</v>
      </c>
      <c r="M701" s="12">
        <v>-7.8264069007410994E-2</v>
      </c>
      <c r="N701" s="12">
        <v>-1.4829710390485499E-2</v>
      </c>
      <c r="O701" s="12">
        <v>-6.0560573124360501E-2</v>
      </c>
      <c r="P701" s="12">
        <v>-0.11104287128776601</v>
      </c>
      <c r="Q701" s="12">
        <v>-2.7629060489778499E-2</v>
      </c>
      <c r="R701" s="12">
        <v>-4.3638913824527399E-2</v>
      </c>
      <c r="S701" s="12">
        <v>-3.9118022148475699E-2</v>
      </c>
      <c r="T701" s="12">
        <v>-9.1213112807104896E-2</v>
      </c>
      <c r="U701" s="12">
        <v>2.9397173074713401E-2</v>
      </c>
      <c r="V701" s="12">
        <v>-2.05161402455479E-2</v>
      </c>
      <c r="W701" s="12">
        <v>-3.7339867789733097E-2</v>
      </c>
      <c r="X701" s="12">
        <v>-1.3744752280108999E-2</v>
      </c>
      <c r="Y701" s="12">
        <v>2.6172353929704399E-2</v>
      </c>
      <c r="Z701" s="12">
        <v>-1.12295990638334E-4</v>
      </c>
      <c r="AA701" s="12">
        <v>-1.2219777284217701E-2</v>
      </c>
      <c r="AB701" s="12">
        <v>-5.9705241644952799E-2</v>
      </c>
      <c r="AC701" s="12">
        <v>-2.1147246327023899E-2</v>
      </c>
      <c r="AD701" s="12">
        <v>-8.8326952986398193E-3</v>
      </c>
      <c r="AE701" s="12">
        <v>-2.8016022116466501E-2</v>
      </c>
      <c r="AF701" s="12">
        <v>-1.41950062482907E-2</v>
      </c>
      <c r="AG701" s="12">
        <v>-4.5769536822306799E-2</v>
      </c>
      <c r="AH701" s="12">
        <v>-3.6182244352100802E-2</v>
      </c>
      <c r="AI701" s="12">
        <v>-1.23773223171923E-2</v>
      </c>
      <c r="AJ701" s="12">
        <v>-1.16554758251087E-2</v>
      </c>
      <c r="AK701" s="12">
        <v>-3.4613339308307402E-3</v>
      </c>
      <c r="AL701" s="12">
        <v>5.8547233690018604E-3</v>
      </c>
      <c r="AM701" s="12">
        <v>-5.6762785036353703E-3</v>
      </c>
      <c r="AN701" s="12">
        <v>-1.8884945733879999E-2</v>
      </c>
      <c r="AO701" s="12">
        <v>-3.8817716644850099E-2</v>
      </c>
      <c r="AP701" s="12">
        <v>-8.8768148688622601E-3</v>
      </c>
      <c r="AQ701" s="12">
        <v>-3.38914329279702E-2</v>
      </c>
      <c r="AR701" s="12">
        <v>2.81886571640724E-2</v>
      </c>
      <c r="AS701" s="12">
        <v>-1.20701136781023E-2</v>
      </c>
      <c r="AT701" s="12">
        <v>-4.3465590150701297E-2</v>
      </c>
      <c r="AU701" s="12">
        <v>2.8327339495185299E-2</v>
      </c>
      <c r="AW701">
        <f t="array" ref="AW701">SUMPRODUCT(B701:AU701,TRANSPOSE('QoL regression results'!$H$3:$H$48))</f>
        <v>0.85615791972264299</v>
      </c>
    </row>
    <row r="702" spans="1:49" x14ac:dyDescent="0.3">
      <c r="A702">
        <v>701</v>
      </c>
      <c r="B702" s="12">
        <v>0.88579625697686404</v>
      </c>
      <c r="C702" s="12">
        <v>-1.50082517132171E-3</v>
      </c>
      <c r="D702" s="12">
        <v>3.8671505004506399E-3</v>
      </c>
      <c r="E702" s="12">
        <v>-6.5401074741241502E-2</v>
      </c>
      <c r="F702" s="12">
        <v>1.91569465933479E-2</v>
      </c>
      <c r="G702" s="12">
        <v>9.8665350972550192E-3</v>
      </c>
      <c r="H702" s="12">
        <v>-8.4122129681285292E-3</v>
      </c>
      <c r="I702" s="12">
        <v>-2.8185299401228402E-2</v>
      </c>
      <c r="J702" s="12">
        <v>-4.4214474169931003E-2</v>
      </c>
      <c r="K702" s="12">
        <v>-3.6716435949107798E-2</v>
      </c>
      <c r="L702" s="12">
        <v>-0.102359394735898</v>
      </c>
      <c r="M702" s="12">
        <v>-9.0544236330124997E-2</v>
      </c>
      <c r="N702" s="12">
        <v>-2.2132368435424599E-2</v>
      </c>
      <c r="O702" s="12">
        <v>-2.2835667361163801E-2</v>
      </c>
      <c r="P702" s="12">
        <v>-0.116015237763351</v>
      </c>
      <c r="Q702" s="12">
        <v>-3.8123940901113901E-2</v>
      </c>
      <c r="R702" s="12">
        <v>-0.10274869910649199</v>
      </c>
      <c r="S702" s="12">
        <v>-4.7140479642779502E-2</v>
      </c>
      <c r="T702" s="12">
        <v>-8.3462592410834993E-2</v>
      </c>
      <c r="U702" s="12">
        <v>-4.89889355143044E-3</v>
      </c>
      <c r="V702" s="12">
        <v>-5.5310314453439299E-2</v>
      </c>
      <c r="W702" s="12">
        <v>-2.5241395130826901E-2</v>
      </c>
      <c r="X702" s="12">
        <v>-2.6911943886798999E-2</v>
      </c>
      <c r="Y702" s="12">
        <v>2.85947997510951E-2</v>
      </c>
      <c r="Z702" s="12">
        <v>-2.18929325498768E-3</v>
      </c>
      <c r="AA702" s="12">
        <v>-2.3841091484007901E-2</v>
      </c>
      <c r="AB702" s="12">
        <v>-5.1177004930812502E-2</v>
      </c>
      <c r="AC702" s="12">
        <v>-1.6157955061553701E-2</v>
      </c>
      <c r="AD702" s="12">
        <v>1.22422081081338E-2</v>
      </c>
      <c r="AE702" s="12">
        <v>-2.3818643246351499E-2</v>
      </c>
      <c r="AF702" s="12">
        <v>-1.5396376002410599E-2</v>
      </c>
      <c r="AG702" s="12">
        <v>-4.8551328897042403E-2</v>
      </c>
      <c r="AH702" s="12">
        <v>-3.03016253328343E-2</v>
      </c>
      <c r="AI702" s="12">
        <v>-1.62267506906476E-2</v>
      </c>
      <c r="AJ702" s="12">
        <v>-1.2030119196466E-2</v>
      </c>
      <c r="AK702" s="12">
        <v>-6.1859161368333401E-4</v>
      </c>
      <c r="AL702" s="12">
        <v>2.3224094986973201E-3</v>
      </c>
      <c r="AM702" s="12">
        <v>-1.4084444818926499E-2</v>
      </c>
      <c r="AN702" s="12">
        <v>-2.3929116407169999E-2</v>
      </c>
      <c r="AO702" s="12">
        <v>-3.0372544701061901E-2</v>
      </c>
      <c r="AP702" s="12">
        <v>-8.6487799944974103E-3</v>
      </c>
      <c r="AQ702" s="12">
        <v>-4.0311303616484502E-2</v>
      </c>
      <c r="AR702" s="12">
        <v>2.21096961870757E-2</v>
      </c>
      <c r="AS702" s="12">
        <v>-8.3790719654624497E-3</v>
      </c>
      <c r="AT702" s="12">
        <v>-3.3994838913343997E-2</v>
      </c>
      <c r="AU702" s="12">
        <v>3.4662070930090397E-2</v>
      </c>
      <c r="AW702">
        <f t="array" ref="AW702">SUMPRODUCT(B702:AU702,TRANSPOSE('QoL regression results'!$H$3:$H$48))</f>
        <v>0.85781704114272705</v>
      </c>
    </row>
    <row r="703" spans="1:49" x14ac:dyDescent="0.3">
      <c r="A703">
        <v>702</v>
      </c>
      <c r="B703" s="12">
        <v>0.88841667054915696</v>
      </c>
      <c r="C703" s="12">
        <v>2.3714738679275001E-3</v>
      </c>
      <c r="D703" s="12">
        <v>-5.4623892071454802E-3</v>
      </c>
      <c r="E703" s="12">
        <v>-5.3698308798998097E-2</v>
      </c>
      <c r="F703" s="12">
        <v>1.7440916978622399E-2</v>
      </c>
      <c r="G703" s="12">
        <v>1.3666819813110199E-2</v>
      </c>
      <c r="H703" s="12">
        <v>-3.34241379220044E-3</v>
      </c>
      <c r="I703" s="12">
        <v>-3.2599996407427903E-2</v>
      </c>
      <c r="J703" s="12">
        <v>-8.1302162084407603E-2</v>
      </c>
      <c r="K703" s="12">
        <v>-4.2086217658545602E-2</v>
      </c>
      <c r="L703" s="12">
        <v>-0.10334046196412</v>
      </c>
      <c r="M703" s="12">
        <v>-0.147932997860103</v>
      </c>
      <c r="N703" s="12">
        <v>-2.7324158910512202E-2</v>
      </c>
      <c r="O703" s="12">
        <v>-5.4329296743709801E-2</v>
      </c>
      <c r="P703" s="12">
        <v>-5.7628684358501103E-2</v>
      </c>
      <c r="Q703" s="12">
        <v>-3.6310579645055401E-2</v>
      </c>
      <c r="R703" s="12">
        <v>-6.6608007174525599E-2</v>
      </c>
      <c r="S703" s="12">
        <v>-3.5462567710223401E-2</v>
      </c>
      <c r="T703" s="12">
        <v>-7.7075618233436699E-2</v>
      </c>
      <c r="U703" s="12">
        <v>-1.4468925502477599E-4</v>
      </c>
      <c r="V703" s="12">
        <v>2.84249973281578E-2</v>
      </c>
      <c r="W703" s="12">
        <v>-2.87752277556187E-2</v>
      </c>
      <c r="X703" s="12">
        <v>-5.9965383665292998E-2</v>
      </c>
      <c r="Y703" s="12">
        <v>-2.0250063890678301E-2</v>
      </c>
      <c r="Z703" s="12">
        <v>1.3744287376836599E-2</v>
      </c>
      <c r="AA703" s="12">
        <v>-2.2137968948066598E-2</v>
      </c>
      <c r="AB703" s="12">
        <v>-6.1638716633664797E-2</v>
      </c>
      <c r="AC703" s="12">
        <v>6.8681752804409897E-3</v>
      </c>
      <c r="AD703" s="12">
        <v>2.3526915692935801E-2</v>
      </c>
      <c r="AE703" s="12">
        <v>-2.6149544770604001E-2</v>
      </c>
      <c r="AF703" s="12">
        <v>-1.7794319780750301E-2</v>
      </c>
      <c r="AG703" s="12">
        <v>-4.2524110616470399E-2</v>
      </c>
      <c r="AH703" s="12">
        <v>-3.2174219386273101E-2</v>
      </c>
      <c r="AI703" s="12">
        <v>-1.49805475516969E-2</v>
      </c>
      <c r="AJ703" s="12">
        <v>-7.1649066632298499E-3</v>
      </c>
      <c r="AK703" s="12">
        <v>-4.0748524817463697E-3</v>
      </c>
      <c r="AL703" s="12">
        <v>-8.6677340062302395E-4</v>
      </c>
      <c r="AM703" s="12">
        <v>-7.84443451698256E-3</v>
      </c>
      <c r="AN703" s="12">
        <v>-2.1718367859406399E-2</v>
      </c>
      <c r="AO703" s="12">
        <v>-2.9241325865484401E-2</v>
      </c>
      <c r="AP703" s="12">
        <v>-1.1633192369398301E-2</v>
      </c>
      <c r="AQ703" s="12">
        <v>-3.9607667775634202E-2</v>
      </c>
      <c r="AR703" s="12">
        <v>2.3099171569352098E-2</v>
      </c>
      <c r="AS703" s="12">
        <v>-3.61154674747075E-3</v>
      </c>
      <c r="AT703" s="12">
        <v>-3.5167365345688102E-2</v>
      </c>
      <c r="AU703" s="12">
        <v>2.6730575213956199E-2</v>
      </c>
      <c r="AW703">
        <f t="array" ref="AW703">SUMPRODUCT(B703:AU703,TRANSPOSE('QoL regression results'!$H$3:$H$48))</f>
        <v>0.85537567776226087</v>
      </c>
    </row>
    <row r="704" spans="1:49" x14ac:dyDescent="0.3">
      <c r="A704">
        <v>703</v>
      </c>
      <c r="B704" s="12">
        <v>0.88562035295143005</v>
      </c>
      <c r="C704" s="12">
        <v>2.7491698480181601E-3</v>
      </c>
      <c r="D704" s="12">
        <v>1.52983733623043E-2</v>
      </c>
      <c r="E704" s="12">
        <v>-4.2881424519179E-2</v>
      </c>
      <c r="F704" s="12">
        <v>2.5474275533830699E-2</v>
      </c>
      <c r="G704" s="12">
        <v>1.3131734263942501E-2</v>
      </c>
      <c r="H704" s="12">
        <v>1.47204275093061E-3</v>
      </c>
      <c r="I704" s="12">
        <v>-2.14575271168434E-2</v>
      </c>
      <c r="J704" s="12">
        <v>-6.5044345934982803E-2</v>
      </c>
      <c r="K704" s="12">
        <v>-4.2591969280418501E-2</v>
      </c>
      <c r="L704" s="12">
        <v>-0.10280533074473799</v>
      </c>
      <c r="M704" s="12">
        <v>-9.0629796238758206E-2</v>
      </c>
      <c r="N704" s="12">
        <v>-1.5866530269812201E-2</v>
      </c>
      <c r="O704" s="12">
        <v>-7.0181076909175105E-2</v>
      </c>
      <c r="P704" s="12">
        <v>-9.7013389550079404E-2</v>
      </c>
      <c r="Q704" s="12">
        <v>-4.6057034520469102E-2</v>
      </c>
      <c r="R704" s="12">
        <v>-8.3919365540937305E-2</v>
      </c>
      <c r="S704" s="12">
        <v>-5.0512529365112802E-2</v>
      </c>
      <c r="T704" s="12">
        <v>-9.2948071502200899E-2</v>
      </c>
      <c r="U704" s="12">
        <v>1.97085396766454E-2</v>
      </c>
      <c r="V704" s="12">
        <v>-4.2280452835341702E-2</v>
      </c>
      <c r="W704" s="12">
        <v>-3.5133896341338199E-2</v>
      </c>
      <c r="X704" s="12">
        <v>-2.6183436288065E-2</v>
      </c>
      <c r="Y704" s="12">
        <v>5.8637009522753197E-3</v>
      </c>
      <c r="Z704" s="12">
        <v>-3.52673330944442E-2</v>
      </c>
      <c r="AA704" s="12">
        <v>-1.1701659326020601E-2</v>
      </c>
      <c r="AB704" s="12">
        <v>-8.9851369264233302E-2</v>
      </c>
      <c r="AC704" s="12">
        <v>1.0124702248484999E-2</v>
      </c>
      <c r="AD704" s="12">
        <v>-4.4408807759723903E-2</v>
      </c>
      <c r="AE704" s="12">
        <v>-2.4084859650130502E-2</v>
      </c>
      <c r="AF704" s="12">
        <v>-3.04752902823384E-3</v>
      </c>
      <c r="AG704" s="12">
        <v>-4.09049819101414E-2</v>
      </c>
      <c r="AH704" s="12">
        <v>-3.6357513384079401E-2</v>
      </c>
      <c r="AI704" s="12">
        <v>-3.0022610489694201E-3</v>
      </c>
      <c r="AJ704" s="12">
        <v>-1.2915938514619399E-2</v>
      </c>
      <c r="AK704" s="12">
        <v>-7.5428617023341098E-3</v>
      </c>
      <c r="AL704" s="12">
        <v>3.8328675099978801E-4</v>
      </c>
      <c r="AM704" s="12">
        <v>-1.0415103494959801E-2</v>
      </c>
      <c r="AN704" s="12">
        <v>-2.1845079443227E-2</v>
      </c>
      <c r="AO704" s="12">
        <v>-4.0882613568748602E-2</v>
      </c>
      <c r="AP704" s="12">
        <v>-9.7466241813969692E-3</v>
      </c>
      <c r="AQ704" s="12">
        <v>-3.79453842627549E-2</v>
      </c>
      <c r="AR704" s="12">
        <v>2.33278338957323E-2</v>
      </c>
      <c r="AS704" s="12">
        <v>-1.2803094409062901E-2</v>
      </c>
      <c r="AT704" s="12">
        <v>-4.07243854365913E-2</v>
      </c>
      <c r="AU704" s="12">
        <v>3.2080941438577398E-2</v>
      </c>
      <c r="AW704">
        <f t="array" ref="AW704">SUMPRODUCT(B704:AU704,TRANSPOSE('QoL regression results'!$H$3:$H$48))</f>
        <v>0.84964612631835035</v>
      </c>
    </row>
    <row r="705" spans="1:49" x14ac:dyDescent="0.3">
      <c r="A705">
        <v>704</v>
      </c>
      <c r="B705" s="12">
        <v>0.89203907218880596</v>
      </c>
      <c r="C705" s="12">
        <v>3.5605850887243198E-3</v>
      </c>
      <c r="D705" s="12">
        <v>2.6249462559301199E-3</v>
      </c>
      <c r="E705" s="12">
        <v>-4.49399636564757E-2</v>
      </c>
      <c r="F705" s="12">
        <v>2.1657327647824499E-2</v>
      </c>
      <c r="G705" s="12">
        <v>2.1511186421217E-2</v>
      </c>
      <c r="H705" s="12">
        <v>3.4669775260464698E-3</v>
      </c>
      <c r="I705" s="12">
        <v>-2.5413507366863201E-2</v>
      </c>
      <c r="J705" s="12">
        <v>-3.6956119447552602E-2</v>
      </c>
      <c r="K705" s="12">
        <v>-4.3053755587059199E-2</v>
      </c>
      <c r="L705" s="12">
        <v>-9.5529733411653606E-2</v>
      </c>
      <c r="M705" s="12">
        <v>-0.13753415396924201</v>
      </c>
      <c r="N705" s="12">
        <v>-1.8609720214681599E-2</v>
      </c>
      <c r="O705" s="12">
        <v>-4.0675506756465502E-2</v>
      </c>
      <c r="P705" s="12">
        <v>-0.103955346144172</v>
      </c>
      <c r="Q705" s="12">
        <v>-4.1325838282574599E-2</v>
      </c>
      <c r="R705" s="12">
        <v>-9.2007943453513194E-2</v>
      </c>
      <c r="S705" s="12">
        <v>-3.5051473976517103E-2</v>
      </c>
      <c r="T705" s="12">
        <v>-8.41971094026297E-2</v>
      </c>
      <c r="U705" s="12">
        <v>3.7071416730547903E-2</v>
      </c>
      <c r="V705" s="12">
        <v>-9.0629075812884596E-2</v>
      </c>
      <c r="W705" s="12">
        <v>-2.30677594109806E-2</v>
      </c>
      <c r="X705" s="12">
        <v>-1.05564551421332E-2</v>
      </c>
      <c r="Y705" s="12">
        <v>-2.1769799088307201E-2</v>
      </c>
      <c r="Z705" s="12">
        <v>-2.63890868096971E-2</v>
      </c>
      <c r="AA705" s="12">
        <v>-2.4396713377312799E-2</v>
      </c>
      <c r="AB705" s="12">
        <v>-5.0558463505360203E-2</v>
      </c>
      <c r="AC705" s="12">
        <v>-5.4503072203680399E-2</v>
      </c>
      <c r="AD705" s="12">
        <v>3.2317666725279803E-2</v>
      </c>
      <c r="AE705" s="12">
        <v>-2.0408243940247799E-2</v>
      </c>
      <c r="AF705" s="12">
        <v>-8.4994693086598797E-3</v>
      </c>
      <c r="AG705" s="12">
        <v>-3.8474447053713598E-2</v>
      </c>
      <c r="AH705" s="12">
        <v>-3.6311458578617103E-2</v>
      </c>
      <c r="AI705" s="12">
        <v>-1.7653787555725099E-2</v>
      </c>
      <c r="AJ705" s="12">
        <v>-1.5827704315065E-2</v>
      </c>
      <c r="AK705" s="13">
        <v>9.0526272849918095E-5</v>
      </c>
      <c r="AL705" s="12">
        <v>3.51449995325775E-3</v>
      </c>
      <c r="AM705" s="12">
        <v>-9.4884619243757792E-3</v>
      </c>
      <c r="AN705" s="12">
        <v>-2.0580375258800701E-2</v>
      </c>
      <c r="AO705" s="12">
        <v>-3.2169951869977301E-2</v>
      </c>
      <c r="AP705" s="12">
        <v>-1.2724603363222901E-2</v>
      </c>
      <c r="AQ705" s="12">
        <v>-4.2727216433704501E-2</v>
      </c>
      <c r="AR705" s="12">
        <v>2.29882294306962E-2</v>
      </c>
      <c r="AS705" s="12">
        <v>-7.3556452828863698E-3</v>
      </c>
      <c r="AT705" s="12">
        <v>-4.3129564944436698E-2</v>
      </c>
      <c r="AU705" s="12">
        <v>2.9390665756865001E-2</v>
      </c>
      <c r="AW705">
        <f t="array" ref="AW705">SUMPRODUCT(B705:AU705,TRANSPOSE('QoL regression results'!$H$3:$H$48))</f>
        <v>0.8592421135634466</v>
      </c>
    </row>
    <row r="706" spans="1:49" x14ac:dyDescent="0.3">
      <c r="A706">
        <v>705</v>
      </c>
      <c r="B706" s="12">
        <v>0.90276070576260403</v>
      </c>
      <c r="C706" s="12">
        <v>-4.3249232123028104E-3</v>
      </c>
      <c r="D706" s="12">
        <v>-3.9387670439639299E-3</v>
      </c>
      <c r="E706" s="12">
        <v>-5.5373949747636701E-2</v>
      </c>
      <c r="F706" s="12">
        <v>2.3923313420814E-2</v>
      </c>
      <c r="G706" s="12">
        <v>2.0240924512508401E-2</v>
      </c>
      <c r="H706" s="12">
        <v>1.05561338466615E-2</v>
      </c>
      <c r="I706" s="12">
        <v>-9.0853049323108108E-3</v>
      </c>
      <c r="J706" s="12">
        <v>-2.2662987295227501E-2</v>
      </c>
      <c r="K706" s="12">
        <v>-4.45794274077745E-2</v>
      </c>
      <c r="L706" s="12">
        <v>-7.2769739471047798E-2</v>
      </c>
      <c r="M706" s="12">
        <v>-8.1727445368116103E-2</v>
      </c>
      <c r="N706" s="12">
        <v>-2.34386904878853E-2</v>
      </c>
      <c r="O706" s="12">
        <v>-2.5206930488973499E-2</v>
      </c>
      <c r="P706" s="12">
        <v>-7.6602559998745601E-2</v>
      </c>
      <c r="Q706" s="12">
        <v>-8.7194194425805199E-2</v>
      </c>
      <c r="R706" s="12">
        <v>-6.4846350848123402E-2</v>
      </c>
      <c r="S706" s="12">
        <v>-5.53171524968981E-2</v>
      </c>
      <c r="T706" s="12">
        <v>-6.7891269927296799E-2</v>
      </c>
      <c r="U706" s="12">
        <v>9.7774994953708106E-3</v>
      </c>
      <c r="V706" s="12">
        <v>-0.163578484519498</v>
      </c>
      <c r="W706" s="12">
        <v>-3.5347186680680001E-2</v>
      </c>
      <c r="X706" s="12">
        <v>-3.7385373271083301E-2</v>
      </c>
      <c r="Y706" s="12">
        <v>-2.8489628272564599E-2</v>
      </c>
      <c r="Z706" s="12">
        <v>2.6216935505696599E-2</v>
      </c>
      <c r="AA706" s="12">
        <v>-2.45367219982454E-2</v>
      </c>
      <c r="AB706" s="12">
        <v>-9.0462243762563802E-2</v>
      </c>
      <c r="AC706" s="12">
        <v>-9.5413899696584606E-2</v>
      </c>
      <c r="AD706" s="12">
        <v>-5.10081448787707E-2</v>
      </c>
      <c r="AE706" s="12">
        <v>-2.7643129609380802E-2</v>
      </c>
      <c r="AF706" s="12">
        <v>-1.74929327672897E-2</v>
      </c>
      <c r="AG706" s="12">
        <v>-4.4166457308655899E-2</v>
      </c>
      <c r="AH706" s="12">
        <v>-4.0016839735891097E-2</v>
      </c>
      <c r="AI706" s="12">
        <v>-1.9004008284495E-2</v>
      </c>
      <c r="AJ706" s="12">
        <v>-9.0066647690485394E-3</v>
      </c>
      <c r="AK706" s="12">
        <v>-2.9954872393395402E-3</v>
      </c>
      <c r="AL706" s="12">
        <v>2.8921207208435699E-3</v>
      </c>
      <c r="AM706" s="12">
        <v>-1.07878252648895E-2</v>
      </c>
      <c r="AN706" s="12">
        <v>-1.80816400936866E-2</v>
      </c>
      <c r="AO706" s="12">
        <v>-2.9514458727279799E-2</v>
      </c>
      <c r="AP706" s="12">
        <v>-1.16258926438358E-3</v>
      </c>
      <c r="AQ706" s="12">
        <v>-2.79308446565238E-2</v>
      </c>
      <c r="AR706" s="12">
        <v>1.3117929206673099E-2</v>
      </c>
      <c r="AS706" s="12">
        <v>-1.3320791663213901E-2</v>
      </c>
      <c r="AT706" s="12">
        <v>-4.6443608709956702E-2</v>
      </c>
      <c r="AU706" s="12">
        <v>3.0417655749399301E-2</v>
      </c>
      <c r="AW706">
        <f t="array" ref="AW706">SUMPRODUCT(B706:AU706,TRANSPOSE('QoL regression results'!$H$3:$H$48))</f>
        <v>0.86563598674755649</v>
      </c>
    </row>
    <row r="707" spans="1:49" x14ac:dyDescent="0.3">
      <c r="A707">
        <v>706</v>
      </c>
      <c r="B707" s="12">
        <v>0.89576492715004796</v>
      </c>
      <c r="C707" s="12">
        <v>-2.81617245385247E-3</v>
      </c>
      <c r="D707" s="12">
        <v>-2.5381302190117899E-2</v>
      </c>
      <c r="E707" s="12">
        <v>-3.8539750115119897E-2</v>
      </c>
      <c r="F707" s="12">
        <v>1.7103705305478799E-2</v>
      </c>
      <c r="G707" s="12">
        <v>5.9550226759947401E-3</v>
      </c>
      <c r="H707" s="12">
        <v>8.2360895833890908E-3</v>
      </c>
      <c r="I707" s="12">
        <v>-2.0785750299965301E-2</v>
      </c>
      <c r="J707" s="12">
        <v>-5.2144721242532499E-2</v>
      </c>
      <c r="K707" s="12">
        <v>-4.6910843115085102E-2</v>
      </c>
      <c r="L707" s="12">
        <v>-7.2926234626265504E-2</v>
      </c>
      <c r="M707" s="12">
        <v>-6.2952935433780097E-2</v>
      </c>
      <c r="N707" s="12">
        <v>-1.7404119886922701E-2</v>
      </c>
      <c r="O707" s="12">
        <v>-7.0846667927995002E-2</v>
      </c>
      <c r="P707" s="12">
        <v>-9.8050986893609096E-2</v>
      </c>
      <c r="Q707" s="12">
        <v>-4.7956453577648397E-2</v>
      </c>
      <c r="R707" s="12">
        <v>-4.3563290223538401E-2</v>
      </c>
      <c r="S707" s="12">
        <v>-4.6446455126452603E-2</v>
      </c>
      <c r="T707" s="12">
        <v>-8.1663944713994394E-2</v>
      </c>
      <c r="U707" s="12">
        <v>-3.1022703066042301E-3</v>
      </c>
      <c r="V707" s="12">
        <v>-2.5120235082893801E-2</v>
      </c>
      <c r="W707" s="12">
        <v>-1.9655772859335601E-2</v>
      </c>
      <c r="X707" s="12">
        <v>-3.7357076368211402E-2</v>
      </c>
      <c r="Y707" s="12">
        <v>1.4248247689543201E-2</v>
      </c>
      <c r="Z707" s="12">
        <v>6.1713631641685897E-2</v>
      </c>
      <c r="AA707" s="12">
        <v>-3.4795641179829903E-2</v>
      </c>
      <c r="AB707" s="12">
        <v>-7.4782200207469202E-2</v>
      </c>
      <c r="AC707" s="12">
        <v>2.11787578279812E-2</v>
      </c>
      <c r="AD707" s="12">
        <v>-2.0812478023292402E-2</v>
      </c>
      <c r="AE707" s="12">
        <v>-2.7440872802669301E-2</v>
      </c>
      <c r="AF707" s="12">
        <v>-1.21793357558966E-2</v>
      </c>
      <c r="AG707" s="12">
        <v>-4.8894026614204403E-2</v>
      </c>
      <c r="AH707" s="12">
        <v>-2.7403978264861E-2</v>
      </c>
      <c r="AI707" s="12">
        <v>-1.00691921398233E-2</v>
      </c>
      <c r="AJ707" s="12">
        <v>-1.1805764431312199E-2</v>
      </c>
      <c r="AK707" s="12">
        <v>-2.7887598048373001E-3</v>
      </c>
      <c r="AL707" s="12">
        <v>3.8888767688700101E-3</v>
      </c>
      <c r="AM707" s="12">
        <v>-1.0453791687641699E-2</v>
      </c>
      <c r="AN707" s="12">
        <v>-1.8974979235109501E-2</v>
      </c>
      <c r="AO707" s="12">
        <v>-3.3895369216632602E-2</v>
      </c>
      <c r="AP707" s="12">
        <v>-1.17575343568648E-2</v>
      </c>
      <c r="AQ707" s="12">
        <v>-3.85296686828768E-2</v>
      </c>
      <c r="AR707" s="12">
        <v>2.5605244287632199E-2</v>
      </c>
      <c r="AS707" s="12">
        <v>-1.0377840250485699E-2</v>
      </c>
      <c r="AT707" s="12">
        <v>-3.7571543405887801E-2</v>
      </c>
      <c r="AU707" s="12">
        <v>2.7461489367317099E-2</v>
      </c>
      <c r="AW707">
        <f t="array" ref="AW707">SUMPRODUCT(B707:AU707,TRANSPOSE('QoL regression results'!$H$3:$H$48))</f>
        <v>0.87224982565405706</v>
      </c>
    </row>
    <row r="708" spans="1:49" x14ac:dyDescent="0.3">
      <c r="A708">
        <v>707</v>
      </c>
      <c r="B708" s="12">
        <v>0.90359027632764499</v>
      </c>
      <c r="C708" s="12">
        <v>4.7923709837589404E-3</v>
      </c>
      <c r="D708" s="12">
        <v>-3.1962206989547999E-3</v>
      </c>
      <c r="E708" s="12">
        <v>-5.9639426631678399E-2</v>
      </c>
      <c r="F708" s="12">
        <v>1.6135048895983401E-2</v>
      </c>
      <c r="G708" s="12">
        <v>1.1834297157508999E-2</v>
      </c>
      <c r="H708" s="12">
        <v>2.4537752692965101E-2</v>
      </c>
      <c r="I708" s="12">
        <v>-6.2005947084822696E-3</v>
      </c>
      <c r="J708" s="12">
        <v>-5.2061935251046E-2</v>
      </c>
      <c r="K708" s="12">
        <v>-3.97679354856771E-2</v>
      </c>
      <c r="L708" s="12">
        <v>-8.9514543039035901E-2</v>
      </c>
      <c r="M708" s="12">
        <v>-0.114376317174898</v>
      </c>
      <c r="N708" s="12">
        <v>-1.88426836279765E-2</v>
      </c>
      <c r="O708" s="12">
        <v>-8.4876164282875893E-2</v>
      </c>
      <c r="P708" s="12">
        <v>-9.9335104353468998E-2</v>
      </c>
      <c r="Q708" s="12">
        <v>-4.7349181171382503E-2</v>
      </c>
      <c r="R708" s="12">
        <v>-6.3991536060680504E-2</v>
      </c>
      <c r="S708" s="12">
        <v>-5.9142954530054102E-2</v>
      </c>
      <c r="T708" s="12">
        <v>-0.105601985946618</v>
      </c>
      <c r="U708" s="12">
        <v>2.8318373604933E-3</v>
      </c>
      <c r="V708" s="12">
        <v>-0.12461283906272499</v>
      </c>
      <c r="W708" s="12">
        <v>-2.7759391390280601E-2</v>
      </c>
      <c r="X708" s="12">
        <v>-3.7875389389129703E-2</v>
      </c>
      <c r="Y708" s="12">
        <v>7.5964712540898503E-3</v>
      </c>
      <c r="Z708" s="12">
        <v>-1.2817576149108801E-2</v>
      </c>
      <c r="AA708" s="12">
        <v>-1.6885697989944801E-2</v>
      </c>
      <c r="AB708" s="12">
        <v>-8.3093359891952406E-2</v>
      </c>
      <c r="AC708" s="12">
        <v>7.2799284714822896E-3</v>
      </c>
      <c r="AD708" s="12">
        <v>-2.4671573694345202E-2</v>
      </c>
      <c r="AE708" s="12">
        <v>-2.5612993580640099E-2</v>
      </c>
      <c r="AF708" s="12">
        <v>-9.2453301832326092E-3</v>
      </c>
      <c r="AG708" s="12">
        <v>-4.7405237538805302E-2</v>
      </c>
      <c r="AH708" s="12">
        <v>-3.6198295744301598E-2</v>
      </c>
      <c r="AI708" s="12">
        <v>-1.64172085663725E-2</v>
      </c>
      <c r="AJ708" s="12">
        <v>-1.33695268273107E-2</v>
      </c>
      <c r="AK708" s="12">
        <v>-7.4837772921130903E-3</v>
      </c>
      <c r="AL708" s="12">
        <v>-1.0046782665786801E-3</v>
      </c>
      <c r="AM708" s="12">
        <v>-1.12115097395016E-2</v>
      </c>
      <c r="AN708" s="12">
        <v>-1.8641912471977901E-2</v>
      </c>
      <c r="AO708" s="12">
        <v>-5.10695972701126E-2</v>
      </c>
      <c r="AP708" s="12">
        <v>-1.30205364298816E-2</v>
      </c>
      <c r="AQ708" s="12">
        <v>-4.0451810048276998E-2</v>
      </c>
      <c r="AR708" s="12">
        <v>2.31320516945265E-2</v>
      </c>
      <c r="AS708" s="12">
        <v>-9.3086985697906008E-3</v>
      </c>
      <c r="AT708" s="12">
        <v>-4.2906284411478403E-2</v>
      </c>
      <c r="AU708" s="12">
        <v>2.8982524323899399E-2</v>
      </c>
      <c r="AW708">
        <f t="array" ref="AW708">SUMPRODUCT(B708:AU708,TRANSPOSE('QoL regression results'!$H$3:$H$48))</f>
        <v>0.86638730231676475</v>
      </c>
    </row>
    <row r="709" spans="1:49" x14ac:dyDescent="0.3">
      <c r="A709">
        <v>708</v>
      </c>
      <c r="B709" s="12">
        <v>0.88822410074896196</v>
      </c>
      <c r="C709" s="12">
        <v>6.80271846562641E-3</v>
      </c>
      <c r="D709" s="12">
        <v>9.9016162587898804E-3</v>
      </c>
      <c r="E709" s="12">
        <v>-3.4345227852839402E-2</v>
      </c>
      <c r="F709" s="12">
        <v>1.33425200387856E-2</v>
      </c>
      <c r="G709" s="12">
        <v>1.5455487642031199E-2</v>
      </c>
      <c r="H709" s="12">
        <v>-1.19169420411673E-2</v>
      </c>
      <c r="I709" s="12">
        <v>-1.5221304125377E-2</v>
      </c>
      <c r="J709" s="12">
        <v>-3.8926816935083298E-2</v>
      </c>
      <c r="K709" s="12">
        <v>-3.5842534775897703E-2</v>
      </c>
      <c r="L709" s="12">
        <v>-7.8230795005864301E-2</v>
      </c>
      <c r="M709" s="12">
        <v>-0.105489324706855</v>
      </c>
      <c r="N709" s="12">
        <v>-1.18422177836961E-2</v>
      </c>
      <c r="O709" s="12">
        <v>-4.8636884754443402E-2</v>
      </c>
      <c r="P709" s="12">
        <v>-8.3337467269379004E-2</v>
      </c>
      <c r="Q709" s="12">
        <v>-3.0594836570208402E-2</v>
      </c>
      <c r="R709" s="12">
        <v>-4.1449069472834402E-2</v>
      </c>
      <c r="S709" s="12">
        <v>-5.4359839779275103E-2</v>
      </c>
      <c r="T709" s="12">
        <v>-7.3449933373245194E-2</v>
      </c>
      <c r="U709" s="12">
        <v>7.1438320040365499E-3</v>
      </c>
      <c r="V709" s="12">
        <v>-8.2306598013759197E-2</v>
      </c>
      <c r="W709" s="12">
        <v>-2.19178551989425E-3</v>
      </c>
      <c r="X709" s="12">
        <v>-3.4958701287332701E-2</v>
      </c>
      <c r="Y709" s="12">
        <v>-9.9486558786894795E-3</v>
      </c>
      <c r="Z709" s="12">
        <v>-3.4298040542994099E-3</v>
      </c>
      <c r="AA709" s="12">
        <v>-2.0658586861430201E-2</v>
      </c>
      <c r="AB709" s="12">
        <v>-8.9086594574817199E-2</v>
      </c>
      <c r="AC709" s="12">
        <v>-1.8551851108507399E-3</v>
      </c>
      <c r="AD709" s="12">
        <v>4.2763478333295801E-2</v>
      </c>
      <c r="AE709" s="12">
        <v>-2.56467025766395E-2</v>
      </c>
      <c r="AF709" s="12">
        <v>-8.6821815292613194E-3</v>
      </c>
      <c r="AG709" s="12">
        <v>-3.7560783771694403E-2</v>
      </c>
      <c r="AH709" s="12">
        <v>-3.2983911050978899E-2</v>
      </c>
      <c r="AI709" s="12">
        <v>-2.07972375804257E-2</v>
      </c>
      <c r="AJ709" s="12">
        <v>-9.9282533143585806E-3</v>
      </c>
      <c r="AK709" s="12">
        <v>-1.5454302199386699E-3</v>
      </c>
      <c r="AL709" s="12">
        <v>3.6982730600394701E-3</v>
      </c>
      <c r="AM709" s="12">
        <v>-5.3146621557778303E-3</v>
      </c>
      <c r="AN709" s="12">
        <v>-2.03297414026621E-2</v>
      </c>
      <c r="AO709" s="12">
        <v>-4.0757632459327002E-2</v>
      </c>
      <c r="AP709" s="12">
        <v>-8.6628350579008896E-3</v>
      </c>
      <c r="AQ709" s="12">
        <v>-4.5491263008332797E-2</v>
      </c>
      <c r="AR709" s="12">
        <v>2.09877233449145E-2</v>
      </c>
      <c r="AS709" s="12">
        <v>-8.5343310508997194E-3</v>
      </c>
      <c r="AT709" s="12">
        <v>-4.3691200672337303E-2</v>
      </c>
      <c r="AU709" s="12">
        <v>3.2499856933338199E-2</v>
      </c>
      <c r="AW709">
        <f t="array" ref="AW709">SUMPRODUCT(B709:AU709,TRANSPOSE('QoL regression results'!$H$3:$H$48))</f>
        <v>0.85893846275802255</v>
      </c>
    </row>
    <row r="710" spans="1:49" x14ac:dyDescent="0.3">
      <c r="A710">
        <v>709</v>
      </c>
      <c r="B710" s="12">
        <v>0.88853976356696296</v>
      </c>
      <c r="C710" s="12">
        <v>4.1252758547126499E-4</v>
      </c>
      <c r="D710" s="12">
        <v>-1.7167211126014499E-2</v>
      </c>
      <c r="E710" s="12">
        <v>-2.5358055914567801E-2</v>
      </c>
      <c r="F710" s="12">
        <v>1.5824465801635199E-2</v>
      </c>
      <c r="G710" s="12">
        <v>1.17138724779657E-2</v>
      </c>
      <c r="H710" s="12">
        <v>-6.1158039369239702E-3</v>
      </c>
      <c r="I710" s="12">
        <v>-1.1900928803705401E-2</v>
      </c>
      <c r="J710" s="12">
        <v>-5.3446336180728402E-2</v>
      </c>
      <c r="K710" s="12">
        <v>-4.9512728642870402E-2</v>
      </c>
      <c r="L710" s="12">
        <v>-9.2095570125736395E-2</v>
      </c>
      <c r="M710" s="12">
        <v>-9.2355269090091396E-2</v>
      </c>
      <c r="N710" s="12">
        <v>-2.4339454635703701E-2</v>
      </c>
      <c r="O710" s="12">
        <v>-6.2842307517900098E-2</v>
      </c>
      <c r="P710" s="12">
        <v>-8.3466838623578302E-2</v>
      </c>
      <c r="Q710" s="12">
        <v>-7.9776323354551801E-2</v>
      </c>
      <c r="R710" s="12">
        <v>-0.113517462936169</v>
      </c>
      <c r="S710" s="12">
        <v>-4.58827125805693E-2</v>
      </c>
      <c r="T710" s="12">
        <v>-0.10672942547886601</v>
      </c>
      <c r="U710" s="12">
        <v>4.2786431886581199E-3</v>
      </c>
      <c r="V710" s="12">
        <v>-4.5254060652465096E-3</v>
      </c>
      <c r="W710" s="12">
        <v>-1.6069392511949099E-2</v>
      </c>
      <c r="X710" s="12">
        <v>-4.7324100150234E-2</v>
      </c>
      <c r="Y710" s="12">
        <v>-4.4669574130033203E-2</v>
      </c>
      <c r="Z710" s="12">
        <v>2.6527848759621001E-2</v>
      </c>
      <c r="AA710" s="12">
        <v>-2.4168641597511899E-2</v>
      </c>
      <c r="AB710" s="12">
        <v>-7.2950063290021294E-2</v>
      </c>
      <c r="AC710" s="12">
        <v>-3.1463599346236902E-2</v>
      </c>
      <c r="AD710" s="12">
        <v>-5.1387604781765999E-3</v>
      </c>
      <c r="AE710" s="12">
        <v>-1.65868154399945E-2</v>
      </c>
      <c r="AF710" s="12">
        <v>-1.0560566681369401E-2</v>
      </c>
      <c r="AG710" s="12">
        <v>-4.8885752987828303E-2</v>
      </c>
      <c r="AH710" s="12">
        <v>-2.84770332762351E-2</v>
      </c>
      <c r="AI710" s="12">
        <v>-1.25361230974329E-2</v>
      </c>
      <c r="AJ710" s="12">
        <v>-1.3247418255879001E-2</v>
      </c>
      <c r="AK710" s="12">
        <v>7.1732958573367603E-3</v>
      </c>
      <c r="AL710" s="12">
        <v>4.2059479309205297E-3</v>
      </c>
      <c r="AM710" s="12">
        <v>-3.44451992689964E-3</v>
      </c>
      <c r="AN710" s="12">
        <v>-1.5220343019643701E-2</v>
      </c>
      <c r="AO710" s="12">
        <v>-2.9610021199106901E-2</v>
      </c>
      <c r="AP710" s="12">
        <v>-7.9235522707931105E-3</v>
      </c>
      <c r="AQ710" s="12">
        <v>-3.9570709066430197E-2</v>
      </c>
      <c r="AR710" s="12">
        <v>2.2432550250507301E-2</v>
      </c>
      <c r="AS710" s="12">
        <v>-8.9568283113271099E-3</v>
      </c>
      <c r="AT710" s="12">
        <v>-4.3895534648248698E-2</v>
      </c>
      <c r="AU710" s="12">
        <v>2.90786107977185E-2</v>
      </c>
      <c r="AW710">
        <f t="array" ref="AW710">SUMPRODUCT(B710:AU710,TRANSPOSE('QoL regression results'!$H$3:$H$48))</f>
        <v>0.86426867822164843</v>
      </c>
    </row>
    <row r="711" spans="1:49" x14ac:dyDescent="0.3">
      <c r="A711">
        <v>710</v>
      </c>
      <c r="B711" s="12">
        <v>0.89313314357055495</v>
      </c>
      <c r="C711" s="12">
        <v>3.34050520148715E-3</v>
      </c>
      <c r="D711" s="12">
        <v>-7.9553643984094904E-4</v>
      </c>
      <c r="E711" s="12">
        <v>-6.6449559435464198E-2</v>
      </c>
      <c r="F711" s="12">
        <v>2.00698478692873E-2</v>
      </c>
      <c r="G711" s="12">
        <v>1.8899630071789301E-2</v>
      </c>
      <c r="H711" s="12">
        <v>-6.0086660534946199E-4</v>
      </c>
      <c r="I711" s="12">
        <v>-2.1134587429360099E-3</v>
      </c>
      <c r="J711" s="12">
        <v>-5.6303956815403997E-2</v>
      </c>
      <c r="K711" s="12">
        <v>-3.8712319700522697E-2</v>
      </c>
      <c r="L711" s="12">
        <v>-8.2957521041463603E-2</v>
      </c>
      <c r="M711" s="12">
        <v>-0.123232815918525</v>
      </c>
      <c r="N711" s="12">
        <v>-1.4787065064154E-2</v>
      </c>
      <c r="O711" s="12">
        <v>-2.3310322611415898E-2</v>
      </c>
      <c r="P711" s="12">
        <v>-0.107708332532939</v>
      </c>
      <c r="Q711" s="12">
        <v>-5.3066408196541702E-2</v>
      </c>
      <c r="R711" s="12">
        <v>-0.136698664345585</v>
      </c>
      <c r="S711" s="12">
        <v>-4.3980440035838397E-2</v>
      </c>
      <c r="T711" s="12">
        <v>-7.3306801016655501E-2</v>
      </c>
      <c r="U711" s="12">
        <v>-1.8519119555291399E-3</v>
      </c>
      <c r="V711" s="12">
        <v>-0.14455789969413099</v>
      </c>
      <c r="W711" s="12">
        <v>-2.2506576302592399E-2</v>
      </c>
      <c r="X711" s="12">
        <v>-5.0194054163178597E-2</v>
      </c>
      <c r="Y711" s="12">
        <v>-1.0180431077319099E-2</v>
      </c>
      <c r="Z711" s="12">
        <v>-5.7771895361588901E-2</v>
      </c>
      <c r="AA711" s="12">
        <v>-1.96147920185753E-2</v>
      </c>
      <c r="AB711" s="12">
        <v>-6.6054776390051903E-2</v>
      </c>
      <c r="AC711" s="12">
        <v>-1.2357504076198801E-2</v>
      </c>
      <c r="AD711" s="13">
        <v>-3.7021077425175601E-7</v>
      </c>
      <c r="AE711" s="12">
        <v>-2.7997301405146401E-2</v>
      </c>
      <c r="AF711" s="12">
        <v>-2.2119271842878901E-2</v>
      </c>
      <c r="AG711" s="12">
        <v>-4.09622790146284E-2</v>
      </c>
      <c r="AH711" s="12">
        <v>-2.9432716726042599E-2</v>
      </c>
      <c r="AI711" s="12">
        <v>-1.9190924000473699E-2</v>
      </c>
      <c r="AJ711" s="12">
        <v>-1.12846053425155E-2</v>
      </c>
      <c r="AK711" s="12">
        <v>4.4317821954354401E-4</v>
      </c>
      <c r="AL711" s="12">
        <v>8.5706487773348303E-3</v>
      </c>
      <c r="AM711" s="12">
        <v>-3.7287312007558602E-3</v>
      </c>
      <c r="AN711" s="12">
        <v>-1.7348631739260399E-2</v>
      </c>
      <c r="AO711" s="12">
        <v>-3.5115596694991903E-2</v>
      </c>
      <c r="AP711" s="12">
        <v>-1.31516218051964E-2</v>
      </c>
      <c r="AQ711" s="12">
        <v>-4.0968408599787398E-2</v>
      </c>
      <c r="AR711" s="12">
        <v>2.3052682846382899E-2</v>
      </c>
      <c r="AS711" s="12">
        <v>-1.55330384595162E-2</v>
      </c>
      <c r="AT711" s="12">
        <v>-4.3147365573205899E-2</v>
      </c>
      <c r="AU711" s="12">
        <v>2.73621771461037E-2</v>
      </c>
      <c r="AW711">
        <f t="array" ref="AW711">SUMPRODUCT(B711:AU711,TRANSPOSE('QoL regression results'!$H$3:$H$48))</f>
        <v>0.87227107562184714</v>
      </c>
    </row>
    <row r="712" spans="1:49" x14ac:dyDescent="0.3">
      <c r="A712">
        <v>711</v>
      </c>
      <c r="B712" s="12">
        <v>0.88810440056694795</v>
      </c>
      <c r="C712" s="12">
        <v>1.24697132207853E-3</v>
      </c>
      <c r="D712" s="12">
        <v>-1.8440760164727701E-2</v>
      </c>
      <c r="E712" s="12">
        <v>-4.6816792461009199E-2</v>
      </c>
      <c r="F712" s="12">
        <v>2.6088898341454499E-2</v>
      </c>
      <c r="G712" s="12">
        <v>4.8871722001255197E-2</v>
      </c>
      <c r="H712" s="12">
        <v>2.7992497332400602E-2</v>
      </c>
      <c r="I712" s="12">
        <v>-8.7235097225920495E-3</v>
      </c>
      <c r="J712" s="12">
        <v>-4.4774534951597E-2</v>
      </c>
      <c r="K712" s="12">
        <v>-4.1848425252492397E-2</v>
      </c>
      <c r="L712" s="12">
        <v>-9.0054043069690906E-2</v>
      </c>
      <c r="M712" s="12">
        <v>-6.7475219245045903E-2</v>
      </c>
      <c r="N712" s="12">
        <v>-2.0465446118007002E-2</v>
      </c>
      <c r="O712" s="12">
        <v>-6.8164238929506904E-2</v>
      </c>
      <c r="P712" s="12">
        <v>-0.122838055759728</v>
      </c>
      <c r="Q712" s="12">
        <v>-1.7808351265851601E-2</v>
      </c>
      <c r="R712" s="12">
        <v>-4.1536093098844103E-2</v>
      </c>
      <c r="S712" s="12">
        <v>-5.05007408329331E-2</v>
      </c>
      <c r="T712" s="12">
        <v>-5.6064906454078398E-2</v>
      </c>
      <c r="U712" s="12">
        <v>1.35126768468061E-2</v>
      </c>
      <c r="V712" s="12">
        <v>-2.4891032668581899E-2</v>
      </c>
      <c r="W712" s="12">
        <v>-2.5123077509046202E-2</v>
      </c>
      <c r="X712" s="12">
        <v>-3.8832979828203398E-2</v>
      </c>
      <c r="Y712" s="12">
        <v>2.2012746517917101E-2</v>
      </c>
      <c r="Z712" s="12">
        <v>-1.07336894639673E-2</v>
      </c>
      <c r="AA712" s="12">
        <v>-1.6587885203472801E-2</v>
      </c>
      <c r="AB712" s="12">
        <v>-5.80744274250138E-2</v>
      </c>
      <c r="AC712" s="12">
        <v>-5.4627466044778202E-2</v>
      </c>
      <c r="AD712" s="12">
        <v>-5.1747647396395598E-2</v>
      </c>
      <c r="AE712" s="12">
        <v>-2.1862765401585198E-2</v>
      </c>
      <c r="AF712" s="12">
        <v>-6.6228971744384801E-3</v>
      </c>
      <c r="AG712" s="12">
        <v>-4.3068695249908598E-2</v>
      </c>
      <c r="AH712" s="12">
        <v>-3.7309215999583797E-2</v>
      </c>
      <c r="AI712" s="12">
        <v>-2.0732222232676002E-2</v>
      </c>
      <c r="AJ712" s="12">
        <v>-7.9367550967393702E-3</v>
      </c>
      <c r="AK712" s="12">
        <v>-6.0833146879100703E-3</v>
      </c>
      <c r="AL712" s="12">
        <v>5.6744274827927503E-3</v>
      </c>
      <c r="AM712" s="12">
        <v>-8.9166558522020198E-3</v>
      </c>
      <c r="AN712" s="12">
        <v>-2.46933377092294E-2</v>
      </c>
      <c r="AO712" s="12">
        <v>-3.4190199726783402E-2</v>
      </c>
      <c r="AP712" s="12">
        <v>-9.4185484565291501E-3</v>
      </c>
      <c r="AQ712" s="12">
        <v>-3.5902529194753799E-2</v>
      </c>
      <c r="AR712" s="12">
        <v>2.50342708522165E-2</v>
      </c>
      <c r="AS712" s="12">
        <v>-1.21090657737434E-2</v>
      </c>
      <c r="AT712" s="12">
        <v>-4.4359619551140102E-2</v>
      </c>
      <c r="AU712" s="12">
        <v>2.8401705982456799E-2</v>
      </c>
      <c r="AW712">
        <f t="array" ref="AW712">SUMPRODUCT(B712:AU712,TRANSPOSE('QoL regression results'!$H$3:$H$48))</f>
        <v>0.85646961205015693</v>
      </c>
    </row>
    <row r="713" spans="1:49" x14ac:dyDescent="0.3">
      <c r="A713">
        <v>712</v>
      </c>
      <c r="B713" s="12">
        <v>0.89550756810310606</v>
      </c>
      <c r="C713" s="12">
        <v>8.8477299501307696E-3</v>
      </c>
      <c r="D713" s="12">
        <v>6.0798268540860397E-3</v>
      </c>
      <c r="E713" s="12">
        <v>-3.2414200944941102E-2</v>
      </c>
      <c r="F713" s="12">
        <v>3.2386214015550203E-2</v>
      </c>
      <c r="G713" s="12">
        <v>2.51327509736167E-2</v>
      </c>
      <c r="H713" s="12">
        <v>1.518395521662E-2</v>
      </c>
      <c r="I713" s="12">
        <v>-9.7393006702651205E-3</v>
      </c>
      <c r="J713" s="12">
        <v>-7.7151307168208103E-2</v>
      </c>
      <c r="K713" s="12">
        <v>-3.2499517812742802E-2</v>
      </c>
      <c r="L713" s="12">
        <v>-9.4419634969566693E-2</v>
      </c>
      <c r="M713" s="12">
        <v>-9.3340026336249798E-2</v>
      </c>
      <c r="N713" s="12">
        <v>-1.0373824026192E-2</v>
      </c>
      <c r="O713" s="12">
        <v>-5.4502105093371299E-2</v>
      </c>
      <c r="P713" s="12">
        <v>-3.4158635589320203E-2</v>
      </c>
      <c r="Q713" s="12">
        <v>-7.7253075960325601E-2</v>
      </c>
      <c r="R713" s="12">
        <v>-3.7168885048405299E-2</v>
      </c>
      <c r="S713" s="12">
        <v>-6.7699217999913894E-2</v>
      </c>
      <c r="T713" s="12">
        <v>-8.8632192973921595E-2</v>
      </c>
      <c r="U713" s="12">
        <v>-5.59438189018661E-3</v>
      </c>
      <c r="V713" s="12">
        <v>-8.8886121548074196E-2</v>
      </c>
      <c r="W713" s="12">
        <v>-2.3834807047594199E-2</v>
      </c>
      <c r="X713" s="12">
        <v>-1.52259693495479E-2</v>
      </c>
      <c r="Y713" s="12">
        <v>-3.15917197715192E-2</v>
      </c>
      <c r="Z713" s="12">
        <v>5.9636613597968896E-3</v>
      </c>
      <c r="AA713" s="12">
        <v>-1.9863053908008601E-2</v>
      </c>
      <c r="AB713" s="12">
        <v>-7.8220035118028997E-2</v>
      </c>
      <c r="AC713" s="12">
        <v>3.1586743684567799E-2</v>
      </c>
      <c r="AD713" s="12">
        <v>-4.69092530442888E-2</v>
      </c>
      <c r="AE713" s="12">
        <v>-2.4567727889362199E-2</v>
      </c>
      <c r="AF713" s="12">
        <v>-1.04546065764428E-2</v>
      </c>
      <c r="AG713" s="12">
        <v>-3.6677228298185802E-2</v>
      </c>
      <c r="AH713" s="12">
        <v>-4.8614110287826001E-2</v>
      </c>
      <c r="AI713" s="12">
        <v>-1.3034217676478501E-2</v>
      </c>
      <c r="AJ713" s="12">
        <v>-1.2079526773979299E-2</v>
      </c>
      <c r="AK713" s="12">
        <v>2.4582256625207701E-3</v>
      </c>
      <c r="AL713" s="12">
        <v>3.8534449988302101E-3</v>
      </c>
      <c r="AM713" s="12">
        <v>-1.00694177342839E-2</v>
      </c>
      <c r="AN713" s="12">
        <v>-1.60244638676088E-2</v>
      </c>
      <c r="AO713" s="12">
        <v>-3.2563208307940003E-2</v>
      </c>
      <c r="AP713" s="12">
        <v>-1.4350552013377701E-2</v>
      </c>
      <c r="AQ713" s="12">
        <v>-4.5684361090692502E-2</v>
      </c>
      <c r="AR713" s="12">
        <v>1.8775328316071201E-2</v>
      </c>
      <c r="AS713" s="12">
        <v>-1.3186366289358001E-2</v>
      </c>
      <c r="AT713" s="12">
        <v>-5.1167294484372697E-2</v>
      </c>
      <c r="AU713" s="12">
        <v>3.3330620732601797E-2</v>
      </c>
      <c r="AW713">
        <f t="array" ref="AW713">SUMPRODUCT(B713:AU713,TRANSPOSE('QoL regression results'!$H$3:$H$48))</f>
        <v>0.85074690281411025</v>
      </c>
    </row>
    <row r="714" spans="1:49" x14ac:dyDescent="0.3">
      <c r="A714">
        <v>713</v>
      </c>
      <c r="B714" s="12">
        <v>0.89998964296307504</v>
      </c>
      <c r="C714" s="12">
        <v>-1.02232836843827E-3</v>
      </c>
      <c r="D714" s="12">
        <v>-7.5299053888804096E-3</v>
      </c>
      <c r="E714" s="12">
        <v>-4.0154416718576599E-2</v>
      </c>
      <c r="F714" s="12">
        <v>2.0425015900606702E-2</v>
      </c>
      <c r="G714" s="12">
        <v>1.74599477392673E-2</v>
      </c>
      <c r="H714" s="12">
        <v>5.4348513978479801E-4</v>
      </c>
      <c r="I714" s="12">
        <v>-1.9961788017803801E-2</v>
      </c>
      <c r="J714" s="12">
        <v>-1.9392977855090299E-2</v>
      </c>
      <c r="K714" s="12">
        <v>-3.3804546262857199E-2</v>
      </c>
      <c r="L714" s="12">
        <v>-9.8333175932758393E-2</v>
      </c>
      <c r="M714" s="12">
        <v>-9.94190292973407E-2</v>
      </c>
      <c r="N714" s="12">
        <v>-1.50558196929905E-2</v>
      </c>
      <c r="O714" s="12">
        <v>-7.6837257352045496E-2</v>
      </c>
      <c r="P714" s="12">
        <v>-0.132058992183925</v>
      </c>
      <c r="Q714" s="12">
        <v>-2.74077432065075E-2</v>
      </c>
      <c r="R714" s="12">
        <v>-0.112123288564937</v>
      </c>
      <c r="S714" s="12">
        <v>-6.2030718977703202E-2</v>
      </c>
      <c r="T714" s="12">
        <v>-0.101142295987231</v>
      </c>
      <c r="U714" s="12">
        <v>-1.93519948819189E-2</v>
      </c>
      <c r="V714" s="12">
        <v>-0.16377838896812999</v>
      </c>
      <c r="W714" s="12">
        <v>-2.9853161673197601E-2</v>
      </c>
      <c r="X714" s="12">
        <v>-1.5319708263811E-2</v>
      </c>
      <c r="Y714" s="12">
        <v>-2.9860487729063901E-2</v>
      </c>
      <c r="Z714" s="12">
        <v>1.2809769391834E-3</v>
      </c>
      <c r="AA714" s="12">
        <v>-1.8418757715553201E-2</v>
      </c>
      <c r="AB714" s="12">
        <v>-8.4817174996464198E-2</v>
      </c>
      <c r="AC714" s="12">
        <v>-1.09041258882584E-2</v>
      </c>
      <c r="AD714" s="12">
        <v>-7.4785642667147795E-2</v>
      </c>
      <c r="AE714" s="12">
        <v>-2.7180277181537201E-2</v>
      </c>
      <c r="AF714" s="12">
        <v>-1.5719800427489199E-2</v>
      </c>
      <c r="AG714" s="12">
        <v>-4.7746900319482602E-2</v>
      </c>
      <c r="AH714" s="12">
        <v>-2.6337216611856399E-2</v>
      </c>
      <c r="AI714" s="12">
        <v>-1.95400265227238E-2</v>
      </c>
      <c r="AJ714" s="12">
        <v>-1.41245101275412E-2</v>
      </c>
      <c r="AK714" s="12">
        <v>-5.3342659424950598E-3</v>
      </c>
      <c r="AL714" s="12">
        <v>-4.1957510951327502E-4</v>
      </c>
      <c r="AM714" s="12">
        <v>-1.7791208494946E-2</v>
      </c>
      <c r="AN714" s="12">
        <v>-1.98520715729785E-2</v>
      </c>
      <c r="AO714" s="12">
        <v>-3.9868182526472597E-2</v>
      </c>
      <c r="AP714" s="12">
        <v>-7.6840215843718097E-3</v>
      </c>
      <c r="AQ714" s="12">
        <v>-3.89056701034734E-2</v>
      </c>
      <c r="AR714" s="12">
        <v>2.3516680762223501E-2</v>
      </c>
      <c r="AS714" s="12">
        <v>-1.02133830204751E-2</v>
      </c>
      <c r="AT714" s="12">
        <v>-4.2789607949966897E-2</v>
      </c>
      <c r="AU714" s="12">
        <v>2.6746697416548899E-2</v>
      </c>
      <c r="AW714">
        <f t="array" ref="AW714">SUMPRODUCT(B714:AU714,TRANSPOSE('QoL regression results'!$H$3:$H$48))</f>
        <v>0.87323285124170535</v>
      </c>
    </row>
    <row r="715" spans="1:49" x14ac:dyDescent="0.3">
      <c r="A715">
        <v>714</v>
      </c>
      <c r="B715" s="12">
        <v>0.891759311846129</v>
      </c>
      <c r="C715" s="12">
        <v>1.71961114575535E-4</v>
      </c>
      <c r="D715" s="12">
        <v>5.5238736950883195E-4</v>
      </c>
      <c r="E715" s="12">
        <v>-2.88550524935898E-2</v>
      </c>
      <c r="F715" s="12">
        <v>2.4552165358183501E-2</v>
      </c>
      <c r="G715" s="12">
        <v>1.6922674841648801E-2</v>
      </c>
      <c r="H715" s="12">
        <v>1.2153513339205699E-2</v>
      </c>
      <c r="I715" s="12">
        <v>-6.2092217443408199E-3</v>
      </c>
      <c r="J715" s="12">
        <v>-3.16161581317769E-2</v>
      </c>
      <c r="K715" s="12">
        <v>-4.0456200299074901E-2</v>
      </c>
      <c r="L715" s="12">
        <v>-8.8427830619607295E-2</v>
      </c>
      <c r="M715" s="12">
        <v>-8.5030910708327301E-2</v>
      </c>
      <c r="N715" s="12">
        <v>-2.5544345254430299E-2</v>
      </c>
      <c r="O715" s="12">
        <v>-3.2517507767454899E-2</v>
      </c>
      <c r="P715" s="12">
        <v>-8.9014829033249601E-2</v>
      </c>
      <c r="Q715" s="12">
        <v>-4.3240913584789202E-2</v>
      </c>
      <c r="R715" s="12">
        <v>1.6183136144613301E-2</v>
      </c>
      <c r="S715" s="12">
        <v>-2.4196646761193499E-2</v>
      </c>
      <c r="T715" s="12">
        <v>-8.1440759703975504E-2</v>
      </c>
      <c r="U715" s="12">
        <v>-2.6371305519545399E-3</v>
      </c>
      <c r="V715" s="12">
        <v>-2.1653271264189599E-2</v>
      </c>
      <c r="W715" s="12">
        <v>-3.4931385574402903E-2</v>
      </c>
      <c r="X715" s="12">
        <v>-2.3069244168033399E-2</v>
      </c>
      <c r="Y715" s="12">
        <v>1.47922914409148E-2</v>
      </c>
      <c r="Z715" s="12">
        <v>2.0798859030875201E-2</v>
      </c>
      <c r="AA715" s="12">
        <v>-1.9429486463547301E-2</v>
      </c>
      <c r="AB715" s="12">
        <v>-6.8787125460154794E-2</v>
      </c>
      <c r="AC715" s="12">
        <v>7.2453350623252902E-3</v>
      </c>
      <c r="AD715" s="12">
        <v>-9.9457333730731803E-2</v>
      </c>
      <c r="AE715" s="12">
        <v>-2.3935215075743099E-2</v>
      </c>
      <c r="AF715" s="12">
        <v>-2.4684960963561701E-2</v>
      </c>
      <c r="AG715" s="12">
        <v>-4.9115372258218201E-2</v>
      </c>
      <c r="AH715" s="12">
        <v>-3.8737320169617E-2</v>
      </c>
      <c r="AI715" s="12">
        <v>-1.68296431639385E-2</v>
      </c>
      <c r="AJ715" s="12">
        <v>-1.26265451719734E-2</v>
      </c>
      <c r="AK715" s="12">
        <v>-4.3051237435387298E-3</v>
      </c>
      <c r="AL715" s="12">
        <v>2.0493892329192802E-3</v>
      </c>
      <c r="AM715" s="12">
        <v>-1.18306866688941E-2</v>
      </c>
      <c r="AN715" s="12">
        <v>-1.70081670147448E-2</v>
      </c>
      <c r="AO715" s="12">
        <v>-2.9424994000890901E-2</v>
      </c>
      <c r="AP715" s="12">
        <v>-8.5511187389569095E-3</v>
      </c>
      <c r="AQ715" s="12">
        <v>-3.6420257249395703E-2</v>
      </c>
      <c r="AR715" s="12">
        <v>2.57705496215405E-2</v>
      </c>
      <c r="AS715" s="12">
        <v>-1.13765691271079E-2</v>
      </c>
      <c r="AT715" s="12">
        <v>-4.6397827648517999E-2</v>
      </c>
      <c r="AU715" s="12">
        <v>3.1973063116448597E-2</v>
      </c>
      <c r="AW715">
        <f t="array" ref="AW715">SUMPRODUCT(B715:AU715,TRANSPOSE('QoL regression results'!$H$3:$H$48))</f>
        <v>0.85507138090943136</v>
      </c>
    </row>
    <row r="716" spans="1:49" x14ac:dyDescent="0.3">
      <c r="A716">
        <v>715</v>
      </c>
      <c r="B716" s="12">
        <v>0.90612024548790504</v>
      </c>
      <c r="C716" s="12">
        <v>4.1206257278143298E-3</v>
      </c>
      <c r="D716" s="12">
        <v>1.5971019643969801E-2</v>
      </c>
      <c r="E716" s="12">
        <v>-4.0500231144411099E-2</v>
      </c>
      <c r="F716" s="12">
        <v>1.3885315056792E-2</v>
      </c>
      <c r="G716" s="12">
        <v>1.2923621767848399E-2</v>
      </c>
      <c r="H716" s="12">
        <v>-1.8923063795782399E-2</v>
      </c>
      <c r="I716" s="12">
        <v>-1.6507583460500502E-2</v>
      </c>
      <c r="J716" s="12">
        <v>-3.5283366620911999E-2</v>
      </c>
      <c r="K716" s="12">
        <v>-4.5284635677755099E-2</v>
      </c>
      <c r="L716" s="12">
        <v>-0.10601603183128</v>
      </c>
      <c r="M716" s="12">
        <v>-0.12321150631137801</v>
      </c>
      <c r="N716" s="12">
        <v>-1.7188813631347801E-2</v>
      </c>
      <c r="O716" s="12">
        <v>-6.8093900727602602E-2</v>
      </c>
      <c r="P716" s="12">
        <v>-8.0729453606787294E-2</v>
      </c>
      <c r="Q716" s="12">
        <v>-2.97814492412832E-2</v>
      </c>
      <c r="R716" s="12">
        <v>-0.103141479743611</v>
      </c>
      <c r="S716" s="12">
        <v>-3.1113638563019401E-2</v>
      </c>
      <c r="T716" s="12">
        <v>-9.4542169260451295E-2</v>
      </c>
      <c r="U716" s="12">
        <v>-1.45829594757571E-2</v>
      </c>
      <c r="V716" s="12">
        <v>-2.72397749835484E-2</v>
      </c>
      <c r="W716" s="12">
        <v>-3.1708825000595298E-2</v>
      </c>
      <c r="X716" s="12">
        <v>-2.1338403588739101E-2</v>
      </c>
      <c r="Y716" s="12">
        <v>-2.1020013607169302E-2</v>
      </c>
      <c r="Z716" s="12">
        <v>-3.0217699340477602E-2</v>
      </c>
      <c r="AA716" s="12">
        <v>-1.2629167390338101E-2</v>
      </c>
      <c r="AB716" s="12">
        <v>-5.8979022287745299E-2</v>
      </c>
      <c r="AC716" s="12">
        <v>-2.0836849292360401E-2</v>
      </c>
      <c r="AD716" s="12">
        <v>2.36473958896323E-2</v>
      </c>
      <c r="AE716" s="12">
        <v>-2.4174841098739099E-2</v>
      </c>
      <c r="AF716" s="12">
        <v>-5.7210649532483497E-3</v>
      </c>
      <c r="AG716" s="12">
        <v>-5.1346319422597299E-2</v>
      </c>
      <c r="AH716" s="12">
        <v>-3.0757566337929601E-2</v>
      </c>
      <c r="AI716" s="12">
        <v>-1.9213249814114298E-2</v>
      </c>
      <c r="AJ716" s="12">
        <v>-1.0502594608057501E-2</v>
      </c>
      <c r="AK716" s="12">
        <v>-2.4546254876722101E-4</v>
      </c>
      <c r="AL716" s="12">
        <v>3.5066106485415601E-3</v>
      </c>
      <c r="AM716" s="12">
        <v>-6.0672572801415197E-3</v>
      </c>
      <c r="AN716" s="12">
        <v>-1.8271349481603399E-2</v>
      </c>
      <c r="AO716" s="12">
        <v>-2.9853691661584001E-2</v>
      </c>
      <c r="AP716" s="12">
        <v>-8.4282616229959997E-3</v>
      </c>
      <c r="AQ716" s="12">
        <v>-3.546093611593E-2</v>
      </c>
      <c r="AR716" s="12">
        <v>2.0815116280171998E-2</v>
      </c>
      <c r="AS716" s="12">
        <v>-1.40202097774679E-2</v>
      </c>
      <c r="AT716" s="12">
        <v>-5.0220822164526502E-2</v>
      </c>
      <c r="AU716" s="12">
        <v>1.9735274195224198E-2</v>
      </c>
      <c r="AW716">
        <f t="array" ref="AW716">SUMPRODUCT(B716:AU716,TRANSPOSE('QoL regression results'!$H$3:$H$48))</f>
        <v>0.87886928979851697</v>
      </c>
    </row>
    <row r="717" spans="1:49" x14ac:dyDescent="0.3">
      <c r="A717">
        <v>716</v>
      </c>
      <c r="B717" s="12">
        <v>0.89647930671693299</v>
      </c>
      <c r="C717" s="12">
        <v>1.25573027089905E-3</v>
      </c>
      <c r="D717" s="12">
        <v>3.4555869108031799E-3</v>
      </c>
      <c r="E717" s="12">
        <v>-2.9675463124923099E-2</v>
      </c>
      <c r="F717" s="12">
        <v>2.0160816171038098E-2</v>
      </c>
      <c r="G717" s="12">
        <v>1.9353021543285699E-2</v>
      </c>
      <c r="H717" s="12">
        <v>-8.3395128773349695E-4</v>
      </c>
      <c r="I717" s="12">
        <v>-4.5933872669087399E-3</v>
      </c>
      <c r="J717" s="12">
        <v>-3.6516624195947901E-2</v>
      </c>
      <c r="K717" s="12">
        <v>-4.1426841564388098E-2</v>
      </c>
      <c r="L717" s="12">
        <v>-7.1065163699307904E-2</v>
      </c>
      <c r="M717" s="12">
        <v>-7.9280117418061E-2</v>
      </c>
      <c r="N717" s="12">
        <v>-1.6051319624023001E-2</v>
      </c>
      <c r="O717" s="12">
        <v>-2.7852699795863599E-2</v>
      </c>
      <c r="P717" s="12">
        <v>-6.8268454087387506E-2</v>
      </c>
      <c r="Q717" s="12">
        <v>-1.9062494830445802E-2</v>
      </c>
      <c r="R717" s="12">
        <v>-4.80911079227603E-2</v>
      </c>
      <c r="S717" s="12">
        <v>-4.7138853474634201E-2</v>
      </c>
      <c r="T717" s="12">
        <v>-0.10649925600980201</v>
      </c>
      <c r="U717" s="12">
        <v>-1.5817497080574699E-2</v>
      </c>
      <c r="V717" s="12">
        <v>-0.106806225675125</v>
      </c>
      <c r="W717" s="12">
        <v>-1.62119377010655E-2</v>
      </c>
      <c r="X717" s="12">
        <v>-4.7927227493239098E-2</v>
      </c>
      <c r="Y717" s="12">
        <v>8.9361934749223205E-3</v>
      </c>
      <c r="Z717" s="12">
        <v>-8.2028412426085398E-3</v>
      </c>
      <c r="AA717" s="12">
        <v>-1.3113228597537999E-2</v>
      </c>
      <c r="AB717" s="12">
        <v>-7.67274953181908E-2</v>
      </c>
      <c r="AC717" s="12">
        <v>-4.2746300253113899E-2</v>
      </c>
      <c r="AD717" s="12">
        <v>-1.09828157358364E-2</v>
      </c>
      <c r="AE717" s="12">
        <v>-2.8570523408645E-2</v>
      </c>
      <c r="AF717" s="12">
        <v>-1.1390926723882601E-2</v>
      </c>
      <c r="AG717" s="12">
        <v>-3.97570863813623E-2</v>
      </c>
      <c r="AH717" s="12">
        <v>-3.8097644148721799E-2</v>
      </c>
      <c r="AI717" s="12">
        <v>-2.17030429026112E-2</v>
      </c>
      <c r="AJ717" s="12">
        <v>-1.3442173480759999E-2</v>
      </c>
      <c r="AK717" s="12">
        <v>4.3149250578892497E-3</v>
      </c>
      <c r="AL717" s="12">
        <v>1.12927291826089E-2</v>
      </c>
      <c r="AM717" s="12">
        <v>-2.5782326866073801E-3</v>
      </c>
      <c r="AN717" s="12">
        <v>-1.4676074443753699E-2</v>
      </c>
      <c r="AO717" s="12">
        <v>-2.7348955000893099E-2</v>
      </c>
      <c r="AP717" s="12">
        <v>-1.31389523038162E-2</v>
      </c>
      <c r="AQ717" s="12">
        <v>-4.21286899660221E-2</v>
      </c>
      <c r="AR717" s="12">
        <v>1.9992920121531501E-2</v>
      </c>
      <c r="AS717" s="12">
        <v>-1.2296580320484401E-2</v>
      </c>
      <c r="AT717" s="12">
        <v>-4.5775227192586102E-2</v>
      </c>
      <c r="AU717" s="12">
        <v>3.1472612901900301E-2</v>
      </c>
      <c r="AW717">
        <f t="array" ref="AW717">SUMPRODUCT(B717:AU717,TRANSPOSE('QoL regression results'!$H$3:$H$48))</f>
        <v>0.86967439175082017</v>
      </c>
    </row>
    <row r="718" spans="1:49" x14ac:dyDescent="0.3">
      <c r="A718">
        <v>717</v>
      </c>
      <c r="B718" s="12">
        <v>0.89104600071324203</v>
      </c>
      <c r="C718" s="12">
        <v>3.64198413905731E-3</v>
      </c>
      <c r="D718" s="12">
        <v>2.1591263507947699E-3</v>
      </c>
      <c r="E718" s="12">
        <v>-5.8270191962587599E-2</v>
      </c>
      <c r="F718" s="12">
        <v>2.6257280781739899E-2</v>
      </c>
      <c r="G718" s="12">
        <v>1.0625255271297899E-2</v>
      </c>
      <c r="H718" s="12">
        <v>2.6938305232115899E-2</v>
      </c>
      <c r="I718" s="12">
        <v>4.8610823786732803E-3</v>
      </c>
      <c r="J718" s="12">
        <v>-6.1003957651068003E-2</v>
      </c>
      <c r="K718" s="12">
        <v>-3.7627066393523201E-2</v>
      </c>
      <c r="L718" s="12">
        <v>-0.11029015741866301</v>
      </c>
      <c r="M718" s="12">
        <v>-9.7257511478562597E-2</v>
      </c>
      <c r="N718" s="12">
        <v>-1.5848185786245899E-2</v>
      </c>
      <c r="O718" s="12">
        <v>-4.4390295634264498E-2</v>
      </c>
      <c r="P718" s="12">
        <v>-0.13983728529344799</v>
      </c>
      <c r="Q718" s="12">
        <v>-4.3499874103591699E-2</v>
      </c>
      <c r="R718" s="12">
        <v>-7.18783301624146E-2</v>
      </c>
      <c r="S718" s="12">
        <v>-5.47918895033929E-2</v>
      </c>
      <c r="T718" s="12">
        <v>-9.5565567725577102E-2</v>
      </c>
      <c r="U718" s="12">
        <v>7.6312087538969496E-3</v>
      </c>
      <c r="V718" s="12">
        <v>-0.110831582199008</v>
      </c>
      <c r="W718" s="12">
        <v>-2.1193478657023299E-2</v>
      </c>
      <c r="X718" s="12">
        <v>6.7886447117204403E-3</v>
      </c>
      <c r="Y718" s="12">
        <v>-5.5909921158548096E-3</v>
      </c>
      <c r="Z718" s="12">
        <v>1.31675296138111E-2</v>
      </c>
      <c r="AA718" s="12">
        <v>-1.6343623506695801E-2</v>
      </c>
      <c r="AB718" s="12">
        <v>-6.6006478501499904E-2</v>
      </c>
      <c r="AC718" s="12">
        <v>3.1339779677100402E-2</v>
      </c>
      <c r="AD718" s="12">
        <v>-8.1286942702356493E-2</v>
      </c>
      <c r="AE718" s="12">
        <v>-2.7259543214362601E-2</v>
      </c>
      <c r="AF718" s="12">
        <v>-5.0431143935376404E-3</v>
      </c>
      <c r="AG718" s="12">
        <v>-4.6929083103189703E-2</v>
      </c>
      <c r="AH718" s="12">
        <v>-3.7134935421265503E-2</v>
      </c>
      <c r="AI718" s="12">
        <v>-1.5312898412190501E-2</v>
      </c>
      <c r="AJ718" s="12">
        <v>-9.7505403880015201E-3</v>
      </c>
      <c r="AK718" s="12">
        <v>-5.47800740027082E-3</v>
      </c>
      <c r="AL718" s="12">
        <v>2.13261491307066E-3</v>
      </c>
      <c r="AM718" s="12">
        <v>-1.0975023251376901E-2</v>
      </c>
      <c r="AN718" s="12">
        <v>-1.53811320692045E-2</v>
      </c>
      <c r="AO718" s="12">
        <v>-4.0361987302593799E-2</v>
      </c>
      <c r="AP718" s="12">
        <v>-1.0175478851051099E-2</v>
      </c>
      <c r="AQ718" s="12">
        <v>-3.9955309062111297E-2</v>
      </c>
      <c r="AR718" s="12">
        <v>2.0073787403003401E-2</v>
      </c>
      <c r="AS718" s="12">
        <v>-1.1246864382974399E-2</v>
      </c>
      <c r="AT718" s="12">
        <v>-4.4355491141131499E-2</v>
      </c>
      <c r="AU718" s="12">
        <v>3.1499540284862702E-2</v>
      </c>
      <c r="AW718">
        <f t="array" ref="AW718">SUMPRODUCT(B718:AU718,TRANSPOSE('QoL regression results'!$H$3:$H$48))</f>
        <v>0.85604368020504729</v>
      </c>
    </row>
    <row r="719" spans="1:49" x14ac:dyDescent="0.3">
      <c r="A719">
        <v>718</v>
      </c>
      <c r="B719" s="12">
        <v>0.88333093819733899</v>
      </c>
      <c r="C719" s="12">
        <v>6.1658948044934804E-3</v>
      </c>
      <c r="D719" s="12">
        <v>9.2285084465272404E-3</v>
      </c>
      <c r="E719" s="12">
        <v>1.31620090890273E-3</v>
      </c>
      <c r="F719" s="12">
        <v>1.3800334535374E-2</v>
      </c>
      <c r="G719" s="12">
        <v>3.6093536168818599E-3</v>
      </c>
      <c r="H719" s="12">
        <v>-1.8253334928269398E-2</v>
      </c>
      <c r="I719" s="12">
        <v>-1.0356922156274701E-2</v>
      </c>
      <c r="J719" s="12">
        <v>-6.5132207955619095E-2</v>
      </c>
      <c r="K719" s="12">
        <v>-4.11209348613569E-2</v>
      </c>
      <c r="L719" s="12">
        <v>-8.0255104450834794E-2</v>
      </c>
      <c r="M719" s="12">
        <v>-7.0876526710208901E-2</v>
      </c>
      <c r="N719" s="12">
        <v>-1.64641349587831E-2</v>
      </c>
      <c r="O719" s="12">
        <v>-9.5763320027288198E-2</v>
      </c>
      <c r="P719" s="12">
        <v>-0.119252837957189</v>
      </c>
      <c r="Q719" s="12">
        <v>-6.7570694595822295E-2</v>
      </c>
      <c r="R719" s="12">
        <v>-6.2867922025892503E-2</v>
      </c>
      <c r="S719" s="12">
        <v>-5.8685628898430701E-2</v>
      </c>
      <c r="T719" s="12">
        <v>-7.6782541347805405E-2</v>
      </c>
      <c r="U719" s="12">
        <v>-1.26307529324448E-2</v>
      </c>
      <c r="V719" s="12">
        <v>-2.8315448632167301E-2</v>
      </c>
      <c r="W719" s="12">
        <v>-1.8332222059223701E-2</v>
      </c>
      <c r="X719" s="12">
        <v>-2.40588336272217E-2</v>
      </c>
      <c r="Y719" s="12">
        <v>-2.0405482137430701E-2</v>
      </c>
      <c r="Z719" s="12">
        <v>-4.6628617132810904E-3</v>
      </c>
      <c r="AA719" s="12">
        <v>-1.42903441049486E-2</v>
      </c>
      <c r="AB719" s="12">
        <v>-5.5823733348368702E-2</v>
      </c>
      <c r="AC719" s="12">
        <v>-4.39266743147586E-2</v>
      </c>
      <c r="AD719" s="12">
        <v>4.2884162980401999E-2</v>
      </c>
      <c r="AE719" s="12">
        <v>-2.7868049791377299E-2</v>
      </c>
      <c r="AF719" s="12">
        <v>-1.44951928287603E-2</v>
      </c>
      <c r="AG719" s="12">
        <v>-4.0386217826069798E-2</v>
      </c>
      <c r="AH719" s="12">
        <v>-3.0667553653108501E-2</v>
      </c>
      <c r="AI719" s="12">
        <v>-1.6546255456819599E-2</v>
      </c>
      <c r="AJ719" s="12">
        <v>-1.1542638763808399E-2</v>
      </c>
      <c r="AK719" s="12">
        <v>2.6978555789795699E-3</v>
      </c>
      <c r="AL719" s="12">
        <v>3.2094853607437098E-3</v>
      </c>
      <c r="AM719" s="12">
        <v>-7.9682524561543698E-3</v>
      </c>
      <c r="AN719" s="12">
        <v>-8.2106329027930303E-3</v>
      </c>
      <c r="AO719" s="12">
        <v>-2.9688720783798202E-2</v>
      </c>
      <c r="AP719" s="12">
        <v>-9.2471276603117106E-3</v>
      </c>
      <c r="AQ719" s="12">
        <v>-3.78096518203766E-2</v>
      </c>
      <c r="AR719" s="12">
        <v>1.82933992903411E-2</v>
      </c>
      <c r="AS719" s="12">
        <v>-6.7789684230729497E-3</v>
      </c>
      <c r="AT719" s="12">
        <v>-4.21130037061117E-2</v>
      </c>
      <c r="AU719" s="12">
        <v>3.43804208287894E-2</v>
      </c>
      <c r="AW719">
        <f t="array" ref="AW719">SUMPRODUCT(B719:AU719,TRANSPOSE('QoL regression results'!$H$3:$H$48))</f>
        <v>0.85587286990497424</v>
      </c>
    </row>
    <row r="720" spans="1:49" x14ac:dyDescent="0.3">
      <c r="A720">
        <v>719</v>
      </c>
      <c r="B720" s="12">
        <v>0.903323227046822</v>
      </c>
      <c r="C720" s="12">
        <v>-8.7639631756180605E-4</v>
      </c>
      <c r="D720" s="12">
        <v>5.95588238285735E-3</v>
      </c>
      <c r="E720" s="12">
        <v>-2.5929897714760501E-2</v>
      </c>
      <c r="F720" s="12">
        <v>3.0270964104561201E-2</v>
      </c>
      <c r="G720" s="12">
        <v>2.4237143345448901E-2</v>
      </c>
      <c r="H720" s="12">
        <v>-2.9467359752351099E-4</v>
      </c>
      <c r="I720" s="12">
        <v>-1.59579344931765E-2</v>
      </c>
      <c r="J720" s="12">
        <v>-1.3502668234187601E-2</v>
      </c>
      <c r="K720" s="12">
        <v>-4.3581658801853898E-2</v>
      </c>
      <c r="L720" s="12">
        <v>-8.6874303966727601E-2</v>
      </c>
      <c r="M720" s="12">
        <v>-0.13628206389079001</v>
      </c>
      <c r="N720" s="12">
        <v>-2.2498506794273902E-2</v>
      </c>
      <c r="O720" s="12">
        <v>-5.0254395604949001E-2</v>
      </c>
      <c r="P720" s="12">
        <v>-8.8568235090732306E-2</v>
      </c>
      <c r="Q720" s="12">
        <v>-3.12797065521664E-2</v>
      </c>
      <c r="R720" s="12">
        <v>-7.0591746708550798E-2</v>
      </c>
      <c r="S720" s="12">
        <v>-4.31328963221939E-2</v>
      </c>
      <c r="T720" s="12">
        <v>-7.2154272899832797E-2</v>
      </c>
      <c r="U720" s="12">
        <v>-4.07857525450987E-4</v>
      </c>
      <c r="V720" s="12">
        <v>-7.2245788614031803E-2</v>
      </c>
      <c r="W720" s="12">
        <v>-3.1483971465000302E-2</v>
      </c>
      <c r="X720" s="12">
        <v>-5.5838537820876E-2</v>
      </c>
      <c r="Y720" s="12">
        <v>-1.7985340551627201E-2</v>
      </c>
      <c r="Z720" s="12">
        <v>-1.29578160149031E-2</v>
      </c>
      <c r="AA720" s="12">
        <v>-1.7798080699733699E-2</v>
      </c>
      <c r="AB720" s="12">
        <v>-6.2227458396549598E-2</v>
      </c>
      <c r="AC720" s="12">
        <v>-4.3539150392848301E-2</v>
      </c>
      <c r="AD720" s="12">
        <v>4.5721724059514003E-2</v>
      </c>
      <c r="AE720" s="12">
        <v>-2.72400427859141E-2</v>
      </c>
      <c r="AF720" s="12">
        <v>-6.1611823042203601E-3</v>
      </c>
      <c r="AG720" s="12">
        <v>-4.5513564126459502E-2</v>
      </c>
      <c r="AH720" s="12">
        <v>-4.3374013510082403E-2</v>
      </c>
      <c r="AI720" s="12">
        <v>-1.5977326469990401E-2</v>
      </c>
      <c r="AJ720" s="12">
        <v>-9.7856658979063194E-3</v>
      </c>
      <c r="AK720" s="12">
        <v>-2.2883564514619599E-3</v>
      </c>
      <c r="AL720" s="12">
        <v>1.9340169248562599E-3</v>
      </c>
      <c r="AM720" s="12">
        <v>-1.09657658733971E-2</v>
      </c>
      <c r="AN720" s="12">
        <v>-1.85641552906806E-2</v>
      </c>
      <c r="AO720" s="12">
        <v>-2.9098739936951099E-2</v>
      </c>
      <c r="AP720" s="12">
        <v>-9.9166566147985396E-3</v>
      </c>
      <c r="AQ720" s="12">
        <v>-3.36194279566117E-2</v>
      </c>
      <c r="AR720" s="12">
        <v>2.10519240947728E-2</v>
      </c>
      <c r="AS720" s="12">
        <v>-1.4503697311301401E-2</v>
      </c>
      <c r="AT720" s="12">
        <v>-4.9614240227034603E-2</v>
      </c>
      <c r="AU720" s="12">
        <v>2.7467417682320701E-2</v>
      </c>
      <c r="AW720">
        <f t="array" ref="AW720">SUMPRODUCT(B720:AU720,TRANSPOSE('QoL regression results'!$H$3:$H$48))</f>
        <v>0.86188323046159587</v>
      </c>
    </row>
    <row r="721" spans="1:49" x14ac:dyDescent="0.3">
      <c r="A721">
        <v>720</v>
      </c>
      <c r="B721" s="12">
        <v>0.89258911087163495</v>
      </c>
      <c r="C721" s="12">
        <v>2.4652492081930202E-3</v>
      </c>
      <c r="D721" s="12">
        <v>-1.23271695963267E-2</v>
      </c>
      <c r="E721" s="12">
        <v>2.7661199963121403E-4</v>
      </c>
      <c r="F721" s="12">
        <v>2.8280823607663701E-2</v>
      </c>
      <c r="G721" s="12">
        <v>2.7058703562633901E-2</v>
      </c>
      <c r="H721" s="12">
        <v>5.9062935827372699E-3</v>
      </c>
      <c r="I721" s="12">
        <v>-2.5832036679560501E-2</v>
      </c>
      <c r="J721" s="12">
        <v>-4.4629659005546697E-2</v>
      </c>
      <c r="K721" s="12">
        <v>-3.7317147782773202E-2</v>
      </c>
      <c r="L721" s="12">
        <v>-0.102566520389543</v>
      </c>
      <c r="M721" s="12">
        <v>-6.4267945421556505E-2</v>
      </c>
      <c r="N721" s="12">
        <v>-1.2435770753147101E-2</v>
      </c>
      <c r="O721" s="12">
        <v>-6.55287434478668E-2</v>
      </c>
      <c r="P721" s="12">
        <v>-0.11684124925947501</v>
      </c>
      <c r="Q721" s="12">
        <v>-3.2527396396931599E-2</v>
      </c>
      <c r="R721" s="12">
        <v>-0.10198870796392701</v>
      </c>
      <c r="S721" s="12">
        <v>-5.2451172566580599E-2</v>
      </c>
      <c r="T721" s="12">
        <v>-7.6050427492377906E-2</v>
      </c>
      <c r="U721" s="12">
        <v>-1.6346455177306599E-2</v>
      </c>
      <c r="V721" s="12">
        <v>-5.6360367494007399E-2</v>
      </c>
      <c r="W721" s="12">
        <v>-3.3016769154350201E-2</v>
      </c>
      <c r="X721" s="12">
        <v>-4.75596005230862E-2</v>
      </c>
      <c r="Y721" s="12">
        <v>1.21605602968116E-2</v>
      </c>
      <c r="Z721" s="12">
        <v>-2.8741203435682398E-3</v>
      </c>
      <c r="AA721" s="12">
        <v>-1.5185840965344999E-2</v>
      </c>
      <c r="AB721" s="12">
        <v>-7.7817648721547603E-2</v>
      </c>
      <c r="AC721" s="12">
        <v>-2.5179101031898299E-2</v>
      </c>
      <c r="AD721" s="12">
        <v>-1.54807500769548E-2</v>
      </c>
      <c r="AE721" s="12">
        <v>-2.0186427487579799E-2</v>
      </c>
      <c r="AF721" s="12">
        <v>-1.0371326577299399E-2</v>
      </c>
      <c r="AG721" s="12">
        <v>-4.0238857440905003E-2</v>
      </c>
      <c r="AH721" s="12">
        <v>-3.9582918959658403E-2</v>
      </c>
      <c r="AI721" s="12">
        <v>-1.72353781002966E-2</v>
      </c>
      <c r="AJ721" s="12">
        <v>-1.1300032210148201E-2</v>
      </c>
      <c r="AK721" s="12">
        <v>-4.8204579323101798E-3</v>
      </c>
      <c r="AL721" s="12">
        <v>5.6193961247616199E-3</v>
      </c>
      <c r="AM721" s="12">
        <v>-3.73060404118451E-3</v>
      </c>
      <c r="AN721" s="12">
        <v>-1.4810316525447001E-2</v>
      </c>
      <c r="AO721" s="12">
        <v>-2.2286374753278399E-2</v>
      </c>
      <c r="AP721" s="12">
        <v>-8.1781121062001194E-3</v>
      </c>
      <c r="AQ721" s="12">
        <v>-3.34385728341908E-2</v>
      </c>
      <c r="AR721" s="12">
        <v>2.7007143196578699E-2</v>
      </c>
      <c r="AS721" s="12">
        <v>-1.44997388741895E-2</v>
      </c>
      <c r="AT721" s="12">
        <v>-4.53214415231563E-2</v>
      </c>
      <c r="AU721" s="12">
        <v>2.2031489173438199E-2</v>
      </c>
      <c r="AW721">
        <f t="array" ref="AW721">SUMPRODUCT(B721:AU721,TRANSPOSE('QoL regression results'!$H$3:$H$48))</f>
        <v>0.85862558803673816</v>
      </c>
    </row>
    <row r="722" spans="1:49" x14ac:dyDescent="0.3">
      <c r="A722">
        <v>721</v>
      </c>
      <c r="B722" s="12">
        <v>0.89302132422071301</v>
      </c>
      <c r="C722" s="12">
        <v>5.7938553350162002E-3</v>
      </c>
      <c r="D722" s="12">
        <v>-2.1767459695173999E-3</v>
      </c>
      <c r="E722" s="12">
        <v>-4.2946862241637698E-2</v>
      </c>
      <c r="F722" s="12">
        <v>1.9469264869595201E-2</v>
      </c>
      <c r="G722" s="12">
        <v>6.6985758900878697E-3</v>
      </c>
      <c r="H722" s="12">
        <v>1.0080145563250299E-2</v>
      </c>
      <c r="I722" s="12">
        <v>-8.4765737272895405E-3</v>
      </c>
      <c r="J722" s="12">
        <v>-6.2052710558875401E-2</v>
      </c>
      <c r="K722" s="12">
        <v>-3.8100499795365103E-2</v>
      </c>
      <c r="L722" s="12">
        <v>-0.129058052759421</v>
      </c>
      <c r="M722" s="12">
        <v>-7.4104166608202099E-2</v>
      </c>
      <c r="N722" s="12">
        <v>-2.0492664922741499E-2</v>
      </c>
      <c r="O722" s="12">
        <v>-5.8646680559610302E-2</v>
      </c>
      <c r="P722" s="12">
        <v>-9.8957922149373906E-2</v>
      </c>
      <c r="Q722" s="12">
        <v>-0.106730716945065</v>
      </c>
      <c r="R722" s="12">
        <v>-7.7263978910349598E-2</v>
      </c>
      <c r="S722" s="12">
        <v>-6.6276066078674395E-2</v>
      </c>
      <c r="T722" s="12">
        <v>-0.11103195238680599</v>
      </c>
      <c r="U722" s="12">
        <v>2.4685961849827801E-2</v>
      </c>
      <c r="V722" s="12">
        <v>-0.104552813019132</v>
      </c>
      <c r="W722" s="12">
        <v>-2.7549296536170699E-2</v>
      </c>
      <c r="X722" s="12">
        <v>-4.3052869016118898E-2</v>
      </c>
      <c r="Y722" s="12">
        <v>1.9174074260893102E-2</v>
      </c>
      <c r="Z722" s="12">
        <v>-2.48119267560016E-2</v>
      </c>
      <c r="AA722" s="12">
        <v>-1.8946688668784399E-2</v>
      </c>
      <c r="AB722" s="12">
        <v>-7.3105020904222606E-2</v>
      </c>
      <c r="AC722" s="12">
        <v>-2.3861138371949201E-2</v>
      </c>
      <c r="AD722" s="12">
        <v>-2.8365326988501301E-2</v>
      </c>
      <c r="AE722" s="12">
        <v>-2.8411903636681599E-2</v>
      </c>
      <c r="AF722" s="12">
        <v>-8.9793703063023693E-3</v>
      </c>
      <c r="AG722" s="12">
        <v>-4.1344739639657201E-2</v>
      </c>
      <c r="AH722" s="12">
        <v>-3.5270290993296698E-2</v>
      </c>
      <c r="AI722" s="12">
        <v>-3.05186738880888E-2</v>
      </c>
      <c r="AJ722" s="12">
        <v>-1.0036268453706299E-2</v>
      </c>
      <c r="AK722" s="12">
        <v>6.8031074281557895E-4</v>
      </c>
      <c r="AL722" s="12">
        <v>9.7179704346969601E-3</v>
      </c>
      <c r="AM722" s="12">
        <v>-1.44875503372677E-3</v>
      </c>
      <c r="AN722" s="12">
        <v>-2.0591367486896699E-2</v>
      </c>
      <c r="AO722" s="12">
        <v>-3.0548376078299199E-2</v>
      </c>
      <c r="AP722" s="12">
        <v>-1.2186601848478499E-2</v>
      </c>
      <c r="AQ722" s="12">
        <v>-3.9162365116356103E-2</v>
      </c>
      <c r="AR722" s="12">
        <v>2.1240523167196001E-2</v>
      </c>
      <c r="AS722" s="12">
        <v>-6.6411903225207097E-3</v>
      </c>
      <c r="AT722" s="12">
        <v>-3.6498631087614197E-2</v>
      </c>
      <c r="AU722" s="12">
        <v>2.4819469679665501E-2</v>
      </c>
      <c r="AW722">
        <f t="array" ref="AW722">SUMPRODUCT(B722:AU722,TRANSPOSE('QoL regression results'!$H$3:$H$48))</f>
        <v>0.86746900366211321</v>
      </c>
    </row>
    <row r="723" spans="1:49" x14ac:dyDescent="0.3">
      <c r="A723">
        <v>722</v>
      </c>
      <c r="B723" s="12">
        <v>0.89815669114026897</v>
      </c>
      <c r="C723" s="12">
        <v>1.36379163931342E-3</v>
      </c>
      <c r="D723" s="13">
        <v>4.9651450816400902E-5</v>
      </c>
      <c r="E723" s="12">
        <v>-3.0688607958674102E-2</v>
      </c>
      <c r="F723" s="12">
        <v>1.74096046282145E-2</v>
      </c>
      <c r="G723" s="12">
        <v>1.62386793005533E-2</v>
      </c>
      <c r="H723" s="12">
        <v>-1.2091130921363401E-2</v>
      </c>
      <c r="I723" s="12">
        <v>-7.5337390268405604E-3</v>
      </c>
      <c r="J723" s="12">
        <v>-6.7741888658761795E-2</v>
      </c>
      <c r="K723" s="12">
        <v>-4.1995253173752897E-2</v>
      </c>
      <c r="L723" s="12">
        <v>-8.0525244758247599E-2</v>
      </c>
      <c r="M723" s="12">
        <v>-0.129263575129826</v>
      </c>
      <c r="N723" s="12">
        <v>-1.3006248184182599E-2</v>
      </c>
      <c r="O723" s="12">
        <v>-3.8980621480461101E-2</v>
      </c>
      <c r="P723" s="12">
        <v>-0.11471744355010299</v>
      </c>
      <c r="Q723" s="12">
        <v>-8.8912182377761995E-2</v>
      </c>
      <c r="R723" s="12">
        <v>-5.3815616844363097E-2</v>
      </c>
      <c r="S723" s="12">
        <v>-5.5889614481398002E-2</v>
      </c>
      <c r="T723" s="12">
        <v>-0.103372650476196</v>
      </c>
      <c r="U723" s="12">
        <v>-1.2726131713364499E-2</v>
      </c>
      <c r="V723" s="12">
        <v>-0.13969777989742799</v>
      </c>
      <c r="W723" s="12">
        <v>-3.2759468990293798E-2</v>
      </c>
      <c r="X723" s="12">
        <v>-1.5412187539695201E-2</v>
      </c>
      <c r="Y723" s="12">
        <v>2.7133771988393601E-2</v>
      </c>
      <c r="Z723" s="12">
        <v>-2.9891547342017301E-2</v>
      </c>
      <c r="AA723" s="12">
        <v>-1.9073360280407299E-2</v>
      </c>
      <c r="AB723" s="12">
        <v>-6.6131137423587394E-2</v>
      </c>
      <c r="AC723" s="12">
        <v>-2.75226779389223E-2</v>
      </c>
      <c r="AD723" s="12">
        <v>3.96403742595655E-2</v>
      </c>
      <c r="AE723" s="12">
        <v>-2.0166753424251001E-2</v>
      </c>
      <c r="AF723" s="12">
        <v>-1.07106294924209E-2</v>
      </c>
      <c r="AG723" s="12">
        <v>-5.0514581047884498E-2</v>
      </c>
      <c r="AH723" s="12">
        <v>-3.8387023826042803E-2</v>
      </c>
      <c r="AI723" s="12">
        <v>-1.7185978247862201E-2</v>
      </c>
      <c r="AJ723" s="12">
        <v>-1.08205547304333E-2</v>
      </c>
      <c r="AK723" s="12">
        <v>-3.0782124199336702E-3</v>
      </c>
      <c r="AL723" s="12">
        <v>-1.5992359883098799E-4</v>
      </c>
      <c r="AM723" s="12">
        <v>-1.07534805834136E-2</v>
      </c>
      <c r="AN723" s="12">
        <v>-2.44784974274646E-2</v>
      </c>
      <c r="AO723" s="12">
        <v>-2.9552629693102801E-2</v>
      </c>
      <c r="AP723" s="12">
        <v>-1.30016022347695E-2</v>
      </c>
      <c r="AQ723" s="12">
        <v>-3.2158465341810501E-2</v>
      </c>
      <c r="AR723" s="12">
        <v>1.7994403999959E-2</v>
      </c>
      <c r="AS723" s="12">
        <v>-1.31928690771668E-2</v>
      </c>
      <c r="AT723" s="12">
        <v>-4.3207291188218401E-2</v>
      </c>
      <c r="AU723" s="12">
        <v>3.4520897587576399E-2</v>
      </c>
      <c r="AW723">
        <f t="array" ref="AW723">SUMPRODUCT(B723:AU723,TRANSPOSE('QoL regression results'!$H$3:$H$48))</f>
        <v>0.85960974371539522</v>
      </c>
    </row>
    <row r="724" spans="1:49" x14ac:dyDescent="0.3">
      <c r="A724">
        <v>723</v>
      </c>
      <c r="B724" s="12">
        <v>0.90334120369731896</v>
      </c>
      <c r="C724" s="12">
        <v>1.22927044935286E-3</v>
      </c>
      <c r="D724" s="12">
        <v>-1.9538480751302201E-2</v>
      </c>
      <c r="E724" s="12">
        <v>-1.59661593647785E-2</v>
      </c>
      <c r="F724" s="12">
        <v>2.06487525129922E-2</v>
      </c>
      <c r="G724" s="12">
        <v>2.61947219709588E-2</v>
      </c>
      <c r="H724" s="12">
        <v>7.9896931933858203E-3</v>
      </c>
      <c r="I724" s="12">
        <v>-4.0208722072247502E-2</v>
      </c>
      <c r="J724" s="12">
        <v>-7.9045752567065905E-2</v>
      </c>
      <c r="K724" s="12">
        <v>-4.2785186606063397E-2</v>
      </c>
      <c r="L724" s="12">
        <v>-0.114792783942247</v>
      </c>
      <c r="M724" s="12">
        <v>-7.5762787458322003E-2</v>
      </c>
      <c r="N724" s="12">
        <v>-2.5310441427401201E-2</v>
      </c>
      <c r="O724" s="12">
        <v>-6.12767161879944E-2</v>
      </c>
      <c r="P724" s="12">
        <v>-9.9673149367839498E-2</v>
      </c>
      <c r="Q724" s="12">
        <v>-6.23060814138802E-2</v>
      </c>
      <c r="R724" s="12">
        <v>-7.98005014372761E-2</v>
      </c>
      <c r="S724" s="12">
        <v>-5.4988306455264598E-2</v>
      </c>
      <c r="T724" s="12">
        <v>-9.57445195248392E-2</v>
      </c>
      <c r="U724" s="12">
        <v>-6.4735460665070596E-3</v>
      </c>
      <c r="V724" s="12">
        <v>-4.5214994764031798E-2</v>
      </c>
      <c r="W724" s="12">
        <v>-1.85596335777817E-2</v>
      </c>
      <c r="X724" s="12">
        <v>-4.8823788227855998E-2</v>
      </c>
      <c r="Y724" s="12">
        <v>-1.6792482432294399E-2</v>
      </c>
      <c r="Z724" s="12">
        <v>1.47655666262756E-2</v>
      </c>
      <c r="AA724" s="12">
        <v>-1.7072154006932599E-2</v>
      </c>
      <c r="AB724" s="12">
        <v>-6.5650215118302796E-2</v>
      </c>
      <c r="AC724" s="12">
        <v>-3.4768569224890002E-2</v>
      </c>
      <c r="AD724" s="12">
        <v>-7.4380698259839499E-3</v>
      </c>
      <c r="AE724" s="12">
        <v>-2.9035670579816101E-2</v>
      </c>
      <c r="AF724" s="12">
        <v>-1.30964588851486E-2</v>
      </c>
      <c r="AG724" s="12">
        <v>-3.8390297556690801E-2</v>
      </c>
      <c r="AH724" s="12">
        <v>-3.5212900645362498E-2</v>
      </c>
      <c r="AI724" s="12">
        <v>-2.2001780165782501E-2</v>
      </c>
      <c r="AJ724" s="12">
        <v>-1.24277647034884E-2</v>
      </c>
      <c r="AK724" s="12">
        <v>2.5481072320372603E-4</v>
      </c>
      <c r="AL724" s="12">
        <v>5.2844831100138101E-3</v>
      </c>
      <c r="AM724" s="12">
        <v>-1.44441543902579E-2</v>
      </c>
      <c r="AN724" s="12">
        <v>-1.8400630338529098E-2</v>
      </c>
      <c r="AO724" s="12">
        <v>-3.9209374722899697E-2</v>
      </c>
      <c r="AP724" s="12">
        <v>-1.40000706514862E-2</v>
      </c>
      <c r="AQ724" s="12">
        <v>-4.7568047684507099E-2</v>
      </c>
      <c r="AR724" s="12">
        <v>2.0957335394521801E-2</v>
      </c>
      <c r="AS724" s="12">
        <v>-1.34114301672485E-2</v>
      </c>
      <c r="AT724" s="12">
        <v>-4.3306259470144298E-2</v>
      </c>
      <c r="AU724" s="12">
        <v>3.0726520834304601E-2</v>
      </c>
      <c r="AW724">
        <f t="array" ref="AW724">SUMPRODUCT(B724:AU724,TRANSPOSE('QoL regression results'!$H$3:$H$48))</f>
        <v>0.87341278616197027</v>
      </c>
    </row>
    <row r="725" spans="1:49" x14ac:dyDescent="0.3">
      <c r="A725">
        <v>724</v>
      </c>
      <c r="B725" s="12">
        <v>0.88626023310900004</v>
      </c>
      <c r="C725" s="12">
        <v>2.2441801996560501E-3</v>
      </c>
      <c r="D725" s="12">
        <v>-8.3796377738895693E-3</v>
      </c>
      <c r="E725" s="12">
        <v>-1.8422457223337699E-2</v>
      </c>
      <c r="F725" s="12">
        <v>1.41318496598055E-2</v>
      </c>
      <c r="G725" s="12">
        <v>1.7211710047736101E-2</v>
      </c>
      <c r="H725" s="12">
        <v>-5.4441268254784101E-3</v>
      </c>
      <c r="I725" s="12">
        <v>-5.3120812569942199E-3</v>
      </c>
      <c r="J725" s="12">
        <v>-6.9552874970033804E-2</v>
      </c>
      <c r="K725" s="12">
        <v>-4.8960770988872401E-2</v>
      </c>
      <c r="L725" s="12">
        <v>-9.6718455139581799E-2</v>
      </c>
      <c r="M725" s="12">
        <v>-0.11869020318797401</v>
      </c>
      <c r="N725" s="12">
        <v>-2.44489295359584E-2</v>
      </c>
      <c r="O725" s="12">
        <v>-4.1580435213518598E-2</v>
      </c>
      <c r="P725" s="12">
        <v>-9.4372185688487806E-2</v>
      </c>
      <c r="Q725" s="12">
        <v>-0.102983580085779</v>
      </c>
      <c r="R725" s="12">
        <v>-3.1450333517738398E-2</v>
      </c>
      <c r="S725" s="12">
        <v>-4.8116655771964202E-2</v>
      </c>
      <c r="T725" s="12">
        <v>-0.104236138356677</v>
      </c>
      <c r="U725" s="12">
        <v>-3.26519833147286E-3</v>
      </c>
      <c r="V725" s="12">
        <v>-0.11927108968196599</v>
      </c>
      <c r="W725" s="12">
        <v>-7.3359456795545801E-3</v>
      </c>
      <c r="X725" s="12">
        <v>-4.3456650845144697E-2</v>
      </c>
      <c r="Y725" s="12">
        <v>1.91644744986539E-2</v>
      </c>
      <c r="Z725" s="12">
        <v>-3.4585160064885302E-2</v>
      </c>
      <c r="AA725" s="12">
        <v>-2.3449356722208301E-2</v>
      </c>
      <c r="AB725" s="12">
        <v>-7.0222577103014605E-2</v>
      </c>
      <c r="AC725" s="12">
        <v>-3.4867688424775903E-2</v>
      </c>
      <c r="AD725" s="12">
        <v>-1.2293393634805101E-2</v>
      </c>
      <c r="AE725" s="12">
        <v>-2.6358585781508001E-2</v>
      </c>
      <c r="AF725" s="12">
        <v>-1.23733524998993E-2</v>
      </c>
      <c r="AG725" s="12">
        <v>-4.7156973209705001E-2</v>
      </c>
      <c r="AH725" s="12">
        <v>-2.7345208589360001E-2</v>
      </c>
      <c r="AI725" s="12">
        <v>-1.58017974766082E-2</v>
      </c>
      <c r="AJ725" s="12">
        <v>-7.9348040467540105E-3</v>
      </c>
      <c r="AK725" s="12">
        <v>2.8445547601207602E-3</v>
      </c>
      <c r="AL725" s="12">
        <v>7.5649300158363401E-3</v>
      </c>
      <c r="AM725" s="12">
        <v>-3.1778091496180599E-3</v>
      </c>
      <c r="AN725" s="12">
        <v>-1.2904494742586901E-2</v>
      </c>
      <c r="AO725" s="12">
        <v>-3.6757192766344697E-2</v>
      </c>
      <c r="AP725" s="12">
        <v>-1.18864974300901E-2</v>
      </c>
      <c r="AQ725" s="12">
        <v>-3.7779089156985302E-2</v>
      </c>
      <c r="AR725" s="12">
        <v>2.0453083884759499E-2</v>
      </c>
      <c r="AS725" s="12">
        <v>-8.1837261250711606E-3</v>
      </c>
      <c r="AT725" s="12">
        <v>-4.5329932427542102E-2</v>
      </c>
      <c r="AU725" s="12">
        <v>3.3995170720479098E-2</v>
      </c>
      <c r="AW725">
        <f t="array" ref="AW725">SUMPRODUCT(B725:AU725,TRANSPOSE('QoL regression results'!$H$3:$H$48))</f>
        <v>0.86647995453547644</v>
      </c>
    </row>
    <row r="726" spans="1:49" x14ac:dyDescent="0.3">
      <c r="A726">
        <v>725</v>
      </c>
      <c r="B726" s="12">
        <v>0.88949428797970598</v>
      </c>
      <c r="C726" s="12">
        <v>3.3103081887636198E-3</v>
      </c>
      <c r="D726" s="12">
        <v>1.21292174703085E-2</v>
      </c>
      <c r="E726" s="12">
        <v>-7.0154298486414801E-2</v>
      </c>
      <c r="F726" s="12">
        <v>2.6414863738708001E-2</v>
      </c>
      <c r="G726" s="12">
        <v>2.10689916268414E-2</v>
      </c>
      <c r="H726" s="12">
        <v>-9.8338458493425207E-3</v>
      </c>
      <c r="I726" s="12">
        <v>-7.5273266566883703E-3</v>
      </c>
      <c r="J726" s="12">
        <v>-5.6252870251966E-2</v>
      </c>
      <c r="K726" s="12">
        <v>-4.1444081497754803E-2</v>
      </c>
      <c r="L726" s="12">
        <v>-0.105192761139771</v>
      </c>
      <c r="M726" s="12">
        <v>-0.10223933360196601</v>
      </c>
      <c r="N726" s="12">
        <v>-1.3872531359460099E-2</v>
      </c>
      <c r="O726" s="12">
        <v>-6.5743613945950102E-2</v>
      </c>
      <c r="P726" s="12">
        <v>-0.101822903345074</v>
      </c>
      <c r="Q726" s="12">
        <v>-4.5182719148126403E-2</v>
      </c>
      <c r="R726" s="12">
        <v>-3.5688901379168601E-2</v>
      </c>
      <c r="S726" s="12">
        <v>-3.4955506644913099E-2</v>
      </c>
      <c r="T726" s="12">
        <v>-0.11256032839544999</v>
      </c>
      <c r="U726" s="12">
        <v>-1.5874726040063299E-2</v>
      </c>
      <c r="V726" s="12">
        <v>-0.15038156006304501</v>
      </c>
      <c r="W726" s="12">
        <v>-4.2662036753407198E-2</v>
      </c>
      <c r="X726" s="12">
        <v>-1.9163544128908399E-2</v>
      </c>
      <c r="Y726" s="12">
        <v>-4.6469236051368502E-3</v>
      </c>
      <c r="Z726" s="12">
        <v>1.7407857378271299E-2</v>
      </c>
      <c r="AA726" s="12">
        <v>-2.3181516419347101E-2</v>
      </c>
      <c r="AB726" s="12">
        <v>-5.2439325509143202E-2</v>
      </c>
      <c r="AC726" s="12">
        <v>2.20574678244074E-3</v>
      </c>
      <c r="AD726" s="12">
        <v>-2.4534774292281299E-2</v>
      </c>
      <c r="AE726" s="12">
        <v>-2.5549061742193301E-2</v>
      </c>
      <c r="AF726" s="12">
        <v>-1.7848564271163301E-2</v>
      </c>
      <c r="AG726" s="12">
        <v>-4.28435903841922E-2</v>
      </c>
      <c r="AH726" s="12">
        <v>-4.1069084908511702E-2</v>
      </c>
      <c r="AI726" s="12">
        <v>-1.4506314690259901E-2</v>
      </c>
      <c r="AJ726" s="12">
        <v>-8.0933129293939109E-3</v>
      </c>
      <c r="AK726" s="12">
        <v>-3.5484436385114899E-3</v>
      </c>
      <c r="AL726" s="12">
        <v>2.3007394642256501E-3</v>
      </c>
      <c r="AM726" s="12">
        <v>-1.00609436718828E-2</v>
      </c>
      <c r="AN726" s="12">
        <v>-2.3862505472230001E-2</v>
      </c>
      <c r="AO726" s="12">
        <v>-3.7649620644138099E-2</v>
      </c>
      <c r="AP726" s="12">
        <v>-9.5764627382958697E-3</v>
      </c>
      <c r="AQ726" s="12">
        <v>-3.70834021496316E-2</v>
      </c>
      <c r="AR726" s="12">
        <v>1.6339777637270101E-2</v>
      </c>
      <c r="AS726" s="12">
        <v>-7.35383340718872E-3</v>
      </c>
      <c r="AT726" s="12">
        <v>-4.2114823425212597E-2</v>
      </c>
      <c r="AU726" s="12">
        <v>3.4791159149551901E-2</v>
      </c>
      <c r="AW726">
        <f t="array" ref="AW726">SUMPRODUCT(B726:AU726,TRANSPOSE('QoL regression results'!$H$3:$H$48))</f>
        <v>0.85072594253541989</v>
      </c>
    </row>
    <row r="727" spans="1:49" x14ac:dyDescent="0.3">
      <c r="A727">
        <v>726</v>
      </c>
      <c r="B727" s="12">
        <v>0.89585772486819704</v>
      </c>
      <c r="C727" s="12">
        <v>6.8889213811985997E-3</v>
      </c>
      <c r="D727" s="12">
        <v>9.4531667770538091E-3</v>
      </c>
      <c r="E727" s="12">
        <v>-3.9604178387580402E-2</v>
      </c>
      <c r="F727" s="12">
        <v>1.4751651465733401E-2</v>
      </c>
      <c r="G727" s="12">
        <v>9.0042027080757103E-3</v>
      </c>
      <c r="H727" s="12">
        <v>4.6968370722830404E-3</v>
      </c>
      <c r="I727" s="12">
        <v>2.9082450942418199E-3</v>
      </c>
      <c r="J727" s="12">
        <v>-6.0157956165880301E-2</v>
      </c>
      <c r="K727" s="12">
        <v>-4.3656130951420603E-2</v>
      </c>
      <c r="L727" s="12">
        <v>-7.5695518774492807E-2</v>
      </c>
      <c r="M727" s="12">
        <v>-9.4842211096901302E-2</v>
      </c>
      <c r="N727" s="12">
        <v>-1.35341941569009E-2</v>
      </c>
      <c r="O727" s="12">
        <v>-6.8483417646463304E-2</v>
      </c>
      <c r="P727" s="12">
        <v>-4.1824929453661702E-2</v>
      </c>
      <c r="Q727" s="12">
        <v>-8.2246583578250501E-2</v>
      </c>
      <c r="R727" s="12">
        <v>-7.6456131501790106E-2</v>
      </c>
      <c r="S727" s="12">
        <v>-4.0529843858298699E-2</v>
      </c>
      <c r="T727" s="12">
        <v>-0.104620600249372</v>
      </c>
      <c r="U727" s="12">
        <v>-2.74262155341157E-2</v>
      </c>
      <c r="V727" s="12">
        <v>-8.6782920907617106E-2</v>
      </c>
      <c r="W727" s="12">
        <v>-3.9462978455313998E-2</v>
      </c>
      <c r="X727" s="12">
        <v>-2.5284540484509899E-2</v>
      </c>
      <c r="Y727" s="12">
        <v>2.5701453000883598E-3</v>
      </c>
      <c r="Z727" s="12">
        <v>-6.9640793026506196E-3</v>
      </c>
      <c r="AA727" s="12">
        <v>-1.6772836637896301E-2</v>
      </c>
      <c r="AB727" s="12">
        <v>-6.1306816997454897E-2</v>
      </c>
      <c r="AC727" s="12">
        <v>-1.8975791869818501E-2</v>
      </c>
      <c r="AD727" s="12">
        <v>-3.69228233285841E-3</v>
      </c>
      <c r="AE727" s="12">
        <v>-2.8747470583827602E-2</v>
      </c>
      <c r="AF727" s="12">
        <v>-1.1545927890859699E-2</v>
      </c>
      <c r="AG727" s="12">
        <v>-4.0567050512895698E-2</v>
      </c>
      <c r="AH727" s="12">
        <v>-3.1327246267144102E-2</v>
      </c>
      <c r="AI727" s="12">
        <v>-1.48933519511119E-2</v>
      </c>
      <c r="AJ727" s="12">
        <v>-1.3260016883351799E-2</v>
      </c>
      <c r="AK727" s="12">
        <v>-4.26960790296773E-3</v>
      </c>
      <c r="AL727" s="12">
        <v>5.5462700494522304E-3</v>
      </c>
      <c r="AM727" s="12">
        <v>-7.4825640616734404E-3</v>
      </c>
      <c r="AN727" s="12">
        <v>-1.8934796573092501E-2</v>
      </c>
      <c r="AO727" s="12">
        <v>-4.3347037396358201E-2</v>
      </c>
      <c r="AP727" s="12">
        <v>-1.0297977177486499E-2</v>
      </c>
      <c r="AQ727" s="12">
        <v>-3.90554963866638E-2</v>
      </c>
      <c r="AR727" s="12">
        <v>1.9806206965599499E-2</v>
      </c>
      <c r="AS727" s="12">
        <v>-9.5352926340148206E-3</v>
      </c>
      <c r="AT727" s="12">
        <v>-4.5797030849068603E-2</v>
      </c>
      <c r="AU727" s="12">
        <v>3.0078407057225899E-2</v>
      </c>
      <c r="AW727">
        <f t="array" ref="AW727">SUMPRODUCT(B727:AU727,TRANSPOSE('QoL regression results'!$H$3:$H$48))</f>
        <v>0.87007674865050511</v>
      </c>
    </row>
    <row r="728" spans="1:49" x14ac:dyDescent="0.3">
      <c r="A728">
        <v>727</v>
      </c>
      <c r="B728" s="12">
        <v>0.88190277715504595</v>
      </c>
      <c r="C728" s="12">
        <v>6.7422187362658698E-3</v>
      </c>
      <c r="D728" s="12">
        <v>3.2175824338996099E-3</v>
      </c>
      <c r="E728" s="12">
        <v>-4.33018374216066E-2</v>
      </c>
      <c r="F728" s="12">
        <v>2.0994722298600499E-2</v>
      </c>
      <c r="G728" s="12">
        <v>2.49509068638996E-2</v>
      </c>
      <c r="H728" s="12">
        <v>1.44729829145593E-3</v>
      </c>
      <c r="I728" s="12">
        <v>-1.6941534827322201E-2</v>
      </c>
      <c r="J728" s="12">
        <v>-3.7128305126894801E-2</v>
      </c>
      <c r="K728" s="12">
        <v>-3.4097728343177501E-2</v>
      </c>
      <c r="L728" s="12">
        <v>-0.11056281430518999</v>
      </c>
      <c r="M728" s="12">
        <v>-8.29635716955371E-2</v>
      </c>
      <c r="N728" s="12">
        <v>-1.02825643335467E-2</v>
      </c>
      <c r="O728" s="12">
        <v>-7.7894032335865795E-2</v>
      </c>
      <c r="P728" s="12">
        <v>-0.13122364678291301</v>
      </c>
      <c r="Q728" s="12">
        <v>-5.42057487634773E-2</v>
      </c>
      <c r="R728" s="12">
        <v>-9.4140196790140102E-2</v>
      </c>
      <c r="S728" s="12">
        <v>-3.8993684857833798E-2</v>
      </c>
      <c r="T728" s="12">
        <v>-0.103009433399219</v>
      </c>
      <c r="U728" s="12">
        <v>9.3331067832638295E-3</v>
      </c>
      <c r="V728" s="12">
        <v>-0.121352807324176</v>
      </c>
      <c r="W728" s="12">
        <v>-2.5062674033626098E-2</v>
      </c>
      <c r="X728" s="12">
        <v>-4.2577736403188703E-2</v>
      </c>
      <c r="Y728" s="12">
        <v>1.58127435998912E-2</v>
      </c>
      <c r="Z728" s="12">
        <v>-1.00670003066867E-2</v>
      </c>
      <c r="AA728" s="12">
        <v>-1.65997932550596E-2</v>
      </c>
      <c r="AB728" s="12">
        <v>-7.7119181715689294E-2</v>
      </c>
      <c r="AC728" s="12">
        <v>-5.5368500945594701E-2</v>
      </c>
      <c r="AD728" s="12">
        <v>-2.77060939312779E-2</v>
      </c>
      <c r="AE728" s="12">
        <v>-2.4075418311299401E-2</v>
      </c>
      <c r="AF728" s="12">
        <v>-9.9705244959855995E-3</v>
      </c>
      <c r="AG728" s="12">
        <v>-3.8716691123680001E-2</v>
      </c>
      <c r="AH728" s="12">
        <v>-3.7314412794467601E-2</v>
      </c>
      <c r="AI728" s="12">
        <v>-2.1495888049424199E-2</v>
      </c>
      <c r="AJ728" s="12">
        <v>-9.39881352159758E-3</v>
      </c>
      <c r="AK728" s="12">
        <v>-4.6295054101350404E-3</v>
      </c>
      <c r="AL728" s="12">
        <v>5.6457325080223799E-3</v>
      </c>
      <c r="AM728" s="12">
        <v>-6.2877020889063598E-3</v>
      </c>
      <c r="AN728" s="12">
        <v>-2.3151138632429499E-2</v>
      </c>
      <c r="AO728" s="12">
        <v>-3.8970466309802998E-2</v>
      </c>
      <c r="AP728" s="12">
        <v>-9.86947350389367E-3</v>
      </c>
      <c r="AQ728" s="12">
        <v>-4.1307078489111602E-2</v>
      </c>
      <c r="AR728" s="12">
        <v>2.2540327903723199E-2</v>
      </c>
      <c r="AS728" s="12">
        <v>-1.39341503964954E-2</v>
      </c>
      <c r="AT728" s="12">
        <v>-4.0068215571928502E-2</v>
      </c>
      <c r="AU728" s="12">
        <v>3.9053876629046698E-2</v>
      </c>
      <c r="AW728">
        <f t="array" ref="AW728">SUMPRODUCT(B728:AU728,TRANSPOSE('QoL regression results'!$H$3:$H$48))</f>
        <v>0.85023409686860074</v>
      </c>
    </row>
    <row r="729" spans="1:49" x14ac:dyDescent="0.3">
      <c r="A729">
        <v>728</v>
      </c>
      <c r="B729" s="12">
        <v>0.90063473651548698</v>
      </c>
      <c r="C729" s="12">
        <v>1.64524800051779E-3</v>
      </c>
      <c r="D729" s="12">
        <v>-1.34340429815088E-2</v>
      </c>
      <c r="E729" s="12">
        <v>-3.9349572877469603E-2</v>
      </c>
      <c r="F729" s="12">
        <v>2.74777927536877E-2</v>
      </c>
      <c r="G729" s="12">
        <v>1.1963306841457799E-2</v>
      </c>
      <c r="H729" s="12">
        <v>2.30818014382148E-2</v>
      </c>
      <c r="I729" s="12">
        <v>-2.85276960562523E-2</v>
      </c>
      <c r="J729" s="12">
        <v>-7.5909798617755805E-2</v>
      </c>
      <c r="K729" s="12">
        <v>-4.2950571987125999E-2</v>
      </c>
      <c r="L729" s="12">
        <v>-4.9812262653093298E-2</v>
      </c>
      <c r="M729" s="12">
        <v>-0.127709231298406</v>
      </c>
      <c r="N729" s="12">
        <v>-1.8370739447871799E-2</v>
      </c>
      <c r="O729" s="12">
        <v>-5.8315488512674103E-2</v>
      </c>
      <c r="P729" s="12">
        <v>-0.10572479729716899</v>
      </c>
      <c r="Q729" s="12">
        <v>-5.4310445928586699E-2</v>
      </c>
      <c r="R729" s="12">
        <v>-2.0647454061005601E-3</v>
      </c>
      <c r="S729" s="12">
        <v>-4.6502024061182201E-2</v>
      </c>
      <c r="T729" s="12">
        <v>-8.1635787604014506E-2</v>
      </c>
      <c r="U729" s="12">
        <v>2.6327034630144401E-2</v>
      </c>
      <c r="V729" s="12">
        <v>-2.9515606366438199E-2</v>
      </c>
      <c r="W729" s="12">
        <v>-4.3206739504591397E-2</v>
      </c>
      <c r="X729" s="12">
        <v>-3.6518422824603797E-2</v>
      </c>
      <c r="Y729" s="12">
        <v>3.3710734308965498E-3</v>
      </c>
      <c r="Z729" s="12">
        <v>-1.6945820563743601E-2</v>
      </c>
      <c r="AA729" s="12">
        <v>-2.8966517277434801E-2</v>
      </c>
      <c r="AB729" s="12">
        <v>-6.3464504439692093E-2</v>
      </c>
      <c r="AC729" s="12">
        <v>-9.5287581628858298E-3</v>
      </c>
      <c r="AD729" s="12">
        <v>-4.93118886816548E-2</v>
      </c>
      <c r="AE729" s="12">
        <v>-3.04285023911193E-2</v>
      </c>
      <c r="AF729" s="12">
        <v>-1.3870508822746401E-2</v>
      </c>
      <c r="AG729" s="12">
        <v>-4.4078775667118403E-2</v>
      </c>
      <c r="AH729" s="12">
        <v>-4.2296619057848601E-2</v>
      </c>
      <c r="AI729" s="12">
        <v>-1.5859289908963198E-2</v>
      </c>
      <c r="AJ729" s="12">
        <v>-1.4478940589831801E-2</v>
      </c>
      <c r="AK729" s="12">
        <v>-3.3680112416767998E-3</v>
      </c>
      <c r="AL729" s="12">
        <v>3.7351503943291301E-3</v>
      </c>
      <c r="AM729" s="12">
        <v>-8.30610213763802E-3</v>
      </c>
      <c r="AN729" s="12">
        <v>-2.2096741019707902E-2</v>
      </c>
      <c r="AO729" s="12">
        <v>-2.94053776593605E-2</v>
      </c>
      <c r="AP729" s="12">
        <v>-7.7152066207487801E-3</v>
      </c>
      <c r="AQ729" s="12">
        <v>-3.7241212673049001E-2</v>
      </c>
      <c r="AR729" s="12">
        <v>2.14978649816111E-2</v>
      </c>
      <c r="AS729" s="12">
        <v>-1.36828852968293E-2</v>
      </c>
      <c r="AT729" s="12">
        <v>-4.4731700203361799E-2</v>
      </c>
      <c r="AU729" s="12">
        <v>2.9781839988911402E-2</v>
      </c>
      <c r="AW729">
        <f t="array" ref="AW729">SUMPRODUCT(B729:AU729,TRANSPOSE('QoL regression results'!$H$3:$H$48))</f>
        <v>0.86207326785196747</v>
      </c>
    </row>
    <row r="730" spans="1:49" x14ac:dyDescent="0.3">
      <c r="A730">
        <v>729</v>
      </c>
      <c r="B730" s="12">
        <v>0.89177697901669895</v>
      </c>
      <c r="C730" s="12">
        <v>2.1734910102331399E-3</v>
      </c>
      <c r="D730" s="12">
        <v>-7.3655261654060004E-3</v>
      </c>
      <c r="E730" s="12">
        <v>-7.6631818247658101E-3</v>
      </c>
      <c r="F730" s="12">
        <v>2.2936940200913501E-2</v>
      </c>
      <c r="G730" s="12">
        <v>1.9456240988137499E-2</v>
      </c>
      <c r="H730" s="12">
        <v>-1.6910834562656001E-2</v>
      </c>
      <c r="I730" s="12">
        <v>-4.7192720584604997E-2</v>
      </c>
      <c r="J730" s="12">
        <v>-8.4001635215277495E-2</v>
      </c>
      <c r="K730" s="12">
        <v>-4.7944238548102702E-2</v>
      </c>
      <c r="L730" s="12">
        <v>-8.90709233866009E-2</v>
      </c>
      <c r="M730" s="12">
        <v>-9.3600884731479594E-2</v>
      </c>
      <c r="N730" s="12">
        <v>-1.5142740997591201E-2</v>
      </c>
      <c r="O730" s="12">
        <v>-6.1566220544697597E-2</v>
      </c>
      <c r="P730" s="12">
        <v>-7.4276575614062201E-2</v>
      </c>
      <c r="Q730" s="12">
        <v>-5.9592284957988899E-2</v>
      </c>
      <c r="R730" s="12">
        <v>-1.38491284495353E-2</v>
      </c>
      <c r="S730" s="12">
        <v>-6.0321373728839299E-2</v>
      </c>
      <c r="T730" s="12">
        <v>-7.9309892829615203E-2</v>
      </c>
      <c r="U730" s="12">
        <v>9.2481880697726701E-4</v>
      </c>
      <c r="V730" s="12">
        <v>-7.3627747088123793E-2</v>
      </c>
      <c r="W730" s="12">
        <v>-2.88642412630465E-2</v>
      </c>
      <c r="X730" s="12">
        <v>-2.0342649179855302E-2</v>
      </c>
      <c r="Y730" s="12">
        <v>2.2606567471795999E-2</v>
      </c>
      <c r="Z730" s="12">
        <v>-1.5840848237378299E-2</v>
      </c>
      <c r="AA730" s="12">
        <v>-2.04037770626244E-2</v>
      </c>
      <c r="AB730" s="12">
        <v>-6.4557732901114606E-2</v>
      </c>
      <c r="AC730" s="12">
        <v>-4.1724700565969497E-2</v>
      </c>
      <c r="AD730" s="12">
        <v>6.8426375991390001E-3</v>
      </c>
      <c r="AE730" s="12">
        <v>-2.6795292730140301E-2</v>
      </c>
      <c r="AF730" s="12">
        <v>-1.3829963175397701E-2</v>
      </c>
      <c r="AG730" s="12">
        <v>-3.7991698912134303E-2</v>
      </c>
      <c r="AH730" s="12">
        <v>-3.8596981882719199E-2</v>
      </c>
      <c r="AI730" s="12">
        <v>-1.52732092360726E-2</v>
      </c>
      <c r="AJ730" s="12">
        <v>-1.6174104054746102E-2</v>
      </c>
      <c r="AK730" s="12">
        <v>8.6709782693409794E-3</v>
      </c>
      <c r="AL730" s="12">
        <v>5.6746032839907002E-3</v>
      </c>
      <c r="AM730" s="12">
        <v>-1.92902277975191E-3</v>
      </c>
      <c r="AN730" s="12">
        <v>-1.5717621594368399E-2</v>
      </c>
      <c r="AO730" s="12">
        <v>-3.0477338701339701E-2</v>
      </c>
      <c r="AP730" s="12">
        <v>-9.9143658172564392E-3</v>
      </c>
      <c r="AQ730" s="12">
        <v>-4.1483089280322898E-2</v>
      </c>
      <c r="AR730" s="12">
        <v>1.9615219330349001E-2</v>
      </c>
      <c r="AS730" s="12">
        <v>-1.34350171977555E-2</v>
      </c>
      <c r="AT730" s="12">
        <v>-4.79770659232793E-2</v>
      </c>
      <c r="AU730" s="12">
        <v>3.3166108893157499E-2</v>
      </c>
      <c r="AW730">
        <f t="array" ref="AW730">SUMPRODUCT(B730:AU730,TRANSPOSE('QoL regression results'!$H$3:$H$48))</f>
        <v>0.85885460041797046</v>
      </c>
    </row>
    <row r="731" spans="1:49" x14ac:dyDescent="0.3">
      <c r="A731">
        <v>730</v>
      </c>
      <c r="B731" s="12">
        <v>0.89858664709182001</v>
      </c>
      <c r="C731" s="12">
        <v>7.3763523150070804E-3</v>
      </c>
      <c r="D731" s="12">
        <v>4.41339123281018E-4</v>
      </c>
      <c r="E731" s="12">
        <v>-9.9294308569651702E-3</v>
      </c>
      <c r="F731" s="12">
        <v>2.1012622379638801E-2</v>
      </c>
      <c r="G731" s="12">
        <v>6.80801636529211E-3</v>
      </c>
      <c r="H731" s="12">
        <v>-3.0864295815505999E-2</v>
      </c>
      <c r="I731" s="12">
        <v>-1.9970216461924199E-2</v>
      </c>
      <c r="J731" s="12">
        <v>-3.1946040364882397E-2</v>
      </c>
      <c r="K731" s="12">
        <v>-4.11971518371387E-2</v>
      </c>
      <c r="L731" s="12">
        <v>-6.7838679020513395E-2</v>
      </c>
      <c r="M731" s="12">
        <v>-0.134487300575417</v>
      </c>
      <c r="N731" s="12">
        <v>-1.4709483905965199E-2</v>
      </c>
      <c r="O731" s="12">
        <v>-4.4931617277119397E-2</v>
      </c>
      <c r="P731" s="12">
        <v>-0.130690391672076</v>
      </c>
      <c r="Q731" s="12">
        <v>-6.0929853895802001E-2</v>
      </c>
      <c r="R731" s="12">
        <v>-7.8888327687497997E-2</v>
      </c>
      <c r="S731" s="12">
        <v>-5.2175880879418698E-2</v>
      </c>
      <c r="T731" s="12">
        <v>-0.12962245340864301</v>
      </c>
      <c r="U731" s="12">
        <v>-1.5706028140374601E-2</v>
      </c>
      <c r="V731" s="12">
        <v>-4.8579631324160398E-2</v>
      </c>
      <c r="W731" s="12">
        <v>-1.9056624619830299E-2</v>
      </c>
      <c r="X731" s="12">
        <v>-1.2341714221922701E-2</v>
      </c>
      <c r="Y731" s="12">
        <v>-2.6961510389604999E-2</v>
      </c>
      <c r="Z731" s="12">
        <v>1.9673333320725399E-2</v>
      </c>
      <c r="AA731" s="12">
        <v>-2.7238516407183399E-2</v>
      </c>
      <c r="AB731" s="12">
        <v>-5.8904709512914599E-2</v>
      </c>
      <c r="AC731" s="12">
        <v>-3.5077146134282901E-2</v>
      </c>
      <c r="AD731" s="12">
        <v>1.48251544396285E-2</v>
      </c>
      <c r="AE731" s="12">
        <v>-2.5756453178151902E-2</v>
      </c>
      <c r="AF731" s="12">
        <v>-1.7949713098723501E-2</v>
      </c>
      <c r="AG731" s="12">
        <v>-4.4619789171398597E-2</v>
      </c>
      <c r="AH731" s="12">
        <v>-4.0770818031332402E-2</v>
      </c>
      <c r="AI731" s="12">
        <v>-2.37568486921639E-2</v>
      </c>
      <c r="AJ731" s="12">
        <v>-1.3994459388919399E-2</v>
      </c>
      <c r="AK731" s="12">
        <v>-9.1770369362152802E-3</v>
      </c>
      <c r="AL731" s="12">
        <v>2.8413395601899799E-3</v>
      </c>
      <c r="AM731" s="12">
        <v>-9.4581750415326706E-3</v>
      </c>
      <c r="AN731" s="12">
        <v>-1.8178010439122601E-2</v>
      </c>
      <c r="AO731" s="12">
        <v>-2.6393524823532698E-2</v>
      </c>
      <c r="AP731" s="12">
        <v>-1.43980664369515E-2</v>
      </c>
      <c r="AQ731" s="12">
        <v>-4.4609411561036101E-2</v>
      </c>
      <c r="AR731" s="12">
        <v>2.08420540224242E-2</v>
      </c>
      <c r="AS731" s="12">
        <v>-1.0324163432333999E-2</v>
      </c>
      <c r="AT731" s="12">
        <v>-4.2998220971298601E-2</v>
      </c>
      <c r="AU731" s="12">
        <v>3.5212244415035399E-2</v>
      </c>
      <c r="AW731">
        <f t="array" ref="AW731">SUMPRODUCT(B731:AU731,TRANSPOSE('QoL regression results'!$H$3:$H$48))</f>
        <v>0.86065716862067754</v>
      </c>
    </row>
    <row r="732" spans="1:49" x14ac:dyDescent="0.3">
      <c r="A732">
        <v>731</v>
      </c>
      <c r="B732" s="12">
        <v>0.87775188400930704</v>
      </c>
      <c r="C732" s="12">
        <v>1.94684969704702E-3</v>
      </c>
      <c r="D732" s="12">
        <v>-6.8156107866025901E-3</v>
      </c>
      <c r="E732" s="12">
        <v>-3.7096772036319302E-2</v>
      </c>
      <c r="F732" s="12">
        <v>2.6001374938752798E-2</v>
      </c>
      <c r="G732" s="12">
        <v>2.0378343713475099E-2</v>
      </c>
      <c r="H732" s="12">
        <v>-2.07116336331416E-3</v>
      </c>
      <c r="I732" s="12">
        <v>-1.7516102143617499E-2</v>
      </c>
      <c r="J732" s="12">
        <v>-4.9375940034762103E-2</v>
      </c>
      <c r="K732" s="12">
        <v>-3.3197105613496501E-2</v>
      </c>
      <c r="L732" s="12">
        <v>-6.8637636289394496E-2</v>
      </c>
      <c r="M732" s="12">
        <v>-3.9271616865361403E-2</v>
      </c>
      <c r="N732" s="12">
        <v>-2.75617841972088E-2</v>
      </c>
      <c r="O732" s="12">
        <v>-7.3263465355792298E-2</v>
      </c>
      <c r="P732" s="12">
        <v>-0.108196769068585</v>
      </c>
      <c r="Q732" s="12">
        <v>-4.5178640822475601E-2</v>
      </c>
      <c r="R732" s="12">
        <v>-5.5286306825634401E-2</v>
      </c>
      <c r="S732" s="12">
        <v>-5.1537883068708601E-2</v>
      </c>
      <c r="T732" s="12">
        <v>-0.108677616362715</v>
      </c>
      <c r="U732" s="12">
        <v>2.9301433176978399E-2</v>
      </c>
      <c r="V732" s="12">
        <v>-5.3205370984253403E-2</v>
      </c>
      <c r="W732" s="12">
        <v>-2.6573385975202899E-2</v>
      </c>
      <c r="X732" s="12">
        <v>-3.98819445621739E-2</v>
      </c>
      <c r="Y732" s="12">
        <v>2.7912058099412801E-2</v>
      </c>
      <c r="Z732" s="12">
        <v>-1.8153471380959699E-2</v>
      </c>
      <c r="AA732" s="12">
        <v>-2.13966344221239E-2</v>
      </c>
      <c r="AB732" s="12">
        <v>-6.1757948880095503E-2</v>
      </c>
      <c r="AC732" s="12">
        <v>6.8247460939078704E-4</v>
      </c>
      <c r="AD732" s="12">
        <v>-1.06621709511405E-2</v>
      </c>
      <c r="AE732" s="12">
        <v>-2.4756842985181701E-2</v>
      </c>
      <c r="AF732" s="12">
        <v>-1.26640562025605E-2</v>
      </c>
      <c r="AG732" s="12">
        <v>-3.7722280524870602E-2</v>
      </c>
      <c r="AH732" s="12">
        <v>-3.1722624183093101E-2</v>
      </c>
      <c r="AI732" s="12">
        <v>-2.3202607515754599E-2</v>
      </c>
      <c r="AJ732" s="12">
        <v>-1.61208540765015E-2</v>
      </c>
      <c r="AK732" s="12">
        <v>1.8035526447819101E-3</v>
      </c>
      <c r="AL732" s="12">
        <v>7.5105701125435399E-3</v>
      </c>
      <c r="AM732" s="12">
        <v>-1.3154553721798901E-3</v>
      </c>
      <c r="AN732" s="12">
        <v>-1.12601145700647E-2</v>
      </c>
      <c r="AO732" s="12">
        <v>-2.2093641486755598E-2</v>
      </c>
      <c r="AP732" s="12">
        <v>-8.4051324010875096E-3</v>
      </c>
      <c r="AQ732" s="12">
        <v>-2.8804077793429202E-2</v>
      </c>
      <c r="AR732" s="12">
        <v>2.14109312129734E-2</v>
      </c>
      <c r="AS732" s="12">
        <v>-8.6982871620713692E-3</v>
      </c>
      <c r="AT732" s="12">
        <v>-4.1709212083300098E-2</v>
      </c>
      <c r="AU732" s="12">
        <v>3.4074013867673197E-2</v>
      </c>
      <c r="AW732">
        <f t="array" ref="AW732">SUMPRODUCT(B732:AU732,TRANSPOSE('QoL regression results'!$H$3:$H$48))</f>
        <v>0.85353982993875743</v>
      </c>
    </row>
    <row r="733" spans="1:49" x14ac:dyDescent="0.3">
      <c r="A733">
        <v>732</v>
      </c>
      <c r="B733" s="12">
        <v>0.88576881306690003</v>
      </c>
      <c r="C733" s="12">
        <v>-3.4506877635987002E-4</v>
      </c>
      <c r="D733" s="12">
        <v>-2.15668200461255E-2</v>
      </c>
      <c r="E733" s="12">
        <v>-3.0429690663236E-2</v>
      </c>
      <c r="F733" s="12">
        <v>1.1102790829539799E-2</v>
      </c>
      <c r="G733" s="12">
        <v>1.22330717726323E-2</v>
      </c>
      <c r="H733" s="12">
        <v>-8.6115119050640399E-3</v>
      </c>
      <c r="I733" s="12">
        <v>-1.5792299010158699E-2</v>
      </c>
      <c r="J733" s="12">
        <v>-8.2761992547366298E-2</v>
      </c>
      <c r="K733" s="12">
        <v>-4.7069348844626401E-2</v>
      </c>
      <c r="L733" s="12">
        <v>-9.9559655664439306E-2</v>
      </c>
      <c r="M733" s="12">
        <v>-0.106463918197546</v>
      </c>
      <c r="N733" s="12">
        <v>-1.61082540763237E-2</v>
      </c>
      <c r="O733" s="12">
        <v>-6.6767591939003806E-2</v>
      </c>
      <c r="P733" s="12">
        <v>-0.125606517508903</v>
      </c>
      <c r="Q733" s="12">
        <v>-2.74705563733483E-2</v>
      </c>
      <c r="R733" s="12">
        <v>-5.3342757005437599E-2</v>
      </c>
      <c r="S733" s="12">
        <v>-5.7587853544081698E-2</v>
      </c>
      <c r="T733" s="12">
        <v>-0.11726373500208501</v>
      </c>
      <c r="U733" s="12">
        <v>7.8443488664161395E-3</v>
      </c>
      <c r="V733" s="12">
        <v>-6.6171337539513597E-2</v>
      </c>
      <c r="W733" s="12">
        <v>-3.1780134910340603E-2</v>
      </c>
      <c r="X733" s="12">
        <v>-3.3311081055846903E-2</v>
      </c>
      <c r="Y733" s="12">
        <v>1.52251603444713E-2</v>
      </c>
      <c r="Z733" s="12">
        <v>1.26512050931378E-2</v>
      </c>
      <c r="AA733" s="12">
        <v>-2.1337721223298699E-2</v>
      </c>
      <c r="AB733" s="12">
        <v>-7.0333562308684303E-2</v>
      </c>
      <c r="AC733" s="12">
        <v>3.3000820693586501E-2</v>
      </c>
      <c r="AD733" s="12">
        <v>-5.4019935813678199E-2</v>
      </c>
      <c r="AE733" s="12">
        <v>-2.0328352258196201E-2</v>
      </c>
      <c r="AF733" s="12">
        <v>-1.5637298216290799E-2</v>
      </c>
      <c r="AG733" s="12">
        <v>-4.4180962571207898E-2</v>
      </c>
      <c r="AH733" s="12">
        <v>-2.68325251326317E-2</v>
      </c>
      <c r="AI733" s="12">
        <v>-2.0035307453523901E-2</v>
      </c>
      <c r="AJ733" s="12">
        <v>-1.15343291159402E-2</v>
      </c>
      <c r="AK733" s="12">
        <v>7.70919032966486E-3</v>
      </c>
      <c r="AL733" s="12">
        <v>1.27431167130218E-2</v>
      </c>
      <c r="AM733" s="12">
        <v>1.13168143910082E-3</v>
      </c>
      <c r="AN733" s="12">
        <v>-1.24623548499513E-2</v>
      </c>
      <c r="AO733" s="12">
        <v>-1.9127330245362499E-2</v>
      </c>
      <c r="AP733" s="12">
        <v>-9.0461999216892401E-3</v>
      </c>
      <c r="AQ733" s="12">
        <v>-4.2249385305389103E-2</v>
      </c>
      <c r="AR733" s="12">
        <v>2.7044806434494702E-2</v>
      </c>
      <c r="AS733" s="12">
        <v>-1.28527226074912E-2</v>
      </c>
      <c r="AT733" s="12">
        <v>-4.7812951342612799E-2</v>
      </c>
      <c r="AU733" s="12">
        <v>2.9695825280643399E-2</v>
      </c>
      <c r="AW733">
        <f t="array" ref="AW733">SUMPRODUCT(B733:AU733,TRANSPOSE('QoL regression results'!$H$3:$H$48))</f>
        <v>0.8716794046472901</v>
      </c>
    </row>
    <row r="734" spans="1:49" x14ac:dyDescent="0.3">
      <c r="A734">
        <v>733</v>
      </c>
      <c r="B734" s="12">
        <v>0.89343937723774502</v>
      </c>
      <c r="C734" s="12">
        <v>4.0720691009659999E-4</v>
      </c>
      <c r="D734" s="12">
        <v>-4.0870793228977801E-3</v>
      </c>
      <c r="E734" s="12">
        <v>-5.3379565529690101E-2</v>
      </c>
      <c r="F734" s="12">
        <v>2.8835521099710298E-2</v>
      </c>
      <c r="G734" s="12">
        <v>2.6237515433486E-2</v>
      </c>
      <c r="H734" s="12">
        <v>2.5986731572839299E-2</v>
      </c>
      <c r="I734" s="12">
        <v>-2.46755696863671E-2</v>
      </c>
      <c r="J734" s="12">
        <v>-6.4716245956756693E-2</v>
      </c>
      <c r="K734" s="12">
        <v>-4.0704140680369497E-2</v>
      </c>
      <c r="L734" s="12">
        <v>-8.5447753370995999E-2</v>
      </c>
      <c r="M734" s="12">
        <v>-8.6623242044410007E-2</v>
      </c>
      <c r="N734" s="12">
        <v>-2.1662274390016001E-2</v>
      </c>
      <c r="O734" s="12">
        <v>-3.47338301471386E-2</v>
      </c>
      <c r="P734" s="12">
        <v>-8.8244062922323396E-2</v>
      </c>
      <c r="Q734" s="12">
        <v>-4.3685644770109097E-2</v>
      </c>
      <c r="R734" s="12">
        <v>-3.7011550095732003E-2</v>
      </c>
      <c r="S734" s="12">
        <v>-4.1699995393651601E-2</v>
      </c>
      <c r="T734" s="12">
        <v>-9.4600180588111704E-2</v>
      </c>
      <c r="U734" s="12">
        <v>2.2108185067956899E-2</v>
      </c>
      <c r="V734" s="12">
        <v>-8.0483814339659704E-2</v>
      </c>
      <c r="W734" s="12">
        <v>-2.0851883816331601E-2</v>
      </c>
      <c r="X734" s="12">
        <v>-3.5699279148709302E-2</v>
      </c>
      <c r="Y734" s="12">
        <v>-1.35624353661163E-2</v>
      </c>
      <c r="Z734" s="12">
        <v>6.0650985991677099E-3</v>
      </c>
      <c r="AA734" s="12">
        <v>-1.48194947022067E-2</v>
      </c>
      <c r="AB734" s="12">
        <v>-6.2037943645938801E-2</v>
      </c>
      <c r="AC734" s="12">
        <v>-3.1587288202851102E-2</v>
      </c>
      <c r="AD734" s="12">
        <v>4.2557678986776301E-2</v>
      </c>
      <c r="AE734" s="12">
        <v>-2.80733976572713E-2</v>
      </c>
      <c r="AF734" s="12">
        <v>-2.0545398015377098E-2</v>
      </c>
      <c r="AG734" s="12">
        <v>-4.10671012439036E-2</v>
      </c>
      <c r="AH734" s="12">
        <v>-4.0531801121223003E-2</v>
      </c>
      <c r="AI734" s="12">
        <v>-2.6653166902777501E-2</v>
      </c>
      <c r="AJ734" s="12">
        <v>-9.7901454766329294E-3</v>
      </c>
      <c r="AK734" s="12">
        <v>3.5173936261645501E-3</v>
      </c>
      <c r="AL734" s="12">
        <v>6.1487796209870197E-3</v>
      </c>
      <c r="AM734" s="12">
        <v>-3.4490572277005101E-3</v>
      </c>
      <c r="AN734" s="12">
        <v>-1.15629393383884E-2</v>
      </c>
      <c r="AO734" s="12">
        <v>-1.87369341389944E-2</v>
      </c>
      <c r="AP734" s="12">
        <v>-1.04236761773061E-2</v>
      </c>
      <c r="AQ734" s="12">
        <v>-3.6656995392373798E-2</v>
      </c>
      <c r="AR734" s="12">
        <v>1.55936267334894E-2</v>
      </c>
      <c r="AS734" s="12">
        <v>-7.1402874903171596E-3</v>
      </c>
      <c r="AT734" s="12">
        <v>-4.1928645992913502E-2</v>
      </c>
      <c r="AU734" s="12">
        <v>2.86556670378161E-2</v>
      </c>
      <c r="AW734">
        <f t="array" ref="AW734">SUMPRODUCT(B734:AU734,TRANSPOSE('QoL regression results'!$H$3:$H$48))</f>
        <v>0.85905635573750905</v>
      </c>
    </row>
    <row r="735" spans="1:49" x14ac:dyDescent="0.3">
      <c r="A735">
        <v>734</v>
      </c>
      <c r="B735" s="12">
        <v>0.88653491628766001</v>
      </c>
      <c r="C735" s="12">
        <v>2.5349969281738601E-3</v>
      </c>
      <c r="D735" s="12">
        <v>1.0648849915359899E-2</v>
      </c>
      <c r="E735" s="12">
        <v>-3.2008300748108801E-2</v>
      </c>
      <c r="F735" s="12">
        <v>2.51553349912308E-2</v>
      </c>
      <c r="G735" s="12">
        <v>-2.1163173812377202E-3</v>
      </c>
      <c r="H735" s="12">
        <v>8.23855461862571E-3</v>
      </c>
      <c r="I735" s="12">
        <v>-2.2683720269805099E-2</v>
      </c>
      <c r="J735" s="12">
        <v>-6.1791094285824702E-2</v>
      </c>
      <c r="K735" s="12">
        <v>-4.2150748649437901E-2</v>
      </c>
      <c r="L735" s="12">
        <v>-9.6273737891197406E-2</v>
      </c>
      <c r="M735" s="12">
        <v>-8.5224021138840006E-2</v>
      </c>
      <c r="N735" s="12">
        <v>-1.85414881226676E-2</v>
      </c>
      <c r="O735" s="12">
        <v>-4.49128889688305E-2</v>
      </c>
      <c r="P735" s="12">
        <v>-0.10241331510788999</v>
      </c>
      <c r="Q735" s="12">
        <v>-7.9262079721472103E-2</v>
      </c>
      <c r="R735" s="12">
        <v>-3.5343088787922798E-2</v>
      </c>
      <c r="S735" s="12">
        <v>-5.5781168617279803E-2</v>
      </c>
      <c r="T735" s="12">
        <v>-5.9363265708132398E-2</v>
      </c>
      <c r="U735" s="12">
        <v>-7.2730413789246096E-3</v>
      </c>
      <c r="V735" s="12">
        <v>-6.7764212994470604E-3</v>
      </c>
      <c r="W735" s="12">
        <v>-2.5134758693059998E-2</v>
      </c>
      <c r="X735" s="12">
        <v>-2.69642332726228E-2</v>
      </c>
      <c r="Y735" s="12">
        <v>-1.21233589624126E-2</v>
      </c>
      <c r="Z735" s="12">
        <v>1.6562854050465502E-2</v>
      </c>
      <c r="AA735" s="12">
        <v>-2.2696917537744301E-2</v>
      </c>
      <c r="AB735" s="12">
        <v>-7.01304972973813E-2</v>
      </c>
      <c r="AC735" s="12">
        <v>-2.5287098076649601E-2</v>
      </c>
      <c r="AD735" s="12">
        <v>-1.1572749750853701E-2</v>
      </c>
      <c r="AE735" s="12">
        <v>-2.5741857414546099E-2</v>
      </c>
      <c r="AF735" s="12">
        <v>-1.25581967314909E-2</v>
      </c>
      <c r="AG735" s="12">
        <v>-3.6736016461693999E-2</v>
      </c>
      <c r="AH735" s="12">
        <v>-3.7210842295804597E-2</v>
      </c>
      <c r="AI735" s="12">
        <v>-1.7271967852590098E-2</v>
      </c>
      <c r="AJ735" s="12">
        <v>-1.2354244945669401E-2</v>
      </c>
      <c r="AK735" s="12">
        <v>1.33589442601114E-3</v>
      </c>
      <c r="AL735" s="12">
        <v>9.5205832452042796E-3</v>
      </c>
      <c r="AM735" s="12">
        <v>-8.7034275641380502E-3</v>
      </c>
      <c r="AN735" s="12">
        <v>-1.94255697061223E-2</v>
      </c>
      <c r="AO735" s="12">
        <v>-2.7273217630648699E-2</v>
      </c>
      <c r="AP735" s="12">
        <v>-9.4523487695190502E-3</v>
      </c>
      <c r="AQ735" s="12">
        <v>-3.58266552688754E-2</v>
      </c>
      <c r="AR735" s="12">
        <v>2.0693872342899398E-2</v>
      </c>
      <c r="AS735" s="12">
        <v>-1.5539558563431701E-2</v>
      </c>
      <c r="AT735" s="12">
        <v>-4.46360599599228E-2</v>
      </c>
      <c r="AU735" s="12">
        <v>3.6459328007543902E-2</v>
      </c>
      <c r="AW735">
        <f t="array" ref="AW735">SUMPRODUCT(B735:AU735,TRANSPOSE('QoL regression results'!$H$3:$H$48))</f>
        <v>0.85884465723705972</v>
      </c>
    </row>
    <row r="736" spans="1:49" x14ac:dyDescent="0.3">
      <c r="A736">
        <v>735</v>
      </c>
      <c r="B736" s="12">
        <v>0.901961256001102</v>
      </c>
      <c r="C736" s="12">
        <v>4.2258552902964697E-3</v>
      </c>
      <c r="D736" s="12">
        <v>-2.1787435575098E-3</v>
      </c>
      <c r="E736" s="12">
        <v>-3.3492252529757502E-2</v>
      </c>
      <c r="F736" s="12">
        <v>1.61380988847813E-2</v>
      </c>
      <c r="G736" s="12">
        <v>1.9906450005820701E-2</v>
      </c>
      <c r="H736" s="12">
        <v>-3.1498168789706002E-2</v>
      </c>
      <c r="I736" s="12">
        <v>-5.1423413475404E-3</v>
      </c>
      <c r="J736" s="12">
        <v>-4.6996230363613903E-2</v>
      </c>
      <c r="K736" s="12">
        <v>-4.08654369582531E-2</v>
      </c>
      <c r="L736" s="12">
        <v>-7.3770510462623895E-2</v>
      </c>
      <c r="M736" s="12">
        <v>-4.6855389772457803E-2</v>
      </c>
      <c r="N736" s="12">
        <v>-2.3937203231740999E-2</v>
      </c>
      <c r="O736" s="12">
        <v>-4.0617637567625299E-2</v>
      </c>
      <c r="P736" s="12">
        <v>-7.2638277067250595E-2</v>
      </c>
      <c r="Q736" s="12">
        <v>-4.0745961474560798E-2</v>
      </c>
      <c r="R736" s="12">
        <v>-2.2323884377652502E-2</v>
      </c>
      <c r="S736" s="12">
        <v>-3.9406211289773597E-2</v>
      </c>
      <c r="T736" s="12">
        <v>-8.9300228846974999E-2</v>
      </c>
      <c r="U736" s="12">
        <v>3.2944149750682099E-2</v>
      </c>
      <c r="V736" s="12">
        <v>-5.0701721713373199E-2</v>
      </c>
      <c r="W736" s="12">
        <v>-2.0854467300632899E-2</v>
      </c>
      <c r="X736" s="12">
        <v>-2.9035724228094702E-2</v>
      </c>
      <c r="Y736" s="12">
        <v>1.1025257717491401E-3</v>
      </c>
      <c r="Z736" s="12">
        <v>-1.22556728834399E-2</v>
      </c>
      <c r="AA736" s="12">
        <v>-1.9828231266291699E-2</v>
      </c>
      <c r="AB736" s="12">
        <v>-7.73555918811029E-2</v>
      </c>
      <c r="AC736" s="12">
        <v>-5.2062037893162397E-2</v>
      </c>
      <c r="AD736" s="12">
        <v>-3.11066199764913E-2</v>
      </c>
      <c r="AE736" s="12">
        <v>-2.70761944081086E-2</v>
      </c>
      <c r="AF736" s="12">
        <v>-2.0499514957607299E-2</v>
      </c>
      <c r="AG736" s="12">
        <v>-3.7587039264210399E-2</v>
      </c>
      <c r="AH736" s="12">
        <v>-2.85671369813306E-2</v>
      </c>
      <c r="AI736" s="12">
        <v>-2.1744400780979799E-2</v>
      </c>
      <c r="AJ736" s="12">
        <v>-1.38868923540945E-2</v>
      </c>
      <c r="AK736" s="12">
        <v>-5.6178822399158097E-3</v>
      </c>
      <c r="AL736" s="12">
        <v>9.70385183814317E-4</v>
      </c>
      <c r="AM736" s="12">
        <v>-1.40867560416737E-2</v>
      </c>
      <c r="AN736" s="12">
        <v>-2.4706956275770599E-2</v>
      </c>
      <c r="AO736" s="12">
        <v>-3.2999621701509399E-2</v>
      </c>
      <c r="AP736" s="12">
        <v>-1.2844633867053701E-2</v>
      </c>
      <c r="AQ736" s="12">
        <v>-3.5030619704894302E-2</v>
      </c>
      <c r="AR736" s="12">
        <v>1.6819785220074001E-2</v>
      </c>
      <c r="AS736" s="12">
        <v>-1.02595267596217E-2</v>
      </c>
      <c r="AT736" s="12">
        <v>-4.52973430758251E-2</v>
      </c>
      <c r="AU736" s="12">
        <v>3.1338724461235097E-2</v>
      </c>
      <c r="AW736">
        <f t="array" ref="AW736">SUMPRODUCT(B736:AU736,TRANSPOSE('QoL regression results'!$H$3:$H$48))</f>
        <v>0.87436450420358569</v>
      </c>
    </row>
    <row r="737" spans="1:49" x14ac:dyDescent="0.3">
      <c r="A737">
        <v>736</v>
      </c>
      <c r="B737" s="12">
        <v>0.884581760301551</v>
      </c>
      <c r="C737" s="12">
        <v>4.6683010904098798E-3</v>
      </c>
      <c r="D737" s="12">
        <v>-1.52884752159025E-2</v>
      </c>
      <c r="E737" s="12">
        <v>-2.0861717934130199E-2</v>
      </c>
      <c r="F737" s="12">
        <v>2.16748833070869E-2</v>
      </c>
      <c r="G737" s="12">
        <v>3.6507055415240498E-2</v>
      </c>
      <c r="H737" s="12">
        <v>1.1575318670294301E-3</v>
      </c>
      <c r="I737" s="12">
        <v>-1.8458244811483199E-2</v>
      </c>
      <c r="J737" s="12">
        <v>-7.35371787680318E-2</v>
      </c>
      <c r="K737" s="12">
        <v>-3.93962910306579E-2</v>
      </c>
      <c r="L737" s="12">
        <v>-7.13648810105878E-2</v>
      </c>
      <c r="M737" s="12">
        <v>-5.1827067698090902E-2</v>
      </c>
      <c r="N737" s="12">
        <v>-1.7345626218809598E-2</v>
      </c>
      <c r="O737" s="12">
        <v>-5.89008861010775E-2</v>
      </c>
      <c r="P737" s="12">
        <v>-9.6171496442505194E-2</v>
      </c>
      <c r="Q737" s="12">
        <v>-2.90478209126913E-2</v>
      </c>
      <c r="R737" s="12">
        <v>-6.86883273254736E-2</v>
      </c>
      <c r="S737" s="12">
        <v>-5.0620742597608799E-2</v>
      </c>
      <c r="T737" s="12">
        <v>-6.8126527392880706E-2</v>
      </c>
      <c r="U737" s="12">
        <v>5.2781446415557202E-3</v>
      </c>
      <c r="V737" s="12">
        <v>-5.09103403270912E-2</v>
      </c>
      <c r="W737" s="12">
        <v>-2.6686729372324702E-2</v>
      </c>
      <c r="X737" s="12">
        <v>-4.6870502455953304E-3</v>
      </c>
      <c r="Y737" s="12">
        <v>2.2649480473429701E-2</v>
      </c>
      <c r="Z737" s="12">
        <v>-3.4684942791267201E-2</v>
      </c>
      <c r="AA737" s="12">
        <v>-1.4144693527556E-2</v>
      </c>
      <c r="AB737" s="12">
        <v>-7.7712395228042894E-2</v>
      </c>
      <c r="AC737" s="12">
        <v>-1.8961452028789998E-2</v>
      </c>
      <c r="AD737" s="12">
        <v>2.04341064919283E-3</v>
      </c>
      <c r="AE737" s="12">
        <v>-2.7095313490320402E-2</v>
      </c>
      <c r="AF737" s="12">
        <v>-1.5482065938938101E-2</v>
      </c>
      <c r="AG737" s="12">
        <v>-3.3847723214620901E-2</v>
      </c>
      <c r="AH737" s="12">
        <v>-3.7927013527186103E-2</v>
      </c>
      <c r="AI737" s="12">
        <v>-1.4421932307505899E-2</v>
      </c>
      <c r="AJ737" s="12">
        <v>-1.27614163479845E-2</v>
      </c>
      <c r="AK737" s="12">
        <v>-1.7456054638611601E-3</v>
      </c>
      <c r="AL737" s="12">
        <v>3.6767477284086999E-3</v>
      </c>
      <c r="AM737" s="12">
        <v>-7.3079906250404199E-3</v>
      </c>
      <c r="AN737" s="12">
        <v>-1.65500912940779E-2</v>
      </c>
      <c r="AO737" s="12">
        <v>-4.01092030363586E-2</v>
      </c>
      <c r="AP737" s="12">
        <v>-8.8629737430701693E-3</v>
      </c>
      <c r="AQ737" s="12">
        <v>-3.66765355184148E-2</v>
      </c>
      <c r="AR737" s="12">
        <v>2.0783932982727502E-2</v>
      </c>
      <c r="AS737" s="12">
        <v>-5.6921206379022E-3</v>
      </c>
      <c r="AT737" s="12">
        <v>-3.7789076730277898E-2</v>
      </c>
      <c r="AU737" s="12">
        <v>3.3731275575088898E-2</v>
      </c>
      <c r="AW737">
        <f t="array" ref="AW737">SUMPRODUCT(B737:AU737,TRANSPOSE('QoL regression results'!$H$3:$H$48))</f>
        <v>0.85033149450277357</v>
      </c>
    </row>
    <row r="738" spans="1:49" x14ac:dyDescent="0.3">
      <c r="A738">
        <v>737</v>
      </c>
      <c r="B738" s="12">
        <v>0.89455815763248603</v>
      </c>
      <c r="C738" s="12">
        <v>4.3613576138883999E-3</v>
      </c>
      <c r="D738" s="12">
        <v>7.1091501777404498E-3</v>
      </c>
      <c r="E738" s="12">
        <v>-5.7595712275281602E-3</v>
      </c>
      <c r="F738" s="12">
        <v>3.28979505909512E-2</v>
      </c>
      <c r="G738" s="12">
        <v>2.85030779887511E-2</v>
      </c>
      <c r="H738" s="12">
        <v>-9.5154716443361601E-3</v>
      </c>
      <c r="I738" s="12">
        <v>-1.2045654775459E-2</v>
      </c>
      <c r="J738" s="12">
        <v>-4.8196355561488498E-2</v>
      </c>
      <c r="K738" s="12">
        <v>-3.4360485579677601E-2</v>
      </c>
      <c r="L738" s="12">
        <v>-7.3933258851429901E-2</v>
      </c>
      <c r="M738" s="12">
        <v>-0.10070508505347101</v>
      </c>
      <c r="N738" s="12">
        <v>-1.0861532730385801E-2</v>
      </c>
      <c r="O738" s="12">
        <v>-7.9622705135869498E-2</v>
      </c>
      <c r="P738" s="12">
        <v>-5.6712108984004202E-2</v>
      </c>
      <c r="Q738" s="12">
        <v>-7.7788053576022101E-2</v>
      </c>
      <c r="R738" s="12">
        <v>-2.3548033747102199E-2</v>
      </c>
      <c r="S738" s="12">
        <v>-4.3751324154378601E-2</v>
      </c>
      <c r="T738" s="12">
        <v>-8.7445081102318203E-2</v>
      </c>
      <c r="U738" s="12">
        <v>-1.19584830497599E-2</v>
      </c>
      <c r="V738" s="12">
        <v>-3.6705248595286503E-2</v>
      </c>
      <c r="W738" s="12">
        <v>-2.1331183825866799E-2</v>
      </c>
      <c r="X738" s="12">
        <v>-2.6744864077882902E-2</v>
      </c>
      <c r="Y738" s="12">
        <v>-1.7247776732785901E-2</v>
      </c>
      <c r="Z738" s="12">
        <v>9.8863727679275003E-3</v>
      </c>
      <c r="AA738" s="12">
        <v>-2.5109528188572702E-2</v>
      </c>
      <c r="AB738" s="12">
        <v>-9.8187330287130795E-2</v>
      </c>
      <c r="AC738" s="12">
        <v>-5.5927695421474799E-2</v>
      </c>
      <c r="AD738" s="12">
        <v>1.1759953732977601E-3</v>
      </c>
      <c r="AE738" s="12">
        <v>-2.1531846924199498E-2</v>
      </c>
      <c r="AF738" s="12">
        <v>-1.0932123364378999E-2</v>
      </c>
      <c r="AG738" s="12">
        <v>-3.6928629444359803E-2</v>
      </c>
      <c r="AH738" s="12">
        <v>-4.5497254245911799E-2</v>
      </c>
      <c r="AI738" s="12">
        <v>-1.6729823620817999E-2</v>
      </c>
      <c r="AJ738" s="12">
        <v>-1.2093816143219799E-2</v>
      </c>
      <c r="AK738" s="12">
        <v>3.8038835435241099E-3</v>
      </c>
      <c r="AL738" s="12">
        <v>1.16720610067923E-2</v>
      </c>
      <c r="AM738" s="12">
        <v>-5.0327764061378301E-3</v>
      </c>
      <c r="AN738" s="12">
        <v>-1.82255960107412E-2</v>
      </c>
      <c r="AO738" s="12">
        <v>-3.3349173870960203E-2</v>
      </c>
      <c r="AP738" s="12">
        <v>-7.1393545672317196E-3</v>
      </c>
      <c r="AQ738" s="12">
        <v>-3.7889849336439997E-2</v>
      </c>
      <c r="AR738" s="12">
        <v>1.9009788830585898E-2</v>
      </c>
      <c r="AS738" s="12">
        <v>-1.2392650958383799E-2</v>
      </c>
      <c r="AT738" s="12">
        <v>-4.8297659196939603E-2</v>
      </c>
      <c r="AU738" s="12">
        <v>2.3564027001561499E-2</v>
      </c>
      <c r="AW738">
        <f t="array" ref="AW738">SUMPRODUCT(B738:AU738,TRANSPOSE('QoL regression results'!$H$3:$H$48))</f>
        <v>0.86073296439336655</v>
      </c>
    </row>
    <row r="739" spans="1:49" x14ac:dyDescent="0.3">
      <c r="A739">
        <v>738</v>
      </c>
      <c r="B739" s="12">
        <v>0.89193833303130998</v>
      </c>
      <c r="C739" s="12">
        <v>-6.3331915072718705E-4</v>
      </c>
      <c r="D739" s="12">
        <v>3.8363807251030699E-3</v>
      </c>
      <c r="E739" s="12">
        <v>-4.2635951733781902E-2</v>
      </c>
      <c r="F739" s="12">
        <v>1.67232366855764E-2</v>
      </c>
      <c r="G739" s="12">
        <v>8.4320881906223208E-3</v>
      </c>
      <c r="H739" s="12">
        <v>-6.6724487214498002E-3</v>
      </c>
      <c r="I739" s="12">
        <v>-3.4929528597978702E-3</v>
      </c>
      <c r="J739" s="12">
        <v>-5.8031267420459297E-2</v>
      </c>
      <c r="K739" s="12">
        <v>-4.1873004138569099E-2</v>
      </c>
      <c r="L739" s="12">
        <v>-7.6251879080984103E-2</v>
      </c>
      <c r="M739" s="12">
        <v>-8.8244514534356805E-2</v>
      </c>
      <c r="N739" s="12">
        <v>-1.49336151641845E-2</v>
      </c>
      <c r="O739" s="12">
        <v>-4.7758201802497097E-2</v>
      </c>
      <c r="P739" s="12">
        <v>-8.3481858827854097E-2</v>
      </c>
      <c r="Q739" s="12">
        <v>-7.7450794594114206E-2</v>
      </c>
      <c r="R739" s="12">
        <v>-7.1779740142980095E-2</v>
      </c>
      <c r="S739" s="12">
        <v>-5.0011041003209897E-2</v>
      </c>
      <c r="T739" s="12">
        <v>-7.0795339360990694E-2</v>
      </c>
      <c r="U739" s="12">
        <v>1.92843084244885E-2</v>
      </c>
      <c r="V739" s="12">
        <v>-7.6492249368833101E-2</v>
      </c>
      <c r="W739" s="12">
        <v>-1.9589002324382598E-2</v>
      </c>
      <c r="X739" s="12">
        <v>-5.3768626069212899E-2</v>
      </c>
      <c r="Y739" s="12">
        <v>-1.5317503377552701E-2</v>
      </c>
      <c r="Z739" s="12">
        <v>1.9765775321019599E-2</v>
      </c>
      <c r="AA739" s="12">
        <v>-2.1810664922229099E-2</v>
      </c>
      <c r="AB739" s="12">
        <v>-6.8345164090911806E-2</v>
      </c>
      <c r="AC739" s="12">
        <v>-2.0872577309859301E-2</v>
      </c>
      <c r="AD739" s="12">
        <v>-1.1062375115871201E-2</v>
      </c>
      <c r="AE739" s="12">
        <v>-2.53373383954754E-2</v>
      </c>
      <c r="AF739" s="12">
        <v>-1.5542945650065001E-2</v>
      </c>
      <c r="AG739" s="12">
        <v>-4.6972690980913098E-2</v>
      </c>
      <c r="AH739" s="12">
        <v>-3.3277801694221301E-2</v>
      </c>
      <c r="AI739" s="12">
        <v>-1.6540387236001999E-2</v>
      </c>
      <c r="AJ739" s="12">
        <v>-1.21125806392382E-2</v>
      </c>
      <c r="AK739" s="12">
        <v>2.3792883469123298E-3</v>
      </c>
      <c r="AL739" s="12">
        <v>4.9664034768269498E-3</v>
      </c>
      <c r="AM739" s="12">
        <v>-1.0100535668792701E-2</v>
      </c>
      <c r="AN739" s="12">
        <v>-1.82549186918761E-2</v>
      </c>
      <c r="AO739" s="12">
        <v>-3.0744047899583099E-2</v>
      </c>
      <c r="AP739" s="12">
        <v>-9.2736992473609007E-3</v>
      </c>
      <c r="AQ739" s="12">
        <v>-4.2061656567438099E-2</v>
      </c>
      <c r="AR739" s="12">
        <v>2.51567271180143E-2</v>
      </c>
      <c r="AS739" s="12">
        <v>-1.04543788606349E-2</v>
      </c>
      <c r="AT739" s="12">
        <v>-4.2497522835221298E-2</v>
      </c>
      <c r="AU739" s="12">
        <v>3.3073868158795199E-2</v>
      </c>
      <c r="AW739">
        <f t="array" ref="AW739">SUMPRODUCT(B739:AU739,TRANSPOSE('QoL regression results'!$H$3:$H$48))</f>
        <v>0.86362693481391561</v>
      </c>
    </row>
    <row r="740" spans="1:49" x14ac:dyDescent="0.3">
      <c r="A740">
        <v>739</v>
      </c>
      <c r="B740" s="12">
        <v>0.88690115361986599</v>
      </c>
      <c r="C740" s="12">
        <v>2.1410619175324E-3</v>
      </c>
      <c r="D740" s="12">
        <v>-9.0986052147981403E-3</v>
      </c>
      <c r="E740" s="12">
        <v>-3.0096122883540799E-2</v>
      </c>
      <c r="F740" s="12">
        <v>1.85015252885261E-2</v>
      </c>
      <c r="G740" s="12">
        <v>7.93708123451475E-3</v>
      </c>
      <c r="H740" s="12">
        <v>-1.6387475076612899E-2</v>
      </c>
      <c r="I740" s="12">
        <v>-4.3421908710138497E-3</v>
      </c>
      <c r="J740" s="12">
        <v>-7.0019517757022698E-2</v>
      </c>
      <c r="K740" s="12">
        <v>-3.3998900084378399E-2</v>
      </c>
      <c r="L740" s="12">
        <v>-9.9712287458221596E-2</v>
      </c>
      <c r="M740" s="12">
        <v>-7.9273210445162307E-2</v>
      </c>
      <c r="N740" s="12">
        <v>-1.28391508027925E-2</v>
      </c>
      <c r="O740" s="12">
        <v>-4.8067408581426302E-2</v>
      </c>
      <c r="P740" s="12">
        <v>-5.6722059661141799E-2</v>
      </c>
      <c r="Q740" s="12">
        <v>-5.56777831523739E-2</v>
      </c>
      <c r="R740" s="12">
        <v>-3.9308409749125597E-2</v>
      </c>
      <c r="S740" s="12">
        <v>-4.41900402744414E-2</v>
      </c>
      <c r="T740" s="12">
        <v>-0.108196986286744</v>
      </c>
      <c r="U740" s="12">
        <v>8.9935144847030999E-4</v>
      </c>
      <c r="V740" s="12">
        <v>-3.07924733824388E-2</v>
      </c>
      <c r="W740" s="12">
        <v>-2.0394727553213199E-2</v>
      </c>
      <c r="X740" s="12">
        <v>-1.29172272991958E-2</v>
      </c>
      <c r="Y740" s="12">
        <v>-2.40226303926863E-2</v>
      </c>
      <c r="Z740" s="12">
        <v>-1.0701055812868E-2</v>
      </c>
      <c r="AA740" s="12">
        <v>-1.9448024329494301E-2</v>
      </c>
      <c r="AB740" s="12">
        <v>-6.7425253064296101E-2</v>
      </c>
      <c r="AC740" s="12">
        <v>-4.6400928877662201E-2</v>
      </c>
      <c r="AD740" s="12">
        <v>-3.5986984698183698E-2</v>
      </c>
      <c r="AE740" s="12">
        <v>-2.68303604647432E-2</v>
      </c>
      <c r="AF740" s="12">
        <v>-1.9744792397251801E-2</v>
      </c>
      <c r="AG740" s="12">
        <v>-3.6240489527851E-2</v>
      </c>
      <c r="AH740" s="12">
        <v>-3.2162120686617002E-2</v>
      </c>
      <c r="AI740" s="12">
        <v>-1.64748532853045E-2</v>
      </c>
      <c r="AJ740" s="12">
        <v>-8.9685328961412094E-3</v>
      </c>
      <c r="AK740" s="12">
        <v>-1.00808661280757E-4</v>
      </c>
      <c r="AL740" s="12">
        <v>7.5746996508676999E-3</v>
      </c>
      <c r="AM740" s="12">
        <v>-1.31717939888103E-2</v>
      </c>
      <c r="AN740" s="12">
        <v>-1.8049626054894699E-2</v>
      </c>
      <c r="AO740" s="12">
        <v>-4.00658258335947E-2</v>
      </c>
      <c r="AP740" s="12">
        <v>-1.2667868961428901E-2</v>
      </c>
      <c r="AQ740" s="12">
        <v>-4.39166931326141E-2</v>
      </c>
      <c r="AR740" s="12">
        <v>2.4542072712203999E-2</v>
      </c>
      <c r="AS740" s="12">
        <v>-1.31975757967202E-2</v>
      </c>
      <c r="AT740" s="12">
        <v>-4.2701586689838103E-2</v>
      </c>
      <c r="AU740" s="12">
        <v>3.6731565031863297E-2</v>
      </c>
      <c r="AW740">
        <f t="array" ref="AW740">SUMPRODUCT(B740:AU740,TRANSPOSE('QoL regression results'!$H$3:$H$48))</f>
        <v>0.86231373258411659</v>
      </c>
    </row>
    <row r="741" spans="1:49" x14ac:dyDescent="0.3">
      <c r="A741">
        <v>740</v>
      </c>
      <c r="B741" s="12">
        <v>0.89936570407695404</v>
      </c>
      <c r="C741" s="12">
        <v>3.5198063817784E-3</v>
      </c>
      <c r="D741" s="12">
        <v>7.3267713260510396E-3</v>
      </c>
      <c r="E741" s="12">
        <v>-3.3656802942361397E-2</v>
      </c>
      <c r="F741" s="12">
        <v>2.6981149643859999E-2</v>
      </c>
      <c r="G741" s="12">
        <v>1.2271629194780099E-2</v>
      </c>
      <c r="H741" s="12">
        <v>1.3766003824357999E-2</v>
      </c>
      <c r="I741" s="12">
        <v>-7.4580308562378801E-3</v>
      </c>
      <c r="J741" s="12">
        <v>-4.8648853650807601E-2</v>
      </c>
      <c r="K741" s="12">
        <v>-4.14951587051684E-2</v>
      </c>
      <c r="L741" s="12">
        <v>-7.7950134069836793E-2</v>
      </c>
      <c r="M741" s="12">
        <v>-8.7325035384474101E-2</v>
      </c>
      <c r="N741" s="12">
        <v>-2.1827979735255999E-2</v>
      </c>
      <c r="O741" s="12">
        <v>-6.1887830897365097E-2</v>
      </c>
      <c r="P741" s="12">
        <v>-6.9336425237879501E-2</v>
      </c>
      <c r="Q741" s="12">
        <v>-0.110331215182706</v>
      </c>
      <c r="R741" s="12">
        <v>-5.82579538668518E-2</v>
      </c>
      <c r="S741" s="12">
        <v>-4.5204758648568003E-2</v>
      </c>
      <c r="T741" s="12">
        <v>-8.2910234167594604E-2</v>
      </c>
      <c r="U741" s="12">
        <v>-1.6984247467749099E-3</v>
      </c>
      <c r="V741" s="12">
        <v>3.09711570524673E-2</v>
      </c>
      <c r="W741" s="12">
        <v>-2.3090076717710201E-2</v>
      </c>
      <c r="X741" s="12">
        <v>-2.99244784898187E-2</v>
      </c>
      <c r="Y741" s="12">
        <v>-1.9073383666617701E-2</v>
      </c>
      <c r="Z741" s="12">
        <v>-2.6136613075045698E-2</v>
      </c>
      <c r="AA741" s="12">
        <v>-2.05450121532403E-2</v>
      </c>
      <c r="AB741" s="12">
        <v>-8.1807683071321399E-2</v>
      </c>
      <c r="AC741" s="12">
        <v>-6.8860061811546594E-2</v>
      </c>
      <c r="AD741" s="12">
        <v>-3.4617082105625703E-2</v>
      </c>
      <c r="AE741" s="12">
        <v>-2.39488722593184E-2</v>
      </c>
      <c r="AF741" s="12">
        <v>-1.7391768800301001E-2</v>
      </c>
      <c r="AG741" s="12">
        <v>-4.6356473280957003E-2</v>
      </c>
      <c r="AH741" s="12">
        <v>-4.0555356994397301E-2</v>
      </c>
      <c r="AI741" s="12">
        <v>-1.50891660518068E-2</v>
      </c>
      <c r="AJ741" s="12">
        <v>-1.1520596879952801E-2</v>
      </c>
      <c r="AK741" s="12">
        <v>-7.6981572565874802E-3</v>
      </c>
      <c r="AL741" s="12">
        <v>-2.63729019546693E-3</v>
      </c>
      <c r="AM741" s="12">
        <v>-1.7121733282094601E-2</v>
      </c>
      <c r="AN741" s="12">
        <v>-2.7263623719462299E-2</v>
      </c>
      <c r="AO741" s="12">
        <v>-3.6825879022555803E-2</v>
      </c>
      <c r="AP741" s="12">
        <v>-1.3102584367888101E-2</v>
      </c>
      <c r="AQ741" s="12">
        <v>-3.9409825344167003E-2</v>
      </c>
      <c r="AR741" s="12">
        <v>2.1449736267560301E-2</v>
      </c>
      <c r="AS741" s="12">
        <v>-3.9684085546689302E-3</v>
      </c>
      <c r="AT741" s="12">
        <v>-3.9426976791969402E-2</v>
      </c>
      <c r="AU741" s="12">
        <v>2.87062228885115E-2</v>
      </c>
      <c r="AW741">
        <f t="array" ref="AW741">SUMPRODUCT(B741:AU741,TRANSPOSE('QoL regression results'!$H$3:$H$48))</f>
        <v>0.85617305688708989</v>
      </c>
    </row>
    <row r="742" spans="1:49" x14ac:dyDescent="0.3">
      <c r="A742">
        <v>741</v>
      </c>
      <c r="B742" s="12">
        <v>0.89329879572477</v>
      </c>
      <c r="C742" s="12">
        <v>9.7581340128748903E-3</v>
      </c>
      <c r="D742" s="12">
        <v>1.05703085478065E-2</v>
      </c>
      <c r="E742" s="12">
        <v>-3.1791539546082499E-2</v>
      </c>
      <c r="F742" s="12">
        <v>2.4063806445179099E-2</v>
      </c>
      <c r="G742" s="12">
        <v>1.03257833691381E-2</v>
      </c>
      <c r="H742" s="12">
        <v>6.2088713889426796E-3</v>
      </c>
      <c r="I742" s="12">
        <v>-2.8752600136305002E-2</v>
      </c>
      <c r="J742" s="12">
        <v>-5.4029053463007598E-2</v>
      </c>
      <c r="K742" s="12">
        <v>-3.4629577351623898E-2</v>
      </c>
      <c r="L742" s="12">
        <v>-7.8553976904012293E-2</v>
      </c>
      <c r="M742" s="12">
        <v>-0.115140754443359</v>
      </c>
      <c r="N742" s="12">
        <v>-1.40255976395445E-2</v>
      </c>
      <c r="O742" s="12">
        <v>-7.8066085590645803E-2</v>
      </c>
      <c r="P742" s="12">
        <v>-9.5440576508576305E-2</v>
      </c>
      <c r="Q742" s="12">
        <v>-7.7539295210216394E-2</v>
      </c>
      <c r="R742" s="12">
        <v>-6.6240089380400394E-2</v>
      </c>
      <c r="S742" s="12">
        <v>-3.6386650826188E-2</v>
      </c>
      <c r="T742" s="12">
        <v>-0.11866048809171401</v>
      </c>
      <c r="U742" s="12">
        <v>5.6592433799560202E-3</v>
      </c>
      <c r="V742" s="12">
        <v>-4.9920725820539601E-2</v>
      </c>
      <c r="W742" s="12">
        <v>-3.2393849906642201E-2</v>
      </c>
      <c r="X742" s="12">
        <v>-3.2423656065162697E-2</v>
      </c>
      <c r="Y742" s="12">
        <v>-1.8745861545598801E-2</v>
      </c>
      <c r="Z742" s="12">
        <v>5.6761399143269602E-2</v>
      </c>
      <c r="AA742" s="12">
        <v>-1.2167947911389001E-2</v>
      </c>
      <c r="AB742" s="12">
        <v>-5.9152136113888303E-2</v>
      </c>
      <c r="AC742" s="12">
        <v>2.9119659647664699E-2</v>
      </c>
      <c r="AD742" s="12">
        <v>-7.2859170217175098E-2</v>
      </c>
      <c r="AE742" s="12">
        <v>-2.91303106049111E-2</v>
      </c>
      <c r="AF742" s="12">
        <v>-2.1621375947203599E-2</v>
      </c>
      <c r="AG742" s="12">
        <v>-3.8738351674898197E-2</v>
      </c>
      <c r="AH742" s="12">
        <v>-4.0069403425248798E-2</v>
      </c>
      <c r="AI742" s="12">
        <v>-1.7859150769676001E-2</v>
      </c>
      <c r="AJ742" s="12">
        <v>-1.27049737713985E-2</v>
      </c>
      <c r="AK742" s="12">
        <v>-6.0444876579177197E-3</v>
      </c>
      <c r="AL742" s="12">
        <v>-3.7017910300775601E-3</v>
      </c>
      <c r="AM742" s="12">
        <v>-1.4596880507414801E-2</v>
      </c>
      <c r="AN742" s="12">
        <v>-2.1320583687274099E-2</v>
      </c>
      <c r="AO742" s="12">
        <v>-3.07436885376705E-2</v>
      </c>
      <c r="AP742" s="12">
        <v>-9.4985410955617609E-3</v>
      </c>
      <c r="AQ742" s="12">
        <v>-3.9882703010712499E-2</v>
      </c>
      <c r="AR742" s="12">
        <v>2.4599558324699299E-2</v>
      </c>
      <c r="AS742" s="12">
        <v>-8.4888942309848392E-3</v>
      </c>
      <c r="AT742" s="12">
        <v>-4.1840022995048201E-2</v>
      </c>
      <c r="AU742" s="12">
        <v>2.75400964283843E-2</v>
      </c>
      <c r="AW742">
        <f t="array" ref="AW742">SUMPRODUCT(B742:AU742,TRANSPOSE('QoL regression results'!$H$3:$H$48))</f>
        <v>0.84952760126944371</v>
      </c>
    </row>
    <row r="743" spans="1:49" x14ac:dyDescent="0.3">
      <c r="A743">
        <v>742</v>
      </c>
      <c r="B743" s="12">
        <v>0.88962804474020096</v>
      </c>
      <c r="C743" s="12">
        <v>2.67534052307534E-3</v>
      </c>
      <c r="D743" s="12">
        <v>9.1904989878666501E-4</v>
      </c>
      <c r="E743" s="12">
        <v>-2.44135968553542E-2</v>
      </c>
      <c r="F743" s="12">
        <v>2.1204621442343401E-2</v>
      </c>
      <c r="G743" s="12">
        <v>1.23888063117975E-2</v>
      </c>
      <c r="H743" s="12">
        <v>-2.8392454590920099E-3</v>
      </c>
      <c r="I743" s="12">
        <v>-1.6271538097912399E-2</v>
      </c>
      <c r="J743" s="12">
        <v>-5.1948739493295502E-2</v>
      </c>
      <c r="K743" s="12">
        <v>-3.4363834011369401E-2</v>
      </c>
      <c r="L743" s="12">
        <v>-0.107061649475667</v>
      </c>
      <c r="M743" s="12">
        <v>-0.13795307762953499</v>
      </c>
      <c r="N743" s="12">
        <v>-3.0625162249774698E-2</v>
      </c>
      <c r="O743" s="12">
        <v>-2.78011111212574E-2</v>
      </c>
      <c r="P743" s="12">
        <v>-9.67062499436106E-2</v>
      </c>
      <c r="Q743" s="12">
        <v>-3.2434639181057802E-2</v>
      </c>
      <c r="R743" s="12">
        <v>-2.4393521892840199E-2</v>
      </c>
      <c r="S743" s="12">
        <v>-4.1165457831594698E-2</v>
      </c>
      <c r="T743" s="12">
        <v>-0.122604505349001</v>
      </c>
      <c r="U743" s="12">
        <v>-1.5854287538697401E-2</v>
      </c>
      <c r="V743" s="12">
        <v>-5.2705615613982897E-2</v>
      </c>
      <c r="W743" s="12">
        <v>-2.8680756053012801E-2</v>
      </c>
      <c r="X743" s="12">
        <v>-4.8559927199850299E-2</v>
      </c>
      <c r="Y743" s="12">
        <v>1.0059435138889501E-2</v>
      </c>
      <c r="Z743" s="12">
        <v>3.15611168711721E-3</v>
      </c>
      <c r="AA743" s="12">
        <v>-1.53147944316164E-2</v>
      </c>
      <c r="AB743" s="12">
        <v>-6.3882564622645494E-2</v>
      </c>
      <c r="AC743" s="12">
        <v>-8.0462216534686395E-3</v>
      </c>
      <c r="AD743" s="12">
        <v>-5.3207676812758599E-2</v>
      </c>
      <c r="AE743" s="12">
        <v>-2.7874058925139798E-2</v>
      </c>
      <c r="AF743" s="12">
        <v>-6.7582176827099896E-3</v>
      </c>
      <c r="AG743" s="12">
        <v>-3.7755268976842803E-2</v>
      </c>
      <c r="AH743" s="12">
        <v>-3.6692060702946401E-2</v>
      </c>
      <c r="AI743" s="12">
        <v>-2.6877604195071701E-2</v>
      </c>
      <c r="AJ743" s="12">
        <v>-1.1024530960399201E-2</v>
      </c>
      <c r="AK743" s="12">
        <v>1.4543794196394801E-3</v>
      </c>
      <c r="AL743" s="12">
        <v>3.5406753362543899E-3</v>
      </c>
      <c r="AM743" s="12">
        <v>-3.6303648253602698E-3</v>
      </c>
      <c r="AN743" s="12">
        <v>-1.48196850902439E-2</v>
      </c>
      <c r="AO743" s="12">
        <v>-3.08102191674339E-2</v>
      </c>
      <c r="AP743" s="12">
        <v>-9.3324542062146604E-3</v>
      </c>
      <c r="AQ743" s="12">
        <v>-4.1871576756800401E-2</v>
      </c>
      <c r="AR743" s="12">
        <v>1.9402495064603099E-2</v>
      </c>
      <c r="AS743" s="12">
        <v>-7.5268143429577002E-3</v>
      </c>
      <c r="AT743" s="12">
        <v>-3.8728688889805803E-2</v>
      </c>
      <c r="AU743" s="12">
        <v>3.12867138618858E-2</v>
      </c>
      <c r="AW743">
        <f t="array" ref="AW743">SUMPRODUCT(B743:AU743,TRANSPOSE('QoL regression results'!$H$3:$H$48))</f>
        <v>0.85647665937350892</v>
      </c>
    </row>
    <row r="744" spans="1:49" x14ac:dyDescent="0.3">
      <c r="A744">
        <v>743</v>
      </c>
      <c r="B744" s="12">
        <v>0.89970966910718897</v>
      </c>
      <c r="C744" s="12">
        <v>-2.9886305560959002E-3</v>
      </c>
      <c r="D744" s="12">
        <v>-1.2668854219129101E-2</v>
      </c>
      <c r="E744" s="12">
        <v>-2.75749291765389E-2</v>
      </c>
      <c r="F744" s="12">
        <v>2.7913228007737399E-2</v>
      </c>
      <c r="G744" s="12">
        <v>2.26525905492014E-2</v>
      </c>
      <c r="H744" s="12">
        <v>5.8649288583724601E-3</v>
      </c>
      <c r="I744" s="12">
        <v>-8.2018330958767306E-3</v>
      </c>
      <c r="J744" s="12">
        <v>-3.81861970321958E-2</v>
      </c>
      <c r="K744" s="12">
        <v>-4.5702547946445397E-2</v>
      </c>
      <c r="L744" s="12">
        <v>-8.3255449334410994E-2</v>
      </c>
      <c r="M744" s="12">
        <v>-8.0207173001484999E-2</v>
      </c>
      <c r="N744" s="12">
        <v>-1.50174820851067E-2</v>
      </c>
      <c r="O744" s="12">
        <v>-3.61458757027266E-2</v>
      </c>
      <c r="P744" s="12">
        <v>-7.5786214929391596E-2</v>
      </c>
      <c r="Q744" s="12">
        <v>-5.93430884358545E-2</v>
      </c>
      <c r="R744" s="12">
        <v>-0.10628766318765601</v>
      </c>
      <c r="S744" s="12">
        <v>-4.0508390623959403E-2</v>
      </c>
      <c r="T744" s="12">
        <v>-8.66486224586938E-2</v>
      </c>
      <c r="U744" s="12">
        <v>-1.5100245808954099E-3</v>
      </c>
      <c r="V744" s="12">
        <v>-0.12659091907432099</v>
      </c>
      <c r="W744" s="12">
        <v>-2.8434560868146299E-2</v>
      </c>
      <c r="X744" s="12">
        <v>-2.7989687712836199E-2</v>
      </c>
      <c r="Y744" s="12">
        <v>4.9001432335680902E-3</v>
      </c>
      <c r="Z744" s="12">
        <v>-5.7675693843139099E-3</v>
      </c>
      <c r="AA744" s="12">
        <v>-2.2241607971677901E-2</v>
      </c>
      <c r="AB744" s="12">
        <v>-8.0613067946154998E-2</v>
      </c>
      <c r="AC744" s="12">
        <v>3.9559817893132197E-3</v>
      </c>
      <c r="AD744" s="12">
        <v>2.2337364257489101E-2</v>
      </c>
      <c r="AE744" s="12">
        <v>-1.9141938124143301E-2</v>
      </c>
      <c r="AF744" s="12">
        <v>-2.0695589401441901E-2</v>
      </c>
      <c r="AG744" s="12">
        <v>-4.6241262285268703E-2</v>
      </c>
      <c r="AH744" s="12">
        <v>-4.4238185981998801E-2</v>
      </c>
      <c r="AI744" s="12">
        <v>-2.0813225309028301E-2</v>
      </c>
      <c r="AJ744" s="12">
        <v>-1.2016694781126699E-2</v>
      </c>
      <c r="AK744" s="12">
        <v>2.0655440318988702E-3</v>
      </c>
      <c r="AL744" s="12">
        <v>3.1630498713174399E-3</v>
      </c>
      <c r="AM744" s="12">
        <v>-2.1994432240841398E-3</v>
      </c>
      <c r="AN744" s="12">
        <v>-1.67051689858803E-2</v>
      </c>
      <c r="AO744" s="12">
        <v>-2.9899187757196001E-2</v>
      </c>
      <c r="AP744" s="12">
        <v>-9.3516330995983398E-3</v>
      </c>
      <c r="AQ744" s="12">
        <v>-4.0758501372047201E-2</v>
      </c>
      <c r="AR744" s="12">
        <v>2.1495296190958298E-2</v>
      </c>
      <c r="AS744" s="12">
        <v>-8.4823613040857903E-3</v>
      </c>
      <c r="AT744" s="12">
        <v>-4.58188324724733E-2</v>
      </c>
      <c r="AU744" s="12">
        <v>2.9587136155802999E-2</v>
      </c>
      <c r="AW744">
        <f t="array" ref="AW744">SUMPRODUCT(B744:AU744,TRANSPOSE('QoL regression results'!$H$3:$H$48))</f>
        <v>0.8586345329965076</v>
      </c>
    </row>
    <row r="745" spans="1:49" x14ac:dyDescent="0.3">
      <c r="A745">
        <v>744</v>
      </c>
      <c r="B745" s="12">
        <v>0.89449393964065904</v>
      </c>
      <c r="C745" s="12">
        <v>-5.1228005473006096E-3</v>
      </c>
      <c r="D745" s="12">
        <v>-1.9118781115762502E-2</v>
      </c>
      <c r="E745" s="12">
        <v>-4.34109447225196E-2</v>
      </c>
      <c r="F745" s="12">
        <v>2.83475370501651E-2</v>
      </c>
      <c r="G745" s="12">
        <v>2.9569525030461199E-2</v>
      </c>
      <c r="H745" s="12">
        <v>1.44908752907145E-2</v>
      </c>
      <c r="I745" s="12">
        <v>-8.6617915213261492E-3</v>
      </c>
      <c r="J745" s="12">
        <v>-5.0955788463816903E-2</v>
      </c>
      <c r="K745" s="12">
        <v>-4.4413897164618001E-2</v>
      </c>
      <c r="L745" s="12">
        <v>-9.4739543934600504E-2</v>
      </c>
      <c r="M745" s="12">
        <v>-0.120667097551339</v>
      </c>
      <c r="N745" s="12">
        <v>-1.50235752771152E-2</v>
      </c>
      <c r="O745" s="12">
        <v>-3.2105996160717999E-2</v>
      </c>
      <c r="P745" s="12">
        <v>-0.123914364989905</v>
      </c>
      <c r="Q745" s="12">
        <v>-6.5249209884827797E-2</v>
      </c>
      <c r="R745" s="12">
        <v>-7.0309735822277702E-2</v>
      </c>
      <c r="S745" s="12">
        <v>-4.0421752207328202E-2</v>
      </c>
      <c r="T745" s="12">
        <v>-8.7540910502909894E-2</v>
      </c>
      <c r="U745" s="12">
        <v>-7.7272749743633098E-3</v>
      </c>
      <c r="V745" s="12">
        <v>-7.5071724367566803E-2</v>
      </c>
      <c r="W745" s="12">
        <v>-2.9529546711844101E-2</v>
      </c>
      <c r="X745" s="12">
        <v>-1.6294955340742701E-2</v>
      </c>
      <c r="Y745" s="12">
        <v>8.4796507408400005E-3</v>
      </c>
      <c r="Z745" s="12">
        <v>-2.3625735403507701E-2</v>
      </c>
      <c r="AA745" s="12">
        <v>-2.7130151011509299E-2</v>
      </c>
      <c r="AB745" s="12">
        <v>-7.1768948843625405E-2</v>
      </c>
      <c r="AC745" s="12">
        <v>-3.7438177373346697E-2</v>
      </c>
      <c r="AD745" s="12">
        <v>-6.8097135207548995E-2</v>
      </c>
      <c r="AE745" s="12">
        <v>-2.2297152747323998E-2</v>
      </c>
      <c r="AF745" s="12">
        <v>-1.18817036601764E-2</v>
      </c>
      <c r="AG745" s="12">
        <v>-4.5869868569639601E-2</v>
      </c>
      <c r="AH745" s="12">
        <v>-4.1633986833385699E-2</v>
      </c>
      <c r="AI745" s="12">
        <v>-2.1586441489688701E-2</v>
      </c>
      <c r="AJ745" s="12">
        <v>-1.32797496336685E-2</v>
      </c>
      <c r="AK745" s="12">
        <v>1.1485377195397601E-3</v>
      </c>
      <c r="AL745" s="12">
        <v>1.5634666576504099E-3</v>
      </c>
      <c r="AM745" s="12">
        <v>-6.4886185433940397E-3</v>
      </c>
      <c r="AN745" s="12">
        <v>-1.9104022571429301E-2</v>
      </c>
      <c r="AO745" s="12">
        <v>-3.5097128272313101E-2</v>
      </c>
      <c r="AP745" s="12">
        <v>-7.80082552156805E-3</v>
      </c>
      <c r="AQ745" s="12">
        <v>-3.7035137330833003E-2</v>
      </c>
      <c r="AR745" s="12">
        <v>2.3489397776042899E-2</v>
      </c>
      <c r="AS745" s="12">
        <v>-1.46321458589747E-2</v>
      </c>
      <c r="AT745" s="12">
        <v>-4.7044775660068101E-2</v>
      </c>
      <c r="AU745" s="12">
        <v>3.3143183677708403E-2</v>
      </c>
      <c r="AW745">
        <f t="array" ref="AW745">SUMPRODUCT(B745:AU745,TRANSPOSE('QoL regression results'!$H$3:$H$48))</f>
        <v>0.85442341946492373</v>
      </c>
    </row>
    <row r="746" spans="1:49" x14ac:dyDescent="0.3">
      <c r="A746">
        <v>745</v>
      </c>
      <c r="B746" s="12">
        <v>0.90117638546911805</v>
      </c>
      <c r="C746" s="13">
        <v>-7.8528909951726807E-5</v>
      </c>
      <c r="D746" s="12">
        <v>1.0401578072618999E-2</v>
      </c>
      <c r="E746" s="12">
        <v>-1.32006365422828E-2</v>
      </c>
      <c r="F746" s="12">
        <v>3.2782887321678798E-2</v>
      </c>
      <c r="G746" s="12">
        <v>1.98817944140946E-2</v>
      </c>
      <c r="H746" s="12">
        <v>-2.0268419619011002E-2</v>
      </c>
      <c r="I746" s="12">
        <v>-2.0054594334554001E-2</v>
      </c>
      <c r="J746" s="12">
        <v>-5.8714590685219302E-2</v>
      </c>
      <c r="K746" s="12">
        <v>-4.46670204535713E-2</v>
      </c>
      <c r="L746" s="12">
        <v>-0.1104536501244</v>
      </c>
      <c r="M746" s="12">
        <v>-0.12657382824456601</v>
      </c>
      <c r="N746" s="12">
        <v>-1.27302873273099E-2</v>
      </c>
      <c r="O746" s="12">
        <v>-4.9272763540129702E-2</v>
      </c>
      <c r="P746" s="12">
        <v>-0.10338662705540801</v>
      </c>
      <c r="Q746" s="12">
        <v>-7.9252923132037099E-3</v>
      </c>
      <c r="R746" s="12">
        <v>-8.8505477177810501E-2</v>
      </c>
      <c r="S746" s="12">
        <v>-4.4932526225548698E-2</v>
      </c>
      <c r="T746" s="12">
        <v>-7.8407064875094704E-2</v>
      </c>
      <c r="U746" s="12">
        <v>6.0727790224783301E-4</v>
      </c>
      <c r="V746" s="12">
        <v>-0.1019293772277</v>
      </c>
      <c r="W746" s="12">
        <v>-2.56041658015961E-2</v>
      </c>
      <c r="X746" s="12">
        <v>-7.3011941929018104E-3</v>
      </c>
      <c r="Y746" s="12">
        <v>-9.0602102466150903E-3</v>
      </c>
      <c r="Z746" s="12">
        <v>2.6742959103010399E-2</v>
      </c>
      <c r="AA746" s="12">
        <v>-1.35463014729774E-2</v>
      </c>
      <c r="AB746" s="12">
        <v>-6.84978990950421E-2</v>
      </c>
      <c r="AC746" s="12">
        <v>-3.1089872452238699E-2</v>
      </c>
      <c r="AD746" s="12">
        <v>1.1793702748080399E-2</v>
      </c>
      <c r="AE746" s="12">
        <v>-2.56124087532952E-2</v>
      </c>
      <c r="AF746" s="12">
        <v>-2.0210484117065101E-2</v>
      </c>
      <c r="AG746" s="12">
        <v>-4.7492000855443403E-2</v>
      </c>
      <c r="AH746" s="12">
        <v>-5.03057503752374E-2</v>
      </c>
      <c r="AI746" s="12">
        <v>-2.00974005439345E-2</v>
      </c>
      <c r="AJ746" s="12">
        <v>-1.39282431402835E-2</v>
      </c>
      <c r="AK746" s="12">
        <v>2.7859853712170301E-3</v>
      </c>
      <c r="AL746" s="12">
        <v>6.5895482890025196E-3</v>
      </c>
      <c r="AM746" s="12">
        <v>-3.8971147176724199E-3</v>
      </c>
      <c r="AN746" s="12">
        <v>-1.3152146103636801E-2</v>
      </c>
      <c r="AO746" s="12">
        <v>-4.2213179449427603E-2</v>
      </c>
      <c r="AP746" s="12">
        <v>-9.3340551999973997E-3</v>
      </c>
      <c r="AQ746" s="12">
        <v>-3.1407951112295801E-2</v>
      </c>
      <c r="AR746" s="12">
        <v>1.6350379867367801E-2</v>
      </c>
      <c r="AS746" s="12">
        <v>-8.5998862353988802E-3</v>
      </c>
      <c r="AT746" s="12">
        <v>-4.7088374358198702E-2</v>
      </c>
      <c r="AU746" s="12">
        <v>3.0819470108857001E-2</v>
      </c>
      <c r="AW746">
        <f t="array" ref="AW746">SUMPRODUCT(B746:AU746,TRANSPOSE('QoL regression results'!$H$3:$H$48))</f>
        <v>0.8574601833828831</v>
      </c>
    </row>
    <row r="747" spans="1:49" x14ac:dyDescent="0.3">
      <c r="A747">
        <v>746</v>
      </c>
      <c r="B747" s="12">
        <v>0.89249111369442602</v>
      </c>
      <c r="C747" s="12">
        <v>9.0312472439202998E-3</v>
      </c>
      <c r="D747" s="12">
        <v>2.31589565383504E-2</v>
      </c>
      <c r="E747" s="12">
        <v>-4.7341943147665801E-2</v>
      </c>
      <c r="F747" s="12">
        <v>1.2182025258480301E-2</v>
      </c>
      <c r="G747" s="12">
        <v>2.6839823733855101E-3</v>
      </c>
      <c r="H747" s="12">
        <v>-4.5530683960156504E-3</v>
      </c>
      <c r="I747" s="12">
        <v>-9.1927376978506899E-3</v>
      </c>
      <c r="J747" s="12">
        <v>-5.0490328553112203E-2</v>
      </c>
      <c r="K747" s="12">
        <v>-3.4522245689565703E-2</v>
      </c>
      <c r="L747" s="12">
        <v>-0.119673074238368</v>
      </c>
      <c r="M747" s="12">
        <v>-0.107119038907322</v>
      </c>
      <c r="N747" s="12">
        <v>-1.71941901018485E-2</v>
      </c>
      <c r="O747" s="12">
        <v>-5.8770716296615601E-2</v>
      </c>
      <c r="P747" s="12">
        <v>-8.2087925034060899E-2</v>
      </c>
      <c r="Q747" s="12">
        <v>-9.7132736691491597E-2</v>
      </c>
      <c r="R747" s="12">
        <v>-8.2089918381662894E-2</v>
      </c>
      <c r="S747" s="12">
        <v>-5.8564343821611603E-2</v>
      </c>
      <c r="T747" s="12">
        <v>-0.110102300080322</v>
      </c>
      <c r="U747" s="12">
        <v>-7.7619504456906199E-3</v>
      </c>
      <c r="V747" s="12">
        <v>-5.5980282192320298E-2</v>
      </c>
      <c r="W747" s="12">
        <v>-3.66734683764545E-2</v>
      </c>
      <c r="X747" s="12">
        <v>-2.77391490711037E-2</v>
      </c>
      <c r="Y747" s="12">
        <v>-4.8709050896313397E-3</v>
      </c>
      <c r="Z747" s="12">
        <v>5.3807079250902203E-2</v>
      </c>
      <c r="AA747" s="12">
        <v>-3.12136625669822E-2</v>
      </c>
      <c r="AB747" s="12">
        <v>-7.2105241841203496E-2</v>
      </c>
      <c r="AC747" s="12">
        <v>1.3664197693965E-2</v>
      </c>
      <c r="AD747" s="12">
        <v>-8.1378059196136505E-3</v>
      </c>
      <c r="AE747" s="12">
        <v>-2.3994737957840899E-2</v>
      </c>
      <c r="AF747" s="12">
        <v>-1.94312468071124E-2</v>
      </c>
      <c r="AG747" s="12">
        <v>-3.8736066512221903E-2</v>
      </c>
      <c r="AH747" s="12">
        <v>-2.9862960699398099E-2</v>
      </c>
      <c r="AI747" s="12">
        <v>-2.6798419028981599E-2</v>
      </c>
      <c r="AJ747" s="12">
        <v>-8.4988581540035597E-3</v>
      </c>
      <c r="AK747" s="12">
        <v>-7.9237040091893005E-3</v>
      </c>
      <c r="AL747" s="12">
        <v>3.9920437448963102E-3</v>
      </c>
      <c r="AM747" s="12">
        <v>-1.02534471074911E-2</v>
      </c>
      <c r="AN747" s="12">
        <v>-2.1349291717388599E-2</v>
      </c>
      <c r="AO747" s="12">
        <v>-2.9128689133531699E-2</v>
      </c>
      <c r="AP747" s="12">
        <v>-1.56102106561587E-2</v>
      </c>
      <c r="AQ747" s="12">
        <v>-4.4337699465412599E-2</v>
      </c>
      <c r="AR747" s="12">
        <v>1.7662232991015402E-2</v>
      </c>
      <c r="AS747" s="12">
        <v>-1.5013939573785599E-2</v>
      </c>
      <c r="AT747" s="12">
        <v>-4.5565902512937399E-2</v>
      </c>
      <c r="AU747" s="12">
        <v>3.4517955599564797E-2</v>
      </c>
      <c r="AW747">
        <f t="array" ref="AW747">SUMPRODUCT(B747:AU747,TRANSPOSE('QoL regression results'!$H$3:$H$48))</f>
        <v>0.86662019673992419</v>
      </c>
    </row>
    <row r="748" spans="1:49" x14ac:dyDescent="0.3">
      <c r="A748">
        <v>747</v>
      </c>
      <c r="B748" s="12">
        <v>0.89206196453342501</v>
      </c>
      <c r="C748" s="12">
        <v>-3.7162670154395E-4</v>
      </c>
      <c r="D748" s="12">
        <v>5.6162132932685797E-3</v>
      </c>
      <c r="E748" s="12">
        <v>-7.3068371616166902E-2</v>
      </c>
      <c r="F748" s="12">
        <v>1.7546315649357502E-2</v>
      </c>
      <c r="G748" s="12">
        <v>-8.3989735637487305E-3</v>
      </c>
      <c r="H748" s="12">
        <v>-1.14434399675059E-2</v>
      </c>
      <c r="I748" s="12">
        <v>-2.0513443349918101E-2</v>
      </c>
      <c r="J748" s="12">
        <v>-6.21579795814605E-2</v>
      </c>
      <c r="K748" s="12">
        <v>-3.3405881429389703E-2</v>
      </c>
      <c r="L748" s="12">
        <v>-9.2934290903853203E-2</v>
      </c>
      <c r="M748" s="12">
        <v>-5.9263484876919001E-2</v>
      </c>
      <c r="N748" s="12">
        <v>-2.2572571476204301E-2</v>
      </c>
      <c r="O748" s="12">
        <v>-4.5244766698075499E-2</v>
      </c>
      <c r="P748" s="12">
        <v>-3.9882289235452298E-2</v>
      </c>
      <c r="Q748" s="12">
        <v>-4.0670422821062202E-2</v>
      </c>
      <c r="R748" s="12">
        <v>-3.66260293254108E-2</v>
      </c>
      <c r="S748" s="12">
        <v>-5.5600134006365903E-2</v>
      </c>
      <c r="T748" s="12">
        <v>-8.5586195963449505E-2</v>
      </c>
      <c r="U748" s="12">
        <v>2.1425651233907699E-2</v>
      </c>
      <c r="V748" s="12">
        <v>-9.1456869081862596E-2</v>
      </c>
      <c r="W748" s="12">
        <v>-2.49627441182773E-2</v>
      </c>
      <c r="X748" s="12">
        <v>-3.26264028811869E-2</v>
      </c>
      <c r="Y748" s="12">
        <v>-2.19270026350014E-2</v>
      </c>
      <c r="Z748" s="12">
        <v>-2.1709042881421399E-2</v>
      </c>
      <c r="AA748" s="12">
        <v>-2.3638601465540001E-2</v>
      </c>
      <c r="AB748" s="12">
        <v>-6.2862672965652094E-2</v>
      </c>
      <c r="AC748" s="12">
        <v>-7.3331134909989798E-2</v>
      </c>
      <c r="AD748" s="12">
        <v>1.7347949506653099E-2</v>
      </c>
      <c r="AE748" s="12">
        <v>-2.9131770373637299E-2</v>
      </c>
      <c r="AF748" s="12">
        <v>-1.27705385038464E-2</v>
      </c>
      <c r="AG748" s="12">
        <v>-3.8284914655164898E-2</v>
      </c>
      <c r="AH748" s="12">
        <v>-2.4928664646789701E-2</v>
      </c>
      <c r="AI748" s="12">
        <v>-1.37125371773148E-2</v>
      </c>
      <c r="AJ748" s="12">
        <v>-1.15348625115486E-2</v>
      </c>
      <c r="AK748" s="12">
        <v>-2.9061272704109901E-3</v>
      </c>
      <c r="AL748" s="12">
        <v>-2.9331172314501601E-3</v>
      </c>
      <c r="AM748" s="12">
        <v>-1.23715780265275E-2</v>
      </c>
      <c r="AN748" s="12">
        <v>-2.4252920592518799E-2</v>
      </c>
      <c r="AO748" s="12">
        <v>-3.0159067091851999E-2</v>
      </c>
      <c r="AP748" s="12">
        <v>-1.1281283790347599E-2</v>
      </c>
      <c r="AQ748" s="12">
        <v>-4.1390620642739302E-2</v>
      </c>
      <c r="AR748" s="12">
        <v>2.1979890504558799E-2</v>
      </c>
      <c r="AS748" s="12">
        <v>-1.34746048838165E-2</v>
      </c>
      <c r="AT748" s="12">
        <v>-4.0955878039706899E-2</v>
      </c>
      <c r="AU748" s="12">
        <v>3.43464083197512E-2</v>
      </c>
      <c r="AW748">
        <f t="array" ref="AW748">SUMPRODUCT(B748:AU748,TRANSPOSE('QoL regression results'!$H$3:$H$48))</f>
        <v>0.86420018265518517</v>
      </c>
    </row>
    <row r="749" spans="1:49" x14ac:dyDescent="0.3">
      <c r="A749">
        <v>748</v>
      </c>
      <c r="B749" s="12">
        <v>0.875013204979743</v>
      </c>
      <c r="C749" s="12">
        <v>9.9329318022746207E-3</v>
      </c>
      <c r="D749" s="12">
        <v>8.0652099007778293E-3</v>
      </c>
      <c r="E749" s="12">
        <v>-4.8430018437948502E-2</v>
      </c>
      <c r="F749" s="12">
        <v>1.8531847897692501E-2</v>
      </c>
      <c r="G749" s="12">
        <v>1.5709307868994399E-2</v>
      </c>
      <c r="H749" s="12">
        <v>-6.83907866955285E-3</v>
      </c>
      <c r="I749" s="12">
        <v>-9.1764212065641795E-3</v>
      </c>
      <c r="J749" s="12">
        <v>-6.3391952027998993E-2</v>
      </c>
      <c r="K749" s="12">
        <v>-3.3421057349891897E-2</v>
      </c>
      <c r="L749" s="12">
        <v>-7.7464710448646806E-2</v>
      </c>
      <c r="M749" s="12">
        <v>-0.15969801573834599</v>
      </c>
      <c r="N749" s="12">
        <v>-1.8444903233138701E-2</v>
      </c>
      <c r="O749" s="12">
        <v>-7.3909955739420594E-2</v>
      </c>
      <c r="P749" s="12">
        <v>-8.64194190198498E-2</v>
      </c>
      <c r="Q749" s="12">
        <v>-4.27537192543277E-2</v>
      </c>
      <c r="R749" s="12">
        <v>-3.2932239127572101E-2</v>
      </c>
      <c r="S749" s="12">
        <v>-5.7553493726859799E-2</v>
      </c>
      <c r="T749" s="12">
        <v>-0.12106926521613701</v>
      </c>
      <c r="U749" s="12">
        <v>-2.9742239913480499E-3</v>
      </c>
      <c r="V749" s="12">
        <v>-7.7528552370926304E-2</v>
      </c>
      <c r="W749" s="12">
        <v>-3.0920742013803799E-2</v>
      </c>
      <c r="X749" s="12">
        <v>-1.6988091573383799E-2</v>
      </c>
      <c r="Y749" s="12">
        <v>4.2442004054200101E-3</v>
      </c>
      <c r="Z749" s="12">
        <v>1.4714321229817101E-3</v>
      </c>
      <c r="AA749" s="12">
        <v>-1.5347785726219001E-2</v>
      </c>
      <c r="AB749" s="12">
        <v>-7.2530636057696302E-2</v>
      </c>
      <c r="AC749" s="12">
        <v>1.4533512346941901E-2</v>
      </c>
      <c r="AD749" s="12">
        <v>2.6845795390276501E-2</v>
      </c>
      <c r="AE749" s="12">
        <v>-2.5171455808884202E-2</v>
      </c>
      <c r="AF749" s="12">
        <v>-1.0230927139106699E-2</v>
      </c>
      <c r="AG749" s="12">
        <v>-4.2845032865552801E-2</v>
      </c>
      <c r="AH749" s="12">
        <v>-2.8637510863159799E-2</v>
      </c>
      <c r="AI749" s="12">
        <v>-1.32706515449424E-2</v>
      </c>
      <c r="AJ749" s="12">
        <v>-1.4169118803852999E-2</v>
      </c>
      <c r="AK749" s="12">
        <v>-3.3114430080806801E-3</v>
      </c>
      <c r="AL749" s="12">
        <v>9.6458553578027302E-3</v>
      </c>
      <c r="AM749" s="12">
        <v>-5.9774227967379001E-3</v>
      </c>
      <c r="AN749" s="12">
        <v>-1.18089803476916E-2</v>
      </c>
      <c r="AO749" s="12">
        <v>-3.15714026224517E-2</v>
      </c>
      <c r="AP749" s="12">
        <v>-7.9133874707226996E-3</v>
      </c>
      <c r="AQ749" s="12">
        <v>-3.3293863663104502E-2</v>
      </c>
      <c r="AR749" s="12">
        <v>2.5385676207867101E-2</v>
      </c>
      <c r="AS749" s="12">
        <v>-8.1342630571604006E-3</v>
      </c>
      <c r="AT749" s="12">
        <v>-3.8787086881366797E-2</v>
      </c>
      <c r="AU749" s="12">
        <v>3.08142278309078E-2</v>
      </c>
      <c r="AW749">
        <f t="array" ref="AW749">SUMPRODUCT(B749:AU749,TRANSPOSE('QoL regression results'!$H$3:$H$48))</f>
        <v>0.85602154947438591</v>
      </c>
    </row>
    <row r="750" spans="1:49" x14ac:dyDescent="0.3">
      <c r="A750">
        <v>749</v>
      </c>
      <c r="B750" s="12">
        <v>0.88849475851041604</v>
      </c>
      <c r="C750" s="12">
        <v>7.5722026192926797E-3</v>
      </c>
      <c r="D750" s="12">
        <v>1.6042663053153999E-3</v>
      </c>
      <c r="E750" s="12">
        <v>-3.2721459923900902E-2</v>
      </c>
      <c r="F750" s="12">
        <v>2.2928789714849501E-2</v>
      </c>
      <c r="G750" s="12">
        <v>1.9266328737191099E-2</v>
      </c>
      <c r="H750" s="12">
        <v>7.42247384242285E-3</v>
      </c>
      <c r="I750" s="12">
        <v>-2.1017496685692701E-2</v>
      </c>
      <c r="J750" s="12">
        <v>-6.0108609368729499E-2</v>
      </c>
      <c r="K750" s="12">
        <v>-4.0336271913896597E-2</v>
      </c>
      <c r="L750" s="12">
        <v>-9.1088297259374895E-2</v>
      </c>
      <c r="M750" s="12">
        <v>-8.0775167787472901E-2</v>
      </c>
      <c r="N750" s="12">
        <v>-1.55451503884567E-2</v>
      </c>
      <c r="O750" s="12">
        <v>-6.4373150486823197E-2</v>
      </c>
      <c r="P750" s="12">
        <v>-9.8662780449500706E-2</v>
      </c>
      <c r="Q750" s="12">
        <v>-5.2307950458474299E-2</v>
      </c>
      <c r="R750" s="12">
        <v>-6.9887826409417306E-2</v>
      </c>
      <c r="S750" s="12">
        <v>-4.6110294356901303E-2</v>
      </c>
      <c r="T750" s="12">
        <v>-0.106560017361978</v>
      </c>
      <c r="U750" s="12">
        <v>4.0937723131095997E-3</v>
      </c>
      <c r="V750" s="12">
        <v>-0.11438304590669</v>
      </c>
      <c r="W750" s="12">
        <v>-3.8152936261038897E-2</v>
      </c>
      <c r="X750" s="12">
        <v>-3.0528522413785699E-2</v>
      </c>
      <c r="Y750" s="12">
        <v>-2.0728450666092298E-2</v>
      </c>
      <c r="Z750" s="12">
        <v>1.0179483432791901E-2</v>
      </c>
      <c r="AA750" s="12">
        <v>-1.3310780111286301E-2</v>
      </c>
      <c r="AB750" s="12">
        <v>-5.02067605046451E-2</v>
      </c>
      <c r="AC750" s="12">
        <v>-2.4462497071209299E-2</v>
      </c>
      <c r="AD750" s="12">
        <v>4.1807268906541697E-2</v>
      </c>
      <c r="AE750" s="12">
        <v>-2.25221222920419E-2</v>
      </c>
      <c r="AF750" s="12">
        <v>-1.4391783618650801E-2</v>
      </c>
      <c r="AG750" s="12">
        <v>-4.1297857395003003E-2</v>
      </c>
      <c r="AH750" s="12">
        <v>-3.81868199154375E-2</v>
      </c>
      <c r="AI750" s="12">
        <v>-2.2194480500491501E-2</v>
      </c>
      <c r="AJ750" s="12">
        <v>-1.2074814259378E-2</v>
      </c>
      <c r="AK750" s="12">
        <v>3.0903252019232998E-3</v>
      </c>
      <c r="AL750" s="12">
        <v>6.6398582150489797E-3</v>
      </c>
      <c r="AM750" s="12">
        <v>-8.1039593193537093E-3</v>
      </c>
      <c r="AN750" s="12">
        <v>-1.7661150305623201E-2</v>
      </c>
      <c r="AO750" s="12">
        <v>-2.9238718910636001E-2</v>
      </c>
      <c r="AP750" s="12">
        <v>-1.1270642959705399E-2</v>
      </c>
      <c r="AQ750" s="12">
        <v>-4.2526003026143198E-2</v>
      </c>
      <c r="AR750" s="12">
        <v>1.5991331886417E-2</v>
      </c>
      <c r="AS750" s="12">
        <v>-7.2766100289244897E-3</v>
      </c>
      <c r="AT750" s="12">
        <v>-3.9912592213082E-2</v>
      </c>
      <c r="AU750" s="12">
        <v>3.4383308987218399E-2</v>
      </c>
      <c r="AW750">
        <f t="array" ref="AW750">SUMPRODUCT(B750:AU750,TRANSPOSE('QoL regression results'!$H$3:$H$48))</f>
        <v>0.85694779681002753</v>
      </c>
    </row>
    <row r="751" spans="1:49" x14ac:dyDescent="0.3">
      <c r="A751">
        <v>750</v>
      </c>
      <c r="B751" s="12">
        <v>0.89687763010047705</v>
      </c>
      <c r="C751" s="12">
        <v>4.5198874329013599E-3</v>
      </c>
      <c r="D751" s="12">
        <v>-6.1745238469001901E-3</v>
      </c>
      <c r="E751" s="12">
        <v>-1.5196204747306E-2</v>
      </c>
      <c r="F751" s="12">
        <v>1.5193670336766701E-2</v>
      </c>
      <c r="G751" s="12">
        <v>1.33034989269706E-2</v>
      </c>
      <c r="H751" s="12">
        <v>-1.5713338369451501E-2</v>
      </c>
      <c r="I751" s="12">
        <v>-9.1880591601553995E-3</v>
      </c>
      <c r="J751" s="12">
        <v>-5.1913639004096603E-2</v>
      </c>
      <c r="K751" s="12">
        <v>-4.0982415636477101E-2</v>
      </c>
      <c r="L751" s="12">
        <v>-9.0622578333602002E-2</v>
      </c>
      <c r="M751" s="12">
        <v>-9.6181897866795193E-2</v>
      </c>
      <c r="N751" s="12">
        <v>-1.57907852189084E-2</v>
      </c>
      <c r="O751" s="12">
        <v>-2.1415447130722701E-2</v>
      </c>
      <c r="P751" s="12">
        <v>-6.1074915105615399E-2</v>
      </c>
      <c r="Q751" s="12">
        <v>-2.1632104219592999E-2</v>
      </c>
      <c r="R751" s="12">
        <v>-6.2177268997373199E-2</v>
      </c>
      <c r="S751" s="12">
        <v>-4.6360835788874101E-2</v>
      </c>
      <c r="T751" s="12">
        <v>-8.9467547459758198E-2</v>
      </c>
      <c r="U751" s="12">
        <v>-9.4220705334557894E-3</v>
      </c>
      <c r="V751" s="12">
        <v>-0.109732486060779</v>
      </c>
      <c r="W751" s="12">
        <v>-1.6257571077294499E-2</v>
      </c>
      <c r="X751" s="12">
        <v>-5.1723336387438201E-2</v>
      </c>
      <c r="Y751" s="12">
        <v>7.6169375530720099E-3</v>
      </c>
      <c r="Z751" s="12">
        <v>-6.04248764429304E-3</v>
      </c>
      <c r="AA751" s="12">
        <v>-1.5564111783920099E-2</v>
      </c>
      <c r="AB751" s="12">
        <v>-7.6555498639876804E-2</v>
      </c>
      <c r="AC751" s="12">
        <v>-9.7664246304488105E-3</v>
      </c>
      <c r="AD751" s="12">
        <v>2.0107476679870701E-2</v>
      </c>
      <c r="AE751" s="12">
        <v>-2.2370133322373299E-2</v>
      </c>
      <c r="AF751" s="12">
        <v>-2.28119345413305E-2</v>
      </c>
      <c r="AG751" s="12">
        <v>-4.96783574220502E-2</v>
      </c>
      <c r="AH751" s="12">
        <v>-3.4216618765379403E-2</v>
      </c>
      <c r="AI751" s="12">
        <v>-1.9034321318306499E-2</v>
      </c>
      <c r="AJ751" s="12">
        <v>-1.5648118500835501E-2</v>
      </c>
      <c r="AK751" s="12">
        <v>-5.0800602133795301E-3</v>
      </c>
      <c r="AL751" s="12">
        <v>2.2910418629025699E-3</v>
      </c>
      <c r="AM751" s="12">
        <v>-8.0069838609697404E-3</v>
      </c>
      <c r="AN751" s="12">
        <v>-1.1447943239743401E-2</v>
      </c>
      <c r="AO751" s="12">
        <v>-3.0257852195832401E-2</v>
      </c>
      <c r="AP751" s="12">
        <v>-1.1664400110705299E-2</v>
      </c>
      <c r="AQ751" s="12">
        <v>-3.1887491907476702E-2</v>
      </c>
      <c r="AR751" s="12">
        <v>2.2585458226955801E-2</v>
      </c>
      <c r="AS751" s="12">
        <v>-5.1326021664778202E-3</v>
      </c>
      <c r="AT751" s="12">
        <v>-4.0229763144501503E-2</v>
      </c>
      <c r="AU751" s="12">
        <v>2.6863645374482499E-2</v>
      </c>
      <c r="AW751">
        <f t="array" ref="AW751">SUMPRODUCT(B751:AU751,TRANSPOSE('QoL regression results'!$H$3:$H$48))</f>
        <v>0.86495205319800017</v>
      </c>
    </row>
    <row r="752" spans="1:49" x14ac:dyDescent="0.3">
      <c r="A752">
        <v>751</v>
      </c>
      <c r="B752" s="12">
        <v>0.89832543947657595</v>
      </c>
      <c r="C752" s="12">
        <v>-3.1100350964271498E-3</v>
      </c>
      <c r="D752" s="12">
        <v>-5.5314514778432404E-3</v>
      </c>
      <c r="E752" s="12">
        <v>-1.4036021766387999E-2</v>
      </c>
      <c r="F752" s="12">
        <v>2.2471260865225901E-2</v>
      </c>
      <c r="G752" s="12">
        <v>2.0960715671254401E-2</v>
      </c>
      <c r="H752" s="12">
        <v>-1.0445317304316901E-2</v>
      </c>
      <c r="I752" s="12">
        <v>-2.77702177054285E-2</v>
      </c>
      <c r="J752" s="12">
        <v>-7.0745331339589101E-2</v>
      </c>
      <c r="K752" s="12">
        <v>-3.8520571412272997E-2</v>
      </c>
      <c r="L752" s="12">
        <v>-5.6566701706772998E-2</v>
      </c>
      <c r="M752" s="12">
        <v>-8.8703642196449994E-2</v>
      </c>
      <c r="N752" s="12">
        <v>-1.1875655403252E-2</v>
      </c>
      <c r="O752" s="12">
        <v>-6.4117795697348295E-2</v>
      </c>
      <c r="P752" s="12">
        <v>-0.109721041818596</v>
      </c>
      <c r="Q752" s="12">
        <v>-9.3007474338248602E-2</v>
      </c>
      <c r="R752" s="12">
        <v>-0.10892283536066</v>
      </c>
      <c r="S752" s="12">
        <v>-4.3509059752198001E-2</v>
      </c>
      <c r="T752" s="12">
        <v>-7.25531693696988E-2</v>
      </c>
      <c r="U752" s="12">
        <v>-2.90848651353217E-2</v>
      </c>
      <c r="V752" s="12">
        <v>-4.7932457663241897E-2</v>
      </c>
      <c r="W752" s="12">
        <v>-3.4149604498068302E-2</v>
      </c>
      <c r="X752" s="12">
        <v>-3.3289049228708401E-2</v>
      </c>
      <c r="Y752" s="12">
        <v>1.9547651633407801E-2</v>
      </c>
      <c r="Z752" s="12">
        <v>-1.37257873701872E-2</v>
      </c>
      <c r="AA752" s="12">
        <v>-2.6561541722027199E-2</v>
      </c>
      <c r="AB752" s="12">
        <v>-6.3043063633320295E-2</v>
      </c>
      <c r="AC752" s="12">
        <v>2.6759657539390601E-2</v>
      </c>
      <c r="AD752" s="12">
        <v>1.8293295024516799E-2</v>
      </c>
      <c r="AE752" s="12">
        <v>-2.8893096072983002E-2</v>
      </c>
      <c r="AF752" s="12">
        <v>-1.8836204052288402E-2</v>
      </c>
      <c r="AG752" s="12">
        <v>-4.26136237407626E-2</v>
      </c>
      <c r="AH752" s="12">
        <v>-3.5596891586709402E-2</v>
      </c>
      <c r="AI752" s="12">
        <v>-2.4921963213061601E-2</v>
      </c>
      <c r="AJ752" s="12">
        <v>-9.7222282062660401E-3</v>
      </c>
      <c r="AK752" s="12">
        <v>-4.2836002868975199E-3</v>
      </c>
      <c r="AL752" s="12">
        <v>-3.26652571525886E-4</v>
      </c>
      <c r="AM752" s="12">
        <v>-9.1620218627153603E-3</v>
      </c>
      <c r="AN752" s="12">
        <v>-1.78466639063245E-2</v>
      </c>
      <c r="AO752" s="12">
        <v>-3.5344850804605803E-2</v>
      </c>
      <c r="AP752" s="12">
        <v>-6.8347845103728299E-3</v>
      </c>
      <c r="AQ752" s="12">
        <v>-3.4009828302249898E-2</v>
      </c>
      <c r="AR752" s="12">
        <v>2.1578287064073099E-2</v>
      </c>
      <c r="AS752" s="12">
        <v>-1.1223833175696901E-2</v>
      </c>
      <c r="AT752" s="12">
        <v>-4.5122499006533E-2</v>
      </c>
      <c r="AU752" s="12">
        <v>2.5265379321335199E-2</v>
      </c>
      <c r="AW752">
        <f t="array" ref="AW752">SUMPRODUCT(B752:AU752,TRANSPOSE('QoL regression results'!$H$3:$H$48))</f>
        <v>0.86240189531834066</v>
      </c>
    </row>
    <row r="753" spans="1:49" x14ac:dyDescent="0.3">
      <c r="A753">
        <v>752</v>
      </c>
      <c r="B753" s="12">
        <v>0.87781174665501305</v>
      </c>
      <c r="C753" s="12">
        <v>3.1091510227281602E-3</v>
      </c>
      <c r="D753" s="12">
        <v>-1.4814417227496999E-3</v>
      </c>
      <c r="E753" s="12">
        <v>-4.0387200762020403E-2</v>
      </c>
      <c r="F753" s="12">
        <v>1.3681744652563201E-2</v>
      </c>
      <c r="G753" s="12">
        <v>3.5401476360825798E-3</v>
      </c>
      <c r="H753" s="12">
        <v>-6.5918989794480102E-3</v>
      </c>
      <c r="I753" s="12">
        <v>-1.17424915248515E-2</v>
      </c>
      <c r="J753" s="12">
        <v>-4.5592866796444503E-2</v>
      </c>
      <c r="K753" s="12">
        <v>-3.2228758914205902E-2</v>
      </c>
      <c r="L753" s="12">
        <v>-7.03083042292591E-2</v>
      </c>
      <c r="M753" s="12">
        <v>-0.11345900438986201</v>
      </c>
      <c r="N753" s="12">
        <v>-1.14195402418716E-2</v>
      </c>
      <c r="O753" s="12">
        <v>-6.66908762563614E-2</v>
      </c>
      <c r="P753" s="12">
        <v>-7.2486116502057898E-2</v>
      </c>
      <c r="Q753" s="12">
        <v>-1.14986169731193E-2</v>
      </c>
      <c r="R753" s="12">
        <v>-3.34345661774237E-2</v>
      </c>
      <c r="S753" s="12">
        <v>-4.29154361587245E-2</v>
      </c>
      <c r="T753" s="12">
        <v>-8.9802826810497199E-2</v>
      </c>
      <c r="U753" s="12">
        <v>3.3382491460335097E-2</v>
      </c>
      <c r="V753" s="12">
        <v>-9.4605782381350895E-2</v>
      </c>
      <c r="W753" s="12">
        <v>-2.7119099007501E-2</v>
      </c>
      <c r="X753" s="12">
        <v>-7.0551308747541803E-3</v>
      </c>
      <c r="Y753" s="12">
        <v>-2.8624509874583901E-2</v>
      </c>
      <c r="Z753" s="12">
        <v>8.8832065055405394E-3</v>
      </c>
      <c r="AA753" s="12">
        <v>-2.3612528461403999E-2</v>
      </c>
      <c r="AB753" s="12">
        <v>-5.5364289748996903E-2</v>
      </c>
      <c r="AC753" s="12">
        <v>-3.2266989438303501E-2</v>
      </c>
      <c r="AD753" s="12">
        <v>-5.4566375580363702E-2</v>
      </c>
      <c r="AE753" s="12">
        <v>-2.4569200185403199E-2</v>
      </c>
      <c r="AF753" s="12">
        <v>-1.0162346899612601E-2</v>
      </c>
      <c r="AG753" s="12">
        <v>-4.1514269487969199E-2</v>
      </c>
      <c r="AH753" s="12">
        <v>-2.57628276211029E-2</v>
      </c>
      <c r="AI753" s="12">
        <v>-2.9356456190017699E-2</v>
      </c>
      <c r="AJ753" s="12">
        <v>-1.2349645127620899E-2</v>
      </c>
      <c r="AK753" s="12">
        <v>1.94473242280621E-3</v>
      </c>
      <c r="AL753" s="12">
        <v>6.6737440579141497E-3</v>
      </c>
      <c r="AM753" s="12">
        <v>-5.4251208552811604E-3</v>
      </c>
      <c r="AN753" s="12">
        <v>-1.40413054642695E-2</v>
      </c>
      <c r="AO753" s="12">
        <v>-3.5627762048263303E-2</v>
      </c>
      <c r="AP753" s="12">
        <v>-7.7873795916224998E-3</v>
      </c>
      <c r="AQ753" s="12">
        <v>-2.8632771369726698E-2</v>
      </c>
      <c r="AR753" s="12">
        <v>2.1447584098377701E-2</v>
      </c>
      <c r="AS753" s="12">
        <v>-1.1003870368986399E-2</v>
      </c>
      <c r="AT753" s="12">
        <v>-4.2815538693575503E-2</v>
      </c>
      <c r="AU753" s="12">
        <v>3.5915816312459103E-2</v>
      </c>
      <c r="AW753">
        <f t="array" ref="AW753">SUMPRODUCT(B753:AU753,TRANSPOSE('QoL regression results'!$H$3:$H$48))</f>
        <v>0.85872266309182421</v>
      </c>
    </row>
    <row r="754" spans="1:49" x14ac:dyDescent="0.3">
      <c r="A754">
        <v>753</v>
      </c>
      <c r="B754" s="12">
        <v>0.88314676346980803</v>
      </c>
      <c r="C754" s="12">
        <v>7.1161552667168299E-3</v>
      </c>
      <c r="D754" s="12">
        <v>1.84236183722375E-2</v>
      </c>
      <c r="E754" s="12">
        <v>-3.3702895654662099E-2</v>
      </c>
      <c r="F754" s="12">
        <v>1.9968847912555199E-2</v>
      </c>
      <c r="G754" s="12">
        <v>1.1789723748757599E-3</v>
      </c>
      <c r="H754" s="12">
        <v>-6.1803452624243603E-3</v>
      </c>
      <c r="I754" s="12">
        <v>-1.4637739299773699E-2</v>
      </c>
      <c r="J754" s="12">
        <v>-6.5812913755103494E-2</v>
      </c>
      <c r="K754" s="12">
        <v>-3.5052445000223302E-2</v>
      </c>
      <c r="L754" s="12">
        <v>-8.1122477035926704E-2</v>
      </c>
      <c r="M754" s="12">
        <v>-7.1648537274710405E-2</v>
      </c>
      <c r="N754" s="12">
        <v>-1.4000047644800799E-2</v>
      </c>
      <c r="O754" s="12">
        <v>-9.9809236676365806E-2</v>
      </c>
      <c r="P754" s="12">
        <v>-0.116504279104106</v>
      </c>
      <c r="Q754" s="12">
        <v>-7.4305170326115305E-2</v>
      </c>
      <c r="R754" s="12">
        <v>-4.80110203150357E-2</v>
      </c>
      <c r="S754" s="12">
        <v>-4.51692438790324E-2</v>
      </c>
      <c r="T754" s="12">
        <v>-0.100062284065316</v>
      </c>
      <c r="U754" s="12">
        <v>1.8042009436178199E-2</v>
      </c>
      <c r="V754" s="12">
        <v>-9.26481594250117E-3</v>
      </c>
      <c r="W754" s="12">
        <v>-4.0536122709947803E-2</v>
      </c>
      <c r="X754" s="12">
        <v>-2.68868302336168E-2</v>
      </c>
      <c r="Y754" s="12">
        <v>-1.0044521619119E-2</v>
      </c>
      <c r="Z754" s="12">
        <v>-2.4272384003047802E-3</v>
      </c>
      <c r="AA754" s="12">
        <v>-2.7479208378518499E-2</v>
      </c>
      <c r="AB754" s="12">
        <v>-8.4993233156721096E-2</v>
      </c>
      <c r="AC754" s="12">
        <v>-6.9538775551191302E-3</v>
      </c>
      <c r="AD754" s="12">
        <v>-0.11341352718497</v>
      </c>
      <c r="AE754" s="12">
        <v>-2.6594993476738198E-2</v>
      </c>
      <c r="AF754" s="12">
        <v>-1.2438240147453299E-2</v>
      </c>
      <c r="AG754" s="12">
        <v>-3.69028481644917E-2</v>
      </c>
      <c r="AH754" s="12">
        <v>-3.0602198120248301E-2</v>
      </c>
      <c r="AI754" s="12">
        <v>-1.3812665206999E-2</v>
      </c>
      <c r="AJ754" s="12">
        <v>-1.6248719086681001E-2</v>
      </c>
      <c r="AK754" s="12">
        <v>-1.4195004141023401E-3</v>
      </c>
      <c r="AL754" s="12">
        <v>6.4246179187241199E-3</v>
      </c>
      <c r="AM754" s="12">
        <v>-7.3343485065603103E-3</v>
      </c>
      <c r="AN754" s="12">
        <v>-1.49122134628443E-2</v>
      </c>
      <c r="AO754" s="12">
        <v>-3.2070775440713899E-2</v>
      </c>
      <c r="AP754" s="12">
        <v>-7.9484255618367302E-3</v>
      </c>
      <c r="AQ754" s="12">
        <v>-3.0136961906251699E-2</v>
      </c>
      <c r="AR754" s="12">
        <v>2.23252623598671E-2</v>
      </c>
      <c r="AS754" s="12">
        <v>-9.95403361458801E-3</v>
      </c>
      <c r="AT754" s="12">
        <v>-4.0826041614872202E-2</v>
      </c>
      <c r="AU754" s="12">
        <v>3.1094952808643599E-2</v>
      </c>
      <c r="AW754">
        <f t="array" ref="AW754">SUMPRODUCT(B754:AU754,TRANSPOSE('QoL regression results'!$H$3:$H$48))</f>
        <v>0.85896918326828386</v>
      </c>
    </row>
    <row r="755" spans="1:49" x14ac:dyDescent="0.3">
      <c r="A755">
        <v>754</v>
      </c>
      <c r="B755" s="12">
        <v>0.898953661502781</v>
      </c>
      <c r="C755" s="12">
        <v>1.8939087606872199E-3</v>
      </c>
      <c r="D755" s="12">
        <v>1.3710797723636601E-3</v>
      </c>
      <c r="E755" s="12">
        <v>-3.8811720439567099E-2</v>
      </c>
      <c r="F755" s="12">
        <v>2.0461551253088101E-2</v>
      </c>
      <c r="G755" s="12">
        <v>9.7828291918568705E-3</v>
      </c>
      <c r="H755" s="12">
        <v>1.06623402513711E-2</v>
      </c>
      <c r="I755" s="12">
        <v>-2.73799509283176E-2</v>
      </c>
      <c r="J755" s="12">
        <v>-5.6281256857481199E-2</v>
      </c>
      <c r="K755" s="12">
        <v>-3.7172730824257802E-2</v>
      </c>
      <c r="L755" s="12">
        <v>-9.2711828837081803E-2</v>
      </c>
      <c r="M755" s="12">
        <v>-0.128458598841345</v>
      </c>
      <c r="N755" s="12">
        <v>-1.19402714684008E-2</v>
      </c>
      <c r="O755" s="12">
        <v>-3.6774618382455798E-2</v>
      </c>
      <c r="P755" s="12">
        <v>-9.2398045290941894E-2</v>
      </c>
      <c r="Q755" s="12">
        <v>-8.0440950789111995E-2</v>
      </c>
      <c r="R755" s="12">
        <v>-5.89678827663098E-2</v>
      </c>
      <c r="S755" s="12">
        <v>-3.5320432854134901E-2</v>
      </c>
      <c r="T755" s="12">
        <v>-9.2293441470050294E-2</v>
      </c>
      <c r="U755" s="12">
        <v>1.9057182444091401E-2</v>
      </c>
      <c r="V755" s="12">
        <v>-2.21581960916203E-2</v>
      </c>
      <c r="W755" s="12">
        <v>-1.45232476476858E-2</v>
      </c>
      <c r="X755" s="12">
        <v>-7.0891192619510499E-3</v>
      </c>
      <c r="Y755" s="12">
        <v>5.84280808165319E-3</v>
      </c>
      <c r="Z755" s="12">
        <v>1.8844616846220501E-2</v>
      </c>
      <c r="AA755" s="12">
        <v>-1.6596312675275799E-2</v>
      </c>
      <c r="AB755" s="12">
        <v>-5.7929995237318101E-2</v>
      </c>
      <c r="AC755" s="12">
        <v>1.7712190798903502E-2</v>
      </c>
      <c r="AD755" s="12">
        <v>-7.75108736777151E-2</v>
      </c>
      <c r="AE755" s="12">
        <v>-3.0068682014350201E-2</v>
      </c>
      <c r="AF755" s="12">
        <v>-2.1095616646186099E-2</v>
      </c>
      <c r="AG755" s="12">
        <v>-4.1378284728075899E-2</v>
      </c>
      <c r="AH755" s="12">
        <v>-3.2577142382056001E-2</v>
      </c>
      <c r="AI755" s="12">
        <v>-2.1798225125979901E-2</v>
      </c>
      <c r="AJ755" s="12">
        <v>-9.8834326023907806E-3</v>
      </c>
      <c r="AK755" s="12">
        <v>-7.0020617116866597E-3</v>
      </c>
      <c r="AL755" s="12">
        <v>-1.8580156707087101E-4</v>
      </c>
      <c r="AM755" s="12">
        <v>-1.2087104577150599E-2</v>
      </c>
      <c r="AN755" s="12">
        <v>-2.7076362917592502E-2</v>
      </c>
      <c r="AO755" s="12">
        <v>-3.2084544337234601E-2</v>
      </c>
      <c r="AP755" s="12">
        <v>-8.9491054343262908E-3</v>
      </c>
      <c r="AQ755" s="12">
        <v>-3.71718395092984E-2</v>
      </c>
      <c r="AR755" s="12">
        <v>1.8412624347442601E-2</v>
      </c>
      <c r="AS755" s="12">
        <v>-1.25701193146232E-2</v>
      </c>
      <c r="AT755" s="12">
        <v>-4.6612549196290598E-2</v>
      </c>
      <c r="AU755" s="12">
        <v>3.03771529918005E-2</v>
      </c>
      <c r="AW755">
        <f t="array" ref="AW755">SUMPRODUCT(B755:AU755,TRANSPOSE('QoL regression results'!$H$3:$H$48))</f>
        <v>0.86619071755365418</v>
      </c>
    </row>
    <row r="756" spans="1:49" x14ac:dyDescent="0.3">
      <c r="A756">
        <v>755</v>
      </c>
      <c r="B756" s="12">
        <v>0.90786677540784899</v>
      </c>
      <c r="C756" s="12">
        <v>7.8958018384111105E-3</v>
      </c>
      <c r="D756" s="13">
        <v>9.6816733682172297E-5</v>
      </c>
      <c r="E756" s="12">
        <v>-1.08808516043323E-2</v>
      </c>
      <c r="F756" s="12">
        <v>2.5170446876646799E-2</v>
      </c>
      <c r="G756" s="12">
        <v>2.69123263700685E-2</v>
      </c>
      <c r="H756" s="12">
        <v>-2.43528702522363E-2</v>
      </c>
      <c r="I756" s="12">
        <v>-2.9656236831137699E-2</v>
      </c>
      <c r="J756" s="12">
        <v>-5.6408364798946897E-2</v>
      </c>
      <c r="K756" s="12">
        <v>-3.3826881639498298E-2</v>
      </c>
      <c r="L756" s="12">
        <v>-6.7557922455209196E-2</v>
      </c>
      <c r="M756" s="12">
        <v>-0.117626202283343</v>
      </c>
      <c r="N756" s="12">
        <v>-9.8180886689348008E-3</v>
      </c>
      <c r="O756" s="12">
        <v>-9.3870558665610199E-2</v>
      </c>
      <c r="P756" s="12">
        <v>-0.155664059117533</v>
      </c>
      <c r="Q756" s="12">
        <v>-6.5856034928607504E-2</v>
      </c>
      <c r="R756" s="12">
        <v>-1.23947639269318E-2</v>
      </c>
      <c r="S756" s="12">
        <v>-6.4747636039429804E-2</v>
      </c>
      <c r="T756" s="12">
        <v>-9.7728839952123295E-2</v>
      </c>
      <c r="U756" s="12">
        <v>1.77507096495188E-2</v>
      </c>
      <c r="V756" s="12">
        <v>-3.6519823211470799E-2</v>
      </c>
      <c r="W756" s="12">
        <v>-3.5643567547605899E-2</v>
      </c>
      <c r="X756" s="12">
        <v>-9.1304360036484396E-3</v>
      </c>
      <c r="Y756" s="12">
        <v>2.2479380206108799E-3</v>
      </c>
      <c r="Z756" s="12">
        <v>-7.1465331891367896E-3</v>
      </c>
      <c r="AA756" s="12">
        <v>-9.1775500250543696E-3</v>
      </c>
      <c r="AB756" s="12">
        <v>-6.6606276471529793E-2</v>
      </c>
      <c r="AC756" s="12">
        <v>2.8146171898650599E-2</v>
      </c>
      <c r="AD756" s="12">
        <v>-2.2980820486070801E-2</v>
      </c>
      <c r="AE756" s="12">
        <v>-2.50121013502679E-2</v>
      </c>
      <c r="AF756" s="12">
        <v>-1.38041871352365E-2</v>
      </c>
      <c r="AG756" s="12">
        <v>-3.8949551598146802E-2</v>
      </c>
      <c r="AH756" s="12">
        <v>-3.8101478129843699E-2</v>
      </c>
      <c r="AI756" s="12">
        <v>-6.5344329608413299E-3</v>
      </c>
      <c r="AJ756" s="12">
        <v>-1.93481295485043E-2</v>
      </c>
      <c r="AK756" s="12">
        <v>-6.2088530761536904E-3</v>
      </c>
      <c r="AL756" s="12">
        <v>3.7270923131617899E-3</v>
      </c>
      <c r="AM756" s="12">
        <v>-1.0144817850029301E-2</v>
      </c>
      <c r="AN756" s="12">
        <v>-2.08552237615879E-2</v>
      </c>
      <c r="AO756" s="12">
        <v>-3.7901504054343997E-2</v>
      </c>
      <c r="AP756" s="12">
        <v>-1.87526637708188E-2</v>
      </c>
      <c r="AQ756" s="12">
        <v>-3.6537568639566802E-2</v>
      </c>
      <c r="AR756" s="12">
        <v>1.81969958517696E-2</v>
      </c>
      <c r="AS756" s="12">
        <v>-1.0906277971231299E-2</v>
      </c>
      <c r="AT756" s="12">
        <v>-4.5953670688393899E-2</v>
      </c>
      <c r="AU756" s="12">
        <v>2.2732038884244202E-2</v>
      </c>
      <c r="AW756">
        <f t="array" ref="AW756">SUMPRODUCT(B756:AU756,TRANSPOSE('QoL regression results'!$H$3:$H$48))</f>
        <v>0.87349238959116715</v>
      </c>
    </row>
    <row r="757" spans="1:49" x14ac:dyDescent="0.3">
      <c r="A757">
        <v>756</v>
      </c>
      <c r="B757" s="12">
        <v>0.90228829002371203</v>
      </c>
      <c r="C757" s="12">
        <v>6.7838618047777804E-3</v>
      </c>
      <c r="D757" s="12">
        <v>-1.56776196064508E-3</v>
      </c>
      <c r="E757" s="12">
        <v>1.0743424570309501E-2</v>
      </c>
      <c r="F757" s="12">
        <v>2.7762595697645599E-2</v>
      </c>
      <c r="G757" s="12">
        <v>2.80209738318789E-2</v>
      </c>
      <c r="H757" s="12">
        <v>-1.37009225269228E-2</v>
      </c>
      <c r="I757" s="12">
        <v>-1.2935681727336499E-2</v>
      </c>
      <c r="J757" s="12">
        <v>-3.5992729304047302E-2</v>
      </c>
      <c r="K757" s="12">
        <v>-3.9412634616387901E-2</v>
      </c>
      <c r="L757" s="12">
        <v>-9.1203013799596194E-2</v>
      </c>
      <c r="M757" s="12">
        <v>-7.5372700966784695E-2</v>
      </c>
      <c r="N757" s="12">
        <v>-2.2388525524118401E-2</v>
      </c>
      <c r="O757" s="12">
        <v>-2.99868639969905E-2</v>
      </c>
      <c r="P757" s="12">
        <v>-0.108973705942151</v>
      </c>
      <c r="Q757" s="12">
        <v>-8.6138147660992301E-2</v>
      </c>
      <c r="R757" s="12">
        <v>-6.4419728654337205E-2</v>
      </c>
      <c r="S757" s="12">
        <v>-3.6673526999230398E-2</v>
      </c>
      <c r="T757" s="12">
        <v>-6.5725090473633396E-2</v>
      </c>
      <c r="U757" s="12">
        <v>-5.2513565742655704E-3</v>
      </c>
      <c r="V757" s="12">
        <v>-7.8995158208701496E-2</v>
      </c>
      <c r="W757" s="12">
        <v>-2.51944437441316E-2</v>
      </c>
      <c r="X757" s="12">
        <v>-4.0293584055906703E-2</v>
      </c>
      <c r="Y757" s="12">
        <v>-1.18548475226159E-2</v>
      </c>
      <c r="Z757" s="12">
        <v>3.41415221257923E-3</v>
      </c>
      <c r="AA757" s="12">
        <v>-2.3539234570474701E-2</v>
      </c>
      <c r="AB757" s="12">
        <v>-7.0217625759475599E-2</v>
      </c>
      <c r="AC757" s="12">
        <v>1.4079499845123101E-2</v>
      </c>
      <c r="AD757" s="12">
        <v>4.8616092094785198E-3</v>
      </c>
      <c r="AE757" s="12">
        <v>-2.2791971235056399E-2</v>
      </c>
      <c r="AF757" s="12">
        <v>-1.6794227839912201E-2</v>
      </c>
      <c r="AG757" s="12">
        <v>-4.3657952909767102E-2</v>
      </c>
      <c r="AH757" s="12">
        <v>-4.3675542358085101E-2</v>
      </c>
      <c r="AI757" s="12">
        <v>-2.4348018340928299E-2</v>
      </c>
      <c r="AJ757" s="12">
        <v>-1.38733563506485E-2</v>
      </c>
      <c r="AK757" s="12">
        <v>-4.7506730995896798E-3</v>
      </c>
      <c r="AL757" s="12">
        <v>3.86281185328713E-3</v>
      </c>
      <c r="AM757" s="12">
        <v>-1.0052094637774499E-2</v>
      </c>
      <c r="AN757" s="12">
        <v>-1.4137325191814499E-2</v>
      </c>
      <c r="AO757" s="12">
        <v>-2.5636538188279202E-2</v>
      </c>
      <c r="AP757" s="12">
        <v>-1.5785135556027799E-2</v>
      </c>
      <c r="AQ757" s="12">
        <v>-3.9062673699738301E-2</v>
      </c>
      <c r="AR757" s="12">
        <v>1.8146403587369402E-2</v>
      </c>
      <c r="AS757" s="12">
        <v>-1.26190713974787E-2</v>
      </c>
      <c r="AT757" s="12">
        <v>-4.8678241927545302E-2</v>
      </c>
      <c r="AU757" s="12">
        <v>2.9529304561361502E-2</v>
      </c>
      <c r="AW757">
        <f t="array" ref="AW757">SUMPRODUCT(B757:AU757,TRANSPOSE('QoL regression results'!$H$3:$H$48))</f>
        <v>0.86247555951891408</v>
      </c>
    </row>
    <row r="758" spans="1:49" x14ac:dyDescent="0.3">
      <c r="A758">
        <v>757</v>
      </c>
      <c r="B758" s="12">
        <v>0.88378067211208799</v>
      </c>
      <c r="C758" s="12">
        <v>2.7452678565962501E-3</v>
      </c>
      <c r="D758" s="12">
        <v>6.0640974357537803E-3</v>
      </c>
      <c r="E758" s="12">
        <v>-3.3360680056716101E-2</v>
      </c>
      <c r="F758" s="12">
        <v>1.17864967216576E-2</v>
      </c>
      <c r="G758" s="12">
        <v>7.6582462845626803E-3</v>
      </c>
      <c r="H758" s="12">
        <v>-1.1003987000458701E-2</v>
      </c>
      <c r="I758" s="12">
        <v>-6.5768924754547303E-3</v>
      </c>
      <c r="J758" s="12">
        <v>-6.0938935794213799E-2</v>
      </c>
      <c r="K758" s="12">
        <v>-3.8677971400096503E-2</v>
      </c>
      <c r="L758" s="12">
        <v>-7.3796283954566E-2</v>
      </c>
      <c r="M758" s="12">
        <v>-9.7087789509267206E-2</v>
      </c>
      <c r="N758" s="12">
        <v>-1.89884657695343E-2</v>
      </c>
      <c r="O758" s="12">
        <v>-6.6322263411831797E-2</v>
      </c>
      <c r="P758" s="12">
        <v>-7.8529362212072296E-2</v>
      </c>
      <c r="Q758" s="12">
        <v>-0.10081865425549399</v>
      </c>
      <c r="R758" s="12">
        <v>-4.1799346682517002E-2</v>
      </c>
      <c r="S758" s="12">
        <v>-4.6418744638945103E-2</v>
      </c>
      <c r="T758" s="12">
        <v>-8.0587303154630002E-2</v>
      </c>
      <c r="U758" s="12">
        <v>3.3407025320715501E-3</v>
      </c>
      <c r="V758" s="12">
        <v>-2.9615734811522E-2</v>
      </c>
      <c r="W758" s="12">
        <v>-1.8578363898571999E-2</v>
      </c>
      <c r="X758" s="12">
        <v>-3.3590967805009697E-2</v>
      </c>
      <c r="Y758" s="12">
        <v>-5.1043079270000399E-3</v>
      </c>
      <c r="Z758" s="12">
        <v>4.1271582560560901E-3</v>
      </c>
      <c r="AA758" s="12">
        <v>-2.0476409805761101E-2</v>
      </c>
      <c r="AB758" s="12">
        <v>-7.4663537619925002E-2</v>
      </c>
      <c r="AC758" s="12">
        <v>-5.9578652304349097E-2</v>
      </c>
      <c r="AD758" s="12">
        <v>-2.9037587095042599E-2</v>
      </c>
      <c r="AE758" s="12">
        <v>-2.2471198396998401E-2</v>
      </c>
      <c r="AF758" s="12">
        <v>-1.5939358952653099E-2</v>
      </c>
      <c r="AG758" s="12">
        <v>-4.4599651096515799E-2</v>
      </c>
      <c r="AH758" s="12">
        <v>-2.58651968309319E-2</v>
      </c>
      <c r="AI758" s="12">
        <v>-1.77932948369669E-2</v>
      </c>
      <c r="AJ758" s="12">
        <v>-1.3321741465283201E-2</v>
      </c>
      <c r="AK758" s="12">
        <v>-4.2579853160005701E-3</v>
      </c>
      <c r="AL758" s="12">
        <v>1.8297515265299799E-3</v>
      </c>
      <c r="AM758" s="12">
        <v>-9.2496515302593098E-3</v>
      </c>
      <c r="AN758" s="12">
        <v>-1.71215219614754E-2</v>
      </c>
      <c r="AO758" s="12">
        <v>-2.8885046962733401E-2</v>
      </c>
      <c r="AP758" s="12">
        <v>-5.8336000335290003E-3</v>
      </c>
      <c r="AQ758" s="12">
        <v>-3.6454251526032898E-2</v>
      </c>
      <c r="AR758" s="12">
        <v>2.4939366562052302E-2</v>
      </c>
      <c r="AS758" s="12">
        <v>-7.0921564802572902E-3</v>
      </c>
      <c r="AT758" s="12">
        <v>-4.0104048800712902E-2</v>
      </c>
      <c r="AU758" s="12">
        <v>3.1627818649892399E-2</v>
      </c>
      <c r="AW758">
        <f t="array" ref="AW758">SUMPRODUCT(B758:AU758,TRANSPOSE('QoL regression results'!$H$3:$H$48))</f>
        <v>0.85974522680768606</v>
      </c>
    </row>
    <row r="759" spans="1:49" x14ac:dyDescent="0.3">
      <c r="A759">
        <v>758</v>
      </c>
      <c r="B759" s="12">
        <v>0.89364569417674899</v>
      </c>
      <c r="C759" s="12">
        <v>4.9364846239690202E-3</v>
      </c>
      <c r="D759" s="12">
        <v>5.5595327724132504E-3</v>
      </c>
      <c r="E759" s="12">
        <v>-4.4604722246765101E-3</v>
      </c>
      <c r="F759" s="12">
        <v>2.5409654252617001E-2</v>
      </c>
      <c r="G759" s="12">
        <v>3.2249704071697999E-2</v>
      </c>
      <c r="H759" s="12">
        <v>-2.9780135965155601E-2</v>
      </c>
      <c r="I759" s="12">
        <v>-1.30142660326604E-2</v>
      </c>
      <c r="J759" s="12">
        <v>-7.0300006145207705E-2</v>
      </c>
      <c r="K759" s="12">
        <v>-3.0532799214509999E-2</v>
      </c>
      <c r="L759" s="12">
        <v>-9.81650220029604E-2</v>
      </c>
      <c r="M759" s="12">
        <v>-0.13769501836824999</v>
      </c>
      <c r="N759" s="12">
        <v>-1.5070041957467001E-2</v>
      </c>
      <c r="O759" s="12">
        <v>-5.6267372904436203E-2</v>
      </c>
      <c r="P759" s="12">
        <v>-0.10230092619407601</v>
      </c>
      <c r="Q759" s="12">
        <v>-2.2083176363828699E-2</v>
      </c>
      <c r="R759" s="12">
        <v>-4.8865030762797898E-2</v>
      </c>
      <c r="S759" s="12">
        <v>-4.93841677775907E-2</v>
      </c>
      <c r="T759" s="12">
        <v>-7.97147511228187E-2</v>
      </c>
      <c r="U759" s="12">
        <v>3.1077674662349199E-2</v>
      </c>
      <c r="V759" s="12">
        <v>-6.3773742354629501E-2</v>
      </c>
      <c r="W759" s="12">
        <v>-2.02107738036739E-2</v>
      </c>
      <c r="X759" s="12">
        <v>-4.14389603127834E-2</v>
      </c>
      <c r="Y759" s="12">
        <v>-3.6564504272037302E-3</v>
      </c>
      <c r="Z759" s="12">
        <v>1.5384062255761E-2</v>
      </c>
      <c r="AA759" s="12">
        <v>-2.4981720974895E-2</v>
      </c>
      <c r="AB759" s="12">
        <v>-7.2874444531920796E-2</v>
      </c>
      <c r="AC759" s="12">
        <v>-4.2752485491114899E-2</v>
      </c>
      <c r="AD759" s="12">
        <v>-1.7660733046243701E-2</v>
      </c>
      <c r="AE759" s="12">
        <v>-2.6295774179190101E-2</v>
      </c>
      <c r="AF759" s="12">
        <v>-1.7091932813767401E-2</v>
      </c>
      <c r="AG759" s="12">
        <v>-4.1912794087869298E-2</v>
      </c>
      <c r="AH759" s="12">
        <v>-4.2089194362468801E-2</v>
      </c>
      <c r="AI759" s="12">
        <v>-1.69135541994196E-2</v>
      </c>
      <c r="AJ759" s="12">
        <v>-1.0878134666621801E-2</v>
      </c>
      <c r="AK759" s="12">
        <v>1.4798200431335601E-3</v>
      </c>
      <c r="AL759" s="12">
        <v>4.9457456490832902E-3</v>
      </c>
      <c r="AM759" s="12">
        <v>-1.0300426365316299E-2</v>
      </c>
      <c r="AN759" s="12">
        <v>-1.7467032176493699E-2</v>
      </c>
      <c r="AO759" s="12">
        <v>-4.0451645918568001E-2</v>
      </c>
      <c r="AP759" s="12">
        <v>-1.3517517575761201E-2</v>
      </c>
      <c r="AQ759" s="12">
        <v>-4.6478607189719599E-2</v>
      </c>
      <c r="AR759" s="12">
        <v>1.8937267538393199E-2</v>
      </c>
      <c r="AS759" s="12">
        <v>-1.4444855918634401E-2</v>
      </c>
      <c r="AT759" s="12">
        <v>-4.6095590989945902E-2</v>
      </c>
      <c r="AU759" s="12">
        <v>3.2212933080057397E-2</v>
      </c>
      <c r="AW759">
        <f t="array" ref="AW759">SUMPRODUCT(B759:AU759,TRANSPOSE('QoL regression results'!$H$3:$H$48))</f>
        <v>0.85650224546336351</v>
      </c>
    </row>
    <row r="760" spans="1:49" x14ac:dyDescent="0.3">
      <c r="A760">
        <v>759</v>
      </c>
      <c r="B760" s="12">
        <v>0.89816737249600198</v>
      </c>
      <c r="C760" s="12">
        <v>2.7971817573166202E-3</v>
      </c>
      <c r="D760" s="12">
        <v>-4.2929586069051498E-3</v>
      </c>
      <c r="E760" s="12">
        <v>-3.4732134416338697E-2</v>
      </c>
      <c r="F760" s="12">
        <v>2.63533268603896E-2</v>
      </c>
      <c r="G760" s="12">
        <v>2.0839422293610101E-2</v>
      </c>
      <c r="H760" s="12">
        <v>2.39602271814443E-4</v>
      </c>
      <c r="I760" s="12">
        <v>-2.7142261224524501E-2</v>
      </c>
      <c r="J760" s="12">
        <v>-7.6329913869420701E-2</v>
      </c>
      <c r="K760" s="12">
        <v>-3.7823547372306698E-2</v>
      </c>
      <c r="L760" s="12">
        <v>-0.10285219325712899</v>
      </c>
      <c r="M760" s="12">
        <v>-0.128029542963328</v>
      </c>
      <c r="N760" s="12">
        <v>-2.2105103108736798E-2</v>
      </c>
      <c r="O760" s="12">
        <v>-9.8153836060873703E-2</v>
      </c>
      <c r="P760" s="12">
        <v>-0.12828292190774601</v>
      </c>
      <c r="Q760" s="12">
        <v>-9.49536268146213E-2</v>
      </c>
      <c r="R760" s="12">
        <v>-5.26385413942232E-2</v>
      </c>
      <c r="S760" s="12">
        <v>-5.6727509068270301E-2</v>
      </c>
      <c r="T760" s="12">
        <v>-0.103707618071925</v>
      </c>
      <c r="U760" s="12">
        <v>1.20474326898548E-2</v>
      </c>
      <c r="V760" s="12">
        <v>-3.5027896271731002E-2</v>
      </c>
      <c r="W760" s="12">
        <v>-4.3950741467842898E-2</v>
      </c>
      <c r="X760" s="12">
        <v>-4.0386281661337002E-2</v>
      </c>
      <c r="Y760" s="12">
        <v>3.7995267493053202E-3</v>
      </c>
      <c r="Z760" s="12">
        <v>-2.8221608591756799E-2</v>
      </c>
      <c r="AA760" s="12">
        <v>-1.49217916719126E-2</v>
      </c>
      <c r="AB760" s="12">
        <v>-7.4053003153908906E-2</v>
      </c>
      <c r="AC760" s="12">
        <v>-2.4763606120832501E-2</v>
      </c>
      <c r="AD760" s="12">
        <v>-4.5438419936664601E-2</v>
      </c>
      <c r="AE760" s="12">
        <v>-2.4689283015376099E-2</v>
      </c>
      <c r="AF760" s="12">
        <v>-4.7774235071468604E-3</v>
      </c>
      <c r="AG760" s="12">
        <v>-4.6071384633987501E-2</v>
      </c>
      <c r="AH760" s="12">
        <v>-4.0231738875348602E-2</v>
      </c>
      <c r="AI760" s="12">
        <v>-2.1393084710068601E-2</v>
      </c>
      <c r="AJ760" s="12">
        <v>-1.3741639423515899E-2</v>
      </c>
      <c r="AK760" s="12">
        <v>2.6737085368699798E-3</v>
      </c>
      <c r="AL760" s="12">
        <v>5.4276042050362102E-3</v>
      </c>
      <c r="AM760" s="12">
        <v>-7.7701351433524003E-3</v>
      </c>
      <c r="AN760" s="12">
        <v>-1.0879015117980499E-2</v>
      </c>
      <c r="AO760" s="12">
        <v>-3.5040363104397801E-2</v>
      </c>
      <c r="AP760" s="12">
        <v>-8.6100449530573196E-3</v>
      </c>
      <c r="AQ760" s="12">
        <v>-3.4828679986956199E-2</v>
      </c>
      <c r="AR760" s="12">
        <v>2.2414659249178501E-2</v>
      </c>
      <c r="AS760" s="12">
        <v>-1.3116015829046901E-2</v>
      </c>
      <c r="AT760" s="12">
        <v>-4.7996401866987302E-2</v>
      </c>
      <c r="AU760" s="12">
        <v>2.6770422137310599E-2</v>
      </c>
      <c r="AW760">
        <f t="array" ref="AW760">SUMPRODUCT(B760:AU760,TRANSPOSE('QoL regression results'!$H$3:$H$48))</f>
        <v>0.86336323782568958</v>
      </c>
    </row>
    <row r="761" spans="1:49" x14ac:dyDescent="0.3">
      <c r="A761">
        <v>760</v>
      </c>
      <c r="B761" s="12">
        <v>0.90092942480006</v>
      </c>
      <c r="C761" s="12">
        <v>2.2789997943106601E-3</v>
      </c>
      <c r="D761" s="12">
        <v>2.1530981203864E-2</v>
      </c>
      <c r="E761" s="12">
        <v>-1.14976545580251E-2</v>
      </c>
      <c r="F761" s="12">
        <v>2.5035794832708E-2</v>
      </c>
      <c r="G761" s="12">
        <v>2.3191654061507599E-4</v>
      </c>
      <c r="H761" s="12">
        <v>-3.1581830523247502E-3</v>
      </c>
      <c r="I761" s="12">
        <v>-1.90089260866096E-2</v>
      </c>
      <c r="J761" s="12">
        <v>-5.4725983945237401E-2</v>
      </c>
      <c r="K761" s="12">
        <v>-4.5540447189275399E-2</v>
      </c>
      <c r="L761" s="12">
        <v>-8.8361462680459898E-2</v>
      </c>
      <c r="M761" s="12">
        <v>-0.14433592666523901</v>
      </c>
      <c r="N761" s="12">
        <v>-1.30623736669035E-2</v>
      </c>
      <c r="O761" s="12">
        <v>-5.4908798599210502E-2</v>
      </c>
      <c r="P761" s="12">
        <v>-0.100368508686407</v>
      </c>
      <c r="Q761" s="12">
        <v>-4.6379615268711497E-2</v>
      </c>
      <c r="R761" s="12">
        <v>-1.43228669937957E-2</v>
      </c>
      <c r="S761" s="12">
        <v>-4.2723577963193399E-2</v>
      </c>
      <c r="T761" s="12">
        <v>-9.0812610358566706E-2</v>
      </c>
      <c r="U761" s="12">
        <v>3.9998164150138503E-3</v>
      </c>
      <c r="V761" s="12">
        <v>-8.19653422361135E-2</v>
      </c>
      <c r="W761" s="12">
        <v>-2.8096279053901E-2</v>
      </c>
      <c r="X761" s="12">
        <v>-3.8048048405750899E-2</v>
      </c>
      <c r="Y761" s="12">
        <v>1.9338837097216601E-3</v>
      </c>
      <c r="Z761" s="12">
        <v>4.9016605745236998E-3</v>
      </c>
      <c r="AA761" s="12">
        <v>1.58931231899269E-3</v>
      </c>
      <c r="AB761" s="12">
        <v>-6.5483813379909994E-2</v>
      </c>
      <c r="AC761" s="12">
        <v>-3.0686595969897201E-2</v>
      </c>
      <c r="AD761" s="12">
        <v>-8.9376300621982999E-2</v>
      </c>
      <c r="AE761" s="12">
        <v>-2.5896504414949499E-2</v>
      </c>
      <c r="AF761" s="12">
        <v>-2.09009451675168E-2</v>
      </c>
      <c r="AG761" s="12">
        <v>-4.3416269857545001E-2</v>
      </c>
      <c r="AH761" s="12">
        <v>-4.0035906564185902E-2</v>
      </c>
      <c r="AI761" s="12">
        <v>-2.0064424180672401E-2</v>
      </c>
      <c r="AJ761" s="12">
        <v>-1.08048650711803E-2</v>
      </c>
      <c r="AK761" s="12">
        <v>-1.56285989253917E-3</v>
      </c>
      <c r="AL761" s="12">
        <v>5.0397674247857696E-3</v>
      </c>
      <c r="AM761" s="12">
        <v>-1.1795670012198599E-2</v>
      </c>
      <c r="AN761" s="12">
        <v>-1.8656456039620399E-2</v>
      </c>
      <c r="AO761" s="12">
        <v>-3.2122456839393597E-2</v>
      </c>
      <c r="AP761" s="12">
        <v>-1.65755344862888E-2</v>
      </c>
      <c r="AQ761" s="12">
        <v>-3.6177497685503303E-2</v>
      </c>
      <c r="AR761" s="12">
        <v>1.99009142882394E-2</v>
      </c>
      <c r="AS761" s="12">
        <v>-8.5304451538129895E-3</v>
      </c>
      <c r="AT761" s="12">
        <v>-4.1334414184854597E-2</v>
      </c>
      <c r="AU761" s="12">
        <v>2.7388863829241501E-2</v>
      </c>
      <c r="AW761">
        <f t="array" ref="AW761">SUMPRODUCT(B761:AU761,TRANSPOSE('QoL regression results'!$H$3:$H$48))</f>
        <v>0.86593328566065986</v>
      </c>
    </row>
    <row r="762" spans="1:49" x14ac:dyDescent="0.3">
      <c r="A762">
        <v>761</v>
      </c>
      <c r="B762" s="12">
        <v>0.89250382254710203</v>
      </c>
      <c r="C762" s="12">
        <v>1.00541986941597E-3</v>
      </c>
      <c r="D762" s="12">
        <v>-9.6947627912489492E-3</v>
      </c>
      <c r="E762" s="12">
        <v>-2.9546372817642101E-2</v>
      </c>
      <c r="F762" s="12">
        <v>1.78039528430365E-2</v>
      </c>
      <c r="G762" s="12">
        <v>1.51418951490045E-2</v>
      </c>
      <c r="H762" s="12">
        <v>-8.2301432172461504E-3</v>
      </c>
      <c r="I762" s="12">
        <v>-1.86033193894619E-2</v>
      </c>
      <c r="J762" s="12">
        <v>-8.0339433889415293E-2</v>
      </c>
      <c r="K762" s="12">
        <v>-3.7549032819385597E-2</v>
      </c>
      <c r="L762" s="12">
        <v>-9.9991337124192406E-2</v>
      </c>
      <c r="M762" s="12">
        <v>-0.123329839321763</v>
      </c>
      <c r="N762" s="12">
        <v>-2.00100300151165E-2</v>
      </c>
      <c r="O762" s="12">
        <v>-1.08508954218729E-2</v>
      </c>
      <c r="P762" s="12">
        <v>-8.1119114698212105E-2</v>
      </c>
      <c r="Q762" s="12">
        <v>-2.56420220417206E-2</v>
      </c>
      <c r="R762" s="12">
        <v>-5.5389575757911001E-2</v>
      </c>
      <c r="S762" s="12">
        <v>-2.4692524264455201E-2</v>
      </c>
      <c r="T762" s="12">
        <v>-8.9591450456684998E-2</v>
      </c>
      <c r="U762" s="12">
        <v>-2.0714779279100599E-3</v>
      </c>
      <c r="V762" s="12">
        <v>-0.100528270168805</v>
      </c>
      <c r="W762" s="12">
        <v>-3.2599038090702998E-2</v>
      </c>
      <c r="X762" s="12">
        <v>-3.4955932506721202E-2</v>
      </c>
      <c r="Y762" s="12">
        <v>-2.0637757291138901E-2</v>
      </c>
      <c r="Z762" s="12">
        <v>-3.9126510069040797E-2</v>
      </c>
      <c r="AA762" s="12">
        <v>-2.14218984261648E-2</v>
      </c>
      <c r="AB762" s="12">
        <v>-7.7277230812216394E-2</v>
      </c>
      <c r="AC762" s="12">
        <v>-3.4895014378665302E-2</v>
      </c>
      <c r="AD762" s="12">
        <v>5.3322368764108603E-3</v>
      </c>
      <c r="AE762" s="12">
        <v>-2.6641017745511499E-2</v>
      </c>
      <c r="AF762" s="12">
        <v>-1.0684558105849101E-2</v>
      </c>
      <c r="AG762" s="12">
        <v>-3.61794563313158E-2</v>
      </c>
      <c r="AH762" s="12">
        <v>-2.91450952054291E-2</v>
      </c>
      <c r="AI762" s="12">
        <v>-1.9508304641660801E-2</v>
      </c>
      <c r="AJ762" s="12">
        <v>-1.48536297791265E-2</v>
      </c>
      <c r="AK762" s="12">
        <v>-1.9700807250590999E-3</v>
      </c>
      <c r="AL762" s="12">
        <v>3.9154851166492604E-3</v>
      </c>
      <c r="AM762" s="12">
        <v>-8.1047891618704106E-3</v>
      </c>
      <c r="AN762" s="12">
        <v>-1.12719830448316E-2</v>
      </c>
      <c r="AO762" s="12">
        <v>-3.4429213169413199E-2</v>
      </c>
      <c r="AP762" s="12">
        <v>-1.13121647948803E-2</v>
      </c>
      <c r="AQ762" s="12">
        <v>-4.23868632957645E-2</v>
      </c>
      <c r="AR762" s="12">
        <v>1.7886473336469699E-2</v>
      </c>
      <c r="AS762" s="12">
        <v>-1.0997723356082701E-2</v>
      </c>
      <c r="AT762" s="12">
        <v>-4.0911813608957702E-2</v>
      </c>
      <c r="AU762" s="12">
        <v>3.3868748072381001E-2</v>
      </c>
      <c r="AW762">
        <f t="array" ref="AW762">SUMPRODUCT(B762:AU762,TRANSPOSE('QoL regression results'!$H$3:$H$48))</f>
        <v>0.86727421245832226</v>
      </c>
    </row>
    <row r="763" spans="1:49" x14ac:dyDescent="0.3">
      <c r="A763">
        <v>762</v>
      </c>
      <c r="B763" s="12">
        <v>0.90368840929911998</v>
      </c>
      <c r="C763" s="12">
        <v>1.1370867169574099E-3</v>
      </c>
      <c r="D763" s="12">
        <v>-1.5534750262997801E-2</v>
      </c>
      <c r="E763" s="12">
        <v>-5.6762847936018497E-2</v>
      </c>
      <c r="F763" s="12">
        <v>2.6551282922206699E-2</v>
      </c>
      <c r="G763" s="12">
        <v>1.89386812623825E-2</v>
      </c>
      <c r="H763" s="12">
        <v>1.1916310404215501E-2</v>
      </c>
      <c r="I763" s="12">
        <v>-2.3103430286339301E-2</v>
      </c>
      <c r="J763" s="12">
        <v>-4.5827026240201602E-2</v>
      </c>
      <c r="K763" s="12">
        <v>-4.4848310137047299E-2</v>
      </c>
      <c r="L763" s="12">
        <v>-9.2410505201718396E-2</v>
      </c>
      <c r="M763" s="12">
        <v>-0.10266286561721499</v>
      </c>
      <c r="N763" s="12">
        <v>-2.3779685951737999E-2</v>
      </c>
      <c r="O763" s="12">
        <v>-4.9288536438937401E-2</v>
      </c>
      <c r="P763" s="12">
        <v>-9.2341662788640297E-2</v>
      </c>
      <c r="Q763" s="12">
        <v>-1.51022538643567E-2</v>
      </c>
      <c r="R763" s="12">
        <v>-2.04354051431112E-2</v>
      </c>
      <c r="S763" s="12">
        <v>-4.6161528089810597E-2</v>
      </c>
      <c r="T763" s="12">
        <v>-8.1524841062367098E-2</v>
      </c>
      <c r="U763" s="12">
        <v>1.3128941869949199E-2</v>
      </c>
      <c r="V763" s="12">
        <v>-4.3422809733347903E-2</v>
      </c>
      <c r="W763" s="12">
        <v>-3.5145263614650001E-2</v>
      </c>
      <c r="X763" s="12">
        <v>-2.8192001033268601E-2</v>
      </c>
      <c r="Y763" s="12">
        <v>1.62801225011906E-2</v>
      </c>
      <c r="Z763" s="12">
        <v>1.6219603714588599E-2</v>
      </c>
      <c r="AA763" s="12">
        <v>-3.0861242926468899E-2</v>
      </c>
      <c r="AB763" s="12">
        <v>-6.5483202114392694E-2</v>
      </c>
      <c r="AC763" s="12">
        <v>5.2979738495059797E-2</v>
      </c>
      <c r="AD763" s="12">
        <v>2.86400548837429E-2</v>
      </c>
      <c r="AE763" s="12">
        <v>-2.0746197904958599E-2</v>
      </c>
      <c r="AF763" s="12">
        <v>-6.9688879071573102E-3</v>
      </c>
      <c r="AG763" s="12">
        <v>-4.7188788688848397E-2</v>
      </c>
      <c r="AH763" s="12">
        <v>-3.9219215286945601E-2</v>
      </c>
      <c r="AI763" s="12">
        <v>-2.4153384849688399E-2</v>
      </c>
      <c r="AJ763" s="12">
        <v>-1.63303635345576E-2</v>
      </c>
      <c r="AK763" s="12">
        <v>-5.0637505844822704E-3</v>
      </c>
      <c r="AL763" s="12">
        <v>5.5761939230251705E-4</v>
      </c>
      <c r="AM763" s="12">
        <v>-1.1525161772372301E-2</v>
      </c>
      <c r="AN763" s="12">
        <v>-1.57705990228388E-2</v>
      </c>
      <c r="AO763" s="12">
        <v>-2.9313504188124201E-2</v>
      </c>
      <c r="AP763" s="12">
        <v>-7.7621971379796201E-3</v>
      </c>
      <c r="AQ763" s="12">
        <v>-4.5580905176474E-2</v>
      </c>
      <c r="AR763" s="12">
        <v>1.99431799191295E-2</v>
      </c>
      <c r="AS763" s="12">
        <v>-1.31688129668854E-2</v>
      </c>
      <c r="AT763" s="12">
        <v>-4.79642399848874E-2</v>
      </c>
      <c r="AU763" s="12">
        <v>2.5586045174370301E-2</v>
      </c>
      <c r="AW763">
        <f t="array" ref="AW763">SUMPRODUCT(B763:AU763,TRANSPOSE('QoL regression results'!$H$3:$H$48))</f>
        <v>0.86502681340447685</v>
      </c>
    </row>
    <row r="764" spans="1:49" x14ac:dyDescent="0.3">
      <c r="A764">
        <v>763</v>
      </c>
      <c r="B764" s="12">
        <v>0.896966494891139</v>
      </c>
      <c r="C764" s="12">
        <v>-1.7462531453496799E-3</v>
      </c>
      <c r="D764" s="12">
        <v>-9.5873702995910304E-3</v>
      </c>
      <c r="E764" s="12">
        <v>-4.50119187246159E-2</v>
      </c>
      <c r="F764" s="12">
        <v>2.0586581773716198E-2</v>
      </c>
      <c r="G764" s="12">
        <v>1.71263800737484E-2</v>
      </c>
      <c r="H764" s="12">
        <v>-1.0482124426515801E-2</v>
      </c>
      <c r="I764" s="12">
        <v>-1.3612989159520399E-2</v>
      </c>
      <c r="J764" s="12">
        <v>-8.5697264009293797E-2</v>
      </c>
      <c r="K764" s="12">
        <v>-3.7115586874537101E-2</v>
      </c>
      <c r="L764" s="12">
        <v>-6.9208662131537896E-2</v>
      </c>
      <c r="M764" s="12">
        <v>-9.0820066559386806E-2</v>
      </c>
      <c r="N764" s="12">
        <v>-1.6746746875781999E-2</v>
      </c>
      <c r="O764" s="12">
        <v>-4.0310440479815697E-2</v>
      </c>
      <c r="P764" s="12">
        <v>-0.121522887422175</v>
      </c>
      <c r="Q764" s="12">
        <v>-2.6234871794383999E-2</v>
      </c>
      <c r="R764" s="12">
        <v>-7.45747179690565E-2</v>
      </c>
      <c r="S764" s="12">
        <v>-5.2955177287184498E-2</v>
      </c>
      <c r="T764" s="12">
        <v>-8.9468693032077301E-2</v>
      </c>
      <c r="U764" s="12">
        <v>-3.13571154799996E-2</v>
      </c>
      <c r="V764" s="12">
        <v>-1.8688524280128099E-3</v>
      </c>
      <c r="W764" s="12">
        <v>-2.19581783166552E-2</v>
      </c>
      <c r="X764" s="12">
        <v>-2.35165243415748E-2</v>
      </c>
      <c r="Y764" s="12">
        <v>1.5011999562074101E-2</v>
      </c>
      <c r="Z764" s="13">
        <v>4.3517906775144599E-5</v>
      </c>
      <c r="AA764" s="12">
        <v>-2.9526334737029501E-2</v>
      </c>
      <c r="AB764" s="12">
        <v>-6.5145977774130906E-2</v>
      </c>
      <c r="AC764" s="12">
        <v>-4.0689554580969803E-2</v>
      </c>
      <c r="AD764" s="12">
        <v>-7.4527562707710507E-2</v>
      </c>
      <c r="AE764" s="12">
        <v>-2.87178272709856E-2</v>
      </c>
      <c r="AF764" s="12">
        <v>-2.0720227985433201E-2</v>
      </c>
      <c r="AG764" s="12">
        <v>-4.17428447386737E-2</v>
      </c>
      <c r="AH764" s="12">
        <v>-3.3917402967889199E-2</v>
      </c>
      <c r="AI764" s="12">
        <v>-1.5421965426683599E-2</v>
      </c>
      <c r="AJ764" s="12">
        <v>-1.2081086548545001E-2</v>
      </c>
      <c r="AK764" s="12">
        <v>-7.5765557299749904E-4</v>
      </c>
      <c r="AL764" s="12">
        <v>3.5619542698839199E-3</v>
      </c>
      <c r="AM764" s="12">
        <v>-2.3772978902011502E-3</v>
      </c>
      <c r="AN764" s="12">
        <v>-2.4239354104224699E-2</v>
      </c>
      <c r="AO764" s="12">
        <v>-3.1951671699604403E-2</v>
      </c>
      <c r="AP764" s="12">
        <v>-1.0710282970894901E-2</v>
      </c>
      <c r="AQ764" s="12">
        <v>-4.0921085030253303E-2</v>
      </c>
      <c r="AR764" s="12">
        <v>2.46834639476677E-2</v>
      </c>
      <c r="AS764" s="12">
        <v>-9.4453940165202394E-3</v>
      </c>
      <c r="AT764" s="12">
        <v>-4.4323394762882801E-2</v>
      </c>
      <c r="AU764" s="12">
        <v>2.5652894899148002E-2</v>
      </c>
      <c r="AW764">
        <f t="array" ref="AW764">SUMPRODUCT(B764:AU764,TRANSPOSE('QoL regression results'!$H$3:$H$48))</f>
        <v>0.86661104619313378</v>
      </c>
    </row>
    <row r="765" spans="1:49" x14ac:dyDescent="0.3">
      <c r="A765">
        <v>764</v>
      </c>
      <c r="B765" s="12">
        <v>0.89190313711422198</v>
      </c>
      <c r="C765" s="12">
        <v>-3.26728149171576E-3</v>
      </c>
      <c r="D765" s="12">
        <v>-6.5961110916174402E-3</v>
      </c>
      <c r="E765" s="12">
        <v>-3.5400277973766901E-2</v>
      </c>
      <c r="F765" s="12">
        <v>2.3461206945886898E-2</v>
      </c>
      <c r="G765" s="12">
        <v>7.4950447381792401E-3</v>
      </c>
      <c r="H765" s="12">
        <v>2.7154624670900399E-3</v>
      </c>
      <c r="I765" s="12">
        <v>-1.31293728337125E-2</v>
      </c>
      <c r="J765" s="12">
        <v>-6.5244681467898996E-2</v>
      </c>
      <c r="K765" s="12">
        <v>-4.66214959588961E-2</v>
      </c>
      <c r="L765" s="12">
        <v>-9.6445752649781696E-2</v>
      </c>
      <c r="M765" s="12">
        <v>-8.0504787833861599E-2</v>
      </c>
      <c r="N765" s="12">
        <v>-1.5218915762601299E-2</v>
      </c>
      <c r="O765" s="12">
        <v>-6.1405725464797403E-2</v>
      </c>
      <c r="P765" s="12">
        <v>-0.11232596613434601</v>
      </c>
      <c r="Q765" s="12">
        <v>-9.8571843485928498E-2</v>
      </c>
      <c r="R765" s="12">
        <v>-8.4734025228047793E-2</v>
      </c>
      <c r="S765" s="12">
        <v>-5.0682529779905901E-2</v>
      </c>
      <c r="T765" s="12">
        <v>-8.8150321660790995E-2</v>
      </c>
      <c r="U765" s="12">
        <v>-1.99080099908031E-2</v>
      </c>
      <c r="V765" s="12">
        <v>-8.1483092126398898E-2</v>
      </c>
      <c r="W765" s="12">
        <v>-2.4045217778179501E-2</v>
      </c>
      <c r="X765" s="12">
        <v>-8.7695679647551098E-3</v>
      </c>
      <c r="Y765" s="12">
        <v>3.1761595792795E-2</v>
      </c>
      <c r="Z765" s="12">
        <v>7.0078793327575401E-3</v>
      </c>
      <c r="AA765" s="12">
        <v>-2.4173731551707201E-2</v>
      </c>
      <c r="AB765" s="12">
        <v>-6.1856179873903301E-2</v>
      </c>
      <c r="AC765" s="12">
        <v>-1.39837324718045E-2</v>
      </c>
      <c r="AD765" s="12">
        <v>-2.6171489129630601E-2</v>
      </c>
      <c r="AE765" s="12">
        <v>-2.8456101109048001E-2</v>
      </c>
      <c r="AF765" s="12">
        <v>-2.05001938521642E-2</v>
      </c>
      <c r="AG765" s="12">
        <v>-4.3323870809276403E-2</v>
      </c>
      <c r="AH765" s="12">
        <v>-3.2700327361232601E-2</v>
      </c>
      <c r="AI765" s="12">
        <v>-1.6667474316803401E-2</v>
      </c>
      <c r="AJ765" s="12">
        <v>-1.03033760595404E-2</v>
      </c>
      <c r="AK765" s="12">
        <v>-8.6253074366441605E-3</v>
      </c>
      <c r="AL765" s="12">
        <v>-2.5590768763860398E-4</v>
      </c>
      <c r="AM765" s="12">
        <v>-1.15762892856078E-2</v>
      </c>
      <c r="AN765" s="12">
        <v>-2.2666080036093099E-2</v>
      </c>
      <c r="AO765" s="12">
        <v>-2.84595617879023E-2</v>
      </c>
      <c r="AP765" s="12">
        <v>-1.0734255153402399E-3</v>
      </c>
      <c r="AQ765" s="12">
        <v>-3.2902645754572302E-2</v>
      </c>
      <c r="AR765" s="12">
        <v>1.9020983120181599E-2</v>
      </c>
      <c r="AS765" s="12">
        <v>-1.33314627407022E-2</v>
      </c>
      <c r="AT765" s="12">
        <v>-4.5910546837702897E-2</v>
      </c>
      <c r="AU765" s="12">
        <v>3.4559877939184303E-2</v>
      </c>
      <c r="AW765">
        <f t="array" ref="AW765">SUMPRODUCT(B765:AU765,TRANSPOSE('QoL regression results'!$H$3:$H$48))</f>
        <v>0.85894690206535074</v>
      </c>
    </row>
    <row r="766" spans="1:49" x14ac:dyDescent="0.3">
      <c r="A766">
        <v>765</v>
      </c>
      <c r="B766" s="12">
        <v>0.89326369482245105</v>
      </c>
      <c r="C766" s="12">
        <v>4.7798855836327196E-3</v>
      </c>
      <c r="D766" s="12">
        <v>1.7041426550955401E-2</v>
      </c>
      <c r="E766" s="12">
        <v>-4.3202096839362797E-2</v>
      </c>
      <c r="F766" s="12">
        <v>1.4842465652305899E-2</v>
      </c>
      <c r="G766" s="12">
        <v>9.8296767283783206E-4</v>
      </c>
      <c r="H766" s="12">
        <v>1.6217869038567201E-2</v>
      </c>
      <c r="I766" s="12">
        <v>-1.6226430452781299E-2</v>
      </c>
      <c r="J766" s="12">
        <v>-6.3067721715663397E-2</v>
      </c>
      <c r="K766" s="12">
        <v>-3.8971657799855099E-2</v>
      </c>
      <c r="L766" s="12">
        <v>-0.119276340229895</v>
      </c>
      <c r="M766" s="12">
        <v>-8.0764178260724698E-2</v>
      </c>
      <c r="N766" s="12">
        <v>-2.0633742043867399E-2</v>
      </c>
      <c r="O766" s="12">
        <v>-6.9714619800068794E-2</v>
      </c>
      <c r="P766" s="12">
        <v>-9.0466721570818295E-2</v>
      </c>
      <c r="Q766" s="12">
        <v>-4.1873483823839201E-2</v>
      </c>
      <c r="R766" s="12">
        <v>-4.5130315319565101E-2</v>
      </c>
      <c r="S766" s="12">
        <v>-3.8902199963875797E-2</v>
      </c>
      <c r="T766" s="12">
        <v>-0.124461817022679</v>
      </c>
      <c r="U766" s="12">
        <v>-5.7125012347432097E-4</v>
      </c>
      <c r="V766" s="12">
        <v>-5.4341531140685503E-2</v>
      </c>
      <c r="W766" s="12">
        <v>-3.2610238344859502E-2</v>
      </c>
      <c r="X766" s="12">
        <v>-5.2338629288332897E-2</v>
      </c>
      <c r="Y766" s="12">
        <v>3.53346185828202E-3</v>
      </c>
      <c r="Z766" s="12">
        <v>1.3207546157879699E-2</v>
      </c>
      <c r="AA766" s="12">
        <v>-2.0857534886521398E-2</v>
      </c>
      <c r="AB766" s="12">
        <v>-7.7518765217003099E-2</v>
      </c>
      <c r="AC766" s="12">
        <v>1.5720604476127002E-2</v>
      </c>
      <c r="AD766" s="12">
        <v>-6.8860972840732101E-2</v>
      </c>
      <c r="AE766" s="12">
        <v>-2.5749135017044698E-2</v>
      </c>
      <c r="AF766" s="12">
        <v>-1.6826381338694799E-2</v>
      </c>
      <c r="AG766" s="12">
        <v>-4.2388132023580299E-2</v>
      </c>
      <c r="AH766" s="12">
        <v>-3.3439979031268802E-2</v>
      </c>
      <c r="AI766" s="12">
        <v>-2.40935224049557E-2</v>
      </c>
      <c r="AJ766" s="12">
        <v>-7.8512370267990097E-3</v>
      </c>
      <c r="AK766" s="12">
        <v>2.23751774828998E-3</v>
      </c>
      <c r="AL766" s="12">
        <v>1.23518342150778E-3</v>
      </c>
      <c r="AM766" s="12">
        <v>-9.1931847625482902E-3</v>
      </c>
      <c r="AN766" s="12">
        <v>-2.1635668830014401E-2</v>
      </c>
      <c r="AO766" s="12">
        <v>-2.5949861582499099E-2</v>
      </c>
      <c r="AP766" s="12">
        <v>-9.5907647570542508E-3</v>
      </c>
      <c r="AQ766" s="12">
        <v>-3.4213231553642399E-2</v>
      </c>
      <c r="AR766" s="12">
        <v>2.1232656007244902E-2</v>
      </c>
      <c r="AS766" s="12">
        <v>-1.09955011319213E-2</v>
      </c>
      <c r="AT766" s="12">
        <v>-4.9911441079463499E-2</v>
      </c>
      <c r="AU766" s="12">
        <v>3.2032358925062801E-2</v>
      </c>
      <c r="AW766">
        <f t="array" ref="AW766">SUMPRODUCT(B766:AU766,TRANSPOSE('QoL regression results'!$H$3:$H$48))</f>
        <v>0.86105889921268997</v>
      </c>
    </row>
    <row r="767" spans="1:49" x14ac:dyDescent="0.3">
      <c r="A767">
        <v>766</v>
      </c>
      <c r="B767" s="12">
        <v>0.90087573056702897</v>
      </c>
      <c r="C767" s="12">
        <v>-4.6864401017777902E-3</v>
      </c>
      <c r="D767" s="12">
        <v>-1.5354146748600099E-2</v>
      </c>
      <c r="E767" s="12">
        <v>-6.3467729297202805E-2</v>
      </c>
      <c r="F767" s="12">
        <v>2.1680380140478898E-2</v>
      </c>
      <c r="G767" s="12">
        <v>2.0398160038609101E-2</v>
      </c>
      <c r="H767" s="12">
        <v>2.33675018014552E-2</v>
      </c>
      <c r="I767" s="12">
        <v>-2.4760316962492201E-2</v>
      </c>
      <c r="J767" s="12">
        <v>-3.4915196567424603E-2</v>
      </c>
      <c r="K767" s="12">
        <v>-4.5570175065951297E-2</v>
      </c>
      <c r="L767" s="12">
        <v>-0.107825644252661</v>
      </c>
      <c r="M767" s="12">
        <v>-0.13826758267271599</v>
      </c>
      <c r="N767" s="12">
        <v>-2.0820751428143901E-2</v>
      </c>
      <c r="O767" s="12">
        <v>-6.4172242909213098E-2</v>
      </c>
      <c r="P767" s="12">
        <v>-7.2864176499802202E-2</v>
      </c>
      <c r="Q767" s="12">
        <v>-5.6557853625538897E-2</v>
      </c>
      <c r="R767" s="12">
        <v>-7.1869926525538502E-2</v>
      </c>
      <c r="S767" s="12">
        <v>-3.9677473997244098E-2</v>
      </c>
      <c r="T767" s="12">
        <v>-8.9867708719872402E-2</v>
      </c>
      <c r="U767" s="12">
        <v>-7.8064564667125703E-3</v>
      </c>
      <c r="V767" s="12">
        <v>-7.8016607814936106E-2</v>
      </c>
      <c r="W767" s="12">
        <v>-2.3418594703515299E-2</v>
      </c>
      <c r="X767" s="12">
        <v>-1.21577776820792E-2</v>
      </c>
      <c r="Y767" s="12">
        <v>-1.01712973290472E-2</v>
      </c>
      <c r="Z767" s="12">
        <v>2.20057603425825E-3</v>
      </c>
      <c r="AA767" s="12">
        <v>-2.4163157852709598E-2</v>
      </c>
      <c r="AB767" s="12">
        <v>-6.7018100878488404E-2</v>
      </c>
      <c r="AC767" s="12">
        <v>-3.7454748818524203E-2</v>
      </c>
      <c r="AD767" s="12">
        <v>2.8461420540039799E-2</v>
      </c>
      <c r="AE767" s="12">
        <v>-2.4863318491493602E-2</v>
      </c>
      <c r="AF767" s="12">
        <v>-1.11741909134285E-2</v>
      </c>
      <c r="AG767" s="12">
        <v>-4.7159418980873197E-2</v>
      </c>
      <c r="AH767" s="12">
        <v>-3.49114225173539E-2</v>
      </c>
      <c r="AI767" s="12">
        <v>-2.1174563437979198E-2</v>
      </c>
      <c r="AJ767" s="12">
        <v>-1.03091982369008E-2</v>
      </c>
      <c r="AK767" s="12">
        <v>-5.3791822063665503E-3</v>
      </c>
      <c r="AL767" s="12">
        <v>-3.9046809894442199E-3</v>
      </c>
      <c r="AM767" s="12">
        <v>-1.00575704272749E-2</v>
      </c>
      <c r="AN767" s="12">
        <v>-2.1410408767911698E-2</v>
      </c>
      <c r="AO767" s="12">
        <v>-3.50643080059116E-2</v>
      </c>
      <c r="AP767" s="12">
        <v>-1.009882458906E-2</v>
      </c>
      <c r="AQ767" s="12">
        <v>-3.6426529141753802E-2</v>
      </c>
      <c r="AR767" s="12">
        <v>1.93596783898814E-2</v>
      </c>
      <c r="AS767" s="12">
        <v>-7.4531156834315602E-3</v>
      </c>
      <c r="AT767" s="12">
        <v>-3.8464784195608698E-2</v>
      </c>
      <c r="AU767" s="12">
        <v>2.9877495893902602E-2</v>
      </c>
      <c r="AW767">
        <f t="array" ref="AW767">SUMPRODUCT(B767:AU767,TRANSPOSE('QoL regression results'!$H$3:$H$48))</f>
        <v>0.86205962706023087</v>
      </c>
    </row>
    <row r="768" spans="1:49" x14ac:dyDescent="0.3">
      <c r="A768">
        <v>767</v>
      </c>
      <c r="B768" s="12">
        <v>0.88333004214993505</v>
      </c>
      <c r="C768" s="12">
        <v>3.2648818132861501E-3</v>
      </c>
      <c r="D768" s="12">
        <v>-1.9947312203429001E-2</v>
      </c>
      <c r="E768" s="12">
        <v>-2.8846278764751598E-2</v>
      </c>
      <c r="F768" s="12">
        <v>2.1630514673968801E-2</v>
      </c>
      <c r="G768" s="12">
        <v>2.0942624376632302E-2</v>
      </c>
      <c r="H768" s="12">
        <v>-2.41697376977246E-3</v>
      </c>
      <c r="I768" s="12">
        <v>-2.6035256023413399E-2</v>
      </c>
      <c r="J768" s="12">
        <v>-7.7336875584528494E-2</v>
      </c>
      <c r="K768" s="12">
        <v>-3.1626770018437597E-2</v>
      </c>
      <c r="L768" s="12">
        <v>-0.10162487652272401</v>
      </c>
      <c r="M768" s="12">
        <v>-4.4390589927410698E-2</v>
      </c>
      <c r="N768" s="12">
        <v>-1.79216455337564E-2</v>
      </c>
      <c r="O768" s="12">
        <v>-7.9212548525336102E-2</v>
      </c>
      <c r="P768" s="12">
        <v>-0.118246532300153</v>
      </c>
      <c r="Q768" s="12">
        <v>-4.5194884641753801E-2</v>
      </c>
      <c r="R768" s="12">
        <v>-4.8638035211950002E-2</v>
      </c>
      <c r="S768" s="12">
        <v>-3.11396097747541E-2</v>
      </c>
      <c r="T768" s="12">
        <v>-4.78826009110698E-2</v>
      </c>
      <c r="U768" s="12">
        <v>1.40507529239224E-2</v>
      </c>
      <c r="V768" s="12">
        <v>-4.9424830974710697E-2</v>
      </c>
      <c r="W768" s="12">
        <v>-2.0897317112199599E-2</v>
      </c>
      <c r="X768" s="12">
        <v>-8.9861190211601299E-3</v>
      </c>
      <c r="Y768" s="12">
        <v>3.6874855376567402E-3</v>
      </c>
      <c r="Z768" s="12">
        <v>1.7116453817713501E-2</v>
      </c>
      <c r="AA768" s="12">
        <v>-3.0279189469885399E-2</v>
      </c>
      <c r="AB768" s="12">
        <v>-6.7559240014250996E-2</v>
      </c>
      <c r="AC768" s="12">
        <v>4.8734365325537998E-3</v>
      </c>
      <c r="AD768" s="12">
        <v>-7.3962903177527503E-2</v>
      </c>
      <c r="AE768" s="12">
        <v>-2.9363538461985798E-2</v>
      </c>
      <c r="AF768" s="12">
        <v>-1.9169020369785902E-2</v>
      </c>
      <c r="AG768" s="12">
        <v>-3.4840519398226397E-2</v>
      </c>
      <c r="AH768" s="12">
        <v>-3.4392410002969498E-2</v>
      </c>
      <c r="AI768" s="12">
        <v>-1.9171382494806499E-2</v>
      </c>
      <c r="AJ768" s="12">
        <v>-1.14719432550333E-2</v>
      </c>
      <c r="AK768" s="12">
        <v>-2.49193080955144E-3</v>
      </c>
      <c r="AL768" s="12">
        <v>4.7278261644946099E-3</v>
      </c>
      <c r="AM768" s="12">
        <v>-1.0296650881881E-2</v>
      </c>
      <c r="AN768" s="12">
        <v>-1.78208161683664E-2</v>
      </c>
      <c r="AO768" s="12">
        <v>-3.5775417044332597E-2</v>
      </c>
      <c r="AP768" s="12">
        <v>-8.2583590507511392E-3</v>
      </c>
      <c r="AQ768" s="12">
        <v>-4.3466323516993297E-2</v>
      </c>
      <c r="AR768" s="12">
        <v>2.2146243347012099E-2</v>
      </c>
      <c r="AS768" s="12">
        <v>-8.3490980700531899E-3</v>
      </c>
      <c r="AT768" s="12">
        <v>-3.7838049716482601E-2</v>
      </c>
      <c r="AU768" s="12">
        <v>3.2103428624300101E-2</v>
      </c>
      <c r="AW768">
        <f t="array" ref="AW768">SUMPRODUCT(B768:AU768,TRANSPOSE('QoL regression results'!$H$3:$H$48))</f>
        <v>0.85366545831146012</v>
      </c>
    </row>
    <row r="769" spans="1:49" x14ac:dyDescent="0.3">
      <c r="A769">
        <v>768</v>
      </c>
      <c r="B769" s="12">
        <v>0.88613593731812101</v>
      </c>
      <c r="C769" s="12">
        <v>3.79149302973465E-3</v>
      </c>
      <c r="D769" s="12">
        <v>1.2804807948063501E-2</v>
      </c>
      <c r="E769" s="12">
        <v>-1.9183926878014498E-2</v>
      </c>
      <c r="F769" s="12">
        <v>1.8035013546421098E-2</v>
      </c>
      <c r="G769" s="12">
        <v>1.33697691107032E-2</v>
      </c>
      <c r="H769" s="12">
        <v>-3.00117309198093E-3</v>
      </c>
      <c r="I769" s="12">
        <v>-1.3913258869060301E-2</v>
      </c>
      <c r="J769" s="12">
        <v>-8.4970213697602798E-2</v>
      </c>
      <c r="K769" s="12">
        <v>-4.3232607006746103E-2</v>
      </c>
      <c r="L769" s="12">
        <v>-8.1496741922948701E-2</v>
      </c>
      <c r="M769" s="12">
        <v>-9.5003147267906193E-2</v>
      </c>
      <c r="N769" s="12">
        <v>-1.9156774694839101E-2</v>
      </c>
      <c r="O769" s="12">
        <v>-6.7815568694061398E-2</v>
      </c>
      <c r="P769" s="12">
        <v>-0.10009740645819799</v>
      </c>
      <c r="Q769" s="12">
        <v>-5.5669923307861802E-2</v>
      </c>
      <c r="R769" s="12">
        <v>-7.0251691610507594E-2</v>
      </c>
      <c r="S769" s="12">
        <v>-4.0223112640150702E-2</v>
      </c>
      <c r="T769" s="12">
        <v>-7.5672226126554804E-2</v>
      </c>
      <c r="U769" s="12">
        <v>7.6399611105673702E-3</v>
      </c>
      <c r="V769" s="12">
        <v>-5.4291690387893402E-2</v>
      </c>
      <c r="W769" s="12">
        <v>-2.6645493667642298E-2</v>
      </c>
      <c r="X769" s="12">
        <v>-1.9689899829373001E-2</v>
      </c>
      <c r="Y769" s="12">
        <v>1.03864601159781E-3</v>
      </c>
      <c r="Z769" s="12">
        <v>1.6691285066043799E-2</v>
      </c>
      <c r="AA769" s="12">
        <v>-2.3385687424235E-2</v>
      </c>
      <c r="AB769" s="12">
        <v>-7.4288959621102602E-2</v>
      </c>
      <c r="AC769" s="12">
        <v>6.5525859674265803E-3</v>
      </c>
      <c r="AD769" s="12">
        <v>-1.12221929577692E-2</v>
      </c>
      <c r="AE769" s="12">
        <v>-2.5007443060897399E-2</v>
      </c>
      <c r="AF769" s="12">
        <v>2.5332919582499001E-4</v>
      </c>
      <c r="AG769" s="12">
        <v>-4.4481558655575099E-2</v>
      </c>
      <c r="AH769" s="12">
        <v>-3.3556149942435498E-2</v>
      </c>
      <c r="AI769" s="12">
        <v>-1.8214987539393102E-2</v>
      </c>
      <c r="AJ769" s="12">
        <v>-1.01665246122626E-2</v>
      </c>
      <c r="AK769" s="12">
        <v>-7.1669073156308697E-3</v>
      </c>
      <c r="AL769" s="12">
        <v>4.0021788154323496E-3</v>
      </c>
      <c r="AM769" s="12">
        <v>-9.9340359323609202E-3</v>
      </c>
      <c r="AN769" s="12">
        <v>-1.55900040913673E-2</v>
      </c>
      <c r="AO769" s="12">
        <v>-2.65459999174005E-2</v>
      </c>
      <c r="AP769" s="12">
        <v>-1.0598091924845E-2</v>
      </c>
      <c r="AQ769" s="12">
        <v>-3.5433693376458998E-2</v>
      </c>
      <c r="AR769" s="12">
        <v>2.5447418903096701E-2</v>
      </c>
      <c r="AS769" s="12">
        <v>-1.2617661252314401E-2</v>
      </c>
      <c r="AT769" s="12">
        <v>-4.7294953483940097E-2</v>
      </c>
      <c r="AU769" s="12">
        <v>3.0640873505906201E-2</v>
      </c>
      <c r="AW769">
        <f t="array" ref="AW769">SUMPRODUCT(B769:AU769,TRANSPOSE('QoL regression results'!$H$3:$H$48))</f>
        <v>0.85658196619111782</v>
      </c>
    </row>
    <row r="770" spans="1:49" x14ac:dyDescent="0.3">
      <c r="A770">
        <v>769</v>
      </c>
      <c r="B770" s="12">
        <v>0.898865673186938</v>
      </c>
      <c r="C770" s="12">
        <v>6.5955023669781398E-4</v>
      </c>
      <c r="D770" s="12">
        <v>1.2410936451735101E-3</v>
      </c>
      <c r="E770" s="12">
        <v>-5.1283142978646799E-2</v>
      </c>
      <c r="F770" s="12">
        <v>2.1868856812821601E-2</v>
      </c>
      <c r="G770" s="12">
        <v>1.6643273288237399E-2</v>
      </c>
      <c r="H770" s="12">
        <v>7.1811030873480898E-4</v>
      </c>
      <c r="I770" s="12">
        <v>-1.19275852951609E-2</v>
      </c>
      <c r="J770" s="12">
        <v>-6.1864462852050502E-2</v>
      </c>
      <c r="K770" s="12">
        <v>-4.1515397353911701E-2</v>
      </c>
      <c r="L770" s="12">
        <v>-0.106249455044351</v>
      </c>
      <c r="M770" s="12">
        <v>-9.7900094254818201E-2</v>
      </c>
      <c r="N770" s="12">
        <v>-1.8100277170137902E-2</v>
      </c>
      <c r="O770" s="12">
        <v>-6.2539470100693995E-2</v>
      </c>
      <c r="P770" s="12">
        <v>-8.6220608740006893E-2</v>
      </c>
      <c r="Q770" s="12">
        <v>-5.9043571446566002E-2</v>
      </c>
      <c r="R770" s="12">
        <v>-9.3440718661415206E-2</v>
      </c>
      <c r="S770" s="12">
        <v>-4.7265218579146798E-2</v>
      </c>
      <c r="T770" s="12">
        <v>-0.10306059303480999</v>
      </c>
      <c r="U770" s="12">
        <v>1.11593611429505E-2</v>
      </c>
      <c r="V770" s="12">
        <v>-5.6607305989714703E-2</v>
      </c>
      <c r="W770" s="12">
        <v>-2.10149042681189E-2</v>
      </c>
      <c r="X770" s="12">
        <v>-4.4698694016173698E-2</v>
      </c>
      <c r="Y770" s="12">
        <v>-1.3911679948896199E-3</v>
      </c>
      <c r="Z770" s="12">
        <v>1.9539906475061798E-3</v>
      </c>
      <c r="AA770" s="12">
        <v>-1.6206890130766101E-2</v>
      </c>
      <c r="AB770" s="12">
        <v>-7.5678888794263294E-2</v>
      </c>
      <c r="AC770" s="12">
        <v>-3.7371415103246201E-2</v>
      </c>
      <c r="AD770" s="12">
        <v>4.5042504800740998E-3</v>
      </c>
      <c r="AE770" s="12">
        <v>-2.7391450955090602E-2</v>
      </c>
      <c r="AF770" s="12">
        <v>-1.37340984033981E-2</v>
      </c>
      <c r="AG770" s="12">
        <v>-3.7427128035892002E-2</v>
      </c>
      <c r="AH770" s="12">
        <v>-3.5771412996191999E-2</v>
      </c>
      <c r="AI770" s="12">
        <v>-1.94204564491821E-2</v>
      </c>
      <c r="AJ770" s="12">
        <v>-1.26343882727512E-2</v>
      </c>
      <c r="AK770" s="12">
        <v>-3.9962113612393999E-3</v>
      </c>
      <c r="AL770" s="12">
        <v>6.4466960505245904E-4</v>
      </c>
      <c r="AM770" s="12">
        <v>-1.4987497329222299E-2</v>
      </c>
      <c r="AN770" s="12">
        <v>-1.70710589837209E-2</v>
      </c>
      <c r="AO770" s="12">
        <v>-4.0345405439312899E-2</v>
      </c>
      <c r="AP770" s="12">
        <v>-1.1194831247571599E-2</v>
      </c>
      <c r="AQ770" s="12">
        <v>-4.3102123168957097E-2</v>
      </c>
      <c r="AR770" s="12">
        <v>2.62995349025308E-2</v>
      </c>
      <c r="AS770" s="12">
        <v>-1.3925605852290799E-2</v>
      </c>
      <c r="AT770" s="12">
        <v>-5.04860710132531E-2</v>
      </c>
      <c r="AU770" s="12">
        <v>3.4915877267100499E-2</v>
      </c>
      <c r="AW770">
        <f t="array" ref="AW770">SUMPRODUCT(B770:AU770,TRANSPOSE('QoL regression results'!$H$3:$H$48))</f>
        <v>0.86373892979579847</v>
      </c>
    </row>
    <row r="771" spans="1:49" x14ac:dyDescent="0.3">
      <c r="A771">
        <v>770</v>
      </c>
      <c r="B771" s="12">
        <v>0.888613337152102</v>
      </c>
      <c r="C771" s="12">
        <v>5.5643621226417403E-3</v>
      </c>
      <c r="D771" s="12">
        <v>-9.1929383621256206E-3</v>
      </c>
      <c r="E771" s="12">
        <v>-4.1483899258427701E-2</v>
      </c>
      <c r="F771" s="12">
        <v>2.62854966141759E-2</v>
      </c>
      <c r="G771" s="12">
        <v>1.3285921863468299E-2</v>
      </c>
      <c r="H771" s="12">
        <v>1.20362832688495E-2</v>
      </c>
      <c r="I771" s="12">
        <v>-6.7854706169342702E-3</v>
      </c>
      <c r="J771" s="12">
        <v>-4.8266177792924102E-2</v>
      </c>
      <c r="K771" s="12">
        <v>-3.9720625943174603E-2</v>
      </c>
      <c r="L771" s="12">
        <v>-8.06907425519479E-2</v>
      </c>
      <c r="M771" s="12">
        <v>-0.12902048381704201</v>
      </c>
      <c r="N771" s="12">
        <v>-1.78466244505045E-2</v>
      </c>
      <c r="O771" s="12">
        <v>-4.6405716731329802E-2</v>
      </c>
      <c r="P771" s="12">
        <v>-6.3102211962230301E-2</v>
      </c>
      <c r="Q771" s="12">
        <v>-7.9087986510334801E-2</v>
      </c>
      <c r="R771" s="12">
        <v>-7.1790236470509902E-2</v>
      </c>
      <c r="S771" s="12">
        <v>-4.5978677965924003E-2</v>
      </c>
      <c r="T771" s="12">
        <v>-0.112128303565042</v>
      </c>
      <c r="U771" s="12">
        <v>2.41437032372919E-2</v>
      </c>
      <c r="V771" s="12">
        <v>1.0893817947401199E-2</v>
      </c>
      <c r="W771" s="12">
        <v>-2.8988564884642399E-2</v>
      </c>
      <c r="X771" s="12">
        <v>-5.1983823364507201E-2</v>
      </c>
      <c r="Y771" s="12">
        <v>-1.5837539704949201E-2</v>
      </c>
      <c r="Z771" s="12">
        <v>5.5039408132933898E-3</v>
      </c>
      <c r="AA771" s="12">
        <v>-1.62732138510495E-2</v>
      </c>
      <c r="AB771" s="12">
        <v>-4.1223533600228401E-2</v>
      </c>
      <c r="AC771" s="12">
        <v>-4.8975282427636598E-3</v>
      </c>
      <c r="AD771" s="12">
        <v>-2.9673335257127599E-2</v>
      </c>
      <c r="AE771" s="12">
        <v>-2.4721785571614301E-2</v>
      </c>
      <c r="AF771" s="12">
        <v>-1.5525048945722099E-2</v>
      </c>
      <c r="AG771" s="12">
        <v>-4.1184654532122097E-2</v>
      </c>
      <c r="AH771" s="12">
        <v>-3.9282844411439102E-2</v>
      </c>
      <c r="AI771" s="12">
        <v>-1.37259212226261E-2</v>
      </c>
      <c r="AJ771" s="12">
        <v>-9.5467874423662905E-3</v>
      </c>
      <c r="AK771" s="12">
        <v>-4.1747642958757701E-3</v>
      </c>
      <c r="AL771" s="12">
        <v>5.84216485128053E-3</v>
      </c>
      <c r="AM771" s="12">
        <v>-6.8608160043209399E-3</v>
      </c>
      <c r="AN771" s="12">
        <v>-1.8907934334548401E-2</v>
      </c>
      <c r="AO771" s="12">
        <v>-3.9374757233116203E-2</v>
      </c>
      <c r="AP771" s="12">
        <v>-1.22739758526887E-2</v>
      </c>
      <c r="AQ771" s="12">
        <v>-4.5508842234208202E-2</v>
      </c>
      <c r="AR771" s="12">
        <v>2.29236429175824E-2</v>
      </c>
      <c r="AS771" s="12">
        <v>-9.8636358147615195E-3</v>
      </c>
      <c r="AT771" s="12">
        <v>-4.1813251519776697E-2</v>
      </c>
      <c r="AU771" s="12">
        <v>3.0667923230641599E-2</v>
      </c>
      <c r="AW771">
        <f t="array" ref="AW771">SUMPRODUCT(B771:AU771,TRANSPOSE('QoL regression results'!$H$3:$H$48))</f>
        <v>0.85517265759194339</v>
      </c>
    </row>
    <row r="772" spans="1:49" x14ac:dyDescent="0.3">
      <c r="A772">
        <v>771</v>
      </c>
      <c r="B772" s="12">
        <v>0.899616810459964</v>
      </c>
      <c r="C772" s="12">
        <v>2.4900453188338801E-3</v>
      </c>
      <c r="D772" s="12">
        <v>-6.1353800999157304E-3</v>
      </c>
      <c r="E772" s="12">
        <v>-1.3725366181497001E-2</v>
      </c>
      <c r="F772" s="12">
        <v>2.0934100891399E-2</v>
      </c>
      <c r="G772" s="12">
        <v>1.92332994863125E-2</v>
      </c>
      <c r="H772" s="12">
        <v>-2.0652306031319601E-3</v>
      </c>
      <c r="I772" s="12">
        <v>3.88946598141191E-3</v>
      </c>
      <c r="J772" s="12">
        <v>-8.0600005399038901E-2</v>
      </c>
      <c r="K772" s="12">
        <v>-3.98804784631894E-2</v>
      </c>
      <c r="L772" s="12">
        <v>-9.3693181929311406E-2</v>
      </c>
      <c r="M772" s="12">
        <v>-0.12885633400518201</v>
      </c>
      <c r="N772" s="12">
        <v>-1.9381825182667001E-2</v>
      </c>
      <c r="O772" s="12">
        <v>-8.3843151924899398E-2</v>
      </c>
      <c r="P772" s="12">
        <v>-0.123774732494916</v>
      </c>
      <c r="Q772" s="12">
        <v>-7.5664647010654104E-2</v>
      </c>
      <c r="R772" s="12">
        <v>-1.79243578723507E-2</v>
      </c>
      <c r="S772" s="12">
        <v>-5.5798502493053397E-2</v>
      </c>
      <c r="T772" s="12">
        <v>-0.10651501259224801</v>
      </c>
      <c r="U772" s="12">
        <v>5.7870033917853097E-3</v>
      </c>
      <c r="V772" s="12">
        <v>-0.103375474032623</v>
      </c>
      <c r="W772" s="12">
        <v>-2.6199975076323798E-2</v>
      </c>
      <c r="X772" s="12">
        <v>-3.08141394615024E-2</v>
      </c>
      <c r="Y772" s="12">
        <v>-8.1326910090809192E-3</v>
      </c>
      <c r="Z772" s="12">
        <v>5.1847871893250495E-4</v>
      </c>
      <c r="AA772" s="12">
        <v>-2.9253348825793599E-2</v>
      </c>
      <c r="AB772" s="12">
        <v>-7.6105870079306498E-2</v>
      </c>
      <c r="AC772" s="12">
        <v>-3.3506992223110703E-2</v>
      </c>
      <c r="AD772" s="12">
        <v>-6.1033703186957701E-2</v>
      </c>
      <c r="AE772" s="12">
        <v>-2.71715136210793E-2</v>
      </c>
      <c r="AF772" s="12">
        <v>-1.3614280424388E-2</v>
      </c>
      <c r="AG772" s="12">
        <v>-3.8768349259317901E-2</v>
      </c>
      <c r="AH772" s="12">
        <v>-3.80922665561007E-2</v>
      </c>
      <c r="AI772" s="12">
        <v>-1.1482666297889301E-2</v>
      </c>
      <c r="AJ772" s="12">
        <v>-9.6956566189632595E-3</v>
      </c>
      <c r="AK772" s="12">
        <v>-7.9217394354578596E-3</v>
      </c>
      <c r="AL772" s="12">
        <v>-2.2784651509586799E-3</v>
      </c>
      <c r="AM772" s="12">
        <v>-1.7060855570674299E-2</v>
      </c>
      <c r="AN772" s="12">
        <v>-2.4354731787004601E-2</v>
      </c>
      <c r="AO772" s="12">
        <v>-4.0795179826179799E-2</v>
      </c>
      <c r="AP772" s="12">
        <v>-6.7818407642917401E-3</v>
      </c>
      <c r="AQ772" s="12">
        <v>-4.1365243635273503E-2</v>
      </c>
      <c r="AR772" s="12">
        <v>1.8306907993965098E-2</v>
      </c>
      <c r="AS772" s="12">
        <v>-1.27871271663663E-2</v>
      </c>
      <c r="AT772" s="12">
        <v>-4.83834402447069E-2</v>
      </c>
      <c r="AU772" s="12">
        <v>3.2718413503555498E-2</v>
      </c>
      <c r="AW772">
        <f t="array" ref="AW772">SUMPRODUCT(B772:AU772,TRANSPOSE('QoL regression results'!$H$3:$H$48))</f>
        <v>0.85924607875290471</v>
      </c>
    </row>
    <row r="773" spans="1:49" x14ac:dyDescent="0.3">
      <c r="A773">
        <v>772</v>
      </c>
      <c r="B773" s="12">
        <v>0.89985851148475804</v>
      </c>
      <c r="C773" s="12">
        <v>4.5121618751297896E-3</v>
      </c>
      <c r="D773" s="12">
        <v>1.1093350349875099E-2</v>
      </c>
      <c r="E773" s="12">
        <v>-1.5147520701563499E-2</v>
      </c>
      <c r="F773" s="12">
        <v>2.0067730880127001E-2</v>
      </c>
      <c r="G773" s="12">
        <v>1.51224486594831E-2</v>
      </c>
      <c r="H773" s="12">
        <v>4.96665469354863E-3</v>
      </c>
      <c r="I773" s="12">
        <v>-9.87589903471023E-3</v>
      </c>
      <c r="J773" s="12">
        <v>-5.9966500767560202E-2</v>
      </c>
      <c r="K773" s="12">
        <v>-3.9238659511903598E-2</v>
      </c>
      <c r="L773" s="12">
        <v>-7.1882777387060601E-2</v>
      </c>
      <c r="M773" s="12">
        <v>-0.133418981071286</v>
      </c>
      <c r="N773" s="12">
        <v>-7.9627544785205694E-3</v>
      </c>
      <c r="O773" s="12">
        <v>-4.3945543029998299E-2</v>
      </c>
      <c r="P773" s="12">
        <v>-7.0179628409349007E-2</v>
      </c>
      <c r="Q773" s="12">
        <v>-9.2829475653920898E-2</v>
      </c>
      <c r="R773" s="12">
        <v>-9.7492024432555294E-2</v>
      </c>
      <c r="S773" s="12">
        <v>-5.2920570274917797E-2</v>
      </c>
      <c r="T773" s="12">
        <v>-9.9661236817024906E-2</v>
      </c>
      <c r="U773" s="12">
        <v>-5.9387888947474501E-3</v>
      </c>
      <c r="V773" s="12">
        <v>-7.8131530893753603E-2</v>
      </c>
      <c r="W773" s="12">
        <v>-2.1049103183504399E-2</v>
      </c>
      <c r="X773" s="12">
        <v>-3.7129143080705598E-2</v>
      </c>
      <c r="Y773" s="12">
        <v>9.6023535371420107E-3</v>
      </c>
      <c r="Z773" s="12">
        <v>-1.79389577124511E-2</v>
      </c>
      <c r="AA773" s="12">
        <v>-1.94461069705846E-2</v>
      </c>
      <c r="AB773" s="12">
        <v>-8.0303800671556402E-2</v>
      </c>
      <c r="AC773" s="12">
        <v>-2.1057357011388798E-2</v>
      </c>
      <c r="AD773" s="12">
        <v>-5.0237796556047799E-2</v>
      </c>
      <c r="AE773" s="12">
        <v>-2.7794015001450598E-2</v>
      </c>
      <c r="AF773" s="12">
        <v>-9.9858335563272997E-3</v>
      </c>
      <c r="AG773" s="12">
        <v>-4.0568239770187697E-2</v>
      </c>
      <c r="AH773" s="12">
        <v>-3.4201154004391901E-2</v>
      </c>
      <c r="AI773" s="12">
        <v>-1.6242398610569302E-2</v>
      </c>
      <c r="AJ773" s="12">
        <v>-1.3628413662998801E-2</v>
      </c>
      <c r="AK773" s="12">
        <v>-5.09477976536327E-3</v>
      </c>
      <c r="AL773" s="12">
        <v>1.77551775811823E-3</v>
      </c>
      <c r="AM773" s="12">
        <v>-1.01618550789482E-2</v>
      </c>
      <c r="AN773" s="12">
        <v>-2.7475443712997601E-2</v>
      </c>
      <c r="AO773" s="12">
        <v>-3.9358818963689299E-2</v>
      </c>
      <c r="AP773" s="12">
        <v>-1.3179407467326199E-2</v>
      </c>
      <c r="AQ773" s="12">
        <v>-4.2682995529171097E-2</v>
      </c>
      <c r="AR773" s="12">
        <v>2.3206317451189298E-2</v>
      </c>
      <c r="AS773" s="12">
        <v>-1.2064429859406599E-2</v>
      </c>
      <c r="AT773" s="12">
        <v>-4.4517682950760001E-2</v>
      </c>
      <c r="AU773" s="12">
        <v>2.8289641579057001E-2</v>
      </c>
      <c r="AW773">
        <f t="array" ref="AW773">SUMPRODUCT(B773:AU773,TRANSPOSE('QoL regression results'!$H$3:$H$48))</f>
        <v>0.86743287523848434</v>
      </c>
    </row>
    <row r="774" spans="1:49" x14ac:dyDescent="0.3">
      <c r="A774">
        <v>773</v>
      </c>
      <c r="B774" s="12">
        <v>0.89887933492384298</v>
      </c>
      <c r="C774" s="12">
        <v>-4.7579551765626399E-4</v>
      </c>
      <c r="D774" s="12">
        <v>-1.5893772930908399E-3</v>
      </c>
      <c r="E774" s="12">
        <v>-7.6985438215832896E-2</v>
      </c>
      <c r="F774" s="12">
        <v>1.6575963716951699E-2</v>
      </c>
      <c r="G774" s="12">
        <v>2.1283787056331601E-2</v>
      </c>
      <c r="H774" s="12">
        <v>-7.8163832152052699E-3</v>
      </c>
      <c r="I774" s="12">
        <v>-1.98080613887818E-2</v>
      </c>
      <c r="J774" s="12">
        <v>-7.5507918938183094E-2</v>
      </c>
      <c r="K774" s="12">
        <v>-4.5424505862562997E-2</v>
      </c>
      <c r="L774" s="12">
        <v>-8.4558010014489898E-2</v>
      </c>
      <c r="M774" s="12">
        <v>-0.10082007024711299</v>
      </c>
      <c r="N774" s="12">
        <v>-2.1383505527494E-2</v>
      </c>
      <c r="O774" s="12">
        <v>-5.6686935389451902E-2</v>
      </c>
      <c r="P774" s="12">
        <v>-0.108968531005043</v>
      </c>
      <c r="Q774" s="12">
        <v>-6.3539822228961498E-2</v>
      </c>
      <c r="R774" s="12">
        <v>-4.43866380711243E-2</v>
      </c>
      <c r="S774" s="12">
        <v>-5.89605813030172E-2</v>
      </c>
      <c r="T774" s="12">
        <v>-7.7186059479796898E-2</v>
      </c>
      <c r="U774" s="12">
        <v>2.5219084342241401E-2</v>
      </c>
      <c r="V774" s="12">
        <v>-5.7708865700996703E-2</v>
      </c>
      <c r="W774" s="12">
        <v>-3.1404026719660701E-2</v>
      </c>
      <c r="X774" s="12">
        <v>-4.1342027162724101E-2</v>
      </c>
      <c r="Y774" s="12">
        <v>-1.44121052720295E-3</v>
      </c>
      <c r="Z774" s="12">
        <v>-2.09732515467475E-2</v>
      </c>
      <c r="AA774" s="12">
        <v>-2.0287418555350201E-2</v>
      </c>
      <c r="AB774" s="12">
        <v>-8.0005728028846604E-2</v>
      </c>
      <c r="AC774" s="12">
        <v>-5.0080057275665599E-2</v>
      </c>
      <c r="AD774" s="12">
        <v>-3.5359237620164498E-2</v>
      </c>
      <c r="AE774" s="12">
        <v>-2.6116009383334599E-2</v>
      </c>
      <c r="AF774" s="12">
        <v>-1.0270550360557301E-2</v>
      </c>
      <c r="AG774" s="12">
        <v>-4.6253855170836598E-2</v>
      </c>
      <c r="AH774" s="12">
        <v>-3.46826878436306E-2</v>
      </c>
      <c r="AI774" s="12">
        <v>-1.1888929178145701E-2</v>
      </c>
      <c r="AJ774" s="12">
        <v>-7.4906800719768199E-3</v>
      </c>
      <c r="AK774" s="12">
        <v>4.67357188714188E-4</v>
      </c>
      <c r="AL774" s="12">
        <v>6.5848912884200498E-3</v>
      </c>
      <c r="AM774" s="12">
        <v>-1.0094057307816699E-2</v>
      </c>
      <c r="AN774" s="12">
        <v>-2.3868896159823499E-2</v>
      </c>
      <c r="AO774" s="12">
        <v>-3.0375666950055301E-2</v>
      </c>
      <c r="AP774" s="12">
        <v>-1.26738126965594E-2</v>
      </c>
      <c r="AQ774" s="12">
        <v>-3.7012051066558499E-2</v>
      </c>
      <c r="AR774" s="12">
        <v>1.8791916859206701E-2</v>
      </c>
      <c r="AS774" s="12">
        <v>-8.3399966192509896E-3</v>
      </c>
      <c r="AT774" s="12">
        <v>-4.30329681525548E-2</v>
      </c>
      <c r="AU774" s="12">
        <v>3.03802523583332E-2</v>
      </c>
      <c r="AW774">
        <f t="array" ref="AW774">SUMPRODUCT(B774:AU774,TRANSPOSE('QoL regression results'!$H$3:$H$48))</f>
        <v>0.87078153836863248</v>
      </c>
    </row>
    <row r="775" spans="1:49" x14ac:dyDescent="0.3">
      <c r="A775">
        <v>774</v>
      </c>
      <c r="B775" s="12">
        <v>0.907107710242126</v>
      </c>
      <c r="C775" s="12">
        <v>-1.9773073720218601E-3</v>
      </c>
      <c r="D775" s="12">
        <v>2.3931708860671199E-3</v>
      </c>
      <c r="E775" s="12">
        <v>-6.13136073564816E-2</v>
      </c>
      <c r="F775" s="12">
        <v>2.4977268339899199E-2</v>
      </c>
      <c r="G775" s="12">
        <v>9.5670887936609907E-3</v>
      </c>
      <c r="H775" s="12">
        <v>-7.8654296545016596E-3</v>
      </c>
      <c r="I775" s="12">
        <v>-1.9847625177632201E-2</v>
      </c>
      <c r="J775" s="12">
        <v>-8.0234196807923902E-2</v>
      </c>
      <c r="K775" s="12">
        <v>-4.5358615768019202E-2</v>
      </c>
      <c r="L775" s="12">
        <v>-9.1595688946357307E-2</v>
      </c>
      <c r="M775" s="12">
        <v>-9.6237186278073303E-2</v>
      </c>
      <c r="N775" s="12">
        <v>-1.04794387999029E-2</v>
      </c>
      <c r="O775" s="12">
        <v>-6.4288371020978993E-2</v>
      </c>
      <c r="P775" s="12">
        <v>-0.12243783267177</v>
      </c>
      <c r="Q775" s="12">
        <v>-4.9931152631188601E-2</v>
      </c>
      <c r="R775" s="12">
        <v>-6.8817864829324796E-2</v>
      </c>
      <c r="S775" s="12">
        <v>-3.0012119035234801E-2</v>
      </c>
      <c r="T775" s="12">
        <v>-0.100619276257659</v>
      </c>
      <c r="U775" s="12">
        <v>-8.0490495335254295E-3</v>
      </c>
      <c r="V775" s="12">
        <v>-9.9085952014810005E-2</v>
      </c>
      <c r="W775" s="12">
        <v>-3.2571574119141397E-2</v>
      </c>
      <c r="X775" s="12">
        <v>-3.5301665532762698E-2</v>
      </c>
      <c r="Y775" s="12">
        <v>3.4764890707206799E-3</v>
      </c>
      <c r="Z775" s="12">
        <v>-2.1943141726047499E-2</v>
      </c>
      <c r="AA775" s="12">
        <v>-2.9166294410039002E-2</v>
      </c>
      <c r="AB775" s="12">
        <v>-6.1315611780660799E-2</v>
      </c>
      <c r="AC775" s="12">
        <v>-3.98369312396155E-2</v>
      </c>
      <c r="AD775" s="12">
        <v>3.6032904921920503E-2</v>
      </c>
      <c r="AE775" s="12">
        <v>-3.0380605802369301E-2</v>
      </c>
      <c r="AF775" s="12">
        <v>-1.21335047644348E-2</v>
      </c>
      <c r="AG775" s="12">
        <v>-4.4651705325048197E-2</v>
      </c>
      <c r="AH775" s="12">
        <v>-3.56705104790776E-2</v>
      </c>
      <c r="AI775" s="12">
        <v>-1.7921253417789801E-2</v>
      </c>
      <c r="AJ775" s="12">
        <v>-1.09295034385393E-2</v>
      </c>
      <c r="AK775" s="12">
        <v>-1.5725085750010199E-3</v>
      </c>
      <c r="AL775" s="12">
        <v>-3.6967241623892299E-3</v>
      </c>
      <c r="AM775" s="12">
        <v>-1.1645934534513701E-2</v>
      </c>
      <c r="AN775" s="12">
        <v>-2.0361218458747499E-2</v>
      </c>
      <c r="AO775" s="12">
        <v>-3.9595828247799003E-2</v>
      </c>
      <c r="AP775" s="12">
        <v>-9.7515390750185608E-3</v>
      </c>
      <c r="AQ775" s="12">
        <v>-4.3063310024649797E-2</v>
      </c>
      <c r="AR775" s="12">
        <v>1.7024078179858598E-2</v>
      </c>
      <c r="AS775" s="12">
        <v>-1.42052661932358E-2</v>
      </c>
      <c r="AT775" s="12">
        <v>-4.8036517623321603E-2</v>
      </c>
      <c r="AU775" s="12">
        <v>3.3121232765849398E-2</v>
      </c>
      <c r="AW775">
        <f t="array" ref="AW775">SUMPRODUCT(B775:AU775,TRANSPOSE('QoL regression results'!$H$3:$H$48))</f>
        <v>0.86774047560065914</v>
      </c>
    </row>
    <row r="776" spans="1:49" x14ac:dyDescent="0.3">
      <c r="A776">
        <v>775</v>
      </c>
      <c r="B776" s="12">
        <v>0.91118665093787199</v>
      </c>
      <c r="C776" s="12">
        <v>3.8968574570192802E-4</v>
      </c>
      <c r="D776" s="12">
        <v>1.03152408995408E-3</v>
      </c>
      <c r="E776" s="12">
        <v>-3.97335223147638E-3</v>
      </c>
      <c r="F776" s="12">
        <v>2.1638723048513799E-2</v>
      </c>
      <c r="G776" s="12">
        <v>1.4663285991918899E-2</v>
      </c>
      <c r="H776" s="12">
        <v>-2.0683064909977001E-2</v>
      </c>
      <c r="I776" s="12">
        <v>-2.2854743214444299E-2</v>
      </c>
      <c r="J776" s="12">
        <v>-5.9255339019045103E-2</v>
      </c>
      <c r="K776" s="12">
        <v>-4.4988768883768099E-2</v>
      </c>
      <c r="L776" s="12">
        <v>-8.9361343635844304E-2</v>
      </c>
      <c r="M776" s="12">
        <v>-0.122358471564528</v>
      </c>
      <c r="N776" s="12">
        <v>-1.6432235598683901E-2</v>
      </c>
      <c r="O776" s="12">
        <v>-6.5855758454961597E-2</v>
      </c>
      <c r="P776" s="12">
        <v>-0.13772685851591601</v>
      </c>
      <c r="Q776" s="12">
        <v>-4.8585669003735801E-2</v>
      </c>
      <c r="R776" s="12">
        <v>-6.6504639050367007E-2</v>
      </c>
      <c r="S776" s="12">
        <v>-4.5724383984610102E-2</v>
      </c>
      <c r="T776" s="12">
        <v>-9.4389846194099902E-2</v>
      </c>
      <c r="U776" s="12">
        <v>1.0823099923100101E-2</v>
      </c>
      <c r="V776" s="12">
        <v>-6.54947308588021E-2</v>
      </c>
      <c r="W776" s="12">
        <v>-3.7788004212077599E-2</v>
      </c>
      <c r="X776" s="12">
        <v>-3.2097340414246903E-2</v>
      </c>
      <c r="Y776" s="12">
        <v>9.2642028057980993E-3</v>
      </c>
      <c r="Z776" s="12">
        <v>-3.2081504512660897E-2</v>
      </c>
      <c r="AA776" s="12">
        <v>-2.5228092358524402E-2</v>
      </c>
      <c r="AB776" s="12">
        <v>-6.4179528113801204E-2</v>
      </c>
      <c r="AC776" s="12">
        <v>-1.0887449949959699E-3</v>
      </c>
      <c r="AD776" s="12">
        <v>-2.7338954004052101E-2</v>
      </c>
      <c r="AE776" s="12">
        <v>-2.77661217290118E-2</v>
      </c>
      <c r="AF776" s="12">
        <v>-1.6645628456338199E-2</v>
      </c>
      <c r="AG776" s="12">
        <v>-4.3396177728143498E-2</v>
      </c>
      <c r="AH776" s="12">
        <v>-3.7646579517474903E-2</v>
      </c>
      <c r="AI776" s="12">
        <v>-2.0924960301393E-2</v>
      </c>
      <c r="AJ776" s="12">
        <v>-1.28022726403999E-2</v>
      </c>
      <c r="AK776" s="12">
        <v>-1.44747693192215E-3</v>
      </c>
      <c r="AL776" s="12">
        <v>3.30569807606564E-3</v>
      </c>
      <c r="AM776" s="12">
        <v>-9.1833276163156407E-3</v>
      </c>
      <c r="AN776" s="12">
        <v>-2.2735673889059099E-2</v>
      </c>
      <c r="AO776" s="12">
        <v>-3.3144059064994E-2</v>
      </c>
      <c r="AP776" s="12">
        <v>-8.3388711924749209E-3</v>
      </c>
      <c r="AQ776" s="12">
        <v>-3.67049698803803E-2</v>
      </c>
      <c r="AR776" s="12">
        <v>1.9283572862322101E-2</v>
      </c>
      <c r="AS776" s="12">
        <v>-1.1957326093983801E-2</v>
      </c>
      <c r="AT776" s="12">
        <v>-4.6513657723298699E-2</v>
      </c>
      <c r="AU776" s="12">
        <v>1.99713532813524E-2</v>
      </c>
      <c r="AW776">
        <f t="array" ref="AW776">SUMPRODUCT(B776:AU776,TRANSPOSE('QoL regression results'!$H$3:$H$48))</f>
        <v>0.87684576949646276</v>
      </c>
    </row>
    <row r="777" spans="1:49" x14ac:dyDescent="0.3">
      <c r="A777">
        <v>776</v>
      </c>
      <c r="B777" s="12">
        <v>0.89347996373261196</v>
      </c>
      <c r="C777" s="12">
        <v>3.6683425576211101E-3</v>
      </c>
      <c r="D777" s="12">
        <v>2.5043742186272502E-3</v>
      </c>
      <c r="E777" s="12">
        <v>-2.0770959900198701E-3</v>
      </c>
      <c r="F777" s="12">
        <v>1.8168867155177199E-2</v>
      </c>
      <c r="G777" s="12">
        <v>2.0565758318568501E-2</v>
      </c>
      <c r="H777" s="12">
        <v>-7.3771630370160603E-3</v>
      </c>
      <c r="I777" s="12">
        <v>-1.08293062403874E-2</v>
      </c>
      <c r="J777" s="12">
        <v>-8.1205557589093799E-2</v>
      </c>
      <c r="K777" s="12">
        <v>-4.2312737679307898E-2</v>
      </c>
      <c r="L777" s="12">
        <v>-7.6128689075569106E-2</v>
      </c>
      <c r="M777" s="12">
        <v>-3.4007195737560003E-2</v>
      </c>
      <c r="N777" s="12">
        <v>-1.10350115547294E-2</v>
      </c>
      <c r="O777" s="12">
        <v>-9.1436518763052102E-2</v>
      </c>
      <c r="P777" s="12">
        <v>-9.31802327081796E-2</v>
      </c>
      <c r="Q777" s="12">
        <v>-6.8397920302288195E-2</v>
      </c>
      <c r="R777" s="12">
        <v>-9.3449785947886596E-2</v>
      </c>
      <c r="S777" s="12">
        <v>-6.7179975076913798E-2</v>
      </c>
      <c r="T777" s="12">
        <v>-9.7591180930622398E-2</v>
      </c>
      <c r="U777" s="12">
        <v>-2.7519750437930299E-2</v>
      </c>
      <c r="V777" s="12">
        <v>-0.10148994551120499</v>
      </c>
      <c r="W777" s="12">
        <v>-1.33769272578697E-2</v>
      </c>
      <c r="X777" s="12">
        <v>-4.88886445835226E-2</v>
      </c>
      <c r="Y777" s="12">
        <v>-3.8429632434331097E-2</v>
      </c>
      <c r="Z777" s="12">
        <v>2.8822442859954899E-2</v>
      </c>
      <c r="AA777" s="12">
        <v>-2.3544145670055701E-2</v>
      </c>
      <c r="AB777" s="12">
        <v>-6.5629729671855999E-2</v>
      </c>
      <c r="AC777" s="12">
        <v>-6.58228898305038E-2</v>
      </c>
      <c r="AD777" s="12">
        <v>-7.4907240221231103E-2</v>
      </c>
      <c r="AE777" s="12">
        <v>-2.5708661022597199E-2</v>
      </c>
      <c r="AF777" s="12">
        <v>-2.1856837589059201E-2</v>
      </c>
      <c r="AG777" s="12">
        <v>-4.0986869501053402E-2</v>
      </c>
      <c r="AH777" s="12">
        <v>-3.4361374934050302E-2</v>
      </c>
      <c r="AI777" s="12">
        <v>-2.2701105757170301E-2</v>
      </c>
      <c r="AJ777" s="12">
        <v>-1.29099068631189E-2</v>
      </c>
      <c r="AK777" s="12">
        <v>-2.62629362693621E-3</v>
      </c>
      <c r="AL777" s="12">
        <v>5.9710310418796004E-3</v>
      </c>
      <c r="AM777" s="12">
        <v>-6.6684783376011296E-3</v>
      </c>
      <c r="AN777" s="12">
        <v>-1.89788171209722E-2</v>
      </c>
      <c r="AO777" s="12">
        <v>-3.2099678263839103E-2</v>
      </c>
      <c r="AP777" s="12">
        <v>-9.7831404842779399E-3</v>
      </c>
      <c r="AQ777" s="12">
        <v>-4.56136666346229E-2</v>
      </c>
      <c r="AR777" s="12">
        <v>2.3328712630929699E-2</v>
      </c>
      <c r="AS777" s="12">
        <v>-1.4632399821697799E-2</v>
      </c>
      <c r="AT777" s="12">
        <v>-4.4791723624195597E-2</v>
      </c>
      <c r="AU777" s="12">
        <v>3.09960353917559E-2</v>
      </c>
      <c r="AW777">
        <f t="array" ref="AW777">SUMPRODUCT(B777:AU777,TRANSPOSE('QoL regression results'!$H$3:$H$48))</f>
        <v>0.86508961984044119</v>
      </c>
    </row>
    <row r="778" spans="1:49" x14ac:dyDescent="0.3">
      <c r="A778">
        <v>777</v>
      </c>
      <c r="B778" s="12">
        <v>0.88636928457703201</v>
      </c>
      <c r="C778" s="12">
        <v>6.8808549161543699E-3</v>
      </c>
      <c r="D778" s="12">
        <v>1.9367054670787701E-2</v>
      </c>
      <c r="E778" s="12">
        <v>-5.6094030422772903E-2</v>
      </c>
      <c r="F778" s="12">
        <v>1.7707594824326201E-2</v>
      </c>
      <c r="G778" s="12">
        <v>1.44961396135747E-2</v>
      </c>
      <c r="H778" s="12">
        <v>1.2988054907815899E-2</v>
      </c>
      <c r="I778" s="12">
        <v>-1.32168330687965E-2</v>
      </c>
      <c r="J778" s="12">
        <v>-4.0729780753894503E-2</v>
      </c>
      <c r="K778" s="12">
        <v>-3.01291072078331E-2</v>
      </c>
      <c r="L778" s="12">
        <v>-9.2094680354545003E-2</v>
      </c>
      <c r="M778" s="12">
        <v>-8.7406192767392102E-2</v>
      </c>
      <c r="N778" s="12">
        <v>-1.5998875657676E-2</v>
      </c>
      <c r="O778" s="12">
        <v>-8.3362904772268195E-2</v>
      </c>
      <c r="P778" s="12">
        <v>-0.105699286651899</v>
      </c>
      <c r="Q778" s="12">
        <v>-6.1433581404427201E-2</v>
      </c>
      <c r="R778" s="12">
        <v>-7.9781452834052496E-2</v>
      </c>
      <c r="S778" s="12">
        <v>-3.29636779905517E-2</v>
      </c>
      <c r="T778" s="12">
        <v>-0.10797470848076</v>
      </c>
      <c r="U778" s="12">
        <v>-1.72161426391488E-4</v>
      </c>
      <c r="V778" s="12">
        <v>-8.7455187108985508E-3</v>
      </c>
      <c r="W778" s="12">
        <v>-4.8322756692054297E-2</v>
      </c>
      <c r="X778" s="12">
        <v>-3.8293454159432402E-2</v>
      </c>
      <c r="Y778" s="12">
        <v>1.03281709393333E-2</v>
      </c>
      <c r="Z778" s="12">
        <v>-4.0062021931368999E-2</v>
      </c>
      <c r="AA778" s="12">
        <v>-2.6166722059462601E-2</v>
      </c>
      <c r="AB778" s="12">
        <v>-7.9764566769508299E-2</v>
      </c>
      <c r="AC778" s="12">
        <v>-3.7254548395071002E-2</v>
      </c>
      <c r="AD778" s="12">
        <v>-7.1631550072866895E-2</v>
      </c>
      <c r="AE778" s="12">
        <v>-2.4449440413578698E-2</v>
      </c>
      <c r="AF778" s="12">
        <v>-1.34763539552855E-2</v>
      </c>
      <c r="AG778" s="12">
        <v>-4.26767620488143E-2</v>
      </c>
      <c r="AH778" s="12">
        <v>-3.0629439560531602E-2</v>
      </c>
      <c r="AI778" s="12">
        <v>-1.29750519225812E-2</v>
      </c>
      <c r="AJ778" s="12">
        <v>-8.7963877911193603E-3</v>
      </c>
      <c r="AK778" s="12">
        <v>-2.1829270157665E-3</v>
      </c>
      <c r="AL778" s="12">
        <v>7.7558014447980401E-3</v>
      </c>
      <c r="AM778" s="12">
        <v>-8.40104950054852E-3</v>
      </c>
      <c r="AN778" s="12">
        <v>-1.64108334085129E-2</v>
      </c>
      <c r="AO778" s="12">
        <v>-2.9042021909615801E-2</v>
      </c>
      <c r="AP778" s="12">
        <v>-1.3893889826953099E-2</v>
      </c>
      <c r="AQ778" s="12">
        <v>-3.9122402713421003E-2</v>
      </c>
      <c r="AR778" s="12">
        <v>2.2435517595109401E-2</v>
      </c>
      <c r="AS778" s="12">
        <v>-1.12442827584381E-2</v>
      </c>
      <c r="AT778" s="12">
        <v>-4.2258939086007898E-2</v>
      </c>
      <c r="AU778" s="12">
        <v>3.2860000302499602E-2</v>
      </c>
      <c r="AW778">
        <f t="array" ref="AW778">SUMPRODUCT(B778:AU778,TRANSPOSE('QoL regression results'!$H$3:$H$48))</f>
        <v>0.86349564646129839</v>
      </c>
    </row>
    <row r="779" spans="1:49" x14ac:dyDescent="0.3">
      <c r="A779">
        <v>778</v>
      </c>
      <c r="B779" s="12">
        <v>0.88778344535126996</v>
      </c>
      <c r="C779" s="12">
        <v>6.9331759764747897E-3</v>
      </c>
      <c r="D779" s="12">
        <v>-7.4167530372146601E-3</v>
      </c>
      <c r="E779" s="12">
        <v>-3.5658587511981699E-2</v>
      </c>
      <c r="F779" s="12">
        <v>2.1720044277051601E-2</v>
      </c>
      <c r="G779" s="12">
        <v>2.7004012298556299E-2</v>
      </c>
      <c r="H779" s="12">
        <v>-4.21848486497304E-3</v>
      </c>
      <c r="I779" s="12">
        <v>-1.3735741029360499E-2</v>
      </c>
      <c r="J779" s="12">
        <v>-3.12217842656419E-2</v>
      </c>
      <c r="K779" s="12">
        <v>-3.3910153696051097E-2</v>
      </c>
      <c r="L779" s="12">
        <v>-7.4751594835227905E-2</v>
      </c>
      <c r="M779" s="12">
        <v>-0.115817320867327</v>
      </c>
      <c r="N779" s="12">
        <v>-1.0302109124461299E-2</v>
      </c>
      <c r="O779" s="12">
        <v>-6.5510619837222894E-2</v>
      </c>
      <c r="P779" s="12">
        <v>-7.3195985830627697E-2</v>
      </c>
      <c r="Q779" s="12">
        <v>-4.3940856050004903E-2</v>
      </c>
      <c r="R779" s="12">
        <v>-7.1831375385795898E-2</v>
      </c>
      <c r="S779" s="12">
        <v>-4.9350213226239399E-2</v>
      </c>
      <c r="T779" s="12">
        <v>-8.6888077695515098E-2</v>
      </c>
      <c r="U779" s="12">
        <v>1.4050580687554401E-2</v>
      </c>
      <c r="V779" s="12">
        <v>6.13401837183519E-3</v>
      </c>
      <c r="W779" s="12">
        <v>-2.2897693941003099E-2</v>
      </c>
      <c r="X779" s="12">
        <v>-3.00612128792834E-2</v>
      </c>
      <c r="Y779" s="12">
        <v>5.2637414536124902E-3</v>
      </c>
      <c r="Z779" s="12">
        <v>-3.2047837214630198E-2</v>
      </c>
      <c r="AA779" s="12">
        <v>-1.49136316475023E-2</v>
      </c>
      <c r="AB779" s="12">
        <v>-7.5785327986481604E-2</v>
      </c>
      <c r="AC779" s="12">
        <v>-4.14042019277715E-2</v>
      </c>
      <c r="AD779" s="12">
        <v>1.39464391002126E-2</v>
      </c>
      <c r="AE779" s="12">
        <v>-2.4328755395935899E-2</v>
      </c>
      <c r="AF779" s="12">
        <v>-1.2551875661263E-2</v>
      </c>
      <c r="AG779" s="12">
        <v>-4.3178341711619703E-2</v>
      </c>
      <c r="AH779" s="12">
        <v>-3.84763669984148E-2</v>
      </c>
      <c r="AI779" s="12">
        <v>-1.8177935125897E-2</v>
      </c>
      <c r="AJ779" s="12">
        <v>-1.09479428096285E-2</v>
      </c>
      <c r="AK779" s="12">
        <v>2.3171756079118002E-3</v>
      </c>
      <c r="AL779" s="12">
        <v>6.4721278160139598E-3</v>
      </c>
      <c r="AM779" s="12">
        <v>-1.18557802183701E-2</v>
      </c>
      <c r="AN779" s="12">
        <v>-1.6211227978147499E-2</v>
      </c>
      <c r="AO779" s="12">
        <v>-3.6777693647627702E-2</v>
      </c>
      <c r="AP779" s="12">
        <v>-1.1964109451564901E-2</v>
      </c>
      <c r="AQ779" s="12">
        <v>-5.0675335632574599E-2</v>
      </c>
      <c r="AR779" s="12">
        <v>1.9518944043984202E-2</v>
      </c>
      <c r="AS779" s="12">
        <v>-8.7128770645077108E-3</v>
      </c>
      <c r="AT779" s="12">
        <v>-3.9178213918204897E-2</v>
      </c>
      <c r="AU779" s="12">
        <v>3.2050708116171098E-2</v>
      </c>
      <c r="AW779">
        <f t="array" ref="AW779">SUMPRODUCT(B779:AU779,TRANSPOSE('QoL regression results'!$H$3:$H$48))</f>
        <v>0.85577920616886904</v>
      </c>
    </row>
    <row r="780" spans="1:49" x14ac:dyDescent="0.3">
      <c r="A780">
        <v>779</v>
      </c>
      <c r="B780" s="12">
        <v>0.89628054711414196</v>
      </c>
      <c r="C780" s="12">
        <v>2.6710569985990301E-3</v>
      </c>
      <c r="D780" s="12">
        <v>-2.9113199780199401E-3</v>
      </c>
      <c r="E780" s="12">
        <v>-3.64751500911734E-2</v>
      </c>
      <c r="F780" s="12">
        <v>2.8697715240909302E-2</v>
      </c>
      <c r="G780" s="12">
        <v>2.0312469249718999E-2</v>
      </c>
      <c r="H780" s="12">
        <v>-1.5504558558104E-2</v>
      </c>
      <c r="I780" s="12">
        <v>-8.5706946844423398E-3</v>
      </c>
      <c r="J780" s="12">
        <v>-5.7110574379379997E-2</v>
      </c>
      <c r="K780" s="12">
        <v>-4.2673590161776499E-2</v>
      </c>
      <c r="L780" s="12">
        <v>-9.0271766943564397E-2</v>
      </c>
      <c r="M780" s="12">
        <v>-0.12851866004255599</v>
      </c>
      <c r="N780" s="12">
        <v>-9.1900552188703601E-3</v>
      </c>
      <c r="O780" s="12">
        <v>-9.1677695319925201E-2</v>
      </c>
      <c r="P780" s="12">
        <v>-0.10090995725749501</v>
      </c>
      <c r="Q780" s="12">
        <v>-8.2039600448224101E-2</v>
      </c>
      <c r="R780" s="12">
        <v>-7.31891432150263E-2</v>
      </c>
      <c r="S780" s="12">
        <v>-4.95976955170939E-2</v>
      </c>
      <c r="T780" s="12">
        <v>-8.5165883686642005E-2</v>
      </c>
      <c r="U780" s="12">
        <v>1.75244549696205E-2</v>
      </c>
      <c r="V780" s="12">
        <v>-3.1257455866258999E-2</v>
      </c>
      <c r="W780" s="12">
        <v>-2.8193056598432301E-2</v>
      </c>
      <c r="X780" s="12">
        <v>-5.1399219230349402E-2</v>
      </c>
      <c r="Y780" s="12">
        <v>-1.4547241224601101E-2</v>
      </c>
      <c r="Z780" s="12">
        <v>-8.3638728588409893E-3</v>
      </c>
      <c r="AA780" s="12">
        <v>-1.6387381182472301E-2</v>
      </c>
      <c r="AB780" s="12">
        <v>-6.5692166787935893E-2</v>
      </c>
      <c r="AC780" s="12">
        <v>-8.3607002317630005E-2</v>
      </c>
      <c r="AD780" s="12">
        <v>4.4459221758576903E-2</v>
      </c>
      <c r="AE780" s="12">
        <v>-2.69360662477716E-2</v>
      </c>
      <c r="AF780" s="12">
        <v>-1.2236490830345E-2</v>
      </c>
      <c r="AG780" s="12">
        <v>-4.1665756610817499E-2</v>
      </c>
      <c r="AH780" s="12">
        <v>-4.3284657065721197E-2</v>
      </c>
      <c r="AI780" s="12">
        <v>-1.7700309067793001E-2</v>
      </c>
      <c r="AJ780" s="12">
        <v>-1.18590998014302E-2</v>
      </c>
      <c r="AK780" s="12">
        <v>3.25080101242656E-3</v>
      </c>
      <c r="AL780" s="12">
        <v>4.0569677736455303E-3</v>
      </c>
      <c r="AM780" s="12">
        <v>-4.6576768375189903E-3</v>
      </c>
      <c r="AN780" s="12">
        <v>-1.23648638802399E-2</v>
      </c>
      <c r="AO780" s="12">
        <v>-2.9681798040185899E-2</v>
      </c>
      <c r="AP780" s="12">
        <v>-6.80944789184393E-3</v>
      </c>
      <c r="AQ780" s="12">
        <v>-3.8719536442918798E-2</v>
      </c>
      <c r="AR780" s="12">
        <v>2.02396349587813E-2</v>
      </c>
      <c r="AS780" s="12">
        <v>-1.20299023245184E-2</v>
      </c>
      <c r="AT780" s="12">
        <v>-4.19759528201262E-2</v>
      </c>
      <c r="AU780" s="12">
        <v>2.3213371870608301E-2</v>
      </c>
      <c r="AW780">
        <f t="array" ref="AW780">SUMPRODUCT(B780:AU780,TRANSPOSE('QoL regression results'!$H$3:$H$48))</f>
        <v>0.85705285782206631</v>
      </c>
    </row>
    <row r="781" spans="1:49" x14ac:dyDescent="0.3">
      <c r="A781">
        <v>780</v>
      </c>
      <c r="B781" s="12">
        <v>0.90476117380156096</v>
      </c>
      <c r="C781" s="12">
        <v>-1.0641044075555899E-3</v>
      </c>
      <c r="D781" s="12">
        <v>-4.5793229032542702E-3</v>
      </c>
      <c r="E781" s="12">
        <v>-5.8419215498968502E-2</v>
      </c>
      <c r="F781" s="12">
        <v>2.48738010486712E-2</v>
      </c>
      <c r="G781" s="12">
        <v>3.4285069801550598E-2</v>
      </c>
      <c r="H781" s="12">
        <v>1.39392473184682E-2</v>
      </c>
      <c r="I781" s="12">
        <v>-9.3564272835911996E-3</v>
      </c>
      <c r="J781" s="12">
        <v>-4.0170055855497398E-2</v>
      </c>
      <c r="K781" s="12">
        <v>-4.3839381262217599E-2</v>
      </c>
      <c r="L781" s="12">
        <v>-8.8751376240755298E-2</v>
      </c>
      <c r="M781" s="12">
        <v>-0.11579593424152</v>
      </c>
      <c r="N781" s="12">
        <v>-1.27116183871107E-2</v>
      </c>
      <c r="O781" s="12">
        <v>-7.7284579281902396E-2</v>
      </c>
      <c r="P781" s="12">
        <v>-9.5516341048037703E-2</v>
      </c>
      <c r="Q781" s="12">
        <v>-6.1792707414559299E-2</v>
      </c>
      <c r="R781" s="12">
        <v>-7.8209277383105694E-2</v>
      </c>
      <c r="S781" s="12">
        <v>-5.9531840860724397E-2</v>
      </c>
      <c r="T781" s="12">
        <v>-9.0246930571144399E-2</v>
      </c>
      <c r="U781" s="12">
        <v>-1.98944735074181E-2</v>
      </c>
      <c r="V781" s="12">
        <v>-9.7872743436155804E-2</v>
      </c>
      <c r="W781" s="12">
        <v>-1.1175847409513299E-2</v>
      </c>
      <c r="X781" s="12">
        <v>-2.0765177659355101E-2</v>
      </c>
      <c r="Y781" s="12">
        <v>-4.3148672618334001E-2</v>
      </c>
      <c r="Z781" s="12">
        <v>7.2229541416098499E-3</v>
      </c>
      <c r="AA781" s="12">
        <v>-2.4158565606986301E-2</v>
      </c>
      <c r="AB781" s="12">
        <v>-4.8505946658786901E-2</v>
      </c>
      <c r="AC781" s="12">
        <v>-5.1182763973312102E-3</v>
      </c>
      <c r="AD781" s="12">
        <v>1.4122152185725701E-3</v>
      </c>
      <c r="AE781" s="12">
        <v>-2.7664641156922701E-2</v>
      </c>
      <c r="AF781" s="12">
        <v>-1.8790976509634901E-2</v>
      </c>
      <c r="AG781" s="12">
        <v>-4.1337883148537001E-2</v>
      </c>
      <c r="AH781" s="12">
        <v>-3.4921252022570799E-2</v>
      </c>
      <c r="AI781" s="12">
        <v>-2.3921697892917201E-2</v>
      </c>
      <c r="AJ781" s="12">
        <v>-1.41483656609558E-2</v>
      </c>
      <c r="AK781" s="12">
        <v>-5.4004877050384398E-3</v>
      </c>
      <c r="AL781" s="12">
        <v>-2.37966468965391E-3</v>
      </c>
      <c r="AM781" s="12">
        <v>-1.3330301176391401E-2</v>
      </c>
      <c r="AN781" s="12">
        <v>-2.9594312968296201E-2</v>
      </c>
      <c r="AO781" s="12">
        <v>-4.1577121036743298E-2</v>
      </c>
      <c r="AP781" s="12">
        <v>-1.24588687941949E-2</v>
      </c>
      <c r="AQ781" s="12">
        <v>-3.7450597813017301E-2</v>
      </c>
      <c r="AR781" s="12">
        <v>2.2681583978634401E-2</v>
      </c>
      <c r="AS781" s="12">
        <v>-7.5507940983936097E-3</v>
      </c>
      <c r="AT781" s="12">
        <v>-4.3250613500867299E-2</v>
      </c>
      <c r="AU781" s="12">
        <v>2.67910977037298E-2</v>
      </c>
      <c r="AW781">
        <f t="array" ref="AW781">SUMPRODUCT(B781:AU781,TRANSPOSE('QoL regression results'!$H$3:$H$48))</f>
        <v>0.86746025708933627</v>
      </c>
    </row>
    <row r="782" spans="1:49" x14ac:dyDescent="0.3">
      <c r="A782">
        <v>781</v>
      </c>
      <c r="B782" s="12">
        <v>0.88965740644009905</v>
      </c>
      <c r="C782" s="12">
        <v>-1.06280123358562E-3</v>
      </c>
      <c r="D782" s="12">
        <v>-8.4164115626002602E-3</v>
      </c>
      <c r="E782" s="12">
        <v>-4.4183042230811799E-2</v>
      </c>
      <c r="F782" s="12">
        <v>2.1241128799418599E-2</v>
      </c>
      <c r="G782" s="12">
        <v>2.7572855250936602E-2</v>
      </c>
      <c r="H782" s="12">
        <v>1.1586793639627301E-2</v>
      </c>
      <c r="I782" s="12">
        <v>1.0990516098771999E-4</v>
      </c>
      <c r="J782" s="12">
        <v>-3.5081569564235998E-2</v>
      </c>
      <c r="K782" s="12">
        <v>-4.2097453080540102E-2</v>
      </c>
      <c r="L782" s="12">
        <v>-8.1507580969074706E-2</v>
      </c>
      <c r="M782" s="12">
        <v>-6.9385189810441297E-2</v>
      </c>
      <c r="N782" s="12">
        <v>-1.6327742271034E-2</v>
      </c>
      <c r="O782" s="12">
        <v>-4.4983183583035401E-2</v>
      </c>
      <c r="P782" s="12">
        <v>-8.1298199412745104E-2</v>
      </c>
      <c r="Q782" s="12">
        <v>-5.30000093032547E-2</v>
      </c>
      <c r="R782" s="12">
        <v>-5.5649499041554799E-2</v>
      </c>
      <c r="S782" s="12">
        <v>-5.5760486860918702E-2</v>
      </c>
      <c r="T782" s="12">
        <v>-9.0038453772635502E-2</v>
      </c>
      <c r="U782" s="12">
        <v>-7.5491945208239902E-4</v>
      </c>
      <c r="V782" s="12">
        <v>-5.83140806731927E-2</v>
      </c>
      <c r="W782" s="12">
        <v>-2.4464550178028999E-2</v>
      </c>
      <c r="X782" s="12">
        <v>-3.7131009063176602E-2</v>
      </c>
      <c r="Y782" s="12">
        <v>1.17756994125825E-2</v>
      </c>
      <c r="Z782" s="12">
        <v>-1.30174725967569E-2</v>
      </c>
      <c r="AA782" s="12">
        <v>-2.0952964435049602E-2</v>
      </c>
      <c r="AB782" s="12">
        <v>-6.6013608575971897E-2</v>
      </c>
      <c r="AC782" s="12">
        <v>3.58989285959024E-2</v>
      </c>
      <c r="AD782" s="12">
        <v>5.5701237141654297E-3</v>
      </c>
      <c r="AE782" s="12">
        <v>-2.62548670219723E-2</v>
      </c>
      <c r="AF782" s="12">
        <v>-1.55837718602054E-2</v>
      </c>
      <c r="AG782" s="12">
        <v>-4.74658140646355E-2</v>
      </c>
      <c r="AH782" s="12">
        <v>-3.4048664023345998E-2</v>
      </c>
      <c r="AI782" s="12">
        <v>-1.6522913147499499E-2</v>
      </c>
      <c r="AJ782" s="12">
        <v>-1.36587908199806E-2</v>
      </c>
      <c r="AK782" s="12">
        <v>1.5382452259088901E-3</v>
      </c>
      <c r="AL782" s="12">
        <v>9.2064536205001598E-3</v>
      </c>
      <c r="AM782" s="12">
        <v>-9.4902022995321592E-3</v>
      </c>
      <c r="AN782" s="12">
        <v>-1.8989688730272899E-2</v>
      </c>
      <c r="AO782" s="12">
        <v>-3.14753679080551E-2</v>
      </c>
      <c r="AP782" s="12">
        <v>-8.1672853160988605E-3</v>
      </c>
      <c r="AQ782" s="12">
        <v>-3.3266890426850798E-2</v>
      </c>
      <c r="AR782" s="12">
        <v>1.8660827894010801E-2</v>
      </c>
      <c r="AS782" s="12">
        <v>-6.78086148466362E-3</v>
      </c>
      <c r="AT782" s="12">
        <v>-4.15172990283054E-2</v>
      </c>
      <c r="AU782" s="12">
        <v>3.3509957056012299E-2</v>
      </c>
      <c r="AW782">
        <f t="array" ref="AW782">SUMPRODUCT(B782:AU782,TRANSPOSE('QoL regression results'!$H$3:$H$48))</f>
        <v>0.86481519603725332</v>
      </c>
    </row>
    <row r="783" spans="1:49" x14ac:dyDescent="0.3">
      <c r="A783">
        <v>782</v>
      </c>
      <c r="B783" s="12">
        <v>0.882647336130155</v>
      </c>
      <c r="C783" s="12">
        <v>6.6229612582550702E-3</v>
      </c>
      <c r="D783" s="12">
        <v>-7.3769330630689403E-3</v>
      </c>
      <c r="E783" s="12">
        <v>-1.1034160110664101E-2</v>
      </c>
      <c r="F783" s="12">
        <v>2.4028354808988999E-2</v>
      </c>
      <c r="G783" s="12">
        <v>3.2381527984065801E-2</v>
      </c>
      <c r="H783" s="12">
        <v>-8.7338069080251293E-3</v>
      </c>
      <c r="I783" s="12">
        <v>-1.7407061594743398E-2</v>
      </c>
      <c r="J783" s="12">
        <v>-4.7719339261386003E-2</v>
      </c>
      <c r="K783" s="12">
        <v>-4.2675198585442199E-2</v>
      </c>
      <c r="L783" s="12">
        <v>-7.2423995267682797E-2</v>
      </c>
      <c r="M783" s="12">
        <v>-0.14421009135416599</v>
      </c>
      <c r="N783" s="12">
        <v>-2.3700608281792001E-2</v>
      </c>
      <c r="O783" s="12">
        <v>-4.3561446236408903E-2</v>
      </c>
      <c r="P783" s="12">
        <v>-0.13275356053850701</v>
      </c>
      <c r="Q783" s="12">
        <v>-6.4463287639812003E-2</v>
      </c>
      <c r="R783" s="12">
        <v>-4.5120772692559201E-2</v>
      </c>
      <c r="S783" s="12">
        <v>-4.9182425025416601E-2</v>
      </c>
      <c r="T783" s="12">
        <v>-7.0136589122987106E-2</v>
      </c>
      <c r="U783" s="12">
        <v>3.1913052117777299E-2</v>
      </c>
      <c r="V783" s="12">
        <v>-3.0379947132037899E-2</v>
      </c>
      <c r="W783" s="12">
        <v>-4.5249038556982299E-2</v>
      </c>
      <c r="X783" s="12">
        <v>-3.0663168081536601E-2</v>
      </c>
      <c r="Y783" s="12">
        <v>5.7108629791785097E-3</v>
      </c>
      <c r="Z783" s="12">
        <v>1.63141377804473E-2</v>
      </c>
      <c r="AA783" s="12">
        <v>-1.43596578303095E-2</v>
      </c>
      <c r="AB783" s="12">
        <v>-6.1064371307523901E-2</v>
      </c>
      <c r="AC783" s="12">
        <v>-2.5363386393926199E-2</v>
      </c>
      <c r="AD783" s="12">
        <v>2.2818495569748099E-3</v>
      </c>
      <c r="AE783" s="12">
        <v>-2.59469155858814E-2</v>
      </c>
      <c r="AF783" s="12">
        <v>-1.06836282845853E-2</v>
      </c>
      <c r="AG783" s="12">
        <v>-4.5852045183034998E-2</v>
      </c>
      <c r="AH783" s="12">
        <v>-4.1832042886282998E-2</v>
      </c>
      <c r="AI783" s="12">
        <v>-8.1687935074853807E-3</v>
      </c>
      <c r="AJ783" s="12">
        <v>-1.32009172484713E-2</v>
      </c>
      <c r="AK783" s="12">
        <v>6.03897527365328E-3</v>
      </c>
      <c r="AL783" s="12">
        <v>8.4314168508300997E-3</v>
      </c>
      <c r="AM783" s="12">
        <v>-1.97014903032533E-3</v>
      </c>
      <c r="AN783" s="12">
        <v>-1.7058461259542902E-2</v>
      </c>
      <c r="AO783" s="12">
        <v>-3.39087384982086E-2</v>
      </c>
      <c r="AP783" s="12">
        <v>-1.0310832885692E-2</v>
      </c>
      <c r="AQ783" s="12">
        <v>-3.8877163313636602E-2</v>
      </c>
      <c r="AR783" s="12">
        <v>2.1896688628438198E-2</v>
      </c>
      <c r="AS783" s="12">
        <v>-6.8770471523783199E-3</v>
      </c>
      <c r="AT783" s="12">
        <v>-4.1999976086863497E-2</v>
      </c>
      <c r="AU783" s="12">
        <v>3.6028157492924602E-2</v>
      </c>
      <c r="AW783">
        <f t="array" ref="AW783">SUMPRODUCT(B783:AU783,TRANSPOSE('QoL regression results'!$H$3:$H$48))</f>
        <v>0.84924671009470221</v>
      </c>
    </row>
    <row r="784" spans="1:49" x14ac:dyDescent="0.3">
      <c r="A784">
        <v>783</v>
      </c>
      <c r="B784" s="12">
        <v>0.88634418747899801</v>
      </c>
      <c r="C784" s="12">
        <v>6.9623826493793901E-3</v>
      </c>
      <c r="D784" s="12">
        <v>1.47475396452526E-2</v>
      </c>
      <c r="E784" s="12">
        <v>-3.6045562992200499E-2</v>
      </c>
      <c r="F784" s="12">
        <v>1.9987035400269498E-2</v>
      </c>
      <c r="G784" s="12">
        <v>6.6123793554301903E-3</v>
      </c>
      <c r="H784" s="12">
        <v>-2.4777020174653702E-2</v>
      </c>
      <c r="I784" s="12">
        <v>-1.1438486023837201E-2</v>
      </c>
      <c r="J784" s="12">
        <v>-4.3923219613322302E-2</v>
      </c>
      <c r="K784" s="12">
        <v>-3.4106830220470598E-2</v>
      </c>
      <c r="L784" s="12">
        <v>-6.4133875874761104E-2</v>
      </c>
      <c r="M784" s="12">
        <v>-0.12657432708331301</v>
      </c>
      <c r="N784" s="12">
        <v>-2.0050346308655299E-2</v>
      </c>
      <c r="O784" s="12">
        <v>-8.8598630644617805E-3</v>
      </c>
      <c r="P784" s="12">
        <v>-0.107403672703033</v>
      </c>
      <c r="Q784" s="12">
        <v>-6.5062649782512999E-2</v>
      </c>
      <c r="R784" s="12">
        <v>-0.111735978658056</v>
      </c>
      <c r="S784" s="12">
        <v>-3.6945757595006297E-2</v>
      </c>
      <c r="T784" s="12">
        <v>-9.3658279813482403E-2</v>
      </c>
      <c r="U784" s="12">
        <v>1.7249706276976001E-2</v>
      </c>
      <c r="V784" s="12">
        <v>-8.2337207005061502E-2</v>
      </c>
      <c r="W784" s="12">
        <v>-3.3794546461770401E-2</v>
      </c>
      <c r="X784" s="12">
        <v>-1.4201373709323801E-2</v>
      </c>
      <c r="Y784" s="12">
        <v>-9.8425385694163696E-3</v>
      </c>
      <c r="Z784" s="12">
        <v>-2.7912287187691801E-2</v>
      </c>
      <c r="AA784" s="12">
        <v>-2.3527852694623801E-2</v>
      </c>
      <c r="AB784" s="12">
        <v>-7.3140954931638996E-2</v>
      </c>
      <c r="AC784" s="12">
        <v>2.6061275322566E-2</v>
      </c>
      <c r="AD784" s="12">
        <v>-2.7946379914586799E-2</v>
      </c>
      <c r="AE784" s="12">
        <v>-2.1457849063424399E-2</v>
      </c>
      <c r="AF784" s="12">
        <v>-1.6525954222488402E-2</v>
      </c>
      <c r="AG784" s="12">
        <v>-3.83628614236253E-2</v>
      </c>
      <c r="AH784" s="12">
        <v>-3.80410367244969E-2</v>
      </c>
      <c r="AI784" s="12">
        <v>-1.9539289814197999E-2</v>
      </c>
      <c r="AJ784" s="12">
        <v>-1.1772197412122E-2</v>
      </c>
      <c r="AK784" s="12">
        <v>-4.3335293822515898E-3</v>
      </c>
      <c r="AL784" s="12">
        <v>6.0174118171388803E-3</v>
      </c>
      <c r="AM784" s="12">
        <v>-1.18574976677597E-2</v>
      </c>
      <c r="AN784" s="12">
        <v>-1.8873364250490299E-2</v>
      </c>
      <c r="AO784" s="12">
        <v>-4.0973001295945097E-2</v>
      </c>
      <c r="AP784" s="12">
        <v>-1.0204926236243601E-2</v>
      </c>
      <c r="AQ784" s="12">
        <v>-3.6473206833998399E-2</v>
      </c>
      <c r="AR784" s="12">
        <v>2.4677747921983899E-2</v>
      </c>
      <c r="AS784" s="12">
        <v>-1.1793360828464799E-2</v>
      </c>
      <c r="AT784" s="12">
        <v>-4.2518236681165902E-2</v>
      </c>
      <c r="AU784" s="12">
        <v>3.4204851167117703E-2</v>
      </c>
      <c r="AW784">
        <f t="array" ref="AW784">SUMPRODUCT(B784:AU784,TRANSPOSE('QoL regression results'!$H$3:$H$48))</f>
        <v>0.85432056257164002</v>
      </c>
    </row>
    <row r="785" spans="1:49" x14ac:dyDescent="0.3">
      <c r="A785">
        <v>784</v>
      </c>
      <c r="B785" s="12">
        <v>0.88097814510476702</v>
      </c>
      <c r="C785" s="12">
        <v>2.4421824568360102E-3</v>
      </c>
      <c r="D785" s="12">
        <v>7.1655195361337498E-3</v>
      </c>
      <c r="E785" s="12">
        <v>-1.4257711255903799E-2</v>
      </c>
      <c r="F785" s="12">
        <v>2.8934556040692502E-2</v>
      </c>
      <c r="G785" s="12">
        <v>1.5594161133897199E-2</v>
      </c>
      <c r="H785" s="12">
        <v>1.3019311431320801E-2</v>
      </c>
      <c r="I785" s="12">
        <v>-3.7804497850233897E-2</v>
      </c>
      <c r="J785" s="12">
        <v>-5.5636007417214202E-2</v>
      </c>
      <c r="K785" s="12">
        <v>-4.2432882774178303E-2</v>
      </c>
      <c r="L785" s="12">
        <v>-0.107985472064673</v>
      </c>
      <c r="M785" s="12">
        <v>-4.88702684536872E-2</v>
      </c>
      <c r="N785" s="12">
        <v>-1.77516564603514E-2</v>
      </c>
      <c r="O785" s="12">
        <v>-6.4518949352972005E-2</v>
      </c>
      <c r="P785" s="12">
        <v>-9.3995715823704806E-2</v>
      </c>
      <c r="Q785" s="12">
        <v>-5.3071064082616103E-2</v>
      </c>
      <c r="R785" s="12">
        <v>-6.7113704199018395E-2</v>
      </c>
      <c r="S785" s="12">
        <v>-3.4248270524474697E-2</v>
      </c>
      <c r="T785" s="12">
        <v>-9.2498970298588404E-2</v>
      </c>
      <c r="U785" s="12">
        <v>1.19042459878615E-2</v>
      </c>
      <c r="V785" s="12">
        <v>-3.9553323823173898E-2</v>
      </c>
      <c r="W785" s="12">
        <v>-1.8465235421151902E-2</v>
      </c>
      <c r="X785" s="12">
        <v>-6.62081083705163E-2</v>
      </c>
      <c r="Y785" s="12">
        <v>1.0208347272058899E-2</v>
      </c>
      <c r="Z785" s="12">
        <v>-2.6722465197742899E-2</v>
      </c>
      <c r="AA785" s="12">
        <v>-2.1008109131613599E-2</v>
      </c>
      <c r="AB785" s="12">
        <v>-8.7755230202661502E-2</v>
      </c>
      <c r="AC785" s="12">
        <v>-5.0849806992037602E-2</v>
      </c>
      <c r="AD785" s="12">
        <v>-9.29874890983233E-2</v>
      </c>
      <c r="AE785" s="12">
        <v>-2.37769101850955E-2</v>
      </c>
      <c r="AF785" s="12">
        <v>-1.38122599195193E-2</v>
      </c>
      <c r="AG785" s="12">
        <v>-3.8478603725943902E-2</v>
      </c>
      <c r="AH785" s="12">
        <v>-3.8516184324416898E-2</v>
      </c>
      <c r="AI785" s="12">
        <v>-1.2695985936596E-2</v>
      </c>
      <c r="AJ785" s="12">
        <v>-9.4305668217931002E-3</v>
      </c>
      <c r="AK785" s="12">
        <v>3.1258986373726698E-4</v>
      </c>
      <c r="AL785" s="12">
        <v>5.5436976634818799E-3</v>
      </c>
      <c r="AM785" s="12">
        <v>-8.24462108335745E-3</v>
      </c>
      <c r="AN785" s="12">
        <v>-1.6949305439848902E-2</v>
      </c>
      <c r="AO785" s="12">
        <v>-2.7155175035088599E-2</v>
      </c>
      <c r="AP785" s="12">
        <v>-4.6286932006152897E-3</v>
      </c>
      <c r="AQ785" s="12">
        <v>-2.9280436950215798E-2</v>
      </c>
      <c r="AR785" s="12">
        <v>1.9504628860512501E-2</v>
      </c>
      <c r="AS785" s="12">
        <v>-8.6772984013381901E-3</v>
      </c>
      <c r="AT785" s="12">
        <v>-4.1004327754754703E-2</v>
      </c>
      <c r="AU785" s="12">
        <v>2.9590982490773202E-2</v>
      </c>
      <c r="AW785">
        <f t="array" ref="AW785">SUMPRODUCT(B785:AU785,TRANSPOSE('QoL regression results'!$H$3:$H$48))</f>
        <v>0.84800565844383191</v>
      </c>
    </row>
    <row r="786" spans="1:49" x14ac:dyDescent="0.3">
      <c r="A786">
        <v>785</v>
      </c>
      <c r="B786" s="12">
        <v>0.89262449192011994</v>
      </c>
      <c r="C786" s="12">
        <v>1.35729773896455E-2</v>
      </c>
      <c r="D786" s="12">
        <v>1.66632598011619E-2</v>
      </c>
      <c r="E786" s="12">
        <v>-3.7313332253833001E-2</v>
      </c>
      <c r="F786" s="12">
        <v>1.6772767458891301E-2</v>
      </c>
      <c r="G786" s="12">
        <v>4.0550468207036401E-3</v>
      </c>
      <c r="H786" s="12">
        <v>1.0940301010804E-2</v>
      </c>
      <c r="I786" s="12">
        <v>-2.5356017743824101E-2</v>
      </c>
      <c r="J786" s="12">
        <v>-3.4449288933562097E-2</v>
      </c>
      <c r="K786" s="12">
        <v>-4.2406257835381898E-2</v>
      </c>
      <c r="L786" s="12">
        <v>-0.108709488909336</v>
      </c>
      <c r="M786" s="12">
        <v>-0.139475996770315</v>
      </c>
      <c r="N786" s="12">
        <v>-1.38830554488703E-2</v>
      </c>
      <c r="O786" s="12">
        <v>-7.5416180796754106E-2</v>
      </c>
      <c r="P786" s="12">
        <v>-9.2182320642153301E-2</v>
      </c>
      <c r="Q786" s="12">
        <v>-6.6192100536202697E-2</v>
      </c>
      <c r="R786" s="12">
        <v>-7.6054870047630702E-2</v>
      </c>
      <c r="S786" s="12">
        <v>-3.8563332811884898E-2</v>
      </c>
      <c r="T786" s="12">
        <v>-0.10622458040616101</v>
      </c>
      <c r="U786" s="12">
        <v>-1.15088299433587E-2</v>
      </c>
      <c r="V786" s="12">
        <v>2.3404623507816101E-3</v>
      </c>
      <c r="W786" s="12">
        <v>-3.4673143633028203E-2</v>
      </c>
      <c r="X786" s="12">
        <v>-2.3788160390700301E-2</v>
      </c>
      <c r="Y786" s="12">
        <v>-9.8365783342683703E-3</v>
      </c>
      <c r="Z786" s="12">
        <v>-2.7675854747337398E-4</v>
      </c>
      <c r="AA786" s="12">
        <v>-1.50405620620519E-2</v>
      </c>
      <c r="AB786" s="12">
        <v>-7.6829524406476099E-2</v>
      </c>
      <c r="AC786" s="12">
        <v>8.7073815045491908E-3</v>
      </c>
      <c r="AD786" s="12">
        <v>-5.5124716960495798E-2</v>
      </c>
      <c r="AE786" s="12">
        <v>-2.2270896482740801E-2</v>
      </c>
      <c r="AF786" s="12">
        <v>-1.15232782967843E-2</v>
      </c>
      <c r="AG786" s="12">
        <v>-4.5914968400184303E-2</v>
      </c>
      <c r="AH786" s="12">
        <v>-3.7083653387832503E-2</v>
      </c>
      <c r="AI786" s="12">
        <v>-9.6226010230686804E-3</v>
      </c>
      <c r="AJ786" s="12">
        <v>-1.3036751765926301E-2</v>
      </c>
      <c r="AK786" s="12">
        <v>-2.2196142560800401E-4</v>
      </c>
      <c r="AL786" s="12">
        <v>5.2561888210050003E-3</v>
      </c>
      <c r="AM786" s="12">
        <v>-7.0050461556044902E-3</v>
      </c>
      <c r="AN786" s="12">
        <v>-1.9266099377553001E-2</v>
      </c>
      <c r="AO786" s="12">
        <v>-2.3907706107691402E-2</v>
      </c>
      <c r="AP786" s="12">
        <v>-5.4271172249896298E-3</v>
      </c>
      <c r="AQ786" s="12">
        <v>-4.47574139115582E-2</v>
      </c>
      <c r="AR786" s="12">
        <v>1.7475121847814499E-2</v>
      </c>
      <c r="AS786" s="12">
        <v>-1.50970119108997E-2</v>
      </c>
      <c r="AT786" s="12">
        <v>-4.8885940388428001E-2</v>
      </c>
      <c r="AU786" s="12">
        <v>2.9017405840166401E-2</v>
      </c>
      <c r="AW786">
        <f t="array" ref="AW786">SUMPRODUCT(B786:AU786,TRANSPOSE('QoL regression results'!$H$3:$H$48))</f>
        <v>0.86079702735329244</v>
      </c>
    </row>
    <row r="787" spans="1:49" x14ac:dyDescent="0.3">
      <c r="A787">
        <v>786</v>
      </c>
      <c r="B787" s="12">
        <v>0.88247135500393603</v>
      </c>
      <c r="C787" s="12">
        <v>5.3335464011489203E-3</v>
      </c>
      <c r="D787" s="12">
        <v>-4.9115730360393397E-3</v>
      </c>
      <c r="E787" s="12">
        <v>-1.8003878636403299E-2</v>
      </c>
      <c r="F787" s="12">
        <v>1.80788909683244E-2</v>
      </c>
      <c r="G787" s="12">
        <v>1.49023547219758E-2</v>
      </c>
      <c r="H787" s="12">
        <v>-1.19408977047432E-2</v>
      </c>
      <c r="I787" s="12">
        <v>-1.8731837547147499E-2</v>
      </c>
      <c r="J787" s="12">
        <v>-4.9752427405740103E-2</v>
      </c>
      <c r="K787" s="12">
        <v>-3.7249982998001502E-2</v>
      </c>
      <c r="L787" s="12">
        <v>-9.9194545420986005E-2</v>
      </c>
      <c r="M787" s="12">
        <v>-6.9890147201433994E-2</v>
      </c>
      <c r="N787" s="12">
        <v>-1.70762494580179E-2</v>
      </c>
      <c r="O787" s="12">
        <v>-6.4922395351856302E-2</v>
      </c>
      <c r="P787" s="12">
        <v>-9.9424610375750094E-2</v>
      </c>
      <c r="Q787" s="12">
        <v>-5.8175817210261098E-2</v>
      </c>
      <c r="R787" s="12">
        <v>-5.8583599024882797E-2</v>
      </c>
      <c r="S787" s="12">
        <v>-5.2584657900428003E-2</v>
      </c>
      <c r="T787" s="12">
        <v>-9.3446176214218205E-2</v>
      </c>
      <c r="U787" s="12">
        <v>6.5038326084690002E-3</v>
      </c>
      <c r="V787" s="12">
        <v>-9.8131891461932103E-2</v>
      </c>
      <c r="W787" s="12">
        <v>-3.09593628862278E-2</v>
      </c>
      <c r="X787" s="12">
        <v>-3.5504402642324601E-2</v>
      </c>
      <c r="Y787" s="12">
        <v>3.2560002184167198E-3</v>
      </c>
      <c r="Z787" s="12">
        <v>-1.73588697494927E-2</v>
      </c>
      <c r="AA787" s="12">
        <v>-2.5457203490094001E-2</v>
      </c>
      <c r="AB787" s="12">
        <v>-7.35013375685417E-2</v>
      </c>
      <c r="AC787" s="12">
        <v>-1.4242497659103501E-2</v>
      </c>
      <c r="AD787" s="12">
        <v>3.75558071536118E-2</v>
      </c>
      <c r="AE787" s="12">
        <v>-2.5514269633817099E-2</v>
      </c>
      <c r="AF787" s="12">
        <v>-7.9064382503446894E-3</v>
      </c>
      <c r="AG787" s="12">
        <v>-4.0415291278843697E-2</v>
      </c>
      <c r="AH787" s="12">
        <v>-3.3941892401553798E-2</v>
      </c>
      <c r="AI787" s="12">
        <v>-1.6080523414049901E-2</v>
      </c>
      <c r="AJ787" s="12">
        <v>-1.3074565207407501E-2</v>
      </c>
      <c r="AK787" s="12">
        <v>-2.9292535931839798E-4</v>
      </c>
      <c r="AL787" s="12">
        <v>6.9573607518879903E-3</v>
      </c>
      <c r="AM787" s="12">
        <v>-5.8851798395930296E-3</v>
      </c>
      <c r="AN787" s="12">
        <v>-1.9982260190967702E-2</v>
      </c>
      <c r="AO787" s="12">
        <v>-2.7712354058102899E-2</v>
      </c>
      <c r="AP787" s="12">
        <v>-1.02941573297125E-2</v>
      </c>
      <c r="AQ787" s="12">
        <v>-3.3342836346243999E-2</v>
      </c>
      <c r="AR787" s="12">
        <v>1.87644003480937E-2</v>
      </c>
      <c r="AS787" s="12">
        <v>-3.2652654394670099E-3</v>
      </c>
      <c r="AT787" s="12">
        <v>-3.8584159511332997E-2</v>
      </c>
      <c r="AU787" s="12">
        <v>3.33615263720985E-2</v>
      </c>
      <c r="AW787">
        <f t="array" ref="AW787">SUMPRODUCT(B787:AU787,TRANSPOSE('QoL regression results'!$H$3:$H$48))</f>
        <v>0.85548682335427029</v>
      </c>
    </row>
    <row r="788" spans="1:49" x14ac:dyDescent="0.3">
      <c r="A788">
        <v>787</v>
      </c>
      <c r="B788" s="12">
        <v>0.90934247217017194</v>
      </c>
      <c r="C788" s="12">
        <v>6.4658868378292102E-3</v>
      </c>
      <c r="D788" s="12">
        <v>-1.06925205881018E-3</v>
      </c>
      <c r="E788" s="12">
        <v>-3.3001072697893499E-2</v>
      </c>
      <c r="F788" s="12">
        <v>1.73827189832884E-2</v>
      </c>
      <c r="G788" s="12">
        <v>1.10800110768976E-2</v>
      </c>
      <c r="H788" s="12">
        <v>-3.5328362400267399E-3</v>
      </c>
      <c r="I788" s="12">
        <v>-2.7638205809214899E-2</v>
      </c>
      <c r="J788" s="12">
        <v>-6.1794496848611699E-2</v>
      </c>
      <c r="K788" s="12">
        <v>-3.6588691329200902E-2</v>
      </c>
      <c r="L788" s="12">
        <v>-9.1005414311620098E-2</v>
      </c>
      <c r="M788" s="12">
        <v>-0.125139056372567</v>
      </c>
      <c r="N788" s="12">
        <v>-2.29635002269056E-2</v>
      </c>
      <c r="O788" s="12">
        <v>-1.23945500805865E-2</v>
      </c>
      <c r="P788" s="12">
        <v>-7.4015817148201199E-2</v>
      </c>
      <c r="Q788" s="12">
        <v>-9.7288169027926599E-2</v>
      </c>
      <c r="R788" s="12">
        <v>-5.5935055996210001E-2</v>
      </c>
      <c r="S788" s="12">
        <v>-4.0906833212874298E-2</v>
      </c>
      <c r="T788" s="12">
        <v>-7.3069235575584895E-2</v>
      </c>
      <c r="U788" s="12">
        <v>9.1022639430812595E-4</v>
      </c>
      <c r="V788" s="12">
        <v>-7.7395571419069595E-2</v>
      </c>
      <c r="W788" s="12">
        <v>-3.2188373776088498E-2</v>
      </c>
      <c r="X788" s="12">
        <v>-4.6106741039452503E-2</v>
      </c>
      <c r="Y788" s="12">
        <v>8.4110746038301501E-3</v>
      </c>
      <c r="Z788" s="12">
        <v>-5.9226821732499798E-3</v>
      </c>
      <c r="AA788" s="12">
        <v>-2.7863242963224399E-2</v>
      </c>
      <c r="AB788" s="12">
        <v>-7.8588543443761594E-2</v>
      </c>
      <c r="AC788" s="12">
        <v>9.9143211914208794E-3</v>
      </c>
      <c r="AD788" s="12">
        <v>-1.0917070086239201E-2</v>
      </c>
      <c r="AE788" s="12">
        <v>-2.4756135141229599E-2</v>
      </c>
      <c r="AF788" s="12">
        <v>-2.3751938740367701E-2</v>
      </c>
      <c r="AG788" s="12">
        <v>-4.14706224442071E-2</v>
      </c>
      <c r="AH788" s="12">
        <v>-3.52347798414087E-2</v>
      </c>
      <c r="AI788" s="12">
        <v>-1.7274575343387302E-2</v>
      </c>
      <c r="AJ788" s="12">
        <v>-1.43436120453718E-2</v>
      </c>
      <c r="AK788" s="12">
        <v>-6.2882811550771401E-3</v>
      </c>
      <c r="AL788" s="12">
        <v>-7.1677328370692199E-3</v>
      </c>
      <c r="AM788" s="12">
        <v>-1.39360294952744E-2</v>
      </c>
      <c r="AN788" s="12">
        <v>-2.2039022166403799E-2</v>
      </c>
      <c r="AO788" s="12">
        <v>-3.6471014458576298E-2</v>
      </c>
      <c r="AP788" s="12">
        <v>-1.20957658881846E-2</v>
      </c>
      <c r="AQ788" s="12">
        <v>-3.8172128229454198E-2</v>
      </c>
      <c r="AR788" s="12">
        <v>1.8250001855411899E-2</v>
      </c>
      <c r="AS788" s="12">
        <v>-9.6392236147092997E-3</v>
      </c>
      <c r="AT788" s="12">
        <v>-4.1509738689776102E-2</v>
      </c>
      <c r="AU788" s="12">
        <v>2.5615401894198499E-2</v>
      </c>
      <c r="AW788">
        <f t="array" ref="AW788">SUMPRODUCT(B788:AU788,TRANSPOSE('QoL regression results'!$H$3:$H$48))</f>
        <v>0.86693995949169411</v>
      </c>
    </row>
    <row r="789" spans="1:49" x14ac:dyDescent="0.3">
      <c r="A789">
        <v>788</v>
      </c>
      <c r="B789" s="12">
        <v>0.887367954034599</v>
      </c>
      <c r="C789" s="12">
        <v>-1.9867647202087301E-3</v>
      </c>
      <c r="D789" s="12">
        <v>-5.73340561063435E-3</v>
      </c>
      <c r="E789" s="12">
        <v>-6.6505212367660202E-2</v>
      </c>
      <c r="F789" s="12">
        <v>2.97468154088673E-2</v>
      </c>
      <c r="G789" s="12">
        <v>2.0746403775943299E-2</v>
      </c>
      <c r="H789" s="12">
        <v>2.38065260527336E-2</v>
      </c>
      <c r="I789" s="12">
        <v>-7.0749377473557301E-3</v>
      </c>
      <c r="J789" s="12">
        <v>-8.2785386035786598E-2</v>
      </c>
      <c r="K789" s="12">
        <v>-4.0975297280511302E-2</v>
      </c>
      <c r="L789" s="12">
        <v>-9.4180347697306904E-2</v>
      </c>
      <c r="M789" s="12">
        <v>-8.1284182785625006E-2</v>
      </c>
      <c r="N789" s="12">
        <v>-1.4890944261275201E-2</v>
      </c>
      <c r="O789" s="12">
        <v>-4.3764073531003901E-2</v>
      </c>
      <c r="P789" s="12">
        <v>-0.12819292528326701</v>
      </c>
      <c r="Q789" s="12">
        <v>-6.3267474639941104E-2</v>
      </c>
      <c r="R789" s="12">
        <v>-2.32591579010261E-2</v>
      </c>
      <c r="S789" s="12">
        <v>-4.6701974887508602E-2</v>
      </c>
      <c r="T789" s="12">
        <v>-9.1415785857867596E-2</v>
      </c>
      <c r="U789" s="12">
        <v>6.6341517645589002E-3</v>
      </c>
      <c r="V789" s="12">
        <v>-0.14187947404962001</v>
      </c>
      <c r="W789" s="12">
        <v>-2.1671018040474201E-2</v>
      </c>
      <c r="X789" s="12">
        <v>-2.1492940298427701E-2</v>
      </c>
      <c r="Y789" s="12">
        <v>-2.6108518046405502E-2</v>
      </c>
      <c r="Z789" s="12">
        <v>-1.98048616149894E-2</v>
      </c>
      <c r="AA789" s="12">
        <v>-2.61995475227987E-2</v>
      </c>
      <c r="AB789" s="12">
        <v>-8.8499932103942497E-2</v>
      </c>
      <c r="AC789" s="12">
        <v>-4.3708166524445702E-2</v>
      </c>
      <c r="AD789" s="12">
        <v>-8.0851810462826704E-2</v>
      </c>
      <c r="AE789" s="12">
        <v>-2.77233639938625E-2</v>
      </c>
      <c r="AF789" s="12">
        <v>-1.0294204733238801E-2</v>
      </c>
      <c r="AG789" s="12">
        <v>-4.4246399491800703E-2</v>
      </c>
      <c r="AH789" s="12">
        <v>-3.9636925517514701E-2</v>
      </c>
      <c r="AI789" s="12">
        <v>-2.02442904889218E-2</v>
      </c>
      <c r="AJ789" s="12">
        <v>-9.8346968703097795E-3</v>
      </c>
      <c r="AK789" s="12">
        <v>-4.7703278291180202E-4</v>
      </c>
      <c r="AL789" s="12">
        <v>3.3202245358906002E-3</v>
      </c>
      <c r="AM789" s="12">
        <v>-3.2720918040788898E-3</v>
      </c>
      <c r="AN789" s="12">
        <v>-2.1305600435347901E-2</v>
      </c>
      <c r="AO789" s="12">
        <v>-2.5865345959915801E-2</v>
      </c>
      <c r="AP789" s="12">
        <v>-8.8104543927009504E-3</v>
      </c>
      <c r="AQ789" s="12">
        <v>-4.0123769523853201E-2</v>
      </c>
      <c r="AR789" s="12">
        <v>1.95899533091798E-2</v>
      </c>
      <c r="AS789" s="12">
        <v>-1.10449162541121E-2</v>
      </c>
      <c r="AT789" s="12">
        <v>-4.2943616672803997E-2</v>
      </c>
      <c r="AU789" s="12">
        <v>3.6835038167607602E-2</v>
      </c>
      <c r="AW789">
        <f t="array" ref="AW789">SUMPRODUCT(B789:AU789,TRANSPOSE('QoL regression results'!$H$3:$H$48))</f>
        <v>0.85105125305297491</v>
      </c>
    </row>
    <row r="790" spans="1:49" x14ac:dyDescent="0.3">
      <c r="A790">
        <v>789</v>
      </c>
      <c r="B790" s="12">
        <v>0.89959487675706895</v>
      </c>
      <c r="C790" s="12">
        <v>1.17790778234E-3</v>
      </c>
      <c r="D790" s="12">
        <v>-6.9007698610507701E-4</v>
      </c>
      <c r="E790" s="12">
        <v>-4.6306608563854101E-2</v>
      </c>
      <c r="F790" s="12">
        <v>2.0266247227274201E-2</v>
      </c>
      <c r="G790" s="12">
        <v>1.4237318799065601E-2</v>
      </c>
      <c r="H790" s="12">
        <v>-6.12195618694203E-3</v>
      </c>
      <c r="I790" s="12">
        <v>-3.1241537366431399E-2</v>
      </c>
      <c r="J790" s="12">
        <v>-5.5696248453949403E-2</v>
      </c>
      <c r="K790" s="12">
        <v>-3.7255431916018697E-2</v>
      </c>
      <c r="L790" s="12">
        <v>-6.7774803027569802E-2</v>
      </c>
      <c r="M790" s="12">
        <v>-0.13501749098621699</v>
      </c>
      <c r="N790" s="12">
        <v>-2.2444694572146699E-2</v>
      </c>
      <c r="O790" s="12">
        <v>-3.9339684744080797E-2</v>
      </c>
      <c r="P790" s="12">
        <v>-8.2893270132723101E-2</v>
      </c>
      <c r="Q790" s="12">
        <v>-8.4545633625962499E-2</v>
      </c>
      <c r="R790" s="12">
        <v>-6.9488421534682196E-2</v>
      </c>
      <c r="S790" s="12">
        <v>-4.5737406383443403E-2</v>
      </c>
      <c r="T790" s="12">
        <v>-9.11093773684893E-2</v>
      </c>
      <c r="U790" s="12">
        <v>-7.7615879403955899E-3</v>
      </c>
      <c r="V790" s="12">
        <v>-1.9304487169669999E-2</v>
      </c>
      <c r="W790" s="12">
        <v>-3.14218708078896E-2</v>
      </c>
      <c r="X790" s="12">
        <v>-3.3063879094699898E-2</v>
      </c>
      <c r="Y790" s="12">
        <v>1.759670956464E-2</v>
      </c>
      <c r="Z790" s="12">
        <v>-1.2049796661570201E-3</v>
      </c>
      <c r="AA790" s="12">
        <v>-2.15432332535671E-2</v>
      </c>
      <c r="AB790" s="12">
        <v>-7.5709891571750398E-2</v>
      </c>
      <c r="AC790" s="12">
        <v>-9.8176352726394606E-2</v>
      </c>
      <c r="AD790" s="12">
        <v>-5.9902393625532797E-2</v>
      </c>
      <c r="AE790" s="12">
        <v>-2.6981574282354599E-2</v>
      </c>
      <c r="AF790" s="12">
        <v>-2.0769868968640401E-2</v>
      </c>
      <c r="AG790" s="12">
        <v>-4.3925948937233901E-2</v>
      </c>
      <c r="AH790" s="12">
        <v>-3.22325823302358E-2</v>
      </c>
      <c r="AI790" s="12">
        <v>-1.5412502684618501E-2</v>
      </c>
      <c r="AJ790" s="12">
        <v>-1.4427171995723E-2</v>
      </c>
      <c r="AK790" s="12">
        <v>-4.0158851314634602E-3</v>
      </c>
      <c r="AL790" s="12">
        <v>3.1918143639287099E-3</v>
      </c>
      <c r="AM790" s="12">
        <v>-1.04013983350618E-2</v>
      </c>
      <c r="AN790" s="12">
        <v>-1.9116414548804798E-2</v>
      </c>
      <c r="AO790" s="12">
        <v>-2.6975228117732598E-2</v>
      </c>
      <c r="AP790" s="12">
        <v>-9.1444162538525092E-3</v>
      </c>
      <c r="AQ790" s="12">
        <v>-4.1425178493409001E-2</v>
      </c>
      <c r="AR790" s="12">
        <v>2.4323077876744901E-2</v>
      </c>
      <c r="AS790" s="12">
        <v>-1.2265788856010901E-2</v>
      </c>
      <c r="AT790" s="12">
        <v>-4.6453025635693201E-2</v>
      </c>
      <c r="AU790" s="12">
        <v>2.6557573979842299E-2</v>
      </c>
      <c r="AW790">
        <f t="array" ref="AW790">SUMPRODUCT(B790:AU790,TRANSPOSE('QoL regression results'!$H$3:$H$48))</f>
        <v>0.87055410879076178</v>
      </c>
    </row>
    <row r="791" spans="1:49" x14ac:dyDescent="0.3">
      <c r="A791">
        <v>790</v>
      </c>
      <c r="B791" s="12">
        <v>0.89516089221735395</v>
      </c>
      <c r="C791" s="12">
        <v>3.6422051382127099E-3</v>
      </c>
      <c r="D791" s="12">
        <v>1.18072075059589E-2</v>
      </c>
      <c r="E791" s="12">
        <v>-1.9462182182315799E-2</v>
      </c>
      <c r="F791" s="12">
        <v>1.3022638913033501E-2</v>
      </c>
      <c r="G791" s="12">
        <v>2.4387566652133999E-2</v>
      </c>
      <c r="H791" s="12">
        <v>-8.4293619106417198E-3</v>
      </c>
      <c r="I791" s="12">
        <v>-1.66336636463136E-2</v>
      </c>
      <c r="J791" s="12">
        <v>-8.7175046133560502E-2</v>
      </c>
      <c r="K791" s="12">
        <v>-3.8743587827381097E-2</v>
      </c>
      <c r="L791" s="12">
        <v>-8.8852121567575298E-2</v>
      </c>
      <c r="M791" s="12">
        <v>-9.8590256446193195E-2</v>
      </c>
      <c r="N791" s="12">
        <v>-1.70115370945652E-2</v>
      </c>
      <c r="O791" s="12">
        <v>-3.3297228833195198E-2</v>
      </c>
      <c r="P791" s="12">
        <v>-0.127046099049894</v>
      </c>
      <c r="Q791" s="12">
        <v>-2.5445778239086399E-2</v>
      </c>
      <c r="R791" s="12">
        <v>-8.3123365232715199E-2</v>
      </c>
      <c r="S791" s="12">
        <v>-6.9082756804535794E-2</v>
      </c>
      <c r="T791" s="12">
        <v>-8.6764236128324401E-2</v>
      </c>
      <c r="U791" s="12">
        <v>1.54582861985654E-2</v>
      </c>
      <c r="V791" s="12">
        <v>-9.2352028493712005E-2</v>
      </c>
      <c r="W791" s="12">
        <v>-1.55188530417992E-2</v>
      </c>
      <c r="X791" s="12">
        <v>-6.3252095344889805E-2</v>
      </c>
      <c r="Y791" s="12">
        <v>-2.1799319952852201E-2</v>
      </c>
      <c r="Z791" s="12">
        <v>2.0196142148039199E-2</v>
      </c>
      <c r="AA791" s="12">
        <v>-1.9669679075075601E-2</v>
      </c>
      <c r="AB791" s="12">
        <v>-6.3266910875997201E-2</v>
      </c>
      <c r="AC791" s="12">
        <v>-5.3168058420914301E-2</v>
      </c>
      <c r="AD791" s="12">
        <v>1.19218350026727E-3</v>
      </c>
      <c r="AE791" s="12">
        <v>-2.68841947722873E-2</v>
      </c>
      <c r="AF791" s="12">
        <v>-2.0202124563245102E-2</v>
      </c>
      <c r="AG791" s="12">
        <v>-4.1397248959932499E-2</v>
      </c>
      <c r="AH791" s="12">
        <v>-2.59292439444909E-2</v>
      </c>
      <c r="AI791" s="12">
        <v>-1.92333557422192E-2</v>
      </c>
      <c r="AJ791" s="12">
        <v>-1.30015798333869E-2</v>
      </c>
      <c r="AK791" s="12">
        <v>-9.6548974034887103E-3</v>
      </c>
      <c r="AL791" s="12">
        <v>-3.3105419814951002E-3</v>
      </c>
      <c r="AM791" s="12">
        <v>-1.2609162963922199E-2</v>
      </c>
      <c r="AN791" s="12">
        <v>-2.2391682258368899E-2</v>
      </c>
      <c r="AO791" s="12">
        <v>-4.6460811995110998E-2</v>
      </c>
      <c r="AP791" s="12">
        <v>-9.6901938950878907E-3</v>
      </c>
      <c r="AQ791" s="12">
        <v>-3.4763252949074203E-2</v>
      </c>
      <c r="AR791" s="12">
        <v>2.2043511500784801E-2</v>
      </c>
      <c r="AS791" s="12">
        <v>-1.34199756439604E-2</v>
      </c>
      <c r="AT791" s="12">
        <v>-4.6892418993959697E-2</v>
      </c>
      <c r="AU791" s="12">
        <v>3.3794031656494403E-2</v>
      </c>
      <c r="AW791">
        <f t="array" ref="AW791">SUMPRODUCT(B791:AU791,TRANSPOSE('QoL regression results'!$H$3:$H$48))</f>
        <v>0.86592110629136798</v>
      </c>
    </row>
    <row r="792" spans="1:49" x14ac:dyDescent="0.3">
      <c r="A792">
        <v>791</v>
      </c>
      <c r="B792" s="12">
        <v>0.89039045746703305</v>
      </c>
      <c r="C792" s="12">
        <v>-8.9142572652675103E-4</v>
      </c>
      <c r="D792" s="12">
        <v>-2.4889677549227601E-3</v>
      </c>
      <c r="E792" s="12">
        <v>-5.6622759988474297E-2</v>
      </c>
      <c r="F792" s="12">
        <v>2.67455622825538E-2</v>
      </c>
      <c r="G792" s="12">
        <v>2.1060829570953E-2</v>
      </c>
      <c r="H792" s="12">
        <v>2.60528947334356E-2</v>
      </c>
      <c r="I792" s="12">
        <v>-2.88015613981631E-2</v>
      </c>
      <c r="J792" s="12">
        <v>-5.9777384469319697E-2</v>
      </c>
      <c r="K792" s="12">
        <v>-3.90760365520793E-2</v>
      </c>
      <c r="L792" s="12">
        <v>-0.110482594228307</v>
      </c>
      <c r="M792" s="12">
        <v>-8.8718762673494406E-2</v>
      </c>
      <c r="N792" s="12">
        <v>-2.1851609842790502E-2</v>
      </c>
      <c r="O792" s="12">
        <v>-4.3304102803017899E-2</v>
      </c>
      <c r="P792" s="12">
        <v>-1.9330615502994399E-2</v>
      </c>
      <c r="Q792" s="12">
        <v>-3.3336000510700597E-2</v>
      </c>
      <c r="R792" s="12">
        <v>-2.2988026810890301E-2</v>
      </c>
      <c r="S792" s="12">
        <v>-3.2040573059498298E-2</v>
      </c>
      <c r="T792" s="12">
        <v>-7.1412515684335806E-2</v>
      </c>
      <c r="U792" s="12">
        <v>-7.9264999848901799E-3</v>
      </c>
      <c r="V792" s="12">
        <v>-0.13214951322177401</v>
      </c>
      <c r="W792" s="12">
        <v>-2.60749869403771E-2</v>
      </c>
      <c r="X792" s="12">
        <v>-4.7914852661237002E-3</v>
      </c>
      <c r="Y792" s="12">
        <v>4.9743963252680502E-3</v>
      </c>
      <c r="Z792" s="12">
        <v>-2.6914351698217501E-2</v>
      </c>
      <c r="AA792" s="12">
        <v>-2.1668385694316901E-2</v>
      </c>
      <c r="AB792" s="12">
        <v>-7.4238104636718594E-2</v>
      </c>
      <c r="AC792" s="12">
        <v>1.3992559693354299E-3</v>
      </c>
      <c r="AD792" s="12">
        <v>-3.1988036567945501E-2</v>
      </c>
      <c r="AE792" s="12">
        <v>-2.5772579934128102E-2</v>
      </c>
      <c r="AF792" s="12">
        <v>-1.2014415204559901E-2</v>
      </c>
      <c r="AG792" s="12">
        <v>-5.2285762897985803E-2</v>
      </c>
      <c r="AH792" s="12">
        <v>-4.0363625321640298E-2</v>
      </c>
      <c r="AI792" s="12">
        <v>-1.3741426598494101E-2</v>
      </c>
      <c r="AJ792" s="12">
        <v>-1.2955970990627201E-2</v>
      </c>
      <c r="AK792" s="12">
        <v>6.3205761749487999E-3</v>
      </c>
      <c r="AL792" s="12">
        <v>4.4162884464421697E-3</v>
      </c>
      <c r="AM792" s="12">
        <v>-6.08875643921164E-3</v>
      </c>
      <c r="AN792" s="12">
        <v>-1.4828463744617699E-2</v>
      </c>
      <c r="AO792" s="12">
        <v>-2.9190259705492199E-2</v>
      </c>
      <c r="AP792" s="12">
        <v>-8.2021131131372795E-3</v>
      </c>
      <c r="AQ792" s="12">
        <v>-3.6361096587613703E-2</v>
      </c>
      <c r="AR792" s="12">
        <v>1.7759993480587301E-2</v>
      </c>
      <c r="AS792" s="12">
        <v>-8.6394144935128207E-3</v>
      </c>
      <c r="AT792" s="12">
        <v>-4.3443335520928897E-2</v>
      </c>
      <c r="AU792" s="12">
        <v>3.2568120989415E-2</v>
      </c>
      <c r="AW792">
        <f t="array" ref="AW792">SUMPRODUCT(B792:AU792,TRANSPOSE('QoL regression results'!$H$3:$H$48))</f>
        <v>0.85444312059183491</v>
      </c>
    </row>
    <row r="793" spans="1:49" x14ac:dyDescent="0.3">
      <c r="A793">
        <v>792</v>
      </c>
      <c r="B793" s="12">
        <v>0.88818620290304096</v>
      </c>
      <c r="C793" s="12">
        <v>7.9736194140523804E-3</v>
      </c>
      <c r="D793" s="12">
        <v>-4.5114713564240903E-3</v>
      </c>
      <c r="E793" s="12">
        <v>-9.3294674163019592E-3</v>
      </c>
      <c r="F793" s="12">
        <v>2.4629792584878001E-2</v>
      </c>
      <c r="G793" s="12">
        <v>3.7543168459776198E-2</v>
      </c>
      <c r="H793" s="12">
        <v>-8.6091964588470198E-4</v>
      </c>
      <c r="I793" s="12">
        <v>-2.66111308069981E-2</v>
      </c>
      <c r="J793" s="12">
        <v>-5.0129624934041397E-2</v>
      </c>
      <c r="K793" s="12">
        <v>-4.0630965906787303E-2</v>
      </c>
      <c r="L793" s="12">
        <v>-7.4916879739279699E-2</v>
      </c>
      <c r="M793" s="12">
        <v>-7.2074182351131402E-2</v>
      </c>
      <c r="N793" s="12">
        <v>-1.98769039432064E-2</v>
      </c>
      <c r="O793" s="12">
        <v>-7.7698836469499002E-2</v>
      </c>
      <c r="P793" s="12">
        <v>-8.4168650300169096E-2</v>
      </c>
      <c r="Q793" s="12">
        <v>-3.2839425414861803E-2</v>
      </c>
      <c r="R793" s="12">
        <v>-4.7428080845467298E-2</v>
      </c>
      <c r="S793" s="12">
        <v>-3.5094240108735797E-2</v>
      </c>
      <c r="T793" s="12">
        <v>-4.7403347434728599E-2</v>
      </c>
      <c r="U793" s="12">
        <v>-2.1589968662123898E-2</v>
      </c>
      <c r="V793" s="12">
        <v>-6.8083969871484198E-2</v>
      </c>
      <c r="W793" s="12">
        <v>-3.7121016612193997E-2</v>
      </c>
      <c r="X793" s="12">
        <v>-3.0528724492561402E-2</v>
      </c>
      <c r="Y793" s="12">
        <v>-1.3966034149390899E-2</v>
      </c>
      <c r="Z793" s="12">
        <v>1.1621308593109701E-2</v>
      </c>
      <c r="AA793" s="12">
        <v>-2.4247561820685E-2</v>
      </c>
      <c r="AB793" s="12">
        <v>-5.0385978828408597E-2</v>
      </c>
      <c r="AC793" s="12">
        <v>-1.43468962194897E-2</v>
      </c>
      <c r="AD793" s="12">
        <v>-8.6756702217234805E-2</v>
      </c>
      <c r="AE793" s="12">
        <v>-2.51703001775428E-2</v>
      </c>
      <c r="AF793" s="12">
        <v>-1.6831873637873501E-2</v>
      </c>
      <c r="AG793" s="12">
        <v>-3.9908767227043E-2</v>
      </c>
      <c r="AH793" s="12">
        <v>-4.2130236931668799E-2</v>
      </c>
      <c r="AI793" s="12">
        <v>-1.9810830674751E-2</v>
      </c>
      <c r="AJ793" s="12">
        <v>-1.4053323295519201E-2</v>
      </c>
      <c r="AK793" s="12">
        <v>3.9136361899400002E-3</v>
      </c>
      <c r="AL793" s="12">
        <v>1.0952542142101101E-2</v>
      </c>
      <c r="AM793" s="12">
        <v>-4.8826240337577001E-3</v>
      </c>
      <c r="AN793" s="12">
        <v>-1.0803315591813399E-2</v>
      </c>
      <c r="AO793" s="12">
        <v>-3.5315523891552E-2</v>
      </c>
      <c r="AP793" s="12">
        <v>-1.51986230405394E-2</v>
      </c>
      <c r="AQ793" s="12">
        <v>-4.4375774542093099E-2</v>
      </c>
      <c r="AR793" s="12">
        <v>2.2793446068222201E-2</v>
      </c>
      <c r="AS793" s="12">
        <v>-6.8705196845408401E-3</v>
      </c>
      <c r="AT793" s="12">
        <v>-3.9242353097129701E-2</v>
      </c>
      <c r="AU793" s="12">
        <v>2.9752233624519599E-2</v>
      </c>
      <c r="AW793">
        <f t="array" ref="AW793">SUMPRODUCT(B793:AU793,TRANSPOSE('QoL regression results'!$H$3:$H$48))</f>
        <v>0.85700850811347318</v>
      </c>
    </row>
    <row r="794" spans="1:49" x14ac:dyDescent="0.3">
      <c r="A794">
        <v>793</v>
      </c>
      <c r="B794" s="12">
        <v>0.90074565441801202</v>
      </c>
      <c r="C794" s="12">
        <v>-2.6111444191379999E-4</v>
      </c>
      <c r="D794" s="12">
        <v>-1.86643407805425E-2</v>
      </c>
      <c r="E794" s="12">
        <v>-3.3578283643943399E-2</v>
      </c>
      <c r="F794" s="12">
        <v>1.5463749994537399E-2</v>
      </c>
      <c r="G794" s="12">
        <v>5.4004732485370098E-3</v>
      </c>
      <c r="H794" s="12">
        <v>-1.5792633681599E-2</v>
      </c>
      <c r="I794" s="12">
        <v>-4.7099617148322302E-3</v>
      </c>
      <c r="J794" s="12">
        <v>-4.2946721402424698E-2</v>
      </c>
      <c r="K794" s="12">
        <v>-4.2013512557935201E-2</v>
      </c>
      <c r="L794" s="12">
        <v>-8.2427304126299894E-2</v>
      </c>
      <c r="M794" s="12">
        <v>-9.8467351106796497E-2</v>
      </c>
      <c r="N794" s="12">
        <v>-2.4222120528032E-2</v>
      </c>
      <c r="O794" s="12">
        <v>-9.9363829825824101E-3</v>
      </c>
      <c r="P794" s="12">
        <v>-0.111630225365249</v>
      </c>
      <c r="Q794" s="12">
        <v>-9.4322382260357399E-2</v>
      </c>
      <c r="R794" s="12">
        <v>-6.5305884096999903E-2</v>
      </c>
      <c r="S794" s="12">
        <v>-3.07883916167444E-2</v>
      </c>
      <c r="T794" s="12">
        <v>-0.12388876604031999</v>
      </c>
      <c r="U794" s="12">
        <v>-2.10003718666954E-2</v>
      </c>
      <c r="V794" s="12">
        <v>-8.0735665747608903E-2</v>
      </c>
      <c r="W794" s="12">
        <v>-4.7639050787352602E-2</v>
      </c>
      <c r="X794" s="12">
        <v>-3.3638767896291902E-2</v>
      </c>
      <c r="Y794" s="12">
        <v>7.0906042973997796E-3</v>
      </c>
      <c r="Z794" s="12">
        <v>1.73548100300751E-2</v>
      </c>
      <c r="AA794" s="12">
        <v>-3.1517714734121002E-2</v>
      </c>
      <c r="AB794" s="12">
        <v>-8.7212114438755595E-2</v>
      </c>
      <c r="AC794" s="12">
        <v>2.9311333654465101E-3</v>
      </c>
      <c r="AD794" s="12">
        <v>3.9867097644888397E-2</v>
      </c>
      <c r="AE794" s="12">
        <v>-2.3031823318445201E-2</v>
      </c>
      <c r="AF794" s="12">
        <v>-6.9893393611579202E-3</v>
      </c>
      <c r="AG794" s="12">
        <v>-4.0267843334194503E-2</v>
      </c>
      <c r="AH794" s="12">
        <v>-2.36515883874946E-2</v>
      </c>
      <c r="AI794" s="12">
        <v>-1.78554132033742E-2</v>
      </c>
      <c r="AJ794" s="12">
        <v>-1.0211036742633401E-2</v>
      </c>
      <c r="AK794" s="12">
        <v>-2.6929114536008601E-3</v>
      </c>
      <c r="AL794" s="12">
        <v>4.9575901097242601E-4</v>
      </c>
      <c r="AM794" s="12">
        <v>-9.9368847725253093E-3</v>
      </c>
      <c r="AN794" s="12">
        <v>-2.5177303101974999E-2</v>
      </c>
      <c r="AO794" s="12">
        <v>-4.0631679732975802E-2</v>
      </c>
      <c r="AP794" s="12">
        <v>-1.20061518433434E-2</v>
      </c>
      <c r="AQ794" s="12">
        <v>-4.0635426488291798E-2</v>
      </c>
      <c r="AR794" s="12">
        <v>2.1040227524291299E-2</v>
      </c>
      <c r="AS794" s="12">
        <v>-1.5553496292448499E-2</v>
      </c>
      <c r="AT794" s="12">
        <v>-4.8219726487114603E-2</v>
      </c>
      <c r="AU794" s="12">
        <v>2.49863435516612E-2</v>
      </c>
      <c r="AW794">
        <f t="array" ref="AW794">SUMPRODUCT(B794:AU794,TRANSPOSE('QoL regression results'!$H$3:$H$48))</f>
        <v>0.87758982504148986</v>
      </c>
    </row>
    <row r="795" spans="1:49" x14ac:dyDescent="0.3">
      <c r="A795">
        <v>794</v>
      </c>
      <c r="B795" s="12">
        <v>0.89401297053159601</v>
      </c>
      <c r="C795" s="12">
        <v>1.1942914219211001E-2</v>
      </c>
      <c r="D795" s="12">
        <v>1.04582264671932E-2</v>
      </c>
      <c r="E795" s="12">
        <v>-5.4181964873171201E-2</v>
      </c>
      <c r="F795" s="12">
        <v>1.8932905853450699E-2</v>
      </c>
      <c r="G795" s="12">
        <v>1.6600016081945501E-2</v>
      </c>
      <c r="H795" s="12">
        <v>-6.4285914001230796E-3</v>
      </c>
      <c r="I795" s="12">
        <v>-3.8635610265080098E-2</v>
      </c>
      <c r="J795" s="12">
        <v>-8.4940432341476899E-2</v>
      </c>
      <c r="K795" s="12">
        <v>-3.7118527534636403E-2</v>
      </c>
      <c r="L795" s="12">
        <v>-0.100783386813374</v>
      </c>
      <c r="M795" s="12">
        <v>-7.3261617455808697E-2</v>
      </c>
      <c r="N795" s="12">
        <v>-2.0454902654105499E-2</v>
      </c>
      <c r="O795" s="12">
        <v>-5.4977045570632703E-2</v>
      </c>
      <c r="P795" s="12">
        <v>-6.6780833678002596E-2</v>
      </c>
      <c r="Q795" s="12">
        <v>-3.9998809970409298E-2</v>
      </c>
      <c r="R795" s="12">
        <v>-4.6256311723933602E-2</v>
      </c>
      <c r="S795" s="12">
        <v>-5.9735717782012997E-2</v>
      </c>
      <c r="T795" s="12">
        <v>-8.5500557150420903E-2</v>
      </c>
      <c r="U795" s="12">
        <v>-2.2259174083580802E-2</v>
      </c>
      <c r="V795" s="12">
        <v>-3.9190991611989898E-2</v>
      </c>
      <c r="W795" s="12">
        <v>-3.7382073159215497E-2</v>
      </c>
      <c r="X795" s="12">
        <v>-3.16345464334458E-2</v>
      </c>
      <c r="Y795" s="12">
        <v>7.2425486409790603E-3</v>
      </c>
      <c r="Z795" s="12">
        <v>9.5656132709640799E-3</v>
      </c>
      <c r="AA795" s="12">
        <v>-1.62238912072241E-2</v>
      </c>
      <c r="AB795" s="12">
        <v>-6.2732415263979199E-2</v>
      </c>
      <c r="AC795" s="12">
        <v>-7.1563097521383207E-2</v>
      </c>
      <c r="AD795" s="12">
        <v>-7.3173261123160999E-2</v>
      </c>
      <c r="AE795" s="12">
        <v>-2.04580235409542E-2</v>
      </c>
      <c r="AF795" s="12">
        <v>-1.9255009812744101E-2</v>
      </c>
      <c r="AG795" s="12">
        <v>-4.0771617785874098E-2</v>
      </c>
      <c r="AH795" s="12">
        <v>-3.7335366428302201E-2</v>
      </c>
      <c r="AI795" s="12">
        <v>-1.7478532503508101E-2</v>
      </c>
      <c r="AJ795" s="12">
        <v>-1.4479448714148401E-2</v>
      </c>
      <c r="AK795" s="12">
        <v>1.2744104191007E-3</v>
      </c>
      <c r="AL795" s="12">
        <v>3.0781704160545301E-3</v>
      </c>
      <c r="AM795" s="12">
        <v>-1.01976715048904E-2</v>
      </c>
      <c r="AN795" s="12">
        <v>-1.6399113679886002E-2</v>
      </c>
      <c r="AO795" s="12">
        <v>-3.3672565700725202E-2</v>
      </c>
      <c r="AP795" s="12">
        <v>-9.4659142313385895E-3</v>
      </c>
      <c r="AQ795" s="12">
        <v>-3.6942742642531903E-2</v>
      </c>
      <c r="AR795" s="12">
        <v>1.9999318781042299E-2</v>
      </c>
      <c r="AS795" s="12">
        <v>-9.8201574991355796E-3</v>
      </c>
      <c r="AT795" s="12">
        <v>-4.1268599565333498E-2</v>
      </c>
      <c r="AU795" s="12">
        <v>2.8607466256972299E-2</v>
      </c>
      <c r="AW795">
        <f t="array" ref="AW795">SUMPRODUCT(B795:AU795,TRANSPOSE('QoL regression results'!$H$3:$H$48))</f>
        <v>0.85975577451934837</v>
      </c>
    </row>
    <row r="796" spans="1:49" x14ac:dyDescent="0.3">
      <c r="A796">
        <v>795</v>
      </c>
      <c r="B796" s="12">
        <v>0.89451058483960699</v>
      </c>
      <c r="C796" s="12">
        <v>3.32171696332441E-3</v>
      </c>
      <c r="D796" s="12">
        <v>1.6391936633423699E-3</v>
      </c>
      <c r="E796" s="12">
        <v>-4.4495946575939103E-2</v>
      </c>
      <c r="F796" s="12">
        <v>1.99739638596396E-2</v>
      </c>
      <c r="G796" s="12">
        <v>1.48913792317077E-2</v>
      </c>
      <c r="H796" s="12">
        <v>-5.5658091924681999E-3</v>
      </c>
      <c r="I796" s="12">
        <v>-2.1236636107729901E-2</v>
      </c>
      <c r="J796" s="12">
        <v>-4.7861838962364102E-2</v>
      </c>
      <c r="K796" s="12">
        <v>-4.0483157566135998E-2</v>
      </c>
      <c r="L796" s="12">
        <v>-8.1553197792289603E-2</v>
      </c>
      <c r="M796" s="12">
        <v>-1.7995436183252601E-2</v>
      </c>
      <c r="N796" s="12">
        <v>-1.3758754261411E-2</v>
      </c>
      <c r="O796" s="12">
        <v>-4.8220919589265401E-2</v>
      </c>
      <c r="P796" s="12">
        <v>-0.110663498085741</v>
      </c>
      <c r="Q796" s="12">
        <v>-7.1564814146228797E-2</v>
      </c>
      <c r="R796" s="12">
        <v>-3.3475921092680598E-2</v>
      </c>
      <c r="S796" s="12">
        <v>-6.9192210584273398E-2</v>
      </c>
      <c r="T796" s="12">
        <v>-0.101826897016498</v>
      </c>
      <c r="U796" s="12">
        <v>1.92907204573106E-2</v>
      </c>
      <c r="V796" s="12">
        <v>-9.09902705981597E-2</v>
      </c>
      <c r="W796" s="12">
        <v>-8.5924017869289503E-3</v>
      </c>
      <c r="X796" s="12">
        <v>-3.7805958170691698E-2</v>
      </c>
      <c r="Y796" s="12">
        <v>-2.9306826550524602E-3</v>
      </c>
      <c r="Z796" s="12">
        <v>-8.6909574659092695E-4</v>
      </c>
      <c r="AA796" s="12">
        <v>-3.1724128475834998E-3</v>
      </c>
      <c r="AB796" s="12">
        <v>-7.3806038271777702E-2</v>
      </c>
      <c r="AC796" s="12">
        <v>-5.0373651484763103E-2</v>
      </c>
      <c r="AD796" s="12">
        <v>3.0522037841586299E-2</v>
      </c>
      <c r="AE796" s="12">
        <v>-2.4732680855395199E-2</v>
      </c>
      <c r="AF796" s="12">
        <v>-2.1927578792836799E-2</v>
      </c>
      <c r="AG796" s="12">
        <v>-4.9039459059222502E-2</v>
      </c>
      <c r="AH796" s="12">
        <v>-3.5818329535234297E-2</v>
      </c>
      <c r="AI796" s="12">
        <v>-2.07047085240714E-2</v>
      </c>
      <c r="AJ796" s="12">
        <v>-1.6534306171958901E-2</v>
      </c>
      <c r="AK796" s="12">
        <v>5.7234414364915696E-3</v>
      </c>
      <c r="AL796" s="12">
        <v>8.9849056518102894E-3</v>
      </c>
      <c r="AM796" s="12">
        <v>-7.3847475598873896E-3</v>
      </c>
      <c r="AN796" s="12">
        <v>-1.1222049286546701E-2</v>
      </c>
      <c r="AO796" s="12">
        <v>-2.9557532580296499E-2</v>
      </c>
      <c r="AP796" s="12">
        <v>-8.2915597316535698E-3</v>
      </c>
      <c r="AQ796" s="12">
        <v>-3.6358051106079203E-2</v>
      </c>
      <c r="AR796" s="12">
        <v>2.0234900304451499E-2</v>
      </c>
      <c r="AS796" s="12">
        <v>-1.4999398153228399E-2</v>
      </c>
      <c r="AT796" s="12">
        <v>-4.5408785239532297E-2</v>
      </c>
      <c r="AU796" s="12">
        <v>2.9211019012444502E-2</v>
      </c>
      <c r="AW796">
        <f t="array" ref="AW796">SUMPRODUCT(B796:AU796,TRANSPOSE('QoL regression results'!$H$3:$H$48))</f>
        <v>0.86767716095618297</v>
      </c>
    </row>
    <row r="797" spans="1:49" x14ac:dyDescent="0.3">
      <c r="A797">
        <v>796</v>
      </c>
      <c r="B797" s="12">
        <v>0.888827707586205</v>
      </c>
      <c r="C797" s="12">
        <v>1.8576916982519999E-3</v>
      </c>
      <c r="D797" s="12">
        <v>3.04600244008279E-3</v>
      </c>
      <c r="E797" s="12">
        <v>-4.64111204528731E-2</v>
      </c>
      <c r="F797" s="12">
        <v>2.50004514479844E-2</v>
      </c>
      <c r="G797" s="12">
        <v>3.50799655194904E-2</v>
      </c>
      <c r="H797" s="12">
        <v>5.9389045727806103E-3</v>
      </c>
      <c r="I797" s="12">
        <v>1.73741869500369E-2</v>
      </c>
      <c r="J797" s="12">
        <v>-5.8480790619424503E-2</v>
      </c>
      <c r="K797" s="12">
        <v>-4.7205684351528603E-2</v>
      </c>
      <c r="L797" s="12">
        <v>-9.0890122933992595E-2</v>
      </c>
      <c r="M797" s="12">
        <v>-9.9279476758123097E-2</v>
      </c>
      <c r="N797" s="12">
        <v>-1.9713981170798901E-2</v>
      </c>
      <c r="O797" s="12">
        <v>-5.0008671956798902E-2</v>
      </c>
      <c r="P797" s="12">
        <v>-9.3862973307397402E-2</v>
      </c>
      <c r="Q797" s="12">
        <v>-6.5901698909892906E-2</v>
      </c>
      <c r="R797" s="12">
        <v>-5.1629931382563103E-2</v>
      </c>
      <c r="S797" s="12">
        <v>-4.5931479964175001E-2</v>
      </c>
      <c r="T797" s="12">
        <v>-0.10833051352460001</v>
      </c>
      <c r="U797" s="12">
        <v>-2.5693327390672999E-2</v>
      </c>
      <c r="V797" s="12">
        <v>-7.6832027347265699E-2</v>
      </c>
      <c r="W797" s="12">
        <v>-3.8630661410901102E-2</v>
      </c>
      <c r="X797" s="12">
        <v>-4.3868132749717799E-2</v>
      </c>
      <c r="Y797" s="12">
        <v>-1.25830425564449E-2</v>
      </c>
      <c r="Z797" s="12">
        <v>-1.2954566525565999E-2</v>
      </c>
      <c r="AA797" s="12">
        <v>-2.6675178651269199E-2</v>
      </c>
      <c r="AB797" s="12">
        <v>-8.2045883436504305E-2</v>
      </c>
      <c r="AC797" s="12">
        <v>-1.63644924797922E-2</v>
      </c>
      <c r="AD797" s="12">
        <v>-9.4722110612147793E-3</v>
      </c>
      <c r="AE797" s="12">
        <v>-2.47883954097823E-2</v>
      </c>
      <c r="AF797" s="12">
        <v>-1.9654892807272999E-2</v>
      </c>
      <c r="AG797" s="12">
        <v>-4.4400086721349097E-2</v>
      </c>
      <c r="AH797" s="12">
        <v>-4.6278731179730602E-2</v>
      </c>
      <c r="AI797" s="12">
        <v>-2.06841154036057E-2</v>
      </c>
      <c r="AJ797" s="12">
        <v>-1.01316864088037E-2</v>
      </c>
      <c r="AK797" s="12">
        <v>3.3845401350860401E-3</v>
      </c>
      <c r="AL797" s="12">
        <v>9.2939651545874292E-3</v>
      </c>
      <c r="AM797" s="12">
        <v>-5.8661741715428702E-3</v>
      </c>
      <c r="AN797" s="12">
        <v>-1.7983017869875301E-2</v>
      </c>
      <c r="AO797" s="12">
        <v>-2.3487067145055902E-2</v>
      </c>
      <c r="AP797" s="12">
        <v>-1.1333312868887901E-2</v>
      </c>
      <c r="AQ797" s="12">
        <v>-4.4190645090868501E-2</v>
      </c>
      <c r="AR797" s="12">
        <v>2.3816165840691302E-2</v>
      </c>
      <c r="AS797" s="12">
        <v>-7.5690804939170398E-3</v>
      </c>
      <c r="AT797" s="12">
        <v>-4.04825899692213E-2</v>
      </c>
      <c r="AU797" s="12">
        <v>3.4782206981084002E-2</v>
      </c>
      <c r="AW797">
        <f t="array" ref="AW797">SUMPRODUCT(B797:AU797,TRANSPOSE('QoL regression results'!$H$3:$H$48))</f>
        <v>0.85184294156106188</v>
      </c>
    </row>
    <row r="798" spans="1:49" x14ac:dyDescent="0.3">
      <c r="A798">
        <v>797</v>
      </c>
      <c r="B798" s="12">
        <v>0.89258720990009999</v>
      </c>
      <c r="C798" s="12">
        <v>-1.3114852162345301E-3</v>
      </c>
      <c r="D798" s="12">
        <v>-1.3077804734846099E-3</v>
      </c>
      <c r="E798" s="12">
        <v>-2.0227897833352999E-2</v>
      </c>
      <c r="F798" s="12">
        <v>1.48392180765604E-2</v>
      </c>
      <c r="G798" s="12">
        <v>4.6385746204250103E-3</v>
      </c>
      <c r="H798" s="12">
        <v>-1.9817315592537701E-2</v>
      </c>
      <c r="I798" s="12">
        <v>-6.0241310233603799E-3</v>
      </c>
      <c r="J798" s="12">
        <v>-6.4706570751014797E-2</v>
      </c>
      <c r="K798" s="12">
        <v>-4.1190485498550498E-2</v>
      </c>
      <c r="L798" s="12">
        <v>-8.9543920623541495E-2</v>
      </c>
      <c r="M798" s="12">
        <v>-0.10068662490338</v>
      </c>
      <c r="N798" s="12">
        <v>-2.0502317325696701E-2</v>
      </c>
      <c r="O798" s="12">
        <v>-7.9590881605498903E-2</v>
      </c>
      <c r="P798" s="12">
        <v>-0.115770008878189</v>
      </c>
      <c r="Q798" s="12">
        <v>-4.6447077451471599E-2</v>
      </c>
      <c r="R798" s="12">
        <v>-7.5067858216571096E-2</v>
      </c>
      <c r="S798" s="12">
        <v>-5.7957751289179599E-2</v>
      </c>
      <c r="T798" s="12">
        <v>-9.1268656767662798E-2</v>
      </c>
      <c r="U798" s="12">
        <v>1.7215550055639899E-2</v>
      </c>
      <c r="V798" s="12">
        <v>-7.2320225757091405E-2</v>
      </c>
      <c r="W798" s="12">
        <v>-3.0498751375739701E-2</v>
      </c>
      <c r="X798" s="12">
        <v>-3.1837721269078099E-2</v>
      </c>
      <c r="Y798" s="12">
        <v>3.65249340804766E-3</v>
      </c>
      <c r="Z798" s="12">
        <v>2.58933696836191E-3</v>
      </c>
      <c r="AA798" s="12">
        <v>-1.0227165703666699E-2</v>
      </c>
      <c r="AB798" s="12">
        <v>-8.7648914094135694E-2</v>
      </c>
      <c r="AC798" s="12">
        <v>-2.1568971331929199E-2</v>
      </c>
      <c r="AD798" s="12">
        <v>-1.03498730474613E-2</v>
      </c>
      <c r="AE798" s="12">
        <v>-2.6517950174480401E-2</v>
      </c>
      <c r="AF798" s="12">
        <v>-1.5838118831704499E-2</v>
      </c>
      <c r="AG798" s="12">
        <v>-4.3843739078516797E-2</v>
      </c>
      <c r="AH798" s="12">
        <v>-2.48690603390215E-2</v>
      </c>
      <c r="AI798" s="12">
        <v>-1.3473062614209601E-2</v>
      </c>
      <c r="AJ798" s="12">
        <v>-1.5550383773780201E-2</v>
      </c>
      <c r="AK798" s="12">
        <v>-3.9347911103765898E-3</v>
      </c>
      <c r="AL798" s="12">
        <v>5.86421386302418E-3</v>
      </c>
      <c r="AM798" s="12">
        <v>-1.1476866785062699E-2</v>
      </c>
      <c r="AN798" s="12">
        <v>-1.66393379393301E-2</v>
      </c>
      <c r="AO798" s="12">
        <v>-3.8175697098136403E-2</v>
      </c>
      <c r="AP798" s="12">
        <v>-8.18249436347138E-3</v>
      </c>
      <c r="AQ798" s="12">
        <v>-3.9264416951225997E-2</v>
      </c>
      <c r="AR798" s="12">
        <v>1.7196935929381402E-2</v>
      </c>
      <c r="AS798" s="12">
        <v>-7.0740048274382898E-3</v>
      </c>
      <c r="AT798" s="12">
        <v>-4.0248635886596301E-2</v>
      </c>
      <c r="AU798" s="12">
        <v>3.71096492415958E-2</v>
      </c>
      <c r="AW798">
        <f t="array" ref="AW798">SUMPRODUCT(B798:AU798,TRANSPOSE('QoL regression results'!$H$3:$H$48))</f>
        <v>0.87358236342410267</v>
      </c>
    </row>
    <row r="799" spans="1:49" x14ac:dyDescent="0.3">
      <c r="A799">
        <v>798</v>
      </c>
      <c r="B799" s="12">
        <v>0.88652125579279795</v>
      </c>
      <c r="C799" s="12">
        <v>3.3631459570551102E-3</v>
      </c>
      <c r="D799" s="12">
        <v>-5.72437725663475E-3</v>
      </c>
      <c r="E799" s="12">
        <v>-4.80903867189868E-2</v>
      </c>
      <c r="F799" s="12">
        <v>3.1756219804843201E-2</v>
      </c>
      <c r="G799" s="12">
        <v>2.9084500579344901E-2</v>
      </c>
      <c r="H799" s="12">
        <v>-2.0725795044506099E-3</v>
      </c>
      <c r="I799" s="12">
        <v>-1.6835824251080399E-2</v>
      </c>
      <c r="J799" s="12">
        <v>-4.5528037605140598E-2</v>
      </c>
      <c r="K799" s="12">
        <v>-3.6727382426395998E-2</v>
      </c>
      <c r="L799" s="12">
        <v>-0.101398963062086</v>
      </c>
      <c r="M799" s="12">
        <v>-8.9608995154585105E-2</v>
      </c>
      <c r="N799" s="12">
        <v>-1.9331086515396299E-2</v>
      </c>
      <c r="O799" s="12">
        <v>-6.9418003071797296E-2</v>
      </c>
      <c r="P799" s="12">
        <v>-9.0392115261396802E-2</v>
      </c>
      <c r="Q799" s="12">
        <v>-2.79392377071069E-2</v>
      </c>
      <c r="R799" s="12">
        <v>-3.2467902245025E-2</v>
      </c>
      <c r="S799" s="12">
        <v>-3.4316896198362902E-2</v>
      </c>
      <c r="T799" s="12">
        <v>-7.1437748707025295E-2</v>
      </c>
      <c r="U799" s="12">
        <v>1.3687892857488001E-2</v>
      </c>
      <c r="V799" s="12">
        <v>-1.8694700810947901E-2</v>
      </c>
      <c r="W799" s="12">
        <v>-1.98784666957347E-2</v>
      </c>
      <c r="X799" s="12">
        <v>-5.15999340787065E-2</v>
      </c>
      <c r="Y799" s="12">
        <v>-4.4258131966849898E-2</v>
      </c>
      <c r="Z799" s="12">
        <v>-1.1292480082418999E-2</v>
      </c>
      <c r="AA799" s="12">
        <v>-1.0708084035400901E-2</v>
      </c>
      <c r="AB799" s="12">
        <v>-4.7473183235985997E-2</v>
      </c>
      <c r="AC799" s="12">
        <v>-2.8360409021988501E-2</v>
      </c>
      <c r="AD799" s="12">
        <v>1.6219555478384001E-3</v>
      </c>
      <c r="AE799" s="12">
        <v>-2.4691395012752401E-2</v>
      </c>
      <c r="AF799" s="12">
        <v>-2.7897829117321901E-2</v>
      </c>
      <c r="AG799" s="12">
        <v>-4.3506402899061998E-2</v>
      </c>
      <c r="AH799" s="12">
        <v>-4.4243452806937797E-2</v>
      </c>
      <c r="AI799" s="12">
        <v>-2.0962480980217399E-2</v>
      </c>
      <c r="AJ799" s="12">
        <v>-9.2836884990316303E-3</v>
      </c>
      <c r="AK799" s="12">
        <v>-3.1943802727072302E-4</v>
      </c>
      <c r="AL799" s="12">
        <v>6.1108749150348002E-3</v>
      </c>
      <c r="AM799" s="12">
        <v>-8.3788417167299806E-3</v>
      </c>
      <c r="AN799" s="12">
        <v>-1.4155318375155599E-2</v>
      </c>
      <c r="AO799" s="12">
        <v>-2.7896421932568E-2</v>
      </c>
      <c r="AP799" s="12">
        <v>-9.35892249139046E-3</v>
      </c>
      <c r="AQ799" s="12">
        <v>-3.2778719223093902E-2</v>
      </c>
      <c r="AR799" s="12">
        <v>2.2951791358345099E-2</v>
      </c>
      <c r="AS799" s="12">
        <v>-1.13779607337919E-2</v>
      </c>
      <c r="AT799" s="12">
        <v>-4.70845136619049E-2</v>
      </c>
      <c r="AU799" s="12">
        <v>3.1480780177033998E-2</v>
      </c>
      <c r="AW799">
        <f t="array" ref="AW799">SUMPRODUCT(B799:AU799,TRANSPOSE('QoL regression results'!$H$3:$H$48))</f>
        <v>0.84838867790089501</v>
      </c>
    </row>
    <row r="800" spans="1:49" x14ac:dyDescent="0.3">
      <c r="A800">
        <v>799</v>
      </c>
      <c r="B800" s="12">
        <v>0.88998877031347901</v>
      </c>
      <c r="C800" s="12">
        <v>8.4683817603440192E-3</v>
      </c>
      <c r="D800" s="12">
        <v>-2.6762628449435999E-3</v>
      </c>
      <c r="E800" s="12">
        <v>-2.7371874943421401E-2</v>
      </c>
      <c r="F800" s="12">
        <v>1.2994312868123E-2</v>
      </c>
      <c r="G800" s="12">
        <v>4.1486560066748297E-3</v>
      </c>
      <c r="H800" s="12">
        <v>-2.9607481137961999E-3</v>
      </c>
      <c r="I800" s="12">
        <v>-2.5965696029781101E-2</v>
      </c>
      <c r="J800" s="12">
        <v>-7.8914261509889103E-2</v>
      </c>
      <c r="K800" s="12">
        <v>-3.5903932094906603E-2</v>
      </c>
      <c r="L800" s="12">
        <v>-0.118327011332268</v>
      </c>
      <c r="M800" s="12">
        <v>-7.8811083786363603E-2</v>
      </c>
      <c r="N800" s="12">
        <v>-1.8564929975593999E-2</v>
      </c>
      <c r="O800" s="12">
        <v>-6.8105845205193194E-2</v>
      </c>
      <c r="P800" s="12">
        <v>-0.11277796470429501</v>
      </c>
      <c r="Q800" s="12">
        <v>-4.8547617159333298E-2</v>
      </c>
      <c r="R800" s="12">
        <v>-6.1547320284776399E-2</v>
      </c>
      <c r="S800" s="12">
        <v>-3.98735823139399E-2</v>
      </c>
      <c r="T800" s="12">
        <v>-8.8565991111187695E-2</v>
      </c>
      <c r="U800" s="12">
        <v>-2.4477250539399999E-2</v>
      </c>
      <c r="V800" s="12">
        <v>-6.7401687603464197E-2</v>
      </c>
      <c r="W800" s="12">
        <v>-3.2945281704585702E-2</v>
      </c>
      <c r="X800" s="12">
        <v>-2.6439564849378299E-2</v>
      </c>
      <c r="Y800" s="12">
        <v>3.7879198699117701E-3</v>
      </c>
      <c r="Z800" s="12">
        <v>1.8765564563540901E-3</v>
      </c>
      <c r="AA800" s="12">
        <v>-2.0085236551094201E-2</v>
      </c>
      <c r="AB800" s="12">
        <v>-5.8052225019696702E-2</v>
      </c>
      <c r="AC800" s="12">
        <v>-1.9785138779950099E-3</v>
      </c>
      <c r="AD800" s="12">
        <v>2.8127902585059601E-2</v>
      </c>
      <c r="AE800" s="12">
        <v>-2.7506655084412999E-2</v>
      </c>
      <c r="AF800" s="12">
        <v>-1.63692736205098E-2</v>
      </c>
      <c r="AG800" s="12">
        <v>-3.4300050371229698E-2</v>
      </c>
      <c r="AH800" s="12">
        <v>-2.5809021917818E-2</v>
      </c>
      <c r="AI800" s="12">
        <v>-1.27191390320754E-2</v>
      </c>
      <c r="AJ800" s="12">
        <v>-1.4673872482406499E-2</v>
      </c>
      <c r="AK800" s="12">
        <v>-5.6779622428366897E-4</v>
      </c>
      <c r="AL800" s="12">
        <v>4.9159030591590302E-3</v>
      </c>
      <c r="AM800" s="12">
        <v>-1.18336657381453E-2</v>
      </c>
      <c r="AN800" s="12">
        <v>-2.1087701716033799E-2</v>
      </c>
      <c r="AO800" s="12">
        <v>-4.0149853227504702E-2</v>
      </c>
      <c r="AP800" s="12">
        <v>-1.7179480569080099E-2</v>
      </c>
      <c r="AQ800" s="12">
        <v>-4.3153507212713098E-2</v>
      </c>
      <c r="AR800" s="12">
        <v>1.8622912709979799E-2</v>
      </c>
      <c r="AS800" s="12">
        <v>-8.7840858096450199E-3</v>
      </c>
      <c r="AT800" s="12">
        <v>-3.9353994075247298E-2</v>
      </c>
      <c r="AU800" s="12">
        <v>3.31649182529015E-2</v>
      </c>
      <c r="AW800">
        <f t="array" ref="AW800">SUMPRODUCT(B800:AU800,TRANSPOSE('QoL regression results'!$H$3:$H$48))</f>
        <v>0.86909565145482004</v>
      </c>
    </row>
    <row r="801" spans="1:49" x14ac:dyDescent="0.3">
      <c r="A801">
        <v>800</v>
      </c>
      <c r="B801" s="12">
        <v>0.893057024572949</v>
      </c>
      <c r="C801" s="12">
        <v>3.4173038822113201E-3</v>
      </c>
      <c r="D801" s="12">
        <v>1.5895610445161398E-2</v>
      </c>
      <c r="E801" s="12">
        <v>-2.5526098954375801E-2</v>
      </c>
      <c r="F801" s="12">
        <v>2.4960097304543901E-2</v>
      </c>
      <c r="G801" s="12">
        <v>1.42693371612815E-2</v>
      </c>
      <c r="H801" s="12">
        <v>3.7870806094112198E-3</v>
      </c>
      <c r="I801" s="12">
        <v>-3.3893802854473402E-2</v>
      </c>
      <c r="J801" s="12">
        <v>-6.5876115715939099E-2</v>
      </c>
      <c r="K801" s="12">
        <v>-4.1434965547058902E-2</v>
      </c>
      <c r="L801" s="12">
        <v>-0.10480837041699199</v>
      </c>
      <c r="M801" s="12">
        <v>-0.10657285756992101</v>
      </c>
      <c r="N801" s="12">
        <v>-1.6352721247256698E-2</v>
      </c>
      <c r="O801" s="12">
        <v>-7.2248769486412498E-2</v>
      </c>
      <c r="P801" s="12">
        <v>-9.9571952638463607E-2</v>
      </c>
      <c r="Q801" s="12">
        <v>-3.07120236587697E-2</v>
      </c>
      <c r="R801" s="12">
        <v>-5.0571066368036099E-2</v>
      </c>
      <c r="S801" s="12">
        <v>-4.5087847544851699E-2</v>
      </c>
      <c r="T801" s="12">
        <v>-9.0227408356911995E-2</v>
      </c>
      <c r="U801" s="12">
        <v>-8.96830012807741E-3</v>
      </c>
      <c r="V801" s="12">
        <v>-9.9653192407330796E-2</v>
      </c>
      <c r="W801" s="12">
        <v>-3.0814271348275499E-2</v>
      </c>
      <c r="X801" s="12">
        <v>-1.6226229000094801E-2</v>
      </c>
      <c r="Y801" s="12">
        <v>-1.50526481037202E-3</v>
      </c>
      <c r="Z801" s="12">
        <v>-1.4348581064995499E-2</v>
      </c>
      <c r="AA801" s="12">
        <v>-2.6676050642558E-2</v>
      </c>
      <c r="AB801" s="12">
        <v>-7.5315056465145205E-2</v>
      </c>
      <c r="AC801" s="12">
        <v>1.54722220772281E-2</v>
      </c>
      <c r="AD801" s="12">
        <v>1.7901683433857101E-2</v>
      </c>
      <c r="AE801" s="12">
        <v>-3.0716671570929499E-2</v>
      </c>
      <c r="AF801" s="12">
        <v>-9.91694409981363E-3</v>
      </c>
      <c r="AG801" s="12">
        <v>-3.8805441997514303E-2</v>
      </c>
      <c r="AH801" s="12">
        <v>-4.4776331761969997E-2</v>
      </c>
      <c r="AI801" s="12">
        <v>-1.4696319229882999E-2</v>
      </c>
      <c r="AJ801" s="12">
        <v>-7.7901198930989696E-3</v>
      </c>
      <c r="AK801" s="12">
        <v>2.46489167861687E-3</v>
      </c>
      <c r="AL801" s="12">
        <v>-9.5099424516293404E-4</v>
      </c>
      <c r="AM801" s="12">
        <v>-1.3163415933813699E-2</v>
      </c>
      <c r="AN801" s="12">
        <v>-2.7377862804930798E-2</v>
      </c>
      <c r="AO801" s="12">
        <v>-3.6792524595226403E-2</v>
      </c>
      <c r="AP801" s="12">
        <v>-8.1427622515155701E-3</v>
      </c>
      <c r="AQ801" s="12">
        <v>-3.7342784006270703E-2</v>
      </c>
      <c r="AR801" s="12">
        <v>2.40191476325229E-2</v>
      </c>
      <c r="AS801" s="12">
        <v>-8.2920524613943301E-3</v>
      </c>
      <c r="AT801" s="12">
        <v>-4.5551679481986899E-2</v>
      </c>
      <c r="AU801" s="12">
        <v>2.9915769810785899E-2</v>
      </c>
      <c r="AW801">
        <f t="array" ref="AW801">SUMPRODUCT(B801:AU801,TRANSPOSE('QoL regression results'!$H$3:$H$48))</f>
        <v>0.84732969856581597</v>
      </c>
    </row>
    <row r="802" spans="1:49" x14ac:dyDescent="0.3">
      <c r="A802">
        <v>801</v>
      </c>
      <c r="B802" s="12">
        <v>0.88929380602901598</v>
      </c>
      <c r="C802" s="12">
        <v>3.6928590026091301E-3</v>
      </c>
      <c r="D802" s="12">
        <v>8.2537504830148597E-3</v>
      </c>
      <c r="E802" s="12">
        <v>-1.6779457162755199E-2</v>
      </c>
      <c r="F802" s="12">
        <v>1.33325649775114E-2</v>
      </c>
      <c r="G802" s="12">
        <v>2.4007584520613799E-3</v>
      </c>
      <c r="H802" s="12">
        <v>-8.8665835095728396E-3</v>
      </c>
      <c r="I802" s="12">
        <v>-3.21511836308295E-2</v>
      </c>
      <c r="J802" s="12">
        <v>-5.8334477200398499E-2</v>
      </c>
      <c r="K802" s="12">
        <v>-4.18716404579118E-2</v>
      </c>
      <c r="L802" s="12">
        <v>-7.7652710980818204E-2</v>
      </c>
      <c r="M802" s="12">
        <v>-0.104931815622626</v>
      </c>
      <c r="N802" s="12">
        <v>-1.6350776954241999E-2</v>
      </c>
      <c r="O802" s="12">
        <v>-6.04660833778944E-2</v>
      </c>
      <c r="P802" s="12">
        <v>-8.3367363892736204E-2</v>
      </c>
      <c r="Q802" s="12">
        <v>-1.0308323979933601E-2</v>
      </c>
      <c r="R802" s="12">
        <v>-8.4979746039107896E-3</v>
      </c>
      <c r="S802" s="12">
        <v>-4.6127999153694303E-2</v>
      </c>
      <c r="T802" s="12">
        <v>-0.11249072029148401</v>
      </c>
      <c r="U802" s="12">
        <v>-8.9836858170720992E-3</v>
      </c>
      <c r="V802" s="12">
        <v>-2.4956162393130098E-2</v>
      </c>
      <c r="W802" s="12">
        <v>-4.32550644867307E-2</v>
      </c>
      <c r="X802" s="12">
        <v>-4.4285882561261203E-2</v>
      </c>
      <c r="Y802" s="12">
        <v>1.5916606645894799E-2</v>
      </c>
      <c r="Z802" s="12">
        <v>-2.6336161243619899E-2</v>
      </c>
      <c r="AA802" s="12">
        <v>-2.48815412217195E-2</v>
      </c>
      <c r="AB802" s="12">
        <v>-7.4991904018088695E-2</v>
      </c>
      <c r="AC802" s="12">
        <v>-4.0855704036879999E-2</v>
      </c>
      <c r="AD802" s="12">
        <v>6.8719698438005794E-2</v>
      </c>
      <c r="AE802" s="12">
        <v>-2.3082116983490199E-2</v>
      </c>
      <c r="AF802" s="12">
        <v>-1.29003260535472E-2</v>
      </c>
      <c r="AG802" s="12">
        <v>-4.48133531597441E-2</v>
      </c>
      <c r="AH802" s="12">
        <v>-2.7411220551216899E-2</v>
      </c>
      <c r="AI802" s="12">
        <v>-1.52512292672755E-2</v>
      </c>
      <c r="AJ802" s="12">
        <v>-1.2532783035810501E-2</v>
      </c>
      <c r="AK802" s="12">
        <v>7.9685503174200898E-3</v>
      </c>
      <c r="AL802" s="12">
        <v>1.12384715952237E-2</v>
      </c>
      <c r="AM802" s="12">
        <v>-6.2623805854505202E-3</v>
      </c>
      <c r="AN802" s="12">
        <v>-6.9644829136584598E-3</v>
      </c>
      <c r="AO802" s="12">
        <v>-2.7467104320378199E-2</v>
      </c>
      <c r="AP802" s="12">
        <v>-9.1901115133965795E-3</v>
      </c>
      <c r="AQ802" s="12">
        <v>-3.8387817538696897E-2</v>
      </c>
      <c r="AR802" s="12">
        <v>2.3119139346844599E-2</v>
      </c>
      <c r="AS802" s="12">
        <v>-1.09432834114453E-2</v>
      </c>
      <c r="AT802" s="12">
        <v>-4.8452048686118701E-2</v>
      </c>
      <c r="AU802" s="12">
        <v>2.76385175830807E-2</v>
      </c>
      <c r="AW802">
        <f t="array" ref="AW802">SUMPRODUCT(B802:AU802,TRANSPOSE('QoL regression results'!$H$3:$H$48))</f>
        <v>0.87312105707302279</v>
      </c>
    </row>
    <row r="803" spans="1:49" x14ac:dyDescent="0.3">
      <c r="A803">
        <v>802</v>
      </c>
      <c r="B803" s="12">
        <v>0.89624436364837801</v>
      </c>
      <c r="C803" s="12">
        <v>5.6265942278666001E-3</v>
      </c>
      <c r="D803" s="12">
        <v>4.8913232809574001E-3</v>
      </c>
      <c r="E803" s="12">
        <v>-3.2705410246178297E-2</v>
      </c>
      <c r="F803" s="12">
        <v>2.1774963085912799E-2</v>
      </c>
      <c r="G803" s="12">
        <v>1.53338975402683E-2</v>
      </c>
      <c r="H803" s="12">
        <v>1.40765832958176E-2</v>
      </c>
      <c r="I803" s="12">
        <v>-1.6822148125771E-2</v>
      </c>
      <c r="J803" s="12">
        <v>-2.88558275430989E-2</v>
      </c>
      <c r="K803" s="12">
        <v>-4.4547389826083097E-2</v>
      </c>
      <c r="L803" s="12">
        <v>-9.4655528076509801E-2</v>
      </c>
      <c r="M803" s="12">
        <v>-8.3081318613414196E-2</v>
      </c>
      <c r="N803" s="12">
        <v>-1.9749044235078901E-2</v>
      </c>
      <c r="O803" s="12">
        <v>-3.8753497227278499E-2</v>
      </c>
      <c r="P803" s="12">
        <v>-0.12724767245996499</v>
      </c>
      <c r="Q803" s="12">
        <v>-8.2641343700030498E-2</v>
      </c>
      <c r="R803" s="12">
        <v>-6.9378393277166703E-2</v>
      </c>
      <c r="S803" s="12">
        <v>-3.23748279883775E-2</v>
      </c>
      <c r="T803" s="12">
        <v>-0.117753770211765</v>
      </c>
      <c r="U803" s="12">
        <v>-1.26800279965629E-2</v>
      </c>
      <c r="V803" s="12">
        <v>-3.7646976740778097E-2</v>
      </c>
      <c r="W803" s="12">
        <v>-3.04010902658194E-2</v>
      </c>
      <c r="X803" s="12">
        <v>-2.4584792407028499E-2</v>
      </c>
      <c r="Y803" s="12">
        <v>-1.3875550575715699E-2</v>
      </c>
      <c r="Z803" s="12">
        <v>-6.3124513840504704E-3</v>
      </c>
      <c r="AA803" s="12">
        <v>-2.20805428239307E-2</v>
      </c>
      <c r="AB803" s="12">
        <v>-6.3125547706265703E-2</v>
      </c>
      <c r="AC803" s="12">
        <v>-2.0755808603992502E-3</v>
      </c>
      <c r="AD803" s="12">
        <v>4.7097046676249997E-2</v>
      </c>
      <c r="AE803" s="12">
        <v>-2.4890142831956698E-2</v>
      </c>
      <c r="AF803" s="12">
        <v>-1.7742741483006301E-2</v>
      </c>
      <c r="AG803" s="12">
        <v>-4.9027690084099497E-2</v>
      </c>
      <c r="AH803" s="12">
        <v>-3.7780924180365001E-2</v>
      </c>
      <c r="AI803" s="12">
        <v>-7.5439362616300104E-3</v>
      </c>
      <c r="AJ803" s="12">
        <v>-1.5415923470355E-2</v>
      </c>
      <c r="AK803" s="12">
        <v>-6.1521438322770603E-3</v>
      </c>
      <c r="AL803" s="12">
        <v>5.5049645789513699E-4</v>
      </c>
      <c r="AM803" s="12">
        <v>-8.2449322597051098E-3</v>
      </c>
      <c r="AN803" s="12">
        <v>-2.0354650549208202E-2</v>
      </c>
      <c r="AO803" s="12">
        <v>-3.2751799708280703E-2</v>
      </c>
      <c r="AP803" s="12">
        <v>-1.18115792052028E-2</v>
      </c>
      <c r="AQ803" s="12">
        <v>-3.9071937709541503E-2</v>
      </c>
      <c r="AR803" s="12">
        <v>2.4852224770527901E-2</v>
      </c>
      <c r="AS803" s="12">
        <v>-1.03254325179043E-2</v>
      </c>
      <c r="AT803" s="12">
        <v>-4.5593140560260301E-2</v>
      </c>
      <c r="AU803" s="12">
        <v>3.0536445051935601E-2</v>
      </c>
      <c r="AW803">
        <f t="array" ref="AW803">SUMPRODUCT(B803:AU803,TRANSPOSE('QoL regression results'!$H$3:$H$48))</f>
        <v>0.85901393592590813</v>
      </c>
    </row>
    <row r="804" spans="1:49" x14ac:dyDescent="0.3">
      <c r="A804">
        <v>803</v>
      </c>
      <c r="B804" s="12">
        <v>0.88607245322399897</v>
      </c>
      <c r="C804" s="12">
        <v>8.0568890786980995E-3</v>
      </c>
      <c r="D804" s="12">
        <v>5.5020529950952201E-3</v>
      </c>
      <c r="E804" s="12">
        <v>-2.6820489641642499E-2</v>
      </c>
      <c r="F804" s="12">
        <v>1.64966953328234E-2</v>
      </c>
      <c r="G804" s="12">
        <v>1.6803708526421601E-2</v>
      </c>
      <c r="H804" s="12">
        <v>-1.01087188173229E-2</v>
      </c>
      <c r="I804" s="12">
        <v>-4.6420894271950898E-4</v>
      </c>
      <c r="J804" s="12">
        <v>-5.2179879016533801E-2</v>
      </c>
      <c r="K804" s="12">
        <v>-3.3287762950124797E-2</v>
      </c>
      <c r="L804" s="12">
        <v>-0.101034967735082</v>
      </c>
      <c r="M804" s="12">
        <v>-7.9078208628946697E-2</v>
      </c>
      <c r="N804" s="12">
        <v>-1.7470394077511199E-2</v>
      </c>
      <c r="O804" s="12">
        <v>-3.7314835744460803E-2</v>
      </c>
      <c r="P804" s="12">
        <v>-0.14117756239561999</v>
      </c>
      <c r="Q804" s="12">
        <v>-7.0618190087281096E-2</v>
      </c>
      <c r="R804" s="12">
        <v>-6.1292364717203902E-2</v>
      </c>
      <c r="S804" s="12">
        <v>-4.6543569769551603E-2</v>
      </c>
      <c r="T804" s="12">
        <v>-8.0386858067943004E-2</v>
      </c>
      <c r="U804" s="12">
        <v>-2.22333544360277E-2</v>
      </c>
      <c r="V804" s="12">
        <v>-1.7794963852153199E-2</v>
      </c>
      <c r="W804" s="12">
        <v>-1.71739594851705E-2</v>
      </c>
      <c r="X804" s="12">
        <v>-3.97042613296439E-2</v>
      </c>
      <c r="Y804" s="12">
        <v>4.78888552350136E-3</v>
      </c>
      <c r="Z804" s="12">
        <v>6.5097716725809093E-2</v>
      </c>
      <c r="AA804" s="12">
        <v>-1.84575814846452E-2</v>
      </c>
      <c r="AB804" s="12">
        <v>-7.0730564715075606E-2</v>
      </c>
      <c r="AC804" s="12">
        <v>-1.36248720300284E-2</v>
      </c>
      <c r="AD804" s="12">
        <v>-4.0279965239837699E-2</v>
      </c>
      <c r="AE804" s="12">
        <v>-1.7130862805378101E-2</v>
      </c>
      <c r="AF804" s="12">
        <v>-2.4549437479146102E-2</v>
      </c>
      <c r="AG804" s="12">
        <v>-4.5341122724942201E-2</v>
      </c>
      <c r="AH804" s="12">
        <v>-3.3360634366521501E-2</v>
      </c>
      <c r="AI804" s="12">
        <v>-1.7861935501912798E-2</v>
      </c>
      <c r="AJ804" s="12">
        <v>-1.06752277471248E-2</v>
      </c>
      <c r="AK804" s="12">
        <v>6.3431405420584404E-3</v>
      </c>
      <c r="AL804" s="12">
        <v>1.1964309522080699E-2</v>
      </c>
      <c r="AM804" s="12">
        <v>-6.4684414807054998E-3</v>
      </c>
      <c r="AN804" s="12">
        <v>-1.1702510684004699E-2</v>
      </c>
      <c r="AO804" s="12">
        <v>-2.80193378412316E-2</v>
      </c>
      <c r="AP804" s="12">
        <v>-5.4520952242939798E-3</v>
      </c>
      <c r="AQ804" s="12">
        <v>-4.0161662931395503E-2</v>
      </c>
      <c r="AR804" s="12">
        <v>2.1227610392454299E-2</v>
      </c>
      <c r="AS804" s="12">
        <v>-1.79563404383755E-2</v>
      </c>
      <c r="AT804" s="12">
        <v>-5.6877246020551997E-2</v>
      </c>
      <c r="AU804" s="12">
        <v>3.04968908256214E-2</v>
      </c>
      <c r="AW804">
        <f t="array" ref="AW804">SUMPRODUCT(B804:AU804,TRANSPOSE('QoL regression results'!$H$3:$H$48))</f>
        <v>0.86467612837955821</v>
      </c>
    </row>
    <row r="805" spans="1:49" x14ac:dyDescent="0.3">
      <c r="A805">
        <v>804</v>
      </c>
      <c r="B805" s="12">
        <v>0.88366271213541603</v>
      </c>
      <c r="C805" s="12">
        <v>1.2694280499585899E-2</v>
      </c>
      <c r="D805" s="12">
        <v>1.06693821916729E-2</v>
      </c>
      <c r="E805" s="12">
        <v>-3.37071352774082E-2</v>
      </c>
      <c r="F805" s="12">
        <v>1.4350977343373201E-2</v>
      </c>
      <c r="G805" s="12">
        <v>-3.9396207020551298E-3</v>
      </c>
      <c r="H805" s="12">
        <v>7.5891541694172301E-3</v>
      </c>
      <c r="I805" s="12">
        <v>-3.3103746470780002E-2</v>
      </c>
      <c r="J805" s="12">
        <v>-4.3993714414520699E-2</v>
      </c>
      <c r="K805" s="12">
        <v>-3.2807068088477803E-2</v>
      </c>
      <c r="L805" s="12">
        <v>-6.5510684617496304E-2</v>
      </c>
      <c r="M805" s="12">
        <v>-8.76231962907741E-2</v>
      </c>
      <c r="N805" s="12">
        <v>-2.5867859655763301E-2</v>
      </c>
      <c r="O805" s="12">
        <v>-5.8538942626774802E-2</v>
      </c>
      <c r="P805" s="12">
        <v>-9.1510073312986204E-2</v>
      </c>
      <c r="Q805" s="12">
        <v>-7.3610633024388694E-2</v>
      </c>
      <c r="R805" s="12">
        <v>-4.4421358002031501E-2</v>
      </c>
      <c r="S805" s="12">
        <v>-4.5580986646617701E-2</v>
      </c>
      <c r="T805" s="12">
        <v>-4.0029723614276501E-2</v>
      </c>
      <c r="U805" s="12">
        <v>-3.6077325306464098E-2</v>
      </c>
      <c r="V805" s="12">
        <v>-0.109156091542033</v>
      </c>
      <c r="W805" s="12">
        <v>-3.1062873091648201E-2</v>
      </c>
      <c r="X805" s="12">
        <v>-2.7764550302773298E-2</v>
      </c>
      <c r="Y805" s="12">
        <v>3.62949782971279E-3</v>
      </c>
      <c r="Z805" s="12">
        <v>2.5827779653842701E-2</v>
      </c>
      <c r="AA805" s="12">
        <v>-2.7228488858865099E-2</v>
      </c>
      <c r="AB805" s="12">
        <v>-5.5437803237023298E-2</v>
      </c>
      <c r="AC805" s="12">
        <v>-3.4628427727800101E-2</v>
      </c>
      <c r="AD805" s="12">
        <v>-9.5109710504327996E-2</v>
      </c>
      <c r="AE805" s="12">
        <v>-2.4549429741436798E-2</v>
      </c>
      <c r="AF805" s="12">
        <v>-1.7342345446100201E-2</v>
      </c>
      <c r="AG805" s="12">
        <v>-4.4704458673890203E-2</v>
      </c>
      <c r="AH805" s="12">
        <v>-2.68511159367479E-2</v>
      </c>
      <c r="AI805" s="12">
        <v>-1.3449660297703701E-2</v>
      </c>
      <c r="AJ805" s="12">
        <v>-1.3294118526640499E-2</v>
      </c>
      <c r="AK805" s="12">
        <v>-5.8493218656309196E-3</v>
      </c>
      <c r="AL805" s="12">
        <v>-1.9730473661201098E-3</v>
      </c>
      <c r="AM805" s="12">
        <v>-9.0425789656665596E-3</v>
      </c>
      <c r="AN805" s="12">
        <v>-2.2050188808937901E-2</v>
      </c>
      <c r="AO805" s="12">
        <v>-3.2749892984329503E-2</v>
      </c>
      <c r="AP805" s="12">
        <v>-5.9283398237280497E-3</v>
      </c>
      <c r="AQ805" s="12">
        <v>-3.7894024384215297E-2</v>
      </c>
      <c r="AR805" s="12">
        <v>2.50349654729238E-2</v>
      </c>
      <c r="AS805" s="12">
        <v>-1.55601904258504E-2</v>
      </c>
      <c r="AT805" s="12">
        <v>-4.5438989995266701E-2</v>
      </c>
      <c r="AU805" s="12">
        <v>3.1643646347726699E-2</v>
      </c>
      <c r="AW805">
        <f t="array" ref="AW805">SUMPRODUCT(B805:AU805,TRANSPOSE('QoL regression results'!$H$3:$H$48))</f>
        <v>0.85483854883254795</v>
      </c>
    </row>
    <row r="806" spans="1:49" x14ac:dyDescent="0.3">
      <c r="A806">
        <v>805</v>
      </c>
      <c r="B806" s="12">
        <v>0.90133299874268902</v>
      </c>
      <c r="C806" s="12">
        <v>7.2187995895588804E-4</v>
      </c>
      <c r="D806" s="12">
        <v>-1.03596764084323E-2</v>
      </c>
      <c r="E806" s="12">
        <v>-1.0176158252184901E-2</v>
      </c>
      <c r="F806" s="12">
        <v>2.6192397503086599E-2</v>
      </c>
      <c r="G806" s="12">
        <v>3.3562164490959001E-2</v>
      </c>
      <c r="H806" s="12">
        <v>-1.0627846832787899E-2</v>
      </c>
      <c r="I806" s="12">
        <v>-1.3770684440929101E-2</v>
      </c>
      <c r="J806" s="12">
        <v>-4.0663455311734403E-2</v>
      </c>
      <c r="K806" s="12">
        <v>-3.6605280296859097E-2</v>
      </c>
      <c r="L806" s="12">
        <v>-0.102378421401949</v>
      </c>
      <c r="M806" s="12">
        <v>-8.8090663934320301E-2</v>
      </c>
      <c r="N806" s="12">
        <v>-2.3211762152568701E-2</v>
      </c>
      <c r="O806" s="12">
        <v>-3.81265606020839E-2</v>
      </c>
      <c r="P806" s="12">
        <v>-5.2946187513817099E-2</v>
      </c>
      <c r="Q806" s="12">
        <v>-1.9794804476508901E-2</v>
      </c>
      <c r="R806" s="12">
        <v>-8.4400301703031505E-2</v>
      </c>
      <c r="S806" s="12">
        <v>-4.4407729975235601E-2</v>
      </c>
      <c r="T806" s="12">
        <v>-6.6697912796314596E-2</v>
      </c>
      <c r="U806" s="12">
        <v>1.8388632707999598E-2</v>
      </c>
      <c r="V806" s="12">
        <v>-0.10727580401023699</v>
      </c>
      <c r="W806" s="12">
        <v>-3.2175182513819497E-2</v>
      </c>
      <c r="X806" s="12">
        <v>-4.06080306584337E-2</v>
      </c>
      <c r="Y806" s="12">
        <v>1.99947268523181E-4</v>
      </c>
      <c r="Z806" s="12">
        <v>-9.5657687989982E-4</v>
      </c>
      <c r="AA806" s="12">
        <v>-1.80020440208216E-2</v>
      </c>
      <c r="AB806" s="12">
        <v>-6.9457087252151994E-2</v>
      </c>
      <c r="AC806" s="12">
        <v>1.7850546952351699E-3</v>
      </c>
      <c r="AD806" s="12">
        <v>-6.4386860858179698E-2</v>
      </c>
      <c r="AE806" s="12">
        <v>-2.51850674609954E-2</v>
      </c>
      <c r="AF806" s="12">
        <v>-8.4109576194158105E-3</v>
      </c>
      <c r="AG806" s="12">
        <v>-4.3888249778146697E-2</v>
      </c>
      <c r="AH806" s="12">
        <v>-3.7299714916518699E-2</v>
      </c>
      <c r="AI806" s="12">
        <v>-1.9533008073767798E-2</v>
      </c>
      <c r="AJ806" s="12">
        <v>-8.8173302326747093E-3</v>
      </c>
      <c r="AK806" s="12">
        <v>-3.1312788545913598E-3</v>
      </c>
      <c r="AL806" s="12">
        <v>-7.5293715543499097E-3</v>
      </c>
      <c r="AM806" s="12">
        <v>-1.5912705342065001E-2</v>
      </c>
      <c r="AN806" s="12">
        <v>-3.18508901405989E-2</v>
      </c>
      <c r="AO806" s="12">
        <v>-5.3210149819993897E-2</v>
      </c>
      <c r="AP806" s="12">
        <v>-1.2036612046358201E-2</v>
      </c>
      <c r="AQ806" s="12">
        <v>-3.9353009644282101E-2</v>
      </c>
      <c r="AR806" s="12">
        <v>2.4116086636180999E-2</v>
      </c>
      <c r="AS806" s="12">
        <v>-1.44751231607475E-2</v>
      </c>
      <c r="AT806" s="12">
        <v>-4.2335974840745999E-2</v>
      </c>
      <c r="AU806" s="12">
        <v>3.0111819986112499E-2</v>
      </c>
      <c r="AW806">
        <f t="array" ref="AW806">SUMPRODUCT(B806:AU806,TRANSPOSE('QoL regression results'!$H$3:$H$48))</f>
        <v>0.85650391227182032</v>
      </c>
    </row>
    <row r="807" spans="1:49" x14ac:dyDescent="0.3">
      <c r="A807">
        <v>806</v>
      </c>
      <c r="B807" s="12">
        <v>0.89230582188988705</v>
      </c>
      <c r="C807" s="12">
        <v>-1.0032429896438599E-2</v>
      </c>
      <c r="D807" s="12">
        <v>-1.0741066595976701E-2</v>
      </c>
      <c r="E807" s="12">
        <v>-3.5879103382574197E-2</v>
      </c>
      <c r="F807" s="12">
        <v>2.8242338752080199E-2</v>
      </c>
      <c r="G807" s="12">
        <v>2.2802407519181798E-2</v>
      </c>
      <c r="H807" s="12">
        <v>1.7533320926859702E-2</v>
      </c>
      <c r="I807" s="12">
        <v>-6.9174285776956203E-3</v>
      </c>
      <c r="J807" s="12">
        <v>-2.4988566542010499E-2</v>
      </c>
      <c r="K807" s="12">
        <v>-4.6133566523162299E-2</v>
      </c>
      <c r="L807" s="12">
        <v>-8.5042944895864295E-2</v>
      </c>
      <c r="M807" s="12">
        <v>-9.7722778369463206E-2</v>
      </c>
      <c r="N807" s="12">
        <v>-2.2218340914565302E-2</v>
      </c>
      <c r="O807" s="12">
        <v>-5.6387646903803601E-2</v>
      </c>
      <c r="P807" s="12">
        <v>-0.103751873727868</v>
      </c>
      <c r="Q807" s="12">
        <v>-5.7681622340186103E-2</v>
      </c>
      <c r="R807" s="12">
        <v>-3.1426051381808297E-2</v>
      </c>
      <c r="S807" s="12">
        <v>-4.8175246749235803E-2</v>
      </c>
      <c r="T807" s="12">
        <v>-6.8236930797796594E-2</v>
      </c>
      <c r="U807" s="12">
        <v>-5.4450989925930197E-3</v>
      </c>
      <c r="V807" s="12">
        <v>-5.3413568318723202E-2</v>
      </c>
      <c r="W807" s="12">
        <v>-2.4155914350330099E-2</v>
      </c>
      <c r="X807" s="12">
        <v>-4.8186858180166998E-2</v>
      </c>
      <c r="Y807" s="12">
        <v>-1.6562567372252299E-2</v>
      </c>
      <c r="Z807" s="12">
        <v>1.03909800720699E-2</v>
      </c>
      <c r="AA807" s="12">
        <v>-3.0247562788166201E-2</v>
      </c>
      <c r="AB807" s="12">
        <v>-7.7075641877821996E-2</v>
      </c>
      <c r="AC807" s="12">
        <v>1.9053707303323099E-2</v>
      </c>
      <c r="AD807" s="12">
        <v>-7.6201754837014902E-3</v>
      </c>
      <c r="AE807" s="12">
        <v>-2.7361478336022298E-2</v>
      </c>
      <c r="AF807" s="12">
        <v>-2.2413889456924199E-2</v>
      </c>
      <c r="AG807" s="12">
        <v>-5.1232680785926299E-2</v>
      </c>
      <c r="AH807" s="12">
        <v>-4.2866327269059701E-2</v>
      </c>
      <c r="AI807" s="12">
        <v>-2.0369975201304898E-2</v>
      </c>
      <c r="AJ807" s="12">
        <v>-1.33543155219974E-2</v>
      </c>
      <c r="AK807" s="12">
        <v>8.0718833717564799E-3</v>
      </c>
      <c r="AL807" s="12">
        <v>1.41469173635393E-2</v>
      </c>
      <c r="AM807" s="12">
        <v>1.049149469269E-3</v>
      </c>
      <c r="AN807" s="12">
        <v>-1.4647252126976099E-2</v>
      </c>
      <c r="AO807" s="12">
        <v>-2.4193426197779901E-2</v>
      </c>
      <c r="AP807" s="12">
        <v>-3.78080242763728E-3</v>
      </c>
      <c r="AQ807" s="12">
        <v>-2.9834412674218599E-2</v>
      </c>
      <c r="AR807" s="12">
        <v>2.59596634887325E-2</v>
      </c>
      <c r="AS807" s="12">
        <v>-1.21045201872674E-2</v>
      </c>
      <c r="AT807" s="12">
        <v>-4.1493149227264499E-2</v>
      </c>
      <c r="AU807" s="12">
        <v>3.0171518523155399E-2</v>
      </c>
      <c r="AW807">
        <f t="array" ref="AW807">SUMPRODUCT(B807:AU807,TRANSPOSE('QoL regression results'!$H$3:$H$48))</f>
        <v>0.8635864119843667</v>
      </c>
    </row>
    <row r="808" spans="1:49" x14ac:dyDescent="0.3">
      <c r="A808">
        <v>807</v>
      </c>
      <c r="B808" s="12">
        <v>0.90186780712669201</v>
      </c>
      <c r="C808" s="12">
        <v>-1.9630247735464199E-3</v>
      </c>
      <c r="D808" s="12">
        <v>-1.8189175342271401E-2</v>
      </c>
      <c r="E808" s="12">
        <v>-1.80401764979078E-2</v>
      </c>
      <c r="F808" s="12">
        <v>1.33750487655556E-2</v>
      </c>
      <c r="G808" s="12">
        <v>1.83666569504712E-2</v>
      </c>
      <c r="H808" s="12">
        <v>-3.9477165472474797E-2</v>
      </c>
      <c r="I808" s="12">
        <v>-1.46547019041078E-2</v>
      </c>
      <c r="J808" s="12">
        <v>-3.8788764661754398E-2</v>
      </c>
      <c r="K808" s="12">
        <v>-4.6143250671266199E-2</v>
      </c>
      <c r="L808" s="12">
        <v>-7.5365082027960703E-2</v>
      </c>
      <c r="M808" s="12">
        <v>-0.11901082926970501</v>
      </c>
      <c r="N808" s="12">
        <v>-1.36944399714862E-2</v>
      </c>
      <c r="O808" s="12">
        <v>-4.7020231332059098E-2</v>
      </c>
      <c r="P808" s="12">
        <v>-7.1072160572577106E-2</v>
      </c>
      <c r="Q808" s="12">
        <v>-3.8599001368169399E-2</v>
      </c>
      <c r="R808" s="12">
        <v>-0.13059768230323701</v>
      </c>
      <c r="S808" s="12">
        <v>-4.7038666788402399E-2</v>
      </c>
      <c r="T808" s="12">
        <v>-9.4812959126189394E-2</v>
      </c>
      <c r="U808" s="12">
        <v>-1.3225431021211E-3</v>
      </c>
      <c r="V808" s="12">
        <v>-4.7925769175857301E-2</v>
      </c>
      <c r="W808" s="12">
        <v>-2.7832599751146499E-2</v>
      </c>
      <c r="X808" s="12">
        <v>-3.3182622765075998E-2</v>
      </c>
      <c r="Y808" s="12">
        <v>1.84929206251476E-2</v>
      </c>
      <c r="Z808" s="12">
        <v>-4.0140443083313999E-2</v>
      </c>
      <c r="AA808" s="12">
        <v>-2.4797868633775401E-2</v>
      </c>
      <c r="AB808" s="12">
        <v>-7.6895385459355897E-2</v>
      </c>
      <c r="AC808" s="12">
        <v>-1.1287388874019E-2</v>
      </c>
      <c r="AD808" s="12">
        <v>7.9279695325104992E-3</v>
      </c>
      <c r="AE808" s="12">
        <v>-2.7915140633914301E-2</v>
      </c>
      <c r="AF808" s="12">
        <v>-1.1474411393525201E-2</v>
      </c>
      <c r="AG808" s="12">
        <v>-4.7580094035369398E-2</v>
      </c>
      <c r="AH808" s="12">
        <v>-3.0951878151204398E-2</v>
      </c>
      <c r="AI808" s="12">
        <v>-1.5124953245386499E-2</v>
      </c>
      <c r="AJ808" s="12">
        <v>-1.62500185450377E-2</v>
      </c>
      <c r="AK808" s="12">
        <v>-5.6855200766763496E-3</v>
      </c>
      <c r="AL808" s="12">
        <v>1.2969068032659E-3</v>
      </c>
      <c r="AM808" s="12">
        <v>-1.4856335472949201E-2</v>
      </c>
      <c r="AN808" s="12">
        <v>-2.3174043035292899E-2</v>
      </c>
      <c r="AO808" s="12">
        <v>-4.4132594812653199E-2</v>
      </c>
      <c r="AP808" s="12">
        <v>-1.1993490879751999E-2</v>
      </c>
      <c r="AQ808" s="12">
        <v>-3.4599309552199503E-2</v>
      </c>
      <c r="AR808" s="12">
        <v>2.00498970977603E-2</v>
      </c>
      <c r="AS808" s="12">
        <v>-1.40137282036872E-2</v>
      </c>
      <c r="AT808" s="12">
        <v>-4.4047696566021297E-2</v>
      </c>
      <c r="AU808" s="12">
        <v>3.7831620200987702E-2</v>
      </c>
      <c r="AW808">
        <f t="array" ref="AW808">SUMPRODUCT(B808:AU808,TRANSPOSE('QoL regression results'!$H$3:$H$48))</f>
        <v>0.87221283577875353</v>
      </c>
    </row>
    <row r="809" spans="1:49" x14ac:dyDescent="0.3">
      <c r="A809">
        <v>808</v>
      </c>
      <c r="B809" s="12">
        <v>0.89164507093475298</v>
      </c>
      <c r="C809" s="12">
        <v>1.14815169496156E-2</v>
      </c>
      <c r="D809" s="13">
        <v>-1.16771548116113E-6</v>
      </c>
      <c r="E809" s="12">
        <v>-5.62000860268052E-2</v>
      </c>
      <c r="F809" s="12">
        <v>2.3754895269598099E-2</v>
      </c>
      <c r="G809" s="12">
        <v>3.3072565854426299E-2</v>
      </c>
      <c r="H809" s="12">
        <v>9.0328762860614007E-3</v>
      </c>
      <c r="I809" s="12">
        <v>-1.8998406346637301E-2</v>
      </c>
      <c r="J809" s="12">
        <v>-5.2166447609512299E-2</v>
      </c>
      <c r="K809" s="12">
        <v>-3.0818327519042701E-2</v>
      </c>
      <c r="L809" s="12">
        <v>-8.0192169928979803E-2</v>
      </c>
      <c r="M809" s="12">
        <v>-5.1138473425139899E-2</v>
      </c>
      <c r="N809" s="12">
        <v>-4.25206375546105E-3</v>
      </c>
      <c r="O809" s="12">
        <v>-3.9460162936275599E-2</v>
      </c>
      <c r="P809" s="12">
        <v>-0.12233640004693599</v>
      </c>
      <c r="Q809" s="12">
        <v>-7.9354600033616995E-2</v>
      </c>
      <c r="R809" s="12">
        <v>-0.10246899259139799</v>
      </c>
      <c r="S809" s="12">
        <v>-4.8828627033265098E-2</v>
      </c>
      <c r="T809" s="12">
        <v>-9.7787537574108699E-2</v>
      </c>
      <c r="U809" s="12">
        <v>2.01292469159747E-3</v>
      </c>
      <c r="V809" s="12">
        <v>-6.1145715036676901E-2</v>
      </c>
      <c r="W809" s="12">
        <v>-4.0295457863294797E-2</v>
      </c>
      <c r="X809" s="12">
        <v>-4.8641929179451301E-2</v>
      </c>
      <c r="Y809" s="12">
        <v>-3.3989987610613399E-2</v>
      </c>
      <c r="Z809" s="12">
        <v>-8.2945085520146691E-3</v>
      </c>
      <c r="AA809" s="12">
        <v>-2.19434113317875E-2</v>
      </c>
      <c r="AB809" s="12">
        <v>-4.3911883425830203E-2</v>
      </c>
      <c r="AC809" s="12">
        <v>-7.0532992867757396E-2</v>
      </c>
      <c r="AD809" s="12">
        <v>1.34732356554991E-2</v>
      </c>
      <c r="AE809" s="12">
        <v>-2.20739731589416E-2</v>
      </c>
      <c r="AF809" s="12">
        <v>-4.1526454234506998E-3</v>
      </c>
      <c r="AG809" s="12">
        <v>-3.8013165009331197E-2</v>
      </c>
      <c r="AH809" s="12">
        <v>-3.8348014065048702E-2</v>
      </c>
      <c r="AI809" s="12">
        <v>-1.4307625500272999E-2</v>
      </c>
      <c r="AJ809" s="12">
        <v>-1.2901893588100699E-2</v>
      </c>
      <c r="AK809" s="12">
        <v>3.9103582871414697E-4</v>
      </c>
      <c r="AL809" s="12">
        <v>1.2923337574446199E-3</v>
      </c>
      <c r="AM809" s="12">
        <v>-8.6949026062775603E-3</v>
      </c>
      <c r="AN809" s="12">
        <v>-2.1403029992332599E-2</v>
      </c>
      <c r="AO809" s="12">
        <v>-3.24286520639505E-2</v>
      </c>
      <c r="AP809" s="12">
        <v>-1.6955167484618099E-2</v>
      </c>
      <c r="AQ809" s="12">
        <v>-4.1338510471189298E-2</v>
      </c>
      <c r="AR809" s="12">
        <v>2.2183989913962698E-2</v>
      </c>
      <c r="AS809" s="12">
        <v>-1.35836052228027E-2</v>
      </c>
      <c r="AT809" s="12">
        <v>-4.4707985989183602E-2</v>
      </c>
      <c r="AU809" s="12">
        <v>3.1484748005958303E-2</v>
      </c>
      <c r="AW809">
        <f t="array" ref="AW809">SUMPRODUCT(B809:AU809,TRANSPOSE('QoL regression results'!$H$3:$H$48))</f>
        <v>0.85458939062714889</v>
      </c>
    </row>
    <row r="810" spans="1:49" x14ac:dyDescent="0.3">
      <c r="A810">
        <v>809</v>
      </c>
      <c r="B810" s="12">
        <v>0.89191139828760402</v>
      </c>
      <c r="C810" s="12">
        <v>1.1976989482681099E-3</v>
      </c>
      <c r="D810" s="12">
        <v>2.2326174065958201E-2</v>
      </c>
      <c r="E810" s="12">
        <v>-1.5592926397966901E-2</v>
      </c>
      <c r="F810" s="12">
        <v>2.5285970143976301E-2</v>
      </c>
      <c r="G810" s="12">
        <v>5.3181808116381504E-3</v>
      </c>
      <c r="H810" s="12">
        <v>1.48463539244016E-2</v>
      </c>
      <c r="I810" s="12">
        <v>5.1734385963837599E-3</v>
      </c>
      <c r="J810" s="12">
        <v>-4.3898584399268303E-2</v>
      </c>
      <c r="K810" s="12">
        <v>-3.8727236048640999E-2</v>
      </c>
      <c r="L810" s="12">
        <v>-7.3966109322612106E-2</v>
      </c>
      <c r="M810" s="12">
        <v>-8.8556095928525494E-2</v>
      </c>
      <c r="N810" s="12">
        <v>-1.7969265007059199E-2</v>
      </c>
      <c r="O810" s="12">
        <v>4.3749067123553097E-3</v>
      </c>
      <c r="P810" s="12">
        <v>-0.12203512579270701</v>
      </c>
      <c r="Q810" s="12">
        <v>-4.05105751959337E-2</v>
      </c>
      <c r="R810" s="12">
        <v>-8.0072641515180398E-2</v>
      </c>
      <c r="S810" s="12">
        <v>-4.8945843278862401E-2</v>
      </c>
      <c r="T810" s="12">
        <v>-7.5900475177538701E-2</v>
      </c>
      <c r="U810" s="12">
        <v>1.4972396046665899E-2</v>
      </c>
      <c r="V810" s="12">
        <v>-5.2766873615786601E-2</v>
      </c>
      <c r="W810" s="12">
        <v>-2.87409789689059E-2</v>
      </c>
      <c r="X810" s="12">
        <v>-4.0616745698835797E-2</v>
      </c>
      <c r="Y810" s="12">
        <v>-4.8562328608343103E-3</v>
      </c>
      <c r="Z810" s="12">
        <v>6.8539774482504002E-3</v>
      </c>
      <c r="AA810" s="12">
        <v>-1.2811261018378199E-2</v>
      </c>
      <c r="AB810" s="12">
        <v>-8.5596690166465206E-2</v>
      </c>
      <c r="AC810" s="12">
        <v>-3.9280083901030799E-2</v>
      </c>
      <c r="AD810" s="12">
        <v>-2.0720184098628702E-2</v>
      </c>
      <c r="AE810" s="12">
        <v>-2.26055561921059E-2</v>
      </c>
      <c r="AF810" s="12">
        <v>-1.9043608491912299E-2</v>
      </c>
      <c r="AG810" s="12">
        <v>-4.87913916354605E-2</v>
      </c>
      <c r="AH810" s="12">
        <v>-4.1046383263837902E-2</v>
      </c>
      <c r="AI810" s="12">
        <v>-2.3606114402140901E-2</v>
      </c>
      <c r="AJ810" s="12">
        <v>-1.1805338765567301E-2</v>
      </c>
      <c r="AK810" s="12">
        <v>6.7030466755690205E-4</v>
      </c>
      <c r="AL810" s="12">
        <v>8.8808646310571202E-3</v>
      </c>
      <c r="AM810" s="12">
        <v>-4.8620607648783599E-3</v>
      </c>
      <c r="AN810" s="12">
        <v>-1.5720292162140499E-2</v>
      </c>
      <c r="AO810" s="12">
        <v>-2.93330655874889E-2</v>
      </c>
      <c r="AP810" s="12">
        <v>-1.34321695339537E-2</v>
      </c>
      <c r="AQ810" s="12">
        <v>-4.3403330123648998E-2</v>
      </c>
      <c r="AR810" s="12">
        <v>2.2871434898708101E-2</v>
      </c>
      <c r="AS810" s="12">
        <v>-1.4192170432293301E-2</v>
      </c>
      <c r="AT810" s="12">
        <v>-4.7089651310117303E-2</v>
      </c>
      <c r="AU810" s="12">
        <v>3.5286412687034002E-2</v>
      </c>
      <c r="AW810">
        <f t="array" ref="AW810">SUMPRODUCT(B810:AU810,TRANSPOSE('QoL regression results'!$H$3:$H$48))</f>
        <v>0.85974587965482319</v>
      </c>
    </row>
    <row r="811" spans="1:49" x14ac:dyDescent="0.3">
      <c r="A811">
        <v>810</v>
      </c>
      <c r="B811" s="12">
        <v>0.88989451861494695</v>
      </c>
      <c r="C811" s="12">
        <v>5.7459230710256203E-3</v>
      </c>
      <c r="D811" s="12">
        <v>1.73347646567059E-3</v>
      </c>
      <c r="E811" s="12">
        <v>-4.3477856398753498E-2</v>
      </c>
      <c r="F811" s="12">
        <v>2.5633459001424101E-2</v>
      </c>
      <c r="G811" s="12">
        <v>1.16717335354547E-2</v>
      </c>
      <c r="H811" s="12">
        <v>7.6232468011768299E-3</v>
      </c>
      <c r="I811" s="12">
        <v>-1.8056467825440198E-2</v>
      </c>
      <c r="J811" s="12">
        <v>-6.5203992787907505E-2</v>
      </c>
      <c r="K811" s="12">
        <v>-3.7550728594835603E-2</v>
      </c>
      <c r="L811" s="12">
        <v>-9.8067197719447594E-2</v>
      </c>
      <c r="M811" s="12">
        <v>-0.12043077873345601</v>
      </c>
      <c r="N811" s="12">
        <v>-1.2484731960265999E-2</v>
      </c>
      <c r="O811" s="12">
        <v>-6.7618908977814501E-2</v>
      </c>
      <c r="P811" s="12">
        <v>-6.0636450545829799E-2</v>
      </c>
      <c r="Q811" s="12">
        <v>-8.9979435455005405E-2</v>
      </c>
      <c r="R811" s="12">
        <v>-1.9497997772705101E-2</v>
      </c>
      <c r="S811" s="12">
        <v>-2.2850275557711599E-2</v>
      </c>
      <c r="T811" s="12">
        <v>-7.3530082184649695E-2</v>
      </c>
      <c r="U811" s="12">
        <v>1.8184600984057699E-2</v>
      </c>
      <c r="V811" s="12">
        <v>-0.13427128227541599</v>
      </c>
      <c r="W811" s="12">
        <v>-2.39384709607714E-2</v>
      </c>
      <c r="X811" s="12">
        <v>-3.6459945145098697E-2</v>
      </c>
      <c r="Y811" s="12">
        <v>-2.01244099483395E-2</v>
      </c>
      <c r="Z811" s="12">
        <v>3.3583403711289303E-2</v>
      </c>
      <c r="AA811" s="12">
        <v>-2.46026633106699E-2</v>
      </c>
      <c r="AB811" s="12">
        <v>-7.3467660966898399E-2</v>
      </c>
      <c r="AC811" s="12">
        <v>-9.09707487130547E-4</v>
      </c>
      <c r="AD811" s="12">
        <v>1.65256590923522E-3</v>
      </c>
      <c r="AE811" s="12">
        <v>-2.56051722912542E-2</v>
      </c>
      <c r="AF811" s="12">
        <v>-1.7252345113285699E-2</v>
      </c>
      <c r="AG811" s="12">
        <v>-4.7115468415914699E-2</v>
      </c>
      <c r="AH811" s="12">
        <v>-4.36523235274053E-2</v>
      </c>
      <c r="AI811" s="12">
        <v>-1.8761735016614801E-2</v>
      </c>
      <c r="AJ811" s="12">
        <v>-1.49332374011155E-2</v>
      </c>
      <c r="AK811" s="12">
        <v>3.9083289065398701E-3</v>
      </c>
      <c r="AL811" s="12">
        <v>8.2168486140575293E-3</v>
      </c>
      <c r="AM811" s="12">
        <v>-2.4252359521456999E-3</v>
      </c>
      <c r="AN811" s="12">
        <v>-1.22806333811863E-2</v>
      </c>
      <c r="AO811" s="12">
        <v>-2.4017862375100899E-2</v>
      </c>
      <c r="AP811" s="12">
        <v>-1.1145573073519601E-2</v>
      </c>
      <c r="AQ811" s="12">
        <v>-3.5724031229484803E-2</v>
      </c>
      <c r="AR811" s="12">
        <v>2.3569782187329E-2</v>
      </c>
      <c r="AS811" s="12">
        <v>-7.6285820845098601E-3</v>
      </c>
      <c r="AT811" s="12">
        <v>-3.75975246741077E-2</v>
      </c>
      <c r="AU811" s="12">
        <v>2.8767167216524E-2</v>
      </c>
      <c r="AW811">
        <f t="array" ref="AW811">SUMPRODUCT(B811:AU811,TRANSPOSE('QoL regression results'!$H$3:$H$48))</f>
        <v>0.8544590437015992</v>
      </c>
    </row>
    <row r="812" spans="1:49" x14ac:dyDescent="0.3">
      <c r="A812">
        <v>811</v>
      </c>
      <c r="B812" s="12">
        <v>0.880437831585831</v>
      </c>
      <c r="C812" s="12">
        <v>7.3126681282586498E-3</v>
      </c>
      <c r="D812" s="12">
        <v>2.4796118791578499E-3</v>
      </c>
      <c r="E812" s="12">
        <v>-2.8237797295448699E-2</v>
      </c>
      <c r="F812" s="12">
        <v>2.30304577354754E-2</v>
      </c>
      <c r="G812" s="12">
        <v>3.5223892763345498E-2</v>
      </c>
      <c r="H812" s="12">
        <v>1.9089989981120801E-2</v>
      </c>
      <c r="I812" s="12">
        <v>-2.45780880327514E-2</v>
      </c>
      <c r="J812" s="12">
        <v>-6.3897191789093796E-2</v>
      </c>
      <c r="K812" s="12">
        <v>-3.36154331411039E-2</v>
      </c>
      <c r="L812" s="12">
        <v>-8.5626864525670393E-2</v>
      </c>
      <c r="M812" s="12">
        <v>-0.10393337391100201</v>
      </c>
      <c r="N812" s="12">
        <v>-1.4240182891127899E-2</v>
      </c>
      <c r="O812" s="12">
        <v>-0.10668211760070601</v>
      </c>
      <c r="P812" s="12">
        <v>-9.4203714868052499E-2</v>
      </c>
      <c r="Q812" s="12">
        <v>-4.7657102315926202E-2</v>
      </c>
      <c r="R812" s="12">
        <v>-2.06435231362272E-3</v>
      </c>
      <c r="S812" s="12">
        <v>-5.38933302353082E-2</v>
      </c>
      <c r="T812" s="12">
        <v>-9.3767531862893702E-2</v>
      </c>
      <c r="U812" s="12">
        <v>1.1200320540819601E-2</v>
      </c>
      <c r="V812" s="12">
        <v>-0.104449642841785</v>
      </c>
      <c r="W812" s="12">
        <v>-2.5308580929631799E-2</v>
      </c>
      <c r="X812" s="12">
        <v>-5.5200579395497197E-2</v>
      </c>
      <c r="Y812" s="12">
        <v>1.80831411586371E-2</v>
      </c>
      <c r="Z812" s="12">
        <v>1.3769967721515499E-2</v>
      </c>
      <c r="AA812" s="12">
        <v>-2.2731715957118599E-2</v>
      </c>
      <c r="AB812" s="12">
        <v>-7.2526642632127603E-2</v>
      </c>
      <c r="AC812" s="12">
        <v>7.9907773441072905E-3</v>
      </c>
      <c r="AD812" s="12">
        <v>-1.34460505745233E-2</v>
      </c>
      <c r="AE812" s="12">
        <v>-2.4086147850051601E-2</v>
      </c>
      <c r="AF812" s="12">
        <v>-9.9024030745379996E-3</v>
      </c>
      <c r="AG812" s="12">
        <v>-3.9158958547071201E-2</v>
      </c>
      <c r="AH812" s="12">
        <v>-4.0086580508094098E-2</v>
      </c>
      <c r="AI812" s="12">
        <v>-1.6892929771769601E-2</v>
      </c>
      <c r="AJ812" s="12">
        <v>-1.36760208476496E-2</v>
      </c>
      <c r="AK812" s="12">
        <v>4.9833287820605201E-3</v>
      </c>
      <c r="AL812" s="12">
        <v>1.17762619109649E-2</v>
      </c>
      <c r="AM812" s="12">
        <v>-1.1934815304937699E-3</v>
      </c>
      <c r="AN812" s="12">
        <v>-6.8134115859743204E-3</v>
      </c>
      <c r="AO812" s="12">
        <v>-2.32244682136756E-2</v>
      </c>
      <c r="AP812" s="12">
        <v>-1.05517208251834E-2</v>
      </c>
      <c r="AQ812" s="12">
        <v>-3.9598964592448001E-2</v>
      </c>
      <c r="AR812" s="12">
        <v>2.1535848148636599E-2</v>
      </c>
      <c r="AS812" s="12">
        <v>-1.03707209659943E-2</v>
      </c>
      <c r="AT812" s="12">
        <v>-4.0622358217301001E-2</v>
      </c>
      <c r="AU812" s="12">
        <v>3.2760423155962802E-2</v>
      </c>
      <c r="AW812">
        <f t="array" ref="AW812">SUMPRODUCT(B812:AU812,TRANSPOSE('QoL regression results'!$H$3:$H$48))</f>
        <v>0.85212751298870182</v>
      </c>
    </row>
    <row r="813" spans="1:49" x14ac:dyDescent="0.3">
      <c r="A813">
        <v>812</v>
      </c>
      <c r="B813" s="12">
        <v>0.88132955346143405</v>
      </c>
      <c r="C813" s="12">
        <v>5.98391219179797E-3</v>
      </c>
      <c r="D813" s="12">
        <v>1.18219349713662E-2</v>
      </c>
      <c r="E813" s="12">
        <v>-4.22331471828543E-2</v>
      </c>
      <c r="F813" s="12">
        <v>3.9320887107378202E-2</v>
      </c>
      <c r="G813" s="12">
        <v>3.3615647744984697E-2</v>
      </c>
      <c r="H813" s="12">
        <v>2.1163312975299099E-2</v>
      </c>
      <c r="I813" s="12">
        <v>-1.8490681432476501E-2</v>
      </c>
      <c r="J813" s="12">
        <v>-8.1660868390148397E-2</v>
      </c>
      <c r="K813" s="12">
        <v>-4.1876176349882499E-2</v>
      </c>
      <c r="L813" s="12">
        <v>-6.6342193023364804E-2</v>
      </c>
      <c r="M813" s="12">
        <v>-0.13199918913584099</v>
      </c>
      <c r="N813" s="12">
        <v>-1.50238514817996E-2</v>
      </c>
      <c r="O813" s="12">
        <v>-6.9757569961205704E-2</v>
      </c>
      <c r="P813" s="12">
        <v>-0.11140462813273</v>
      </c>
      <c r="Q813" s="12">
        <v>-5.6326322943326297E-2</v>
      </c>
      <c r="R813" s="12">
        <v>-4.7721064541864699E-2</v>
      </c>
      <c r="S813" s="12">
        <v>-5.4406116492110503E-2</v>
      </c>
      <c r="T813" s="12">
        <v>-9.85348760553202E-2</v>
      </c>
      <c r="U813" s="12">
        <v>2.2058782856746399E-2</v>
      </c>
      <c r="V813" s="12">
        <v>-4.8667317061511201E-2</v>
      </c>
      <c r="W813" s="12">
        <v>-1.6368056238943399E-2</v>
      </c>
      <c r="X813" s="12">
        <v>-3.9298725409916302E-2</v>
      </c>
      <c r="Y813" s="12">
        <v>-1.3319298769587099E-2</v>
      </c>
      <c r="Z813" s="12">
        <v>9.9621472713117398E-3</v>
      </c>
      <c r="AA813" s="12">
        <v>-2.2285303146128799E-2</v>
      </c>
      <c r="AB813" s="12">
        <v>-8.8752622362323397E-2</v>
      </c>
      <c r="AC813" s="12">
        <v>2.1603910795989101E-2</v>
      </c>
      <c r="AD813" s="12">
        <v>9.7674959972687408E-3</v>
      </c>
      <c r="AE813" s="12">
        <v>-2.27498043475978E-2</v>
      </c>
      <c r="AF813" s="12">
        <v>-1.528332727019E-2</v>
      </c>
      <c r="AG813" s="12">
        <v>-3.8963777228898398E-2</v>
      </c>
      <c r="AH813" s="12">
        <v>-5.6424073117968598E-2</v>
      </c>
      <c r="AI813" s="12">
        <v>-1.33533115032607E-2</v>
      </c>
      <c r="AJ813" s="12">
        <v>-1.32922364344201E-2</v>
      </c>
      <c r="AK813" s="12">
        <v>5.1943196909009001E-3</v>
      </c>
      <c r="AL813" s="12">
        <v>7.6229026074205999E-3</v>
      </c>
      <c r="AM813" s="12">
        <v>-5.2443234484489199E-3</v>
      </c>
      <c r="AN813" s="12">
        <v>-9.4350238336243196E-3</v>
      </c>
      <c r="AO813" s="12">
        <v>-2.3967884251303102E-2</v>
      </c>
      <c r="AP813" s="12">
        <v>-5.26048854884879E-3</v>
      </c>
      <c r="AQ813" s="12">
        <v>-3.9830693505527599E-2</v>
      </c>
      <c r="AR813" s="12">
        <v>1.9254855512202199E-2</v>
      </c>
      <c r="AS813" s="12">
        <v>-9.7124936108520191E-3</v>
      </c>
      <c r="AT813" s="12">
        <v>-4.2145150045152402E-2</v>
      </c>
      <c r="AU813" s="12">
        <v>3.0899472918828198E-2</v>
      </c>
      <c r="AW813">
        <f t="array" ref="AW813">SUMPRODUCT(B813:AU813,TRANSPOSE('QoL regression results'!$H$3:$H$48))</f>
        <v>0.83252838295088605</v>
      </c>
    </row>
    <row r="814" spans="1:49" x14ac:dyDescent="0.3">
      <c r="A814">
        <v>813</v>
      </c>
      <c r="B814" s="12">
        <v>0.89420614551953603</v>
      </c>
      <c r="C814" s="12">
        <v>5.36523395147362E-3</v>
      </c>
      <c r="D814" s="12">
        <v>-1.7412455186796998E-2</v>
      </c>
      <c r="E814" s="12">
        <v>-2.8921601611105002E-2</v>
      </c>
      <c r="F814" s="12">
        <v>1.7735389136563501E-2</v>
      </c>
      <c r="G814" s="12">
        <v>3.1270613313872098E-2</v>
      </c>
      <c r="H814" s="12">
        <v>-1.7194647036650999E-2</v>
      </c>
      <c r="I814" s="12">
        <v>-4.8469286673043796E-3</v>
      </c>
      <c r="J814" s="12">
        <v>-3.9987615862597303E-2</v>
      </c>
      <c r="K814" s="12">
        <v>-3.4375313195108503E-2</v>
      </c>
      <c r="L814" s="12">
        <v>-7.7502929990436106E-2</v>
      </c>
      <c r="M814" s="12">
        <v>-0.101047030762648</v>
      </c>
      <c r="N814" s="12">
        <v>-1.9830581439435301E-2</v>
      </c>
      <c r="O814" s="12">
        <v>-5.5427512058242298E-2</v>
      </c>
      <c r="P814" s="12">
        <v>-0.141981063130142</v>
      </c>
      <c r="Q814" s="12">
        <v>-5.1596237149433101E-2</v>
      </c>
      <c r="R814" s="12">
        <v>-8.1881593355620397E-2</v>
      </c>
      <c r="S814" s="12">
        <v>-3.62659776465993E-2</v>
      </c>
      <c r="T814" s="12">
        <v>-9.5942987466208898E-2</v>
      </c>
      <c r="U814" s="12">
        <v>1.1685558964624801E-2</v>
      </c>
      <c r="V814" s="12">
        <v>-9.0089446543620402E-2</v>
      </c>
      <c r="W814" s="12">
        <v>-3.3080349428135099E-2</v>
      </c>
      <c r="X814" s="12">
        <v>-5.9951102489867202E-2</v>
      </c>
      <c r="Y814" s="12">
        <v>1.7115777543623499E-2</v>
      </c>
      <c r="Z814" s="12">
        <v>4.6708097018709899E-3</v>
      </c>
      <c r="AA814" s="12">
        <v>-3.2023496857262197E-2</v>
      </c>
      <c r="AB814" s="12">
        <v>-6.80588397139201E-2</v>
      </c>
      <c r="AC814" s="12">
        <v>-7.3191813807654002E-3</v>
      </c>
      <c r="AD814" s="12">
        <v>-4.4717846248436402E-2</v>
      </c>
      <c r="AE814" s="12">
        <v>-2.48960198195824E-2</v>
      </c>
      <c r="AF814" s="12">
        <v>-1.24574668546293E-2</v>
      </c>
      <c r="AG814" s="12">
        <v>-3.6119831740135597E-2</v>
      </c>
      <c r="AH814" s="12">
        <v>-3.13410530054632E-2</v>
      </c>
      <c r="AI814" s="12">
        <v>-1.3793558510498599E-2</v>
      </c>
      <c r="AJ814" s="12">
        <v>-1.1207929171962901E-2</v>
      </c>
      <c r="AK814" s="12">
        <v>-1.22896866040528E-2</v>
      </c>
      <c r="AL814" s="12">
        <v>-4.3357342627923503E-3</v>
      </c>
      <c r="AM814" s="12">
        <v>-1.6999372526248599E-2</v>
      </c>
      <c r="AN814" s="12">
        <v>-2.67465330705852E-2</v>
      </c>
      <c r="AO814" s="12">
        <v>-3.6536655107286001E-2</v>
      </c>
      <c r="AP814" s="12">
        <v>-8.6345296760197299E-3</v>
      </c>
      <c r="AQ814" s="12">
        <v>-3.57266379173522E-2</v>
      </c>
      <c r="AR814" s="12">
        <v>1.7014701505825E-2</v>
      </c>
      <c r="AS814" s="12">
        <v>-9.0596053716921806E-3</v>
      </c>
      <c r="AT814" s="12">
        <v>-3.9205428597407201E-2</v>
      </c>
      <c r="AU814" s="12">
        <v>2.9090744914992101E-2</v>
      </c>
      <c r="AW814">
        <f t="array" ref="AW814">SUMPRODUCT(B814:AU814,TRANSPOSE('QoL regression results'!$H$3:$H$48))</f>
        <v>0.85852935825128052</v>
      </c>
    </row>
    <row r="815" spans="1:49" x14ac:dyDescent="0.3">
      <c r="A815">
        <v>814</v>
      </c>
      <c r="B815" s="12">
        <v>0.89914666171384805</v>
      </c>
      <c r="C815" s="12">
        <v>-1.1975248652866201E-3</v>
      </c>
      <c r="D815" s="12">
        <v>-9.4237056605478101E-3</v>
      </c>
      <c r="E815" s="12">
        <v>-4.3516104460374502E-2</v>
      </c>
      <c r="F815" s="12">
        <v>1.7725049951314201E-2</v>
      </c>
      <c r="G815" s="12">
        <v>2.07344685182035E-2</v>
      </c>
      <c r="H815" s="12">
        <v>-4.0326698535781604E-3</v>
      </c>
      <c r="I815" s="12">
        <v>-7.5338065599633904E-3</v>
      </c>
      <c r="J815" s="12">
        <v>-2.04847293380509E-2</v>
      </c>
      <c r="K815" s="12">
        <v>-4.5315983020585399E-2</v>
      </c>
      <c r="L815" s="12">
        <v>-8.6762918138636402E-2</v>
      </c>
      <c r="M815" s="12">
        <v>-9.9995346543245794E-2</v>
      </c>
      <c r="N815" s="12">
        <v>-1.5980956870033401E-2</v>
      </c>
      <c r="O815" s="12">
        <v>-6.1207784601708802E-2</v>
      </c>
      <c r="P815" s="12">
        <v>-5.7397956256553299E-2</v>
      </c>
      <c r="Q815" s="12">
        <v>-8.2670182799206807E-2</v>
      </c>
      <c r="R815" s="12">
        <v>-0.14228957895861899</v>
      </c>
      <c r="S815" s="12">
        <v>-3.2377297312468301E-2</v>
      </c>
      <c r="T815" s="12">
        <v>-7.6234754290743695E-2</v>
      </c>
      <c r="U815" s="12">
        <v>1.3976672630423299E-2</v>
      </c>
      <c r="V815" s="12">
        <v>1.1270423649783E-2</v>
      </c>
      <c r="W815" s="12">
        <v>-1.98366722066818E-2</v>
      </c>
      <c r="X815" s="12">
        <v>-7.5512844473080197E-4</v>
      </c>
      <c r="Y815" s="12">
        <v>-8.7702600476987306E-3</v>
      </c>
      <c r="Z815" s="12">
        <v>6.4351318590790902E-3</v>
      </c>
      <c r="AA815" s="12">
        <v>-2.2158688041517501E-2</v>
      </c>
      <c r="AB815" s="12">
        <v>-7.2668556209395302E-2</v>
      </c>
      <c r="AC815" s="12">
        <v>-3.1088375639449502E-2</v>
      </c>
      <c r="AD815" s="12">
        <v>-1.4690591495388801E-2</v>
      </c>
      <c r="AE815" s="12">
        <v>-2.4482621551022501E-2</v>
      </c>
      <c r="AF815" s="12">
        <v>-1.21029693267735E-2</v>
      </c>
      <c r="AG815" s="12">
        <v>-4.7316303195697199E-2</v>
      </c>
      <c r="AH815" s="12">
        <v>-3.1236812959129698E-2</v>
      </c>
      <c r="AI815" s="12">
        <v>-2.7173909257269899E-2</v>
      </c>
      <c r="AJ815" s="12">
        <v>-9.8694235877810794E-3</v>
      </c>
      <c r="AK815" s="12">
        <v>-1.0198635150297499E-2</v>
      </c>
      <c r="AL815" s="13">
        <v>-5.0950592810283601E-5</v>
      </c>
      <c r="AM815" s="12">
        <v>-1.4814761005097399E-2</v>
      </c>
      <c r="AN815" s="12">
        <v>-1.6149884712427801E-2</v>
      </c>
      <c r="AO815" s="12">
        <v>-3.7364643612537003E-2</v>
      </c>
      <c r="AP815" s="12">
        <v>-1.17096030661325E-2</v>
      </c>
      <c r="AQ815" s="12">
        <v>-3.9974967243062903E-2</v>
      </c>
      <c r="AR815" s="12">
        <v>2.1887569620565001E-2</v>
      </c>
      <c r="AS815" s="12">
        <v>-1.1356005181003499E-2</v>
      </c>
      <c r="AT815" s="12">
        <v>-4.8119418416727198E-2</v>
      </c>
      <c r="AU815" s="12">
        <v>3.1486445806479801E-2</v>
      </c>
      <c r="AW815">
        <f t="array" ref="AW815">SUMPRODUCT(B815:AU815,TRANSPOSE('QoL regression results'!$H$3:$H$48))</f>
        <v>0.86785889816190809</v>
      </c>
    </row>
    <row r="816" spans="1:49" x14ac:dyDescent="0.3">
      <c r="A816">
        <v>815</v>
      </c>
      <c r="B816" s="12">
        <v>0.884739454321114</v>
      </c>
      <c r="C816" s="12">
        <v>6.4148360734691901E-3</v>
      </c>
      <c r="D816" s="12">
        <v>1.20262133818383E-2</v>
      </c>
      <c r="E816" s="12">
        <v>-2.9133259050292099E-2</v>
      </c>
      <c r="F816" s="12">
        <v>1.7616855580215099E-2</v>
      </c>
      <c r="G816" s="12">
        <v>1.59102359961419E-2</v>
      </c>
      <c r="H816" s="12">
        <v>2.9163556565673099E-3</v>
      </c>
      <c r="I816" s="12">
        <v>-2.7396982547552799E-2</v>
      </c>
      <c r="J816" s="12">
        <v>-6.8771219799663996E-2</v>
      </c>
      <c r="K816" s="12">
        <v>-3.3625494798124399E-2</v>
      </c>
      <c r="L816" s="12">
        <v>-8.1332956488986002E-2</v>
      </c>
      <c r="M816" s="12">
        <v>-0.10724432949151599</v>
      </c>
      <c r="N816" s="12">
        <v>-1.4142858830563E-2</v>
      </c>
      <c r="O816" s="12">
        <v>-6.6224843511009504E-2</v>
      </c>
      <c r="P816" s="12">
        <v>-9.9812392402171393E-2</v>
      </c>
      <c r="Q816" s="12">
        <v>-4.1967296416625201E-2</v>
      </c>
      <c r="R816" s="12">
        <v>-0.101630168963125</v>
      </c>
      <c r="S816" s="12">
        <v>-4.6077267949912099E-2</v>
      </c>
      <c r="T816" s="12">
        <v>-0.110744611667714</v>
      </c>
      <c r="U816" s="12">
        <v>-1.4903894583201901E-2</v>
      </c>
      <c r="V816" s="12">
        <v>3.8371702604965703E-2</v>
      </c>
      <c r="W816" s="12">
        <v>-1.6653452255499301E-2</v>
      </c>
      <c r="X816" s="12">
        <v>-3.51927341502545E-2</v>
      </c>
      <c r="Y816" s="12">
        <v>-3.8067205559335598E-2</v>
      </c>
      <c r="Z816" s="12">
        <v>-1.2791642577351299E-2</v>
      </c>
      <c r="AA816" s="12">
        <v>-2.0435425198969698E-2</v>
      </c>
      <c r="AB816" s="12">
        <v>-6.8638480590848705E-2</v>
      </c>
      <c r="AC816" s="12">
        <v>-4.4451444252075097E-2</v>
      </c>
      <c r="AD816" s="12">
        <v>-4.67708997582197E-2</v>
      </c>
      <c r="AE816" s="12">
        <v>-2.6907622354893902E-2</v>
      </c>
      <c r="AF816" s="12">
        <v>-4.8464892729177701E-4</v>
      </c>
      <c r="AG816" s="12">
        <v>-3.2923595458635199E-2</v>
      </c>
      <c r="AH816" s="12">
        <v>-3.3421582980051302E-2</v>
      </c>
      <c r="AI816" s="12">
        <v>-9.6164066557838691E-3</v>
      </c>
      <c r="AJ816" s="12">
        <v>-1.0451155019512499E-2</v>
      </c>
      <c r="AK816" s="12">
        <v>-4.96178812231574E-3</v>
      </c>
      <c r="AL816" s="12">
        <v>-1.2470230782587501E-3</v>
      </c>
      <c r="AM816" s="12">
        <v>-1.2417942688054901E-2</v>
      </c>
      <c r="AN816" s="12">
        <v>-2.85432941787589E-2</v>
      </c>
      <c r="AO816" s="12">
        <v>-3.49902445808008E-2</v>
      </c>
      <c r="AP816" s="12">
        <v>-1.10138679937979E-2</v>
      </c>
      <c r="AQ816" s="12">
        <v>-4.5261717916966003E-2</v>
      </c>
      <c r="AR816" s="12">
        <v>2.4439355176523299E-2</v>
      </c>
      <c r="AS816" s="12">
        <v>-7.0669484222082796E-3</v>
      </c>
      <c r="AT816" s="12">
        <v>-4.0482196061594797E-2</v>
      </c>
      <c r="AU816" s="12">
        <v>3.7414945367499397E-2</v>
      </c>
      <c r="AW816">
        <f t="array" ref="AW816">SUMPRODUCT(B816:AU816,TRANSPOSE('QoL regression results'!$H$3:$H$48))</f>
        <v>0.85007084826280399</v>
      </c>
    </row>
    <row r="817" spans="1:49" x14ac:dyDescent="0.3">
      <c r="A817">
        <v>816</v>
      </c>
      <c r="B817" s="12">
        <v>0.88706494000295999</v>
      </c>
      <c r="C817" s="12">
        <v>7.6786600107638997E-3</v>
      </c>
      <c r="D817" s="12">
        <v>9.5551925504333297E-4</v>
      </c>
      <c r="E817" s="12">
        <v>-1.4142576464461201E-2</v>
      </c>
      <c r="F817" s="12">
        <v>1.2204753239428099E-2</v>
      </c>
      <c r="G817" s="12">
        <v>4.1954875989411097E-3</v>
      </c>
      <c r="H817" s="12">
        <v>8.7884033090954803E-3</v>
      </c>
      <c r="I817" s="12">
        <v>-1.01125525521006E-2</v>
      </c>
      <c r="J817" s="12">
        <v>-6.5425298644611496E-2</v>
      </c>
      <c r="K817" s="12">
        <v>-3.6344367505366001E-2</v>
      </c>
      <c r="L817" s="12">
        <v>-0.11733875441402999</v>
      </c>
      <c r="M817" s="12">
        <v>-9.2657657652929007E-2</v>
      </c>
      <c r="N817" s="12">
        <v>-1.96514742144424E-2</v>
      </c>
      <c r="O817" s="12">
        <v>-5.28074589397819E-2</v>
      </c>
      <c r="P817" s="12">
        <v>-0.10080818259674</v>
      </c>
      <c r="Q817" s="12">
        <v>-4.3718343377062499E-2</v>
      </c>
      <c r="R817" s="12">
        <v>-2.0000197818902599E-2</v>
      </c>
      <c r="S817" s="12">
        <v>-3.5154366117777003E-2</v>
      </c>
      <c r="T817" s="12">
        <v>-9.4918304331017306E-2</v>
      </c>
      <c r="U817" s="12">
        <v>1.5749289410640199E-2</v>
      </c>
      <c r="V817" s="12">
        <v>-4.7667312195649097E-2</v>
      </c>
      <c r="W817" s="12">
        <v>-2.7122114102583701E-2</v>
      </c>
      <c r="X817" s="12">
        <v>-1.6196691365302902E-2</v>
      </c>
      <c r="Y817" s="12">
        <v>1.9619329746492602E-2</v>
      </c>
      <c r="Z817" s="12">
        <v>4.09947714372631E-2</v>
      </c>
      <c r="AA817" s="12">
        <v>-2.5325313736653698E-2</v>
      </c>
      <c r="AB817" s="12">
        <v>-9.5169929797882399E-2</v>
      </c>
      <c r="AC817" s="12">
        <v>2.5962383255032299E-2</v>
      </c>
      <c r="AD817" s="12">
        <v>-6.7225000946666801E-3</v>
      </c>
      <c r="AE817" s="12">
        <v>-2.27569259511913E-2</v>
      </c>
      <c r="AF817" s="12">
        <v>-1.46449743953507E-2</v>
      </c>
      <c r="AG817" s="12">
        <v>-4.4480277496064202E-2</v>
      </c>
      <c r="AH817" s="12">
        <v>-2.6365840142472601E-2</v>
      </c>
      <c r="AI817" s="12">
        <v>-1.8073767843604101E-2</v>
      </c>
      <c r="AJ817" s="12">
        <v>-1.3844265711067999E-2</v>
      </c>
      <c r="AK817" s="12">
        <v>1.6516724512442801E-3</v>
      </c>
      <c r="AL817" s="12">
        <v>1.2490797848581399E-2</v>
      </c>
      <c r="AM817" s="12">
        <v>-3.8929087624249299E-4</v>
      </c>
      <c r="AN817" s="12">
        <v>-1.2430501578712901E-2</v>
      </c>
      <c r="AO817" s="12">
        <v>-2.90289532422103E-2</v>
      </c>
      <c r="AP817" s="12">
        <v>-1.0583449763599E-2</v>
      </c>
      <c r="AQ817" s="12">
        <v>-3.7266638818160697E-2</v>
      </c>
      <c r="AR817" s="12">
        <v>2.3556717260371798E-2</v>
      </c>
      <c r="AS817" s="12">
        <v>-1.2442184181779E-2</v>
      </c>
      <c r="AT817" s="12">
        <v>-4.66694059603633E-2</v>
      </c>
      <c r="AU817" s="12">
        <v>2.5881163164918099E-2</v>
      </c>
      <c r="AW817">
        <f t="array" ref="AW817">SUMPRODUCT(B817:AU817,TRANSPOSE('QoL regression results'!$H$3:$H$48))</f>
        <v>0.87318989770906885</v>
      </c>
    </row>
    <row r="818" spans="1:49" x14ac:dyDescent="0.3">
      <c r="A818">
        <v>817</v>
      </c>
      <c r="B818" s="12">
        <v>0.89068093636211398</v>
      </c>
      <c r="C818" s="12">
        <v>6.0914991980441499E-3</v>
      </c>
      <c r="D818" s="12">
        <v>-6.1911402271855797E-3</v>
      </c>
      <c r="E818" s="12">
        <v>-2.1517772818172801E-3</v>
      </c>
      <c r="F818" s="12">
        <v>1.93627474818753E-2</v>
      </c>
      <c r="G818" s="12">
        <v>1.6970254234565801E-2</v>
      </c>
      <c r="H818" s="12">
        <v>-1.36164932360272E-2</v>
      </c>
      <c r="I818" s="12">
        <v>5.1311220223758695E-4</v>
      </c>
      <c r="J818" s="12">
        <v>-6.2012164931261798E-2</v>
      </c>
      <c r="K818" s="12">
        <v>-3.1625423296240199E-2</v>
      </c>
      <c r="L818" s="12">
        <v>-9.6812075286415999E-2</v>
      </c>
      <c r="M818" s="12">
        <v>-8.55624923832463E-2</v>
      </c>
      <c r="N818" s="12">
        <v>-1.9719444395247299E-2</v>
      </c>
      <c r="O818" s="12">
        <v>-4.8439102678089298E-2</v>
      </c>
      <c r="P818" s="12">
        <v>-7.4088752238969893E-2</v>
      </c>
      <c r="Q818" s="12">
        <v>-5.3251281977423598E-2</v>
      </c>
      <c r="R818" s="12">
        <v>-8.7227241975063E-2</v>
      </c>
      <c r="S818" s="12">
        <v>-5.7467835224020797E-2</v>
      </c>
      <c r="T818" s="12">
        <v>-9.6697402440088204E-2</v>
      </c>
      <c r="U818" s="12">
        <v>1.4623882880022599E-2</v>
      </c>
      <c r="V818" s="12">
        <v>-1.76846032799301E-2</v>
      </c>
      <c r="W818" s="12">
        <v>-3.1697360751825401E-2</v>
      </c>
      <c r="X818" s="12">
        <v>-3.8567782539869401E-2</v>
      </c>
      <c r="Y818" s="12">
        <v>-9.5671156989488495E-3</v>
      </c>
      <c r="Z818" s="12">
        <v>3.55165792768712E-3</v>
      </c>
      <c r="AA818" s="12">
        <v>-3.8485632715892101E-2</v>
      </c>
      <c r="AB818" s="12">
        <v>-8.2121537346416501E-2</v>
      </c>
      <c r="AC818" s="12">
        <v>-4.5382213162003103E-2</v>
      </c>
      <c r="AD818" s="12">
        <v>3.2596837936583602E-3</v>
      </c>
      <c r="AE818" s="12">
        <v>-2.7036030260308899E-2</v>
      </c>
      <c r="AF818" s="12">
        <v>-1.5778257857266699E-2</v>
      </c>
      <c r="AG818" s="12">
        <v>-3.8594918822890303E-2</v>
      </c>
      <c r="AH818" s="12">
        <v>-3.1287833602346701E-2</v>
      </c>
      <c r="AI818" s="12">
        <v>-1.7867235303947401E-2</v>
      </c>
      <c r="AJ818" s="12">
        <v>-1.33201159473993E-2</v>
      </c>
      <c r="AK818" s="12">
        <v>5.3677245697937299E-4</v>
      </c>
      <c r="AL818" s="12">
        <v>7.0208528129974404E-3</v>
      </c>
      <c r="AM818" s="12">
        <v>-8.8887440816942092E-3</v>
      </c>
      <c r="AN818" s="12">
        <v>-1.21288229447258E-2</v>
      </c>
      <c r="AO818" s="12">
        <v>-3.0280589226339499E-2</v>
      </c>
      <c r="AP818" s="12">
        <v>-1.02277312197308E-2</v>
      </c>
      <c r="AQ818" s="12">
        <v>-3.6697551569600403E-2</v>
      </c>
      <c r="AR818" s="12">
        <v>2.2757610389300301E-2</v>
      </c>
      <c r="AS818" s="12">
        <v>-1.03549823663721E-2</v>
      </c>
      <c r="AT818" s="12">
        <v>-4.0014699052020597E-2</v>
      </c>
      <c r="AU818" s="12">
        <v>2.4551285481113901E-2</v>
      </c>
      <c r="AW818">
        <f t="array" ref="AW818">SUMPRODUCT(B818:AU818,TRANSPOSE('QoL regression results'!$H$3:$H$48))</f>
        <v>0.86641395557276479</v>
      </c>
    </row>
    <row r="819" spans="1:49" x14ac:dyDescent="0.3">
      <c r="A819">
        <v>818</v>
      </c>
      <c r="B819" s="12">
        <v>0.88935151282330804</v>
      </c>
      <c r="C819" s="12">
        <v>7.4511937675102299E-3</v>
      </c>
      <c r="D819" s="12">
        <v>6.0378973408351999E-3</v>
      </c>
      <c r="E819" s="12">
        <v>-3.8910561269097997E-2</v>
      </c>
      <c r="F819" s="12">
        <v>2.37207100175813E-2</v>
      </c>
      <c r="G819" s="12">
        <v>1.10315809481147E-2</v>
      </c>
      <c r="H819" s="12">
        <v>-1.96512938336471E-2</v>
      </c>
      <c r="I819" s="12">
        <v>-3.7265474133169299E-3</v>
      </c>
      <c r="J819" s="12">
        <v>-2.2230855786158799E-2</v>
      </c>
      <c r="K819" s="12">
        <v>-3.8992149034169803E-2</v>
      </c>
      <c r="L819" s="12">
        <v>-0.101677188137794</v>
      </c>
      <c r="M819" s="12">
        <v>-0.10393118083887699</v>
      </c>
      <c r="N819" s="12">
        <v>-2.24732315609351E-2</v>
      </c>
      <c r="O819" s="12">
        <v>-4.8115315733624903E-2</v>
      </c>
      <c r="P819" s="12">
        <v>-6.9446761815306304E-2</v>
      </c>
      <c r="Q819" s="12">
        <v>-2.1827069252317699E-2</v>
      </c>
      <c r="R819" s="12">
        <v>-0.123931421195546</v>
      </c>
      <c r="S819" s="12">
        <v>-4.3925336373720397E-2</v>
      </c>
      <c r="T819" s="12">
        <v>-7.7632990420079998E-2</v>
      </c>
      <c r="U819" s="12">
        <v>-6.7377274228930303E-3</v>
      </c>
      <c r="V819" s="12">
        <v>-0.126957200847862</v>
      </c>
      <c r="W819" s="12">
        <v>-2.9558785584072701E-2</v>
      </c>
      <c r="X819" s="12">
        <v>-7.3164672096021699E-3</v>
      </c>
      <c r="Y819" s="12">
        <v>-8.8692358979035602E-3</v>
      </c>
      <c r="Z819" s="12">
        <v>4.4386562411993799E-3</v>
      </c>
      <c r="AA819" s="12">
        <v>-2.5252436060642799E-2</v>
      </c>
      <c r="AB819" s="12">
        <v>-6.5666971812826699E-2</v>
      </c>
      <c r="AC819" s="12">
        <v>-3.6204969677825598E-2</v>
      </c>
      <c r="AD819" s="12">
        <v>-1.6532754784563099E-2</v>
      </c>
      <c r="AE819" s="12">
        <v>-2.2898941623583E-2</v>
      </c>
      <c r="AF819" s="12">
        <v>-2.0110464522978599E-2</v>
      </c>
      <c r="AG819" s="12">
        <v>-4.3864548896766498E-2</v>
      </c>
      <c r="AH819" s="12">
        <v>-3.9061269593469297E-2</v>
      </c>
      <c r="AI819" s="12">
        <v>-2.1673559292576899E-2</v>
      </c>
      <c r="AJ819" s="12">
        <v>-9.0737357898250607E-3</v>
      </c>
      <c r="AK819" s="12">
        <v>-5.21674355147123E-3</v>
      </c>
      <c r="AL819" s="12">
        <v>3.8929224929559201E-3</v>
      </c>
      <c r="AM819" s="12">
        <v>-1.0978112875633E-2</v>
      </c>
      <c r="AN819" s="12">
        <v>-1.87804782051769E-2</v>
      </c>
      <c r="AO819" s="12">
        <v>-3.4587874018131903E-2</v>
      </c>
      <c r="AP819" s="12">
        <v>-1.2946034758853499E-2</v>
      </c>
      <c r="AQ819" s="12">
        <v>-3.9470234968117898E-2</v>
      </c>
      <c r="AR819" s="12">
        <v>2.4319584646706999E-2</v>
      </c>
      <c r="AS819" s="12">
        <v>-9.8478703794679396E-3</v>
      </c>
      <c r="AT819" s="12">
        <v>-4.3697634983090997E-2</v>
      </c>
      <c r="AU819" s="12">
        <v>2.7610886561252001E-2</v>
      </c>
      <c r="AW819">
        <f t="array" ref="AW819">SUMPRODUCT(B819:AU819,TRANSPOSE('QoL regression results'!$H$3:$H$48))</f>
        <v>0.85418316572279462</v>
      </c>
    </row>
    <row r="820" spans="1:49" x14ac:dyDescent="0.3">
      <c r="A820">
        <v>819</v>
      </c>
      <c r="B820" s="12">
        <v>0.89913712934171497</v>
      </c>
      <c r="C820" s="12">
        <v>5.5407020666327599E-3</v>
      </c>
      <c r="D820" s="12">
        <v>1.44782286640946E-2</v>
      </c>
      <c r="E820" s="12">
        <v>-3.6980787989064901E-2</v>
      </c>
      <c r="F820" s="12">
        <v>1.3910844041348101E-2</v>
      </c>
      <c r="G820" s="12">
        <v>2.9734931032932699E-4</v>
      </c>
      <c r="H820" s="12">
        <v>-1.7871952472505E-2</v>
      </c>
      <c r="I820" s="12">
        <v>-1.30509156294974E-2</v>
      </c>
      <c r="J820" s="12">
        <v>-7.0928951058291806E-2</v>
      </c>
      <c r="K820" s="12">
        <v>-4.1521408191395902E-2</v>
      </c>
      <c r="L820" s="12">
        <v>-9.5138773174740301E-2</v>
      </c>
      <c r="M820" s="12">
        <v>-0.10599981831254</v>
      </c>
      <c r="N820" s="12">
        <v>-3.0729636379939099E-2</v>
      </c>
      <c r="O820" s="12">
        <v>-5.8956123146455597E-2</v>
      </c>
      <c r="P820" s="12">
        <v>-9.9169164570123799E-2</v>
      </c>
      <c r="Q820" s="12">
        <v>-3.06192734209506E-2</v>
      </c>
      <c r="R820" s="12">
        <v>-6.9366764486140001E-2</v>
      </c>
      <c r="S820" s="12">
        <v>-5.2837569712518802E-2</v>
      </c>
      <c r="T820" s="12">
        <v>-7.8696299586081805E-2</v>
      </c>
      <c r="U820" s="12">
        <v>1.42005241629258E-3</v>
      </c>
      <c r="V820" s="12">
        <v>-8.14355102629295E-2</v>
      </c>
      <c r="W820" s="12">
        <v>-4.0934567472925301E-2</v>
      </c>
      <c r="X820" s="12">
        <v>-4.2771187554252597E-2</v>
      </c>
      <c r="Y820" s="12">
        <v>3.9267502248412002E-2</v>
      </c>
      <c r="Z820" s="12">
        <v>1.5062179549769E-2</v>
      </c>
      <c r="AA820" s="12">
        <v>-4.0158522019717598E-2</v>
      </c>
      <c r="AB820" s="12">
        <v>-5.7088225095555799E-2</v>
      </c>
      <c r="AC820" s="12">
        <v>-8.6571530910903695E-4</v>
      </c>
      <c r="AD820" s="12">
        <v>-1.12062523433321E-2</v>
      </c>
      <c r="AE820" s="12">
        <v>-2.49459424898664E-2</v>
      </c>
      <c r="AF820" s="12">
        <v>-8.4941349030103301E-3</v>
      </c>
      <c r="AG820" s="12">
        <v>-3.9789397691035198E-2</v>
      </c>
      <c r="AH820" s="12">
        <v>-2.8654475387451899E-2</v>
      </c>
      <c r="AI820" s="12">
        <v>-1.4919305921855801E-2</v>
      </c>
      <c r="AJ820" s="12">
        <v>-1.49197619138394E-2</v>
      </c>
      <c r="AK820" s="12">
        <v>-1.8406543604426499E-2</v>
      </c>
      <c r="AL820" s="12">
        <v>-7.0979177264417796E-3</v>
      </c>
      <c r="AM820" s="12">
        <v>-1.7417579639217098E-2</v>
      </c>
      <c r="AN820" s="12">
        <v>-3.02826698146378E-2</v>
      </c>
      <c r="AO820" s="12">
        <v>-4.1500743912729801E-2</v>
      </c>
      <c r="AP820" s="12">
        <v>-1.5579014044374199E-2</v>
      </c>
      <c r="AQ820" s="12">
        <v>-4.0862191584984199E-2</v>
      </c>
      <c r="AR820" s="12">
        <v>2.3613099434786601E-2</v>
      </c>
      <c r="AS820" s="12">
        <v>-1.0005729362625299E-2</v>
      </c>
      <c r="AT820" s="12">
        <v>-4.2794745413170701E-2</v>
      </c>
      <c r="AU820" s="12">
        <v>3.4840022522788602E-2</v>
      </c>
      <c r="AW820">
        <f t="array" ref="AW820">SUMPRODUCT(B820:AU820,TRANSPOSE('QoL regression results'!$H$3:$H$48))</f>
        <v>0.8633847362278213</v>
      </c>
    </row>
    <row r="821" spans="1:49" x14ac:dyDescent="0.3">
      <c r="A821">
        <v>820</v>
      </c>
      <c r="B821" s="12">
        <v>0.88889730942436396</v>
      </c>
      <c r="C821" s="12">
        <v>-1.03200207678057E-4</v>
      </c>
      <c r="D821" s="12">
        <v>-1.1228216975983599E-3</v>
      </c>
      <c r="E821" s="12">
        <v>1.6475390660735501E-2</v>
      </c>
      <c r="F821" s="12">
        <v>1.93123728879862E-2</v>
      </c>
      <c r="G821" s="12">
        <v>1.63005817427949E-2</v>
      </c>
      <c r="H821" s="12">
        <v>-2.8519512340499199E-2</v>
      </c>
      <c r="I821" s="12">
        <v>7.1152668145076298E-4</v>
      </c>
      <c r="J821" s="12">
        <v>-6.3983649380413996E-2</v>
      </c>
      <c r="K821" s="12">
        <v>-4.2085448526040001E-2</v>
      </c>
      <c r="L821" s="12">
        <v>-8.6490400168519596E-2</v>
      </c>
      <c r="M821" s="12">
        <v>-6.2403221588518798E-2</v>
      </c>
      <c r="N821" s="12">
        <v>-1.5091527624070801E-2</v>
      </c>
      <c r="O821" s="12">
        <v>-6.6822148899094796E-2</v>
      </c>
      <c r="P821" s="12">
        <v>-5.16320220741762E-2</v>
      </c>
      <c r="Q821" s="12">
        <v>-7.0433859556773504E-2</v>
      </c>
      <c r="R821" s="12">
        <v>-0.103713312478207</v>
      </c>
      <c r="S821" s="12">
        <v>-5.1220704746373698E-2</v>
      </c>
      <c r="T821" s="12">
        <v>-9.4286153974307299E-2</v>
      </c>
      <c r="U821" s="12">
        <v>1.0142877377022999E-2</v>
      </c>
      <c r="V821" s="12">
        <v>-6.5462298320686299E-2</v>
      </c>
      <c r="W821" s="12">
        <v>-2.54950706128447E-2</v>
      </c>
      <c r="X821" s="12">
        <v>-4.3127923327663902E-2</v>
      </c>
      <c r="Y821" s="12">
        <v>1.0961689024996399E-3</v>
      </c>
      <c r="Z821" s="12">
        <v>1.46004603419024E-2</v>
      </c>
      <c r="AA821" s="12">
        <v>-2.0901845537904199E-2</v>
      </c>
      <c r="AB821" s="12">
        <v>-7.5506077122749996E-2</v>
      </c>
      <c r="AC821" s="12">
        <v>-7.8464334880894507E-2</v>
      </c>
      <c r="AD821" s="12">
        <v>3.4399163321078702E-2</v>
      </c>
      <c r="AE821" s="12">
        <v>-2.2887887167359001E-2</v>
      </c>
      <c r="AF821" s="12">
        <v>-9.5744095170570004E-3</v>
      </c>
      <c r="AG821" s="12">
        <v>-4.1853398863842498E-2</v>
      </c>
      <c r="AH821" s="12">
        <v>-3.8742908011966198E-2</v>
      </c>
      <c r="AI821" s="12">
        <v>-1.7887455633457301E-2</v>
      </c>
      <c r="AJ821" s="12">
        <v>-9.9457787452290405E-3</v>
      </c>
      <c r="AK821" s="12">
        <v>5.2257302260432003E-3</v>
      </c>
      <c r="AL821" s="12">
        <v>1.00804870480841E-2</v>
      </c>
      <c r="AM821" s="12">
        <v>-1.1435630957207601E-3</v>
      </c>
      <c r="AN821" s="12">
        <v>-1.82439199877488E-2</v>
      </c>
      <c r="AO821" s="12">
        <v>-2.6369862672112301E-2</v>
      </c>
      <c r="AP821" s="12">
        <v>-1.1448053252445601E-2</v>
      </c>
      <c r="AQ821" s="12">
        <v>-3.4414045971649203E-2</v>
      </c>
      <c r="AR821" s="12">
        <v>2.08464775254333E-2</v>
      </c>
      <c r="AS821" s="12">
        <v>-1.3099510383722399E-2</v>
      </c>
      <c r="AT821" s="12">
        <v>-4.3504207024683897E-2</v>
      </c>
      <c r="AU821" s="12">
        <v>3.2635565893907502E-2</v>
      </c>
      <c r="AW821">
        <f t="array" ref="AW821">SUMPRODUCT(B821:AU821,TRANSPOSE('QoL regression results'!$H$3:$H$48))</f>
        <v>0.86023488846048179</v>
      </c>
    </row>
    <row r="822" spans="1:49" x14ac:dyDescent="0.3">
      <c r="A822">
        <v>821</v>
      </c>
      <c r="B822" s="12">
        <v>0.90172480681436096</v>
      </c>
      <c r="C822" s="12">
        <v>-1.16808197191174E-3</v>
      </c>
      <c r="D822" s="12">
        <v>-7.22621246771091E-3</v>
      </c>
      <c r="E822" s="12">
        <v>-1.7776843331975298E-2</v>
      </c>
      <c r="F822" s="12">
        <v>2.1422909870885298E-2</v>
      </c>
      <c r="G822" s="12">
        <v>1.0998277957473299E-2</v>
      </c>
      <c r="H822" s="12">
        <v>-1.5320567178692899E-2</v>
      </c>
      <c r="I822" s="12">
        <v>-2.4510244870689299E-2</v>
      </c>
      <c r="J822" s="12">
        <v>-7.5497794303265794E-2</v>
      </c>
      <c r="K822" s="12">
        <v>-3.8894994974022302E-2</v>
      </c>
      <c r="L822" s="12">
        <v>-7.2803117982769103E-2</v>
      </c>
      <c r="M822" s="12">
        <v>-9.3282019477851599E-2</v>
      </c>
      <c r="N822" s="12">
        <v>-1.9585470896179898E-2</v>
      </c>
      <c r="O822" s="12">
        <v>-8.1582126229881605E-2</v>
      </c>
      <c r="P822" s="12">
        <v>-5.0078157197686497E-2</v>
      </c>
      <c r="Q822" s="12">
        <v>-9.6555128416751193E-2</v>
      </c>
      <c r="R822" s="12">
        <v>-2.4654519854712099E-3</v>
      </c>
      <c r="S822" s="12">
        <v>-4.5500004391841299E-2</v>
      </c>
      <c r="T822" s="12">
        <v>-9.5904596118236193E-2</v>
      </c>
      <c r="U822" s="12">
        <v>1.0409563923143401E-3</v>
      </c>
      <c r="V822" s="12">
        <v>-0.12650518411134201</v>
      </c>
      <c r="W822" s="12">
        <v>-2.02696756208663E-2</v>
      </c>
      <c r="X822" s="12">
        <v>-3.70205015297402E-2</v>
      </c>
      <c r="Y822" s="12">
        <v>-5.2044321984638696E-3</v>
      </c>
      <c r="Z822" s="12">
        <v>2.1265800559323499E-2</v>
      </c>
      <c r="AA822" s="12">
        <v>-2.08059040992555E-2</v>
      </c>
      <c r="AB822" s="12">
        <v>-6.4811732030067307E-2</v>
      </c>
      <c r="AC822" s="12">
        <v>-5.0782948360874797E-2</v>
      </c>
      <c r="AD822" s="12">
        <v>1.8888574144683899E-2</v>
      </c>
      <c r="AE822" s="12">
        <v>-2.6743605100213799E-2</v>
      </c>
      <c r="AF822" s="12">
        <v>-1.7812298827061399E-2</v>
      </c>
      <c r="AG822" s="12">
        <v>-4.8456717078765602E-2</v>
      </c>
      <c r="AH822" s="12">
        <v>-3.02502022977886E-2</v>
      </c>
      <c r="AI822" s="12">
        <v>-2.1834862433815001E-2</v>
      </c>
      <c r="AJ822" s="12">
        <v>-1.2161872111421199E-2</v>
      </c>
      <c r="AK822" s="12">
        <v>2.1463666223309002E-3</v>
      </c>
      <c r="AL822" s="12">
        <v>1.47042830462238E-3</v>
      </c>
      <c r="AM822" s="12">
        <v>-1.0694906753297199E-2</v>
      </c>
      <c r="AN822" s="12">
        <v>-1.7284040665379599E-2</v>
      </c>
      <c r="AO822" s="12">
        <v>-4.17163010480016E-2</v>
      </c>
      <c r="AP822" s="12">
        <v>-1.1513622413682E-2</v>
      </c>
      <c r="AQ822" s="12">
        <v>-4.1388573056276398E-2</v>
      </c>
      <c r="AR822" s="12">
        <v>1.9070591356857399E-2</v>
      </c>
      <c r="AS822" s="12">
        <v>-1.5702406151213301E-2</v>
      </c>
      <c r="AT822" s="12">
        <v>-4.4881700656804198E-2</v>
      </c>
      <c r="AU822" s="12">
        <v>2.9520272782625801E-2</v>
      </c>
      <c r="AW822">
        <f t="array" ref="AW822">SUMPRODUCT(B822:AU822,TRANSPOSE('QoL regression results'!$H$3:$H$48))</f>
        <v>0.87294503282119473</v>
      </c>
    </row>
    <row r="823" spans="1:49" x14ac:dyDescent="0.3">
      <c r="A823">
        <v>822</v>
      </c>
      <c r="B823" s="12">
        <v>0.88552250050451797</v>
      </c>
      <c r="C823" s="12">
        <v>6.2334187645418397E-3</v>
      </c>
      <c r="D823" s="12">
        <v>2.4634799710251901E-3</v>
      </c>
      <c r="E823" s="12">
        <v>-1.9699604625701601E-2</v>
      </c>
      <c r="F823" s="12">
        <v>2.7913576911277799E-2</v>
      </c>
      <c r="G823" s="12">
        <v>1.4630270931602799E-2</v>
      </c>
      <c r="H823" s="12">
        <v>-3.7714887697811801E-3</v>
      </c>
      <c r="I823" s="13">
        <v>8.1217785042704202E-5</v>
      </c>
      <c r="J823" s="12">
        <v>-5.6026935253152201E-2</v>
      </c>
      <c r="K823" s="12">
        <v>-3.6907542794937402E-2</v>
      </c>
      <c r="L823" s="12">
        <v>-8.1536750539183203E-2</v>
      </c>
      <c r="M823" s="12">
        <v>-0.12210549091201101</v>
      </c>
      <c r="N823" s="12">
        <v>-1.50331151928012E-2</v>
      </c>
      <c r="O823" s="12">
        <v>-5.7387206363521501E-2</v>
      </c>
      <c r="P823" s="12">
        <v>-6.5274645248251106E-2</v>
      </c>
      <c r="Q823" s="12">
        <v>-3.7975671636506197E-2</v>
      </c>
      <c r="R823" s="12">
        <v>-5.3876123469440901E-2</v>
      </c>
      <c r="S823" s="12">
        <v>-5.6563478849809903E-2</v>
      </c>
      <c r="T823" s="12">
        <v>-0.120759530670715</v>
      </c>
      <c r="U823" s="12">
        <v>-1.2688488844823299E-2</v>
      </c>
      <c r="V823" s="12">
        <v>-4.7166035762272102E-2</v>
      </c>
      <c r="W823" s="12">
        <v>-1.7834471449767301E-2</v>
      </c>
      <c r="X823" s="12">
        <v>-1.0463163190807199E-2</v>
      </c>
      <c r="Y823" s="12">
        <v>1.8889340037612799E-2</v>
      </c>
      <c r="Z823" s="12">
        <v>-4.3436157782009502E-3</v>
      </c>
      <c r="AA823" s="12">
        <v>-2.4881144780566199E-2</v>
      </c>
      <c r="AB823" s="12">
        <v>-5.4100573706781098E-2</v>
      </c>
      <c r="AC823" s="12">
        <v>-2.83987631967774E-2</v>
      </c>
      <c r="AD823" s="12">
        <v>-5.3677682558222903E-2</v>
      </c>
      <c r="AE823" s="12">
        <v>-2.4399121869311601E-2</v>
      </c>
      <c r="AF823" s="12">
        <v>-2.7323688033933799E-2</v>
      </c>
      <c r="AG823" s="12">
        <v>-4.0843357412514401E-2</v>
      </c>
      <c r="AH823" s="12">
        <v>-4.4731453530187801E-2</v>
      </c>
      <c r="AI823" s="12">
        <v>-1.5843065321609499E-2</v>
      </c>
      <c r="AJ823" s="12">
        <v>-1.4066880680263599E-2</v>
      </c>
      <c r="AK823" s="12">
        <v>5.9940731629161302E-3</v>
      </c>
      <c r="AL823" s="12">
        <v>1.04328636077228E-2</v>
      </c>
      <c r="AM823" s="12">
        <v>-6.0403653425093601E-3</v>
      </c>
      <c r="AN823" s="12">
        <v>-1.2723349016991899E-2</v>
      </c>
      <c r="AO823" s="12">
        <v>-2.2595287480783401E-2</v>
      </c>
      <c r="AP823" s="12">
        <v>-7.83747843706184E-3</v>
      </c>
      <c r="AQ823" s="12">
        <v>-4.44745647045982E-2</v>
      </c>
      <c r="AR823" s="12">
        <v>2.5040207946319899E-2</v>
      </c>
      <c r="AS823" s="12">
        <v>-9.4080928236562108E-3</v>
      </c>
      <c r="AT823" s="12">
        <v>-4.2736588776674897E-2</v>
      </c>
      <c r="AU823" s="12">
        <v>3.0945928247217199E-2</v>
      </c>
      <c r="AW823">
        <f t="array" ref="AW823">SUMPRODUCT(B823:AU823,TRANSPOSE('QoL regression results'!$H$3:$H$48))</f>
        <v>0.85122391058205293</v>
      </c>
    </row>
    <row r="824" spans="1:49" x14ac:dyDescent="0.3">
      <c r="A824">
        <v>823</v>
      </c>
      <c r="B824" s="12">
        <v>0.88759644930132797</v>
      </c>
      <c r="C824" s="12">
        <v>3.11750799381953E-3</v>
      </c>
      <c r="D824" s="12">
        <v>1.0406263981939401E-3</v>
      </c>
      <c r="E824" s="12">
        <v>-3.0890549853692599E-2</v>
      </c>
      <c r="F824" s="12">
        <v>1.50474312688162E-2</v>
      </c>
      <c r="G824" s="12">
        <v>7.68764811619358E-3</v>
      </c>
      <c r="H824" s="12">
        <v>-1.6143270390229E-2</v>
      </c>
      <c r="I824" s="12">
        <v>-1.6687319963694498E-2</v>
      </c>
      <c r="J824" s="12">
        <v>-6.9636576999946007E-2</v>
      </c>
      <c r="K824" s="12">
        <v>-3.2185417010531799E-2</v>
      </c>
      <c r="L824" s="12">
        <v>-7.1020523570214406E-2</v>
      </c>
      <c r="M824" s="12">
        <v>-8.5135972236705201E-2</v>
      </c>
      <c r="N824" s="12">
        <v>-1.6878854981647099E-2</v>
      </c>
      <c r="O824" s="12">
        <v>-5.6378726502136801E-2</v>
      </c>
      <c r="P824" s="12">
        <v>-8.5957787134990096E-2</v>
      </c>
      <c r="Q824" s="12">
        <v>-0.110855169618561</v>
      </c>
      <c r="R824" s="12">
        <v>-7.1034906957903904E-2</v>
      </c>
      <c r="S824" s="12">
        <v>-3.9743933880131699E-2</v>
      </c>
      <c r="T824" s="12">
        <v>-9.0004603598473301E-2</v>
      </c>
      <c r="U824" s="12">
        <v>3.4470126356995301E-3</v>
      </c>
      <c r="V824" s="12">
        <v>-4.3756284843415899E-2</v>
      </c>
      <c r="W824" s="12">
        <v>-2.2913058076340101E-2</v>
      </c>
      <c r="X824" s="12">
        <v>-4.1206414848666197E-2</v>
      </c>
      <c r="Y824" s="12">
        <v>-3.62686503518768E-3</v>
      </c>
      <c r="Z824" s="12">
        <v>-2.3482397260507999E-2</v>
      </c>
      <c r="AA824" s="12">
        <v>-2.8038636773082201E-2</v>
      </c>
      <c r="AB824" s="12">
        <v>-7.0273403756112907E-2</v>
      </c>
      <c r="AC824" s="12">
        <v>-3.4955712139777398E-2</v>
      </c>
      <c r="AD824" s="12">
        <v>2.5032897254930402E-2</v>
      </c>
      <c r="AE824" s="12">
        <v>-2.35735472933724E-2</v>
      </c>
      <c r="AF824" s="12">
        <v>-1.3495869663164701E-2</v>
      </c>
      <c r="AG824" s="12">
        <v>-3.9415602686709197E-2</v>
      </c>
      <c r="AH824" s="12">
        <v>-2.3329058826463401E-2</v>
      </c>
      <c r="AI824" s="12">
        <v>-1.5131623817644499E-2</v>
      </c>
      <c r="AJ824" s="12">
        <v>-1.2286187557629899E-2</v>
      </c>
      <c r="AK824" s="12">
        <v>-7.8575720753839094E-3</v>
      </c>
      <c r="AL824" s="12">
        <v>4.0628159644516904E-3</v>
      </c>
      <c r="AM824" s="12">
        <v>-8.6034271015896502E-3</v>
      </c>
      <c r="AN824" s="12">
        <v>-2.0873005060202302E-2</v>
      </c>
      <c r="AO824" s="12">
        <v>-3.4458253035332599E-2</v>
      </c>
      <c r="AP824" s="12">
        <v>-1.6090255310269901E-2</v>
      </c>
      <c r="AQ824" s="12">
        <v>-4.3361049805885697E-2</v>
      </c>
      <c r="AR824" s="12">
        <v>2.5971533343852202E-2</v>
      </c>
      <c r="AS824" s="12">
        <v>-8.4344170629173307E-3</v>
      </c>
      <c r="AT824" s="12">
        <v>-4.1282269558895801E-2</v>
      </c>
      <c r="AU824" s="12">
        <v>2.8563193871655498E-2</v>
      </c>
      <c r="AW824">
        <f t="array" ref="AW824">SUMPRODUCT(B824:AU824,TRANSPOSE('QoL regression results'!$H$3:$H$48))</f>
        <v>0.86833020643931624</v>
      </c>
    </row>
    <row r="825" spans="1:49" x14ac:dyDescent="0.3">
      <c r="A825">
        <v>824</v>
      </c>
      <c r="B825" s="12">
        <v>0.88218997173274805</v>
      </c>
      <c r="C825" s="12">
        <v>1.71388971774631E-3</v>
      </c>
      <c r="D825" s="12">
        <v>-1.0435076560033099E-2</v>
      </c>
      <c r="E825" s="12">
        <v>-5.7029445200820997E-2</v>
      </c>
      <c r="F825" s="12">
        <v>1.7566309908282701E-2</v>
      </c>
      <c r="G825" s="12">
        <v>9.5036284044689896E-3</v>
      </c>
      <c r="H825" s="12">
        <v>1.3804684713418299E-2</v>
      </c>
      <c r="I825" s="12">
        <v>-5.0707716892827203E-3</v>
      </c>
      <c r="J825" s="12">
        <v>-7.3680729605642495E-2</v>
      </c>
      <c r="K825" s="12">
        <v>-3.1305500970999198E-2</v>
      </c>
      <c r="L825" s="12">
        <v>-6.6351071919666493E-2</v>
      </c>
      <c r="M825" s="12">
        <v>-0.11802652855767801</v>
      </c>
      <c r="N825" s="12">
        <v>-1.7818436578708099E-2</v>
      </c>
      <c r="O825" s="12">
        <v>-7.95777097968111E-2</v>
      </c>
      <c r="P825" s="12">
        <v>-9.1922409937559096E-2</v>
      </c>
      <c r="Q825" s="12">
        <v>-5.0961589948344398E-2</v>
      </c>
      <c r="R825" s="12">
        <v>-2.0622973845729101E-2</v>
      </c>
      <c r="S825" s="12">
        <v>-5.1824822017417303E-2</v>
      </c>
      <c r="T825" s="12">
        <v>-9.7428928438798398E-2</v>
      </c>
      <c r="U825" s="12">
        <v>9.6892140723029204E-3</v>
      </c>
      <c r="V825" s="12">
        <v>-4.0091818679226796E-3</v>
      </c>
      <c r="W825" s="12">
        <v>-2.3318620421245401E-2</v>
      </c>
      <c r="X825" s="12">
        <v>-1.5849568875271801E-2</v>
      </c>
      <c r="Y825" s="12">
        <v>-2.7607060646826501E-2</v>
      </c>
      <c r="Z825" s="12">
        <v>3.6979572552951499E-2</v>
      </c>
      <c r="AA825" s="12">
        <v>-1.4959206831613401E-2</v>
      </c>
      <c r="AB825" s="12">
        <v>-7.6315980673082706E-2</v>
      </c>
      <c r="AC825" s="12">
        <v>-8.2214106351066393E-3</v>
      </c>
      <c r="AD825" s="12">
        <v>8.3815810681675706E-2</v>
      </c>
      <c r="AE825" s="12">
        <v>-2.6637912450951699E-2</v>
      </c>
      <c r="AF825" s="12">
        <v>-1.2603178776794099E-2</v>
      </c>
      <c r="AG825" s="12">
        <v>-4.6418916367208102E-2</v>
      </c>
      <c r="AH825" s="12">
        <v>-2.8852875939777499E-2</v>
      </c>
      <c r="AI825" s="12">
        <v>-2.2202928999550901E-2</v>
      </c>
      <c r="AJ825" s="12">
        <v>-9.8018269478008391E-3</v>
      </c>
      <c r="AK825" s="12">
        <v>4.4444841640515903E-3</v>
      </c>
      <c r="AL825" s="12">
        <v>1.67493321562509E-2</v>
      </c>
      <c r="AM825" s="12">
        <v>1.8285083479355499E-3</v>
      </c>
      <c r="AN825" s="12">
        <v>-1.5291276839384299E-2</v>
      </c>
      <c r="AO825" s="12">
        <v>-2.7068270909997E-2</v>
      </c>
      <c r="AP825" s="12">
        <v>-1.41685385216988E-2</v>
      </c>
      <c r="AQ825" s="12">
        <v>-4.0170583331449898E-2</v>
      </c>
      <c r="AR825" s="12">
        <v>2.1892515724005201E-2</v>
      </c>
      <c r="AS825" s="12">
        <v>-1.30503340648779E-2</v>
      </c>
      <c r="AT825" s="12">
        <v>-4.2951451370041797E-2</v>
      </c>
      <c r="AU825" s="12">
        <v>3.21343977460989E-2</v>
      </c>
      <c r="AW825">
        <f t="array" ref="AW825">SUMPRODUCT(B825:AU825,TRANSPOSE('QoL regression results'!$H$3:$H$48))</f>
        <v>0.87008642794922142</v>
      </c>
    </row>
    <row r="826" spans="1:49" x14ac:dyDescent="0.3">
      <c r="A826">
        <v>825</v>
      </c>
      <c r="B826" s="12">
        <v>0.89721192153543605</v>
      </c>
      <c r="C826" s="12">
        <v>4.8622425594816599E-3</v>
      </c>
      <c r="D826" s="12">
        <v>2.2588933604909101E-2</v>
      </c>
      <c r="E826" s="12">
        <v>-3.7309869279229198E-2</v>
      </c>
      <c r="F826" s="12">
        <v>2.3824146355948601E-2</v>
      </c>
      <c r="G826" s="12">
        <v>1.34378713448195E-2</v>
      </c>
      <c r="H826" s="12">
        <v>2.1837861267778199E-2</v>
      </c>
      <c r="I826" s="12">
        <v>-5.9555082722427596E-3</v>
      </c>
      <c r="J826" s="12">
        <v>-2.57141629442145E-2</v>
      </c>
      <c r="K826" s="12">
        <v>-3.4993733367511499E-2</v>
      </c>
      <c r="L826" s="12">
        <v>-9.96505061487135E-2</v>
      </c>
      <c r="M826" s="12">
        <v>-3.0481093490293001E-2</v>
      </c>
      <c r="N826" s="12">
        <v>-2.2303315564287898E-2</v>
      </c>
      <c r="O826" s="12">
        <v>-3.9739587894656397E-2</v>
      </c>
      <c r="P826" s="12">
        <v>-4.0655030183970903E-2</v>
      </c>
      <c r="Q826" s="12">
        <v>-4.3164257824017803E-2</v>
      </c>
      <c r="R826" s="12">
        <v>1.37115439827288E-3</v>
      </c>
      <c r="S826" s="12">
        <v>-5.2814483458983201E-2</v>
      </c>
      <c r="T826" s="12">
        <v>-9.3419618585768902E-2</v>
      </c>
      <c r="U826" s="12">
        <v>-7.7238624789360303E-3</v>
      </c>
      <c r="V826" s="12">
        <v>-5.8839530641740398E-2</v>
      </c>
      <c r="W826" s="12">
        <v>-2.16101014232064E-2</v>
      </c>
      <c r="X826" s="12">
        <v>-2.7249629373665599E-2</v>
      </c>
      <c r="Y826" s="12">
        <v>-1.18811313975818E-2</v>
      </c>
      <c r="Z826" s="12">
        <v>5.8028662033887601E-3</v>
      </c>
      <c r="AA826" s="12">
        <v>-2.99574214998964E-2</v>
      </c>
      <c r="AB826" s="12">
        <v>-7.4972369413528403E-2</v>
      </c>
      <c r="AC826" s="12">
        <v>-3.3868301569790898E-2</v>
      </c>
      <c r="AD826" s="12">
        <v>-2.5535893935870101E-2</v>
      </c>
      <c r="AE826" s="12">
        <v>-2.3606545580190399E-2</v>
      </c>
      <c r="AF826" s="12">
        <v>-1.4241219106431301E-2</v>
      </c>
      <c r="AG826" s="12">
        <v>-3.67655438275407E-2</v>
      </c>
      <c r="AH826" s="12">
        <v>-3.8487292854765903E-2</v>
      </c>
      <c r="AI826" s="12">
        <v>-2.31124365314564E-2</v>
      </c>
      <c r="AJ826" s="12">
        <v>-1.4812311693149499E-2</v>
      </c>
      <c r="AK826" s="12">
        <v>-3.1435392055519499E-3</v>
      </c>
      <c r="AL826" s="12">
        <v>7.7229943321323099E-3</v>
      </c>
      <c r="AM826" s="12">
        <v>-7.4021955747962699E-3</v>
      </c>
      <c r="AN826" s="12">
        <v>-1.9227796066227699E-2</v>
      </c>
      <c r="AO826" s="12">
        <v>-3.8060778530918597E-2</v>
      </c>
      <c r="AP826" s="12">
        <v>-9.7044751973159905E-3</v>
      </c>
      <c r="AQ826" s="12">
        <v>-3.8025160246460098E-2</v>
      </c>
      <c r="AR826" s="12">
        <v>2.1786350068772001E-2</v>
      </c>
      <c r="AS826" s="12">
        <v>-9.7907898707135406E-3</v>
      </c>
      <c r="AT826" s="12">
        <v>-4.4950156670077401E-2</v>
      </c>
      <c r="AU826" s="12">
        <v>2.5722004392088101E-2</v>
      </c>
      <c r="AW826">
        <f t="array" ref="AW826">SUMPRODUCT(B826:AU826,TRANSPOSE('QoL regression results'!$H$3:$H$48))</f>
        <v>0.86644762301280243</v>
      </c>
    </row>
    <row r="827" spans="1:49" x14ac:dyDescent="0.3">
      <c r="A827">
        <v>826</v>
      </c>
      <c r="B827" s="12">
        <v>0.89811920319914096</v>
      </c>
      <c r="C827" s="12">
        <v>2.7833778177016101E-3</v>
      </c>
      <c r="D827" s="12">
        <v>6.7354064793200105E-4</v>
      </c>
      <c r="E827" s="12">
        <v>-3.8531179826579699E-2</v>
      </c>
      <c r="F827" s="12">
        <v>1.7126996350095802E-2</v>
      </c>
      <c r="G827" s="12">
        <v>3.0467996298581199E-2</v>
      </c>
      <c r="H827" s="12">
        <v>1.1248498973228801E-2</v>
      </c>
      <c r="I827" s="12">
        <v>-1.6357385914135401E-2</v>
      </c>
      <c r="J827" s="12">
        <v>-7.0352793711023695E-2</v>
      </c>
      <c r="K827" s="12">
        <v>-3.86545468376846E-2</v>
      </c>
      <c r="L827" s="12">
        <v>-8.7832766088972405E-2</v>
      </c>
      <c r="M827" s="12">
        <v>-9.5497104332249602E-2</v>
      </c>
      <c r="N827" s="12">
        <v>-1.48127313031987E-2</v>
      </c>
      <c r="O827" s="12">
        <v>-5.4770758768463101E-2</v>
      </c>
      <c r="P827" s="12">
        <v>-7.6146475086146206E-2</v>
      </c>
      <c r="Q827" s="12">
        <v>-7.8376368122870604E-2</v>
      </c>
      <c r="R827" s="12">
        <v>-8.5891851970056304E-2</v>
      </c>
      <c r="S827" s="12">
        <v>-4.4384914326218897E-2</v>
      </c>
      <c r="T827" s="12">
        <v>-0.10334237123664999</v>
      </c>
      <c r="U827" s="12">
        <v>-4.9868930768005798E-3</v>
      </c>
      <c r="V827" s="12">
        <v>-6.8266673003864803E-3</v>
      </c>
      <c r="W827" s="12">
        <v>-2.7507667844658801E-2</v>
      </c>
      <c r="X827" s="12">
        <v>-4.2791446293781399E-2</v>
      </c>
      <c r="Y827" s="12">
        <v>-2.3419076460083701E-2</v>
      </c>
      <c r="Z827" s="12">
        <v>-2.21175763965328E-2</v>
      </c>
      <c r="AA827" s="12">
        <v>-1.04218350105947E-2</v>
      </c>
      <c r="AB827" s="12">
        <v>-7.2625518232635994E-2</v>
      </c>
      <c r="AC827" s="12">
        <v>3.3448550525113602E-3</v>
      </c>
      <c r="AD827" s="12">
        <v>-7.1186491670387703E-3</v>
      </c>
      <c r="AE827" s="12">
        <v>-2.1928325896922798E-2</v>
      </c>
      <c r="AF827" s="12">
        <v>-1.5187578419983E-2</v>
      </c>
      <c r="AG827" s="12">
        <v>-4.7684432478585399E-2</v>
      </c>
      <c r="AH827" s="12">
        <v>-3.4220619296909303E-2</v>
      </c>
      <c r="AI827" s="12">
        <v>-1.8016565033695899E-2</v>
      </c>
      <c r="AJ827" s="12">
        <v>-1.34450391169261E-2</v>
      </c>
      <c r="AK827" s="12">
        <v>-1.7016642545618699E-3</v>
      </c>
      <c r="AL827" s="12">
        <v>3.40033005149575E-3</v>
      </c>
      <c r="AM827" s="12">
        <v>-1.0783802189469199E-2</v>
      </c>
      <c r="AN827" s="12">
        <v>-2.3886832509409699E-2</v>
      </c>
      <c r="AO827" s="12">
        <v>-3.6763546891669802E-2</v>
      </c>
      <c r="AP827" s="12">
        <v>-1.10662536575579E-2</v>
      </c>
      <c r="AQ827" s="12">
        <v>-3.9735998813387401E-2</v>
      </c>
      <c r="AR827" s="12">
        <v>1.8061143670014601E-2</v>
      </c>
      <c r="AS827" s="12">
        <v>-7.2087786924824602E-3</v>
      </c>
      <c r="AT827" s="12">
        <v>-4.5110520165823197E-2</v>
      </c>
      <c r="AU827" s="12">
        <v>3.0254953646106801E-2</v>
      </c>
      <c r="AW827">
        <f t="array" ref="AW827">SUMPRODUCT(B827:AU827,TRANSPOSE('QoL regression results'!$H$3:$H$48))</f>
        <v>0.86729891395372738</v>
      </c>
    </row>
    <row r="828" spans="1:49" x14ac:dyDescent="0.3">
      <c r="A828">
        <v>827</v>
      </c>
      <c r="B828" s="12">
        <v>0.89016755973206996</v>
      </c>
      <c r="C828" s="12">
        <v>1.7633216880168999E-3</v>
      </c>
      <c r="D828" s="12">
        <v>-7.4835123110288402E-3</v>
      </c>
      <c r="E828" s="12">
        <v>-5.8900481645338502E-2</v>
      </c>
      <c r="F828" s="12">
        <v>3.4375111050427898E-2</v>
      </c>
      <c r="G828" s="12">
        <v>2.4869378190132501E-2</v>
      </c>
      <c r="H828" s="12">
        <v>5.0693570577196104E-3</v>
      </c>
      <c r="I828" s="12">
        <v>-2.5192411164022001E-3</v>
      </c>
      <c r="J828" s="12">
        <v>-7.1374554522684194E-2</v>
      </c>
      <c r="K828" s="12">
        <v>-4.0189818997415298E-2</v>
      </c>
      <c r="L828" s="12">
        <v>-9.5599705440314903E-2</v>
      </c>
      <c r="M828" s="12">
        <v>-9.0318613240959897E-2</v>
      </c>
      <c r="N828" s="12">
        <v>-1.8341881367839399E-2</v>
      </c>
      <c r="O828" s="12">
        <v>-5.5455754383010099E-2</v>
      </c>
      <c r="P828" s="12">
        <v>-9.6438088094659799E-2</v>
      </c>
      <c r="Q828" s="12">
        <v>-6.16119377100591E-2</v>
      </c>
      <c r="R828" s="12">
        <v>-8.7529587017330698E-2</v>
      </c>
      <c r="S828" s="12">
        <v>-3.5189677916548999E-2</v>
      </c>
      <c r="T828" s="12">
        <v>-7.23687620254896E-2</v>
      </c>
      <c r="U828" s="12">
        <v>1.76138757442965E-2</v>
      </c>
      <c r="V828" s="12">
        <v>-5.5846421688613597E-2</v>
      </c>
      <c r="W828" s="12">
        <v>-3.4408489742896002E-2</v>
      </c>
      <c r="X828" s="12">
        <v>-3.74428831346518E-2</v>
      </c>
      <c r="Y828" s="12">
        <v>3.7191250010425898E-3</v>
      </c>
      <c r="Z828" s="12">
        <v>-2.0209159148645399E-2</v>
      </c>
      <c r="AA828" s="12">
        <v>-1.8156211767159099E-2</v>
      </c>
      <c r="AB828" s="12">
        <v>-5.8246795181143299E-2</v>
      </c>
      <c r="AC828" s="12">
        <v>-1.1650410442272E-2</v>
      </c>
      <c r="AD828" s="12">
        <v>-3.5188321505727101E-2</v>
      </c>
      <c r="AE828" s="12">
        <v>-2.2498171641717898E-2</v>
      </c>
      <c r="AF828" s="12">
        <v>-2.0303297315082802E-2</v>
      </c>
      <c r="AG828" s="12">
        <v>-4.6645133642008098E-2</v>
      </c>
      <c r="AH828" s="12">
        <v>-4.5051040532868E-2</v>
      </c>
      <c r="AI828" s="12">
        <v>-1.9940557403781301E-2</v>
      </c>
      <c r="AJ828" s="12">
        <v>-7.1871096591761604E-3</v>
      </c>
      <c r="AK828" s="13">
        <v>5.6798762297671601E-5</v>
      </c>
      <c r="AL828" s="12">
        <v>3.2863427559859E-3</v>
      </c>
      <c r="AM828" s="12">
        <v>-7.8322985789513397E-3</v>
      </c>
      <c r="AN828" s="12">
        <v>-1.33766046421033E-2</v>
      </c>
      <c r="AO828" s="12">
        <v>-3.03132050305196E-2</v>
      </c>
      <c r="AP828" s="12">
        <v>-6.6611370392182902E-3</v>
      </c>
      <c r="AQ828" s="12">
        <v>-3.5221596530876101E-2</v>
      </c>
      <c r="AR828" s="12">
        <v>2.0356698031503501E-2</v>
      </c>
      <c r="AS828" s="12">
        <v>-1.0059433855702401E-2</v>
      </c>
      <c r="AT828" s="12">
        <v>-4.85954423963414E-2</v>
      </c>
      <c r="AU828" s="12">
        <v>2.7090258724231001E-2</v>
      </c>
      <c r="AW828">
        <f t="array" ref="AW828">SUMPRODUCT(B828:AU828,TRANSPOSE('QoL regression results'!$H$3:$H$48))</f>
        <v>0.84840286195518788</v>
      </c>
    </row>
    <row r="829" spans="1:49" x14ac:dyDescent="0.3">
      <c r="A829">
        <v>828</v>
      </c>
      <c r="B829" s="12">
        <v>0.89099787809509001</v>
      </c>
      <c r="C829" s="12">
        <v>3.3133635326254899E-3</v>
      </c>
      <c r="D829" s="12">
        <v>1.6717625862393E-3</v>
      </c>
      <c r="E829" s="12">
        <v>1.80331755416526E-2</v>
      </c>
      <c r="F829" s="12">
        <v>9.2071842149298293E-3</v>
      </c>
      <c r="G829" s="12">
        <v>6.5849727576283703E-3</v>
      </c>
      <c r="H829" s="12">
        <v>-1.8644052598258298E-2</v>
      </c>
      <c r="I829" s="12">
        <v>-1.0717575090014799E-2</v>
      </c>
      <c r="J829" s="12">
        <v>-8.48865558305954E-2</v>
      </c>
      <c r="K829" s="12">
        <v>-4.0214488654121798E-2</v>
      </c>
      <c r="L829" s="12">
        <v>-9.2225491339573903E-2</v>
      </c>
      <c r="M829" s="12">
        <v>-9.0388027253294895E-2</v>
      </c>
      <c r="N829" s="12">
        <v>-1.87488124510546E-2</v>
      </c>
      <c r="O829" s="12">
        <v>-3.5122007488426997E-2</v>
      </c>
      <c r="P829" s="12">
        <v>-6.8772752858658401E-2</v>
      </c>
      <c r="Q829" s="12">
        <v>-5.9126207253431699E-2</v>
      </c>
      <c r="R829" s="12">
        <v>-5.9528442827916701E-2</v>
      </c>
      <c r="S829" s="12">
        <v>-5.2548463963320503E-2</v>
      </c>
      <c r="T829" s="12">
        <v>-9.1892913560773601E-2</v>
      </c>
      <c r="U829" s="12">
        <v>5.8149563659756903E-3</v>
      </c>
      <c r="V829" s="12">
        <v>-5.7187597533042402E-2</v>
      </c>
      <c r="W829" s="12">
        <v>-3.7086604369623299E-2</v>
      </c>
      <c r="X829" s="12">
        <v>-4.0613719064489101E-2</v>
      </c>
      <c r="Y829" s="12">
        <v>-7.3748233760554602E-3</v>
      </c>
      <c r="Z829" s="12">
        <v>1.8873248503808501E-2</v>
      </c>
      <c r="AA829" s="12">
        <v>-2.1929227423775701E-2</v>
      </c>
      <c r="AB829" s="12">
        <v>-4.6117135490964301E-2</v>
      </c>
      <c r="AC829" s="12">
        <v>-3.34870179742413E-2</v>
      </c>
      <c r="AD829" s="12">
        <v>-3.90512265868974E-2</v>
      </c>
      <c r="AE829" s="12">
        <v>-2.4826379118696999E-2</v>
      </c>
      <c r="AF829" s="12">
        <v>-1.4351781798496201E-2</v>
      </c>
      <c r="AG829" s="12">
        <v>-4.7787931866924899E-2</v>
      </c>
      <c r="AH829" s="12">
        <v>-2.7348538840118699E-2</v>
      </c>
      <c r="AI829" s="12">
        <v>-1.6263157626246999E-2</v>
      </c>
      <c r="AJ829" s="12">
        <v>-1.0857347693730901E-2</v>
      </c>
      <c r="AK829" s="12">
        <v>-7.7971904677583102E-3</v>
      </c>
      <c r="AL829" s="12">
        <v>-7.2585799002479305E-4</v>
      </c>
      <c r="AM829" s="12">
        <v>-9.7709876189365896E-3</v>
      </c>
      <c r="AN829" s="12">
        <v>-1.8052943459178999E-2</v>
      </c>
      <c r="AO829" s="12">
        <v>-3.2990676262724603E-2</v>
      </c>
      <c r="AP829" s="12">
        <v>-4.91077729363783E-3</v>
      </c>
      <c r="AQ829" s="12">
        <v>-3.1250226391966701E-2</v>
      </c>
      <c r="AR829" s="12">
        <v>2.3643267108063599E-2</v>
      </c>
      <c r="AS829" s="12">
        <v>-1.1399036141468699E-2</v>
      </c>
      <c r="AT829" s="12">
        <v>-4.63376826776273E-2</v>
      </c>
      <c r="AU829" s="12">
        <v>3.1620354391675501E-2</v>
      </c>
      <c r="AW829">
        <f t="array" ref="AW829">SUMPRODUCT(B829:AU829,TRANSPOSE('QoL regression results'!$H$3:$H$48))</f>
        <v>0.86292348126494656</v>
      </c>
    </row>
    <row r="830" spans="1:49" x14ac:dyDescent="0.3">
      <c r="A830">
        <v>829</v>
      </c>
      <c r="B830" s="12">
        <v>0.87506332035877998</v>
      </c>
      <c r="C830" s="12">
        <v>8.2430813083249795E-3</v>
      </c>
      <c r="D830" s="12">
        <v>-1.6967734635607402E-2</v>
      </c>
      <c r="E830" s="12">
        <v>-2.9304986837818101E-2</v>
      </c>
      <c r="F830" s="12">
        <v>2.67011550039549E-2</v>
      </c>
      <c r="G830" s="12">
        <v>2.1431950420508002E-2</v>
      </c>
      <c r="H830" s="12">
        <v>-1.21791167334084E-2</v>
      </c>
      <c r="I830" s="12">
        <v>-3.4965002965646301E-2</v>
      </c>
      <c r="J830" s="12">
        <v>-6.1440298800231899E-2</v>
      </c>
      <c r="K830" s="12">
        <v>-3.1948896425804098E-2</v>
      </c>
      <c r="L830" s="12">
        <v>-9.6129140142747704E-2</v>
      </c>
      <c r="M830" s="12">
        <v>-8.85585717095832E-2</v>
      </c>
      <c r="N830" s="12">
        <v>-1.1506078874869799E-2</v>
      </c>
      <c r="O830" s="12">
        <v>-3.95725028370294E-2</v>
      </c>
      <c r="P830" s="12">
        <v>-7.9863600845527405E-2</v>
      </c>
      <c r="Q830" s="12">
        <v>-5.2895679000762003E-2</v>
      </c>
      <c r="R830" s="12">
        <v>-9.0183141764961602E-2</v>
      </c>
      <c r="S830" s="12">
        <v>-5.3886196673293703E-2</v>
      </c>
      <c r="T830" s="12">
        <v>-8.8944592361407102E-2</v>
      </c>
      <c r="U830" s="12">
        <v>-1.7985891009999502E-2</v>
      </c>
      <c r="V830" s="12">
        <v>-5.7177904577291397E-2</v>
      </c>
      <c r="W830" s="12">
        <v>-1.9681831497066898E-2</v>
      </c>
      <c r="X830" s="12">
        <v>-3.4589588371127099E-2</v>
      </c>
      <c r="Y830" s="12">
        <v>-3.0672154465180698E-3</v>
      </c>
      <c r="Z830" s="12">
        <v>-3.9779190331503201E-3</v>
      </c>
      <c r="AA830" s="12">
        <v>-2.7142571314819099E-2</v>
      </c>
      <c r="AB830" s="12">
        <v>-5.6182384539092897E-2</v>
      </c>
      <c r="AC830" s="12">
        <v>-3.4156886144442199E-2</v>
      </c>
      <c r="AD830" s="12">
        <v>-1.4756747676372001E-2</v>
      </c>
      <c r="AE830" s="12">
        <v>-2.10099894256939E-2</v>
      </c>
      <c r="AF830" s="12">
        <v>-2.0252038725483999E-2</v>
      </c>
      <c r="AG830" s="12">
        <v>-3.8345988306850098E-2</v>
      </c>
      <c r="AH830" s="12">
        <v>-3.7506833326791202E-2</v>
      </c>
      <c r="AI830" s="12">
        <v>-1.95230137980246E-2</v>
      </c>
      <c r="AJ830" s="12">
        <v>-1.0565763562860601E-2</v>
      </c>
      <c r="AK830" s="12">
        <v>9.5485123495483906E-3</v>
      </c>
      <c r="AL830" s="12">
        <v>7.1452026091872803E-3</v>
      </c>
      <c r="AM830" s="12">
        <v>5.2321389461663199E-4</v>
      </c>
      <c r="AN830" s="12">
        <v>-9.16557570668672E-3</v>
      </c>
      <c r="AO830" s="12">
        <v>-2.2875903259987802E-2</v>
      </c>
      <c r="AP830" s="12">
        <v>-6.0450929527905003E-3</v>
      </c>
      <c r="AQ830" s="12">
        <v>-4.0632458696014902E-2</v>
      </c>
      <c r="AR830" s="12">
        <v>1.8359372146863898E-2</v>
      </c>
      <c r="AS830" s="12">
        <v>-1.5419184046121401E-2</v>
      </c>
      <c r="AT830" s="12">
        <v>-4.3160967504565897E-2</v>
      </c>
      <c r="AU830" s="12">
        <v>3.2698421081417302E-2</v>
      </c>
      <c r="AW830">
        <f t="array" ref="AW830">SUMPRODUCT(B830:AU830,TRANSPOSE('QoL regression results'!$H$3:$H$48))</f>
        <v>0.84470168964117609</v>
      </c>
    </row>
    <row r="831" spans="1:49" x14ac:dyDescent="0.3">
      <c r="A831">
        <v>830</v>
      </c>
      <c r="B831" s="12">
        <v>0.90192729182485398</v>
      </c>
      <c r="C831" s="13">
        <v>3.9238638727991999E-5</v>
      </c>
      <c r="D831" s="12">
        <v>4.0717766106411599E-4</v>
      </c>
      <c r="E831" s="12">
        <v>-2.6278961529615601E-2</v>
      </c>
      <c r="F831" s="12">
        <v>1.71851046453682E-2</v>
      </c>
      <c r="G831" s="12">
        <v>8.7237053914048998E-4</v>
      </c>
      <c r="H831" s="12">
        <v>-8.4227735090659298E-3</v>
      </c>
      <c r="I831" s="12">
        <v>-2.0012003501249001E-2</v>
      </c>
      <c r="J831" s="12">
        <v>-4.4239700540131301E-2</v>
      </c>
      <c r="K831" s="12">
        <v>-3.62958366895023E-2</v>
      </c>
      <c r="L831" s="12">
        <v>-8.0231616865430705E-2</v>
      </c>
      <c r="M831" s="12">
        <v>-0.106831258399766</v>
      </c>
      <c r="N831" s="12">
        <v>-1.40720434842821E-2</v>
      </c>
      <c r="O831" s="12">
        <v>-6.7326645820088904E-2</v>
      </c>
      <c r="P831" s="12">
        <v>-9.2787673831618206E-2</v>
      </c>
      <c r="Q831" s="12">
        <v>-7.1098851599028998E-2</v>
      </c>
      <c r="R831" s="12">
        <v>-0.115828095167687</v>
      </c>
      <c r="S831" s="12">
        <v>-2.19061455739844E-2</v>
      </c>
      <c r="T831" s="12">
        <v>-7.1717714391995604E-2</v>
      </c>
      <c r="U831" s="12">
        <v>6.5541527184672802E-3</v>
      </c>
      <c r="V831" s="12">
        <v>-0.103310684004649</v>
      </c>
      <c r="W831" s="12">
        <v>-3.57907292498462E-2</v>
      </c>
      <c r="X831" s="12">
        <v>-1.1924053669368301E-2</v>
      </c>
      <c r="Y831" s="12">
        <v>-1.19280515694315E-2</v>
      </c>
      <c r="Z831" s="12">
        <v>1.9830454122545301E-2</v>
      </c>
      <c r="AA831" s="12">
        <v>-1.80339339076287E-2</v>
      </c>
      <c r="AB831" s="12">
        <v>-7.4760491735987894E-2</v>
      </c>
      <c r="AC831" s="12">
        <v>3.05255169104055E-2</v>
      </c>
      <c r="AD831" s="12">
        <v>-1.5936054694191699E-2</v>
      </c>
      <c r="AE831" s="12">
        <v>-2.53454392198307E-2</v>
      </c>
      <c r="AF831" s="12">
        <v>-2.1590872651281599E-2</v>
      </c>
      <c r="AG831" s="12">
        <v>-4.5705222390830302E-2</v>
      </c>
      <c r="AH831" s="12">
        <v>-2.79227570856545E-2</v>
      </c>
      <c r="AI831" s="12">
        <v>-1.6748061775546101E-2</v>
      </c>
      <c r="AJ831" s="12">
        <v>-1.5398943478885501E-2</v>
      </c>
      <c r="AK831" s="12">
        <v>-1.9047476876816699E-3</v>
      </c>
      <c r="AL831" s="12">
        <v>1.4257676547459999E-3</v>
      </c>
      <c r="AM831" s="12">
        <v>-1.06740364907662E-2</v>
      </c>
      <c r="AN831" s="12">
        <v>-2.08370742021767E-2</v>
      </c>
      <c r="AO831" s="12">
        <v>-3.4193308910291001E-2</v>
      </c>
      <c r="AP831" s="12">
        <v>-9.7393052000650099E-3</v>
      </c>
      <c r="AQ831" s="12">
        <v>-3.8481933038372301E-2</v>
      </c>
      <c r="AR831" s="12">
        <v>2.31978348752989E-2</v>
      </c>
      <c r="AS831" s="12">
        <v>-1.10278926210295E-2</v>
      </c>
      <c r="AT831" s="12">
        <v>-4.27265465067641E-2</v>
      </c>
      <c r="AU831" s="12">
        <v>2.5640043042201601E-2</v>
      </c>
      <c r="AW831">
        <f t="array" ref="AW831">SUMPRODUCT(B831:AU831,TRANSPOSE('QoL regression results'!$H$3:$H$48))</f>
        <v>0.87543030239394548</v>
      </c>
    </row>
    <row r="832" spans="1:49" x14ac:dyDescent="0.3">
      <c r="A832">
        <v>831</v>
      </c>
      <c r="B832" s="12">
        <v>0.89650708206804497</v>
      </c>
      <c r="C832" s="12">
        <v>1.83865475415716E-3</v>
      </c>
      <c r="D832" s="12">
        <v>-1.14646032805517E-2</v>
      </c>
      <c r="E832" s="12">
        <v>-2.1606148820386101E-2</v>
      </c>
      <c r="F832" s="12">
        <v>1.79235020783544E-2</v>
      </c>
      <c r="G832" s="12">
        <v>1.7749414336743499E-2</v>
      </c>
      <c r="H832" s="12">
        <v>1.0658404516003099E-2</v>
      </c>
      <c r="I832" s="12">
        <v>2.9037019754334899E-3</v>
      </c>
      <c r="J832" s="12">
        <v>-6.6970618266993395E-2</v>
      </c>
      <c r="K832" s="12">
        <v>-3.8440035907074802E-2</v>
      </c>
      <c r="L832" s="12">
        <v>-0.102282333399312</v>
      </c>
      <c r="M832" s="12">
        <v>-0.106563679891062</v>
      </c>
      <c r="N832" s="12">
        <v>-1.9268399776303399E-2</v>
      </c>
      <c r="O832" s="12">
        <v>-5.74870880599474E-2</v>
      </c>
      <c r="P832" s="12">
        <v>-0.120760494856043</v>
      </c>
      <c r="Q832" s="12">
        <v>-3.9530375381058497E-2</v>
      </c>
      <c r="R832" s="12">
        <v>-8.9126373413327797E-2</v>
      </c>
      <c r="S832" s="12">
        <v>-4.09355189080138E-2</v>
      </c>
      <c r="T832" s="12">
        <v>-0.10774607372049801</v>
      </c>
      <c r="U832" s="12">
        <v>-1.1857258211161899E-2</v>
      </c>
      <c r="V832" s="12">
        <v>-3.2632155990133797E-2</v>
      </c>
      <c r="W832" s="12">
        <v>-3.2057825149876602E-2</v>
      </c>
      <c r="X832" s="12">
        <v>-3.3636095372614E-2</v>
      </c>
      <c r="Y832" s="12">
        <v>-2.6856760402623199E-2</v>
      </c>
      <c r="Z832" s="12">
        <v>3.1338191792187199E-2</v>
      </c>
      <c r="AA832" s="12">
        <v>-2.8096479662983499E-2</v>
      </c>
      <c r="AB832" s="12">
        <v>-6.74864199286941E-2</v>
      </c>
      <c r="AC832" s="12">
        <v>-2.20757517774329E-2</v>
      </c>
      <c r="AD832" s="12">
        <v>-1.14760699393939E-2</v>
      </c>
      <c r="AE832" s="12">
        <v>-2.8256184239193301E-2</v>
      </c>
      <c r="AF832" s="12">
        <v>-2.18528735881783E-2</v>
      </c>
      <c r="AG832" s="12">
        <v>-4.6908711694551103E-2</v>
      </c>
      <c r="AH832" s="12">
        <v>-2.8923639839862701E-2</v>
      </c>
      <c r="AI832" s="12">
        <v>-1.44240752361969E-2</v>
      </c>
      <c r="AJ832" s="12">
        <v>-1.7333204535978902E-2</v>
      </c>
      <c r="AK832" s="12">
        <v>1.0808298938309101E-3</v>
      </c>
      <c r="AL832" s="12">
        <v>4.4132274935937601E-3</v>
      </c>
      <c r="AM832" s="12">
        <v>-8.7484248609101603E-3</v>
      </c>
      <c r="AN832" s="12">
        <v>-2.2737228937227998E-2</v>
      </c>
      <c r="AO832" s="12">
        <v>-3.1313340497450701E-2</v>
      </c>
      <c r="AP832" s="12">
        <v>-1.2495766513517101E-2</v>
      </c>
      <c r="AQ832" s="12">
        <v>-3.85409980508582E-2</v>
      </c>
      <c r="AR832" s="12">
        <v>2.2188604685129301E-2</v>
      </c>
      <c r="AS832" s="12">
        <v>-7.1356805563756202E-3</v>
      </c>
      <c r="AT832" s="12">
        <v>-4.2427863587425202E-2</v>
      </c>
      <c r="AU832" s="12">
        <v>3.2301682960517802E-2</v>
      </c>
      <c r="AW832">
        <f t="array" ref="AW832">SUMPRODUCT(B832:AU832,TRANSPOSE('QoL regression results'!$H$3:$H$48))</f>
        <v>0.87199666972177603</v>
      </c>
    </row>
    <row r="833" spans="1:49" x14ac:dyDescent="0.3">
      <c r="A833">
        <v>832</v>
      </c>
      <c r="B833" s="12">
        <v>0.89079400735713099</v>
      </c>
      <c r="C833" s="12">
        <v>9.2633575355678503E-3</v>
      </c>
      <c r="D833" s="12">
        <v>1.8639368739663102E-2</v>
      </c>
      <c r="E833" s="12">
        <v>4.1428840690178699E-3</v>
      </c>
      <c r="F833" s="12">
        <v>2.19136479987799E-2</v>
      </c>
      <c r="G833" s="12">
        <v>-4.2051812033795603E-3</v>
      </c>
      <c r="H833" s="12">
        <v>-2.80691921849795E-2</v>
      </c>
      <c r="I833" s="12">
        <v>-1.21400221878232E-2</v>
      </c>
      <c r="J833" s="12">
        <v>-6.3676195951705206E-2</v>
      </c>
      <c r="K833" s="12">
        <v>-4.1911812968669901E-2</v>
      </c>
      <c r="L833" s="12">
        <v>-7.47747094047857E-2</v>
      </c>
      <c r="M833" s="12">
        <v>-0.113615424872979</v>
      </c>
      <c r="N833" s="12">
        <v>-2.2226908598003501E-2</v>
      </c>
      <c r="O833" s="12">
        <v>-8.1612938285101397E-2</v>
      </c>
      <c r="P833" s="12">
        <v>-0.12342124588110499</v>
      </c>
      <c r="Q833" s="12">
        <v>-8.1791509612197E-2</v>
      </c>
      <c r="R833" s="12">
        <v>-5.5378808852146702E-2</v>
      </c>
      <c r="S833" s="12">
        <v>-4.2774658812367597E-2</v>
      </c>
      <c r="T833" s="12">
        <v>-8.8141046413293594E-2</v>
      </c>
      <c r="U833" s="12">
        <v>-1.9632847556714399E-2</v>
      </c>
      <c r="V833" s="12">
        <v>-3.1142928553462199E-3</v>
      </c>
      <c r="W833" s="12">
        <v>-3.1222886764625101E-2</v>
      </c>
      <c r="X833" s="12">
        <v>-2.8087814322398999E-2</v>
      </c>
      <c r="Y833" s="12">
        <v>3.3542290505461398E-4</v>
      </c>
      <c r="Z833" s="12">
        <v>1.54348250273262E-2</v>
      </c>
      <c r="AA833" s="12">
        <v>-2.5908413596966599E-2</v>
      </c>
      <c r="AB833" s="12">
        <v>-7.5116956245603703E-2</v>
      </c>
      <c r="AC833" s="12">
        <v>-5.1265206984381299E-2</v>
      </c>
      <c r="AD833" s="12">
        <v>-1.71442082278993E-4</v>
      </c>
      <c r="AE833" s="12">
        <v>-2.47849856880877E-2</v>
      </c>
      <c r="AF833" s="12">
        <v>-1.53122302411349E-2</v>
      </c>
      <c r="AG833" s="12">
        <v>-3.7678377600865197E-2</v>
      </c>
      <c r="AH833" s="12">
        <v>-3.5904105894816303E-2</v>
      </c>
      <c r="AI833" s="12">
        <v>-1.8050437038742002E-2</v>
      </c>
      <c r="AJ833" s="12">
        <v>-1.0195848519176799E-2</v>
      </c>
      <c r="AK833" s="12">
        <v>-1.90928560769277E-3</v>
      </c>
      <c r="AL833" s="12">
        <v>5.4558761529184205E-4</v>
      </c>
      <c r="AM833" s="12">
        <v>-1.3573705843794999E-2</v>
      </c>
      <c r="AN833" s="12">
        <v>-2.22969615052469E-2</v>
      </c>
      <c r="AO833" s="12">
        <v>-3.9656431997051003E-2</v>
      </c>
      <c r="AP833" s="12">
        <v>-1.0289300349332699E-2</v>
      </c>
      <c r="AQ833" s="12">
        <v>-4.2704128482747503E-2</v>
      </c>
      <c r="AR833" s="12">
        <v>2.0372083720280099E-2</v>
      </c>
      <c r="AS833" s="12">
        <v>-1.03861297190413E-2</v>
      </c>
      <c r="AT833" s="12">
        <v>-4.3041944261636003E-2</v>
      </c>
      <c r="AU833" s="12">
        <v>3.1347864286649499E-2</v>
      </c>
      <c r="AW833">
        <f t="array" ref="AW833">SUMPRODUCT(B833:AU833,TRANSPOSE('QoL regression results'!$H$3:$H$48))</f>
        <v>0.85543548907760658</v>
      </c>
    </row>
    <row r="834" spans="1:49" x14ac:dyDescent="0.3">
      <c r="A834">
        <v>833</v>
      </c>
      <c r="B834" s="12">
        <v>0.89368223661011403</v>
      </c>
      <c r="C834" s="12">
        <v>5.10660948212119E-3</v>
      </c>
      <c r="D834" s="12">
        <v>-1.63037010960965E-3</v>
      </c>
      <c r="E834" s="12">
        <v>-3.6885449057301498E-2</v>
      </c>
      <c r="F834" s="12">
        <v>2.0830027023571202E-2</v>
      </c>
      <c r="G834" s="12">
        <v>1.01601227174383E-2</v>
      </c>
      <c r="H834" s="12">
        <v>-4.4364109350861899E-3</v>
      </c>
      <c r="I834" s="12">
        <v>-6.5153106080246201E-3</v>
      </c>
      <c r="J834" s="12">
        <v>-4.7916500720955699E-2</v>
      </c>
      <c r="K834" s="12">
        <v>-4.2782549411010201E-2</v>
      </c>
      <c r="L834" s="12">
        <v>-8.3979421124985104E-2</v>
      </c>
      <c r="M834" s="12">
        <v>-0.126253204496795</v>
      </c>
      <c r="N834" s="12">
        <v>-1.5626961112366701E-2</v>
      </c>
      <c r="O834" s="12">
        <v>-6.1092905419615498E-2</v>
      </c>
      <c r="P834" s="12">
        <v>-5.9639297146022702E-2</v>
      </c>
      <c r="Q834" s="12">
        <v>-7.6444622790032599E-2</v>
      </c>
      <c r="R834" s="12">
        <v>-5.0143077749010098E-2</v>
      </c>
      <c r="S834" s="12">
        <v>-4.6280586953749203E-2</v>
      </c>
      <c r="T834" s="12">
        <v>-7.6874897745473805E-2</v>
      </c>
      <c r="U834" s="12">
        <v>5.8704725703899504E-3</v>
      </c>
      <c r="V834" s="12">
        <v>-3.0630770916611899E-2</v>
      </c>
      <c r="W834" s="12">
        <v>-1.8853869495415398E-2</v>
      </c>
      <c r="X834" s="12">
        <v>-2.2313802042986702E-2</v>
      </c>
      <c r="Y834" s="12">
        <v>-1.02198070009685E-2</v>
      </c>
      <c r="Z834" s="12">
        <v>-1.4411225812803401E-2</v>
      </c>
      <c r="AA834" s="12">
        <v>-1.9259953883121E-2</v>
      </c>
      <c r="AB834" s="12">
        <v>-5.2989637405877497E-2</v>
      </c>
      <c r="AC834" s="12">
        <v>-2.3879817396939301E-4</v>
      </c>
      <c r="AD834" s="12">
        <v>-6.1400779835550798E-2</v>
      </c>
      <c r="AE834" s="12">
        <v>-2.5365669085982999E-2</v>
      </c>
      <c r="AF834" s="12">
        <v>-1.17880682138056E-2</v>
      </c>
      <c r="AG834" s="12">
        <v>-4.4138089401971101E-2</v>
      </c>
      <c r="AH834" s="12">
        <v>-3.7994726810927901E-2</v>
      </c>
      <c r="AI834" s="12">
        <v>-1.7773828786056801E-2</v>
      </c>
      <c r="AJ834" s="12">
        <v>-1.30874391588915E-2</v>
      </c>
      <c r="AK834" s="12">
        <v>-2.3890212849269699E-3</v>
      </c>
      <c r="AL834" s="12">
        <v>4.0223971693175197E-3</v>
      </c>
      <c r="AM834" s="12">
        <v>-1.27195399387097E-2</v>
      </c>
      <c r="AN834" s="12">
        <v>-1.9470439678629398E-2</v>
      </c>
      <c r="AO834" s="12">
        <v>-3.6204880574538599E-2</v>
      </c>
      <c r="AP834" s="12">
        <v>-6.4149595700407399E-3</v>
      </c>
      <c r="AQ834" s="12">
        <v>-3.68084669522332E-2</v>
      </c>
      <c r="AR834" s="12">
        <v>1.68706934269028E-2</v>
      </c>
      <c r="AS834" s="12">
        <v>-9.0460421315979398E-3</v>
      </c>
      <c r="AT834" s="12">
        <v>-4.3670454254968398E-2</v>
      </c>
      <c r="AU834" s="12">
        <v>3.15846330083773E-2</v>
      </c>
      <c r="AW834">
        <f t="array" ref="AW834">SUMPRODUCT(B834:AU834,TRANSPOSE('QoL regression results'!$H$3:$H$48))</f>
        <v>0.85970990696850369</v>
      </c>
    </row>
    <row r="835" spans="1:49" x14ac:dyDescent="0.3">
      <c r="A835">
        <v>834</v>
      </c>
      <c r="B835" s="12">
        <v>0.89900142397540905</v>
      </c>
      <c r="C835" s="12">
        <v>2.02979810881627E-3</v>
      </c>
      <c r="D835" s="12">
        <v>-1.50856192983826E-2</v>
      </c>
      <c r="E835" s="12">
        <v>-4.2444076800725601E-2</v>
      </c>
      <c r="F835" s="12">
        <v>1.6953148637945999E-2</v>
      </c>
      <c r="G835" s="12">
        <v>7.8183651901686298E-3</v>
      </c>
      <c r="H835" s="12">
        <v>5.4902934511201996E-3</v>
      </c>
      <c r="I835" s="12">
        <v>-1.5952425191184799E-4</v>
      </c>
      <c r="J835" s="12">
        <v>-4.3922407196504698E-2</v>
      </c>
      <c r="K835" s="12">
        <v>-3.6110908247909898E-2</v>
      </c>
      <c r="L835" s="12">
        <v>-0.11755612052826001</v>
      </c>
      <c r="M835" s="12">
        <v>-9.9913346032692002E-2</v>
      </c>
      <c r="N835" s="12">
        <v>-1.94785876469157E-2</v>
      </c>
      <c r="O835" s="12">
        <v>-5.5227415485886701E-2</v>
      </c>
      <c r="P835" s="12">
        <v>-9.6045214853188399E-2</v>
      </c>
      <c r="Q835" s="12">
        <v>-2.25252640502689E-2</v>
      </c>
      <c r="R835" s="12">
        <v>-6.3425490220815103E-2</v>
      </c>
      <c r="S835" s="12">
        <v>-3.5528980711729399E-2</v>
      </c>
      <c r="T835" s="12">
        <v>-8.2273143616889297E-2</v>
      </c>
      <c r="U835" s="12">
        <v>1.8786832536634001E-2</v>
      </c>
      <c r="V835" s="12">
        <v>-1.46157364735147E-2</v>
      </c>
      <c r="W835" s="12">
        <v>-3.5959950071351401E-2</v>
      </c>
      <c r="X835" s="12">
        <v>-2.72892297029814E-2</v>
      </c>
      <c r="Y835" s="12">
        <v>1.0352024821373901E-2</v>
      </c>
      <c r="Z835" s="12">
        <v>1.52511851323794E-2</v>
      </c>
      <c r="AA835" s="12">
        <v>-1.4634887506094299E-2</v>
      </c>
      <c r="AB835" s="12">
        <v>-4.9787346156593797E-2</v>
      </c>
      <c r="AC835" s="12">
        <v>1.3467866530986101E-2</v>
      </c>
      <c r="AD835" s="12">
        <v>-2.87525686104683E-2</v>
      </c>
      <c r="AE835" s="12">
        <v>-2.3764194989805199E-2</v>
      </c>
      <c r="AF835" s="12">
        <v>-1.18270531741199E-2</v>
      </c>
      <c r="AG835" s="12">
        <v>-4.3411715009779001E-2</v>
      </c>
      <c r="AH835" s="12">
        <v>-2.4845984242276801E-2</v>
      </c>
      <c r="AI835" s="12">
        <v>-1.9815545885382001E-2</v>
      </c>
      <c r="AJ835" s="12">
        <v>-9.4972791970595292E-3</v>
      </c>
      <c r="AK835" s="12">
        <v>-7.1452399268581096E-3</v>
      </c>
      <c r="AL835" s="12">
        <v>-3.3088468024495099E-3</v>
      </c>
      <c r="AM835" s="12">
        <v>-1.7105574726862E-2</v>
      </c>
      <c r="AN835" s="12">
        <v>-2.78356371244966E-2</v>
      </c>
      <c r="AO835" s="12">
        <v>-4.3919464675639397E-2</v>
      </c>
      <c r="AP835" s="12">
        <v>-1.2646114332903399E-2</v>
      </c>
      <c r="AQ835" s="12">
        <v>-3.7372354536345603E-2</v>
      </c>
      <c r="AR835" s="12">
        <v>2.1568003000089701E-2</v>
      </c>
      <c r="AS835" s="12">
        <v>-1.0600160444014401E-2</v>
      </c>
      <c r="AT835" s="12">
        <v>-4.6952269483955297E-2</v>
      </c>
      <c r="AU835" s="12">
        <v>2.9503567295190901E-2</v>
      </c>
      <c r="AW835">
        <f t="array" ref="AW835">SUMPRODUCT(B835:AU835,TRANSPOSE('QoL regression results'!$H$3:$H$48))</f>
        <v>0.87084659293068278</v>
      </c>
    </row>
    <row r="836" spans="1:49" x14ac:dyDescent="0.3">
      <c r="A836">
        <v>835</v>
      </c>
      <c r="B836" s="12">
        <v>0.90919409736718904</v>
      </c>
      <c r="C836" s="12">
        <v>8.3804839867505504E-3</v>
      </c>
      <c r="D836" s="12">
        <v>-3.7263605425012802E-3</v>
      </c>
      <c r="E836" s="12">
        <v>-1.15539926459063E-2</v>
      </c>
      <c r="F836" s="12">
        <v>2.4969359387426102E-2</v>
      </c>
      <c r="G836" s="12">
        <v>1.52711414233674E-2</v>
      </c>
      <c r="H836" s="12">
        <v>1.43992573170859E-2</v>
      </c>
      <c r="I836" s="12">
        <v>9.3665768064014204E-4</v>
      </c>
      <c r="J836" s="12">
        <v>-2.7307904887974601E-2</v>
      </c>
      <c r="K836" s="12">
        <v>-4.0267440346109198E-2</v>
      </c>
      <c r="L836" s="12">
        <v>-0.107272726349684</v>
      </c>
      <c r="M836" s="12">
        <v>-9.3801281096446407E-2</v>
      </c>
      <c r="N836" s="12">
        <v>-2.7967089070789101E-2</v>
      </c>
      <c r="O836" s="12">
        <v>-4.6991688603711002E-2</v>
      </c>
      <c r="P836" s="12">
        <v>-0.112993189482544</v>
      </c>
      <c r="Q836" s="12">
        <v>-7.3096012486021003E-2</v>
      </c>
      <c r="R836" s="12">
        <v>-9.4138921040672993E-2</v>
      </c>
      <c r="S836" s="12">
        <v>-4.9671851560167103E-2</v>
      </c>
      <c r="T836" s="12">
        <v>-8.5603297941388198E-2</v>
      </c>
      <c r="U836" s="12">
        <v>1.50680729823059E-2</v>
      </c>
      <c r="V836" s="12">
        <v>-0.1416690287956</v>
      </c>
      <c r="W836" s="12">
        <v>-2.3887452132255901E-2</v>
      </c>
      <c r="X836" s="12">
        <v>-9.0760183513161705E-3</v>
      </c>
      <c r="Y836" s="12">
        <v>-2.63931518239062E-2</v>
      </c>
      <c r="Z836" s="12">
        <v>-2.0604086557139401E-2</v>
      </c>
      <c r="AA836" s="12">
        <v>-1.9249423547903901E-2</v>
      </c>
      <c r="AB836" s="12">
        <v>-6.8153969770377507E-2</v>
      </c>
      <c r="AC836" s="12">
        <v>-3.6861517696337699E-2</v>
      </c>
      <c r="AD836" s="12">
        <v>7.47221035307475E-2</v>
      </c>
      <c r="AE836" s="12">
        <v>-2.42863991513514E-2</v>
      </c>
      <c r="AF836" s="12">
        <v>-2.51518717150201E-3</v>
      </c>
      <c r="AG836" s="12">
        <v>-4.4849792459453398E-2</v>
      </c>
      <c r="AH836" s="12">
        <v>-4.10837596667918E-2</v>
      </c>
      <c r="AI836" s="12">
        <v>-1.6113328820910201E-2</v>
      </c>
      <c r="AJ836" s="12">
        <v>-1.29782547907861E-2</v>
      </c>
      <c r="AK836" s="12">
        <v>-4.6681411003866103E-3</v>
      </c>
      <c r="AL836" s="12">
        <v>-4.8773059305582704E-3</v>
      </c>
      <c r="AM836" s="12">
        <v>-1.91124069870892E-2</v>
      </c>
      <c r="AN836" s="12">
        <v>-1.9582113602005801E-2</v>
      </c>
      <c r="AO836" s="12">
        <v>-4.4294356043158303E-2</v>
      </c>
      <c r="AP836" s="12">
        <v>-1.5971171648571401E-2</v>
      </c>
      <c r="AQ836" s="12">
        <v>-3.75867779977032E-2</v>
      </c>
      <c r="AR836" s="12">
        <v>1.96921738777747E-2</v>
      </c>
      <c r="AS836" s="12">
        <v>-1.4226789247760101E-2</v>
      </c>
      <c r="AT836" s="12">
        <v>-5.1366325462460102E-2</v>
      </c>
      <c r="AU836" s="12">
        <v>2.8025908187902598E-2</v>
      </c>
      <c r="AW836">
        <f t="array" ref="AW836">SUMPRODUCT(B836:AU836,TRANSPOSE('QoL regression results'!$H$3:$H$48))</f>
        <v>0.86323303176983901</v>
      </c>
    </row>
    <row r="837" spans="1:49" x14ac:dyDescent="0.3">
      <c r="A837">
        <v>836</v>
      </c>
      <c r="B837" s="12">
        <v>0.88528659511007302</v>
      </c>
      <c r="C837" s="12">
        <v>7.5250333629254401E-3</v>
      </c>
      <c r="D837" s="12">
        <v>1.1766851583902E-2</v>
      </c>
      <c r="E837" s="12">
        <v>-3.8020081537322101E-2</v>
      </c>
      <c r="F837" s="12">
        <v>2.2332484550907899E-2</v>
      </c>
      <c r="G837" s="12">
        <v>2.0652364368354301E-2</v>
      </c>
      <c r="H837" s="12">
        <v>2.5024901741326302E-3</v>
      </c>
      <c r="I837" s="12">
        <v>-1.47949485796968E-2</v>
      </c>
      <c r="J837" s="12">
        <v>-5.0892585513110301E-2</v>
      </c>
      <c r="K837" s="12">
        <v>-3.2268791594406099E-2</v>
      </c>
      <c r="L837" s="12">
        <v>-8.2214067626526596E-2</v>
      </c>
      <c r="M837" s="12">
        <v>-7.2780315434569906E-2</v>
      </c>
      <c r="N837" s="12">
        <v>-2.31052793511018E-2</v>
      </c>
      <c r="O837" s="12">
        <v>-4.7498372562962403E-2</v>
      </c>
      <c r="P837" s="12">
        <v>-8.1897568574529497E-2</v>
      </c>
      <c r="Q837" s="12">
        <v>-5.2367607253119203E-2</v>
      </c>
      <c r="R837" s="12">
        <v>-8.9040993653932601E-2</v>
      </c>
      <c r="S837" s="12">
        <v>-4.5215568500895503E-2</v>
      </c>
      <c r="T837" s="12">
        <v>-9.4419233447280301E-2</v>
      </c>
      <c r="U837" s="12">
        <v>-2.1518080144815699E-3</v>
      </c>
      <c r="V837" s="12">
        <v>-6.5496766624165096E-3</v>
      </c>
      <c r="W837" s="12">
        <v>-2.3830192689053099E-2</v>
      </c>
      <c r="X837" s="12">
        <v>-4.4545018516090898E-2</v>
      </c>
      <c r="Y837" s="12">
        <v>-2.34161333238458E-2</v>
      </c>
      <c r="Z837" s="12">
        <v>6.23145746119717E-2</v>
      </c>
      <c r="AA837" s="12">
        <v>-1.51559178354406E-2</v>
      </c>
      <c r="AB837" s="12">
        <v>-6.1824829594075002E-2</v>
      </c>
      <c r="AC837" s="12">
        <v>-4.5095751360070997E-2</v>
      </c>
      <c r="AD837" s="12">
        <v>-2.4090925115692599E-3</v>
      </c>
      <c r="AE837" s="12">
        <v>-2.64589371442208E-2</v>
      </c>
      <c r="AF837" s="12">
        <v>-1.96631777734767E-2</v>
      </c>
      <c r="AG837" s="12">
        <v>-4.2727560838191597E-2</v>
      </c>
      <c r="AH837" s="12">
        <v>-3.7045701797033301E-2</v>
      </c>
      <c r="AI837" s="12">
        <v>-2.0504496086116701E-2</v>
      </c>
      <c r="AJ837" s="12">
        <v>-1.3949596509510401E-2</v>
      </c>
      <c r="AK837" s="12">
        <v>9.7463316760989897E-3</v>
      </c>
      <c r="AL837" s="12">
        <v>7.9132073173414901E-3</v>
      </c>
      <c r="AM837" s="12">
        <v>-2.6800412021838702E-4</v>
      </c>
      <c r="AN837" s="12">
        <v>-1.6318039799547601E-2</v>
      </c>
      <c r="AO837" s="12">
        <v>-2.1341767602230902E-2</v>
      </c>
      <c r="AP837" s="12">
        <v>-9.62492908971678E-3</v>
      </c>
      <c r="AQ837" s="12">
        <v>-5.1219622129176003E-2</v>
      </c>
      <c r="AR837" s="12">
        <v>2.1197178733467301E-2</v>
      </c>
      <c r="AS837" s="12">
        <v>-8.51773706564273E-3</v>
      </c>
      <c r="AT837" s="12">
        <v>-4.32202037733177E-2</v>
      </c>
      <c r="AU837" s="12">
        <v>3.11838581254975E-2</v>
      </c>
      <c r="AW837">
        <f t="array" ref="AW837">SUMPRODUCT(B837:AU837,TRANSPOSE('QoL regression results'!$H$3:$H$48))</f>
        <v>0.85615410063038122</v>
      </c>
    </row>
    <row r="838" spans="1:49" x14ac:dyDescent="0.3">
      <c r="A838">
        <v>837</v>
      </c>
      <c r="B838" s="12">
        <v>0.89506200764335098</v>
      </c>
      <c r="C838" s="12">
        <v>3.8978252446006099E-3</v>
      </c>
      <c r="D838" s="12">
        <v>-7.1798839199703197E-4</v>
      </c>
      <c r="E838" s="12">
        <v>-9.6727253479082398E-2</v>
      </c>
      <c r="F838" s="12">
        <v>1.75113369745536E-2</v>
      </c>
      <c r="G838" s="12">
        <v>3.0727081257819901E-4</v>
      </c>
      <c r="H838" s="12">
        <v>5.6911709347103696E-3</v>
      </c>
      <c r="I838" s="12">
        <v>-2.31535888682993E-2</v>
      </c>
      <c r="J838" s="12">
        <v>-4.6853938055861903E-2</v>
      </c>
      <c r="K838" s="12">
        <v>-4.2836997634903701E-2</v>
      </c>
      <c r="L838" s="12">
        <v>-8.9938021800195098E-2</v>
      </c>
      <c r="M838" s="12">
        <v>-9.5746354576648096E-2</v>
      </c>
      <c r="N838" s="12">
        <v>-2.4556635077750699E-2</v>
      </c>
      <c r="O838" s="12">
        <v>-5.8142347310424398E-2</v>
      </c>
      <c r="P838" s="12">
        <v>-0.116354842241645</v>
      </c>
      <c r="Q838" s="12">
        <v>-3.8485584399398198E-2</v>
      </c>
      <c r="R838" s="12">
        <v>-9.6996604561943298E-2</v>
      </c>
      <c r="S838" s="12">
        <v>-7.0796484126668599E-2</v>
      </c>
      <c r="T838" s="12">
        <v>-0.10900351068360301</v>
      </c>
      <c r="U838" s="12">
        <v>1.1810349745827699E-2</v>
      </c>
      <c r="V838" s="12">
        <v>-4.1567749821621099E-2</v>
      </c>
      <c r="W838" s="12">
        <v>-3.4741709499833101E-2</v>
      </c>
      <c r="X838" s="12">
        <v>-4.4119379814130402E-2</v>
      </c>
      <c r="Y838" s="12">
        <v>-1.7601740120728199E-2</v>
      </c>
      <c r="Z838" s="12">
        <v>-2.0467176790101699E-2</v>
      </c>
      <c r="AA838" s="12">
        <v>-3.3987280753620099E-2</v>
      </c>
      <c r="AB838" s="12">
        <v>-5.4240484969808697E-2</v>
      </c>
      <c r="AC838" s="12">
        <v>-4.0910848475611397E-2</v>
      </c>
      <c r="AD838" s="12">
        <v>-2.0149405163998602E-2</v>
      </c>
      <c r="AE838" s="12">
        <v>-2.9526175823101301E-2</v>
      </c>
      <c r="AF838" s="12">
        <v>-6.6275667735298102E-3</v>
      </c>
      <c r="AG838" s="12">
        <v>-3.8348058843437498E-2</v>
      </c>
      <c r="AH838" s="12">
        <v>-3.4594417114852699E-2</v>
      </c>
      <c r="AI838" s="12">
        <v>-2.2388824821247998E-2</v>
      </c>
      <c r="AJ838" s="12">
        <v>-1.16961778690347E-2</v>
      </c>
      <c r="AK838" s="12">
        <v>-6.5873092023267799E-3</v>
      </c>
      <c r="AL838" s="12">
        <v>2.1729265449360199E-3</v>
      </c>
      <c r="AM838" s="12">
        <v>-5.8999788799964604E-3</v>
      </c>
      <c r="AN838" s="12">
        <v>-1.8375003753971001E-2</v>
      </c>
      <c r="AO838" s="12">
        <v>-2.75329291739893E-2</v>
      </c>
      <c r="AP838" s="12">
        <v>-1.0739347994633599E-2</v>
      </c>
      <c r="AQ838" s="12">
        <v>-3.9872819036156103E-2</v>
      </c>
      <c r="AR838" s="12">
        <v>1.96010057302093E-2</v>
      </c>
      <c r="AS838" s="12">
        <v>-6.9874025161692803E-3</v>
      </c>
      <c r="AT838" s="12">
        <v>-4.0155670477352502E-2</v>
      </c>
      <c r="AU838" s="12">
        <v>2.9707353121453301E-2</v>
      </c>
      <c r="AW838">
        <f t="array" ref="AW838">SUMPRODUCT(B838:AU838,TRANSPOSE('QoL regression results'!$H$3:$H$48))</f>
        <v>0.86264051707343437</v>
      </c>
    </row>
    <row r="839" spans="1:49" x14ac:dyDescent="0.3">
      <c r="A839">
        <v>838</v>
      </c>
      <c r="B839" s="12">
        <v>0.90273953661178596</v>
      </c>
      <c r="C839" s="12">
        <v>2.6382669712156602E-3</v>
      </c>
      <c r="D839" s="12">
        <v>1.3592361347496099E-3</v>
      </c>
      <c r="E839" s="12">
        <v>-3.6300557384511899E-2</v>
      </c>
      <c r="F839" s="12">
        <v>2.3384444006355701E-2</v>
      </c>
      <c r="G839" s="12">
        <v>9.2025221852213308E-3</v>
      </c>
      <c r="H839" s="12">
        <v>1.04097780075607E-2</v>
      </c>
      <c r="I839" s="12">
        <v>-4.1618923482831501E-3</v>
      </c>
      <c r="J839" s="12">
        <v>-6.6752506371026907E-2</v>
      </c>
      <c r="K839" s="12">
        <v>-4.1415740141281403E-2</v>
      </c>
      <c r="L839" s="12">
        <v>-7.3874222132764303E-2</v>
      </c>
      <c r="M839" s="12">
        <v>-0.123949104324792</v>
      </c>
      <c r="N839" s="12">
        <v>-2.3831349859812199E-2</v>
      </c>
      <c r="O839" s="12">
        <v>-6.7879180489281002E-2</v>
      </c>
      <c r="P839" s="12">
        <v>-7.2272895585681701E-2</v>
      </c>
      <c r="Q839" s="12">
        <v>-0.10662188783115201</v>
      </c>
      <c r="R839" s="12">
        <v>-7.1355873938119693E-2</v>
      </c>
      <c r="S839" s="12">
        <v>-5.6336271089281999E-2</v>
      </c>
      <c r="T839" s="12">
        <v>-9.2664511749644601E-2</v>
      </c>
      <c r="U839" s="12">
        <v>1.31487573952847E-2</v>
      </c>
      <c r="V839" s="12">
        <v>-4.75993641033568E-2</v>
      </c>
      <c r="W839" s="12">
        <v>-3.3244318698907198E-2</v>
      </c>
      <c r="X839" s="12">
        <v>-1.9078174448254801E-2</v>
      </c>
      <c r="Y839" s="12">
        <v>-4.6261551440388501E-2</v>
      </c>
      <c r="Z839" s="12">
        <v>-4.9977864815374E-3</v>
      </c>
      <c r="AA839" s="12">
        <v>-1.20584978979507E-2</v>
      </c>
      <c r="AB839" s="12">
        <v>-6.2843094689511103E-2</v>
      </c>
      <c r="AC839" s="12">
        <v>-6.78213169852818E-3</v>
      </c>
      <c r="AD839" s="12">
        <v>-6.4114024705341194E-2</v>
      </c>
      <c r="AE839" s="12">
        <v>-2.5567919859078199E-2</v>
      </c>
      <c r="AF839" s="12">
        <v>-1.5620741790092801E-2</v>
      </c>
      <c r="AG839" s="12">
        <v>-5.32398597952113E-2</v>
      </c>
      <c r="AH839" s="12">
        <v>-3.5799198057417797E-2</v>
      </c>
      <c r="AI839" s="12">
        <v>-1.5069863666097199E-2</v>
      </c>
      <c r="AJ839" s="12">
        <v>-1.65959238092213E-2</v>
      </c>
      <c r="AK839" s="12">
        <v>2.1328311091853599E-3</v>
      </c>
      <c r="AL839" s="12">
        <v>6.2319065120372804E-3</v>
      </c>
      <c r="AM839" s="12">
        <v>-5.8158100414684496E-3</v>
      </c>
      <c r="AN839" s="12">
        <v>-1.6534151795277001E-2</v>
      </c>
      <c r="AO839" s="12">
        <v>-1.60213373502111E-2</v>
      </c>
      <c r="AP839" s="12">
        <v>-1.08871287679551E-2</v>
      </c>
      <c r="AQ839" s="12">
        <v>-3.7479009555209601E-2</v>
      </c>
      <c r="AR839" s="12">
        <v>1.8700516131794201E-2</v>
      </c>
      <c r="AS839" s="12">
        <v>-1.2699641428885E-2</v>
      </c>
      <c r="AT839" s="12">
        <v>-4.7731121745078098E-2</v>
      </c>
      <c r="AU839" s="12">
        <v>2.61881993079221E-2</v>
      </c>
      <c r="AW839">
        <f t="array" ref="AW839">SUMPRODUCT(B839:AU839,TRANSPOSE('QoL regression results'!$H$3:$H$48))</f>
        <v>0.87317224506640545</v>
      </c>
    </row>
    <row r="840" spans="1:49" x14ac:dyDescent="0.3">
      <c r="A840">
        <v>839</v>
      </c>
      <c r="B840" s="12">
        <v>0.889871398269101</v>
      </c>
      <c r="C840" s="12">
        <v>4.5092508826922E-3</v>
      </c>
      <c r="D840" s="12">
        <v>-1.3735538019420001E-2</v>
      </c>
      <c r="E840" s="12">
        <v>-4.51945864559977E-2</v>
      </c>
      <c r="F840" s="12">
        <v>2.21617570205929E-2</v>
      </c>
      <c r="G840" s="12">
        <v>2.2278319669106698E-2</v>
      </c>
      <c r="H840" s="12">
        <v>9.5038611195904996E-3</v>
      </c>
      <c r="I840" s="12">
        <v>-2.51098232089106E-2</v>
      </c>
      <c r="J840" s="12">
        <v>-5.8447135971005502E-2</v>
      </c>
      <c r="K840" s="12">
        <v>-4.02298599274689E-2</v>
      </c>
      <c r="L840" s="12">
        <v>-8.2977805946639602E-2</v>
      </c>
      <c r="M840" s="12">
        <v>-0.11485661264823201</v>
      </c>
      <c r="N840" s="12">
        <v>-1.2318949036513699E-2</v>
      </c>
      <c r="O840" s="12">
        <v>-4.1414939362412001E-2</v>
      </c>
      <c r="P840" s="12">
        <v>-0.12801664598242801</v>
      </c>
      <c r="Q840" s="12">
        <v>-6.6270885765888396E-2</v>
      </c>
      <c r="R840" s="12">
        <v>-6.7022196202214196E-2</v>
      </c>
      <c r="S840" s="12">
        <v>-5.0671378183121903E-2</v>
      </c>
      <c r="T840" s="12">
        <v>-9.20935359593862E-2</v>
      </c>
      <c r="U840" s="12">
        <v>4.1724068146605101E-3</v>
      </c>
      <c r="V840" s="12">
        <v>-7.3275245118892801E-2</v>
      </c>
      <c r="W840" s="12">
        <v>-2.89313847715321E-2</v>
      </c>
      <c r="X840" s="12">
        <v>-3.0304770558058001E-2</v>
      </c>
      <c r="Y840" s="12">
        <v>-5.2585377204998696E-3</v>
      </c>
      <c r="Z840" s="12">
        <v>6.6476416807260998E-3</v>
      </c>
      <c r="AA840" s="12">
        <v>-2.4393358806879699E-2</v>
      </c>
      <c r="AB840" s="12">
        <v>-7.0077970095246106E-2</v>
      </c>
      <c r="AC840" s="12">
        <v>5.0069909832854897E-3</v>
      </c>
      <c r="AD840" s="12">
        <v>3.2423971396498698E-2</v>
      </c>
      <c r="AE840" s="12">
        <v>-2.7364787572218701E-2</v>
      </c>
      <c r="AF840" s="12">
        <v>-1.4573828540849499E-2</v>
      </c>
      <c r="AG840" s="12">
        <v>-4.3456131407953603E-2</v>
      </c>
      <c r="AH840" s="12">
        <v>-3.7781993937601899E-2</v>
      </c>
      <c r="AI840" s="12">
        <v>-1.32583422168674E-2</v>
      </c>
      <c r="AJ840" s="12">
        <v>-1.24509386640609E-2</v>
      </c>
      <c r="AK840" s="12">
        <v>-8.1322765579051309E-3</v>
      </c>
      <c r="AL840" s="12">
        <v>4.9871657562182399E-3</v>
      </c>
      <c r="AM840" s="12">
        <v>-5.2040595163307104E-3</v>
      </c>
      <c r="AN840" s="12">
        <v>-1.6713761376401799E-2</v>
      </c>
      <c r="AO840" s="12">
        <v>-3.6194309703090399E-2</v>
      </c>
      <c r="AP840" s="12">
        <v>-6.6197029011058998E-3</v>
      </c>
      <c r="AQ840" s="12">
        <v>-3.40649140606641E-2</v>
      </c>
      <c r="AR840" s="12">
        <v>2.2552750043955499E-2</v>
      </c>
      <c r="AS840" s="12">
        <v>-9.9843978278686494E-3</v>
      </c>
      <c r="AT840" s="12">
        <v>-3.9433956960406101E-2</v>
      </c>
      <c r="AU840" s="12">
        <v>2.7256160222020799E-2</v>
      </c>
      <c r="AW840">
        <f t="array" ref="AW840">SUMPRODUCT(B840:AU840,TRANSPOSE('QoL regression results'!$H$3:$H$48))</f>
        <v>0.85707657008771732</v>
      </c>
    </row>
    <row r="841" spans="1:49" x14ac:dyDescent="0.3">
      <c r="A841">
        <v>840</v>
      </c>
      <c r="B841" s="12">
        <v>0.89274289901695403</v>
      </c>
      <c r="C841" s="12">
        <v>5.5353931957552597E-3</v>
      </c>
      <c r="D841" s="12">
        <v>1.11980484212485E-2</v>
      </c>
      <c r="E841" s="12">
        <v>-4.0416160932372901E-2</v>
      </c>
      <c r="F841" s="12">
        <v>2.5384050295300699E-2</v>
      </c>
      <c r="G841" s="12">
        <v>2.39205724506064E-2</v>
      </c>
      <c r="H841" s="12">
        <v>7.8687393968468692E-3</v>
      </c>
      <c r="I841" s="12">
        <v>-6.9862990277959804E-3</v>
      </c>
      <c r="J841" s="12">
        <v>-6.2426949102115298E-2</v>
      </c>
      <c r="K841" s="12">
        <v>-3.8048275971890297E-2</v>
      </c>
      <c r="L841" s="12">
        <v>-0.122398367111494</v>
      </c>
      <c r="M841" s="12">
        <v>-8.7096458842621696E-2</v>
      </c>
      <c r="N841" s="12">
        <v>-1.3787281704666501E-2</v>
      </c>
      <c r="O841" s="12">
        <v>-4.4891544800941E-2</v>
      </c>
      <c r="P841" s="12">
        <v>-8.6460582370345998E-2</v>
      </c>
      <c r="Q841" s="12">
        <v>-2.5021379193139699E-2</v>
      </c>
      <c r="R841" s="12">
        <v>-2.68714193675747E-2</v>
      </c>
      <c r="S841" s="12">
        <v>-4.11939237691838E-2</v>
      </c>
      <c r="T841" s="12">
        <v>-8.05740599686047E-2</v>
      </c>
      <c r="U841" s="12">
        <v>-1.7601994911021199E-2</v>
      </c>
      <c r="V841" s="12">
        <v>-9.0647053707051797E-2</v>
      </c>
      <c r="W841" s="12">
        <v>-2.90758288437361E-2</v>
      </c>
      <c r="X841" s="12">
        <v>-1.3528959144981499E-2</v>
      </c>
      <c r="Y841" s="12">
        <v>1.44359306079787E-2</v>
      </c>
      <c r="Z841" s="12">
        <v>-1.0141263861768999E-2</v>
      </c>
      <c r="AA841" s="12">
        <v>-3.0597466853408199E-2</v>
      </c>
      <c r="AB841" s="12">
        <v>-6.04485116240812E-2</v>
      </c>
      <c r="AC841" s="12">
        <v>-6.21784360945059E-2</v>
      </c>
      <c r="AD841" s="12">
        <v>6.5176972827440099E-3</v>
      </c>
      <c r="AE841" s="12">
        <v>-2.2977338881461501E-2</v>
      </c>
      <c r="AF841" s="12">
        <v>-1.5592965071399401E-2</v>
      </c>
      <c r="AG841" s="12">
        <v>-4.7734549912706099E-2</v>
      </c>
      <c r="AH841" s="12">
        <v>-4.42754276820524E-2</v>
      </c>
      <c r="AI841" s="12">
        <v>-2.2097207785001301E-2</v>
      </c>
      <c r="AJ841" s="12">
        <v>-9.2043799760896192E-3</v>
      </c>
      <c r="AK841" s="12">
        <v>-1.07974009247949E-3</v>
      </c>
      <c r="AL841" s="12">
        <v>2.40147545535633E-3</v>
      </c>
      <c r="AM841" s="12">
        <v>-4.7220051444152597E-3</v>
      </c>
      <c r="AN841" s="12">
        <v>-1.5107727980454001E-2</v>
      </c>
      <c r="AO841" s="12">
        <v>-4.0822288983760099E-2</v>
      </c>
      <c r="AP841" s="12">
        <v>-1.2859739625698601E-2</v>
      </c>
      <c r="AQ841" s="12">
        <v>-4.5573374071007901E-2</v>
      </c>
      <c r="AR841" s="12">
        <v>2.3062932583593699E-2</v>
      </c>
      <c r="AS841" s="12">
        <v>-5.2399203042297398E-3</v>
      </c>
      <c r="AT841" s="12">
        <v>-3.8779998820093399E-2</v>
      </c>
      <c r="AU841" s="12">
        <v>3.3711255148986E-2</v>
      </c>
      <c r="AW841">
        <f t="array" ref="AW841">SUMPRODUCT(B841:AU841,TRANSPOSE('QoL regression results'!$H$3:$H$48))</f>
        <v>0.85086894679025793</v>
      </c>
    </row>
    <row r="842" spans="1:49" x14ac:dyDescent="0.3">
      <c r="A842">
        <v>841</v>
      </c>
      <c r="B842" s="12">
        <v>0.89327288166575802</v>
      </c>
      <c r="C842" s="12">
        <v>3.2026882471020098E-3</v>
      </c>
      <c r="D842" s="12">
        <v>4.1712752215478698E-3</v>
      </c>
      <c r="E842" s="12">
        <v>-2.1347912653278199E-2</v>
      </c>
      <c r="F842" s="12">
        <v>2.9352283919691999E-2</v>
      </c>
      <c r="G842" s="12">
        <v>1.6738048094044999E-2</v>
      </c>
      <c r="H842" s="12">
        <v>8.36362622203864E-3</v>
      </c>
      <c r="I842" s="12">
        <v>-1.39393377596613E-2</v>
      </c>
      <c r="J842" s="12">
        <v>-4.22087533866186E-2</v>
      </c>
      <c r="K842" s="12">
        <v>-4.2326508179996399E-2</v>
      </c>
      <c r="L842" s="12">
        <v>-0.103114378924375</v>
      </c>
      <c r="M842" s="12">
        <v>-0.130357932768325</v>
      </c>
      <c r="N842" s="12">
        <v>-2.1328626742333E-2</v>
      </c>
      <c r="O842" s="12">
        <v>-2.5780614434958899E-2</v>
      </c>
      <c r="P842" s="12">
        <v>-0.10161834221475401</v>
      </c>
      <c r="Q842" s="12">
        <v>-4.7343877654516503E-2</v>
      </c>
      <c r="R842" s="12">
        <v>-3.84959251088711E-2</v>
      </c>
      <c r="S842" s="12">
        <v>-6.1019353153955E-2</v>
      </c>
      <c r="T842" s="12">
        <v>-8.7977417912757094E-2</v>
      </c>
      <c r="U842" s="12">
        <v>-2.0204271157372301E-3</v>
      </c>
      <c r="V842" s="12">
        <v>-9.5737224705068999E-2</v>
      </c>
      <c r="W842" s="12">
        <v>-2.01540099167688E-2</v>
      </c>
      <c r="X842" s="12">
        <v>-9.6008379352176699E-3</v>
      </c>
      <c r="Y842" s="12">
        <v>-2.9621386602390401E-2</v>
      </c>
      <c r="Z842" s="12">
        <v>-1.20786908393824E-2</v>
      </c>
      <c r="AA842" s="12">
        <v>-1.9672712831738801E-2</v>
      </c>
      <c r="AB842" s="12">
        <v>-6.5075410269119199E-2</v>
      </c>
      <c r="AC842" s="12">
        <v>4.0742867660468703E-2</v>
      </c>
      <c r="AD842" s="12">
        <v>-3.95342003413479E-2</v>
      </c>
      <c r="AE842" s="12">
        <v>-2.28711769025522E-2</v>
      </c>
      <c r="AF842" s="12">
        <v>-1.5703818226421699E-2</v>
      </c>
      <c r="AG842" s="12">
        <v>-4.3945056888068601E-2</v>
      </c>
      <c r="AH842" s="12">
        <v>-4.0292898966245001E-2</v>
      </c>
      <c r="AI842" s="12">
        <v>-9.3803409817197099E-3</v>
      </c>
      <c r="AJ842" s="12">
        <v>-1.25432733958278E-2</v>
      </c>
      <c r="AK842" s="12">
        <v>3.8204093059051401E-3</v>
      </c>
      <c r="AL842" s="12">
        <v>5.7642607561938499E-3</v>
      </c>
      <c r="AM842" s="12">
        <v>-6.3902522033466302E-3</v>
      </c>
      <c r="AN842" s="12">
        <v>-1.40274725235301E-2</v>
      </c>
      <c r="AO842" s="12">
        <v>-2.8857283320094702E-2</v>
      </c>
      <c r="AP842" s="12">
        <v>-7.0775637308694399E-3</v>
      </c>
      <c r="AQ842" s="12">
        <v>-3.5242529578115897E-2</v>
      </c>
      <c r="AR842" s="12">
        <v>1.7485305150085E-2</v>
      </c>
      <c r="AS842" s="12">
        <v>-9.8418668909977004E-3</v>
      </c>
      <c r="AT842" s="12">
        <v>-4.50975650644505E-2</v>
      </c>
      <c r="AU842" s="12">
        <v>2.64834315281526E-2</v>
      </c>
      <c r="AW842">
        <f t="array" ref="AW842">SUMPRODUCT(B842:AU842,TRANSPOSE('QoL regression results'!$H$3:$H$48))</f>
        <v>0.85874424345570688</v>
      </c>
    </row>
    <row r="843" spans="1:49" x14ac:dyDescent="0.3">
      <c r="A843">
        <v>842</v>
      </c>
      <c r="B843" s="12">
        <v>0.89313729268328601</v>
      </c>
      <c r="C843" s="12">
        <v>-1.7675278375390701E-3</v>
      </c>
      <c r="D843" s="12">
        <v>-2.1002208929205599E-2</v>
      </c>
      <c r="E843" s="12">
        <v>-3.4971824441749899E-2</v>
      </c>
      <c r="F843" s="12">
        <v>1.80455522946916E-2</v>
      </c>
      <c r="G843" s="12">
        <v>1.54608442216195E-2</v>
      </c>
      <c r="H843" s="12">
        <v>-2.18388648521896E-2</v>
      </c>
      <c r="I843" s="12">
        <v>-1.4976205044881501E-2</v>
      </c>
      <c r="J843" s="12">
        <v>-6.9773967980051199E-2</v>
      </c>
      <c r="K843" s="12">
        <v>-4.8356071572854001E-2</v>
      </c>
      <c r="L843" s="12">
        <v>-7.4996748378192701E-2</v>
      </c>
      <c r="M843" s="12">
        <v>-0.116145521047141</v>
      </c>
      <c r="N843" s="12">
        <v>-2.11108948324072E-2</v>
      </c>
      <c r="O843" s="12">
        <v>-6.6248006482216598E-2</v>
      </c>
      <c r="P843" s="12">
        <v>-8.9670521400443001E-2</v>
      </c>
      <c r="Q843" s="12">
        <v>-5.1661994170131502E-2</v>
      </c>
      <c r="R843" s="12">
        <v>-9.3696673779601697E-2</v>
      </c>
      <c r="S843" s="12">
        <v>-4.15019145397146E-2</v>
      </c>
      <c r="T843" s="12">
        <v>-0.11107768480798701</v>
      </c>
      <c r="U843" s="12">
        <v>1.20863022199208E-2</v>
      </c>
      <c r="V843" s="12">
        <v>-4.9342493666709203E-2</v>
      </c>
      <c r="W843" s="12">
        <v>-2.0505556643950901E-2</v>
      </c>
      <c r="X843" s="12">
        <v>-1.08367936987879E-2</v>
      </c>
      <c r="Y843" s="12">
        <v>2.12811328665223E-2</v>
      </c>
      <c r="Z843" s="12">
        <v>-2.4791115115157102E-2</v>
      </c>
      <c r="AA843" s="12">
        <v>-2.12333133044099E-2</v>
      </c>
      <c r="AB843" s="12">
        <v>-8.2159678727019597E-2</v>
      </c>
      <c r="AC843" s="12">
        <v>1.7249307033926201E-2</v>
      </c>
      <c r="AD843" s="12">
        <v>-6.3183367116232597E-2</v>
      </c>
      <c r="AE843" s="12">
        <v>-2.3838291473692801E-2</v>
      </c>
      <c r="AF843" s="12">
        <v>-2.4682846215468599E-2</v>
      </c>
      <c r="AG843" s="12">
        <v>-4.6029336461833402E-2</v>
      </c>
      <c r="AH843" s="12">
        <v>-3.7354854860081603E-2</v>
      </c>
      <c r="AI843" s="12">
        <v>-2.4131390927086799E-2</v>
      </c>
      <c r="AJ843" s="12">
        <v>-1.5912613830960601E-2</v>
      </c>
      <c r="AK843" s="12">
        <v>3.9274912971504396E-3</v>
      </c>
      <c r="AL843" s="12">
        <v>2.4363723441575302E-3</v>
      </c>
      <c r="AM843" s="12">
        <v>-1.1852080471680701E-2</v>
      </c>
      <c r="AN843" s="12">
        <v>-1.6405645914000001E-2</v>
      </c>
      <c r="AO843" s="12">
        <v>-2.73670929632862E-2</v>
      </c>
      <c r="AP843" s="12">
        <v>-1.07680406291999E-2</v>
      </c>
      <c r="AQ843" s="12">
        <v>-3.9442514150781399E-2</v>
      </c>
      <c r="AR843" s="12">
        <v>2.10014355409829E-2</v>
      </c>
      <c r="AS843" s="12">
        <v>-4.37298582345883E-3</v>
      </c>
      <c r="AT843" s="12">
        <v>-3.3649132156895099E-2</v>
      </c>
      <c r="AU843" s="12">
        <v>3.1250987382132001E-2</v>
      </c>
      <c r="AW843">
        <f t="array" ref="AW843">SUMPRODUCT(B843:AU843,TRANSPOSE('QoL regression results'!$H$3:$H$48))</f>
        <v>0.8582188101673619</v>
      </c>
    </row>
    <row r="844" spans="1:49" x14ac:dyDescent="0.3">
      <c r="A844">
        <v>843</v>
      </c>
      <c r="B844" s="12">
        <v>0.88890305721422702</v>
      </c>
      <c r="C844" s="12">
        <v>3.4452577117028899E-3</v>
      </c>
      <c r="D844" s="12">
        <v>5.2993693582510199E-3</v>
      </c>
      <c r="E844" s="12">
        <v>-3.2940220283843497E-2</v>
      </c>
      <c r="F844" s="12">
        <v>1.4726858008368499E-2</v>
      </c>
      <c r="G844" s="12">
        <v>2.7646004325602002E-3</v>
      </c>
      <c r="H844" s="12">
        <v>-3.6509659649078198E-3</v>
      </c>
      <c r="I844" s="12">
        <v>-1.11429276062181E-2</v>
      </c>
      <c r="J844" s="12">
        <v>-3.7459555293812501E-2</v>
      </c>
      <c r="K844" s="12">
        <v>-3.9323770694377098E-2</v>
      </c>
      <c r="L844" s="12">
        <v>-7.3219952000201899E-2</v>
      </c>
      <c r="M844" s="12">
        <v>-9.0316178021937796E-2</v>
      </c>
      <c r="N844" s="12">
        <v>-1.4304711413989001E-2</v>
      </c>
      <c r="O844" s="12">
        <v>-3.8418606827153999E-2</v>
      </c>
      <c r="P844" s="12">
        <v>-8.13297367232967E-2</v>
      </c>
      <c r="Q844" s="12">
        <v>-3.8031769445739799E-2</v>
      </c>
      <c r="R844" s="12">
        <v>-9.1644158644484993E-3</v>
      </c>
      <c r="S844" s="12">
        <v>-5.0200447800731102E-2</v>
      </c>
      <c r="T844" s="12">
        <v>-7.0223640119042294E-2</v>
      </c>
      <c r="U844" s="12">
        <v>1.9736129322328599E-2</v>
      </c>
      <c r="V844" s="12">
        <v>-8.6647906163749594E-2</v>
      </c>
      <c r="W844" s="12">
        <v>-2.1065687744526902E-2</v>
      </c>
      <c r="X844" s="12">
        <v>-4.5150573361429198E-2</v>
      </c>
      <c r="Y844" s="12">
        <v>2.3702813850701001E-3</v>
      </c>
      <c r="Z844" s="12">
        <v>9.13609224451533E-3</v>
      </c>
      <c r="AA844" s="12">
        <v>-1.70464139077601E-2</v>
      </c>
      <c r="AB844" s="12">
        <v>-7.6137907700786406E-2</v>
      </c>
      <c r="AC844" s="12">
        <v>-1.5180710354969099E-2</v>
      </c>
      <c r="AD844" s="12">
        <v>6.3588862106943103E-3</v>
      </c>
      <c r="AE844" s="12">
        <v>-2.4666347060131499E-2</v>
      </c>
      <c r="AF844" s="12">
        <v>-1.64956543935449E-2</v>
      </c>
      <c r="AG844" s="12">
        <v>-4.07425757413118E-2</v>
      </c>
      <c r="AH844" s="12">
        <v>-3.0182655009991899E-2</v>
      </c>
      <c r="AI844" s="12">
        <v>-2.2832695055959001E-2</v>
      </c>
      <c r="AJ844" s="12">
        <v>-1.09607001872412E-2</v>
      </c>
      <c r="AK844" s="12">
        <v>6.8447142476494001E-3</v>
      </c>
      <c r="AL844" s="12">
        <v>1.24536304308186E-2</v>
      </c>
      <c r="AM844" s="12">
        <v>-2.6735743777318E-3</v>
      </c>
      <c r="AN844" s="12">
        <v>-1.6097667935964399E-2</v>
      </c>
      <c r="AO844" s="12">
        <v>-2.87232714625347E-2</v>
      </c>
      <c r="AP844" s="12">
        <v>-1.6766743217980599E-2</v>
      </c>
      <c r="AQ844" s="12">
        <v>-4.1864399187448602E-2</v>
      </c>
      <c r="AR844" s="12">
        <v>1.97217896261393E-2</v>
      </c>
      <c r="AS844" s="12">
        <v>-9.5014992207889601E-3</v>
      </c>
      <c r="AT844" s="12">
        <v>-4.5231180389696701E-2</v>
      </c>
      <c r="AU844" s="12">
        <v>3.4281109119402901E-2</v>
      </c>
      <c r="AW844">
        <f t="array" ref="AW844">SUMPRODUCT(B844:AU844,TRANSPOSE('QoL regression results'!$H$3:$H$48))</f>
        <v>0.87117403263505377</v>
      </c>
    </row>
    <row r="845" spans="1:49" x14ac:dyDescent="0.3">
      <c r="A845">
        <v>844</v>
      </c>
      <c r="B845" s="12">
        <v>0.89486464146435996</v>
      </c>
      <c r="C845" s="12">
        <v>3.02886623263726E-3</v>
      </c>
      <c r="D845" s="12">
        <v>-4.4318798257841499E-3</v>
      </c>
      <c r="E845" s="12">
        <v>-1.1413433093411401E-2</v>
      </c>
      <c r="F845" s="12">
        <v>3.1224361964807001E-2</v>
      </c>
      <c r="G845" s="12">
        <v>2.0517878951066999E-2</v>
      </c>
      <c r="H845" s="12">
        <v>1.4886616574041E-4</v>
      </c>
      <c r="I845" s="12">
        <v>-1.1514910790871399E-2</v>
      </c>
      <c r="J845" s="12">
        <v>-6.2652386528364995E-2</v>
      </c>
      <c r="K845" s="12">
        <v>-4.46800012803849E-2</v>
      </c>
      <c r="L845" s="12">
        <v>-9.6137374029865094E-2</v>
      </c>
      <c r="M845" s="12">
        <v>-6.5725193723493294E-2</v>
      </c>
      <c r="N845" s="12">
        <v>-1.7556731044404798E-2</v>
      </c>
      <c r="O845" s="12">
        <v>-4.7631645598078101E-2</v>
      </c>
      <c r="P845" s="12">
        <v>-0.13454366601472401</v>
      </c>
      <c r="Q845" s="12">
        <v>-6.4987388539829204E-3</v>
      </c>
      <c r="R845" s="12">
        <v>-6.9760755792916102E-2</v>
      </c>
      <c r="S845" s="12">
        <v>-5.2892387089920202E-2</v>
      </c>
      <c r="T845" s="12">
        <v>-7.9991651933310801E-2</v>
      </c>
      <c r="U845" s="12">
        <v>9.8037573389657996E-3</v>
      </c>
      <c r="V845" s="12">
        <v>-0.117951294424069</v>
      </c>
      <c r="W845" s="12">
        <v>-3.2360815266668001E-2</v>
      </c>
      <c r="X845" s="12">
        <v>-2.2182961298091299E-2</v>
      </c>
      <c r="Y845" s="12">
        <v>-6.3790831939978795E-2</v>
      </c>
      <c r="Z845" s="12">
        <v>5.9067472344700202E-3</v>
      </c>
      <c r="AA845" s="12">
        <v>-2.8392446267339399E-2</v>
      </c>
      <c r="AB845" s="12">
        <v>-7.3117088816485903E-2</v>
      </c>
      <c r="AC845" s="12">
        <v>2.0021718215446599E-2</v>
      </c>
      <c r="AD845" s="12">
        <v>3.5767349053487599E-4</v>
      </c>
      <c r="AE845" s="12">
        <v>-2.95799528194035E-2</v>
      </c>
      <c r="AF845" s="12">
        <v>-1.19763705877885E-2</v>
      </c>
      <c r="AG845" s="12">
        <v>-4.5883433585913E-2</v>
      </c>
      <c r="AH845" s="12">
        <v>-4.1888963657711199E-2</v>
      </c>
      <c r="AI845" s="12">
        <v>-2.3149417412133E-2</v>
      </c>
      <c r="AJ845" s="12">
        <v>-1.21597684664709E-2</v>
      </c>
      <c r="AK845" s="12">
        <v>-3.3157884582174098E-3</v>
      </c>
      <c r="AL845" s="12">
        <v>2.2333841838899598E-3</v>
      </c>
      <c r="AM845" s="12">
        <v>-6.8889165243852099E-3</v>
      </c>
      <c r="AN845" s="12">
        <v>-1.34152761483999E-2</v>
      </c>
      <c r="AO845" s="12">
        <v>-4.1204227436646798E-2</v>
      </c>
      <c r="AP845" s="12">
        <v>-1.5145566016767E-2</v>
      </c>
      <c r="AQ845" s="12">
        <v>-4.3802691231214698E-2</v>
      </c>
      <c r="AR845" s="12">
        <v>2.1944391457718999E-2</v>
      </c>
      <c r="AS845" s="12">
        <v>-1.1463701101506201E-2</v>
      </c>
      <c r="AT845" s="12">
        <v>-3.8350793058890997E-2</v>
      </c>
      <c r="AU845" s="12">
        <v>3.2251832756083197E-2</v>
      </c>
      <c r="AW845">
        <f t="array" ref="AW845">SUMPRODUCT(B845:AU845,TRANSPOSE('QoL regression results'!$H$3:$H$48))</f>
        <v>0.8552090619905387</v>
      </c>
    </row>
    <row r="846" spans="1:49" x14ac:dyDescent="0.3">
      <c r="A846">
        <v>845</v>
      </c>
      <c r="B846" s="12">
        <v>0.904629800357868</v>
      </c>
      <c r="C846" s="12">
        <v>3.2922249710661501E-3</v>
      </c>
      <c r="D846" s="12">
        <v>8.7078901257078595E-4</v>
      </c>
      <c r="E846" s="12">
        <v>-4.6762948224473598E-2</v>
      </c>
      <c r="F846" s="12">
        <v>1.6792982282596802E-2</v>
      </c>
      <c r="G846" s="12">
        <v>1.55224946020919E-2</v>
      </c>
      <c r="H846" s="12">
        <v>1.5759617753491301E-2</v>
      </c>
      <c r="I846" s="12">
        <v>-4.7318205628660804E-3</v>
      </c>
      <c r="J846" s="12">
        <v>-1.8608515215309099E-2</v>
      </c>
      <c r="K846" s="12">
        <v>-4.2835211793447799E-2</v>
      </c>
      <c r="L846" s="12">
        <v>-7.3397026906356896E-2</v>
      </c>
      <c r="M846" s="12">
        <v>-0.133920205982587</v>
      </c>
      <c r="N846" s="12">
        <v>-1.5512671846617299E-2</v>
      </c>
      <c r="O846" s="12">
        <v>-9.3561135307471208E-3</v>
      </c>
      <c r="P846" s="12">
        <v>-4.3081292798391298E-2</v>
      </c>
      <c r="Q846" s="12">
        <v>-9.6547438120826404E-2</v>
      </c>
      <c r="R846" s="12">
        <v>-5.7504375017954502E-2</v>
      </c>
      <c r="S846" s="12">
        <v>-5.9680524546397398E-2</v>
      </c>
      <c r="T846" s="12">
        <v>-9.6148065231911606E-2</v>
      </c>
      <c r="U846" s="12">
        <v>-2.43646179674308E-2</v>
      </c>
      <c r="V846" s="12">
        <v>-5.9586744384762302E-2</v>
      </c>
      <c r="W846" s="12">
        <v>-3.0970083464248E-2</v>
      </c>
      <c r="X846" s="12">
        <v>-1.8901268677573399E-2</v>
      </c>
      <c r="Y846" s="12">
        <v>-1.45179862767227E-2</v>
      </c>
      <c r="Z846" s="12">
        <v>3.4094424844727102E-3</v>
      </c>
      <c r="AA846" s="12">
        <v>-1.64153388832592E-2</v>
      </c>
      <c r="AB846" s="12">
        <v>-6.6874377206205898E-2</v>
      </c>
      <c r="AC846" s="12">
        <v>-2.4139710798469299E-2</v>
      </c>
      <c r="AD846" s="12">
        <v>-1.6717539828083099E-2</v>
      </c>
      <c r="AE846" s="12">
        <v>-3.1352030460318002E-2</v>
      </c>
      <c r="AF846" s="12">
        <v>-1.1586996035292301E-2</v>
      </c>
      <c r="AG846" s="12">
        <v>-4.6134942979093499E-2</v>
      </c>
      <c r="AH846" s="12">
        <v>-3.6210604611469299E-2</v>
      </c>
      <c r="AI846" s="12">
        <v>-2.3799055031158301E-2</v>
      </c>
      <c r="AJ846" s="12">
        <v>-1.08673087332947E-2</v>
      </c>
      <c r="AK846" s="12">
        <v>1.72488171927474E-3</v>
      </c>
      <c r="AL846" s="12">
        <v>3.0278427396620402E-3</v>
      </c>
      <c r="AM846" s="12">
        <v>-1.27645154903149E-2</v>
      </c>
      <c r="AN846" s="12">
        <v>-2.1408224573348299E-2</v>
      </c>
      <c r="AO846" s="12">
        <v>-4.2269296377169002E-2</v>
      </c>
      <c r="AP846" s="12">
        <v>-9.4556049140566804E-3</v>
      </c>
      <c r="AQ846" s="12">
        <v>-3.8825973830384101E-2</v>
      </c>
      <c r="AR846" s="12">
        <v>1.9303584010869498E-2</v>
      </c>
      <c r="AS846" s="12">
        <v>-9.0546560200860608E-3</v>
      </c>
      <c r="AT846" s="12">
        <v>-4.4762843095102901E-2</v>
      </c>
      <c r="AU846" s="12">
        <v>3.0170812640685E-2</v>
      </c>
      <c r="AW846">
        <f t="array" ref="AW846">SUMPRODUCT(B846:AU846,TRANSPOSE('QoL regression results'!$H$3:$H$48))</f>
        <v>0.87144703848606075</v>
      </c>
    </row>
    <row r="847" spans="1:49" x14ac:dyDescent="0.3">
      <c r="A847">
        <v>846</v>
      </c>
      <c r="B847" s="12">
        <v>0.89226796198102898</v>
      </c>
      <c r="C847" s="12">
        <v>-4.7021692591892798E-4</v>
      </c>
      <c r="D847" s="12">
        <v>-1.6001158955865399E-2</v>
      </c>
      <c r="E847" s="12">
        <v>-5.2570550692619698E-2</v>
      </c>
      <c r="F847" s="12">
        <v>2.9759314841000799E-2</v>
      </c>
      <c r="G847" s="12">
        <v>2.4942379028707402E-2</v>
      </c>
      <c r="H847" s="12">
        <v>-3.3049881075720802E-3</v>
      </c>
      <c r="I847" s="12">
        <v>-1.01958480940377E-2</v>
      </c>
      <c r="J847" s="12">
        <v>-4.2009342728228399E-2</v>
      </c>
      <c r="K847" s="12">
        <v>-3.7867230665332499E-2</v>
      </c>
      <c r="L847" s="12">
        <v>-5.2029700269809E-2</v>
      </c>
      <c r="M847" s="12">
        <v>-0.11512948964762799</v>
      </c>
      <c r="N847" s="12">
        <v>-2.3363281590075401E-2</v>
      </c>
      <c r="O847" s="12">
        <v>-6.5272741939453705E-2</v>
      </c>
      <c r="P847" s="12">
        <v>-6.9745803780563304E-2</v>
      </c>
      <c r="Q847" s="12">
        <v>-4.7755022476991503E-2</v>
      </c>
      <c r="R847" s="12">
        <v>-4.2931847926745502E-2</v>
      </c>
      <c r="S847" s="12">
        <v>-4.6229044974212E-2</v>
      </c>
      <c r="T847" s="12">
        <v>-0.10981564564336201</v>
      </c>
      <c r="U847" s="12">
        <v>3.8243215781679998E-4</v>
      </c>
      <c r="V847" s="12">
        <v>-2.4731913541816301E-2</v>
      </c>
      <c r="W847" s="12">
        <v>-2.49425948290584E-2</v>
      </c>
      <c r="X847" s="12">
        <v>-1.9409119504634201E-2</v>
      </c>
      <c r="Y847" s="12">
        <v>-2.3207946277229798E-2</v>
      </c>
      <c r="Z847" s="12">
        <v>-5.4922944886019497E-3</v>
      </c>
      <c r="AA847" s="12">
        <v>-2.9623760607553399E-2</v>
      </c>
      <c r="AB847" s="12">
        <v>-6.9674801844168799E-2</v>
      </c>
      <c r="AC847" s="12">
        <v>1.97176325774885E-2</v>
      </c>
      <c r="AD847" s="12">
        <v>-2.1546005638043202E-2</v>
      </c>
      <c r="AE847" s="12">
        <v>-2.6280496540457599E-2</v>
      </c>
      <c r="AF847" s="12">
        <v>-2.70960653661944E-2</v>
      </c>
      <c r="AG847" s="12">
        <v>-4.2872892530901402E-2</v>
      </c>
      <c r="AH847" s="12">
        <v>-3.4873994422890797E-2</v>
      </c>
      <c r="AI847" s="12">
        <v>-1.93412761178803E-2</v>
      </c>
      <c r="AJ847" s="12">
        <v>-1.35427940357055E-2</v>
      </c>
      <c r="AK847" s="12">
        <v>4.11514347478461E-3</v>
      </c>
      <c r="AL847" s="12">
        <v>4.0576837341129001E-3</v>
      </c>
      <c r="AM847" s="12">
        <v>-7.8750500547230002E-3</v>
      </c>
      <c r="AN847" s="12">
        <v>-1.9370705611033798E-2</v>
      </c>
      <c r="AO847" s="12">
        <v>-3.5234465612703603E-2</v>
      </c>
      <c r="AP847" s="12">
        <v>-1.0027291404547301E-2</v>
      </c>
      <c r="AQ847" s="12">
        <v>-3.6655184000143302E-2</v>
      </c>
      <c r="AR847" s="12">
        <v>1.9662650061405201E-2</v>
      </c>
      <c r="AS847" s="12">
        <v>-8.0205075588420903E-3</v>
      </c>
      <c r="AT847" s="12">
        <v>-4.0367993092352901E-2</v>
      </c>
      <c r="AU847" s="12">
        <v>2.7779985688693699E-2</v>
      </c>
      <c r="AW847">
        <f t="array" ref="AW847">SUMPRODUCT(B847:AU847,TRANSPOSE('QoL regression results'!$H$3:$H$48))</f>
        <v>0.86145165129225099</v>
      </c>
    </row>
    <row r="848" spans="1:49" x14ac:dyDescent="0.3">
      <c r="A848">
        <v>847</v>
      </c>
      <c r="B848" s="12">
        <v>0.89781918824195694</v>
      </c>
      <c r="C848" s="12">
        <v>1.14917893233365E-3</v>
      </c>
      <c r="D848" s="12">
        <v>2.7473500414723399E-3</v>
      </c>
      <c r="E848" s="12">
        <v>-3.2030902769136102E-2</v>
      </c>
      <c r="F848" s="12">
        <v>2.7944552142627799E-2</v>
      </c>
      <c r="G848" s="12">
        <v>2.09197561093349E-2</v>
      </c>
      <c r="H848" s="12">
        <v>-6.4181484283683497E-3</v>
      </c>
      <c r="I848" s="12">
        <v>-1.7767075606394199E-2</v>
      </c>
      <c r="J848" s="12">
        <v>-6.9440772240041707E-2</v>
      </c>
      <c r="K848" s="12">
        <v>-3.5235371900215903E-2</v>
      </c>
      <c r="L848" s="12">
        <v>-8.7835718579702002E-2</v>
      </c>
      <c r="M848" s="12">
        <v>-8.9569638140138103E-2</v>
      </c>
      <c r="N848" s="12">
        <v>-1.9719006126921901E-2</v>
      </c>
      <c r="O848" s="12">
        <v>-6.8271223295899394E-2</v>
      </c>
      <c r="P848" s="12">
        <v>-8.2863771153837307E-2</v>
      </c>
      <c r="Q848" s="12">
        <v>-6.8454419456081494E-2</v>
      </c>
      <c r="R848" s="12">
        <v>-3.52222266191516E-2</v>
      </c>
      <c r="S848" s="12">
        <v>-3.4755234133670002E-2</v>
      </c>
      <c r="T848" s="12">
        <v>-6.3147448264075298E-2</v>
      </c>
      <c r="U848" s="12">
        <v>-2.88484455844349E-2</v>
      </c>
      <c r="V848" s="12">
        <v>-0.11246696473269401</v>
      </c>
      <c r="W848" s="12">
        <v>-3.4402593051727701E-2</v>
      </c>
      <c r="X848" s="12">
        <v>5.3504419251185599E-3</v>
      </c>
      <c r="Y848" s="12">
        <v>1.88633750103799E-2</v>
      </c>
      <c r="Z848" s="12">
        <v>-3.2800885433148901E-3</v>
      </c>
      <c r="AA848" s="12">
        <v>-2.2461938892671601E-2</v>
      </c>
      <c r="AB848" s="12">
        <v>-6.26962851470379E-2</v>
      </c>
      <c r="AC848" s="12">
        <v>6.4965011880766203E-3</v>
      </c>
      <c r="AD848" s="12">
        <v>-4.93920846082102E-2</v>
      </c>
      <c r="AE848" s="12">
        <v>-2.3022262381537501E-2</v>
      </c>
      <c r="AF848" s="12">
        <v>-2.03930058420181E-2</v>
      </c>
      <c r="AG848" s="12">
        <v>-4.1947623437769102E-2</v>
      </c>
      <c r="AH848" s="12">
        <v>-4.0090095491757502E-2</v>
      </c>
      <c r="AI848" s="12">
        <v>-2.3112350210893098E-2</v>
      </c>
      <c r="AJ848" s="12">
        <v>-6.4094941000276996E-3</v>
      </c>
      <c r="AK848" s="12">
        <v>-1.02083037071144E-2</v>
      </c>
      <c r="AL848" s="12">
        <v>-3.0615277382504799E-3</v>
      </c>
      <c r="AM848" s="12">
        <v>-1.4250686484846E-2</v>
      </c>
      <c r="AN848" s="12">
        <v>-2.82343796014096E-2</v>
      </c>
      <c r="AO848" s="12">
        <v>-3.8913158421996302E-2</v>
      </c>
      <c r="AP848" s="12">
        <v>-1.3284332510859601E-2</v>
      </c>
      <c r="AQ848" s="12">
        <v>-4.0163571218503703E-2</v>
      </c>
      <c r="AR848" s="12">
        <v>2.42481337349424E-2</v>
      </c>
      <c r="AS848" s="12">
        <v>-8.9628391863420392E-3</v>
      </c>
      <c r="AT848" s="12">
        <v>-4.1452474071043001E-2</v>
      </c>
      <c r="AU848" s="12">
        <v>2.8640021431018899E-2</v>
      </c>
      <c r="AW848">
        <f t="array" ref="AW848">SUMPRODUCT(B848:AU848,TRANSPOSE('QoL regression results'!$H$3:$H$48))</f>
        <v>0.85466756501194896</v>
      </c>
    </row>
    <row r="849" spans="1:49" x14ac:dyDescent="0.3">
      <c r="A849">
        <v>848</v>
      </c>
      <c r="B849" s="12">
        <v>0.89482503658677504</v>
      </c>
      <c r="C849" s="12">
        <v>-1.0108846666576901E-3</v>
      </c>
      <c r="D849" s="12">
        <v>-2.3146724921305102E-3</v>
      </c>
      <c r="E849" s="12">
        <v>-1.71543299437888E-2</v>
      </c>
      <c r="F849" s="12">
        <v>2.5769640812820099E-2</v>
      </c>
      <c r="G849" s="12">
        <v>3.04199647180653E-3</v>
      </c>
      <c r="H849" s="12">
        <v>1.3756632946680499E-2</v>
      </c>
      <c r="I849" s="12">
        <v>-9.7639606371117699E-3</v>
      </c>
      <c r="J849" s="12">
        <v>-3.2483805911889901E-2</v>
      </c>
      <c r="K849" s="12">
        <v>-4.2911098184406103E-2</v>
      </c>
      <c r="L849" s="12">
        <v>-8.7423023308004999E-2</v>
      </c>
      <c r="M849" s="12">
        <v>-0.135591258649091</v>
      </c>
      <c r="N849" s="12">
        <v>-1.6987972391699999E-2</v>
      </c>
      <c r="O849" s="12">
        <v>-5.5561533403420502E-2</v>
      </c>
      <c r="P849" s="12">
        <v>-7.9287150714665897E-2</v>
      </c>
      <c r="Q849" s="12">
        <v>-7.4408137816046702E-2</v>
      </c>
      <c r="R849" s="12">
        <v>-6.6797835667224498E-2</v>
      </c>
      <c r="S849" s="12">
        <v>-4.2535575301993103E-2</v>
      </c>
      <c r="T849" s="12">
        <v>-0.12635105186846801</v>
      </c>
      <c r="U849" s="12">
        <v>2.4638827209975601E-2</v>
      </c>
      <c r="V849" s="12">
        <v>-8.9510759246867494E-2</v>
      </c>
      <c r="W849" s="12">
        <v>-3.0406878430362199E-2</v>
      </c>
      <c r="X849" s="12">
        <v>-2.6246207287448899E-2</v>
      </c>
      <c r="Y849" s="12">
        <v>3.4893010930406401E-3</v>
      </c>
      <c r="Z849" s="12">
        <v>1.9122806977546501E-2</v>
      </c>
      <c r="AA849" s="12">
        <v>-2.8777430990617199E-2</v>
      </c>
      <c r="AB849" s="12">
        <v>-7.2427187593084502E-2</v>
      </c>
      <c r="AC849" s="12">
        <v>-2.2713140533148699E-2</v>
      </c>
      <c r="AD849" s="12">
        <v>-2.68637148009633E-2</v>
      </c>
      <c r="AE849" s="12">
        <v>-2.3714789063656601E-2</v>
      </c>
      <c r="AF849" s="12">
        <v>-1.234701922487E-2</v>
      </c>
      <c r="AG849" s="12">
        <v>-4.3108486633888603E-2</v>
      </c>
      <c r="AH849" s="12">
        <v>-4.0384869118863902E-2</v>
      </c>
      <c r="AI849" s="12">
        <v>-1.7519705093977999E-2</v>
      </c>
      <c r="AJ849" s="12">
        <v>-8.9628322007870003E-3</v>
      </c>
      <c r="AK849" s="12">
        <v>-4.14945563195614E-3</v>
      </c>
      <c r="AL849" s="12">
        <v>7.8729651972283699E-3</v>
      </c>
      <c r="AM849" s="12">
        <v>-8.1976373719287992E-3</v>
      </c>
      <c r="AN849" s="12">
        <v>-2.2013347939743501E-2</v>
      </c>
      <c r="AO849" s="12">
        <v>-3.55804352988464E-2</v>
      </c>
      <c r="AP849" s="12">
        <v>-1.3076162682728499E-2</v>
      </c>
      <c r="AQ849" s="12">
        <v>-3.4830076795172797E-2</v>
      </c>
      <c r="AR849" s="12">
        <v>1.89509718729707E-2</v>
      </c>
      <c r="AS849" s="12">
        <v>-2.3313888439077902E-3</v>
      </c>
      <c r="AT849" s="12">
        <v>-4.2062906834115302E-2</v>
      </c>
      <c r="AU849" s="12">
        <v>2.6943356800226699E-2</v>
      </c>
      <c r="AW849">
        <f t="array" ref="AW849">SUMPRODUCT(B849:AU849,TRANSPOSE('QoL regression results'!$H$3:$H$48))</f>
        <v>0.86231313266513954</v>
      </c>
    </row>
    <row r="850" spans="1:49" x14ac:dyDescent="0.3">
      <c r="A850">
        <v>849</v>
      </c>
      <c r="B850" s="12">
        <v>0.88445732675825495</v>
      </c>
      <c r="C850" s="12">
        <v>4.6338446000211402E-3</v>
      </c>
      <c r="D850" s="12">
        <v>2.5103908044359002E-3</v>
      </c>
      <c r="E850" s="12">
        <v>-4.0508047821554698E-2</v>
      </c>
      <c r="F850" s="12">
        <v>3.2313137312234799E-2</v>
      </c>
      <c r="G850" s="12">
        <v>2.84977973137289E-3</v>
      </c>
      <c r="H850" s="12">
        <v>1.6755460547765701E-2</v>
      </c>
      <c r="I850" s="12">
        <v>-2.1006130557934499E-2</v>
      </c>
      <c r="J850" s="12">
        <v>-6.25824126169921E-2</v>
      </c>
      <c r="K850" s="12">
        <v>-3.9410163349314999E-2</v>
      </c>
      <c r="L850" s="12">
        <v>-9.8607896243608897E-2</v>
      </c>
      <c r="M850" s="12">
        <v>-8.51186267791917E-2</v>
      </c>
      <c r="N850" s="12">
        <v>-1.9570221662644001E-2</v>
      </c>
      <c r="O850" s="12">
        <v>-4.3418787023940801E-2</v>
      </c>
      <c r="P850" s="12">
        <v>-8.3356843262289301E-2</v>
      </c>
      <c r="Q850" s="12">
        <v>-5.1810590694283398E-2</v>
      </c>
      <c r="R850" s="12">
        <v>-1.1277500567144799E-2</v>
      </c>
      <c r="S850" s="12">
        <v>-3.6276439092997902E-2</v>
      </c>
      <c r="T850" s="12">
        <v>-9.7372809796815493E-2</v>
      </c>
      <c r="U850" s="12">
        <v>3.0586963326985801E-2</v>
      </c>
      <c r="V850" s="12">
        <v>-6.2890109154189799E-2</v>
      </c>
      <c r="W850" s="12">
        <v>-1.6307736743852899E-2</v>
      </c>
      <c r="X850" s="12">
        <v>-3.1021906582223799E-2</v>
      </c>
      <c r="Y850" s="12">
        <v>-1.5633315931909302E-2</v>
      </c>
      <c r="Z850" s="12">
        <v>4.8125162601995897E-2</v>
      </c>
      <c r="AA850" s="12">
        <v>-1.71932331954604E-2</v>
      </c>
      <c r="AB850" s="12">
        <v>-7.1260403259396296E-2</v>
      </c>
      <c r="AC850" s="12">
        <v>-8.8168694554233096E-2</v>
      </c>
      <c r="AD850" s="12">
        <v>6.5931572229006898E-3</v>
      </c>
      <c r="AE850" s="12">
        <v>-2.4275861515625701E-2</v>
      </c>
      <c r="AF850" s="12">
        <v>-1.3517020045946499E-2</v>
      </c>
      <c r="AG850" s="12">
        <v>-3.8360224345592199E-2</v>
      </c>
      <c r="AH850" s="12">
        <v>-4.3558171623191602E-2</v>
      </c>
      <c r="AI850" s="12">
        <v>-1.97211192808927E-2</v>
      </c>
      <c r="AJ850" s="12">
        <v>-1.0289633371131099E-2</v>
      </c>
      <c r="AK850" s="12">
        <v>-2.8903994071682198E-3</v>
      </c>
      <c r="AL850" s="12">
        <v>7.7874838373098399E-3</v>
      </c>
      <c r="AM850" s="12">
        <v>-7.9063379772736208E-3</v>
      </c>
      <c r="AN850" s="12">
        <v>-2.2992164551817899E-2</v>
      </c>
      <c r="AO850" s="12">
        <v>-3.6261601668114297E-2</v>
      </c>
      <c r="AP850" s="12">
        <v>-9.24439905958656E-3</v>
      </c>
      <c r="AQ850" s="12">
        <v>-3.5367216095402103E-2</v>
      </c>
      <c r="AR850" s="12">
        <v>2.2947846587477502E-2</v>
      </c>
      <c r="AS850" s="12">
        <v>-8.1041713969737892E-3</v>
      </c>
      <c r="AT850" s="12">
        <v>-3.7110941900535703E-2</v>
      </c>
      <c r="AU850" s="12">
        <v>2.9070302552356399E-2</v>
      </c>
      <c r="AW850">
        <f t="array" ref="AW850">SUMPRODUCT(B850:AU850,TRANSPOSE('QoL regression results'!$H$3:$H$48))</f>
        <v>0.84868663897237318</v>
      </c>
    </row>
    <row r="851" spans="1:49" x14ac:dyDescent="0.3">
      <c r="A851">
        <v>850</v>
      </c>
      <c r="B851" s="12">
        <v>0.89831228208005798</v>
      </c>
      <c r="C851" s="12">
        <v>7.1014251065313503E-3</v>
      </c>
      <c r="D851" s="12">
        <v>5.9623170963991404E-3</v>
      </c>
      <c r="E851" s="12">
        <v>-2.6763499967516501E-2</v>
      </c>
      <c r="F851" s="12">
        <v>1.62377490759067E-2</v>
      </c>
      <c r="G851" s="12">
        <v>9.3957198529386401E-3</v>
      </c>
      <c r="H851" s="12">
        <v>-1.7539464251525099E-3</v>
      </c>
      <c r="I851" s="12">
        <v>-2.5041972525735302E-2</v>
      </c>
      <c r="J851" s="12">
        <v>-4.1712877648946801E-2</v>
      </c>
      <c r="K851" s="12">
        <v>-3.7757925365135801E-2</v>
      </c>
      <c r="L851" s="12">
        <v>-9.1902742672722401E-2</v>
      </c>
      <c r="M851" s="12">
        <v>-0.107819723547213</v>
      </c>
      <c r="N851" s="12">
        <v>-1.2475395322106699E-2</v>
      </c>
      <c r="O851" s="12">
        <v>-6.17918685307507E-2</v>
      </c>
      <c r="P851" s="12">
        <v>-0.14038560109846901</v>
      </c>
      <c r="Q851" s="12">
        <v>-3.6615581698856099E-2</v>
      </c>
      <c r="R851" s="12">
        <v>-9.9367159046938297E-2</v>
      </c>
      <c r="S851" s="12">
        <v>-3.74688037082751E-2</v>
      </c>
      <c r="T851" s="12">
        <v>-7.1212774582197394E-2</v>
      </c>
      <c r="U851" s="13">
        <v>9.4112268926338998E-5</v>
      </c>
      <c r="V851" s="12">
        <v>-4.7178565370226397E-2</v>
      </c>
      <c r="W851" s="12">
        <v>-8.5000618655642901E-3</v>
      </c>
      <c r="X851" s="12">
        <v>-3.2455527391500601E-2</v>
      </c>
      <c r="Y851" s="12">
        <v>1.5876766883254E-3</v>
      </c>
      <c r="Z851" s="12">
        <v>-1.5255696768323701E-2</v>
      </c>
      <c r="AA851" s="12">
        <v>-1.43838239714674E-2</v>
      </c>
      <c r="AB851" s="12">
        <v>-6.0529030906216801E-2</v>
      </c>
      <c r="AC851" s="12">
        <v>-2.7364580348026399E-2</v>
      </c>
      <c r="AD851" s="12">
        <v>-7.5560446915055703E-3</v>
      </c>
      <c r="AE851" s="12">
        <v>-2.9330070617802999E-2</v>
      </c>
      <c r="AF851" s="12">
        <v>-1.8547732243942201E-2</v>
      </c>
      <c r="AG851" s="12">
        <v>-3.94039142761098E-2</v>
      </c>
      <c r="AH851" s="12">
        <v>-3.2717920728326397E-2</v>
      </c>
      <c r="AI851" s="12">
        <v>-1.55852764187974E-2</v>
      </c>
      <c r="AJ851" s="12">
        <v>-9.7297226358368794E-3</v>
      </c>
      <c r="AK851" s="12">
        <v>-2.4252879430742701E-3</v>
      </c>
      <c r="AL851" s="12">
        <v>1.6583957138151301E-3</v>
      </c>
      <c r="AM851" s="12">
        <v>-8.0114290897996005E-3</v>
      </c>
      <c r="AN851" s="12">
        <v>-1.5344898299018099E-2</v>
      </c>
      <c r="AO851" s="12">
        <v>-3.6738488400159898E-2</v>
      </c>
      <c r="AP851" s="12">
        <v>-1.5877049595267499E-2</v>
      </c>
      <c r="AQ851" s="12">
        <v>-3.8142173713619297E-2</v>
      </c>
      <c r="AR851" s="12">
        <v>2.17315981547948E-2</v>
      </c>
      <c r="AS851" s="12">
        <v>-1.43751714100834E-2</v>
      </c>
      <c r="AT851" s="12">
        <v>-4.3996289461545997E-2</v>
      </c>
      <c r="AU851" s="12">
        <v>2.92802194748557E-2</v>
      </c>
      <c r="AW851">
        <f t="array" ref="AW851">SUMPRODUCT(B851:AU851,TRANSPOSE('QoL regression results'!$H$3:$H$48))</f>
        <v>0.86725275706554672</v>
      </c>
    </row>
    <row r="852" spans="1:49" x14ac:dyDescent="0.3">
      <c r="A852">
        <v>851</v>
      </c>
      <c r="B852" s="12">
        <v>0.88894947652170697</v>
      </c>
      <c r="C852" s="12">
        <v>6.2407661362761605E-4</v>
      </c>
      <c r="D852" s="12">
        <v>-1.15220462857843E-2</v>
      </c>
      <c r="E852" s="12">
        <v>-2.8881035097271399E-2</v>
      </c>
      <c r="F852" s="12">
        <v>2.18275901575135E-2</v>
      </c>
      <c r="G852" s="12">
        <v>2.5541335629496099E-2</v>
      </c>
      <c r="H852" s="12">
        <v>-1.26132922379217E-2</v>
      </c>
      <c r="I852" s="12">
        <v>-2.4580680461170099E-2</v>
      </c>
      <c r="J852" s="12">
        <v>-7.0046007783670997E-2</v>
      </c>
      <c r="K852" s="12">
        <v>-3.93049510293162E-2</v>
      </c>
      <c r="L852" s="12">
        <v>-9.1295708499496503E-2</v>
      </c>
      <c r="M852" s="12">
        <v>-3.4446675687738897E-2</v>
      </c>
      <c r="N852" s="12">
        <v>-2.1785413618593E-2</v>
      </c>
      <c r="O852" s="12">
        <v>-5.8752613625538297E-2</v>
      </c>
      <c r="P852" s="12">
        <v>-0.10767615059019001</v>
      </c>
      <c r="Q852" s="12">
        <v>-3.6616058058584297E-2</v>
      </c>
      <c r="R852" s="12">
        <v>-5.2801497523361302E-2</v>
      </c>
      <c r="S852" s="12">
        <v>-4.4603307389911598E-2</v>
      </c>
      <c r="T852" s="12">
        <v>-8.6258018195829594E-2</v>
      </c>
      <c r="U852" s="12">
        <v>-1.58926740318385E-2</v>
      </c>
      <c r="V852" s="12">
        <v>-9.9808283626003594E-2</v>
      </c>
      <c r="W852" s="12">
        <v>-1.39022751498773E-2</v>
      </c>
      <c r="X852" s="12">
        <v>-1.88092998101115E-2</v>
      </c>
      <c r="Y852" s="12">
        <v>-1.3488848825107E-2</v>
      </c>
      <c r="Z852" s="12">
        <v>-3.6764467180339599E-3</v>
      </c>
      <c r="AA852" s="12">
        <v>-1.43387107955353E-2</v>
      </c>
      <c r="AB852" s="12">
        <v>-6.3233822950966204E-2</v>
      </c>
      <c r="AC852" s="12">
        <v>-1.2889909989983199E-2</v>
      </c>
      <c r="AD852" s="12">
        <v>-3.7843865513271797E-2</v>
      </c>
      <c r="AE852" s="12">
        <v>-2.6791021689150801E-2</v>
      </c>
      <c r="AF852" s="12">
        <v>-1.5212919227780499E-2</v>
      </c>
      <c r="AG852" s="12">
        <v>-4.30108962206854E-2</v>
      </c>
      <c r="AH852" s="12">
        <v>-3.2517952603063102E-2</v>
      </c>
      <c r="AI852" s="12">
        <v>-2.20788635102451E-2</v>
      </c>
      <c r="AJ852" s="12">
        <v>-1.3040112387344101E-2</v>
      </c>
      <c r="AK852" s="12">
        <v>-5.6424950510768302E-3</v>
      </c>
      <c r="AL852" s="12">
        <v>1.32445747414778E-2</v>
      </c>
      <c r="AM852" s="12">
        <v>-3.6061070143784701E-3</v>
      </c>
      <c r="AN852" s="12">
        <v>-1.3635756194602101E-2</v>
      </c>
      <c r="AO852" s="12">
        <v>-3.0788331558123501E-2</v>
      </c>
      <c r="AP852" s="12">
        <v>-1.25012089010497E-2</v>
      </c>
      <c r="AQ852" s="12">
        <v>-4.1933191051719602E-2</v>
      </c>
      <c r="AR852" s="12">
        <v>2.6908627947980601E-2</v>
      </c>
      <c r="AS852" s="12">
        <v>-1.1370660081216699E-2</v>
      </c>
      <c r="AT852" s="12">
        <v>-4.2609001827456E-2</v>
      </c>
      <c r="AU852" s="12">
        <v>2.9425450081666499E-2</v>
      </c>
      <c r="AW852">
        <f t="array" ref="AW852">SUMPRODUCT(B852:AU852,TRANSPOSE('QoL regression results'!$H$3:$H$48))</f>
        <v>0.86967609866012163</v>
      </c>
    </row>
    <row r="853" spans="1:49" x14ac:dyDescent="0.3">
      <c r="A853">
        <v>852</v>
      </c>
      <c r="B853" s="12">
        <v>0.89885948027306395</v>
      </c>
      <c r="C853" s="12">
        <v>3.19754357225145E-3</v>
      </c>
      <c r="D853" s="12">
        <v>1.1565461325665501E-2</v>
      </c>
      <c r="E853" s="12">
        <v>-2.2177937260856699E-2</v>
      </c>
      <c r="F853" s="12">
        <v>1.81558716479438E-2</v>
      </c>
      <c r="G853" s="12">
        <v>1.36668986278246E-2</v>
      </c>
      <c r="H853" s="12">
        <v>5.8652029811961702E-3</v>
      </c>
      <c r="I853" s="12">
        <v>-1.4952997895558E-2</v>
      </c>
      <c r="J853" s="12">
        <v>-1.6399871631982602E-2</v>
      </c>
      <c r="K853" s="12">
        <v>-4.7981819586980001E-2</v>
      </c>
      <c r="L853" s="12">
        <v>-9.8696281123130294E-2</v>
      </c>
      <c r="M853" s="12">
        <v>-9.8291082946035793E-2</v>
      </c>
      <c r="N853" s="12">
        <v>-1.6077747772825401E-2</v>
      </c>
      <c r="O853" s="12">
        <v>-5.3816342764625998E-2</v>
      </c>
      <c r="P853" s="12">
        <v>-0.115322437140373</v>
      </c>
      <c r="Q853" s="12">
        <v>-5.7842763494769502E-2</v>
      </c>
      <c r="R853" s="12">
        <v>-9.7025425116910799E-2</v>
      </c>
      <c r="S853" s="12">
        <v>-5.6081032670976298E-2</v>
      </c>
      <c r="T853" s="12">
        <v>-8.3959199483310001E-2</v>
      </c>
      <c r="U853" s="12">
        <v>-1.6564950209008101E-2</v>
      </c>
      <c r="V853" s="12">
        <v>-0.155035661982215</v>
      </c>
      <c r="W853" s="12">
        <v>-2.4132345241769701E-2</v>
      </c>
      <c r="X853" s="12">
        <v>-3.75739245968266E-3</v>
      </c>
      <c r="Y853" s="12">
        <v>-2.6754818608435201E-2</v>
      </c>
      <c r="Z853" s="12">
        <v>-2.2353198547319202E-2</v>
      </c>
      <c r="AA853" s="12">
        <v>-1.8671387762913001E-2</v>
      </c>
      <c r="AB853" s="12">
        <v>-8.6372860519755401E-2</v>
      </c>
      <c r="AC853" s="12">
        <v>-4.93764773721969E-2</v>
      </c>
      <c r="AD853" s="12">
        <v>4.24057269999722E-2</v>
      </c>
      <c r="AE853" s="12">
        <v>-2.1575880171596201E-2</v>
      </c>
      <c r="AF853" s="12">
        <v>-1.0171519991211599E-2</v>
      </c>
      <c r="AG853" s="12">
        <v>-4.4749623760110498E-2</v>
      </c>
      <c r="AH853" s="12">
        <v>-3.2405395997298497E-2</v>
      </c>
      <c r="AI853" s="12">
        <v>-2.26415201422859E-2</v>
      </c>
      <c r="AJ853" s="12">
        <v>-7.7518278966507001E-3</v>
      </c>
      <c r="AK853" s="12">
        <v>-9.5428016573293993E-3</v>
      </c>
      <c r="AL853" s="12">
        <v>-5.4335097962182896E-3</v>
      </c>
      <c r="AM853" s="12">
        <v>-1.3139012794029299E-2</v>
      </c>
      <c r="AN853" s="12">
        <v>-2.4492172625538499E-2</v>
      </c>
      <c r="AO853" s="12">
        <v>-3.91465260047789E-2</v>
      </c>
      <c r="AP853" s="12">
        <v>-5.3028907641386397E-3</v>
      </c>
      <c r="AQ853" s="12">
        <v>-3.5412773083294803E-2</v>
      </c>
      <c r="AR853" s="12">
        <v>2.3402009955273501E-2</v>
      </c>
      <c r="AS853" s="12">
        <v>-1.2750040746148101E-2</v>
      </c>
      <c r="AT853" s="12">
        <v>-5.1022257726281002E-2</v>
      </c>
      <c r="AU853" s="12">
        <v>2.50373403625383E-2</v>
      </c>
      <c r="AW853">
        <f t="array" ref="AW853">SUMPRODUCT(B853:AU853,TRANSPOSE('QoL regression results'!$H$3:$H$48))</f>
        <v>0.86102057447954716</v>
      </c>
    </row>
    <row r="854" spans="1:49" x14ac:dyDescent="0.3">
      <c r="A854">
        <v>853</v>
      </c>
      <c r="B854" s="12">
        <v>0.89658484387934501</v>
      </c>
      <c r="C854" s="12">
        <v>4.1055958814965503E-3</v>
      </c>
      <c r="D854" s="12">
        <v>8.9561084608333202E-3</v>
      </c>
      <c r="E854" s="12">
        <v>-2.10903989090892E-2</v>
      </c>
      <c r="F854" s="12">
        <v>2.4639517177348799E-2</v>
      </c>
      <c r="G854" s="12">
        <v>1.05085384333509E-2</v>
      </c>
      <c r="H854" s="12">
        <v>-1.9195486153404499E-3</v>
      </c>
      <c r="I854" s="12">
        <v>-8.5175773058976494E-3</v>
      </c>
      <c r="J854" s="12">
        <v>-4.5580121104747198E-2</v>
      </c>
      <c r="K854" s="12">
        <v>-4.4949422214987399E-2</v>
      </c>
      <c r="L854" s="12">
        <v>-7.9155790301935897E-2</v>
      </c>
      <c r="M854" s="12">
        <v>-0.12036254549369101</v>
      </c>
      <c r="N854" s="12">
        <v>-1.7195457133969E-2</v>
      </c>
      <c r="O854" s="12">
        <v>-5.8036983457964597E-2</v>
      </c>
      <c r="P854" s="12">
        <v>-7.3854647611108298E-2</v>
      </c>
      <c r="Q854" s="12">
        <v>-5.8901009419309397E-2</v>
      </c>
      <c r="R854" s="12">
        <v>-0.12784203244492101</v>
      </c>
      <c r="S854" s="12">
        <v>-6.0685864824748803E-2</v>
      </c>
      <c r="T854" s="12">
        <v>-9.8442780605492802E-2</v>
      </c>
      <c r="U854" s="12">
        <v>1.0862088129852899E-3</v>
      </c>
      <c r="V854" s="12">
        <v>-5.9164456664678997E-2</v>
      </c>
      <c r="W854" s="12">
        <v>-2.08581872279314E-2</v>
      </c>
      <c r="X854" s="12">
        <v>-8.5916906519258093E-3</v>
      </c>
      <c r="Y854" s="12">
        <v>4.6489580225157704E-3</v>
      </c>
      <c r="Z854" s="12">
        <v>-4.9393893991961E-4</v>
      </c>
      <c r="AA854" s="12">
        <v>-2.0645087111199001E-2</v>
      </c>
      <c r="AB854" s="12">
        <v>-5.9559592392064799E-2</v>
      </c>
      <c r="AC854" s="12">
        <v>-2.1263549311174499E-2</v>
      </c>
      <c r="AD854" s="12">
        <v>-5.9111633344289302E-2</v>
      </c>
      <c r="AE854" s="12">
        <v>-2.0134312396215801E-2</v>
      </c>
      <c r="AF854" s="12">
        <v>-1.16966495165462E-2</v>
      </c>
      <c r="AG854" s="12">
        <v>-4.0173412991093997E-2</v>
      </c>
      <c r="AH854" s="12">
        <v>-4.0742527353105601E-2</v>
      </c>
      <c r="AI854" s="12">
        <v>-2.1667404372609202E-2</v>
      </c>
      <c r="AJ854" s="12">
        <v>-1.32999765139994E-2</v>
      </c>
      <c r="AK854" s="12">
        <v>2.62307740619727E-3</v>
      </c>
      <c r="AL854" s="12">
        <v>5.2282904229946003E-3</v>
      </c>
      <c r="AM854" s="12">
        <v>-6.3437019168850499E-3</v>
      </c>
      <c r="AN854" s="12">
        <v>-1.3966069047841201E-2</v>
      </c>
      <c r="AO854" s="12">
        <v>-3.2135228119049501E-2</v>
      </c>
      <c r="AP854" s="12">
        <v>-1.44684091260112E-2</v>
      </c>
      <c r="AQ854" s="12">
        <v>-4.1270058578874801E-2</v>
      </c>
      <c r="AR854" s="12">
        <v>1.9814428088410201E-2</v>
      </c>
      <c r="AS854" s="12">
        <v>-1.01132952982759E-2</v>
      </c>
      <c r="AT854" s="12">
        <v>-4.51992525306548E-2</v>
      </c>
      <c r="AU854" s="12">
        <v>2.9787953334690101E-2</v>
      </c>
      <c r="AW854">
        <f t="array" ref="AW854">SUMPRODUCT(B854:AU854,TRANSPOSE('QoL regression results'!$H$3:$H$48))</f>
        <v>0.86107060694923399</v>
      </c>
    </row>
    <row r="855" spans="1:49" x14ac:dyDescent="0.3">
      <c r="A855">
        <v>854</v>
      </c>
      <c r="B855" s="12">
        <v>0.89101928588498602</v>
      </c>
      <c r="C855" s="12">
        <v>-1.1768232171437401E-3</v>
      </c>
      <c r="D855" s="12">
        <v>4.5134848278503897E-3</v>
      </c>
      <c r="E855" s="12">
        <v>-4.5401737643271302E-2</v>
      </c>
      <c r="F855" s="12">
        <v>1.69730684153016E-2</v>
      </c>
      <c r="G855" s="12">
        <v>6.8053088630953898E-3</v>
      </c>
      <c r="H855" s="12">
        <v>9.11206348630887E-3</v>
      </c>
      <c r="I855" s="12">
        <v>-5.3892476510716096E-3</v>
      </c>
      <c r="J855" s="12">
        <v>-1.6683725630338099E-3</v>
      </c>
      <c r="K855" s="12">
        <v>-5.0298630565988503E-2</v>
      </c>
      <c r="L855" s="12">
        <v>-7.9692108462707301E-2</v>
      </c>
      <c r="M855" s="12">
        <v>-9.5409270122430501E-2</v>
      </c>
      <c r="N855" s="12">
        <v>-1.2014907925674599E-2</v>
      </c>
      <c r="O855" s="12">
        <v>-5.55037256515475E-2</v>
      </c>
      <c r="P855" s="12">
        <v>-9.7726474844483699E-2</v>
      </c>
      <c r="Q855" s="12">
        <v>-9.7737824946452501E-2</v>
      </c>
      <c r="R855" s="12">
        <v>-1.7505547143982999E-2</v>
      </c>
      <c r="S855" s="12">
        <v>-4.0560112873737397E-2</v>
      </c>
      <c r="T855" s="12">
        <v>-9.5980438645357102E-2</v>
      </c>
      <c r="U855" s="12">
        <v>1.0576445711879601E-2</v>
      </c>
      <c r="V855" s="12">
        <v>-2.61798101515315E-2</v>
      </c>
      <c r="W855" s="12">
        <v>-2.6599869742757899E-2</v>
      </c>
      <c r="X855" s="12">
        <v>-2.3022232218562401E-2</v>
      </c>
      <c r="Y855" s="12">
        <v>1.2981599022323299E-2</v>
      </c>
      <c r="Z855" s="12">
        <v>9.8406089149207596E-3</v>
      </c>
      <c r="AA855" s="12">
        <v>-3.0186228422835699E-2</v>
      </c>
      <c r="AB855" s="12">
        <v>-7.6356837941707306E-2</v>
      </c>
      <c r="AC855" s="12">
        <v>-2.4923256717856002E-2</v>
      </c>
      <c r="AD855" s="12">
        <v>-5.0909608891215902E-2</v>
      </c>
      <c r="AE855" s="12">
        <v>-2.3027060992273401E-2</v>
      </c>
      <c r="AF855" s="12">
        <v>-6.6410820104875904E-3</v>
      </c>
      <c r="AG855" s="12">
        <v>-4.41802986818811E-2</v>
      </c>
      <c r="AH855" s="12">
        <v>-3.3143958990998597E-2</v>
      </c>
      <c r="AI855" s="12">
        <v>-2.4183972417985901E-2</v>
      </c>
      <c r="AJ855" s="12">
        <v>-8.59199526133567E-3</v>
      </c>
      <c r="AK855" s="12">
        <v>5.42997763454798E-3</v>
      </c>
      <c r="AL855" s="12">
        <v>3.1615719899294702E-3</v>
      </c>
      <c r="AM855" s="12">
        <v>-3.9626121039710999E-3</v>
      </c>
      <c r="AN855" s="12">
        <v>-1.5844495947533802E-2</v>
      </c>
      <c r="AO855" s="12">
        <v>-3.5465120688367803E-2</v>
      </c>
      <c r="AP855" s="12">
        <v>-7.5169604610939101E-3</v>
      </c>
      <c r="AQ855" s="12">
        <v>-3.3449300645029802E-2</v>
      </c>
      <c r="AR855" s="12">
        <v>2.22255728306247E-2</v>
      </c>
      <c r="AS855" s="12">
        <v>-1.32674204528309E-2</v>
      </c>
      <c r="AT855" s="12">
        <v>-4.5472492529893403E-2</v>
      </c>
      <c r="AU855" s="12">
        <v>3.3407557500560799E-2</v>
      </c>
      <c r="AW855">
        <f t="array" ref="AW855">SUMPRODUCT(B855:AU855,TRANSPOSE('QoL regression results'!$H$3:$H$48))</f>
        <v>0.86103689888391688</v>
      </c>
    </row>
    <row r="856" spans="1:49" x14ac:dyDescent="0.3">
      <c r="A856">
        <v>855</v>
      </c>
      <c r="B856" s="12">
        <v>0.88856385214191502</v>
      </c>
      <c r="C856" s="12">
        <v>-5.8396603881216104E-3</v>
      </c>
      <c r="D856" s="12">
        <v>-5.8040764007028503E-3</v>
      </c>
      <c r="E856" s="12">
        <v>-3.9283227872655403E-2</v>
      </c>
      <c r="F856" s="12">
        <v>1.48334021584777E-2</v>
      </c>
      <c r="G856" s="12">
        <v>1.4612638717912E-2</v>
      </c>
      <c r="H856" s="12">
        <v>-1.6093247070093301E-2</v>
      </c>
      <c r="I856" s="12">
        <v>-2.4912765447739102E-3</v>
      </c>
      <c r="J856" s="12">
        <v>-2.1963227745123302E-2</v>
      </c>
      <c r="K856" s="12">
        <v>-4.2614610195844699E-2</v>
      </c>
      <c r="L856" s="12">
        <v>-0.106834653788694</v>
      </c>
      <c r="M856" s="12">
        <v>-0.122233223152311</v>
      </c>
      <c r="N856" s="12">
        <v>-1.83094987574462E-2</v>
      </c>
      <c r="O856" s="12">
        <v>-7.1977910235341197E-2</v>
      </c>
      <c r="P856" s="12">
        <v>-8.2190525783032098E-2</v>
      </c>
      <c r="Q856" s="12">
        <v>-6.7400839405131405E-2</v>
      </c>
      <c r="R856" s="12">
        <v>-0.14476788246689801</v>
      </c>
      <c r="S856" s="12">
        <v>-4.5861350289791103E-2</v>
      </c>
      <c r="T856" s="12">
        <v>-0.112566404291913</v>
      </c>
      <c r="U856" s="12">
        <v>-1.6346591527821801E-2</v>
      </c>
      <c r="V856" s="12">
        <v>-4.6053018770248401E-2</v>
      </c>
      <c r="W856" s="12">
        <v>-3.4603442900880702E-2</v>
      </c>
      <c r="X856" s="12">
        <v>-3.38229698151074E-2</v>
      </c>
      <c r="Y856" s="12">
        <v>-2.156827923126E-2</v>
      </c>
      <c r="Z856" s="12">
        <v>-1.7357532182957498E-2</v>
      </c>
      <c r="AA856" s="12">
        <v>-1.3887447331258299E-2</v>
      </c>
      <c r="AB856" s="12">
        <v>-5.9789492928616503E-2</v>
      </c>
      <c r="AC856" s="12">
        <v>-8.1463766311874103E-2</v>
      </c>
      <c r="AD856" s="12">
        <v>-3.4285845014072801E-2</v>
      </c>
      <c r="AE856" s="12">
        <v>-2.5184533380782501E-2</v>
      </c>
      <c r="AF856" s="12">
        <v>-1.8798007580096501E-2</v>
      </c>
      <c r="AG856" s="12">
        <v>-4.1987775002494801E-2</v>
      </c>
      <c r="AH856" s="12">
        <v>-2.4723398373643301E-2</v>
      </c>
      <c r="AI856" s="12">
        <v>-2.26510886273966E-2</v>
      </c>
      <c r="AJ856" s="12">
        <v>-1.24665666643579E-2</v>
      </c>
      <c r="AK856" s="12">
        <v>6.9969347700890496E-3</v>
      </c>
      <c r="AL856" s="12">
        <v>6.2436033447694902E-3</v>
      </c>
      <c r="AM856" s="12">
        <v>-2.0740498871506799E-3</v>
      </c>
      <c r="AN856" s="12">
        <v>-1.16321917554868E-2</v>
      </c>
      <c r="AO856" s="12">
        <v>-2.6923626104554101E-2</v>
      </c>
      <c r="AP856" s="12">
        <v>-5.9825417810657E-3</v>
      </c>
      <c r="AQ856" s="12">
        <v>-3.3763988605157301E-2</v>
      </c>
      <c r="AR856" s="12">
        <v>1.9768524434987E-2</v>
      </c>
      <c r="AS856" s="12">
        <v>-8.0655033091191399E-3</v>
      </c>
      <c r="AT856" s="12">
        <v>-4.5566468541115297E-2</v>
      </c>
      <c r="AU856" s="12">
        <v>3.1429557093749803E-2</v>
      </c>
      <c r="AW856">
        <f t="array" ref="AW856">SUMPRODUCT(B856:AU856,TRANSPOSE('QoL regression results'!$H$3:$H$48))</f>
        <v>0.87008405711304115</v>
      </c>
    </row>
    <row r="857" spans="1:49" x14ac:dyDescent="0.3">
      <c r="A857">
        <v>856</v>
      </c>
      <c r="B857" s="12">
        <v>0.89059738189138005</v>
      </c>
      <c r="C857" s="12">
        <v>-2.5953006689812602E-3</v>
      </c>
      <c r="D857" s="12">
        <v>-1.23266654987109E-2</v>
      </c>
      <c r="E857" s="12">
        <v>-6.5392451619476502E-2</v>
      </c>
      <c r="F857" s="12">
        <v>2.4202935316216902E-2</v>
      </c>
      <c r="G857" s="12">
        <v>2.7514157148493298E-2</v>
      </c>
      <c r="H857" s="12">
        <v>-7.0228381975157598E-3</v>
      </c>
      <c r="I857" s="12">
        <v>-3.8415053962660602E-3</v>
      </c>
      <c r="J857" s="12">
        <v>-5.3863368211600003E-2</v>
      </c>
      <c r="K857" s="12">
        <v>-4.2821957925652E-2</v>
      </c>
      <c r="L857" s="12">
        <v>-8.6765862095184804E-2</v>
      </c>
      <c r="M857" s="12">
        <v>-7.1414731890835095E-2</v>
      </c>
      <c r="N857" s="12">
        <v>-1.4262530500812399E-2</v>
      </c>
      <c r="O857" s="12">
        <v>-4.4385073962271399E-2</v>
      </c>
      <c r="P857" s="12">
        <v>-9.6852420157314795E-2</v>
      </c>
      <c r="Q857" s="12">
        <v>-7.9224054454167303E-2</v>
      </c>
      <c r="R857" s="12">
        <v>-0.11293404446824901</v>
      </c>
      <c r="S857" s="12">
        <v>-5.4459897656238702E-2</v>
      </c>
      <c r="T857" s="12">
        <v>-9.4562144609725604E-2</v>
      </c>
      <c r="U857" s="12">
        <v>9.2943475434012594E-3</v>
      </c>
      <c r="V857" s="12">
        <v>-9.9411286295625997E-2</v>
      </c>
      <c r="W857" s="12">
        <v>-2.7607568654784202E-2</v>
      </c>
      <c r="X857" s="12">
        <v>-4.3408290588408303E-2</v>
      </c>
      <c r="Y857" s="12">
        <v>-2.7413766191727901E-3</v>
      </c>
      <c r="Z857" s="12">
        <v>-7.3731700128843294E-2</v>
      </c>
      <c r="AA857" s="12">
        <v>-1.60133809094542E-2</v>
      </c>
      <c r="AB857" s="12">
        <v>-7.6107254709581199E-2</v>
      </c>
      <c r="AC857" s="12">
        <v>-6.4753902618724199E-2</v>
      </c>
      <c r="AD857" s="12">
        <v>-2.9319625502694902E-2</v>
      </c>
      <c r="AE857" s="12">
        <v>-3.3194230964653702E-2</v>
      </c>
      <c r="AF857" s="12">
        <v>-9.7780660661246493E-3</v>
      </c>
      <c r="AG857" s="12">
        <v>-4.4873554768259903E-2</v>
      </c>
      <c r="AH857" s="12">
        <v>-3.4691616381520303E-2</v>
      </c>
      <c r="AI857" s="12">
        <v>-1.9620757652315701E-2</v>
      </c>
      <c r="AJ857" s="12">
        <v>-1.1879526824189499E-2</v>
      </c>
      <c r="AK857" s="12">
        <v>4.35677546837707E-3</v>
      </c>
      <c r="AL857" s="12">
        <v>6.8620793947313397E-3</v>
      </c>
      <c r="AM857" s="12">
        <v>-5.7522885456569696E-3</v>
      </c>
      <c r="AN857" s="12">
        <v>-1.8643252415421301E-2</v>
      </c>
      <c r="AO857" s="12">
        <v>-3.1298015009745203E-2</v>
      </c>
      <c r="AP857" s="12">
        <v>-1.25484473672525E-2</v>
      </c>
      <c r="AQ857" s="12">
        <v>-3.8349151129092797E-2</v>
      </c>
      <c r="AR857" s="12">
        <v>2.0010830383826599E-2</v>
      </c>
      <c r="AS857" s="12">
        <v>-8.5273039392287798E-3</v>
      </c>
      <c r="AT857" s="12">
        <v>-3.8149489779679802E-2</v>
      </c>
      <c r="AU857" s="12">
        <v>3.2514874014062903E-2</v>
      </c>
      <c r="AW857">
        <f t="array" ref="AW857">SUMPRODUCT(B857:AU857,TRANSPOSE('QoL regression results'!$H$3:$H$48))</f>
        <v>0.86276784490459113</v>
      </c>
    </row>
    <row r="858" spans="1:49" x14ac:dyDescent="0.3">
      <c r="A858">
        <v>857</v>
      </c>
      <c r="B858" s="12">
        <v>0.88805945709314305</v>
      </c>
      <c r="C858" s="12">
        <v>4.6623201772249103E-3</v>
      </c>
      <c r="D858" s="12">
        <v>1.17086334462875E-2</v>
      </c>
      <c r="E858" s="12">
        <v>-1.0517935634528099E-2</v>
      </c>
      <c r="F858" s="12">
        <v>2.4886026739607402E-2</v>
      </c>
      <c r="G858" s="12">
        <v>-9.8324678533045096E-3</v>
      </c>
      <c r="H858" s="12">
        <v>-2.25871379035654E-2</v>
      </c>
      <c r="I858" s="12">
        <v>-1.11888515728987E-2</v>
      </c>
      <c r="J858" s="12">
        <v>-5.9989006088581397E-2</v>
      </c>
      <c r="K858" s="12">
        <v>-3.8223984356384702E-2</v>
      </c>
      <c r="L858" s="12">
        <v>-7.0487820120414796E-2</v>
      </c>
      <c r="M858" s="12">
        <v>-7.2370774571813706E-2</v>
      </c>
      <c r="N858" s="12">
        <v>-1.43121201147251E-2</v>
      </c>
      <c r="O858" s="12">
        <v>-4.9735065974836998E-2</v>
      </c>
      <c r="P858" s="12">
        <v>-5.0718129213572702E-2</v>
      </c>
      <c r="Q858" s="12">
        <v>-4.43152981167933E-2</v>
      </c>
      <c r="R858" s="12">
        <v>-4.3470845083895399E-2</v>
      </c>
      <c r="S858" s="12">
        <v>-2.5548500977218499E-2</v>
      </c>
      <c r="T858" s="12">
        <v>-5.2187705823157099E-2</v>
      </c>
      <c r="U858" s="12">
        <v>-1.29542210062846E-2</v>
      </c>
      <c r="V858" s="12">
        <v>-7.7282276396225397E-2</v>
      </c>
      <c r="W858" s="12">
        <v>-2.7733378563819799E-2</v>
      </c>
      <c r="X858" s="12">
        <v>-6.2252777000499401E-2</v>
      </c>
      <c r="Y858" s="12">
        <v>-2.8091075460653999E-3</v>
      </c>
      <c r="Z858" s="12">
        <v>3.5581132082747199E-2</v>
      </c>
      <c r="AA858" s="12">
        <v>-1.9053053796850499E-2</v>
      </c>
      <c r="AB858" s="12">
        <v>-5.8834340463083598E-2</v>
      </c>
      <c r="AC858" s="12">
        <v>-1.05094688809735E-2</v>
      </c>
      <c r="AD858" s="12">
        <v>-2.8792570692482401E-2</v>
      </c>
      <c r="AE858" s="12">
        <v>-3.0116596099096601E-2</v>
      </c>
      <c r="AF858" s="12">
        <v>-1.51173878922106E-2</v>
      </c>
      <c r="AG858" s="12">
        <v>-4.5048236880241802E-2</v>
      </c>
      <c r="AH858" s="12">
        <v>-3.5744188931107299E-2</v>
      </c>
      <c r="AI858" s="12">
        <v>-1.66250986114783E-2</v>
      </c>
      <c r="AJ858" s="12">
        <v>-6.21629534464627E-3</v>
      </c>
      <c r="AK858" s="12">
        <v>-9.5540190935488808E-3</v>
      </c>
      <c r="AL858" s="12">
        <v>-3.4224754090070898E-3</v>
      </c>
      <c r="AM858" s="12">
        <v>-1.3483272326055E-2</v>
      </c>
      <c r="AN858" s="12">
        <v>-2.3513824358210901E-2</v>
      </c>
      <c r="AO858" s="12">
        <v>-3.3005358374072501E-2</v>
      </c>
      <c r="AP858" s="12">
        <v>-2.8616926316159998E-3</v>
      </c>
      <c r="AQ858" s="12">
        <v>-3.0963291204058399E-2</v>
      </c>
      <c r="AR858" s="12">
        <v>2.0884217535431699E-2</v>
      </c>
      <c r="AS858" s="12">
        <v>-9.09489838776824E-3</v>
      </c>
      <c r="AT858" s="12">
        <v>-3.77160049027878E-2</v>
      </c>
      <c r="AU858" s="12">
        <v>2.47660812482043E-2</v>
      </c>
      <c r="AW858">
        <f t="array" ref="AW858">SUMPRODUCT(B858:AU858,TRANSPOSE('QoL regression results'!$H$3:$H$48))</f>
        <v>0.84889279275302865</v>
      </c>
    </row>
    <row r="859" spans="1:49" x14ac:dyDescent="0.3">
      <c r="A859">
        <v>858</v>
      </c>
      <c r="B859" s="12">
        <v>0.88662906374977202</v>
      </c>
      <c r="C859" s="12">
        <v>6.9971640238105899E-3</v>
      </c>
      <c r="D859" s="12">
        <v>1.13260907903961E-2</v>
      </c>
      <c r="E859" s="12">
        <v>-2.43884598422985E-2</v>
      </c>
      <c r="F859" s="12">
        <v>9.9024302016859998E-3</v>
      </c>
      <c r="G859" s="12">
        <v>-8.3502138100549595E-4</v>
      </c>
      <c r="H859" s="12">
        <v>-2.17848358572789E-2</v>
      </c>
      <c r="I859" s="12">
        <v>-1.37067853398209E-2</v>
      </c>
      <c r="J859" s="12">
        <v>-7.1382194950151995E-2</v>
      </c>
      <c r="K859" s="12">
        <v>-3.7644458036309197E-2</v>
      </c>
      <c r="L859" s="12">
        <v>-8.3952619382686805E-2</v>
      </c>
      <c r="M859" s="12">
        <v>-8.7490387607203606E-3</v>
      </c>
      <c r="N859" s="12">
        <v>-5.0491765452179201E-3</v>
      </c>
      <c r="O859" s="12">
        <v>-6.4558949434244298E-2</v>
      </c>
      <c r="P859" s="12">
        <v>-9.7191783938032197E-2</v>
      </c>
      <c r="Q859" s="12">
        <v>-7.4660582115352994E-2</v>
      </c>
      <c r="R859" s="12">
        <v>-4.3644984707931302E-2</v>
      </c>
      <c r="S859" s="12">
        <v>-4.55095749778626E-2</v>
      </c>
      <c r="T859" s="12">
        <v>-8.4466611616850304E-2</v>
      </c>
      <c r="U859" s="12">
        <v>1.97162361918198E-3</v>
      </c>
      <c r="V859" s="12">
        <v>-7.5241522411491596E-2</v>
      </c>
      <c r="W859" s="12">
        <v>-2.5939669816019799E-2</v>
      </c>
      <c r="X859" s="12">
        <v>-4.2847580697305099E-2</v>
      </c>
      <c r="Y859" s="12">
        <v>-4.7596102632790002E-3</v>
      </c>
      <c r="Z859" s="12">
        <v>2.23147002930894E-2</v>
      </c>
      <c r="AA859" s="12">
        <v>-1.86613784350287E-2</v>
      </c>
      <c r="AB859" s="12">
        <v>-7.1290240116080206E-2</v>
      </c>
      <c r="AC859" s="12">
        <v>-8.0969817987030304E-2</v>
      </c>
      <c r="AD859" s="12">
        <v>-7.7746640888930203E-3</v>
      </c>
      <c r="AE859" s="12">
        <v>-2.33528314737361E-2</v>
      </c>
      <c r="AF859" s="12">
        <v>-1.45307991107797E-2</v>
      </c>
      <c r="AG859" s="12">
        <v>-4.1095577742125002E-2</v>
      </c>
      <c r="AH859" s="12">
        <v>-2.5255991809164199E-2</v>
      </c>
      <c r="AI859" s="12">
        <v>-2.11551163788209E-2</v>
      </c>
      <c r="AJ859" s="12">
        <v>-1.22357917073148E-2</v>
      </c>
      <c r="AK859" s="12">
        <v>-9.74167055231558E-4</v>
      </c>
      <c r="AL859" s="12">
        <v>4.02434915478717E-3</v>
      </c>
      <c r="AM859" s="12">
        <v>-9.4983441092887592E-3</v>
      </c>
      <c r="AN859" s="12">
        <v>-2.4854679947183499E-2</v>
      </c>
      <c r="AO859" s="12">
        <v>-4.3330644097852603E-2</v>
      </c>
      <c r="AP859" s="12">
        <v>-8.4097396921527495E-3</v>
      </c>
      <c r="AQ859" s="12">
        <v>-3.53219538099631E-2</v>
      </c>
      <c r="AR859" s="12">
        <v>2.30940094617628E-2</v>
      </c>
      <c r="AS859" s="12">
        <v>-5.6566689423928904E-3</v>
      </c>
      <c r="AT859" s="12">
        <v>-3.9453820214374401E-2</v>
      </c>
      <c r="AU859" s="12">
        <v>2.8526139562036399E-2</v>
      </c>
      <c r="AW859">
        <f t="array" ref="AW859">SUMPRODUCT(B859:AU859,TRANSPOSE('QoL regression results'!$H$3:$H$48))</f>
        <v>0.86539742109539508</v>
      </c>
    </row>
    <row r="860" spans="1:49" x14ac:dyDescent="0.3">
      <c r="A860">
        <v>859</v>
      </c>
      <c r="B860" s="12">
        <v>0.89034590669537605</v>
      </c>
      <c r="C860" s="12">
        <v>2.3293061979415401E-3</v>
      </c>
      <c r="D860" s="12">
        <v>-1.7898065775514199E-2</v>
      </c>
      <c r="E860" s="12">
        <v>-5.6324941836634099E-2</v>
      </c>
      <c r="F860" s="12">
        <v>2.4832370549074601E-2</v>
      </c>
      <c r="G860" s="12">
        <v>2.74084598326301E-2</v>
      </c>
      <c r="H860" s="12">
        <v>2.6104265527422399E-2</v>
      </c>
      <c r="I860" s="12">
        <v>-1.6015806878869498E-2</v>
      </c>
      <c r="J860" s="12">
        <v>-7.7303153506046302E-2</v>
      </c>
      <c r="K860" s="12">
        <v>-4.1384185278814802E-2</v>
      </c>
      <c r="L860" s="12">
        <v>-6.0162597166600697E-2</v>
      </c>
      <c r="M860" s="12">
        <v>-9.8667802833176499E-2</v>
      </c>
      <c r="N860" s="12">
        <v>-6.7726333146905203E-3</v>
      </c>
      <c r="O860" s="12">
        <v>-7.7910499420277099E-2</v>
      </c>
      <c r="P860" s="12">
        <v>-0.12988678217473201</v>
      </c>
      <c r="Q860" s="12">
        <v>-3.58990882289109E-2</v>
      </c>
      <c r="R860" s="12">
        <v>-0.132047517387201</v>
      </c>
      <c r="S860" s="12">
        <v>-5.53593050357645E-2</v>
      </c>
      <c r="T860" s="12">
        <v>-8.6855263948317996E-2</v>
      </c>
      <c r="U860" s="12">
        <v>3.5987648001585798E-2</v>
      </c>
      <c r="V860" s="12">
        <v>-9.0456770491206401E-2</v>
      </c>
      <c r="W860" s="12">
        <v>-5.0006253850296403E-2</v>
      </c>
      <c r="X860" s="12">
        <v>-1.6869269707481899E-2</v>
      </c>
      <c r="Y860" s="12">
        <v>5.02488968823665E-4</v>
      </c>
      <c r="Z860" s="12">
        <v>-8.3224469712895703E-3</v>
      </c>
      <c r="AA860" s="12">
        <v>-1.4374322451165799E-2</v>
      </c>
      <c r="AB860" s="12">
        <v>-7.0515370574765104E-2</v>
      </c>
      <c r="AC860" s="12">
        <v>-9.8336480572653803E-3</v>
      </c>
      <c r="AD860" s="12">
        <v>6.4499743707591803E-2</v>
      </c>
      <c r="AE860" s="12">
        <v>-2.20198576418945E-2</v>
      </c>
      <c r="AF860" s="12">
        <v>-1.31192150180753E-2</v>
      </c>
      <c r="AG860" s="12">
        <v>-4.4842727651874401E-2</v>
      </c>
      <c r="AH860" s="12">
        <v>-4.2685305233707997E-2</v>
      </c>
      <c r="AI860" s="12">
        <v>-1.4963718155967601E-2</v>
      </c>
      <c r="AJ860" s="12">
        <v>-1.03340957067745E-2</v>
      </c>
      <c r="AK860" s="12">
        <v>2.7146763269845901E-3</v>
      </c>
      <c r="AL860" s="12">
        <v>1.10458301969985E-2</v>
      </c>
      <c r="AM860" s="12">
        <v>-6.8776766367203796E-3</v>
      </c>
      <c r="AN860" s="12">
        <v>-1.9771655222033301E-2</v>
      </c>
      <c r="AO860" s="12">
        <v>-2.7718658044763599E-2</v>
      </c>
      <c r="AP860" s="12">
        <v>-1.4403964454263399E-2</v>
      </c>
      <c r="AQ860" s="12">
        <v>-4.1230435110385801E-2</v>
      </c>
      <c r="AR860" s="12">
        <v>2.32145884769463E-2</v>
      </c>
      <c r="AS860" s="12">
        <v>-9.3960473502534298E-3</v>
      </c>
      <c r="AT860" s="12">
        <v>-4.1446621369733802E-2</v>
      </c>
      <c r="AU860" s="12">
        <v>3.1492476824036199E-2</v>
      </c>
      <c r="AW860">
        <f t="array" ref="AW860">SUMPRODUCT(B860:AU860,TRANSPOSE('QoL regression results'!$H$3:$H$48))</f>
        <v>0.85870643165866656</v>
      </c>
    </row>
    <row r="861" spans="1:49" x14ac:dyDescent="0.3">
      <c r="A861">
        <v>860</v>
      </c>
      <c r="B861" s="12">
        <v>0.89637078315965801</v>
      </c>
      <c r="C861" s="12">
        <v>3.6954118368260299E-3</v>
      </c>
      <c r="D861" s="12">
        <v>3.9136483244573599E-4</v>
      </c>
      <c r="E861" s="12">
        <v>-2.7503692952788601E-2</v>
      </c>
      <c r="F861" s="12">
        <v>2.6512697429516001E-2</v>
      </c>
      <c r="G861" s="12">
        <v>2.3652366384626099E-2</v>
      </c>
      <c r="H861" s="12">
        <v>1.4602532392607399E-2</v>
      </c>
      <c r="I861" s="12">
        <v>-2.3139224988541301E-2</v>
      </c>
      <c r="J861" s="12">
        <v>-8.9668637400628706E-2</v>
      </c>
      <c r="K861" s="12">
        <v>-3.8691293528656898E-2</v>
      </c>
      <c r="L861" s="12">
        <v>-7.3558437997555695E-2</v>
      </c>
      <c r="M861" s="12">
        <v>-8.7261984654077807E-2</v>
      </c>
      <c r="N861" s="12">
        <v>-2.3998948370821799E-2</v>
      </c>
      <c r="O861" s="12">
        <v>-8.6568044646851805E-2</v>
      </c>
      <c r="P861" s="12">
        <v>-9.1192865617751404E-2</v>
      </c>
      <c r="Q861" s="12">
        <v>-3.1783377572689599E-2</v>
      </c>
      <c r="R861" s="12">
        <v>-2.98484776468637E-2</v>
      </c>
      <c r="S861" s="12">
        <v>-5.62256492717862E-2</v>
      </c>
      <c r="T861" s="12">
        <v>-0.103709852574349</v>
      </c>
      <c r="U861" s="12">
        <v>1.12287956249585E-2</v>
      </c>
      <c r="V861" s="12">
        <v>-7.4007005720377703E-2</v>
      </c>
      <c r="W861" s="12">
        <v>-4.0598610905906898E-2</v>
      </c>
      <c r="X861" s="12">
        <v>-2.1848128959151902E-2</v>
      </c>
      <c r="Y861" s="12">
        <v>8.8004786455440197E-3</v>
      </c>
      <c r="Z861" s="12">
        <v>-1.1066769311917E-2</v>
      </c>
      <c r="AA861" s="12">
        <v>-3.3507550469262903E-2</v>
      </c>
      <c r="AB861" s="12">
        <v>-7.06418833678569E-2</v>
      </c>
      <c r="AC861" s="12">
        <v>-7.2493846495642E-2</v>
      </c>
      <c r="AD861" s="12">
        <v>1.6780151298031801E-2</v>
      </c>
      <c r="AE861" s="12">
        <v>-2.3843323581902501E-2</v>
      </c>
      <c r="AF861" s="12">
        <v>-8.5257431687603708E-3</v>
      </c>
      <c r="AG861" s="12">
        <v>-4.4366838329762501E-2</v>
      </c>
      <c r="AH861" s="12">
        <v>-3.5914520227499101E-2</v>
      </c>
      <c r="AI861" s="12">
        <v>-1.7878011712456902E-2</v>
      </c>
      <c r="AJ861" s="12">
        <v>-1.3102789903467599E-2</v>
      </c>
      <c r="AK861" s="12">
        <v>-3.3735734720459001E-3</v>
      </c>
      <c r="AL861" s="12">
        <v>2.44516321864101E-3</v>
      </c>
      <c r="AM861" s="12">
        <v>-8.0637537363362401E-3</v>
      </c>
      <c r="AN861" s="12">
        <v>-1.65926291274839E-2</v>
      </c>
      <c r="AO861" s="12">
        <v>-3.04938228209507E-2</v>
      </c>
      <c r="AP861" s="12">
        <v>-1.0905732460240399E-2</v>
      </c>
      <c r="AQ861" s="12">
        <v>-3.2542168836270799E-2</v>
      </c>
      <c r="AR861" s="12">
        <v>1.95736861352678E-2</v>
      </c>
      <c r="AS861" s="12">
        <v>-1.2779648537476301E-2</v>
      </c>
      <c r="AT861" s="12">
        <v>-4.8685757534124699E-2</v>
      </c>
      <c r="AU861" s="12">
        <v>2.9804227083427899E-2</v>
      </c>
      <c r="AW861">
        <f t="array" ref="AW861">SUMPRODUCT(B861:AU861,TRANSPOSE('QoL regression results'!$H$3:$H$48))</f>
        <v>0.8629014261507999</v>
      </c>
    </row>
    <row r="862" spans="1:49" x14ac:dyDescent="0.3">
      <c r="A862">
        <v>861</v>
      </c>
      <c r="B862" s="12">
        <v>0.89191916335252297</v>
      </c>
      <c r="C862" s="12">
        <v>3.78242864805288E-3</v>
      </c>
      <c r="D862" s="12">
        <v>1.1084257396929099E-3</v>
      </c>
      <c r="E862" s="12">
        <v>-5.33468870838179E-2</v>
      </c>
      <c r="F862" s="12">
        <v>2.1679947342252402E-2</v>
      </c>
      <c r="G862" s="12">
        <v>8.0907659319237896E-3</v>
      </c>
      <c r="H862" s="12">
        <v>1.00115074119009E-2</v>
      </c>
      <c r="I862" s="12">
        <v>-6.0790849295644404E-3</v>
      </c>
      <c r="J862" s="12">
        <v>-8.7979054228067802E-2</v>
      </c>
      <c r="K862" s="12">
        <v>-3.9606422750123299E-2</v>
      </c>
      <c r="L862" s="12">
        <v>-8.2417238261151701E-2</v>
      </c>
      <c r="M862" s="12">
        <v>-8.1434692201264605E-2</v>
      </c>
      <c r="N862" s="12">
        <v>-1.88388593078435E-2</v>
      </c>
      <c r="O862" s="12">
        <v>-4.5939047778571801E-2</v>
      </c>
      <c r="P862" s="12">
        <v>-0.14636450991007699</v>
      </c>
      <c r="Q862" s="12">
        <v>-7.6141427041780202E-2</v>
      </c>
      <c r="R862" s="12">
        <v>-5.5718673113620602E-2</v>
      </c>
      <c r="S862" s="12">
        <v>-4.8302869698761998E-2</v>
      </c>
      <c r="T862" s="12">
        <v>-9.2015395670190001E-2</v>
      </c>
      <c r="U862" s="12">
        <v>1.0729381161107301E-2</v>
      </c>
      <c r="V862" s="12">
        <v>-0.118565468130581</v>
      </c>
      <c r="W862" s="12">
        <v>-1.49180220748224E-2</v>
      </c>
      <c r="X862" s="12">
        <v>-3.16699980949708E-2</v>
      </c>
      <c r="Y862" s="12">
        <v>7.9148101590160603E-3</v>
      </c>
      <c r="Z862" s="12">
        <v>3.8642128394978902E-2</v>
      </c>
      <c r="AA862" s="12">
        <v>-2.5750499758661199E-2</v>
      </c>
      <c r="AB862" s="12">
        <v>-8.9026201496084797E-2</v>
      </c>
      <c r="AC862" s="12">
        <v>-1.17646233432651E-2</v>
      </c>
      <c r="AD862" s="12">
        <v>-4.0002297772436801E-3</v>
      </c>
      <c r="AE862" s="12">
        <v>-2.2585865869352701E-2</v>
      </c>
      <c r="AF862" s="12">
        <v>-6.1518507923454899E-3</v>
      </c>
      <c r="AG862" s="12">
        <v>-4.4774505118451199E-2</v>
      </c>
      <c r="AH862" s="12">
        <v>-3.22811483682343E-2</v>
      </c>
      <c r="AI862" s="12">
        <v>-1.81647018901504E-2</v>
      </c>
      <c r="AJ862" s="12">
        <v>-1.31014320267402E-2</v>
      </c>
      <c r="AK862" s="12">
        <v>2.9723255936262099E-3</v>
      </c>
      <c r="AL862" s="12">
        <v>5.7646548916106899E-3</v>
      </c>
      <c r="AM862" s="12">
        <v>-7.1946515412324502E-3</v>
      </c>
      <c r="AN862" s="12">
        <v>-1.8610722574534101E-2</v>
      </c>
      <c r="AO862" s="12">
        <v>-3.2019619572164197E-2</v>
      </c>
      <c r="AP862" s="12">
        <v>-9.0601646215632808E-3</v>
      </c>
      <c r="AQ862" s="12">
        <v>-3.3954198191920797E-2</v>
      </c>
      <c r="AR862" s="12">
        <v>1.96844914392879E-2</v>
      </c>
      <c r="AS862" s="12">
        <v>-1.07536972719667E-2</v>
      </c>
      <c r="AT862" s="12">
        <v>-4.5916975945141499E-2</v>
      </c>
      <c r="AU862" s="12">
        <v>2.8443951936985699E-2</v>
      </c>
      <c r="AW862">
        <f t="array" ref="AW862">SUMPRODUCT(B862:AU862,TRANSPOSE('QoL regression results'!$H$3:$H$48))</f>
        <v>0.86540266987589942</v>
      </c>
    </row>
    <row r="863" spans="1:49" x14ac:dyDescent="0.3">
      <c r="A863">
        <v>862</v>
      </c>
      <c r="B863" s="12">
        <v>0.88978170187886796</v>
      </c>
      <c r="C863" s="12">
        <v>3.4030735445372599E-3</v>
      </c>
      <c r="D863" s="12">
        <v>3.74770804214104E-3</v>
      </c>
      <c r="E863" s="12">
        <v>-4.1099556308228799E-2</v>
      </c>
      <c r="F863" s="12">
        <v>1.30247961122252E-2</v>
      </c>
      <c r="G863" s="12">
        <v>3.4536486819675698E-3</v>
      </c>
      <c r="H863" s="12">
        <v>1.5565032420269799E-3</v>
      </c>
      <c r="I863" s="12">
        <v>-1.5955227763609199E-2</v>
      </c>
      <c r="J863" s="12">
        <v>-6.4684693569440496E-2</v>
      </c>
      <c r="K863" s="12">
        <v>-4.59685905160672E-2</v>
      </c>
      <c r="L863" s="12">
        <v>-7.0730165778216794E-2</v>
      </c>
      <c r="M863" s="12">
        <v>-0.113315997971524</v>
      </c>
      <c r="N863" s="12">
        <v>-1.40960378433721E-2</v>
      </c>
      <c r="O863" s="12">
        <v>-7.5698918646947E-2</v>
      </c>
      <c r="P863" s="12">
        <v>-7.3298910418437793E-2</v>
      </c>
      <c r="Q863" s="12">
        <v>-5.8028885296246301E-2</v>
      </c>
      <c r="R863" s="12">
        <v>-6.3619289592889594E-2</v>
      </c>
      <c r="S863" s="12">
        <v>-3.6166796812777499E-2</v>
      </c>
      <c r="T863" s="12">
        <v>-9.1790670716905706E-2</v>
      </c>
      <c r="U863" s="12">
        <v>-1.13342563002708E-2</v>
      </c>
      <c r="V863" s="12">
        <v>-2.2492966855487101E-2</v>
      </c>
      <c r="W863" s="12">
        <v>-2.6848163902615699E-2</v>
      </c>
      <c r="X863" s="12">
        <v>-1.37765083598926E-2</v>
      </c>
      <c r="Y863" s="12">
        <v>-2.6716773423819899E-2</v>
      </c>
      <c r="Z863" s="12">
        <v>-1.5402097428738101E-2</v>
      </c>
      <c r="AA863" s="12">
        <v>-3.4969926118499799E-2</v>
      </c>
      <c r="AB863" s="12">
        <v>-7.0416376675107903E-2</v>
      </c>
      <c r="AC863" s="12">
        <v>-4.1668752993333898E-2</v>
      </c>
      <c r="AD863" s="12">
        <v>-6.9253935592967095E-2</v>
      </c>
      <c r="AE863" s="12">
        <v>-2.4924678876983401E-2</v>
      </c>
      <c r="AF863" s="12">
        <v>-1.2227878950097699E-2</v>
      </c>
      <c r="AG863" s="12">
        <v>-3.86903167790889E-2</v>
      </c>
      <c r="AH863" s="12">
        <v>-2.6229955069619299E-2</v>
      </c>
      <c r="AI863" s="12">
        <v>-1.60481039355952E-2</v>
      </c>
      <c r="AJ863" s="12">
        <v>-1.8108954133333102E-2</v>
      </c>
      <c r="AK863" s="12">
        <v>-7.9087197504270693E-3</v>
      </c>
      <c r="AL863" s="12">
        <v>4.2309682489289702E-3</v>
      </c>
      <c r="AM863" s="12">
        <v>-1.08382276654953E-2</v>
      </c>
      <c r="AN863" s="12">
        <v>-2.03915923570629E-2</v>
      </c>
      <c r="AO863" s="12">
        <v>-3.05704290398967E-2</v>
      </c>
      <c r="AP863" s="12">
        <v>-9.4106629546268396E-3</v>
      </c>
      <c r="AQ863" s="12">
        <v>-3.9890557798320299E-2</v>
      </c>
      <c r="AR863" s="12">
        <v>2.6013143866864499E-2</v>
      </c>
      <c r="AS863" s="12">
        <v>-1.6201246986329E-2</v>
      </c>
      <c r="AT863" s="12">
        <v>-4.8677755946532203E-2</v>
      </c>
      <c r="AU863" s="12">
        <v>3.7428042494948799E-2</v>
      </c>
      <c r="AW863">
        <f t="array" ref="AW863">SUMPRODUCT(B863:AU863,TRANSPOSE('QoL regression results'!$H$3:$H$48))</f>
        <v>0.86778271505817761</v>
      </c>
    </row>
    <row r="864" spans="1:49" x14ac:dyDescent="0.3">
      <c r="A864">
        <v>863</v>
      </c>
      <c r="B864" s="12">
        <v>0.87369722592899501</v>
      </c>
      <c r="C864" s="12">
        <v>1.2466738605607401E-3</v>
      </c>
      <c r="D864" s="12">
        <v>-1.04203488879332E-2</v>
      </c>
      <c r="E864" s="12">
        <v>-5.3653988291685398E-2</v>
      </c>
      <c r="F864" s="12">
        <v>1.71448399108311E-2</v>
      </c>
      <c r="G864" s="12">
        <v>2.8638652071622601E-2</v>
      </c>
      <c r="H864" s="12">
        <v>-1.7087123678586901E-2</v>
      </c>
      <c r="I864" s="12">
        <v>-3.23230442290318E-3</v>
      </c>
      <c r="J864" s="12">
        <v>-5.4816586833912002E-2</v>
      </c>
      <c r="K864" s="12">
        <v>-4.0166026525022498E-2</v>
      </c>
      <c r="L864" s="12">
        <v>-7.9563574306742393E-2</v>
      </c>
      <c r="M864" s="12">
        <v>-9.4053097933011004E-2</v>
      </c>
      <c r="N864" s="12">
        <v>-2.00108394971956E-2</v>
      </c>
      <c r="O864" s="12">
        <v>-7.2734559735228799E-2</v>
      </c>
      <c r="P864" s="12">
        <v>-5.74725464613485E-2</v>
      </c>
      <c r="Q864" s="12">
        <v>-3.3652953833754398E-2</v>
      </c>
      <c r="R864" s="12">
        <v>-8.0952782143396601E-2</v>
      </c>
      <c r="S864" s="12">
        <v>-2.9280423147180001E-2</v>
      </c>
      <c r="T864" s="12">
        <v>-9.9568402111726198E-2</v>
      </c>
      <c r="U864" s="12">
        <v>1.17491227073435E-4</v>
      </c>
      <c r="V864" s="12">
        <v>-2.7840400314445998E-2</v>
      </c>
      <c r="W864" s="12">
        <v>-2.58590893988669E-2</v>
      </c>
      <c r="X864" s="12">
        <v>-2.19047347570701E-2</v>
      </c>
      <c r="Y864" s="12">
        <v>-6.4607725518036601E-3</v>
      </c>
      <c r="Z864" s="12">
        <v>-4.3598983122914103E-2</v>
      </c>
      <c r="AA864" s="12">
        <v>-3.6832425003227399E-2</v>
      </c>
      <c r="AB864" s="12">
        <v>-5.99737939856494E-2</v>
      </c>
      <c r="AC864" s="12">
        <v>1.5862299017352699E-2</v>
      </c>
      <c r="AD864" s="12">
        <v>1.40069035378192E-2</v>
      </c>
      <c r="AE864" s="12">
        <v>-2.9139385013396302E-2</v>
      </c>
      <c r="AF864" s="12">
        <v>-1.58790716618585E-2</v>
      </c>
      <c r="AG864" s="12">
        <v>-4.4080869184600503E-2</v>
      </c>
      <c r="AH864" s="12">
        <v>-3.0264255706462101E-2</v>
      </c>
      <c r="AI864" s="12">
        <v>-2.4881391582646298E-2</v>
      </c>
      <c r="AJ864" s="12">
        <v>-1.24306871076852E-2</v>
      </c>
      <c r="AK864" s="12">
        <v>4.61583375563161E-3</v>
      </c>
      <c r="AL864" s="12">
        <v>1.18869743050326E-2</v>
      </c>
      <c r="AM864" s="12">
        <v>-2.9248947800466999E-3</v>
      </c>
      <c r="AN864" s="12">
        <v>-1.48982951433666E-2</v>
      </c>
      <c r="AO864" s="12">
        <v>-3.2055805144139998E-2</v>
      </c>
      <c r="AP864" s="12">
        <v>-9.7068420268694392E-3</v>
      </c>
      <c r="AQ864" s="12">
        <v>-3.6105597923421801E-2</v>
      </c>
      <c r="AR864" s="12">
        <v>1.9764763165310398E-2</v>
      </c>
      <c r="AS864" s="12">
        <v>-6.4181198794989597E-3</v>
      </c>
      <c r="AT864" s="12">
        <v>-3.40658962574623E-2</v>
      </c>
      <c r="AU864" s="12">
        <v>4.2630387594561697E-2</v>
      </c>
      <c r="AW864">
        <f t="array" ref="AW864">SUMPRODUCT(B864:AU864,TRANSPOSE('QoL regression results'!$H$3:$H$48))</f>
        <v>0.85531994452756555</v>
      </c>
    </row>
    <row r="865" spans="1:49" x14ac:dyDescent="0.3">
      <c r="A865">
        <v>864</v>
      </c>
      <c r="B865" s="12">
        <v>0.87997557016119998</v>
      </c>
      <c r="C865" s="12">
        <v>7.6366494042046096E-3</v>
      </c>
      <c r="D865" s="12">
        <v>9.3409421784847093E-3</v>
      </c>
      <c r="E865" s="12">
        <v>-5.5601748385726998E-2</v>
      </c>
      <c r="F865" s="12">
        <v>2.3021521716804098E-2</v>
      </c>
      <c r="G865" s="12">
        <v>2.6248095834173899E-2</v>
      </c>
      <c r="H865" s="12">
        <v>1.0511182851062899E-3</v>
      </c>
      <c r="I865" s="12">
        <v>-2.2778574891597899E-2</v>
      </c>
      <c r="J865" s="12">
        <v>-3.4713593463156799E-2</v>
      </c>
      <c r="K865" s="12">
        <v>-3.3371943931925399E-2</v>
      </c>
      <c r="L865" s="12">
        <v>-9.2354471913068503E-2</v>
      </c>
      <c r="M865" s="12">
        <v>-9.6352056600539596E-2</v>
      </c>
      <c r="N865" s="12">
        <v>-1.8625682711619799E-2</v>
      </c>
      <c r="O865" s="12">
        <v>-5.9530925298840097E-2</v>
      </c>
      <c r="P865" s="12">
        <v>-0.10415190196082701</v>
      </c>
      <c r="Q865" s="12">
        <v>-1.25576192533062E-2</v>
      </c>
      <c r="R865" s="12">
        <v>-5.1640186540793297E-2</v>
      </c>
      <c r="S865" s="12">
        <v>-6.3836435385738896E-2</v>
      </c>
      <c r="T865" s="12">
        <v>-8.2178942392037699E-2</v>
      </c>
      <c r="U865" s="12">
        <v>-2.9886755140364498E-3</v>
      </c>
      <c r="V865" s="12">
        <v>-4.4238330395412299E-2</v>
      </c>
      <c r="W865" s="12">
        <v>-3.3158468649626897E-2</v>
      </c>
      <c r="X865" s="12">
        <v>-6.8580110188774896E-3</v>
      </c>
      <c r="Y865" s="12">
        <v>-4.7876017013161699E-3</v>
      </c>
      <c r="Z865" s="12">
        <v>1.19894001073998E-2</v>
      </c>
      <c r="AA865" s="12">
        <v>-1.02661753325259E-2</v>
      </c>
      <c r="AB865" s="12">
        <v>-7.89862014005389E-2</v>
      </c>
      <c r="AC865" s="12">
        <v>-3.22865871652551E-2</v>
      </c>
      <c r="AD865" s="12">
        <v>-5.8080258253571097E-2</v>
      </c>
      <c r="AE865" s="12">
        <v>-2.80867953278616E-2</v>
      </c>
      <c r="AF865" s="12">
        <v>-1.7000705889585199E-2</v>
      </c>
      <c r="AG865" s="12">
        <v>-3.8706253392006597E-2</v>
      </c>
      <c r="AH865" s="12">
        <v>-3.6857252728998501E-2</v>
      </c>
      <c r="AI865" s="12">
        <v>-1.5730224585638199E-2</v>
      </c>
      <c r="AJ865" s="12">
        <v>-1.27020405522791E-2</v>
      </c>
      <c r="AK865" s="12">
        <v>-3.6122809502694099E-3</v>
      </c>
      <c r="AL865" s="12">
        <v>4.9895661230183698E-3</v>
      </c>
      <c r="AM865" s="12">
        <v>-6.39845929662387E-3</v>
      </c>
      <c r="AN865" s="12">
        <v>-1.7651620403859598E-2</v>
      </c>
      <c r="AO865" s="12">
        <v>-3.2827595451158202E-2</v>
      </c>
      <c r="AP865" s="12">
        <v>-1.09550376523667E-2</v>
      </c>
      <c r="AQ865" s="12">
        <v>-3.7664412340857399E-2</v>
      </c>
      <c r="AR865" s="12">
        <v>2.10003901432512E-2</v>
      </c>
      <c r="AS865" s="12">
        <v>-9.3655757312090908E-3</v>
      </c>
      <c r="AT865" s="12">
        <v>-4.2692057238017E-2</v>
      </c>
      <c r="AU865" s="12">
        <v>3.5841188758077999E-2</v>
      </c>
      <c r="AW865">
        <f t="array" ref="AW865">SUMPRODUCT(B865:AU865,TRANSPOSE('QoL regression results'!$H$3:$H$48))</f>
        <v>0.84810788355521982</v>
      </c>
    </row>
    <row r="866" spans="1:49" x14ac:dyDescent="0.3">
      <c r="A866">
        <v>865</v>
      </c>
      <c r="B866" s="12">
        <v>0.883945046152109</v>
      </c>
      <c r="C866" s="12">
        <v>9.3762725443452006E-3</v>
      </c>
      <c r="D866" s="12">
        <v>9.9466794239496496E-3</v>
      </c>
      <c r="E866" s="12">
        <v>-2.8201559719396901E-2</v>
      </c>
      <c r="F866" s="12">
        <v>1.9435016500849899E-2</v>
      </c>
      <c r="G866" s="12">
        <v>2.87038109996065E-3</v>
      </c>
      <c r="H866" s="12">
        <v>1.2134849746564401E-3</v>
      </c>
      <c r="I866" s="12">
        <v>-1.1947900255630301E-2</v>
      </c>
      <c r="J866" s="12">
        <v>-5.38970994088687E-2</v>
      </c>
      <c r="K866" s="12">
        <v>-3.11623191794748E-2</v>
      </c>
      <c r="L866" s="12">
        <v>-9.8586788732666103E-2</v>
      </c>
      <c r="M866" s="12">
        <v>-0.102178688671392</v>
      </c>
      <c r="N866" s="12">
        <v>-1.6420640658033801E-2</v>
      </c>
      <c r="O866" s="12">
        <v>-5.1019807598565198E-2</v>
      </c>
      <c r="P866" s="12">
        <v>-0.12554152839252899</v>
      </c>
      <c r="Q866" s="12">
        <v>-6.6052516436037906E-2</v>
      </c>
      <c r="R866" s="12">
        <v>-3.6950987886663303E-2</v>
      </c>
      <c r="S866" s="12">
        <v>-4.9596604532570802E-2</v>
      </c>
      <c r="T866" s="12">
        <v>-7.48868708082229E-2</v>
      </c>
      <c r="U866" s="12">
        <v>1.39373280251587E-2</v>
      </c>
      <c r="V866" s="12">
        <v>-0.123225887697269</v>
      </c>
      <c r="W866" s="12">
        <v>-1.6833389209305698E-2</v>
      </c>
      <c r="X866" s="12">
        <v>-4.8909542617493099E-2</v>
      </c>
      <c r="Y866" s="12">
        <v>1.18945405810878E-2</v>
      </c>
      <c r="Z866" s="12">
        <v>1.5089540129387201E-2</v>
      </c>
      <c r="AA866" s="12">
        <v>-2.3872564176820502E-2</v>
      </c>
      <c r="AB866" s="12">
        <v>-7.5641897229528104E-2</v>
      </c>
      <c r="AC866" s="12">
        <v>-6.0961804748173899E-2</v>
      </c>
      <c r="AD866" s="12">
        <v>3.4120670130374401E-4</v>
      </c>
      <c r="AE866" s="12">
        <v>-1.9653154361157301E-2</v>
      </c>
      <c r="AF866" s="12">
        <v>-2.4644522387551202E-2</v>
      </c>
      <c r="AG866" s="12">
        <v>-4.2608882070014203E-2</v>
      </c>
      <c r="AH866" s="12">
        <v>-3.2915376730498797E-2</v>
      </c>
      <c r="AI866" s="12">
        <v>-1.39139503690304E-2</v>
      </c>
      <c r="AJ866" s="12">
        <v>-1.25852973101763E-2</v>
      </c>
      <c r="AK866" s="12">
        <v>-5.2734468480221197E-3</v>
      </c>
      <c r="AL866" s="12">
        <v>7.3579560189622603E-4</v>
      </c>
      <c r="AM866" s="12">
        <v>-1.0566748190456599E-2</v>
      </c>
      <c r="AN866" s="12">
        <v>-1.6046688882723099E-2</v>
      </c>
      <c r="AO866" s="12">
        <v>-4.1983935439517103E-2</v>
      </c>
      <c r="AP866" s="12">
        <v>-9.3647129022961604E-3</v>
      </c>
      <c r="AQ866" s="12">
        <v>-4.2699588363345302E-2</v>
      </c>
      <c r="AR866" s="12">
        <v>2.3566877842039799E-2</v>
      </c>
      <c r="AS866" s="12">
        <v>-1.24815947429607E-2</v>
      </c>
      <c r="AT866" s="12">
        <v>-4.6253362574513797E-2</v>
      </c>
      <c r="AU866" s="12">
        <v>3.4600118756496899E-2</v>
      </c>
      <c r="AW866">
        <f t="array" ref="AW866">SUMPRODUCT(B866:AU866,TRANSPOSE('QoL regression results'!$H$3:$H$48))</f>
        <v>0.85176546502350636</v>
      </c>
    </row>
    <row r="867" spans="1:49" x14ac:dyDescent="0.3">
      <c r="A867">
        <v>866</v>
      </c>
      <c r="B867" s="12">
        <v>0.89247020199688498</v>
      </c>
      <c r="C867" s="12">
        <v>1.03792569293495E-3</v>
      </c>
      <c r="D867" s="12">
        <v>-1.1098513263137001E-2</v>
      </c>
      <c r="E867" s="12">
        <v>-2.8617159784554098E-2</v>
      </c>
      <c r="F867" s="12">
        <v>1.6984632857980402E-2</v>
      </c>
      <c r="G867" s="12">
        <v>1.0582088356468299E-2</v>
      </c>
      <c r="H867" s="12">
        <v>3.0332171032616101E-3</v>
      </c>
      <c r="I867" s="12">
        <v>-6.5088025052213502E-3</v>
      </c>
      <c r="J867" s="12">
        <v>-3.8371539255616101E-2</v>
      </c>
      <c r="K867" s="12">
        <v>-3.4654053067625298E-2</v>
      </c>
      <c r="L867" s="12">
        <v>-6.1029445575355099E-2</v>
      </c>
      <c r="M867" s="12">
        <v>-7.3205149724973495E-2</v>
      </c>
      <c r="N867" s="12">
        <v>-1.46472263336749E-2</v>
      </c>
      <c r="O867" s="12">
        <v>-6.8881409904932495E-2</v>
      </c>
      <c r="P867" s="12">
        <v>-0.12384784331217601</v>
      </c>
      <c r="Q867" s="12">
        <v>-5.6005550657391899E-2</v>
      </c>
      <c r="R867" s="12">
        <v>-0.11367149561477199</v>
      </c>
      <c r="S867" s="12">
        <v>-5.2037775075499997E-2</v>
      </c>
      <c r="T867" s="12">
        <v>-8.59861688168609E-2</v>
      </c>
      <c r="U867" s="12">
        <v>1.18123988912182E-2</v>
      </c>
      <c r="V867" s="12">
        <v>-1.49889369327893E-2</v>
      </c>
      <c r="W867" s="12">
        <v>-2.4555297351304298E-2</v>
      </c>
      <c r="X867" s="12">
        <v>-1.46615927005727E-2</v>
      </c>
      <c r="Y867" s="12">
        <v>-3.4917181866279201E-3</v>
      </c>
      <c r="Z867" s="12">
        <v>7.9721585806145096E-3</v>
      </c>
      <c r="AA867" s="12">
        <v>-2.2252528364839302E-2</v>
      </c>
      <c r="AB867" s="12">
        <v>-5.9364670027697602E-2</v>
      </c>
      <c r="AC867" s="12">
        <v>-3.26025639064819E-3</v>
      </c>
      <c r="AD867" s="12">
        <v>8.8094703869301492E-3</v>
      </c>
      <c r="AE867" s="12">
        <v>-2.7866416553094998E-2</v>
      </c>
      <c r="AF867" s="12">
        <v>-9.4831641433050107E-3</v>
      </c>
      <c r="AG867" s="12">
        <v>-4.0399515356425102E-2</v>
      </c>
      <c r="AH867" s="12">
        <v>-2.90270551261862E-2</v>
      </c>
      <c r="AI867" s="12">
        <v>-2.17501964228838E-2</v>
      </c>
      <c r="AJ867" s="12">
        <v>-1.6458686624888801E-2</v>
      </c>
      <c r="AK867" s="12">
        <v>-1.12033890649192E-2</v>
      </c>
      <c r="AL867" s="12">
        <v>-9.5124607133406603E-4</v>
      </c>
      <c r="AM867" s="12">
        <v>-1.51807896338836E-2</v>
      </c>
      <c r="AN867" s="12">
        <v>-2.9351052157724E-2</v>
      </c>
      <c r="AO867" s="12">
        <v>-3.8639249116166299E-2</v>
      </c>
      <c r="AP867" s="12">
        <v>-1.3043140886033399E-2</v>
      </c>
      <c r="AQ867" s="12">
        <v>-3.7848775204226297E-2</v>
      </c>
      <c r="AR867" s="12">
        <v>2.33645800253417E-2</v>
      </c>
      <c r="AS867" s="12">
        <v>-4.1023111597803998E-3</v>
      </c>
      <c r="AT867" s="12">
        <v>-3.6325937182376297E-2</v>
      </c>
      <c r="AU867" s="12">
        <v>3.2880232844030403E-2</v>
      </c>
      <c r="AW867">
        <f t="array" ref="AW867">SUMPRODUCT(B867:AU867,TRANSPOSE('QoL regression results'!$H$3:$H$48))</f>
        <v>0.86249190079936477</v>
      </c>
    </row>
    <row r="868" spans="1:49" x14ac:dyDescent="0.3">
      <c r="A868">
        <v>867</v>
      </c>
      <c r="B868" s="12">
        <v>0.90199762434873099</v>
      </c>
      <c r="C868" s="12">
        <v>4.9289357205790302E-3</v>
      </c>
      <c r="D868" s="12">
        <v>3.2676933062697998E-3</v>
      </c>
      <c r="E868" s="12">
        <v>-4.4754490593600697E-2</v>
      </c>
      <c r="F868" s="12">
        <v>2.6984336578774502E-2</v>
      </c>
      <c r="G868" s="12">
        <v>2.56368891703142E-2</v>
      </c>
      <c r="H868" s="12">
        <v>5.66880265926464E-3</v>
      </c>
      <c r="I868" s="12">
        <v>-1.41532222044061E-2</v>
      </c>
      <c r="J868" s="12">
        <v>-4.8912291906739597E-2</v>
      </c>
      <c r="K868" s="12">
        <v>-3.5668418937286298E-2</v>
      </c>
      <c r="L868" s="12">
        <v>-0.11460028386814</v>
      </c>
      <c r="M868" s="12">
        <v>-0.106891368071237</v>
      </c>
      <c r="N868" s="12">
        <v>-1.63849972138366E-2</v>
      </c>
      <c r="O868" s="12">
        <v>-6.1988515804978397E-2</v>
      </c>
      <c r="P868" s="12">
        <v>-0.16812235045700699</v>
      </c>
      <c r="Q868" s="12">
        <v>-8.5826518548331301E-2</v>
      </c>
      <c r="R868" s="12">
        <v>-0.10610221122907799</v>
      </c>
      <c r="S868" s="12">
        <v>-5.4601283489592999E-2</v>
      </c>
      <c r="T868" s="12">
        <v>-0.10158780246250999</v>
      </c>
      <c r="U868" s="12">
        <v>1.01636954060808E-2</v>
      </c>
      <c r="V868" s="12">
        <v>-2.2794014398567101E-2</v>
      </c>
      <c r="W868" s="12">
        <v>-3.5695515689296603E-2</v>
      </c>
      <c r="X868" s="12">
        <v>-1.8973012316641901E-2</v>
      </c>
      <c r="Y868" s="12">
        <v>4.5226270123490198E-3</v>
      </c>
      <c r="Z868" s="12">
        <v>2.02874574462771E-2</v>
      </c>
      <c r="AA868" s="12">
        <v>-2.2552716070082999E-2</v>
      </c>
      <c r="AB868" s="12">
        <v>-6.2600949470292794E-2</v>
      </c>
      <c r="AC868" s="12">
        <v>-2.34107210142151E-2</v>
      </c>
      <c r="AD868" s="12">
        <v>-3.8512015792982399E-2</v>
      </c>
      <c r="AE868" s="12">
        <v>-2.4891107568734E-2</v>
      </c>
      <c r="AF868" s="12">
        <v>-1.78329362525169E-2</v>
      </c>
      <c r="AG868" s="12">
        <v>-4.9193605606449101E-2</v>
      </c>
      <c r="AH868" s="12">
        <v>-4.4682053703793502E-2</v>
      </c>
      <c r="AI868" s="12">
        <v>-2.3119441133156698E-2</v>
      </c>
      <c r="AJ868" s="12">
        <v>-8.3952517623161194E-3</v>
      </c>
      <c r="AK868" s="12">
        <v>-1.4603244308566499E-4</v>
      </c>
      <c r="AL868" s="12">
        <v>6.3807165908942301E-3</v>
      </c>
      <c r="AM868" s="12">
        <v>-6.0328556676040998E-3</v>
      </c>
      <c r="AN868" s="12">
        <v>-1.5329785437665701E-2</v>
      </c>
      <c r="AO868" s="12">
        <v>-3.3406225306292198E-2</v>
      </c>
      <c r="AP868" s="12">
        <v>-1.08063228641777E-2</v>
      </c>
      <c r="AQ868" s="12">
        <v>-4.4452135590559702E-2</v>
      </c>
      <c r="AR868" s="12">
        <v>1.9438512090072399E-2</v>
      </c>
      <c r="AS868" s="12">
        <v>-1.22424983505014E-2</v>
      </c>
      <c r="AT868" s="12">
        <v>-5.0385689540005697E-2</v>
      </c>
      <c r="AU868" s="12">
        <v>2.65828955481314E-2</v>
      </c>
      <c r="AW868">
        <f t="array" ref="AW868">SUMPRODUCT(B868:AU868,TRANSPOSE('QoL regression results'!$H$3:$H$48))</f>
        <v>0.86369628723583169</v>
      </c>
    </row>
    <row r="869" spans="1:49" x14ac:dyDescent="0.3">
      <c r="A869">
        <v>868</v>
      </c>
      <c r="B869" s="12">
        <v>0.89831184059922498</v>
      </c>
      <c r="C869" s="12">
        <v>1.7072542379627301E-3</v>
      </c>
      <c r="D869" s="12">
        <v>6.8509888469878502E-3</v>
      </c>
      <c r="E869" s="12">
        <v>-5.23691277174856E-2</v>
      </c>
      <c r="F869" s="12">
        <v>2.23810117633228E-2</v>
      </c>
      <c r="G869" s="12">
        <v>5.7668112886229798E-3</v>
      </c>
      <c r="H869" s="12">
        <v>1.3859631655552099E-2</v>
      </c>
      <c r="I869" s="12">
        <v>5.4462381296381604E-3</v>
      </c>
      <c r="J869" s="12">
        <v>-7.6305276733641E-2</v>
      </c>
      <c r="K869" s="12">
        <v>-3.9060014349172098E-2</v>
      </c>
      <c r="L869" s="12">
        <v>-9.49057889037664E-2</v>
      </c>
      <c r="M869" s="12">
        <v>-5.9159382621878698E-2</v>
      </c>
      <c r="N869" s="12">
        <v>-2.0746185654879699E-2</v>
      </c>
      <c r="O869" s="12">
        <v>-4.2736830898527901E-2</v>
      </c>
      <c r="P869" s="12">
        <v>-9.9355339644870005E-2</v>
      </c>
      <c r="Q869" s="12">
        <v>-5.72370725391892E-2</v>
      </c>
      <c r="R869" s="12">
        <v>-6.1308432798555697E-2</v>
      </c>
      <c r="S869" s="12">
        <v>-4.63151071825504E-2</v>
      </c>
      <c r="T869" s="12">
        <v>-8.9351057878403001E-2</v>
      </c>
      <c r="U869" s="12">
        <v>-8.4718934230017997E-3</v>
      </c>
      <c r="V869" s="12">
        <v>-4.2363848162831598E-2</v>
      </c>
      <c r="W869" s="12">
        <v>-2.6107665515603701E-2</v>
      </c>
      <c r="X869" s="12">
        <v>-1.64420114671118E-2</v>
      </c>
      <c r="Y869" s="12">
        <v>-1.6572315775592001E-2</v>
      </c>
      <c r="Z869" s="12">
        <v>3.3005212799523901E-3</v>
      </c>
      <c r="AA869" s="12">
        <v>-2.00981907741167E-2</v>
      </c>
      <c r="AB869" s="12">
        <v>-6.3722551501249197E-2</v>
      </c>
      <c r="AC869" s="12">
        <v>-4.02428974437153E-2</v>
      </c>
      <c r="AD869" s="12">
        <v>-9.7225613205979403E-2</v>
      </c>
      <c r="AE869" s="12">
        <v>-2.2654976549602201E-2</v>
      </c>
      <c r="AF869" s="12">
        <v>-1.6132308758508601E-2</v>
      </c>
      <c r="AG869" s="12">
        <v>-4.36354270001394E-2</v>
      </c>
      <c r="AH869" s="12">
        <v>-3.44137181787256E-2</v>
      </c>
      <c r="AI869" s="12">
        <v>-1.44564788335294E-2</v>
      </c>
      <c r="AJ869" s="12">
        <v>-9.89697329907872E-3</v>
      </c>
      <c r="AK869" s="12">
        <v>-6.91328482075296E-3</v>
      </c>
      <c r="AL869" s="12">
        <v>4.1470258788548903E-3</v>
      </c>
      <c r="AM869" s="12">
        <v>-9.0648191358871696E-3</v>
      </c>
      <c r="AN869" s="12">
        <v>-2.88909137779093E-2</v>
      </c>
      <c r="AO869" s="12">
        <v>-3.6515097343541497E-2</v>
      </c>
      <c r="AP869" s="12">
        <v>-1.1971962422467401E-2</v>
      </c>
      <c r="AQ869" s="12">
        <v>-3.9299549416702002E-2</v>
      </c>
      <c r="AR869" s="12">
        <v>2.14946204535168E-2</v>
      </c>
      <c r="AS869" s="12">
        <v>-9.2896096167923298E-3</v>
      </c>
      <c r="AT869" s="12">
        <v>-4.1068058722708703E-2</v>
      </c>
      <c r="AU869" s="12">
        <v>2.4347066655362799E-2</v>
      </c>
      <c r="AW869">
        <f t="array" ref="AW869">SUMPRODUCT(B869:AU869,TRANSPOSE('QoL regression results'!$H$3:$H$48))</f>
        <v>0.8680451482993542</v>
      </c>
    </row>
    <row r="870" spans="1:49" x14ac:dyDescent="0.3">
      <c r="A870">
        <v>869</v>
      </c>
      <c r="B870" s="12">
        <v>0.88734925567005296</v>
      </c>
      <c r="C870" s="12">
        <v>5.3730305434465404E-4</v>
      </c>
      <c r="D870" s="12">
        <v>-4.6580130438271996E-3</v>
      </c>
      <c r="E870" s="12">
        <v>-3.30956821530205E-2</v>
      </c>
      <c r="F870" s="12">
        <v>1.55089586270497E-2</v>
      </c>
      <c r="G870" s="12">
        <v>1.5669758841430698E-2</v>
      </c>
      <c r="H870" s="12">
        <v>-1.0752595421114199E-2</v>
      </c>
      <c r="I870" s="12">
        <v>-1.24766854425741E-2</v>
      </c>
      <c r="J870" s="12">
        <v>-7.1894446365382003E-2</v>
      </c>
      <c r="K870" s="12">
        <v>-4.2979055181774403E-2</v>
      </c>
      <c r="L870" s="12">
        <v>-8.3716010902595894E-2</v>
      </c>
      <c r="M870" s="12">
        <v>-5.2305279875781797E-2</v>
      </c>
      <c r="N870" s="12">
        <v>-1.8620440916297401E-2</v>
      </c>
      <c r="O870" s="12">
        <v>-5.2009590994775902E-2</v>
      </c>
      <c r="P870" s="12">
        <v>-9.8127816303937701E-2</v>
      </c>
      <c r="Q870" s="12">
        <v>-6.2778138888536603E-2</v>
      </c>
      <c r="R870" s="12">
        <v>-2.1738317923108302E-2</v>
      </c>
      <c r="S870" s="12">
        <v>-2.7337129752619101E-2</v>
      </c>
      <c r="T870" s="12">
        <v>-7.6037824826731895E-2</v>
      </c>
      <c r="U870" s="12">
        <v>2.9183071643937601E-3</v>
      </c>
      <c r="V870" s="12">
        <v>-0.103267870560907</v>
      </c>
      <c r="W870" s="12">
        <v>-3.4942386607971998E-2</v>
      </c>
      <c r="X870" s="12">
        <v>-2.95705460592743E-2</v>
      </c>
      <c r="Y870" s="12">
        <v>-1.06872925861589E-2</v>
      </c>
      <c r="Z870" s="12">
        <v>2.7238625636126199E-2</v>
      </c>
      <c r="AA870" s="12">
        <v>-1.7361025447607401E-2</v>
      </c>
      <c r="AB870" s="12">
        <v>-6.1824198250608198E-2</v>
      </c>
      <c r="AC870" s="12">
        <v>-5.22138673893131E-2</v>
      </c>
      <c r="AD870" s="12">
        <v>-7.5452779350980298E-3</v>
      </c>
      <c r="AE870" s="12">
        <v>-2.9004308235244199E-2</v>
      </c>
      <c r="AF870" s="12">
        <v>-1.3619788036374401E-2</v>
      </c>
      <c r="AG870" s="12">
        <v>-3.9948664211858401E-2</v>
      </c>
      <c r="AH870" s="12">
        <v>-2.826595088288E-2</v>
      </c>
      <c r="AI870" s="12">
        <v>-1.8957255137445402E-2</v>
      </c>
      <c r="AJ870" s="12">
        <v>-1.6008134292306998E-2</v>
      </c>
      <c r="AK870" s="12">
        <v>8.5529333105029606E-3</v>
      </c>
      <c r="AL870" s="12">
        <v>1.1062679864914699E-2</v>
      </c>
      <c r="AM870" s="12">
        <v>-4.1152369874481402E-3</v>
      </c>
      <c r="AN870" s="12">
        <v>-9.3128901884290596E-3</v>
      </c>
      <c r="AO870" s="12">
        <v>-2.5188434193213202E-2</v>
      </c>
      <c r="AP870" s="12">
        <v>-7.7399469461038803E-3</v>
      </c>
      <c r="AQ870" s="12">
        <v>-3.6106315021965103E-2</v>
      </c>
      <c r="AR870" s="12">
        <v>2.1981966836828098E-2</v>
      </c>
      <c r="AS870" s="12">
        <v>-9.0399365999027596E-3</v>
      </c>
      <c r="AT870" s="12">
        <v>-3.6621309422908498E-2</v>
      </c>
      <c r="AU870" s="12">
        <v>2.6918754560073099E-2</v>
      </c>
      <c r="AW870">
        <f t="array" ref="AW870">SUMPRODUCT(B870:AU870,TRANSPOSE('QoL regression results'!$H$3:$H$48))</f>
        <v>0.8701459846520877</v>
      </c>
    </row>
    <row r="871" spans="1:49" x14ac:dyDescent="0.3">
      <c r="A871">
        <v>870</v>
      </c>
      <c r="B871" s="12">
        <v>0.89103586672910695</v>
      </c>
      <c r="C871" s="12">
        <v>4.4090501048034799E-4</v>
      </c>
      <c r="D871" s="12">
        <v>9.4314861803918796E-3</v>
      </c>
      <c r="E871" s="12">
        <v>-1.8588374893117201E-4</v>
      </c>
      <c r="F871" s="12">
        <v>1.6537005585070399E-2</v>
      </c>
      <c r="G871" s="12">
        <v>4.1087474789140502E-3</v>
      </c>
      <c r="H871" s="12">
        <v>-3.6639761079307102E-2</v>
      </c>
      <c r="I871" s="12">
        <v>-1.6945091380820901E-4</v>
      </c>
      <c r="J871" s="12">
        <v>-3.3238870468712302E-2</v>
      </c>
      <c r="K871" s="12">
        <v>-3.60628501031681E-2</v>
      </c>
      <c r="L871" s="12">
        <v>-8.2352081461953205E-2</v>
      </c>
      <c r="M871" s="12">
        <v>-5.7256660334903398E-2</v>
      </c>
      <c r="N871" s="12">
        <v>-1.15315728566421E-2</v>
      </c>
      <c r="O871" s="12">
        <v>-4.0555064892782398E-2</v>
      </c>
      <c r="P871" s="12">
        <v>-8.2935028568173405E-2</v>
      </c>
      <c r="Q871" s="12">
        <v>-0.106287532995037</v>
      </c>
      <c r="R871" s="12">
        <v>-4.2390350802518698E-2</v>
      </c>
      <c r="S871" s="12">
        <v>-5.0015235590919603E-2</v>
      </c>
      <c r="T871" s="12">
        <v>-8.7269499735395203E-2</v>
      </c>
      <c r="U871" s="12">
        <v>7.52092076051238E-3</v>
      </c>
      <c r="V871" s="12">
        <v>-7.7226995837843607E-2</v>
      </c>
      <c r="W871" s="12">
        <v>-2.43370632357022E-2</v>
      </c>
      <c r="X871" s="12">
        <v>-1.6895447687772801E-2</v>
      </c>
      <c r="Y871" s="12">
        <v>2.1441951812541599E-3</v>
      </c>
      <c r="Z871" s="12">
        <v>-3.7743812121900699E-2</v>
      </c>
      <c r="AA871" s="12">
        <v>-3.0615108135542201E-2</v>
      </c>
      <c r="AB871" s="12">
        <v>-6.6470813247920493E-2</v>
      </c>
      <c r="AC871" s="12">
        <v>-6.6005680247480894E-2</v>
      </c>
      <c r="AD871" s="12">
        <v>-3.5801474986361298E-2</v>
      </c>
      <c r="AE871" s="12">
        <v>-2.60798029114E-2</v>
      </c>
      <c r="AF871" s="12">
        <v>-1.0661360994888699E-2</v>
      </c>
      <c r="AG871" s="12">
        <v>-4.5863034417610499E-2</v>
      </c>
      <c r="AH871" s="12">
        <v>-2.9139055183496899E-2</v>
      </c>
      <c r="AI871" s="12">
        <v>-1.3509751860265999E-2</v>
      </c>
      <c r="AJ871" s="12">
        <v>-1.34156118035827E-2</v>
      </c>
      <c r="AK871" s="12">
        <v>-7.87718327560177E-3</v>
      </c>
      <c r="AL871" s="12">
        <v>1.4613117655902701E-3</v>
      </c>
      <c r="AM871" s="12">
        <v>-1.4543728295836699E-2</v>
      </c>
      <c r="AN871" s="12">
        <v>-1.94158535366231E-2</v>
      </c>
      <c r="AO871" s="12">
        <v>-3.75373520816134E-2</v>
      </c>
      <c r="AP871" s="12">
        <v>-9.7851524384338501E-3</v>
      </c>
      <c r="AQ871" s="12">
        <v>-3.7174139797970802E-2</v>
      </c>
      <c r="AR871" s="12">
        <v>2.3661212752288999E-2</v>
      </c>
      <c r="AS871" s="12">
        <v>-8.8713994009203198E-3</v>
      </c>
      <c r="AT871" s="12">
        <v>-4.42540968667086E-2</v>
      </c>
      <c r="AU871" s="12">
        <v>3.4210232874958599E-2</v>
      </c>
      <c r="AW871">
        <f t="array" ref="AW871">SUMPRODUCT(B871:AU871,TRANSPOSE('QoL regression results'!$H$3:$H$48))</f>
        <v>0.86335812331120032</v>
      </c>
    </row>
    <row r="872" spans="1:49" x14ac:dyDescent="0.3">
      <c r="A872">
        <v>871</v>
      </c>
      <c r="B872" s="12">
        <v>0.89390186556529905</v>
      </c>
      <c r="C872" s="12">
        <v>5.2341278047450803E-3</v>
      </c>
      <c r="D872" s="12">
        <v>8.7345035486551797E-3</v>
      </c>
      <c r="E872" s="12">
        <v>-6.0494167088979998E-2</v>
      </c>
      <c r="F872" s="12">
        <v>1.5605787554183801E-2</v>
      </c>
      <c r="G872" s="12">
        <v>-1.0076927911900301E-3</v>
      </c>
      <c r="H872" s="12">
        <v>6.4709163064343503E-3</v>
      </c>
      <c r="I872" s="12">
        <v>-3.5359877316430199E-2</v>
      </c>
      <c r="J872" s="12">
        <v>-5.9634619043243103E-2</v>
      </c>
      <c r="K872" s="12">
        <v>-3.6136399225981601E-2</v>
      </c>
      <c r="L872" s="12">
        <v>-0.10093839797880801</v>
      </c>
      <c r="M872" s="12">
        <v>-8.4388472000373499E-2</v>
      </c>
      <c r="N872" s="12">
        <v>-1.0676320984047701E-2</v>
      </c>
      <c r="O872" s="12">
        <v>-6.4165877576138702E-2</v>
      </c>
      <c r="P872" s="12">
        <v>-8.2817488678273404E-2</v>
      </c>
      <c r="Q872" s="12">
        <v>-2.8246210798479901E-2</v>
      </c>
      <c r="R872" s="12">
        <v>4.4894701802822401E-2</v>
      </c>
      <c r="S872" s="12">
        <v>-7.1788102574848203E-2</v>
      </c>
      <c r="T872" s="12">
        <v>-5.4469267299098997E-2</v>
      </c>
      <c r="U872" s="12">
        <v>2.2855130933930601E-2</v>
      </c>
      <c r="V872" s="12">
        <v>-4.73499999446357E-2</v>
      </c>
      <c r="W872" s="12">
        <v>-2.2903262907647E-2</v>
      </c>
      <c r="X872" s="12">
        <v>-1.9081739188616501E-2</v>
      </c>
      <c r="Y872" s="12">
        <v>1.34610131951431E-2</v>
      </c>
      <c r="Z872" s="12">
        <v>4.3040983996243502E-2</v>
      </c>
      <c r="AA872" s="12">
        <v>-9.8081667349989698E-3</v>
      </c>
      <c r="AB872" s="12">
        <v>-7.8308067942963494E-2</v>
      </c>
      <c r="AC872" s="12">
        <v>-3.2076386864249101E-2</v>
      </c>
      <c r="AD872" s="12">
        <v>-2.86713126925753E-2</v>
      </c>
      <c r="AE872" s="12">
        <v>-2.2002511338092501E-2</v>
      </c>
      <c r="AF872" s="12">
        <v>-1.0945513111208499E-2</v>
      </c>
      <c r="AG872" s="12">
        <v>-4.0241302998411103E-2</v>
      </c>
      <c r="AH872" s="12">
        <v>-3.2664330687558397E-2</v>
      </c>
      <c r="AI872" s="12">
        <v>-1.5458240315132999E-2</v>
      </c>
      <c r="AJ872" s="12">
        <v>-1.5782940792200498E-2</v>
      </c>
      <c r="AK872" s="12">
        <v>-1.62997079631695E-3</v>
      </c>
      <c r="AL872" s="12">
        <v>3.2388229208189798E-3</v>
      </c>
      <c r="AM872" s="12">
        <v>-4.4032863807546702E-3</v>
      </c>
      <c r="AN872" s="12">
        <v>-1.92463743434023E-2</v>
      </c>
      <c r="AO872" s="12">
        <v>-4.0411527493636502E-2</v>
      </c>
      <c r="AP872" s="12">
        <v>-8.8496604751100803E-3</v>
      </c>
      <c r="AQ872" s="12">
        <v>-3.9530868451190602E-2</v>
      </c>
      <c r="AR872" s="12">
        <v>1.8249297721433199E-2</v>
      </c>
      <c r="AS872" s="12">
        <v>-1.02359251746735E-2</v>
      </c>
      <c r="AT872" s="12">
        <v>-4.3954813238265597E-2</v>
      </c>
      <c r="AU872" s="12">
        <v>3.0318154592914599E-2</v>
      </c>
      <c r="AW872">
        <f t="array" ref="AW872">SUMPRODUCT(B872:AU872,TRANSPOSE('QoL regression results'!$H$3:$H$48))</f>
        <v>0.86447635779855969</v>
      </c>
    </row>
    <row r="873" spans="1:49" x14ac:dyDescent="0.3">
      <c r="A873">
        <v>872</v>
      </c>
      <c r="B873" s="12">
        <v>0.87835497638259197</v>
      </c>
      <c r="C873" s="12">
        <v>4.1627100980234297E-3</v>
      </c>
      <c r="D873" s="12">
        <v>-1.12477523354948E-2</v>
      </c>
      <c r="E873" s="12">
        <v>-2.3484622640650502E-2</v>
      </c>
      <c r="F873" s="12">
        <v>1.8565018648177899E-2</v>
      </c>
      <c r="G873" s="12">
        <v>2.4019180261399001E-2</v>
      </c>
      <c r="H873" s="12">
        <v>-1.6192647228167399E-2</v>
      </c>
      <c r="I873" s="12">
        <v>-1.05784561023486E-2</v>
      </c>
      <c r="J873" s="12">
        <v>-2.48985576962234E-2</v>
      </c>
      <c r="K873" s="12">
        <v>-3.5530082467921199E-2</v>
      </c>
      <c r="L873" s="12">
        <v>-9.7803095278108806E-2</v>
      </c>
      <c r="M873" s="12">
        <v>-7.4771099034611002E-2</v>
      </c>
      <c r="N873" s="12">
        <v>-1.85924100073755E-2</v>
      </c>
      <c r="O873" s="12">
        <v>-3.9917828076590403E-2</v>
      </c>
      <c r="P873" s="12">
        <v>-0.119965602579845</v>
      </c>
      <c r="Q873" s="12">
        <v>-5.3708905196267399E-2</v>
      </c>
      <c r="R873" s="12">
        <v>-6.6909272550672194E-2</v>
      </c>
      <c r="S873" s="12">
        <v>-2.4602056007955599E-2</v>
      </c>
      <c r="T873" s="12">
        <v>-9.8441449729314304E-2</v>
      </c>
      <c r="U873" s="12">
        <v>1.04135006105302E-2</v>
      </c>
      <c r="V873" s="12">
        <v>-8.3449826451582998E-2</v>
      </c>
      <c r="W873" s="12">
        <v>-4.6370186529716799E-2</v>
      </c>
      <c r="X873" s="12">
        <v>-4.1961680051325202E-2</v>
      </c>
      <c r="Y873" s="12">
        <v>4.2079769844234303E-3</v>
      </c>
      <c r="Z873" s="12">
        <v>-2.0401169116674001E-2</v>
      </c>
      <c r="AA873" s="12">
        <v>-1.5851489556229399E-2</v>
      </c>
      <c r="AB873" s="12">
        <v>-6.5781617415057503E-2</v>
      </c>
      <c r="AC873" s="12">
        <v>5.4512348631979603E-3</v>
      </c>
      <c r="AD873" s="12">
        <v>-5.0736113661416199E-2</v>
      </c>
      <c r="AE873" s="12">
        <v>-2.5042528220483199E-2</v>
      </c>
      <c r="AF873" s="12">
        <v>-1.41392721861018E-2</v>
      </c>
      <c r="AG873" s="12">
        <v>-4.7369384234964999E-2</v>
      </c>
      <c r="AH873" s="12">
        <v>-2.9994297929385801E-2</v>
      </c>
      <c r="AI873" s="12">
        <v>-2.0137207398698901E-2</v>
      </c>
      <c r="AJ873" s="12">
        <v>-1.09672873363016E-2</v>
      </c>
      <c r="AK873" s="12">
        <v>-1.1893204039607299E-2</v>
      </c>
      <c r="AL873" s="12">
        <v>7.75294211913358E-4</v>
      </c>
      <c r="AM873" s="12">
        <v>-1.50482319451322E-2</v>
      </c>
      <c r="AN873" s="12">
        <v>-1.81649972764979E-2</v>
      </c>
      <c r="AO873" s="12">
        <v>-2.87795902647239E-2</v>
      </c>
      <c r="AP873" s="12">
        <v>-6.9440176209627199E-3</v>
      </c>
      <c r="AQ873" s="12">
        <v>-3.0736653625935199E-2</v>
      </c>
      <c r="AR873" s="12">
        <v>2.8863563908716E-2</v>
      </c>
      <c r="AS873" s="12">
        <v>-3.5339448126316801E-3</v>
      </c>
      <c r="AT873" s="12">
        <v>-3.7748497010199403E-2</v>
      </c>
      <c r="AU873" s="12">
        <v>2.8764263226691799E-2</v>
      </c>
      <c r="AW873">
        <f t="array" ref="AW873">SUMPRODUCT(B873:AU873,TRANSPOSE('QoL regression results'!$H$3:$H$48))</f>
        <v>0.84913597266511953</v>
      </c>
    </row>
    <row r="874" spans="1:49" x14ac:dyDescent="0.3">
      <c r="A874">
        <v>873</v>
      </c>
      <c r="B874" s="12">
        <v>0.90941949166360703</v>
      </c>
      <c r="C874" s="12">
        <v>-5.9333513761641102E-3</v>
      </c>
      <c r="D874" s="12">
        <v>-1.9237835862795901E-3</v>
      </c>
      <c r="E874" s="12">
        <v>-4.5217056053718598E-2</v>
      </c>
      <c r="F874" s="12">
        <v>2.9417757122806101E-2</v>
      </c>
      <c r="G874" s="12">
        <v>2.2013663500133202E-2</v>
      </c>
      <c r="H874" s="12">
        <v>1.4592683788192101E-2</v>
      </c>
      <c r="I874" s="12">
        <v>5.5596139834161E-3</v>
      </c>
      <c r="J874" s="12">
        <v>-5.1069691894404599E-2</v>
      </c>
      <c r="K874" s="12">
        <v>-3.9484407796384298E-2</v>
      </c>
      <c r="L874" s="12">
        <v>-8.1263722199202706E-2</v>
      </c>
      <c r="M874" s="12">
        <v>-8.6574573660545204E-2</v>
      </c>
      <c r="N874" s="12">
        <v>-1.82035718657543E-2</v>
      </c>
      <c r="O874" s="12">
        <v>-7.2027279427102797E-2</v>
      </c>
      <c r="P874" s="12">
        <v>-7.0636065184021102E-2</v>
      </c>
      <c r="Q874" s="12">
        <v>-8.9952334690295593E-2</v>
      </c>
      <c r="R874" s="12">
        <v>-5.1833605952149302E-2</v>
      </c>
      <c r="S874" s="12">
        <v>-4.5211225118494201E-2</v>
      </c>
      <c r="T874" s="12">
        <v>-0.106724890048155</v>
      </c>
      <c r="U874" s="12">
        <v>-7.8344693437211003E-3</v>
      </c>
      <c r="V874" s="12">
        <v>-5.4096126308696597E-2</v>
      </c>
      <c r="W874" s="12">
        <v>-2.0514816654523101E-2</v>
      </c>
      <c r="X874" s="12">
        <v>-2.8624587061691398E-2</v>
      </c>
      <c r="Y874" s="12">
        <v>1.24095512969974E-2</v>
      </c>
      <c r="Z874" s="12">
        <v>3.3314233837964599E-2</v>
      </c>
      <c r="AA874" s="12">
        <v>-3.1053053757494599E-2</v>
      </c>
      <c r="AB874" s="12">
        <v>-6.2537682172927295E-2</v>
      </c>
      <c r="AC874" s="12">
        <v>-3.4550313504940998E-2</v>
      </c>
      <c r="AD874" s="12">
        <v>1.9528211304608498E-2</v>
      </c>
      <c r="AE874" s="12">
        <v>-2.4116051417012101E-2</v>
      </c>
      <c r="AF874" s="12">
        <v>-1.10578479797081E-2</v>
      </c>
      <c r="AG874" s="12">
        <v>-4.3771626860158001E-2</v>
      </c>
      <c r="AH874" s="12">
        <v>-3.6417271570960703E-2</v>
      </c>
      <c r="AI874" s="12">
        <v>-2.97667042297192E-2</v>
      </c>
      <c r="AJ874" s="12">
        <v>-1.42372903246622E-2</v>
      </c>
      <c r="AK874" s="12">
        <v>-7.1452304158857302E-3</v>
      </c>
      <c r="AL874" s="12">
        <v>-3.37276962006059E-3</v>
      </c>
      <c r="AM874" s="12">
        <v>-1.50938600893861E-2</v>
      </c>
      <c r="AN874" s="12">
        <v>-2.5265264102911099E-2</v>
      </c>
      <c r="AO874" s="12">
        <v>-3.3629999139916697E-2</v>
      </c>
      <c r="AP874" s="12">
        <v>-1.25459782750651E-2</v>
      </c>
      <c r="AQ874" s="12">
        <v>-4.3473511342253301E-2</v>
      </c>
      <c r="AR874" s="12">
        <v>2.2809122916293001E-2</v>
      </c>
      <c r="AS874" s="12">
        <v>-1.4414381357613901E-2</v>
      </c>
      <c r="AT874" s="12">
        <v>-4.7130938044765001E-2</v>
      </c>
      <c r="AU874" s="12">
        <v>2.8686850426228001E-2</v>
      </c>
      <c r="AW874">
        <f t="array" ref="AW874">SUMPRODUCT(B874:AU874,TRANSPOSE('QoL regression results'!$H$3:$H$48))</f>
        <v>0.86962945047258566</v>
      </c>
    </row>
    <row r="875" spans="1:49" x14ac:dyDescent="0.3">
      <c r="A875">
        <v>874</v>
      </c>
      <c r="B875" s="12">
        <v>0.89171439406210595</v>
      </c>
      <c r="C875" s="12">
        <v>3.0336724395096598E-3</v>
      </c>
      <c r="D875" s="12">
        <v>-9.2234736906252502E-4</v>
      </c>
      <c r="E875" s="12">
        <v>1.8230270860287699E-2</v>
      </c>
      <c r="F875" s="12">
        <v>2.3215256528646599E-2</v>
      </c>
      <c r="G875" s="12">
        <v>1.16817521219165E-2</v>
      </c>
      <c r="H875" s="12">
        <v>2.6874163160200198E-3</v>
      </c>
      <c r="I875" s="12">
        <v>-2.2197337217735001E-2</v>
      </c>
      <c r="J875" s="12">
        <v>-5.3118268958553698E-2</v>
      </c>
      <c r="K875" s="12">
        <v>-3.63135471925249E-2</v>
      </c>
      <c r="L875" s="12">
        <v>-0.108035645137094</v>
      </c>
      <c r="M875" s="12">
        <v>-8.1775689331744394E-2</v>
      </c>
      <c r="N875" s="12">
        <v>-2.6007043374792399E-2</v>
      </c>
      <c r="O875" s="12">
        <v>-4.7464752475641997E-2</v>
      </c>
      <c r="P875" s="12">
        <v>-5.3167534364589798E-2</v>
      </c>
      <c r="Q875" s="12">
        <v>-2.2637517958171299E-2</v>
      </c>
      <c r="R875" s="12">
        <v>-6.6786152690745698E-2</v>
      </c>
      <c r="S875" s="12">
        <v>-5.1419001814732697E-2</v>
      </c>
      <c r="T875" s="12">
        <v>-8.8708596912434295E-2</v>
      </c>
      <c r="U875" s="12">
        <v>2.5312887993404799E-2</v>
      </c>
      <c r="V875" s="12">
        <v>1.50926947135076E-2</v>
      </c>
      <c r="W875" s="12">
        <v>-3.2609341227864803E-2</v>
      </c>
      <c r="X875" s="12">
        <v>-3.0827556306376999E-2</v>
      </c>
      <c r="Y875" s="12">
        <v>-5.4982009922812597E-3</v>
      </c>
      <c r="Z875" s="12">
        <v>2.5901502495768499E-2</v>
      </c>
      <c r="AA875" s="12">
        <v>-3.1695714307673699E-2</v>
      </c>
      <c r="AB875" s="12">
        <v>-7.1038976343669097E-2</v>
      </c>
      <c r="AC875" s="12">
        <v>-6.2627447075798801E-2</v>
      </c>
      <c r="AD875" s="12">
        <v>-1.18574259305171E-2</v>
      </c>
      <c r="AE875" s="12">
        <v>-2.4812637897834701E-2</v>
      </c>
      <c r="AF875" s="12">
        <v>-9.66152494953826E-3</v>
      </c>
      <c r="AG875" s="12">
        <v>-3.9500430523178399E-2</v>
      </c>
      <c r="AH875" s="12">
        <v>-3.6755698069003001E-2</v>
      </c>
      <c r="AI875" s="12">
        <v>-1.03949869981861E-2</v>
      </c>
      <c r="AJ875" s="12">
        <v>-1.6345360202909401E-2</v>
      </c>
      <c r="AK875" s="12">
        <v>2.1835974949265102E-3</v>
      </c>
      <c r="AL875" s="12">
        <v>1.03082909284592E-2</v>
      </c>
      <c r="AM875" s="12">
        <v>-6.5310602299014E-3</v>
      </c>
      <c r="AN875" s="12">
        <v>-1.7920213077283999E-2</v>
      </c>
      <c r="AO875" s="12">
        <v>-2.34893051841332E-2</v>
      </c>
      <c r="AP875" s="12">
        <v>-8.2905105499766502E-3</v>
      </c>
      <c r="AQ875" s="12">
        <v>-3.5145074328341401E-2</v>
      </c>
      <c r="AR875" s="12">
        <v>2.67129241585519E-2</v>
      </c>
      <c r="AS875" s="12">
        <v>-1.2622401469836699E-2</v>
      </c>
      <c r="AT875" s="12">
        <v>-4.5429819885718599E-2</v>
      </c>
      <c r="AU875" s="12">
        <v>2.1758143086583501E-2</v>
      </c>
      <c r="AW875">
        <f t="array" ref="AW875">SUMPRODUCT(B875:AU875,TRANSPOSE('QoL regression results'!$H$3:$H$48))</f>
        <v>0.86526698692156212</v>
      </c>
    </row>
    <row r="876" spans="1:49" x14ac:dyDescent="0.3">
      <c r="A876">
        <v>875</v>
      </c>
      <c r="B876" s="12">
        <v>0.89002476777864303</v>
      </c>
      <c r="C876" s="12">
        <v>9.0265954351031793E-3</v>
      </c>
      <c r="D876" s="12">
        <v>8.9913663144026903E-3</v>
      </c>
      <c r="E876" s="12">
        <v>-2.17071100533812E-2</v>
      </c>
      <c r="F876" s="12">
        <v>1.6657111807708801E-2</v>
      </c>
      <c r="G876" s="12">
        <v>2.6114233253850001E-3</v>
      </c>
      <c r="H876" s="12">
        <v>-9.6661529311969502E-3</v>
      </c>
      <c r="I876" s="12">
        <v>-2.01635461834365E-2</v>
      </c>
      <c r="J876" s="12">
        <v>-7.5707897455143294E-2</v>
      </c>
      <c r="K876" s="12">
        <v>-3.3820091160493199E-2</v>
      </c>
      <c r="L876" s="12">
        <v>-0.103744716924</v>
      </c>
      <c r="M876" s="12">
        <v>-7.7796915459900001E-2</v>
      </c>
      <c r="N876" s="12">
        <v>-1.0232634987468601E-2</v>
      </c>
      <c r="O876" s="12">
        <v>-4.1386292050442502E-2</v>
      </c>
      <c r="P876" s="12">
        <v>-0.11578052073422999</v>
      </c>
      <c r="Q876" s="12">
        <v>-8.3762374218386296E-2</v>
      </c>
      <c r="R876" s="12">
        <v>-2.6116029014527298E-2</v>
      </c>
      <c r="S876" s="12">
        <v>-3.7938805605365902E-2</v>
      </c>
      <c r="T876" s="12">
        <v>-5.53592667989748E-2</v>
      </c>
      <c r="U876" s="12">
        <v>-2.0483642668456099E-2</v>
      </c>
      <c r="V876" s="12">
        <v>-4.4748142554112698E-2</v>
      </c>
      <c r="W876" s="12">
        <v>-1.9547037966829099E-2</v>
      </c>
      <c r="X876" s="12">
        <v>-1.72209523215839E-2</v>
      </c>
      <c r="Y876" s="12">
        <v>-1.4088106262560801E-2</v>
      </c>
      <c r="Z876" s="12">
        <v>-6.0494412451638797E-3</v>
      </c>
      <c r="AA876" s="12">
        <v>-1.64844261437237E-2</v>
      </c>
      <c r="AB876" s="12">
        <v>-6.9260887080868402E-2</v>
      </c>
      <c r="AC876" s="12">
        <v>-2.4145172486811101E-2</v>
      </c>
      <c r="AD876" s="12">
        <v>2.54955186772114E-2</v>
      </c>
      <c r="AE876" s="12">
        <v>-2.1955287825382801E-2</v>
      </c>
      <c r="AF876" s="12">
        <v>-1.33092981396609E-2</v>
      </c>
      <c r="AG876" s="12">
        <v>-3.3829193133481303E-2</v>
      </c>
      <c r="AH876" s="12">
        <v>-2.95998911241796E-2</v>
      </c>
      <c r="AI876" s="12">
        <v>-1.6601450307440199E-2</v>
      </c>
      <c r="AJ876" s="12">
        <v>-1.3455539221893799E-2</v>
      </c>
      <c r="AK876" s="12">
        <v>-3.0327274313547998E-3</v>
      </c>
      <c r="AL876" s="12">
        <v>3.8454380492617801E-4</v>
      </c>
      <c r="AM876" s="12">
        <v>-1.3037185020229901E-2</v>
      </c>
      <c r="AN876" s="12">
        <v>-1.6303130940574201E-2</v>
      </c>
      <c r="AO876" s="12">
        <v>-3.2224462005557598E-2</v>
      </c>
      <c r="AP876" s="12">
        <v>-1.11995074258732E-2</v>
      </c>
      <c r="AQ876" s="12">
        <v>-4.1954892006816201E-2</v>
      </c>
      <c r="AR876" s="12">
        <v>2.4492796819119401E-2</v>
      </c>
      <c r="AS876" s="12">
        <v>-8.3352479566734094E-3</v>
      </c>
      <c r="AT876" s="12">
        <v>-4.1175786806041503E-2</v>
      </c>
      <c r="AU876" s="12">
        <v>2.07254187100952E-2</v>
      </c>
      <c r="AW876">
        <f t="array" ref="AW876">SUMPRODUCT(B876:AU876,TRANSPOSE('QoL regression results'!$H$3:$H$48))</f>
        <v>0.86080942045938957</v>
      </c>
    </row>
    <row r="877" spans="1:49" x14ac:dyDescent="0.3">
      <c r="A877">
        <v>876</v>
      </c>
      <c r="B877" s="12">
        <v>0.87600090540919795</v>
      </c>
      <c r="C877" s="12">
        <v>-1.40203185034094E-3</v>
      </c>
      <c r="D877" s="12">
        <v>-1.9105707555068501E-2</v>
      </c>
      <c r="E877" s="12">
        <v>-4.86492895979675E-2</v>
      </c>
      <c r="F877" s="12">
        <v>3.3736234450912603E-2</v>
      </c>
      <c r="G877" s="12">
        <v>3.1261246109153699E-2</v>
      </c>
      <c r="H877" s="12">
        <v>2.2417792281451101E-2</v>
      </c>
      <c r="I877" s="13">
        <v>4.6663513672447199E-5</v>
      </c>
      <c r="J877" s="12">
        <v>-6.4139783159417596E-2</v>
      </c>
      <c r="K877" s="12">
        <v>-4.4652827631512799E-2</v>
      </c>
      <c r="L877" s="12">
        <v>-7.80869349193027E-2</v>
      </c>
      <c r="M877" s="12">
        <v>-8.2372278438509305E-2</v>
      </c>
      <c r="N877" s="12">
        <v>-1.6197856534255699E-2</v>
      </c>
      <c r="O877" s="12">
        <v>-4.0205293637638501E-2</v>
      </c>
      <c r="P877" s="12">
        <v>-9.6462914982054601E-2</v>
      </c>
      <c r="Q877" s="12">
        <v>-4.6533472733779002E-2</v>
      </c>
      <c r="R877" s="12">
        <v>-8.2295231089083695E-2</v>
      </c>
      <c r="S877" s="12">
        <v>-3.9743174217551899E-2</v>
      </c>
      <c r="T877" s="12">
        <v>-9.5978034885838295E-2</v>
      </c>
      <c r="U877" s="12">
        <v>-1.5541742005598101E-2</v>
      </c>
      <c r="V877" s="12">
        <v>-0.121783089463175</v>
      </c>
      <c r="W877" s="12">
        <v>-9.9441394692941203E-3</v>
      </c>
      <c r="X877" s="12">
        <v>-2.7946688695258098E-2</v>
      </c>
      <c r="Y877" s="12">
        <v>1.2347067936381999E-2</v>
      </c>
      <c r="Z877" s="12">
        <v>8.4429836201781704E-3</v>
      </c>
      <c r="AA877" s="12">
        <v>-1.16271628561266E-2</v>
      </c>
      <c r="AB877" s="12">
        <v>-7.3988007800518202E-2</v>
      </c>
      <c r="AC877" s="12">
        <v>-4.57411273950016E-2</v>
      </c>
      <c r="AD877" s="12">
        <v>-4.87183853508637E-3</v>
      </c>
      <c r="AE877" s="12">
        <v>-2.3934214524687698E-2</v>
      </c>
      <c r="AF877" s="12">
        <v>-1.7438003204153299E-2</v>
      </c>
      <c r="AG877" s="12">
        <v>-4.2039720199116698E-2</v>
      </c>
      <c r="AH877" s="12">
        <v>-4.73667453443515E-2</v>
      </c>
      <c r="AI877" s="12">
        <v>-2.10830947600801E-2</v>
      </c>
      <c r="AJ877" s="12">
        <v>-1.30227853822256E-2</v>
      </c>
      <c r="AK877" s="12">
        <v>9.5580697085254508E-3</v>
      </c>
      <c r="AL877" s="12">
        <v>1.8005596858801001E-2</v>
      </c>
      <c r="AM877" s="12">
        <v>4.8923788583778299E-3</v>
      </c>
      <c r="AN877" s="12">
        <v>-8.1986425056317994E-3</v>
      </c>
      <c r="AO877" s="12">
        <v>-2.0897238420905202E-2</v>
      </c>
      <c r="AP877" s="12">
        <v>-7.0489726313237404E-3</v>
      </c>
      <c r="AQ877" s="12">
        <v>-3.8310505414961803E-2</v>
      </c>
      <c r="AR877" s="12">
        <v>2.78719425896196E-2</v>
      </c>
      <c r="AS877" s="12">
        <v>-9.3005086379256002E-3</v>
      </c>
      <c r="AT877" s="12">
        <v>-4.3082445304367799E-2</v>
      </c>
      <c r="AU877" s="12">
        <v>3.0480103411130902E-2</v>
      </c>
      <c r="AW877">
        <f t="array" ref="AW877">SUMPRODUCT(B877:AU877,TRANSPOSE('QoL regression results'!$H$3:$H$48))</f>
        <v>0.84663975692364746</v>
      </c>
    </row>
    <row r="878" spans="1:49" x14ac:dyDescent="0.3">
      <c r="A878">
        <v>877</v>
      </c>
      <c r="B878" s="12">
        <v>0.894042770786593</v>
      </c>
      <c r="C878" s="12">
        <v>-2.2719100848246098E-3</v>
      </c>
      <c r="D878" s="12">
        <v>3.5434554181967399E-3</v>
      </c>
      <c r="E878" s="12">
        <v>-5.4496151371744697E-2</v>
      </c>
      <c r="F878" s="12">
        <v>1.9771879501203099E-2</v>
      </c>
      <c r="G878" s="12">
        <v>-7.9126484354578308E-3</v>
      </c>
      <c r="H878" s="12">
        <v>-1.51763011303582E-2</v>
      </c>
      <c r="I878" s="12">
        <v>-8.6832324047468896E-3</v>
      </c>
      <c r="J878" s="12">
        <v>-4.0616034527723298E-2</v>
      </c>
      <c r="K878" s="12">
        <v>-3.6835138692732E-2</v>
      </c>
      <c r="L878" s="12">
        <v>-0.10206188565541301</v>
      </c>
      <c r="M878" s="12">
        <v>-0.113768044527828</v>
      </c>
      <c r="N878" s="12">
        <v>-7.3675646939561001E-3</v>
      </c>
      <c r="O878" s="12">
        <v>-4.2171540192370197E-2</v>
      </c>
      <c r="P878" s="12">
        <v>-0.11156982126003399</v>
      </c>
      <c r="Q878" s="12">
        <v>-8.1701761047119195E-2</v>
      </c>
      <c r="R878" s="12">
        <v>-8.6048873319284999E-2</v>
      </c>
      <c r="S878" s="12">
        <v>-3.4981470734927002E-2</v>
      </c>
      <c r="T878" s="12">
        <v>-0.111902790709637</v>
      </c>
      <c r="U878" s="12">
        <v>7.8140174586418705E-3</v>
      </c>
      <c r="V878" s="12">
        <v>-5.3286363298472902E-2</v>
      </c>
      <c r="W878" s="12">
        <v>-2.6323010153991099E-2</v>
      </c>
      <c r="X878" s="12">
        <v>-3.2221555631204601E-2</v>
      </c>
      <c r="Y878" s="12">
        <v>-1.5524284447151201E-2</v>
      </c>
      <c r="Z878" s="12">
        <v>3.3916297563503901E-2</v>
      </c>
      <c r="AA878" s="12">
        <v>-1.34244323349718E-2</v>
      </c>
      <c r="AB878" s="12">
        <v>-6.02103665832786E-2</v>
      </c>
      <c r="AC878" s="12">
        <v>-2.5164123606967698E-2</v>
      </c>
      <c r="AD878" s="12">
        <v>-8.1720638529542797E-2</v>
      </c>
      <c r="AE878" s="12">
        <v>-3.02255397088564E-2</v>
      </c>
      <c r="AF878" s="12">
        <v>-1.13735726955144E-2</v>
      </c>
      <c r="AG878" s="12">
        <v>-4.5784886706110403E-2</v>
      </c>
      <c r="AH878" s="12">
        <v>-3.0091238167072602E-2</v>
      </c>
      <c r="AI878" s="12">
        <v>-1.98616644361467E-2</v>
      </c>
      <c r="AJ878" s="12">
        <v>-1.0706952993385701E-2</v>
      </c>
      <c r="AK878" s="12">
        <v>-3.0682425264945299E-3</v>
      </c>
      <c r="AL878" s="12">
        <v>2.6046712361262798E-3</v>
      </c>
      <c r="AM878" s="12">
        <v>-1.17653685262195E-2</v>
      </c>
      <c r="AN878" s="12">
        <v>-2.7735606670345501E-2</v>
      </c>
      <c r="AO878" s="12">
        <v>-4.1166447838266597E-2</v>
      </c>
      <c r="AP878" s="12">
        <v>-1.4789755269131E-2</v>
      </c>
      <c r="AQ878" s="12">
        <v>-4.0762925791859597E-2</v>
      </c>
      <c r="AR878" s="12">
        <v>2.87159831877963E-2</v>
      </c>
      <c r="AS878" s="12">
        <v>-5.2215582064624204E-3</v>
      </c>
      <c r="AT878" s="12">
        <v>-3.5132107213590703E-2</v>
      </c>
      <c r="AU878" s="12">
        <v>2.6646153203699102E-2</v>
      </c>
      <c r="AW878">
        <f t="array" ref="AW878">SUMPRODUCT(B878:AU878,TRANSPOSE('QoL regression results'!$H$3:$H$48))</f>
        <v>0.86655620385564669</v>
      </c>
    </row>
    <row r="879" spans="1:49" x14ac:dyDescent="0.3">
      <c r="A879">
        <v>878</v>
      </c>
      <c r="B879" s="12">
        <v>0.88075167662124798</v>
      </c>
      <c r="C879" s="12">
        <v>9.3767491948084803E-3</v>
      </c>
      <c r="D879" s="12">
        <v>7.8367657634314698E-3</v>
      </c>
      <c r="E879" s="12">
        <v>-3.93664817137249E-2</v>
      </c>
      <c r="F879" s="12">
        <v>1.04816178101764E-2</v>
      </c>
      <c r="G879" s="12">
        <v>3.0252796655089401E-3</v>
      </c>
      <c r="H879" s="12">
        <v>-1.5736618821018601E-2</v>
      </c>
      <c r="I879" s="12">
        <v>-1.18598829667441E-2</v>
      </c>
      <c r="J879" s="12">
        <v>-4.3954953836602598E-2</v>
      </c>
      <c r="K879" s="12">
        <v>-3.9538143976843999E-2</v>
      </c>
      <c r="L879" s="12">
        <v>-7.9256037385502201E-2</v>
      </c>
      <c r="M879" s="12">
        <v>-4.3812140118383901E-3</v>
      </c>
      <c r="N879" s="12">
        <v>-1.84704437588681E-2</v>
      </c>
      <c r="O879" s="12">
        <v>-5.7597812282207297E-2</v>
      </c>
      <c r="P879" s="12">
        <v>-8.7097018281993996E-2</v>
      </c>
      <c r="Q879" s="12">
        <v>-5.1739269813735597E-2</v>
      </c>
      <c r="R879" s="12">
        <v>-4.30751005514537E-2</v>
      </c>
      <c r="S879" s="12">
        <v>-5.07838695369165E-2</v>
      </c>
      <c r="T879" s="12">
        <v>-9.4145028159038593E-2</v>
      </c>
      <c r="U879" s="12">
        <v>4.7620215927968602E-3</v>
      </c>
      <c r="V879" s="12">
        <v>-2.92956795344563E-2</v>
      </c>
      <c r="W879" s="12">
        <v>-1.7752443165846701E-2</v>
      </c>
      <c r="X879" s="12">
        <v>-4.9964740344748397E-2</v>
      </c>
      <c r="Y879" s="12">
        <v>-2.0516547649797798E-2</v>
      </c>
      <c r="Z879" s="12">
        <v>-9.1498804713104705E-4</v>
      </c>
      <c r="AA879" s="12">
        <v>-1.7500874750167601E-2</v>
      </c>
      <c r="AB879" s="12">
        <v>-5.4364298916126201E-2</v>
      </c>
      <c r="AC879" s="12">
        <v>-4.6252772001735901E-3</v>
      </c>
      <c r="AD879" s="12">
        <v>-1.4257659350594001E-2</v>
      </c>
      <c r="AE879" s="12">
        <v>-2.5289222645538199E-2</v>
      </c>
      <c r="AF879" s="12">
        <v>-4.3321938031367696E-3</v>
      </c>
      <c r="AG879" s="12">
        <v>-3.3023412332125301E-2</v>
      </c>
      <c r="AH879" s="12">
        <v>-2.8566172348487299E-2</v>
      </c>
      <c r="AI879" s="12">
        <v>-1.6849695455815401E-2</v>
      </c>
      <c r="AJ879" s="12">
        <v>-1.5941966094616501E-2</v>
      </c>
      <c r="AK879" s="12">
        <v>2.5833063183109501E-3</v>
      </c>
      <c r="AL879" s="12">
        <v>6.1570708962739099E-3</v>
      </c>
      <c r="AM879" s="12">
        <v>-5.0978009456289896E-3</v>
      </c>
      <c r="AN879" s="12">
        <v>-1.8915980513931702E-2</v>
      </c>
      <c r="AO879" s="12">
        <v>-2.4951479832348002E-2</v>
      </c>
      <c r="AP879" s="12">
        <v>-9.7644919691114804E-3</v>
      </c>
      <c r="AQ879" s="12">
        <v>-3.4469798908853502E-2</v>
      </c>
      <c r="AR879" s="12">
        <v>2.2032790573949999E-2</v>
      </c>
      <c r="AS879" s="12">
        <v>-5.0761562474443299E-3</v>
      </c>
      <c r="AT879" s="12">
        <v>-3.85442698314757E-2</v>
      </c>
      <c r="AU879" s="12">
        <v>3.0060069562294602E-2</v>
      </c>
      <c r="AW879">
        <f t="array" ref="AW879">SUMPRODUCT(B879:AU879,TRANSPOSE('QoL regression results'!$H$3:$H$48))</f>
        <v>0.85834257516903456</v>
      </c>
    </row>
    <row r="880" spans="1:49" x14ac:dyDescent="0.3">
      <c r="A880">
        <v>879</v>
      </c>
      <c r="B880" s="12">
        <v>0.89418432898724798</v>
      </c>
      <c r="C880" s="12">
        <v>2.7921494391850502E-3</v>
      </c>
      <c r="D880" s="12">
        <v>-2.3490234543982101E-2</v>
      </c>
      <c r="E880" s="12">
        <v>-4.1643947962473102E-2</v>
      </c>
      <c r="F880" s="12">
        <v>2.4487262263989201E-2</v>
      </c>
      <c r="G880" s="12">
        <v>2.15167096422187E-2</v>
      </c>
      <c r="H880" s="12">
        <v>1.14112276863852E-2</v>
      </c>
      <c r="I880" s="12">
        <v>-1.27057750679344E-2</v>
      </c>
      <c r="J880" s="12">
        <v>-5.30412086865489E-2</v>
      </c>
      <c r="K880" s="12">
        <v>-3.6317990980597702E-2</v>
      </c>
      <c r="L880" s="12">
        <v>-7.6587372740784601E-2</v>
      </c>
      <c r="M880" s="12">
        <v>-0.13004810681176801</v>
      </c>
      <c r="N880" s="12">
        <v>-1.8510223686579501E-2</v>
      </c>
      <c r="O880" s="12">
        <v>-0.10629628069967401</v>
      </c>
      <c r="P880" s="12">
        <v>-0.1061114530146</v>
      </c>
      <c r="Q880" s="12">
        <v>-2.6489145753307901E-2</v>
      </c>
      <c r="R880" s="12">
        <v>-6.1250351128717899E-2</v>
      </c>
      <c r="S880" s="12">
        <v>-5.7931688410714298E-2</v>
      </c>
      <c r="T880" s="12">
        <v>-0.11083494690526</v>
      </c>
      <c r="U880" s="12">
        <v>-7.6459462047033099E-4</v>
      </c>
      <c r="V880" s="12">
        <v>-1.2031758497523901E-2</v>
      </c>
      <c r="W880" s="12">
        <v>-3.2084073518132201E-2</v>
      </c>
      <c r="X880" s="12">
        <v>-3.71068268521242E-2</v>
      </c>
      <c r="Y880" s="12">
        <v>-6.1027392858232698E-3</v>
      </c>
      <c r="Z880" s="12">
        <v>3.0284589056195601E-2</v>
      </c>
      <c r="AA880" s="12">
        <v>-3.0397634963536101E-3</v>
      </c>
      <c r="AB880" s="12">
        <v>-6.9120728561424802E-2</v>
      </c>
      <c r="AC880" s="12">
        <v>-4.4716539340208299E-2</v>
      </c>
      <c r="AD880" s="12">
        <v>3.3405963607408398E-2</v>
      </c>
      <c r="AE880" s="12">
        <v>-2.85625949854749E-2</v>
      </c>
      <c r="AF880" s="12">
        <v>-1.33178845625396E-2</v>
      </c>
      <c r="AG880" s="12">
        <v>-3.86035931691978E-2</v>
      </c>
      <c r="AH880" s="12">
        <v>-3.5281851730151602E-2</v>
      </c>
      <c r="AI880" s="12">
        <v>-2.2557435558976699E-2</v>
      </c>
      <c r="AJ880" s="12">
        <v>-1.2183542142272699E-2</v>
      </c>
      <c r="AK880" s="12">
        <v>-7.5379577503777804E-3</v>
      </c>
      <c r="AL880" s="12">
        <v>-2.2164123149310102E-3</v>
      </c>
      <c r="AM880" s="12">
        <v>-1.9496962043718001E-2</v>
      </c>
      <c r="AN880" s="12">
        <v>-2.89142101761471E-2</v>
      </c>
      <c r="AO880" s="12">
        <v>-3.2272439827193897E-2</v>
      </c>
      <c r="AP880" s="12">
        <v>-8.0167274991536797E-3</v>
      </c>
      <c r="AQ880" s="12">
        <v>-3.51602645555825E-2</v>
      </c>
      <c r="AR880" s="12">
        <v>1.8408017444572999E-2</v>
      </c>
      <c r="AS880" s="12">
        <v>-6.2949153911181603E-3</v>
      </c>
      <c r="AT880" s="12">
        <v>-4.4116438557394597E-2</v>
      </c>
      <c r="AU880" s="12">
        <v>3.0630852273043199E-2</v>
      </c>
      <c r="AW880">
        <f t="array" ref="AW880">SUMPRODUCT(B880:AU880,TRANSPOSE('QoL regression results'!$H$3:$H$48))</f>
        <v>0.85668606494216537</v>
      </c>
    </row>
    <row r="881" spans="1:49" x14ac:dyDescent="0.3">
      <c r="A881">
        <v>880</v>
      </c>
      <c r="B881" s="12">
        <v>0.88706831679515596</v>
      </c>
      <c r="C881" s="12">
        <v>4.35800250301224E-4</v>
      </c>
      <c r="D881" s="12">
        <v>-1.0356864164787601E-2</v>
      </c>
      <c r="E881" s="12">
        <v>-3.0659166705837002E-2</v>
      </c>
      <c r="F881" s="12">
        <v>1.4589416212918E-2</v>
      </c>
      <c r="G881" s="12">
        <v>1.2630188604312E-2</v>
      </c>
      <c r="H881" s="12">
        <v>-2.4248084636110102E-2</v>
      </c>
      <c r="I881" s="12">
        <v>-3.13025635132331E-2</v>
      </c>
      <c r="J881" s="12">
        <v>-7.7027281892001503E-2</v>
      </c>
      <c r="K881" s="12">
        <v>-4.0065271875036397E-2</v>
      </c>
      <c r="L881" s="12">
        <v>-6.35211045606449E-2</v>
      </c>
      <c r="M881" s="12">
        <v>-9.7091221186154403E-2</v>
      </c>
      <c r="N881" s="12">
        <v>-1.2457018094823901E-2</v>
      </c>
      <c r="O881" s="12">
        <v>-6.3966822313376803E-2</v>
      </c>
      <c r="P881" s="12">
        <v>-8.8262902531857201E-2</v>
      </c>
      <c r="Q881" s="12">
        <v>-6.4543350118349593E-2</v>
      </c>
      <c r="R881" s="12">
        <v>-5.8151697614461602E-2</v>
      </c>
      <c r="S881" s="12">
        <v>-7.3083865204490797E-2</v>
      </c>
      <c r="T881" s="12">
        <v>-8.2858703781603593E-2</v>
      </c>
      <c r="U881" s="12">
        <v>1.97691919136429E-3</v>
      </c>
      <c r="V881" s="12">
        <v>-6.6461358991900907E-2</v>
      </c>
      <c r="W881" s="12">
        <v>-4.1214819121116103E-2</v>
      </c>
      <c r="X881" s="12">
        <v>-2.3004084310278599E-2</v>
      </c>
      <c r="Y881" s="12">
        <v>2.78284494799073E-2</v>
      </c>
      <c r="Z881" s="12">
        <v>-2.46768539265478E-4</v>
      </c>
      <c r="AA881" s="12">
        <v>-2.55385644481445E-2</v>
      </c>
      <c r="AB881" s="12">
        <v>-6.0405354372327601E-2</v>
      </c>
      <c r="AC881" s="12">
        <v>-4.4493782679665597E-2</v>
      </c>
      <c r="AD881" s="12">
        <v>-4.8596352967969101E-3</v>
      </c>
      <c r="AE881" s="12">
        <v>-2.38726156885107E-2</v>
      </c>
      <c r="AF881" s="12">
        <v>-2.3637132241064299E-2</v>
      </c>
      <c r="AG881" s="12">
        <v>-3.8470716432024099E-2</v>
      </c>
      <c r="AH881" s="12">
        <v>-2.4867318831951601E-2</v>
      </c>
      <c r="AI881" s="12">
        <v>-1.9888589899577602E-2</v>
      </c>
      <c r="AJ881" s="12">
        <v>-1.18110917169036E-2</v>
      </c>
      <c r="AK881" s="12">
        <v>-3.0567376484106298E-3</v>
      </c>
      <c r="AL881" s="12">
        <v>9.0403160072090108E-3</v>
      </c>
      <c r="AM881" s="12">
        <v>-6.4811021681219399E-3</v>
      </c>
      <c r="AN881" s="12">
        <v>-1.11943902341351E-2</v>
      </c>
      <c r="AO881" s="12">
        <v>-2.5516730196459801E-2</v>
      </c>
      <c r="AP881" s="12">
        <v>-1.3006247041451599E-2</v>
      </c>
      <c r="AQ881" s="12">
        <v>-4.0460572965016803E-2</v>
      </c>
      <c r="AR881" s="12">
        <v>2.84309959354507E-2</v>
      </c>
      <c r="AS881" s="12">
        <v>-1.4770259473141799E-2</v>
      </c>
      <c r="AT881" s="12">
        <v>-4.4868185480070703E-2</v>
      </c>
      <c r="AU881" s="12">
        <v>3.2495722026052498E-2</v>
      </c>
      <c r="AW881">
        <f t="array" ref="AW881">SUMPRODUCT(B881:AU881,TRANSPOSE('QoL regression results'!$H$3:$H$48))</f>
        <v>0.87124131397041338</v>
      </c>
    </row>
    <row r="882" spans="1:49" x14ac:dyDescent="0.3">
      <c r="A882">
        <v>881</v>
      </c>
      <c r="B882" s="12">
        <v>0.90215428801164899</v>
      </c>
      <c r="C882" s="12">
        <v>2.4617278328232101E-3</v>
      </c>
      <c r="D882" s="12">
        <v>-7.2070261063491899E-3</v>
      </c>
      <c r="E882" s="12">
        <v>-3.08038687878282E-2</v>
      </c>
      <c r="F882" s="12">
        <v>1.6747597167494101E-2</v>
      </c>
      <c r="G882" s="12">
        <v>2.0392089048887199E-2</v>
      </c>
      <c r="H882" s="12">
        <v>-7.4976104151994096E-3</v>
      </c>
      <c r="I882" s="12">
        <v>-1.7423906385296401E-3</v>
      </c>
      <c r="J882" s="12">
        <v>-3.9868518821191398E-2</v>
      </c>
      <c r="K882" s="12">
        <v>-4.16827857245076E-2</v>
      </c>
      <c r="L882" s="12">
        <v>-0.103110953485906</v>
      </c>
      <c r="M882" s="12">
        <v>-9.0908478244614802E-2</v>
      </c>
      <c r="N882" s="12">
        <v>-1.4625596415665101E-2</v>
      </c>
      <c r="O882" s="12">
        <v>-6.6139483855043493E-2</v>
      </c>
      <c r="P882" s="12">
        <v>-8.5494830659355106E-2</v>
      </c>
      <c r="Q882" s="12">
        <v>-1.85251067322444E-2</v>
      </c>
      <c r="R882" s="12">
        <v>-3.7205274355555901E-2</v>
      </c>
      <c r="S882" s="12">
        <v>-2.7526423134850701E-2</v>
      </c>
      <c r="T882" s="12">
        <v>-8.3142885736882E-2</v>
      </c>
      <c r="U882" s="12">
        <v>-2.3591786213335901E-2</v>
      </c>
      <c r="V882" s="12">
        <v>-2.5449538162752E-2</v>
      </c>
      <c r="W882" s="12">
        <v>-3.6077050908317199E-2</v>
      </c>
      <c r="X882" s="12">
        <v>-1.12831201503395E-2</v>
      </c>
      <c r="Y882" s="12">
        <v>-7.7744271774133798E-4</v>
      </c>
      <c r="Z882" s="12">
        <v>9.1304976967537706E-3</v>
      </c>
      <c r="AA882" s="12">
        <v>-2.8838144559505799E-2</v>
      </c>
      <c r="AB882" s="12">
        <v>-7.1824370915970104E-2</v>
      </c>
      <c r="AC882" s="12">
        <v>-9.4198328313970098E-3</v>
      </c>
      <c r="AD882" s="12">
        <v>2.49202163261193E-2</v>
      </c>
      <c r="AE882" s="12">
        <v>-2.7911122739272501E-2</v>
      </c>
      <c r="AF882" s="12">
        <v>-6.9292687199198301E-3</v>
      </c>
      <c r="AG882" s="12">
        <v>-5.4623098241048398E-2</v>
      </c>
      <c r="AH882" s="12">
        <v>-3.7304935412704097E-2</v>
      </c>
      <c r="AI882" s="12">
        <v>-2.19749072159032E-2</v>
      </c>
      <c r="AJ882" s="12">
        <v>-1.43234561494656E-2</v>
      </c>
      <c r="AK882" s="12">
        <v>1.65253758386597E-3</v>
      </c>
      <c r="AL882" s="12">
        <v>1.12958053262455E-3</v>
      </c>
      <c r="AM882" s="12">
        <v>-1.0056846492557401E-2</v>
      </c>
      <c r="AN882" s="12">
        <v>-2.2361981336031699E-2</v>
      </c>
      <c r="AO882" s="12">
        <v>-3.9711622966382601E-2</v>
      </c>
      <c r="AP882" s="12">
        <v>-8.1019503368728301E-3</v>
      </c>
      <c r="AQ882" s="12">
        <v>-3.65818709070884E-2</v>
      </c>
      <c r="AR882" s="12">
        <v>2.0213335411732002E-2</v>
      </c>
      <c r="AS882" s="12">
        <v>-7.9872610030804602E-3</v>
      </c>
      <c r="AT882" s="12">
        <v>-4.2370897481391299E-2</v>
      </c>
      <c r="AU882" s="12">
        <v>3.1091456718147802E-2</v>
      </c>
      <c r="AW882">
        <f t="array" ref="AW882">SUMPRODUCT(B882:AU882,TRANSPOSE('QoL regression results'!$H$3:$H$48))</f>
        <v>0.86597893313156948</v>
      </c>
    </row>
    <row r="883" spans="1:49" x14ac:dyDescent="0.3">
      <c r="A883">
        <v>882</v>
      </c>
      <c r="B883" s="12">
        <v>0.90438687257495098</v>
      </c>
      <c r="C883" s="12">
        <v>2.10216788539954E-3</v>
      </c>
      <c r="D883" s="12">
        <v>-1.4631565482377699E-2</v>
      </c>
      <c r="E883" s="12">
        <v>5.5247767060228404E-3</v>
      </c>
      <c r="F883" s="12">
        <v>1.63916171625678E-2</v>
      </c>
      <c r="G883" s="12">
        <v>1.0929930708543201E-2</v>
      </c>
      <c r="H883" s="12">
        <v>-2.5105735465058201E-2</v>
      </c>
      <c r="I883" s="12">
        <v>9.1386517187727109E-3</v>
      </c>
      <c r="J883" s="12">
        <v>-1.7670780425009601E-2</v>
      </c>
      <c r="K883" s="12">
        <v>-3.7269239156296902E-2</v>
      </c>
      <c r="L883" s="12">
        <v>-0.10323333023560501</v>
      </c>
      <c r="M883" s="12">
        <v>-9.6615974792528203E-2</v>
      </c>
      <c r="N883" s="12">
        <v>-1.7878720857579401E-2</v>
      </c>
      <c r="O883" s="12">
        <v>-4.9674919848364703E-2</v>
      </c>
      <c r="P883" s="12">
        <v>-7.3915925609589594E-2</v>
      </c>
      <c r="Q883" s="12">
        <v>-4.6296273044467498E-2</v>
      </c>
      <c r="R883" s="12">
        <v>-0.11071858962049499</v>
      </c>
      <c r="S883" s="12">
        <v>-5.5555612538576701E-2</v>
      </c>
      <c r="T883" s="12">
        <v>-7.6887363652146795E-2</v>
      </c>
      <c r="U883" s="12">
        <v>3.1314099348645499E-2</v>
      </c>
      <c r="V883" s="12">
        <v>-7.2600548099247403E-2</v>
      </c>
      <c r="W883" s="12">
        <v>-3.0077125834604101E-2</v>
      </c>
      <c r="X883" s="12">
        <v>-1.4757033174242E-2</v>
      </c>
      <c r="Y883" s="12">
        <v>-7.1455334295807103E-3</v>
      </c>
      <c r="Z883" s="12">
        <v>-2.8564906197416102E-3</v>
      </c>
      <c r="AA883" s="12">
        <v>-2.5648488927589698E-3</v>
      </c>
      <c r="AB883" s="12">
        <v>-7.2606849795649006E-2</v>
      </c>
      <c r="AC883" s="12">
        <v>-5.64686867340909E-3</v>
      </c>
      <c r="AD883" s="12">
        <v>-3.7788106052517299E-3</v>
      </c>
      <c r="AE883" s="12">
        <v>-2.0467839450721701E-2</v>
      </c>
      <c r="AF883" s="12">
        <v>-9.68229123458067E-3</v>
      </c>
      <c r="AG883" s="12">
        <v>-4.8751647092559497E-2</v>
      </c>
      <c r="AH883" s="12">
        <v>-3.18296801067205E-2</v>
      </c>
      <c r="AI883" s="12">
        <v>-2.4937122323648201E-2</v>
      </c>
      <c r="AJ883" s="12">
        <v>-1.80982188479838E-2</v>
      </c>
      <c r="AK883" s="12">
        <v>-9.4101310664295307E-3</v>
      </c>
      <c r="AL883" s="12">
        <v>-3.5887797949540098E-4</v>
      </c>
      <c r="AM883" s="12">
        <v>-1.5163780631732101E-2</v>
      </c>
      <c r="AN883" s="12">
        <v>-1.9961171143104701E-2</v>
      </c>
      <c r="AO883" s="12">
        <v>-4.2051437657083003E-2</v>
      </c>
      <c r="AP883" s="12">
        <v>-1.2695989819751599E-2</v>
      </c>
      <c r="AQ883" s="12">
        <v>-3.7902336105722301E-2</v>
      </c>
      <c r="AR883" s="12">
        <v>2.3563546989222001E-2</v>
      </c>
      <c r="AS883" s="12">
        <v>-1.2462526794066901E-2</v>
      </c>
      <c r="AT883" s="12">
        <v>-4.2141189130029497E-2</v>
      </c>
      <c r="AU883" s="12">
        <v>3.0065845744479298E-2</v>
      </c>
      <c r="AW883">
        <f t="array" ref="AW883">SUMPRODUCT(B883:AU883,TRANSPOSE('QoL regression results'!$H$3:$H$48))</f>
        <v>0.87219831448873508</v>
      </c>
    </row>
    <row r="884" spans="1:49" x14ac:dyDescent="0.3">
      <c r="A884">
        <v>883</v>
      </c>
      <c r="B884" s="12">
        <v>0.89357024369489402</v>
      </c>
      <c r="C884" s="12">
        <v>2.7291366556813799E-3</v>
      </c>
      <c r="D884" s="12">
        <v>-1.3076350319195401E-3</v>
      </c>
      <c r="E884" s="12">
        <v>-6.6597873640095603E-2</v>
      </c>
      <c r="F884" s="12">
        <v>2.6619558680642998E-2</v>
      </c>
      <c r="G884" s="12">
        <v>2.3606790536085401E-2</v>
      </c>
      <c r="H884" s="12">
        <v>1.6410083129915799E-2</v>
      </c>
      <c r="I884" s="12">
        <v>-3.3275628926230098E-3</v>
      </c>
      <c r="J884" s="12">
        <v>-6.1108267938750203E-2</v>
      </c>
      <c r="K884" s="12">
        <v>-3.0634834100847899E-2</v>
      </c>
      <c r="L884" s="12">
        <v>-8.2479203133450904E-2</v>
      </c>
      <c r="M884" s="12">
        <v>-0.111900105725978</v>
      </c>
      <c r="N884" s="12">
        <v>-1.0208452572100801E-2</v>
      </c>
      <c r="O884" s="12">
        <v>-8.1404361918656895E-2</v>
      </c>
      <c r="P884" s="12">
        <v>-0.15329562324784701</v>
      </c>
      <c r="Q884" s="12">
        <v>-6.6622812229926803E-2</v>
      </c>
      <c r="R884" s="12">
        <v>-8.2062509830591504E-2</v>
      </c>
      <c r="S884" s="12">
        <v>-4.6158898476568698E-2</v>
      </c>
      <c r="T884" s="12">
        <v>-9.2664577784458704E-2</v>
      </c>
      <c r="U884" s="12">
        <v>1.9236431965110701E-2</v>
      </c>
      <c r="V884" s="12">
        <v>-6.8784833068335494E-2</v>
      </c>
      <c r="W884" s="12">
        <v>-3.4414126631812099E-2</v>
      </c>
      <c r="X884" s="12">
        <v>-1.0219605801113101E-2</v>
      </c>
      <c r="Y884" s="12">
        <v>-5.5740234612113001E-3</v>
      </c>
      <c r="Z884" s="12">
        <v>2.3893091414065398E-2</v>
      </c>
      <c r="AA884" s="12">
        <v>-7.7801310490757001E-3</v>
      </c>
      <c r="AB884" s="12">
        <v>-5.6323963308791997E-2</v>
      </c>
      <c r="AC884" s="12">
        <v>-5.2257885655126297E-2</v>
      </c>
      <c r="AD884" s="12">
        <v>2.0783377526209901E-2</v>
      </c>
      <c r="AE884" s="12">
        <v>-2.6439222419867299E-2</v>
      </c>
      <c r="AF884" s="12">
        <v>-2.4354356282670402E-2</v>
      </c>
      <c r="AG884" s="12">
        <v>-4.8347438239659701E-2</v>
      </c>
      <c r="AH884" s="12">
        <v>-3.3457172554558698E-2</v>
      </c>
      <c r="AI884" s="12">
        <v>-1.8275775416166599E-2</v>
      </c>
      <c r="AJ884" s="12">
        <v>-1.76922439149058E-2</v>
      </c>
      <c r="AK884" s="12">
        <v>8.3179269989895502E-4</v>
      </c>
      <c r="AL884" s="12">
        <v>5.93616978494973E-3</v>
      </c>
      <c r="AM884" s="12">
        <v>-1.5075039150835801E-2</v>
      </c>
      <c r="AN884" s="12">
        <v>-1.6041870498803901E-2</v>
      </c>
      <c r="AO884" s="12">
        <v>-4.2404070365482098E-2</v>
      </c>
      <c r="AP884" s="12">
        <v>-1.1715046332240501E-2</v>
      </c>
      <c r="AQ884" s="12">
        <v>-3.91982901295094E-2</v>
      </c>
      <c r="AR884" s="12">
        <v>2.1499225870003701E-2</v>
      </c>
      <c r="AS884" s="12">
        <v>-8.9626627394621492E-3</v>
      </c>
      <c r="AT884" s="12">
        <v>-4.0616970856704203E-2</v>
      </c>
      <c r="AU884" s="12">
        <v>2.9994890476538898E-2</v>
      </c>
      <c r="AW884">
        <f t="array" ref="AW884">SUMPRODUCT(B884:AU884,TRANSPOSE('QoL regression results'!$H$3:$H$48))</f>
        <v>0.86604924092528501</v>
      </c>
    </row>
    <row r="885" spans="1:49" x14ac:dyDescent="0.3">
      <c r="A885">
        <v>884</v>
      </c>
      <c r="B885" s="12">
        <v>0.908768718458424</v>
      </c>
      <c r="C885" s="12">
        <v>-1.5202655488828799E-3</v>
      </c>
      <c r="D885" s="12">
        <v>-1.12827518186696E-2</v>
      </c>
      <c r="E885" s="12">
        <v>-2.5912482279879401E-2</v>
      </c>
      <c r="F885" s="12">
        <v>3.1198027490251599E-2</v>
      </c>
      <c r="G885" s="12">
        <v>3.5830455016530899E-2</v>
      </c>
      <c r="H885" s="12">
        <v>-3.76269197591128E-3</v>
      </c>
      <c r="I885" s="12">
        <v>-1.30345156002863E-2</v>
      </c>
      <c r="J885" s="12">
        <v>-7.3255452140519803E-2</v>
      </c>
      <c r="K885" s="12">
        <v>-4.5231548603834597E-2</v>
      </c>
      <c r="L885" s="12">
        <v>-9.7638774417765306E-2</v>
      </c>
      <c r="M885" s="12">
        <v>-7.4899310612912995E-2</v>
      </c>
      <c r="N885" s="12">
        <v>-1.0687648810914401E-2</v>
      </c>
      <c r="O885" s="12">
        <v>-7.6158895242248101E-2</v>
      </c>
      <c r="P885" s="12">
        <v>-5.9438933231543499E-2</v>
      </c>
      <c r="Q885" s="12">
        <v>-4.3396978233718797E-2</v>
      </c>
      <c r="R885" s="12">
        <v>-1.65058581142421E-2</v>
      </c>
      <c r="S885" s="12">
        <v>-2.6370247590483498E-2</v>
      </c>
      <c r="T885" s="12">
        <v>-8.8004194851909606E-2</v>
      </c>
      <c r="U885" s="12">
        <v>-1.9547521440299601E-2</v>
      </c>
      <c r="V885" s="12">
        <v>-9.5651431314348501E-2</v>
      </c>
      <c r="W885" s="12">
        <v>-2.68750319362248E-2</v>
      </c>
      <c r="X885" s="12">
        <v>-1.77609942423797E-4</v>
      </c>
      <c r="Y885" s="12">
        <v>-1.18312508827591E-2</v>
      </c>
      <c r="Z885" s="12">
        <v>4.4072639385516997E-3</v>
      </c>
      <c r="AA885" s="12">
        <v>-3.00859115677579E-2</v>
      </c>
      <c r="AB885" s="12">
        <v>-6.7889560164590093E-2</v>
      </c>
      <c r="AC885" s="12">
        <v>2.53786650407649E-2</v>
      </c>
      <c r="AD885" s="12">
        <v>-6.2168551612053001E-2</v>
      </c>
      <c r="AE885" s="12">
        <v>-2.52152053573945E-2</v>
      </c>
      <c r="AF885" s="12">
        <v>-1.63158651284891E-2</v>
      </c>
      <c r="AG885" s="12">
        <v>-4.4904804033092098E-2</v>
      </c>
      <c r="AH885" s="12">
        <v>-4.7914634961676798E-2</v>
      </c>
      <c r="AI885" s="12">
        <v>-2.6086712707640201E-2</v>
      </c>
      <c r="AJ885" s="12">
        <v>-1.8042855053372199E-2</v>
      </c>
      <c r="AK885" s="12">
        <v>-1.50821877293854E-3</v>
      </c>
      <c r="AL885" s="12">
        <v>1.9896849047519199E-3</v>
      </c>
      <c r="AM885" s="12">
        <v>-7.5846455864132002E-3</v>
      </c>
      <c r="AN885" s="12">
        <v>-1.72375113737788E-2</v>
      </c>
      <c r="AO885" s="12">
        <v>-3.7319961058746402E-2</v>
      </c>
      <c r="AP885" s="12">
        <v>-1.29491790542864E-2</v>
      </c>
      <c r="AQ885" s="12">
        <v>-4.6758849422288501E-2</v>
      </c>
      <c r="AR885" s="12">
        <v>2.6390265926928499E-2</v>
      </c>
      <c r="AS885" s="12">
        <v>-2.0521975146423801E-2</v>
      </c>
      <c r="AT885" s="12">
        <v>-5.2012008571486697E-2</v>
      </c>
      <c r="AU885" s="12">
        <v>3.4630289836973999E-2</v>
      </c>
      <c r="AW885">
        <f t="array" ref="AW885">SUMPRODUCT(B885:AU885,TRANSPOSE('QoL regression results'!$H$3:$H$48))</f>
        <v>0.86284376840149912</v>
      </c>
    </row>
    <row r="886" spans="1:49" x14ac:dyDescent="0.3">
      <c r="A886">
        <v>885</v>
      </c>
      <c r="B886" s="12">
        <v>0.89755736038537903</v>
      </c>
      <c r="C886" s="12">
        <v>-2.2649321284582899E-3</v>
      </c>
      <c r="D886" s="12">
        <v>3.8714942823692101E-3</v>
      </c>
      <c r="E886" s="12">
        <v>-2.8842125729311198E-3</v>
      </c>
      <c r="F886" s="12">
        <v>2.20604513822402E-2</v>
      </c>
      <c r="G886" s="12">
        <v>1.8076130165124299E-2</v>
      </c>
      <c r="H886" s="12">
        <v>5.6596771128997903E-3</v>
      </c>
      <c r="I886" s="12">
        <v>-2.8286572549715099E-2</v>
      </c>
      <c r="J886" s="12">
        <v>-4.60719316279233E-2</v>
      </c>
      <c r="K886" s="12">
        <v>-4.5740128575620501E-2</v>
      </c>
      <c r="L886" s="12">
        <v>-9.3790477175199297E-2</v>
      </c>
      <c r="M886" s="12">
        <v>-7.7537824851898404E-2</v>
      </c>
      <c r="N886" s="12">
        <v>-1.9107329244856901E-2</v>
      </c>
      <c r="O886" s="12">
        <v>-7.1425645297034407E-2</v>
      </c>
      <c r="P886" s="12">
        <v>-0.15653930319380399</v>
      </c>
      <c r="Q886" s="12">
        <v>-4.5641111841933098E-2</v>
      </c>
      <c r="R886" s="12">
        <v>-8.0559121875081102E-2</v>
      </c>
      <c r="S886" s="12">
        <v>-7.3163035705704399E-2</v>
      </c>
      <c r="T886" s="12">
        <v>-0.104238695890739</v>
      </c>
      <c r="U886" s="12">
        <v>3.6088737512440502E-2</v>
      </c>
      <c r="V886" s="12">
        <v>-0.12464786590896999</v>
      </c>
      <c r="W886" s="12">
        <v>-3.3565241318960798E-2</v>
      </c>
      <c r="X886" s="12">
        <v>-2.75719629548811E-2</v>
      </c>
      <c r="Y886" s="12">
        <v>-1.57400340043252E-2</v>
      </c>
      <c r="Z886" s="12">
        <v>1.73435967669343E-3</v>
      </c>
      <c r="AA886" s="12">
        <v>-2.2869069760986099E-2</v>
      </c>
      <c r="AB886" s="12">
        <v>-6.8989004920213107E-2</v>
      </c>
      <c r="AC886" s="12">
        <v>1.50742376713066E-2</v>
      </c>
      <c r="AD886" s="12">
        <v>7.6666686433721201E-3</v>
      </c>
      <c r="AE886" s="12">
        <v>-3.0298338756938201E-2</v>
      </c>
      <c r="AF886" s="12">
        <v>-9.3791339492182695E-3</v>
      </c>
      <c r="AG886" s="12">
        <v>-4.33704707405086E-2</v>
      </c>
      <c r="AH886" s="12">
        <v>-3.6374872343505997E-2</v>
      </c>
      <c r="AI886" s="12">
        <v>-2.1938162766860499E-2</v>
      </c>
      <c r="AJ886" s="12">
        <v>-9.5250494946356196E-3</v>
      </c>
      <c r="AK886" s="12">
        <v>5.4642866483025996E-3</v>
      </c>
      <c r="AL886" s="12">
        <v>7.9707017536338205E-3</v>
      </c>
      <c r="AM886" s="12">
        <v>-9.6604400907230898E-3</v>
      </c>
      <c r="AN886" s="12">
        <v>-1.29293156759724E-2</v>
      </c>
      <c r="AO886" s="12">
        <v>-2.30254873035249E-2</v>
      </c>
      <c r="AP886" s="12">
        <v>-9.7049422984926501E-3</v>
      </c>
      <c r="AQ886" s="12">
        <v>-4.0773958670704699E-2</v>
      </c>
      <c r="AR886" s="12">
        <v>2.1311311033600101E-2</v>
      </c>
      <c r="AS886" s="12">
        <v>-1.41122402076266E-2</v>
      </c>
      <c r="AT886" s="12">
        <v>-4.0164433790593E-2</v>
      </c>
      <c r="AU886" s="12">
        <v>2.5480844053179699E-2</v>
      </c>
      <c r="AW886">
        <f t="array" ref="AW886">SUMPRODUCT(B886:AU886,TRANSPOSE('QoL regression results'!$H$3:$H$48))</f>
        <v>0.86915318979550682</v>
      </c>
    </row>
    <row r="887" spans="1:49" x14ac:dyDescent="0.3">
      <c r="A887">
        <v>886</v>
      </c>
      <c r="B887" s="12">
        <v>0.89044327510210597</v>
      </c>
      <c r="C887" s="12">
        <v>7.8375712979841892E-3</v>
      </c>
      <c r="D887" s="12">
        <v>1.9652668978838998E-3</v>
      </c>
      <c r="E887" s="12">
        <v>-1.3682923474826501E-2</v>
      </c>
      <c r="F887" s="12">
        <v>1.8360170244155202E-2</v>
      </c>
      <c r="G887" s="12">
        <v>1.3690153988572901E-2</v>
      </c>
      <c r="H887" s="12">
        <v>6.5217701683652303E-3</v>
      </c>
      <c r="I887" s="12">
        <v>7.5047610778484902E-3</v>
      </c>
      <c r="J887" s="12">
        <v>-4.8675142494186398E-2</v>
      </c>
      <c r="K887" s="12">
        <v>-4.2076979788748102E-2</v>
      </c>
      <c r="L887" s="12">
        <v>-6.9621328072955499E-2</v>
      </c>
      <c r="M887" s="12">
        <v>-0.118365178348167</v>
      </c>
      <c r="N887" s="12">
        <v>-8.4818451372330392E-3</v>
      </c>
      <c r="O887" s="12">
        <v>-4.2008732111570697E-2</v>
      </c>
      <c r="P887" s="12">
        <v>-0.133622795973457</v>
      </c>
      <c r="Q887" s="12">
        <v>-5.0759976360935398E-2</v>
      </c>
      <c r="R887" s="12">
        <v>-2.9294530606337799E-2</v>
      </c>
      <c r="S887" s="12">
        <v>-4.5726245974739503E-2</v>
      </c>
      <c r="T887" s="12">
        <v>-8.8873786097840302E-2</v>
      </c>
      <c r="U887" s="12">
        <v>-3.2875691160712201E-3</v>
      </c>
      <c r="V887" s="12">
        <v>-9.9450264659731599E-2</v>
      </c>
      <c r="W887" s="12">
        <v>-1.33957902325752E-2</v>
      </c>
      <c r="X887" s="12">
        <v>-5.9356175428809999E-2</v>
      </c>
      <c r="Y887" s="12">
        <v>1.00512114681318E-2</v>
      </c>
      <c r="Z887" s="12">
        <v>-1.4084951316858401E-2</v>
      </c>
      <c r="AA887" s="12">
        <v>-1.64854057575348E-2</v>
      </c>
      <c r="AB887" s="12">
        <v>-6.2415134638316903E-2</v>
      </c>
      <c r="AC887" s="12">
        <v>-4.9523103979836502E-2</v>
      </c>
      <c r="AD887" s="12">
        <v>2.7490039495986999E-2</v>
      </c>
      <c r="AE887" s="12">
        <v>-2.5092418014169001E-2</v>
      </c>
      <c r="AF887" s="12">
        <v>-7.93260574950614E-3</v>
      </c>
      <c r="AG887" s="12">
        <v>-4.4066493712998298E-2</v>
      </c>
      <c r="AH887" s="12">
        <v>-3.8471068184440599E-2</v>
      </c>
      <c r="AI887" s="12">
        <v>-1.8627250338391899E-2</v>
      </c>
      <c r="AJ887" s="12">
        <v>-7.1038841567249997E-3</v>
      </c>
      <c r="AK887" s="12">
        <v>5.4208109826825298E-3</v>
      </c>
      <c r="AL887" s="12">
        <v>8.45653463406126E-3</v>
      </c>
      <c r="AM887" s="12">
        <v>-1.0100424113483599E-2</v>
      </c>
      <c r="AN887" s="12">
        <v>-2.1828896531026501E-2</v>
      </c>
      <c r="AO887" s="12">
        <v>-4.3954992171779297E-2</v>
      </c>
      <c r="AP887" s="12">
        <v>-1.46852505456266E-2</v>
      </c>
      <c r="AQ887" s="12">
        <v>-4.57110380302643E-2</v>
      </c>
      <c r="AR887" s="12">
        <v>2.53589122929344E-2</v>
      </c>
      <c r="AS887" s="12">
        <v>-1.4180302008123299E-2</v>
      </c>
      <c r="AT887" s="12">
        <v>-4.6897199025520399E-2</v>
      </c>
      <c r="AU887" s="12">
        <v>3.2461044877863998E-2</v>
      </c>
      <c r="AW887">
        <f t="array" ref="AW887">SUMPRODUCT(B887:AU887,TRANSPOSE('QoL regression results'!$H$3:$H$48))</f>
        <v>0.86042874155172666</v>
      </c>
    </row>
    <row r="888" spans="1:49" x14ac:dyDescent="0.3">
      <c r="A888">
        <v>887</v>
      </c>
      <c r="B888" s="12">
        <v>0.89233671149242799</v>
      </c>
      <c r="C888" s="12">
        <v>7.5379622928354604E-3</v>
      </c>
      <c r="D888" s="12">
        <v>1.6248194835428002E-2</v>
      </c>
      <c r="E888" s="12">
        <v>-2.4033354470336901E-2</v>
      </c>
      <c r="F888" s="12">
        <v>1.3076680834270301E-2</v>
      </c>
      <c r="G888" s="12">
        <v>-1.9343505964146499E-3</v>
      </c>
      <c r="H888" s="12">
        <v>1.50705220690736E-2</v>
      </c>
      <c r="I888" s="12">
        <v>-2.87228145118128E-2</v>
      </c>
      <c r="J888" s="12">
        <v>-4.5942370892348303E-2</v>
      </c>
      <c r="K888" s="12">
        <v>-3.8646753241222999E-2</v>
      </c>
      <c r="L888" s="12">
        <v>-7.3250311817380898E-2</v>
      </c>
      <c r="M888" s="12">
        <v>-8.2766656879031106E-2</v>
      </c>
      <c r="N888" s="12">
        <v>-1.6208954618695599E-2</v>
      </c>
      <c r="O888" s="12">
        <v>-5.1259973843576202E-2</v>
      </c>
      <c r="P888" s="12">
        <v>-0.112334556467807</v>
      </c>
      <c r="Q888" s="12">
        <v>-7.2492880826504402E-2</v>
      </c>
      <c r="R888" s="12">
        <v>-7.9797073878222102E-2</v>
      </c>
      <c r="S888" s="12">
        <v>-5.6395461045641297E-2</v>
      </c>
      <c r="T888" s="12">
        <v>-8.1510355673209495E-2</v>
      </c>
      <c r="U888" s="12">
        <v>-1.34626989044365E-2</v>
      </c>
      <c r="V888" s="12">
        <v>-7.2517925418199101E-3</v>
      </c>
      <c r="W888" s="12">
        <v>-1.8139732630921099E-2</v>
      </c>
      <c r="X888" s="12">
        <v>-4.83324133960924E-2</v>
      </c>
      <c r="Y888" s="12">
        <v>1.27105723928939E-2</v>
      </c>
      <c r="Z888" s="12">
        <v>-1.9866829999621999E-2</v>
      </c>
      <c r="AA888" s="12">
        <v>-1.7410871523475601E-2</v>
      </c>
      <c r="AB888" s="12">
        <v>-7.0587568084246002E-2</v>
      </c>
      <c r="AC888" s="12">
        <v>-4.1398005271731297E-3</v>
      </c>
      <c r="AD888" s="12">
        <v>-2.6193373961432599E-2</v>
      </c>
      <c r="AE888" s="12">
        <v>-2.8140137486162599E-2</v>
      </c>
      <c r="AF888" s="12">
        <v>-1.70255076328222E-2</v>
      </c>
      <c r="AG888" s="12">
        <v>-4.6784646933200197E-2</v>
      </c>
      <c r="AH888" s="12">
        <v>-3.1343909156584901E-2</v>
      </c>
      <c r="AI888" s="12">
        <v>-2.0788793567839699E-2</v>
      </c>
      <c r="AJ888" s="12">
        <v>-1.24835150551534E-2</v>
      </c>
      <c r="AK888" s="12">
        <v>-3.7167542759751998E-3</v>
      </c>
      <c r="AL888" s="12">
        <v>5.95693520983844E-3</v>
      </c>
      <c r="AM888" s="12">
        <v>-8.8066770528818106E-3</v>
      </c>
      <c r="AN888" s="12">
        <v>-2.26158102270251E-2</v>
      </c>
      <c r="AO888" s="12">
        <v>-3.71798227555728E-2</v>
      </c>
      <c r="AP888" s="12">
        <v>-9.8585141584524201E-3</v>
      </c>
      <c r="AQ888" s="12">
        <v>-4.04777777597441E-2</v>
      </c>
      <c r="AR888" s="12">
        <v>2.04623936775035E-2</v>
      </c>
      <c r="AS888" s="12">
        <v>-1.0584940736316099E-2</v>
      </c>
      <c r="AT888" s="12">
        <v>-4.4147528712313998E-2</v>
      </c>
      <c r="AU888" s="12">
        <v>3.1693844900516598E-2</v>
      </c>
      <c r="AW888">
        <f t="array" ref="AW888">SUMPRODUCT(B888:AU888,TRANSPOSE('QoL regression results'!$H$3:$H$48))</f>
        <v>0.8669497375456815</v>
      </c>
    </row>
    <row r="889" spans="1:49" x14ac:dyDescent="0.3">
      <c r="A889">
        <v>888</v>
      </c>
      <c r="B889" s="12">
        <v>0.89780695525892096</v>
      </c>
      <c r="C889" s="12">
        <v>1.4042089541763899E-3</v>
      </c>
      <c r="D889" s="12">
        <v>-4.1282585295598501E-3</v>
      </c>
      <c r="E889" s="12">
        <v>-1.86755077402261E-2</v>
      </c>
      <c r="F889" s="12">
        <v>2.54965850661284E-2</v>
      </c>
      <c r="G889" s="12">
        <v>2.28299962980122E-2</v>
      </c>
      <c r="H889" s="12">
        <v>-1.03064687043557E-2</v>
      </c>
      <c r="I889" s="12">
        <v>-1.7499773829144499E-2</v>
      </c>
      <c r="J889" s="12">
        <v>-3.5336120602037398E-2</v>
      </c>
      <c r="K889" s="12">
        <v>-3.5895011302514802E-2</v>
      </c>
      <c r="L889" s="12">
        <v>-6.12554194236185E-2</v>
      </c>
      <c r="M889" s="12">
        <v>-9.2777518715612198E-2</v>
      </c>
      <c r="N889" s="12">
        <v>-2.5697028970807799E-2</v>
      </c>
      <c r="O889" s="12">
        <v>-8.6372829793769701E-2</v>
      </c>
      <c r="P889" s="12">
        <v>-6.4315186382934805E-2</v>
      </c>
      <c r="Q889" s="12">
        <v>-3.8569286215933099E-2</v>
      </c>
      <c r="R889" s="12">
        <v>-3.7930340978427998E-2</v>
      </c>
      <c r="S889" s="12">
        <v>-5.0765969443604897E-2</v>
      </c>
      <c r="T889" s="12">
        <v>-8.9189333056475903E-2</v>
      </c>
      <c r="U889" s="12">
        <v>1.4367221943774299E-2</v>
      </c>
      <c r="V889" s="12">
        <v>-6.4648246476792404E-2</v>
      </c>
      <c r="W889" s="12">
        <v>-1.9828429912460602E-2</v>
      </c>
      <c r="X889" s="12">
        <v>-2.8697809326152301E-2</v>
      </c>
      <c r="Y889" s="12">
        <v>-1.2816367909959299E-2</v>
      </c>
      <c r="Z889" s="12">
        <v>-4.9993672860167898E-2</v>
      </c>
      <c r="AA889" s="12">
        <v>-1.9885856090193301E-2</v>
      </c>
      <c r="AB889" s="12">
        <v>-7.9862946622043907E-2</v>
      </c>
      <c r="AC889" s="12">
        <v>-1.25803772080755E-2</v>
      </c>
      <c r="AD889" s="12">
        <v>1.9510173574039801E-2</v>
      </c>
      <c r="AE889" s="12">
        <v>-2.3882970634137499E-2</v>
      </c>
      <c r="AF889" s="12">
        <v>-1.85653141303165E-2</v>
      </c>
      <c r="AG889" s="12">
        <v>-4.2416851874759499E-2</v>
      </c>
      <c r="AH889" s="12">
        <v>-3.8286616956000101E-2</v>
      </c>
      <c r="AI889" s="12">
        <v>-1.5545083935855099E-2</v>
      </c>
      <c r="AJ889" s="12">
        <v>-1.8619521275015202E-2</v>
      </c>
      <c r="AK889" s="12">
        <v>4.5613910709540999E-3</v>
      </c>
      <c r="AL889" s="12">
        <v>4.5773314996757197E-3</v>
      </c>
      <c r="AM889" s="12">
        <v>-4.1230474832471796E-3</v>
      </c>
      <c r="AN889" s="12">
        <v>-1.7910054329453501E-2</v>
      </c>
      <c r="AO889" s="12">
        <v>-3.7801732390130301E-2</v>
      </c>
      <c r="AP889" s="12">
        <v>-2.6467541991226501E-3</v>
      </c>
      <c r="AQ889" s="12">
        <v>-3.5727630888778103E-2</v>
      </c>
      <c r="AR889" s="12">
        <v>1.9476867501565999E-2</v>
      </c>
      <c r="AS889" s="12">
        <v>-1.60382443287031E-2</v>
      </c>
      <c r="AT889" s="12">
        <v>-4.4549152280910602E-2</v>
      </c>
      <c r="AU889" s="12">
        <v>2.7136158504366799E-2</v>
      </c>
      <c r="AW889">
        <f t="array" ref="AW889">SUMPRODUCT(B889:AU889,TRANSPOSE('QoL regression results'!$H$3:$H$48))</f>
        <v>0.86409766980259661</v>
      </c>
    </row>
    <row r="890" spans="1:49" x14ac:dyDescent="0.3">
      <c r="A890">
        <v>889</v>
      </c>
      <c r="B890" s="12">
        <v>0.89829036259033002</v>
      </c>
      <c r="C890" s="12">
        <v>4.7879257128324096E-3</v>
      </c>
      <c r="D890" s="12">
        <v>-3.3523628088380098E-3</v>
      </c>
      <c r="E890" s="12">
        <v>-2.68077925736117E-2</v>
      </c>
      <c r="F890" s="12">
        <v>1.54739167086293E-2</v>
      </c>
      <c r="G890" s="12">
        <v>1.42906227489893E-2</v>
      </c>
      <c r="H890" s="12">
        <v>-8.3558830048334996E-4</v>
      </c>
      <c r="I890" s="12">
        <v>-5.9014921569546799E-4</v>
      </c>
      <c r="J890" s="12">
        <v>-5.2500297877048803E-2</v>
      </c>
      <c r="K890" s="12">
        <v>-4.0886412865740102E-2</v>
      </c>
      <c r="L890" s="12">
        <v>-8.7538524350162197E-2</v>
      </c>
      <c r="M890" s="12">
        <v>-0.125104711614488</v>
      </c>
      <c r="N890" s="12">
        <v>-2.0133199290157399E-2</v>
      </c>
      <c r="O890" s="12">
        <v>-3.1082118398951201E-2</v>
      </c>
      <c r="P890" s="12">
        <v>-0.11587883747479601</v>
      </c>
      <c r="Q890" s="12">
        <v>-6.3605944005802301E-2</v>
      </c>
      <c r="R890" s="12">
        <v>-2.9666802357680599E-2</v>
      </c>
      <c r="S890" s="12">
        <v>-6.2365474327733997E-2</v>
      </c>
      <c r="T890" s="12">
        <v>-8.7357482953313206E-2</v>
      </c>
      <c r="U890" s="12">
        <v>8.0696277003974408E-3</v>
      </c>
      <c r="V890" s="12">
        <v>-7.2621389383822801E-2</v>
      </c>
      <c r="W890" s="12">
        <v>-2.33353774991122E-2</v>
      </c>
      <c r="X890" s="12">
        <v>-3.15949965786834E-2</v>
      </c>
      <c r="Y890" s="12">
        <v>1.0499194412165E-2</v>
      </c>
      <c r="Z890" s="12">
        <v>-6.9541916254381502E-3</v>
      </c>
      <c r="AA890" s="12">
        <v>-2.13668225656405E-2</v>
      </c>
      <c r="AB890" s="12">
        <v>-5.0929154940805597E-2</v>
      </c>
      <c r="AC890" s="12">
        <v>-4.9600183322529703E-2</v>
      </c>
      <c r="AD890" s="12">
        <v>2.3533700883207598E-2</v>
      </c>
      <c r="AE890" s="12">
        <v>-2.5473790187164402E-2</v>
      </c>
      <c r="AF890" s="12">
        <v>-1.7805425491515599E-2</v>
      </c>
      <c r="AG890" s="12">
        <v>-4.5471382266289898E-2</v>
      </c>
      <c r="AH890" s="12">
        <v>-2.83243822919882E-2</v>
      </c>
      <c r="AI890" s="12">
        <v>-2.3199891007246499E-2</v>
      </c>
      <c r="AJ890" s="12">
        <v>-1.4023986975568699E-2</v>
      </c>
      <c r="AK890" s="12">
        <v>-6.4563174204026099E-3</v>
      </c>
      <c r="AL890" s="12">
        <v>6.5247250124765696E-4</v>
      </c>
      <c r="AM890" s="12">
        <v>-8.4759223955128797E-3</v>
      </c>
      <c r="AN890" s="12">
        <v>-2.1996095537386899E-2</v>
      </c>
      <c r="AO890" s="12">
        <v>-3.4657168146709598E-2</v>
      </c>
      <c r="AP890" s="12">
        <v>-9.5044560729330308E-3</v>
      </c>
      <c r="AQ890" s="12">
        <v>-3.9705686217590803E-2</v>
      </c>
      <c r="AR890" s="12">
        <v>2.2692636975019401E-2</v>
      </c>
      <c r="AS890" s="12">
        <v>-1.5339735716064999E-2</v>
      </c>
      <c r="AT890" s="12">
        <v>-5.2773035860800697E-2</v>
      </c>
      <c r="AU890" s="12">
        <v>3.0593196286588499E-2</v>
      </c>
      <c r="AW890">
        <f t="array" ref="AW890">SUMPRODUCT(B890:AU890,TRANSPOSE('QoL regression results'!$H$3:$H$48))</f>
        <v>0.87061845279958949</v>
      </c>
    </row>
    <row r="891" spans="1:49" x14ac:dyDescent="0.3">
      <c r="A891">
        <v>890</v>
      </c>
      <c r="B891" s="12">
        <v>0.88760797857122997</v>
      </c>
      <c r="C891" s="12">
        <v>6.5396529089751798E-3</v>
      </c>
      <c r="D891" s="12">
        <v>1.9555994662603101E-2</v>
      </c>
      <c r="E891" s="12">
        <v>-2.3345745592967398E-2</v>
      </c>
      <c r="F891" s="12">
        <v>2.8307449389322101E-2</v>
      </c>
      <c r="G891" s="12">
        <v>1.0821806690798E-2</v>
      </c>
      <c r="H891" s="12">
        <v>3.7343853356033101E-3</v>
      </c>
      <c r="I891" s="12">
        <v>-1.4629516471799499E-2</v>
      </c>
      <c r="J891" s="12">
        <v>-5.21423360654528E-2</v>
      </c>
      <c r="K891" s="12">
        <v>-3.89011654918964E-2</v>
      </c>
      <c r="L891" s="12">
        <v>-8.3430911451601197E-2</v>
      </c>
      <c r="M891" s="12">
        <v>-0.12794420407354501</v>
      </c>
      <c r="N891" s="12">
        <v>-2.5510271651582199E-2</v>
      </c>
      <c r="O891" s="12">
        <v>-8.1000500319885593E-2</v>
      </c>
      <c r="P891" s="12">
        <v>-8.3728532780359799E-2</v>
      </c>
      <c r="Q891" s="12">
        <v>-3.2344545350909998E-2</v>
      </c>
      <c r="R891" s="12">
        <v>-2.6152823324441E-2</v>
      </c>
      <c r="S891" s="12">
        <v>-1.7949977065627901E-2</v>
      </c>
      <c r="T891" s="12">
        <v>-8.9160345934562193E-2</v>
      </c>
      <c r="U891" s="12">
        <v>-1.96803058280338E-2</v>
      </c>
      <c r="V891" s="12">
        <v>-0.21979481633133499</v>
      </c>
      <c r="W891" s="12">
        <v>-2.3822424428799598E-2</v>
      </c>
      <c r="X891" s="12">
        <v>-3.4764507704734902E-2</v>
      </c>
      <c r="Y891" s="12">
        <v>-1.3591986568889901E-2</v>
      </c>
      <c r="Z891" s="12">
        <v>1.7927037714496299E-2</v>
      </c>
      <c r="AA891" s="12">
        <v>-2.1613496014264499E-2</v>
      </c>
      <c r="AB891" s="12">
        <v>-6.2029225143018001E-2</v>
      </c>
      <c r="AC891" s="12">
        <v>3.55564280986762E-2</v>
      </c>
      <c r="AD891" s="12">
        <v>-4.8749149656172101E-2</v>
      </c>
      <c r="AE891" s="12">
        <v>-1.8251279124106502E-2</v>
      </c>
      <c r="AF891" s="12">
        <v>-8.0684239448870695E-3</v>
      </c>
      <c r="AG891" s="12">
        <v>-4.4992158184913103E-2</v>
      </c>
      <c r="AH891" s="12">
        <v>-3.9751206327284398E-2</v>
      </c>
      <c r="AI891" s="12">
        <v>-2.12825413561968E-2</v>
      </c>
      <c r="AJ891" s="12">
        <v>-8.4932578533736206E-3</v>
      </c>
      <c r="AK891" s="12">
        <v>-4.1510218547982598E-4</v>
      </c>
      <c r="AL891" s="12">
        <v>3.18388500525399E-3</v>
      </c>
      <c r="AM891" s="12">
        <v>-7.2188401517868398E-3</v>
      </c>
      <c r="AN891" s="12">
        <v>-1.86812452732091E-2</v>
      </c>
      <c r="AO891" s="12">
        <v>-3.5528220438912697E-2</v>
      </c>
      <c r="AP891" s="12">
        <v>-6.3067936684958296E-3</v>
      </c>
      <c r="AQ891" s="12">
        <v>-3.1972027533937401E-2</v>
      </c>
      <c r="AR891" s="12">
        <v>1.9714314226442101E-2</v>
      </c>
      <c r="AS891" s="12">
        <v>-1.00831533971048E-2</v>
      </c>
      <c r="AT891" s="12">
        <v>-4.9056200640512602E-2</v>
      </c>
      <c r="AU891" s="12">
        <v>2.6426134653049001E-2</v>
      </c>
      <c r="AW891">
        <f t="array" ref="AW891">SUMPRODUCT(B891:AU891,TRANSPOSE('QoL regression results'!$H$3:$H$48))</f>
        <v>0.85104065724919964</v>
      </c>
    </row>
    <row r="892" spans="1:49" x14ac:dyDescent="0.3">
      <c r="A892">
        <v>891</v>
      </c>
      <c r="B892" s="12">
        <v>0.88259478480104703</v>
      </c>
      <c r="C892" s="12">
        <v>1.29138731344456E-2</v>
      </c>
      <c r="D892" s="12">
        <v>6.0066949051638596E-3</v>
      </c>
      <c r="E892" s="12">
        <v>-4.50823399657133E-2</v>
      </c>
      <c r="F892" s="12">
        <v>2.6718014044545602E-2</v>
      </c>
      <c r="G892" s="12">
        <v>2.5686556081514701E-2</v>
      </c>
      <c r="H892" s="12">
        <v>8.0361187316926007E-3</v>
      </c>
      <c r="I892" s="12">
        <v>-2.04387579824909E-2</v>
      </c>
      <c r="J892" s="12">
        <v>-5.8939988559620897E-2</v>
      </c>
      <c r="K892" s="12">
        <v>-3.2412247543982801E-2</v>
      </c>
      <c r="L892" s="12">
        <v>-0.101144910261616</v>
      </c>
      <c r="M892" s="12">
        <v>-3.83865713810232E-2</v>
      </c>
      <c r="N892" s="12">
        <v>-2.11073336023168E-2</v>
      </c>
      <c r="O892" s="12">
        <v>-2.9790903343604201E-2</v>
      </c>
      <c r="P892" s="12">
        <v>-9.8569522600901099E-2</v>
      </c>
      <c r="Q892" s="12">
        <v>-3.3619575366499697E-2</v>
      </c>
      <c r="R892" s="12">
        <v>-5.1430366376500398E-2</v>
      </c>
      <c r="S892" s="12">
        <v>-5.6854030025829297E-2</v>
      </c>
      <c r="T892" s="12">
        <v>-9.29795530073209E-2</v>
      </c>
      <c r="U892" s="12">
        <v>2.9697384996761798E-2</v>
      </c>
      <c r="V892" s="12">
        <v>-5.4720532936250302E-2</v>
      </c>
      <c r="W892" s="12">
        <v>-3.1593142901363003E-2</v>
      </c>
      <c r="X892" s="12">
        <v>-2.1543837059808599E-2</v>
      </c>
      <c r="Y892" s="12">
        <v>1.25624862195018E-2</v>
      </c>
      <c r="Z892" s="12">
        <v>2.1080047269838201E-2</v>
      </c>
      <c r="AA892" s="12">
        <v>-2.3629900854371E-2</v>
      </c>
      <c r="AB892" s="12">
        <v>-7.2536902280238999E-2</v>
      </c>
      <c r="AC892" s="12">
        <v>2.4032586505377601E-3</v>
      </c>
      <c r="AD892" s="12">
        <v>8.2158301340793903E-3</v>
      </c>
      <c r="AE892" s="12">
        <v>-2.5925275240093599E-2</v>
      </c>
      <c r="AF892" s="12">
        <v>-1.9222136778490401E-2</v>
      </c>
      <c r="AG892" s="12">
        <v>-3.99125799928048E-2</v>
      </c>
      <c r="AH892" s="12">
        <v>-4.2302429810048101E-2</v>
      </c>
      <c r="AI892" s="12">
        <v>-1.6259987278977199E-2</v>
      </c>
      <c r="AJ892" s="12">
        <v>-1.2596228937243201E-2</v>
      </c>
      <c r="AK892" s="12">
        <v>3.0051483777676002E-3</v>
      </c>
      <c r="AL892" s="12">
        <v>1.07971876525229E-2</v>
      </c>
      <c r="AM892" s="12">
        <v>-1.5233959345220701E-3</v>
      </c>
      <c r="AN892" s="12">
        <v>-1.07177361833833E-2</v>
      </c>
      <c r="AO892" s="12">
        <v>-3.1272176687934403E-2</v>
      </c>
      <c r="AP892" s="12">
        <v>-9.8002737634695202E-3</v>
      </c>
      <c r="AQ892" s="12">
        <v>-4.04060974091104E-2</v>
      </c>
      <c r="AR892" s="12">
        <v>2.2473392289842999E-2</v>
      </c>
      <c r="AS892" s="12">
        <v>-1.3656931827105E-2</v>
      </c>
      <c r="AT892" s="12">
        <v>-4.6020013075924099E-2</v>
      </c>
      <c r="AU892" s="12">
        <v>2.73597752176491E-2</v>
      </c>
      <c r="AW892">
        <f t="array" ref="AW892">SUMPRODUCT(B892:AU892,TRANSPOSE('QoL regression results'!$H$3:$H$48))</f>
        <v>0.85108954264352188</v>
      </c>
    </row>
    <row r="893" spans="1:49" x14ac:dyDescent="0.3">
      <c r="A893">
        <v>892</v>
      </c>
      <c r="B893" s="12">
        <v>0.88731538273761501</v>
      </c>
      <c r="C893" s="12">
        <v>-1.1066995361483599E-3</v>
      </c>
      <c r="D893" s="12">
        <v>1.0724322122864899E-3</v>
      </c>
      <c r="E893" s="12">
        <v>-1.7038199881726699E-2</v>
      </c>
      <c r="F893" s="12">
        <v>1.3690792260929801E-2</v>
      </c>
      <c r="G893" s="12">
        <v>2.5715728953411899E-3</v>
      </c>
      <c r="H893" s="12">
        <v>2.4838040802262502E-3</v>
      </c>
      <c r="I893" s="12">
        <v>-1.7887253597229699E-2</v>
      </c>
      <c r="J893" s="12">
        <v>-4.34661755620201E-2</v>
      </c>
      <c r="K893" s="12">
        <v>-3.9365061869993299E-2</v>
      </c>
      <c r="L893" s="12">
        <v>-8.8722643044858399E-2</v>
      </c>
      <c r="M893" s="12">
        <v>-8.4952410880525103E-2</v>
      </c>
      <c r="N893" s="12">
        <v>-1.1793753419523E-2</v>
      </c>
      <c r="O893" s="12">
        <v>-3.7864167794104703E-2</v>
      </c>
      <c r="P893" s="12">
        <v>-0.14046285229189001</v>
      </c>
      <c r="Q893" s="12">
        <v>-5.9049835735126503E-2</v>
      </c>
      <c r="R893" s="12">
        <v>-9.5897659960392401E-2</v>
      </c>
      <c r="S893" s="12">
        <v>-4.6072301758455399E-2</v>
      </c>
      <c r="T893" s="12">
        <v>-0.101772766220643</v>
      </c>
      <c r="U893" s="12">
        <v>-8.2860804368757503E-3</v>
      </c>
      <c r="V893" s="12">
        <v>-5.2211136176694699E-2</v>
      </c>
      <c r="W893" s="12">
        <v>-2.46236500705058E-2</v>
      </c>
      <c r="X893" s="12">
        <v>-1.2636888908602499E-2</v>
      </c>
      <c r="Y893" s="12">
        <v>6.6162320953594899E-3</v>
      </c>
      <c r="Z893" s="12">
        <v>-7.26981875194626E-4</v>
      </c>
      <c r="AA893" s="12">
        <v>-2.0317651589601901E-2</v>
      </c>
      <c r="AB893" s="12">
        <v>-5.1006732656495302E-2</v>
      </c>
      <c r="AC893" s="12">
        <v>-2.5359973173151199E-2</v>
      </c>
      <c r="AD893" s="12">
        <v>-5.0196935678523298E-2</v>
      </c>
      <c r="AE893" s="12">
        <v>-2.5268151164126201E-2</v>
      </c>
      <c r="AF893" s="12">
        <v>-2.2977569510050502E-2</v>
      </c>
      <c r="AG893" s="12">
        <v>-4.7449502669104401E-2</v>
      </c>
      <c r="AH893" s="12">
        <v>-2.8349420507730701E-2</v>
      </c>
      <c r="AI893" s="12">
        <v>-1.4762353368045799E-2</v>
      </c>
      <c r="AJ893" s="12">
        <v>-1.9698382384572801E-2</v>
      </c>
      <c r="AK893" s="12">
        <v>4.7447753929101104E-3</v>
      </c>
      <c r="AL893" s="12">
        <v>1.1333429866338901E-2</v>
      </c>
      <c r="AM893" s="12">
        <v>-6.4346896038524302E-3</v>
      </c>
      <c r="AN893" s="12">
        <v>-9.5264074268892295E-3</v>
      </c>
      <c r="AO893" s="12">
        <v>-2.4342023028424802E-2</v>
      </c>
      <c r="AP893" s="12">
        <v>-1.29600727360938E-2</v>
      </c>
      <c r="AQ893" s="12">
        <v>-3.5016344628421799E-2</v>
      </c>
      <c r="AR893" s="12">
        <v>2.25984407189346E-2</v>
      </c>
      <c r="AS893" s="12">
        <v>-1.07494840196428E-2</v>
      </c>
      <c r="AT893" s="12">
        <v>-3.9146563856456297E-2</v>
      </c>
      <c r="AU893" s="12">
        <v>3.8081668875583098E-2</v>
      </c>
      <c r="AW893">
        <f t="array" ref="AW893">SUMPRODUCT(B893:AU893,TRANSPOSE('QoL regression results'!$H$3:$H$48))</f>
        <v>0.8702993920962232</v>
      </c>
    </row>
    <row r="894" spans="1:49" x14ac:dyDescent="0.3">
      <c r="A894">
        <v>893</v>
      </c>
      <c r="B894" s="12">
        <v>0.88272670919746399</v>
      </c>
      <c r="C894" s="12">
        <v>3.1993396816672902E-3</v>
      </c>
      <c r="D894" s="12">
        <v>7.8409611576835108E-3</v>
      </c>
      <c r="E894" s="12">
        <v>-4.9918986549491201E-2</v>
      </c>
      <c r="F894" s="12">
        <v>2.3302930452704901E-2</v>
      </c>
      <c r="G894" s="12">
        <v>2.14144045636942E-2</v>
      </c>
      <c r="H894" s="12">
        <v>-2.8557467694008701E-2</v>
      </c>
      <c r="I894" s="12">
        <v>-1.97751369158677E-2</v>
      </c>
      <c r="J894" s="12">
        <v>-1.07002701986457E-2</v>
      </c>
      <c r="K894" s="12">
        <v>-4.1120601339408702E-2</v>
      </c>
      <c r="L894" s="12">
        <v>-7.9743513069319594E-2</v>
      </c>
      <c r="M894" s="12">
        <v>-6.5957000537030894E-2</v>
      </c>
      <c r="N894" s="12">
        <v>-1.79086654209741E-2</v>
      </c>
      <c r="O894" s="12">
        <v>-4.46284558405943E-2</v>
      </c>
      <c r="P894" s="12">
        <v>-5.9253308746543699E-2</v>
      </c>
      <c r="Q894" s="12">
        <v>-2.1837631801929599E-2</v>
      </c>
      <c r="R894" s="12">
        <v>-5.3368207605365703E-2</v>
      </c>
      <c r="S894" s="12">
        <v>-4.4686340060213901E-2</v>
      </c>
      <c r="T894" s="12">
        <v>-0.13448328725995101</v>
      </c>
      <c r="U894" s="12">
        <v>3.6551279018449102E-3</v>
      </c>
      <c r="V894" s="12">
        <v>-9.6090403176392294E-2</v>
      </c>
      <c r="W894" s="12">
        <v>-3.2473024053904197E-2</v>
      </c>
      <c r="X894" s="12">
        <v>-1.1415946498532101E-2</v>
      </c>
      <c r="Y894" s="12">
        <v>-2.0218546389290199E-3</v>
      </c>
      <c r="Z894" s="12">
        <v>9.0577771000860104E-4</v>
      </c>
      <c r="AA894" s="12">
        <v>-2.5007085478990599E-2</v>
      </c>
      <c r="AB894" s="12">
        <v>-6.3706629611431795E-2</v>
      </c>
      <c r="AC894" s="12">
        <v>1.2410022423176801E-2</v>
      </c>
      <c r="AD894" s="12">
        <v>-2.3100566489259101E-2</v>
      </c>
      <c r="AE894" s="12">
        <v>-2.8295317108158299E-2</v>
      </c>
      <c r="AF894" s="12">
        <v>-6.9802627841899804E-3</v>
      </c>
      <c r="AG894" s="12">
        <v>-4.8101883423149999E-2</v>
      </c>
      <c r="AH894" s="12">
        <v>-3.6071846764214398E-2</v>
      </c>
      <c r="AI894" s="12">
        <v>-2.5868847087192001E-2</v>
      </c>
      <c r="AJ894" s="12">
        <v>-1.2497559268524401E-2</v>
      </c>
      <c r="AK894" s="12">
        <v>5.7425532272447396E-3</v>
      </c>
      <c r="AL894" s="12">
        <v>4.48108774399264E-3</v>
      </c>
      <c r="AM894" s="12">
        <v>-3.42522575165261E-3</v>
      </c>
      <c r="AN894" s="12">
        <v>-1.22163143182062E-2</v>
      </c>
      <c r="AO894" s="12">
        <v>-2.4022792612249901E-2</v>
      </c>
      <c r="AP894" s="12">
        <v>-9.9151564000123406E-3</v>
      </c>
      <c r="AQ894" s="12">
        <v>-3.7671147547155601E-2</v>
      </c>
      <c r="AR894" s="12">
        <v>2.5073446604308301E-2</v>
      </c>
      <c r="AS894" s="12">
        <v>-9.8265235777039092E-3</v>
      </c>
      <c r="AT894" s="12">
        <v>-4.1103216490588797E-2</v>
      </c>
      <c r="AU894" s="12">
        <v>3.1788807925769699E-2</v>
      </c>
      <c r="AW894">
        <f t="array" ref="AW894">SUMPRODUCT(B894:AU894,TRANSPOSE('QoL regression results'!$H$3:$H$48))</f>
        <v>0.8511359501772422</v>
      </c>
    </row>
    <row r="895" spans="1:49" x14ac:dyDescent="0.3">
      <c r="A895">
        <v>894</v>
      </c>
      <c r="B895" s="12">
        <v>0.89831862325280798</v>
      </c>
      <c r="C895" s="12">
        <v>-2.84334564906305E-3</v>
      </c>
      <c r="D895" s="12">
        <v>-3.6878188684941499E-2</v>
      </c>
      <c r="E895" s="12">
        <v>-2.9987531794096401E-2</v>
      </c>
      <c r="F895" s="12">
        <v>1.9767124446269699E-2</v>
      </c>
      <c r="G895" s="12">
        <v>3.3999611467263602E-2</v>
      </c>
      <c r="H895" s="12">
        <v>2.5666094686379501E-3</v>
      </c>
      <c r="I895" s="12">
        <v>-7.25468655038958E-3</v>
      </c>
      <c r="J895" s="12">
        <v>-5.7715914260104202E-2</v>
      </c>
      <c r="K895" s="12">
        <v>-4.3520773774102801E-2</v>
      </c>
      <c r="L895" s="12">
        <v>-8.7824438111195405E-2</v>
      </c>
      <c r="M895" s="12">
        <v>-1.8705028923335799E-2</v>
      </c>
      <c r="N895" s="12">
        <v>-1.8114525879117001E-2</v>
      </c>
      <c r="O895" s="12">
        <v>-4.9425621478302803E-2</v>
      </c>
      <c r="P895" s="12">
        <v>-8.1757503140303195E-2</v>
      </c>
      <c r="Q895" s="12">
        <v>-4.23703173881168E-2</v>
      </c>
      <c r="R895" s="12">
        <v>-6.1228587280978901E-2</v>
      </c>
      <c r="S895" s="12">
        <v>-5.9978234018832101E-2</v>
      </c>
      <c r="T895" s="12">
        <v>-6.08398259155487E-2</v>
      </c>
      <c r="U895" s="12">
        <v>7.3212622861793296E-3</v>
      </c>
      <c r="V895" s="12">
        <v>-0.11512987405195001</v>
      </c>
      <c r="W895" s="12">
        <v>-3.2764703380179602E-2</v>
      </c>
      <c r="X895" s="12">
        <v>-1.5975673496093001E-3</v>
      </c>
      <c r="Y895" s="12">
        <v>6.9043699775870196E-3</v>
      </c>
      <c r="Z895" s="12">
        <v>1.8359886508611E-3</v>
      </c>
      <c r="AA895" s="12">
        <v>-2.5344646808858898E-2</v>
      </c>
      <c r="AB895" s="12">
        <v>-6.2449755688930603E-2</v>
      </c>
      <c r="AC895" s="12">
        <v>-1.8300809423463699E-2</v>
      </c>
      <c r="AD895" s="12">
        <v>-6.3950362775966703E-3</v>
      </c>
      <c r="AE895" s="12">
        <v>-3.2712170400587499E-2</v>
      </c>
      <c r="AF895" s="12">
        <v>-4.4167901019267599E-3</v>
      </c>
      <c r="AG895" s="12">
        <v>-4.5047424214159498E-2</v>
      </c>
      <c r="AH895" s="12">
        <v>-3.2974640864136998E-2</v>
      </c>
      <c r="AI895" s="12">
        <v>-2.0136711607145499E-2</v>
      </c>
      <c r="AJ895" s="12">
        <v>-8.2624841403954596E-3</v>
      </c>
      <c r="AK895" s="12">
        <v>-6.6693448154024598E-3</v>
      </c>
      <c r="AL895" s="12">
        <v>-7.5914338441334295E-4</v>
      </c>
      <c r="AM895" s="12">
        <v>-1.7375770032926199E-2</v>
      </c>
      <c r="AN895" s="12">
        <v>-2.3947708336692401E-2</v>
      </c>
      <c r="AO895" s="12">
        <v>-4.0727995426646998E-2</v>
      </c>
      <c r="AP895" s="12">
        <v>-8.1345546977590402E-3</v>
      </c>
      <c r="AQ895" s="12">
        <v>-4.1932963366067701E-2</v>
      </c>
      <c r="AR895" s="12">
        <v>2.3263582361844701E-2</v>
      </c>
      <c r="AS895" s="12">
        <v>-1.0267815577001399E-2</v>
      </c>
      <c r="AT895" s="12">
        <v>-4.0400097956904697E-2</v>
      </c>
      <c r="AU895" s="12">
        <v>2.8523594650489498E-2</v>
      </c>
      <c r="AW895">
        <f t="array" ref="AW895">SUMPRODUCT(B895:AU895,TRANSPOSE('QoL regression results'!$H$3:$H$48))</f>
        <v>0.86458483900425764</v>
      </c>
    </row>
    <row r="896" spans="1:49" x14ac:dyDescent="0.3">
      <c r="A896">
        <v>895</v>
      </c>
      <c r="B896" s="12">
        <v>0.89351603418621295</v>
      </c>
      <c r="C896" s="12">
        <v>-2.15163048992335E-3</v>
      </c>
      <c r="D896" s="12">
        <v>-1.0694020468825199E-2</v>
      </c>
      <c r="E896" s="12">
        <v>-3.2402250758001197E-2</v>
      </c>
      <c r="F896" s="12">
        <v>1.0593557391888201E-2</v>
      </c>
      <c r="G896" s="12">
        <v>-6.4329181497489404E-4</v>
      </c>
      <c r="H896" s="12">
        <v>8.3212245511425E-3</v>
      </c>
      <c r="I896" s="12">
        <v>1.0200423963918299E-2</v>
      </c>
      <c r="J896" s="12">
        <v>-6.3188046507851398E-2</v>
      </c>
      <c r="K896" s="12">
        <v>-4.8086287952468901E-2</v>
      </c>
      <c r="L896" s="12">
        <v>-9.5508158298917803E-2</v>
      </c>
      <c r="M896" s="12">
        <v>-7.5948488026354594E-2</v>
      </c>
      <c r="N896" s="12">
        <v>-9.4946449528137099E-3</v>
      </c>
      <c r="O896" s="12">
        <v>-4.65433731679143E-2</v>
      </c>
      <c r="P896" s="12">
        <v>-0.127582625564721</v>
      </c>
      <c r="Q896" s="12">
        <v>-9.4424291944112601E-2</v>
      </c>
      <c r="R896" s="12">
        <v>-8.4906565275668505E-3</v>
      </c>
      <c r="S896" s="12">
        <v>-5.2741082549609297E-2</v>
      </c>
      <c r="T896" s="12">
        <v>-8.2337927361735702E-2</v>
      </c>
      <c r="U896" s="12">
        <v>1.0091519944762E-2</v>
      </c>
      <c r="V896" s="12">
        <v>-9.5286535844785303E-2</v>
      </c>
      <c r="W896" s="12">
        <v>-4.18573932353416E-2</v>
      </c>
      <c r="X896" s="12">
        <v>-3.4035656581695599E-2</v>
      </c>
      <c r="Y896" s="12">
        <v>-1.3617133011316999E-2</v>
      </c>
      <c r="Z896" s="12">
        <v>-6.1852077869237803E-3</v>
      </c>
      <c r="AA896" s="12">
        <v>-3.1155472446138699E-2</v>
      </c>
      <c r="AB896" s="12">
        <v>-6.7741824066368903E-2</v>
      </c>
      <c r="AC896" s="12">
        <v>-2.3884836817932201E-2</v>
      </c>
      <c r="AD896" s="12">
        <v>-3.01183105755999E-2</v>
      </c>
      <c r="AE896" s="12">
        <v>-2.4019516083384498E-2</v>
      </c>
      <c r="AF896" s="12">
        <v>-1.97207475043173E-2</v>
      </c>
      <c r="AG896" s="12">
        <v>-4.3117720006443302E-2</v>
      </c>
      <c r="AH896" s="12">
        <v>-2.20442473948219E-2</v>
      </c>
      <c r="AI896" s="12">
        <v>-1.70375136843205E-2</v>
      </c>
      <c r="AJ896" s="12">
        <v>-1.1875266748832901E-2</v>
      </c>
      <c r="AK896" s="12">
        <v>8.5548008330549102E-4</v>
      </c>
      <c r="AL896" s="12">
        <v>6.7884957894629701E-3</v>
      </c>
      <c r="AM896" s="12">
        <v>-5.6784262148255101E-3</v>
      </c>
      <c r="AN896" s="12">
        <v>-1.5889285221094802E-2</v>
      </c>
      <c r="AO896" s="12">
        <v>-3.0158106735555201E-2</v>
      </c>
      <c r="AP896" s="12">
        <v>-1.17941031709871E-2</v>
      </c>
      <c r="AQ896" s="12">
        <v>-4.1718246166427803E-2</v>
      </c>
      <c r="AR896" s="12">
        <v>2.6058922150920299E-2</v>
      </c>
      <c r="AS896" s="12">
        <v>-1.5257780305971099E-2</v>
      </c>
      <c r="AT896" s="12">
        <v>-4.7009888076357399E-2</v>
      </c>
      <c r="AU896" s="12">
        <v>3.00831486228786E-2</v>
      </c>
      <c r="AW896">
        <f t="array" ref="AW896">SUMPRODUCT(B896:AU896,TRANSPOSE('QoL regression results'!$H$3:$H$48))</f>
        <v>0.87826028258085398</v>
      </c>
    </row>
    <row r="897" spans="1:49" x14ac:dyDescent="0.3">
      <c r="A897">
        <v>896</v>
      </c>
      <c r="B897" s="12">
        <v>0.89535867387892898</v>
      </c>
      <c r="C897" s="12">
        <v>9.7683430656684694E-3</v>
      </c>
      <c r="D897" s="12">
        <v>4.8062369696306199E-3</v>
      </c>
      <c r="E897" s="12">
        <v>1.6680948858830001E-2</v>
      </c>
      <c r="F897" s="12">
        <v>2.3414584589091601E-2</v>
      </c>
      <c r="G897" s="12">
        <v>9.1318508484722703E-3</v>
      </c>
      <c r="H897" s="12">
        <v>-1.03834968446986E-2</v>
      </c>
      <c r="I897" s="12">
        <v>-2.73893749074118E-2</v>
      </c>
      <c r="J897" s="12">
        <v>-4.7748521500380801E-2</v>
      </c>
      <c r="K897" s="12">
        <v>-3.6885114631227102E-2</v>
      </c>
      <c r="L897" s="12">
        <v>-8.5835294241166704E-2</v>
      </c>
      <c r="M897" s="12">
        <v>-9.8868928350399995E-2</v>
      </c>
      <c r="N897" s="12">
        <v>-1.5682672758475898E-2</v>
      </c>
      <c r="O897" s="12">
        <v>-4.3749212469878798E-2</v>
      </c>
      <c r="P897" s="12">
        <v>-8.2105422568943001E-2</v>
      </c>
      <c r="Q897" s="12">
        <v>-4.9961659828747902E-2</v>
      </c>
      <c r="R897" s="12">
        <v>-6.1853748669693398E-2</v>
      </c>
      <c r="S897" s="12">
        <v>-4.9655994342723997E-2</v>
      </c>
      <c r="T897" s="12">
        <v>-7.5327750384519096E-2</v>
      </c>
      <c r="U897" s="12">
        <v>-1.42984310574217E-2</v>
      </c>
      <c r="V897" s="12">
        <v>-0.11366505014740499</v>
      </c>
      <c r="W897" s="12">
        <v>-3.5384639883995997E-2</v>
      </c>
      <c r="X897" s="12">
        <v>-4.8654392095256703E-2</v>
      </c>
      <c r="Y897" s="12">
        <v>-7.1125540998799603E-3</v>
      </c>
      <c r="Z897" s="12">
        <v>5.0236639515155697E-3</v>
      </c>
      <c r="AA897" s="12">
        <v>-1.9366932860181801E-2</v>
      </c>
      <c r="AB897" s="12">
        <v>-7.3079347737354805E-2</v>
      </c>
      <c r="AC897" s="12">
        <v>-4.2721524303413902E-2</v>
      </c>
      <c r="AD897" s="12">
        <v>-1.7203624100234301E-2</v>
      </c>
      <c r="AE897" s="12">
        <v>-2.12064956752121E-2</v>
      </c>
      <c r="AF897" s="12">
        <v>-2.6042285587793701E-2</v>
      </c>
      <c r="AG897" s="12">
        <v>-3.7610407929122597E-2</v>
      </c>
      <c r="AH897" s="12">
        <v>-4.0588506525898203E-2</v>
      </c>
      <c r="AI897" s="12">
        <v>-1.41450962081073E-2</v>
      </c>
      <c r="AJ897" s="12">
        <v>-1.4104155947101901E-2</v>
      </c>
      <c r="AK897" s="12">
        <v>-7.11785650813821E-3</v>
      </c>
      <c r="AL897" s="12">
        <v>-3.7902046062494401E-3</v>
      </c>
      <c r="AM897" s="12">
        <v>-9.2038070405915107E-3</v>
      </c>
      <c r="AN897" s="12">
        <v>-2.54411672406595E-2</v>
      </c>
      <c r="AO897" s="12">
        <v>-3.6192017037597002E-2</v>
      </c>
      <c r="AP897" s="12">
        <v>-1.2522353330358499E-2</v>
      </c>
      <c r="AQ897" s="12">
        <v>-4.2756002930880499E-2</v>
      </c>
      <c r="AR897" s="12">
        <v>2.7919425258788599E-2</v>
      </c>
      <c r="AS897" s="12">
        <v>-1.6652464844750699E-2</v>
      </c>
      <c r="AT897" s="12">
        <v>-4.6062173003274101E-2</v>
      </c>
      <c r="AU897" s="12">
        <v>2.9074488539474402E-2</v>
      </c>
      <c r="AW897">
        <f t="array" ref="AW897">SUMPRODUCT(B897:AU897,TRANSPOSE('QoL regression results'!$H$3:$H$48))</f>
        <v>0.85097996274678134</v>
      </c>
    </row>
    <row r="898" spans="1:49" x14ac:dyDescent="0.3">
      <c r="A898">
        <v>897</v>
      </c>
      <c r="B898" s="12">
        <v>0.88127376147605496</v>
      </c>
      <c r="C898" s="12">
        <v>1.4234036427758199E-3</v>
      </c>
      <c r="D898" s="12">
        <v>-5.8316687318495201E-3</v>
      </c>
      <c r="E898" s="12">
        <v>-5.0571900463567201E-2</v>
      </c>
      <c r="F898" s="12">
        <v>1.7294150341660101E-2</v>
      </c>
      <c r="G898" s="12">
        <v>9.6525545874594793E-3</v>
      </c>
      <c r="H898" s="12">
        <v>9.7124478005585595E-3</v>
      </c>
      <c r="I898" s="12">
        <v>-8.7320054702385592E-3</v>
      </c>
      <c r="J898" s="12">
        <v>-8.5595321306099204E-2</v>
      </c>
      <c r="K898" s="12">
        <v>-3.5077918582658699E-2</v>
      </c>
      <c r="L898" s="12">
        <v>-0.100564495627868</v>
      </c>
      <c r="M898" s="12">
        <v>-8.4178807985639301E-2</v>
      </c>
      <c r="N898" s="12">
        <v>-1.59764448965318E-2</v>
      </c>
      <c r="O898" s="12">
        <v>-7.9046885082512702E-2</v>
      </c>
      <c r="P898" s="12">
        <v>-6.8054633276971199E-2</v>
      </c>
      <c r="Q898" s="12">
        <v>-5.4595626034657299E-2</v>
      </c>
      <c r="R898" s="12">
        <v>-8.3735344823965593E-2</v>
      </c>
      <c r="S898" s="12">
        <v>-4.97024130821739E-2</v>
      </c>
      <c r="T898" s="12">
        <v>-8.3216867066222902E-2</v>
      </c>
      <c r="U898" s="12">
        <v>-8.4042044402823698E-3</v>
      </c>
      <c r="V898" s="12">
        <v>-4.5008132965607399E-2</v>
      </c>
      <c r="W898" s="12">
        <v>-2.33368922605829E-2</v>
      </c>
      <c r="X898" s="12">
        <v>-2.8990356350707701E-2</v>
      </c>
      <c r="Y898" s="12">
        <v>-1.4911093159749899E-2</v>
      </c>
      <c r="Z898" s="12">
        <v>-1.7747205640183901E-2</v>
      </c>
      <c r="AA898" s="12">
        <v>-1.8030860696302199E-2</v>
      </c>
      <c r="AB898" s="12">
        <v>-7.3071374860500804E-2</v>
      </c>
      <c r="AC898" s="12">
        <v>-1.1953988402897801E-2</v>
      </c>
      <c r="AD898" s="12">
        <v>5.2566319793517703E-2</v>
      </c>
      <c r="AE898" s="12">
        <v>-2.3170286809198901E-2</v>
      </c>
      <c r="AF898" s="12">
        <v>-8.8199548149135495E-3</v>
      </c>
      <c r="AG898" s="12">
        <v>-3.8407825783997901E-2</v>
      </c>
      <c r="AH898" s="12">
        <v>-2.9667006027938401E-2</v>
      </c>
      <c r="AI898" s="12">
        <v>-1.7270100340750199E-2</v>
      </c>
      <c r="AJ898" s="12">
        <v>-1.10803324210282E-2</v>
      </c>
      <c r="AK898" s="12">
        <v>4.1347264379819199E-3</v>
      </c>
      <c r="AL898" s="12">
        <v>6.6371692775935203E-3</v>
      </c>
      <c r="AM898" s="12">
        <v>-8.5401836990321098E-3</v>
      </c>
      <c r="AN898" s="12">
        <v>-9.1195441163713694E-3</v>
      </c>
      <c r="AO898" s="12">
        <v>-2.46707486177591E-2</v>
      </c>
      <c r="AP898" s="12">
        <v>-1.16959626833256E-2</v>
      </c>
      <c r="AQ898" s="12">
        <v>-4.4252998515458698E-2</v>
      </c>
      <c r="AR898" s="12">
        <v>2.45178739326724E-2</v>
      </c>
      <c r="AS898" s="12">
        <v>-1.24930583658015E-2</v>
      </c>
      <c r="AT898" s="12">
        <v>-4.56932781611935E-2</v>
      </c>
      <c r="AU898" s="12">
        <v>3.3698443521265498E-2</v>
      </c>
      <c r="AW898">
        <f t="array" ref="AW898">SUMPRODUCT(B898:AU898,TRANSPOSE('QoL regression results'!$H$3:$H$48))</f>
        <v>0.85824392472571009</v>
      </c>
    </row>
    <row r="899" spans="1:49" x14ac:dyDescent="0.3">
      <c r="A899">
        <v>898</v>
      </c>
      <c r="B899" s="12">
        <v>0.87256816585960895</v>
      </c>
      <c r="C899" s="12">
        <v>5.2267524619941802E-3</v>
      </c>
      <c r="D899" s="12">
        <v>-1.07836697885738E-3</v>
      </c>
      <c r="E899" s="12">
        <v>-4.8440497993123603E-2</v>
      </c>
      <c r="F899" s="12">
        <v>1.70526636554507E-2</v>
      </c>
      <c r="G899" s="12">
        <v>1.8318060121814798E-2</v>
      </c>
      <c r="H899" s="12">
        <v>-8.2619325620283297E-3</v>
      </c>
      <c r="I899" s="12">
        <v>-2.25388957624307E-3</v>
      </c>
      <c r="J899" s="12">
        <v>-6.1471036661639798E-2</v>
      </c>
      <c r="K899" s="12">
        <v>-3.5814033619709203E-2</v>
      </c>
      <c r="L899" s="12">
        <v>-6.8273005039363899E-2</v>
      </c>
      <c r="M899" s="12">
        <v>-7.4713578934523198E-2</v>
      </c>
      <c r="N899" s="12">
        <v>-1.1746933857443201E-2</v>
      </c>
      <c r="O899" s="12">
        <v>-5.11703120861886E-2</v>
      </c>
      <c r="P899" s="12">
        <v>-7.7217511662941996E-2</v>
      </c>
      <c r="Q899" s="12">
        <v>-4.5640475546575299E-2</v>
      </c>
      <c r="R899" s="12">
        <v>-4.1278590519016799E-2</v>
      </c>
      <c r="S899" s="12">
        <v>-4.55348549532473E-2</v>
      </c>
      <c r="T899" s="12">
        <v>-9.9478632070534895E-2</v>
      </c>
      <c r="U899" s="12">
        <v>-7.8996569698929903E-3</v>
      </c>
      <c r="V899" s="12">
        <v>-1.59169780396861E-2</v>
      </c>
      <c r="W899" s="12">
        <v>-3.3689552375907303E-2</v>
      </c>
      <c r="X899" s="12">
        <v>-2.9281335302394799E-2</v>
      </c>
      <c r="Y899" s="12">
        <v>7.6527747405247997E-3</v>
      </c>
      <c r="Z899" s="12">
        <v>2.1316145901298499E-2</v>
      </c>
      <c r="AA899" s="12">
        <v>-1.6662482056151302E-2</v>
      </c>
      <c r="AB899" s="12">
        <v>-7.3208112416679502E-2</v>
      </c>
      <c r="AC899" s="12">
        <v>-4.8264873835660201E-2</v>
      </c>
      <c r="AD899" s="12">
        <v>-1.3005565771414001E-2</v>
      </c>
      <c r="AE899" s="12">
        <v>-2.3575813640441201E-2</v>
      </c>
      <c r="AF899" s="12">
        <v>-1.06576493295373E-2</v>
      </c>
      <c r="AG899" s="12">
        <v>-4.6592678972157103E-2</v>
      </c>
      <c r="AH899" s="12">
        <v>-2.9686535191581501E-2</v>
      </c>
      <c r="AI899" s="12">
        <v>-1.3601586431704501E-2</v>
      </c>
      <c r="AJ899" s="12">
        <v>-1.33730141721757E-2</v>
      </c>
      <c r="AK899" s="12">
        <v>6.5470712194065101E-3</v>
      </c>
      <c r="AL899" s="12">
        <v>1.12424892133028E-2</v>
      </c>
      <c r="AM899" s="12">
        <v>3.4355813471726401E-3</v>
      </c>
      <c r="AN899" s="12">
        <v>-1.1098716190687301E-2</v>
      </c>
      <c r="AO899" s="12">
        <v>-2.28409382381131E-2</v>
      </c>
      <c r="AP899" s="12">
        <v>-1.18131883261303E-2</v>
      </c>
      <c r="AQ899" s="12">
        <v>-4.0523315961206299E-2</v>
      </c>
      <c r="AR899" s="12">
        <v>1.8298432194516202E-2</v>
      </c>
      <c r="AS899" s="12">
        <v>-1.14245279292958E-2</v>
      </c>
      <c r="AT899" s="12">
        <v>-4.0301291019587702E-2</v>
      </c>
      <c r="AU899" s="12">
        <v>3.7446980694158603E-2</v>
      </c>
      <c r="AW899">
        <f t="array" ref="AW899">SUMPRODUCT(B899:AU899,TRANSPOSE('QoL regression results'!$H$3:$H$48))</f>
        <v>0.8541241198813303</v>
      </c>
    </row>
    <row r="900" spans="1:49" x14ac:dyDescent="0.3">
      <c r="A900">
        <v>899</v>
      </c>
      <c r="B900" s="12">
        <v>0.89114122765959602</v>
      </c>
      <c r="C900" s="12">
        <v>3.94057677996844E-3</v>
      </c>
      <c r="D900" s="12">
        <v>-9.8013940499021898E-3</v>
      </c>
      <c r="E900" s="12">
        <v>-1.7043640100662401E-2</v>
      </c>
      <c r="F900" s="12">
        <v>1.8311788931416301E-2</v>
      </c>
      <c r="G900" s="12">
        <v>1.9539475470661899E-2</v>
      </c>
      <c r="H900" s="12">
        <v>-4.2684689511930298E-3</v>
      </c>
      <c r="I900" s="12">
        <v>-1.49978602716489E-2</v>
      </c>
      <c r="J900" s="12">
        <v>-8.1614077793877193E-2</v>
      </c>
      <c r="K900" s="12">
        <v>-3.7272562994277003E-2</v>
      </c>
      <c r="L900" s="12">
        <v>-9.2431518684383096E-2</v>
      </c>
      <c r="M900" s="12">
        <v>-0.12459447231941501</v>
      </c>
      <c r="N900" s="12">
        <v>-1.4971762824003001E-2</v>
      </c>
      <c r="O900" s="12">
        <v>-7.1492293577718899E-2</v>
      </c>
      <c r="P900" s="12">
        <v>-9.8217287168412298E-2</v>
      </c>
      <c r="Q900" s="12">
        <v>-7.0267069081199299E-2</v>
      </c>
      <c r="R900" s="12">
        <v>-4.43370810951342E-2</v>
      </c>
      <c r="S900" s="12">
        <v>-4.81456100559517E-2</v>
      </c>
      <c r="T900" s="12">
        <v>-6.4557498488704096E-2</v>
      </c>
      <c r="U900" s="12">
        <v>-1.87434360224558E-2</v>
      </c>
      <c r="V900" s="12">
        <v>-0.12434908065219499</v>
      </c>
      <c r="W900" s="12">
        <v>-1.7214703620159501E-2</v>
      </c>
      <c r="X900" s="12">
        <v>-1.6419093054631E-2</v>
      </c>
      <c r="Y900" s="12">
        <v>1.0358943646264899E-3</v>
      </c>
      <c r="Z900" s="12">
        <v>-3.63057565601081E-2</v>
      </c>
      <c r="AA900" s="12">
        <v>-1.63575219704125E-2</v>
      </c>
      <c r="AB900" s="12">
        <v>-6.4800370555394199E-2</v>
      </c>
      <c r="AC900" s="12">
        <v>1.1808631070624E-2</v>
      </c>
      <c r="AD900" s="12">
        <v>-3.99872246795068E-2</v>
      </c>
      <c r="AE900" s="12">
        <v>-2.1310778975926301E-2</v>
      </c>
      <c r="AF900" s="12">
        <v>-1.31230563228772E-2</v>
      </c>
      <c r="AG900" s="12">
        <v>-4.0764623460734901E-2</v>
      </c>
      <c r="AH900" s="12">
        <v>-3.7572125556457697E-2</v>
      </c>
      <c r="AI900" s="12">
        <v>-1.46633809448931E-2</v>
      </c>
      <c r="AJ900" s="12">
        <v>-1.2098161544859201E-2</v>
      </c>
      <c r="AK900" s="12">
        <v>2.1686740352271899E-3</v>
      </c>
      <c r="AL900" s="12">
        <v>8.2463685341516609E-3</v>
      </c>
      <c r="AM900" s="12">
        <v>-5.2842672683749399E-3</v>
      </c>
      <c r="AN900" s="12">
        <v>-1.51690216434074E-2</v>
      </c>
      <c r="AO900" s="12">
        <v>-3.6472968924957001E-2</v>
      </c>
      <c r="AP900" s="12">
        <v>-5.9225171227314504E-3</v>
      </c>
      <c r="AQ900" s="12">
        <v>-3.3859085206280302E-2</v>
      </c>
      <c r="AR900" s="12">
        <v>2.0544563487631898E-2</v>
      </c>
      <c r="AS900" s="12">
        <v>-1.7868828309116899E-2</v>
      </c>
      <c r="AT900" s="12">
        <v>-4.9217031258414201E-2</v>
      </c>
      <c r="AU900" s="12">
        <v>2.89952608770533E-2</v>
      </c>
      <c r="AW900">
        <f t="array" ref="AW900">SUMPRODUCT(B900:AU900,TRANSPOSE('QoL regression results'!$H$3:$H$48))</f>
        <v>0.86181547063728992</v>
      </c>
    </row>
    <row r="901" spans="1:49" x14ac:dyDescent="0.3">
      <c r="A901">
        <v>900</v>
      </c>
      <c r="B901" s="12">
        <v>0.88408840066493899</v>
      </c>
      <c r="C901" s="12">
        <v>6.1384516753460903E-3</v>
      </c>
      <c r="D901" s="12">
        <v>-7.7394803832055098E-3</v>
      </c>
      <c r="E901" s="12">
        <v>-1.88969744769939E-2</v>
      </c>
      <c r="F901" s="12">
        <v>7.6401777941020599E-3</v>
      </c>
      <c r="G901" s="12">
        <v>4.2812431008097803E-3</v>
      </c>
      <c r="H901" s="12">
        <v>-1.12912565849145E-2</v>
      </c>
      <c r="I901" s="12">
        <v>6.5988446763575997E-3</v>
      </c>
      <c r="J901" s="12">
        <v>-3.0661081494820101E-2</v>
      </c>
      <c r="K901" s="12">
        <v>-4.1125052036436099E-2</v>
      </c>
      <c r="L901" s="12">
        <v>-7.8118474636704599E-2</v>
      </c>
      <c r="M901" s="12">
        <v>-5.8616081316148802E-2</v>
      </c>
      <c r="N901" s="12">
        <v>-2.0675222889240698E-2</v>
      </c>
      <c r="O901" s="12">
        <v>-7.8578943738775706E-2</v>
      </c>
      <c r="P901" s="12">
        <v>-8.1665436307025399E-2</v>
      </c>
      <c r="Q901" s="12">
        <v>-2.0820134064689799E-2</v>
      </c>
      <c r="R901" s="12">
        <v>-7.0389927938083893E-2</v>
      </c>
      <c r="S901" s="12">
        <v>-6.9861656095497604E-2</v>
      </c>
      <c r="T901" s="12">
        <v>-9.5347524990558805E-2</v>
      </c>
      <c r="U901" s="12">
        <v>3.9494766815969104E-3</v>
      </c>
      <c r="V901" s="12">
        <v>-1.08398485974194E-2</v>
      </c>
      <c r="W901" s="12">
        <v>-2.2173977971319599E-2</v>
      </c>
      <c r="X901" s="12">
        <v>-3.4810576441485497E-2</v>
      </c>
      <c r="Y901" s="12">
        <v>-9.7885150021543403E-3</v>
      </c>
      <c r="Z901" s="12">
        <v>-1.1750171150124901E-2</v>
      </c>
      <c r="AA901" s="12">
        <v>-1.781313198903E-2</v>
      </c>
      <c r="AB901" s="12">
        <v>-7.2897199534555396E-2</v>
      </c>
      <c r="AC901" s="12">
        <v>4.2431040428810704E-3</v>
      </c>
      <c r="AD901" s="12">
        <v>-2.6040783303031101E-3</v>
      </c>
      <c r="AE901" s="12">
        <v>-2.4420439916701901E-2</v>
      </c>
      <c r="AF901" s="12">
        <v>-1.92998992621689E-2</v>
      </c>
      <c r="AG901" s="12">
        <v>-4.5503931186751001E-2</v>
      </c>
      <c r="AH901" s="12">
        <v>-2.6611461407045501E-2</v>
      </c>
      <c r="AI901" s="12">
        <v>-1.1257026052033801E-2</v>
      </c>
      <c r="AJ901" s="12">
        <v>-1.5895838873756601E-2</v>
      </c>
      <c r="AK901" s="12">
        <v>1.19937372970058E-3</v>
      </c>
      <c r="AL901" s="12">
        <v>9.77233883440933E-3</v>
      </c>
      <c r="AM901" s="12">
        <v>-1.6025902254996999E-3</v>
      </c>
      <c r="AN901" s="12">
        <v>-1.4482475446876E-2</v>
      </c>
      <c r="AO901" s="12">
        <v>-2.9873870607894398E-2</v>
      </c>
      <c r="AP901" s="12">
        <v>-7.4157830590172004E-3</v>
      </c>
      <c r="AQ901" s="12">
        <v>-4.3594780359589497E-2</v>
      </c>
      <c r="AR901" s="12">
        <v>2.3063343277433701E-2</v>
      </c>
      <c r="AS901" s="12">
        <v>-7.5166640826228297E-3</v>
      </c>
      <c r="AT901" s="12">
        <v>-4.23383426403805E-2</v>
      </c>
      <c r="AU901" s="12">
        <v>3.1728708070712201E-2</v>
      </c>
      <c r="AW901">
        <f t="array" ref="AW901">SUMPRODUCT(B901:AU901,TRANSPOSE('QoL regression results'!$H$3:$H$48))</f>
        <v>0.86724927809230279</v>
      </c>
    </row>
    <row r="902" spans="1:49" x14ac:dyDescent="0.3">
      <c r="A902">
        <v>901</v>
      </c>
      <c r="B902" s="12">
        <v>0.88554159166910096</v>
      </c>
      <c r="C902" s="12">
        <v>1.77447554546687E-3</v>
      </c>
      <c r="D902" s="12">
        <v>-1.4979493758396901E-2</v>
      </c>
      <c r="E902" s="12">
        <v>2.2877414487961802E-2</v>
      </c>
      <c r="F902" s="12">
        <v>1.6393038039280401E-2</v>
      </c>
      <c r="G902" s="12">
        <v>1.6168893802785099E-2</v>
      </c>
      <c r="H902" s="12">
        <v>-1.7102831864706299E-2</v>
      </c>
      <c r="I902" s="12">
        <v>-1.08111687466051E-2</v>
      </c>
      <c r="J902" s="12">
        <v>-7.5640229072831605E-2</v>
      </c>
      <c r="K902" s="12">
        <v>-3.7826692604902797E-2</v>
      </c>
      <c r="L902" s="12">
        <v>-9.1211030571068705E-2</v>
      </c>
      <c r="M902" s="12">
        <v>-5.4359870347645098E-2</v>
      </c>
      <c r="N902" s="12">
        <v>-2.2784596658353699E-2</v>
      </c>
      <c r="O902" s="12">
        <v>-7.7155035556233098E-2</v>
      </c>
      <c r="P902" s="12">
        <v>-0.102471985349226</v>
      </c>
      <c r="Q902" s="12">
        <v>-5.2809790528199597E-2</v>
      </c>
      <c r="R902" s="12">
        <v>-7.8945351187320295E-2</v>
      </c>
      <c r="S902" s="12">
        <v>-2.6665515482805002E-2</v>
      </c>
      <c r="T902" s="12">
        <v>-9.0191040040602799E-2</v>
      </c>
      <c r="U902" s="12">
        <v>-1.9368826907892401E-3</v>
      </c>
      <c r="V902" s="12">
        <v>-4.6179334064528399E-2</v>
      </c>
      <c r="W902" s="12">
        <v>-1.3635171614890701E-2</v>
      </c>
      <c r="X902" s="12">
        <v>-3.6767106232357301E-2</v>
      </c>
      <c r="Y902" s="12">
        <v>-3.9880072417926099E-2</v>
      </c>
      <c r="Z902" s="12">
        <v>1.74919737731427E-2</v>
      </c>
      <c r="AA902" s="12">
        <v>-1.2027600885885101E-2</v>
      </c>
      <c r="AB902" s="12">
        <v>-6.6652300417473206E-2</v>
      </c>
      <c r="AC902" s="12">
        <v>1.0398144478843799E-2</v>
      </c>
      <c r="AD902" s="12">
        <v>-1.16180308449983E-2</v>
      </c>
      <c r="AE902" s="12">
        <v>-2.2036694528624001E-2</v>
      </c>
      <c r="AF902" s="12">
        <v>-1.8176552552243201E-2</v>
      </c>
      <c r="AG902" s="12">
        <v>-4.6152643164450897E-2</v>
      </c>
      <c r="AH902" s="12">
        <v>-2.6760680872133801E-2</v>
      </c>
      <c r="AI902" s="12">
        <v>-1.89174242074788E-2</v>
      </c>
      <c r="AJ902" s="12">
        <v>-1.12264135478248E-2</v>
      </c>
      <c r="AK902" s="12">
        <v>-3.7889755093565998E-3</v>
      </c>
      <c r="AL902" s="13">
        <v>-9.2100792719493701E-5</v>
      </c>
      <c r="AM902" s="12">
        <v>-8.7277884918535199E-3</v>
      </c>
      <c r="AN902" s="12">
        <v>-2.8707258299888499E-2</v>
      </c>
      <c r="AO902" s="12">
        <v>-3.8610494781061697E-2</v>
      </c>
      <c r="AP902" s="12">
        <v>-1.3175597406619201E-2</v>
      </c>
      <c r="AQ902" s="12">
        <v>-3.6643080334137497E-2</v>
      </c>
      <c r="AR902" s="12">
        <v>2.0716302732028801E-2</v>
      </c>
      <c r="AS902" s="12">
        <v>-5.74507773628119E-3</v>
      </c>
      <c r="AT902" s="12">
        <v>-4.09357257142067E-2</v>
      </c>
      <c r="AU902" s="12">
        <v>3.80965029319437E-2</v>
      </c>
      <c r="AW902">
        <f t="array" ref="AW902">SUMPRODUCT(B902:AU902,TRANSPOSE('QoL regression results'!$H$3:$H$48))</f>
        <v>0.85868881000424768</v>
      </c>
    </row>
    <row r="903" spans="1:49" x14ac:dyDescent="0.3">
      <c r="A903">
        <v>902</v>
      </c>
      <c r="B903" s="12">
        <v>0.89370652906822801</v>
      </c>
      <c r="C903" s="12">
        <v>-3.1512742268742702E-3</v>
      </c>
      <c r="D903" s="12">
        <v>-1.9099317568170598E-2</v>
      </c>
      <c r="E903" s="12">
        <v>-4.70476166414035E-2</v>
      </c>
      <c r="F903" s="12">
        <v>2.64450472967976E-2</v>
      </c>
      <c r="G903" s="12">
        <v>1.30521278691646E-2</v>
      </c>
      <c r="H903" s="12">
        <v>-1.2448912130351799E-3</v>
      </c>
      <c r="I903" s="12">
        <v>-5.0796225693723104E-3</v>
      </c>
      <c r="J903" s="12">
        <v>-7.0797009919241399E-2</v>
      </c>
      <c r="K903" s="12">
        <v>-4.2665584173803298E-2</v>
      </c>
      <c r="L903" s="12">
        <v>-8.4544100751731896E-2</v>
      </c>
      <c r="M903" s="12">
        <v>-9.3405314888994298E-2</v>
      </c>
      <c r="N903" s="12">
        <v>-1.8552239624853001E-2</v>
      </c>
      <c r="O903" s="12">
        <v>-3.6451058570854102E-2</v>
      </c>
      <c r="P903" s="12">
        <v>-0.149561953106707</v>
      </c>
      <c r="Q903" s="12">
        <v>-6.12332724391784E-2</v>
      </c>
      <c r="R903" s="12">
        <v>-6.0563018870954201E-2</v>
      </c>
      <c r="S903" s="12">
        <v>-4.2440152059020103E-2</v>
      </c>
      <c r="T903" s="12">
        <v>-9.7199915891254596E-2</v>
      </c>
      <c r="U903" s="12">
        <v>1.0797591920059401E-2</v>
      </c>
      <c r="V903" s="12">
        <v>-3.80392546810535E-2</v>
      </c>
      <c r="W903" s="12">
        <v>-3.2741371929312098E-2</v>
      </c>
      <c r="X903" s="12">
        <v>-2.4370151404709699E-2</v>
      </c>
      <c r="Y903" s="12">
        <v>-1.6113585556062401E-2</v>
      </c>
      <c r="Z903" s="12">
        <v>-1.8771700672054002E-2</v>
      </c>
      <c r="AA903" s="12">
        <v>-2.3273517016290001E-2</v>
      </c>
      <c r="AB903" s="12">
        <v>-5.7211083144203999E-2</v>
      </c>
      <c r="AC903" s="12">
        <v>-6.4198478009526994E-2</v>
      </c>
      <c r="AD903" s="12">
        <v>-1.17192414465865E-2</v>
      </c>
      <c r="AE903" s="12">
        <v>-2.5692643768295199E-2</v>
      </c>
      <c r="AF903" s="12">
        <v>-9.3573737166846496E-3</v>
      </c>
      <c r="AG903" s="12">
        <v>-4.4782210781482902E-2</v>
      </c>
      <c r="AH903" s="12">
        <v>-3.6130593831032898E-2</v>
      </c>
      <c r="AI903" s="12">
        <v>-1.9174731236448399E-2</v>
      </c>
      <c r="AJ903" s="12">
        <v>-1.145898843601E-2</v>
      </c>
      <c r="AK903" s="12">
        <v>2.5077619217003902E-4</v>
      </c>
      <c r="AL903" s="12">
        <v>5.4953363329461402E-3</v>
      </c>
      <c r="AM903" s="12">
        <v>-6.4932486011292298E-3</v>
      </c>
      <c r="AN903" s="12">
        <v>-2.12639352692338E-2</v>
      </c>
      <c r="AO903" s="12">
        <v>-2.96144237177739E-2</v>
      </c>
      <c r="AP903" s="12">
        <v>-6.2045956116552597E-3</v>
      </c>
      <c r="AQ903" s="12">
        <v>-3.5960197914285001E-2</v>
      </c>
      <c r="AR903" s="12">
        <v>2.04399734374827E-2</v>
      </c>
      <c r="AS903" s="12">
        <v>-1.3314336401796601E-2</v>
      </c>
      <c r="AT903" s="12">
        <v>-4.7466924010387497E-2</v>
      </c>
      <c r="AU903" s="12">
        <v>3.2423367682743398E-2</v>
      </c>
      <c r="AW903">
        <f t="array" ref="AW903">SUMPRODUCT(B903:AU903,TRANSPOSE('QoL regression results'!$H$3:$H$48))</f>
        <v>0.8630712715701413</v>
      </c>
    </row>
    <row r="904" spans="1:49" x14ac:dyDescent="0.3">
      <c r="A904">
        <v>903</v>
      </c>
      <c r="B904" s="12">
        <v>0.88606840823830502</v>
      </c>
      <c r="C904" s="12">
        <v>9.0086917788373896E-3</v>
      </c>
      <c r="D904" s="12">
        <v>-3.3528988097975801E-3</v>
      </c>
      <c r="E904" s="12">
        <v>-3.0075574415513801E-2</v>
      </c>
      <c r="F904" s="12">
        <v>1.8927561895309499E-2</v>
      </c>
      <c r="G904" s="12">
        <v>1.05857009634503E-2</v>
      </c>
      <c r="H904" s="12">
        <v>1.6155876979547599E-2</v>
      </c>
      <c r="I904" s="12">
        <v>-2.8473941207062401E-2</v>
      </c>
      <c r="J904" s="12">
        <v>-5.68057348464883E-2</v>
      </c>
      <c r="K904" s="12">
        <v>-3.7437464287523599E-2</v>
      </c>
      <c r="L904" s="12">
        <v>-7.2567765421639605E-2</v>
      </c>
      <c r="M904" s="12">
        <v>-3.2792764411333102E-2</v>
      </c>
      <c r="N904" s="12">
        <v>-2.2823893320327401E-2</v>
      </c>
      <c r="O904" s="12">
        <v>-7.0200843336595403E-2</v>
      </c>
      <c r="P904" s="12">
        <v>-0.10199155588584199</v>
      </c>
      <c r="Q904" s="12">
        <v>-5.1755158400997502E-2</v>
      </c>
      <c r="R904" s="12">
        <v>-7.5833635838602698E-2</v>
      </c>
      <c r="S904" s="12">
        <v>-6.0315207217187902E-2</v>
      </c>
      <c r="T904" s="12">
        <v>-8.3138359309178206E-2</v>
      </c>
      <c r="U904" s="12">
        <v>2.5080025230048001E-3</v>
      </c>
      <c r="V904" s="12">
        <v>-6.6565676721578898E-2</v>
      </c>
      <c r="W904" s="12">
        <v>-2.9528099387118902E-2</v>
      </c>
      <c r="X904" s="12">
        <v>-5.3038673309658002E-2</v>
      </c>
      <c r="Y904" s="12">
        <v>-3.5149012965444898E-2</v>
      </c>
      <c r="Z904" s="12">
        <v>1.00307188900478E-2</v>
      </c>
      <c r="AA904" s="12">
        <v>-1.5035044758043299E-2</v>
      </c>
      <c r="AB904" s="12">
        <v>-5.6925882101518901E-2</v>
      </c>
      <c r="AC904" s="12">
        <v>-3.1229276524953199E-2</v>
      </c>
      <c r="AD904" s="12">
        <v>-2.5819965179694499E-2</v>
      </c>
      <c r="AE904" s="12">
        <v>-1.9072156168488799E-2</v>
      </c>
      <c r="AF904" s="12">
        <v>-1.48282530233166E-2</v>
      </c>
      <c r="AG904" s="12">
        <v>-4.0183758275457102E-2</v>
      </c>
      <c r="AH904" s="12">
        <v>-3.1226502132491101E-2</v>
      </c>
      <c r="AI904" s="12">
        <v>-1.6362821299838199E-2</v>
      </c>
      <c r="AJ904" s="12">
        <v>-1.33722831681476E-2</v>
      </c>
      <c r="AK904" s="12">
        <v>2.2421925168712399E-3</v>
      </c>
      <c r="AL904" s="12">
        <v>6.5433491805849901E-3</v>
      </c>
      <c r="AM904" s="12">
        <v>-5.8728686903663698E-3</v>
      </c>
      <c r="AN904" s="12">
        <v>-1.32322631995999E-2</v>
      </c>
      <c r="AO904" s="12">
        <v>-3.3323100982911101E-2</v>
      </c>
      <c r="AP904" s="12">
        <v>-1.2587119032631801E-2</v>
      </c>
      <c r="AQ904" s="12">
        <v>-4.5082393640317998E-2</v>
      </c>
      <c r="AR904" s="12">
        <v>2.05390771143967E-2</v>
      </c>
      <c r="AS904" s="12">
        <v>-1.07618288364477E-2</v>
      </c>
      <c r="AT904" s="12">
        <v>-4.5930420916438099E-2</v>
      </c>
      <c r="AU904" s="12">
        <v>3.15713453042515E-2</v>
      </c>
      <c r="AW904">
        <f t="array" ref="AW904">SUMPRODUCT(B904:AU904,TRANSPOSE('QoL regression results'!$H$3:$H$48))</f>
        <v>0.86138525528639887</v>
      </c>
    </row>
    <row r="905" spans="1:49" x14ac:dyDescent="0.3">
      <c r="A905">
        <v>904</v>
      </c>
      <c r="B905" s="12">
        <v>0.88694513951499998</v>
      </c>
      <c r="C905" s="12">
        <v>2.0561275572655302E-3</v>
      </c>
      <c r="D905" s="12">
        <v>-1.0085081078595799E-2</v>
      </c>
      <c r="E905" s="12">
        <v>-4.1735595774708402E-2</v>
      </c>
      <c r="F905" s="12">
        <v>1.9727291862839499E-2</v>
      </c>
      <c r="G905" s="12">
        <v>2.5507771204447801E-2</v>
      </c>
      <c r="H905" s="12">
        <v>3.4519357451044002E-3</v>
      </c>
      <c r="I905" s="12">
        <v>-3.9864045080868701E-2</v>
      </c>
      <c r="J905" s="12">
        <v>-5.0544135294331598E-2</v>
      </c>
      <c r="K905" s="12">
        <v>-3.8841606600512203E-2</v>
      </c>
      <c r="L905" s="12">
        <v>-5.8519145467319102E-2</v>
      </c>
      <c r="M905" s="12">
        <v>-7.3688852635625496E-2</v>
      </c>
      <c r="N905" s="12">
        <v>-1.6434340277989901E-2</v>
      </c>
      <c r="O905" s="12">
        <v>-6.3153218061788904E-2</v>
      </c>
      <c r="P905" s="12">
        <v>-0.11567726923744</v>
      </c>
      <c r="Q905" s="12">
        <v>-6.1912563452750202E-2</v>
      </c>
      <c r="R905" s="12">
        <v>-6.1351262830344602E-2</v>
      </c>
      <c r="S905" s="12">
        <v>-6.2791337122903995E-2</v>
      </c>
      <c r="T905" s="12">
        <v>-7.9520252175317094E-2</v>
      </c>
      <c r="U905" s="12">
        <v>-5.9896100135896696E-3</v>
      </c>
      <c r="V905" s="12">
        <v>-2.3622719261923199E-2</v>
      </c>
      <c r="W905" s="12">
        <v>-2.5867216832800501E-2</v>
      </c>
      <c r="X905" s="12">
        <v>-4.70112730544801E-2</v>
      </c>
      <c r="Y905" s="12">
        <v>-3.4122831959070401E-3</v>
      </c>
      <c r="Z905" s="12">
        <v>-4.1223803351392002E-2</v>
      </c>
      <c r="AA905" s="12">
        <v>-2.08592842590338E-2</v>
      </c>
      <c r="AB905" s="12">
        <v>-4.3827384144634003E-2</v>
      </c>
      <c r="AC905" s="12">
        <v>-3.68000606069339E-3</v>
      </c>
      <c r="AD905" s="12">
        <v>-2.0504497263946798E-2</v>
      </c>
      <c r="AE905" s="12">
        <v>-2.68382792551888E-2</v>
      </c>
      <c r="AF905" s="12">
        <v>-2.1528671525629699E-2</v>
      </c>
      <c r="AG905" s="12">
        <v>-3.1308333888551497E-2</v>
      </c>
      <c r="AH905" s="12">
        <v>-3.1240389183135899E-2</v>
      </c>
      <c r="AI905" s="12">
        <v>-2.65696574365436E-2</v>
      </c>
      <c r="AJ905" s="12">
        <v>-1.46336494764062E-2</v>
      </c>
      <c r="AK905" s="12">
        <v>2.95797848797443E-3</v>
      </c>
      <c r="AL905" s="12">
        <v>4.8962551082955604E-3</v>
      </c>
      <c r="AM905" s="12">
        <v>-5.4878118580897902E-4</v>
      </c>
      <c r="AN905" s="12">
        <v>-1.76770662774672E-2</v>
      </c>
      <c r="AO905" s="12">
        <v>-3.1386090804134001E-2</v>
      </c>
      <c r="AP905" s="12">
        <v>-9.0990735970357898E-3</v>
      </c>
      <c r="AQ905" s="12">
        <v>-3.9343364127251999E-2</v>
      </c>
      <c r="AR905" s="12">
        <v>2.55813301636224E-2</v>
      </c>
      <c r="AS905" s="12">
        <v>-1.58384676402799E-2</v>
      </c>
      <c r="AT905" s="12">
        <v>-4.8112673965333398E-2</v>
      </c>
      <c r="AU905" s="12">
        <v>3.4527168857190399E-2</v>
      </c>
      <c r="AW905">
        <f t="array" ref="AW905">SUMPRODUCT(B905:AU905,TRANSPOSE('QoL regression results'!$H$3:$H$48))</f>
        <v>0.86060100544015972</v>
      </c>
    </row>
    <row r="906" spans="1:49" x14ac:dyDescent="0.3">
      <c r="A906">
        <v>905</v>
      </c>
      <c r="B906" s="12">
        <v>0.88769525823875095</v>
      </c>
      <c r="C906" s="12">
        <v>8.1454552791350894E-3</v>
      </c>
      <c r="D906" s="12">
        <v>3.0652249238525098E-2</v>
      </c>
      <c r="E906" s="12">
        <v>-8.8399798549145692E-3</v>
      </c>
      <c r="F906" s="12">
        <v>2.1111257667152598E-2</v>
      </c>
      <c r="G906" s="12">
        <v>-1.7547146547204199E-3</v>
      </c>
      <c r="H906" s="12">
        <v>3.6667076421116099E-3</v>
      </c>
      <c r="I906" s="12">
        <v>-2.35659220651065E-3</v>
      </c>
      <c r="J906" s="12">
        <v>-6.3886889803789607E-2</v>
      </c>
      <c r="K906" s="12">
        <v>-3.4882848114139602E-2</v>
      </c>
      <c r="L906" s="12">
        <v>-8.5930299611783903E-2</v>
      </c>
      <c r="M906" s="12">
        <v>-8.7260835105444801E-2</v>
      </c>
      <c r="N906" s="12">
        <v>-1.5602259435026199E-2</v>
      </c>
      <c r="O906" s="12">
        <v>-4.63460557775245E-2</v>
      </c>
      <c r="P906" s="12">
        <v>-0.11119904419092499</v>
      </c>
      <c r="Q906" s="12">
        <v>-6.9302536423160102E-2</v>
      </c>
      <c r="R906" s="12">
        <v>-5.65313476480893E-2</v>
      </c>
      <c r="S906" s="12">
        <v>-5.6112323980469898E-2</v>
      </c>
      <c r="T906" s="12">
        <v>-9.80619727894399E-2</v>
      </c>
      <c r="U906" s="12">
        <v>2.29274079145479E-2</v>
      </c>
      <c r="V906" s="12">
        <v>-6.7550856179254007E-2</v>
      </c>
      <c r="W906" s="12">
        <v>-3.9918937222762803E-2</v>
      </c>
      <c r="X906" s="12">
        <v>-2.6160785657443401E-2</v>
      </c>
      <c r="Y906" s="12">
        <v>-2.2341359230638701E-2</v>
      </c>
      <c r="Z906" s="12">
        <v>2.6687475867069399E-3</v>
      </c>
      <c r="AA906" s="12">
        <v>-2.45659784939843E-2</v>
      </c>
      <c r="AB906" s="12">
        <v>-6.7769960293970505E-2</v>
      </c>
      <c r="AC906" s="12">
        <v>-6.7518185923368695E-2</v>
      </c>
      <c r="AD906" s="12">
        <v>-3.3219140628877901E-3</v>
      </c>
      <c r="AE906" s="12">
        <v>-2.1976270498226799E-2</v>
      </c>
      <c r="AF906" s="12">
        <v>-1.26518172437785E-2</v>
      </c>
      <c r="AG906" s="12">
        <v>-4.6385779388294801E-2</v>
      </c>
      <c r="AH906" s="12">
        <v>-3.9411605723070398E-2</v>
      </c>
      <c r="AI906" s="12">
        <v>-2.1520798814564399E-2</v>
      </c>
      <c r="AJ906" s="12">
        <v>-9.1283290159756801E-3</v>
      </c>
      <c r="AK906" s="12">
        <v>-1.58669516852972E-4</v>
      </c>
      <c r="AL906" s="12">
        <v>7.9659138867861599E-3</v>
      </c>
      <c r="AM906" s="12">
        <v>-6.5495554016118699E-3</v>
      </c>
      <c r="AN906" s="12">
        <v>-1.44208642899122E-2</v>
      </c>
      <c r="AO906" s="12">
        <v>-3.1036197305596199E-2</v>
      </c>
      <c r="AP906" s="12">
        <v>-1.2131975736742601E-2</v>
      </c>
      <c r="AQ906" s="12">
        <v>-3.8610016567078E-2</v>
      </c>
      <c r="AR906" s="12">
        <v>2.3489189270930001E-2</v>
      </c>
      <c r="AS906" s="12">
        <v>-1.1237976928945299E-2</v>
      </c>
      <c r="AT906" s="12">
        <v>-4.3024559900305098E-2</v>
      </c>
      <c r="AU906" s="12">
        <v>3.1920028930863202E-2</v>
      </c>
      <c r="AW906">
        <f t="array" ref="AW906">SUMPRODUCT(B906:AU906,TRANSPOSE('QoL regression results'!$H$3:$H$48))</f>
        <v>0.85624956640246663</v>
      </c>
    </row>
    <row r="907" spans="1:49" x14ac:dyDescent="0.3">
      <c r="A907">
        <v>906</v>
      </c>
      <c r="B907" s="12">
        <v>0.90231226860803904</v>
      </c>
      <c r="C907" s="12">
        <v>2.3812554323406201E-4</v>
      </c>
      <c r="D907" s="12">
        <v>3.0804060758305401E-3</v>
      </c>
      <c r="E907" s="12">
        <v>-4.7374290974316301E-2</v>
      </c>
      <c r="F907" s="12">
        <v>2.38848913470865E-2</v>
      </c>
      <c r="G907" s="12">
        <v>1.55396272662696E-2</v>
      </c>
      <c r="H907" s="12">
        <v>6.4461928238044204E-3</v>
      </c>
      <c r="I907" s="12">
        <v>-2.2500271363472699E-2</v>
      </c>
      <c r="J907" s="12">
        <v>-5.9547368701268297E-2</v>
      </c>
      <c r="K907" s="12">
        <v>-4.2902255857053498E-2</v>
      </c>
      <c r="L907" s="12">
        <v>-8.5732032423585999E-2</v>
      </c>
      <c r="M907" s="12">
        <v>-8.60314043392367E-2</v>
      </c>
      <c r="N907" s="12">
        <v>-2.3623431976392301E-2</v>
      </c>
      <c r="O907" s="12">
        <v>-4.7218720770657703E-2</v>
      </c>
      <c r="P907" s="12">
        <v>-7.1396617008645705E-2</v>
      </c>
      <c r="Q907" s="12">
        <v>-2.64128603682766E-2</v>
      </c>
      <c r="R907" s="12">
        <v>-1.0582348367034001E-2</v>
      </c>
      <c r="S907" s="12">
        <v>-5.06552408047495E-2</v>
      </c>
      <c r="T907" s="12">
        <v>-0.107247560640645</v>
      </c>
      <c r="U907" s="12">
        <v>1.14503611998884E-2</v>
      </c>
      <c r="V907" s="12">
        <v>-7.8175380509011405E-2</v>
      </c>
      <c r="W907" s="12">
        <v>-3.5095330893850099E-2</v>
      </c>
      <c r="X907" s="12">
        <v>-2.24168145020925E-2</v>
      </c>
      <c r="Y907" s="12">
        <v>-1.8659554041578302E-2</v>
      </c>
      <c r="Z907" s="12">
        <v>1.32350466050218E-2</v>
      </c>
      <c r="AA907" s="12">
        <v>-1.83060945345788E-2</v>
      </c>
      <c r="AB907" s="12">
        <v>-6.3843302373042102E-2</v>
      </c>
      <c r="AC907" s="12">
        <v>-3.4224797849848901E-2</v>
      </c>
      <c r="AD907" s="12">
        <v>-4.34926852657012E-2</v>
      </c>
      <c r="AE907" s="12">
        <v>-2.19786506067879E-2</v>
      </c>
      <c r="AF907" s="12">
        <v>-2.8186355603756302E-2</v>
      </c>
      <c r="AG907" s="12">
        <v>-4.50677155305634E-2</v>
      </c>
      <c r="AH907" s="12">
        <v>-3.8964278258822101E-2</v>
      </c>
      <c r="AI907" s="12">
        <v>-1.6542576018359401E-2</v>
      </c>
      <c r="AJ907" s="12">
        <v>-1.39102996428588E-2</v>
      </c>
      <c r="AK907" s="12">
        <v>-7.5583859301800596E-3</v>
      </c>
      <c r="AL907" s="12">
        <v>1.3074002742666201E-3</v>
      </c>
      <c r="AM907" s="12">
        <v>-9.7191694584155101E-3</v>
      </c>
      <c r="AN907" s="12">
        <v>-2.3711199612102201E-2</v>
      </c>
      <c r="AO907" s="12">
        <v>-3.04823972686337E-2</v>
      </c>
      <c r="AP907" s="12">
        <v>-1.1803204023124099E-2</v>
      </c>
      <c r="AQ907" s="12">
        <v>-3.7469902694628902E-2</v>
      </c>
      <c r="AR907" s="12">
        <v>2.2999819186046901E-2</v>
      </c>
      <c r="AS907" s="12">
        <v>-1.2730943603610999E-2</v>
      </c>
      <c r="AT907" s="12">
        <v>-4.3432876900880102E-2</v>
      </c>
      <c r="AU907" s="12">
        <v>2.85348835263581E-2</v>
      </c>
      <c r="AW907">
        <f t="array" ref="AW907">SUMPRODUCT(B907:AU907,TRANSPOSE('QoL regression results'!$H$3:$H$48))</f>
        <v>0.86465539062348351</v>
      </c>
    </row>
    <row r="908" spans="1:49" x14ac:dyDescent="0.3">
      <c r="A908">
        <v>907</v>
      </c>
      <c r="B908" s="12">
        <v>0.88104429130601003</v>
      </c>
      <c r="C908" s="12">
        <v>7.1029146831027099E-3</v>
      </c>
      <c r="D908" s="12">
        <v>3.21628342049013E-3</v>
      </c>
      <c r="E908" s="12">
        <v>-6.2107358603103999E-2</v>
      </c>
      <c r="F908" s="12">
        <v>2.1992416928409801E-2</v>
      </c>
      <c r="G908" s="12">
        <v>1.9166060068600201E-2</v>
      </c>
      <c r="H908" s="12">
        <v>-6.3931236342708803E-3</v>
      </c>
      <c r="I908" s="12">
        <v>-2.1164231774071798E-2</v>
      </c>
      <c r="J908" s="12">
        <v>-6.0588788204767499E-2</v>
      </c>
      <c r="K908" s="12">
        <v>-3.5556717749205602E-2</v>
      </c>
      <c r="L908" s="12">
        <v>-7.3913889371463801E-2</v>
      </c>
      <c r="M908" s="12">
        <v>-6.23703355856223E-2</v>
      </c>
      <c r="N908" s="12">
        <v>-1.38201462723965E-2</v>
      </c>
      <c r="O908" s="12">
        <v>-8.4926555296777201E-2</v>
      </c>
      <c r="P908" s="12">
        <v>-0.101779632904312</v>
      </c>
      <c r="Q908" s="12">
        <v>-8.0933253570618799E-2</v>
      </c>
      <c r="R908" s="12">
        <v>-9.1245375674935195E-2</v>
      </c>
      <c r="S908" s="12">
        <v>-5.5286125302232897E-2</v>
      </c>
      <c r="T908" s="12">
        <v>-9.1785294445964394E-2</v>
      </c>
      <c r="U908" s="12">
        <v>-2.4764395758022401E-3</v>
      </c>
      <c r="V908" s="12">
        <v>-1.6311260998200801E-2</v>
      </c>
      <c r="W908" s="12">
        <v>-1.6147493662000498E-2</v>
      </c>
      <c r="X908" s="12">
        <v>-5.2958310701768603E-2</v>
      </c>
      <c r="Y908" s="12">
        <v>-1.21955397564768E-2</v>
      </c>
      <c r="Z908" s="12">
        <v>-2.0051918986048099E-2</v>
      </c>
      <c r="AA908" s="12">
        <v>-2.1919742377101401E-2</v>
      </c>
      <c r="AB908" s="12">
        <v>-6.00517781870199E-2</v>
      </c>
      <c r="AC908" s="12">
        <v>-4.0094328969365003E-2</v>
      </c>
      <c r="AD908" s="12">
        <v>-5.3018266995867001E-2</v>
      </c>
      <c r="AE908" s="12">
        <v>-2.676299889814E-2</v>
      </c>
      <c r="AF908" s="12">
        <v>-2.2853564525999601E-2</v>
      </c>
      <c r="AG908" s="12">
        <v>-3.6764177727079198E-2</v>
      </c>
      <c r="AH908" s="12">
        <v>-3.6137603319339497E-2</v>
      </c>
      <c r="AI908" s="12">
        <v>-1.8676321991279499E-2</v>
      </c>
      <c r="AJ908" s="12">
        <v>-8.7504109160900304E-3</v>
      </c>
      <c r="AK908" s="12">
        <v>1.7421774042128101E-4</v>
      </c>
      <c r="AL908" s="12">
        <v>3.7329989149659298E-3</v>
      </c>
      <c r="AM908" s="12">
        <v>-9.4773226428446593E-3</v>
      </c>
      <c r="AN908" s="12">
        <v>-1.9204956125325901E-2</v>
      </c>
      <c r="AO908" s="12">
        <v>-2.9908117789960501E-2</v>
      </c>
      <c r="AP908" s="12">
        <v>-9.1961498538624606E-3</v>
      </c>
      <c r="AQ908" s="12">
        <v>-3.6609933445006598E-2</v>
      </c>
      <c r="AR908" s="12">
        <v>2.12130522070248E-2</v>
      </c>
      <c r="AS908" s="12">
        <v>-9.6820646442766709E-3</v>
      </c>
      <c r="AT908" s="12">
        <v>-4.5423082945858201E-2</v>
      </c>
      <c r="AU908" s="12">
        <v>3.8616537981645598E-2</v>
      </c>
      <c r="AW908">
        <f t="array" ref="AW908">SUMPRODUCT(B908:AU908,TRANSPOSE('QoL regression results'!$H$3:$H$48))</f>
        <v>0.84863968690163649</v>
      </c>
    </row>
    <row r="909" spans="1:49" x14ac:dyDescent="0.3">
      <c r="A909">
        <v>908</v>
      </c>
      <c r="B909" s="12">
        <v>0.88855607720172203</v>
      </c>
      <c r="C909" s="12">
        <v>-1.1973143555046499E-3</v>
      </c>
      <c r="D909" s="12">
        <v>6.1470091316615802E-3</v>
      </c>
      <c r="E909" s="12">
        <v>-1.60078001687801E-2</v>
      </c>
      <c r="F909" s="12">
        <v>2.2519956096062801E-2</v>
      </c>
      <c r="G909" s="12">
        <v>-2.5370532662295701E-3</v>
      </c>
      <c r="H909" s="12">
        <v>-1.4104707216494001E-2</v>
      </c>
      <c r="I909" s="12">
        <v>3.66399552035905E-4</v>
      </c>
      <c r="J909" s="12">
        <v>-5.9626512169829199E-2</v>
      </c>
      <c r="K909" s="12">
        <v>-4.5711791032352601E-2</v>
      </c>
      <c r="L909" s="12">
        <v>-9.9213218074338499E-2</v>
      </c>
      <c r="M909" s="12">
        <v>-0.14817855235549801</v>
      </c>
      <c r="N909" s="12">
        <v>-2.4685679246576199E-2</v>
      </c>
      <c r="O909" s="12">
        <v>-6.7795228458239404E-2</v>
      </c>
      <c r="P909" s="12">
        <v>-1.6773426612894202E-2</v>
      </c>
      <c r="Q909" s="12">
        <v>-3.2987474412131797E-2</v>
      </c>
      <c r="R909" s="12">
        <v>-9.8486290110203198E-2</v>
      </c>
      <c r="S909" s="12">
        <v>-3.7274639205393797E-2</v>
      </c>
      <c r="T909" s="12">
        <v>-8.1106372597592499E-2</v>
      </c>
      <c r="U909" s="12">
        <v>1.1169502294230501E-2</v>
      </c>
      <c r="V909" s="12">
        <v>-0.14655109300227501</v>
      </c>
      <c r="W909" s="12">
        <v>-2.01784790386581E-2</v>
      </c>
      <c r="X909" s="12">
        <v>-2.17347086366909E-2</v>
      </c>
      <c r="Y909" s="12">
        <v>1.03438073815573E-2</v>
      </c>
      <c r="Z909" s="12">
        <v>2.3995535889790701E-2</v>
      </c>
      <c r="AA909" s="12">
        <v>-2.0205650817304199E-2</v>
      </c>
      <c r="AB909" s="12">
        <v>-6.3943391609693007E-2</v>
      </c>
      <c r="AC909" s="12">
        <v>-2.9258233390052998E-2</v>
      </c>
      <c r="AD909" s="12">
        <v>1.8567308583568799E-2</v>
      </c>
      <c r="AE909" s="12">
        <v>-2.6249269913961901E-2</v>
      </c>
      <c r="AF909" s="12">
        <v>-1.2184453014724201E-2</v>
      </c>
      <c r="AG909" s="12">
        <v>-4.5336288033373202E-2</v>
      </c>
      <c r="AH909" s="12">
        <v>-3.5156840937947798E-2</v>
      </c>
      <c r="AI909" s="12">
        <v>-1.6285313769566899E-2</v>
      </c>
      <c r="AJ909" s="12">
        <v>-1.00756804744725E-2</v>
      </c>
      <c r="AK909" s="12">
        <v>-7.5226444080419702E-3</v>
      </c>
      <c r="AL909" s="12">
        <v>-2.22053860673129E-3</v>
      </c>
      <c r="AM909" s="12">
        <v>-1.3922218564111299E-2</v>
      </c>
      <c r="AN909" s="12">
        <v>-2.49716223076751E-2</v>
      </c>
      <c r="AO909" s="12">
        <v>-4.1731899731981603E-2</v>
      </c>
      <c r="AP909" s="12">
        <v>-7.9641654039627006E-3</v>
      </c>
      <c r="AQ909" s="12">
        <v>-3.6330779746295498E-2</v>
      </c>
      <c r="AR909" s="12">
        <v>2.2461588370410301E-2</v>
      </c>
      <c r="AS909" s="12">
        <v>-7.3765088878315803E-3</v>
      </c>
      <c r="AT909" s="12">
        <v>-4.2585804624868301E-2</v>
      </c>
      <c r="AU909" s="12">
        <v>3.4567846640943901E-2</v>
      </c>
      <c r="AW909">
        <f t="array" ref="AW909">SUMPRODUCT(B909:AU909,TRANSPOSE('QoL regression results'!$H$3:$H$48))</f>
        <v>0.8511786976570429</v>
      </c>
    </row>
    <row r="910" spans="1:49" x14ac:dyDescent="0.3">
      <c r="A910">
        <v>909</v>
      </c>
      <c r="B910" s="12">
        <v>0.87895981718604899</v>
      </c>
      <c r="C910" s="12">
        <v>3.8486281607551598E-3</v>
      </c>
      <c r="D910" s="12">
        <v>5.3025994758965501E-4</v>
      </c>
      <c r="E910" s="12">
        <v>4.0078759830689996E-3</v>
      </c>
      <c r="F910" s="12">
        <v>2.9152907305274901E-2</v>
      </c>
      <c r="G910" s="12">
        <v>2.9152937076849E-2</v>
      </c>
      <c r="H910" s="12">
        <v>-1.0190873339924401E-2</v>
      </c>
      <c r="I910" s="12">
        <v>-1.02041738366845E-2</v>
      </c>
      <c r="J910" s="12">
        <v>-8.5693631646943103E-2</v>
      </c>
      <c r="K910" s="12">
        <v>-3.7332086074783402E-2</v>
      </c>
      <c r="L910" s="12">
        <v>-0.109781850910841</v>
      </c>
      <c r="M910" s="12">
        <v>-6.7211346460659793E-2</v>
      </c>
      <c r="N910" s="12">
        <v>-1.6563104809398599E-2</v>
      </c>
      <c r="O910" s="12">
        <v>-5.5967157849389999E-2</v>
      </c>
      <c r="P910" s="12">
        <v>-9.5064421215104999E-2</v>
      </c>
      <c r="Q910" s="12">
        <v>-5.1006936271671299E-2</v>
      </c>
      <c r="R910" s="12">
        <v>-0.100109533351577</v>
      </c>
      <c r="S910" s="12">
        <v>-3.9920834716763602E-2</v>
      </c>
      <c r="T910" s="12">
        <v>-9.74739323942546E-2</v>
      </c>
      <c r="U910" s="12">
        <v>-2.3703544526362599E-2</v>
      </c>
      <c r="V910" s="12">
        <v>1.5651919567893E-2</v>
      </c>
      <c r="W910" s="12">
        <v>-3.5114883384484999E-2</v>
      </c>
      <c r="X910" s="12">
        <v>-4.6679538108192399E-2</v>
      </c>
      <c r="Y910" s="12">
        <v>-1.08531088272495E-2</v>
      </c>
      <c r="Z910" s="12">
        <v>-7.03706233238292E-3</v>
      </c>
      <c r="AA910" s="12">
        <v>-2.1631635401073601E-2</v>
      </c>
      <c r="AB910" s="12">
        <v>-7.9331231178718195E-2</v>
      </c>
      <c r="AC910" s="12">
        <v>2.2583121122481602E-3</v>
      </c>
      <c r="AD910" s="12">
        <v>1.88407897402256E-2</v>
      </c>
      <c r="AE910" s="12">
        <v>-2.7606594082837301E-2</v>
      </c>
      <c r="AF910" s="12">
        <v>-1.42928036373799E-2</v>
      </c>
      <c r="AG910" s="12">
        <v>-4.1752379415801101E-2</v>
      </c>
      <c r="AH910" s="12">
        <v>-3.7516644312383399E-2</v>
      </c>
      <c r="AI910" s="12">
        <v>-2.2560425449441202E-2</v>
      </c>
      <c r="AJ910" s="12">
        <v>-1.3097334823335E-2</v>
      </c>
      <c r="AK910" s="12">
        <v>2.5585086169393999E-3</v>
      </c>
      <c r="AL910" s="12">
        <v>7.5440390348112197E-3</v>
      </c>
      <c r="AM910" s="12">
        <v>-5.34399201774688E-3</v>
      </c>
      <c r="AN910" s="12">
        <v>-1.2018689233870601E-2</v>
      </c>
      <c r="AO910" s="12">
        <v>-2.41580221137742E-2</v>
      </c>
      <c r="AP910" s="12">
        <v>-9.7646981061593301E-3</v>
      </c>
      <c r="AQ910" s="12">
        <v>-3.2519424569880599E-2</v>
      </c>
      <c r="AR910" s="12">
        <v>2.4534817063298301E-2</v>
      </c>
      <c r="AS910" s="12">
        <v>-1.1617355070753101E-2</v>
      </c>
      <c r="AT910" s="12">
        <v>-3.9980852677299498E-2</v>
      </c>
      <c r="AU910" s="12">
        <v>3.3797621485024999E-2</v>
      </c>
      <c r="AW910">
        <f t="array" ref="AW910">SUMPRODUCT(B910:AU910,TRANSPOSE('QoL regression results'!$H$3:$H$48))</f>
        <v>0.84898721190847681</v>
      </c>
    </row>
    <row r="911" spans="1:49" x14ac:dyDescent="0.3">
      <c r="A911">
        <v>910</v>
      </c>
      <c r="B911" s="12">
        <v>0.886132746437021</v>
      </c>
      <c r="C911" s="12">
        <v>3.9248327721926497E-3</v>
      </c>
      <c r="D911" s="12">
        <v>-5.9539918396716296E-3</v>
      </c>
      <c r="E911" s="12">
        <v>-9.5947663710483008E-3</v>
      </c>
      <c r="F911" s="12">
        <v>2.5851839817460798E-2</v>
      </c>
      <c r="G911" s="12">
        <v>2.9326985704613999E-2</v>
      </c>
      <c r="H911" s="12">
        <v>3.43522909928176E-3</v>
      </c>
      <c r="I911" s="12">
        <v>-1.3750472232501899E-2</v>
      </c>
      <c r="J911" s="12">
        <v>-8.9171419896462795E-2</v>
      </c>
      <c r="K911" s="12">
        <v>-3.55281546237576E-2</v>
      </c>
      <c r="L911" s="12">
        <v>-0.12971516872765801</v>
      </c>
      <c r="M911" s="12">
        <v>-6.9548374290676396E-2</v>
      </c>
      <c r="N911" s="12">
        <v>-1.2218987340113801E-2</v>
      </c>
      <c r="O911" s="12">
        <v>-3.9355833844448899E-2</v>
      </c>
      <c r="P911" s="12">
        <v>-0.121103907870905</v>
      </c>
      <c r="Q911" s="12">
        <v>-4.3751147427918503E-2</v>
      </c>
      <c r="R911" s="12">
        <v>3.58342858895178E-2</v>
      </c>
      <c r="S911" s="12">
        <v>-4.0027025222648602E-2</v>
      </c>
      <c r="T911" s="12">
        <v>-9.2043017586330905E-2</v>
      </c>
      <c r="U911" s="12">
        <v>-1.5899179037818699E-2</v>
      </c>
      <c r="V911" s="12">
        <v>-0.103296516437572</v>
      </c>
      <c r="W911" s="12">
        <v>-4.2831164484705302E-2</v>
      </c>
      <c r="X911" s="12">
        <v>-5.03518554089167E-2</v>
      </c>
      <c r="Y911" s="12">
        <v>-1.9368865931447901E-3</v>
      </c>
      <c r="Z911" s="12">
        <v>-1.20124737050788E-4</v>
      </c>
      <c r="AA911" s="12">
        <v>-2.3830567319230299E-2</v>
      </c>
      <c r="AB911" s="12">
        <v>-6.4089464104779698E-2</v>
      </c>
      <c r="AC911" s="12">
        <v>2.72999000119361E-2</v>
      </c>
      <c r="AD911" s="12">
        <v>-1.4146651265669601E-3</v>
      </c>
      <c r="AE911" s="12">
        <v>-2.73589555018455E-2</v>
      </c>
      <c r="AF911" s="12">
        <v>-2.8914677181267601E-2</v>
      </c>
      <c r="AG911" s="12">
        <v>-4.2470213156343001E-2</v>
      </c>
      <c r="AH911" s="12">
        <v>-3.6932251336256001E-2</v>
      </c>
      <c r="AI911" s="12">
        <v>-1.26293445472408E-2</v>
      </c>
      <c r="AJ911" s="12">
        <v>-1.55771163428917E-2</v>
      </c>
      <c r="AK911" s="12">
        <v>-5.8268846369686402E-3</v>
      </c>
      <c r="AL911" s="12">
        <v>1.5978961427920201E-3</v>
      </c>
      <c r="AM911" s="12">
        <v>-6.2753864323743897E-3</v>
      </c>
      <c r="AN911" s="12">
        <v>-1.6363443028789899E-2</v>
      </c>
      <c r="AO911" s="12">
        <v>-2.4488556908952699E-2</v>
      </c>
      <c r="AP911" s="12">
        <v>-9.2186029969229793E-3</v>
      </c>
      <c r="AQ911" s="12">
        <v>-3.9539748217713597E-2</v>
      </c>
      <c r="AR911" s="12">
        <v>2.8516075927546899E-2</v>
      </c>
      <c r="AS911" s="12">
        <v>-8.3835658515767995E-3</v>
      </c>
      <c r="AT911" s="12">
        <v>-4.0648267917705899E-2</v>
      </c>
      <c r="AU911" s="12">
        <v>2.8959580449831799E-2</v>
      </c>
      <c r="AW911">
        <f t="array" ref="AW911">SUMPRODUCT(B911:AU911,TRANSPOSE('QoL regression results'!$H$3:$H$48))</f>
        <v>0.85079839124355705</v>
      </c>
    </row>
    <row r="912" spans="1:49" x14ac:dyDescent="0.3">
      <c r="A912">
        <v>911</v>
      </c>
      <c r="B912" s="12">
        <v>0.88790653819753396</v>
      </c>
      <c r="C912" s="12">
        <v>-2.30935913035678E-3</v>
      </c>
      <c r="D912" s="12">
        <v>4.33437517251731E-3</v>
      </c>
      <c r="E912" s="12">
        <v>-1.44322376012362E-2</v>
      </c>
      <c r="F912" s="12">
        <v>8.6874829114778895E-3</v>
      </c>
      <c r="G912" s="12">
        <v>-6.5933765335327004E-3</v>
      </c>
      <c r="H912" s="12">
        <v>-2.55476435385898E-3</v>
      </c>
      <c r="I912" s="12">
        <v>6.5227656740902095E-4</v>
      </c>
      <c r="J912" s="12">
        <v>-6.0866483512087399E-2</v>
      </c>
      <c r="K912" s="12">
        <v>-4.3309811848658099E-2</v>
      </c>
      <c r="L912" s="12">
        <v>-0.10401998623345</v>
      </c>
      <c r="M912" s="12">
        <v>-0.11387411759829601</v>
      </c>
      <c r="N912" s="12">
        <v>-1.2306043730407799E-2</v>
      </c>
      <c r="O912" s="12">
        <v>-5.5957100239312899E-2</v>
      </c>
      <c r="P912" s="12">
        <v>-3.1561231125306302E-2</v>
      </c>
      <c r="Q912" s="12">
        <v>-3.9896553954209497E-2</v>
      </c>
      <c r="R912" s="12">
        <v>-2.0945767469540001E-2</v>
      </c>
      <c r="S912" s="12">
        <v>-4.66915718488995E-2</v>
      </c>
      <c r="T912" s="12">
        <v>-3.8030361597138802E-2</v>
      </c>
      <c r="U912" s="12">
        <v>-1.0541469897051001E-2</v>
      </c>
      <c r="V912" s="12">
        <v>-9.4449837566377703E-2</v>
      </c>
      <c r="W912" s="12">
        <v>-2.5120307660474801E-2</v>
      </c>
      <c r="X912" s="12">
        <v>-2.1913541313485999E-2</v>
      </c>
      <c r="Y912" s="12">
        <v>6.4635710806910896E-3</v>
      </c>
      <c r="Z912" s="12">
        <v>1.1491103821115E-2</v>
      </c>
      <c r="AA912" s="12">
        <v>-8.7340171871712405E-3</v>
      </c>
      <c r="AB912" s="12">
        <v>-9.1354739592791404E-2</v>
      </c>
      <c r="AC912" s="12">
        <v>-3.6667320436418703E-2</v>
      </c>
      <c r="AD912" s="12">
        <v>-2.0386549572408801E-2</v>
      </c>
      <c r="AE912" s="12">
        <v>-2.4728089557434399E-2</v>
      </c>
      <c r="AF912" s="12">
        <v>-1.0986669918677999E-2</v>
      </c>
      <c r="AG912" s="12">
        <v>-5.0454812276497597E-2</v>
      </c>
      <c r="AH912" s="12">
        <v>-2.3226594825085298E-2</v>
      </c>
      <c r="AI912" s="12">
        <v>-2.1903085571183901E-2</v>
      </c>
      <c r="AJ912" s="12">
        <v>-9.5637369313014298E-3</v>
      </c>
      <c r="AK912" s="12">
        <v>4.0028916264489298E-3</v>
      </c>
      <c r="AL912" s="12">
        <v>8.6040135635962293E-3</v>
      </c>
      <c r="AM912" s="12">
        <v>-8.7081570576987895E-3</v>
      </c>
      <c r="AN912" s="12">
        <v>-1.7550243400377401E-2</v>
      </c>
      <c r="AO912" s="12">
        <v>-3.0514679296965001E-2</v>
      </c>
      <c r="AP912" s="12">
        <v>-9.1317877808337698E-3</v>
      </c>
      <c r="AQ912" s="12">
        <v>-3.3718984240019498E-2</v>
      </c>
      <c r="AR912" s="12">
        <v>2.2942524932570499E-2</v>
      </c>
      <c r="AS912" s="12">
        <v>-7.1842694592678504E-3</v>
      </c>
      <c r="AT912" s="12">
        <v>-4.0606594397175302E-2</v>
      </c>
      <c r="AU912" s="12">
        <v>3.2503049897162198E-2</v>
      </c>
      <c r="AW912">
        <f t="array" ref="AW912">SUMPRODUCT(B912:AU912,TRANSPOSE('QoL regression results'!$H$3:$H$48))</f>
        <v>0.87328395693604488</v>
      </c>
    </row>
    <row r="913" spans="1:49" x14ac:dyDescent="0.3">
      <c r="A913">
        <v>912</v>
      </c>
      <c r="B913" s="12">
        <v>0.89556309662645806</v>
      </c>
      <c r="C913" s="12">
        <v>1.55007494043727E-3</v>
      </c>
      <c r="D913" s="12">
        <v>-1.0672840210862299E-2</v>
      </c>
      <c r="E913" s="12">
        <v>-2.6932276445425299E-2</v>
      </c>
      <c r="F913" s="12">
        <v>2.6022001819130801E-2</v>
      </c>
      <c r="G913" s="12">
        <v>1.2747369902636099E-2</v>
      </c>
      <c r="H913" s="12">
        <v>3.1130514080364301E-3</v>
      </c>
      <c r="I913" s="12">
        <v>-1.6135224061260198E-2</v>
      </c>
      <c r="J913" s="12">
        <v>-4.2612064933682199E-2</v>
      </c>
      <c r="K913" s="12">
        <v>-4.0324421278079899E-2</v>
      </c>
      <c r="L913" s="12">
        <v>-8.9034665959343798E-2</v>
      </c>
      <c r="M913" s="12">
        <v>-9.0255408563709505E-2</v>
      </c>
      <c r="N913" s="12">
        <v>-1.5431570575947601E-2</v>
      </c>
      <c r="O913" s="12">
        <v>-6.2349042473187101E-2</v>
      </c>
      <c r="P913" s="12">
        <v>-9.2218195283578802E-2</v>
      </c>
      <c r="Q913" s="12">
        <v>-3.3572391817192501E-2</v>
      </c>
      <c r="R913" s="12">
        <v>-0.10688929349986</v>
      </c>
      <c r="S913" s="12">
        <v>-4.6919213590223101E-2</v>
      </c>
      <c r="T913" s="12">
        <v>-9.6273288915093902E-2</v>
      </c>
      <c r="U913" s="12">
        <v>3.7830369825663001E-3</v>
      </c>
      <c r="V913" s="12">
        <v>-1.9811503569717601E-2</v>
      </c>
      <c r="W913" s="12">
        <v>-4.1638022474726602E-2</v>
      </c>
      <c r="X913" s="12">
        <v>-4.5100367327953202E-2</v>
      </c>
      <c r="Y913" s="12">
        <v>-1.50964354345341E-2</v>
      </c>
      <c r="Z913" s="12">
        <v>-2.9246765264261999E-2</v>
      </c>
      <c r="AA913" s="12">
        <v>-2.0585473497114499E-2</v>
      </c>
      <c r="AB913" s="12">
        <v>-5.0769125217990103E-2</v>
      </c>
      <c r="AC913" s="12">
        <v>-1.7589584318219598E-2</v>
      </c>
      <c r="AD913" s="12">
        <v>-1.17386457748049E-2</v>
      </c>
      <c r="AE913" s="12">
        <v>-2.3323042723849999E-2</v>
      </c>
      <c r="AF913" s="12">
        <v>-1.98945292044579E-2</v>
      </c>
      <c r="AG913" s="12">
        <v>-4.2704898496241303E-2</v>
      </c>
      <c r="AH913" s="12">
        <v>-3.9720117868978798E-2</v>
      </c>
      <c r="AI913" s="12">
        <v>-1.8257649459456599E-2</v>
      </c>
      <c r="AJ913" s="12">
        <v>-9.0438443015372297E-3</v>
      </c>
      <c r="AK913" s="12">
        <v>-1.2750641802741899E-3</v>
      </c>
      <c r="AL913" s="12">
        <v>1.7731580466782801E-3</v>
      </c>
      <c r="AM913" s="12">
        <v>-8.3124061676072298E-3</v>
      </c>
      <c r="AN913" s="12">
        <v>-1.5347796486168399E-2</v>
      </c>
      <c r="AO913" s="12">
        <v>-2.7118515725284498E-2</v>
      </c>
      <c r="AP913" s="12">
        <v>-1.08308957960404E-2</v>
      </c>
      <c r="AQ913" s="12">
        <v>-3.6358608730836003E-2</v>
      </c>
      <c r="AR913" s="12">
        <v>1.9466847003227299E-2</v>
      </c>
      <c r="AS913" s="12">
        <v>-1.32342026589815E-2</v>
      </c>
      <c r="AT913" s="12">
        <v>-4.7303731391202399E-2</v>
      </c>
      <c r="AU913" s="12">
        <v>2.8262372866554999E-2</v>
      </c>
      <c r="AW913">
        <f t="array" ref="AW913">SUMPRODUCT(B913:AU913,TRANSPOSE('QoL regression results'!$H$3:$H$48))</f>
        <v>0.8576161368041576</v>
      </c>
    </row>
    <row r="914" spans="1:49" x14ac:dyDescent="0.3">
      <c r="A914">
        <v>913</v>
      </c>
      <c r="B914" s="12">
        <v>0.88754076952348404</v>
      </c>
      <c r="C914" s="12">
        <v>5.6912827585958196E-3</v>
      </c>
      <c r="D914" s="12">
        <v>8.8382542888460307E-3</v>
      </c>
      <c r="E914" s="12">
        <v>-7.3248930689974099E-4</v>
      </c>
      <c r="F914" s="12">
        <v>2.1422197328022901E-2</v>
      </c>
      <c r="G914" s="12">
        <v>1.59460011365317E-2</v>
      </c>
      <c r="H914" s="12">
        <v>-6.1243817496514598E-3</v>
      </c>
      <c r="I914" s="12">
        <v>-1.7700260207513401E-2</v>
      </c>
      <c r="J914" s="12">
        <v>-5.2020897009913199E-2</v>
      </c>
      <c r="K914" s="12">
        <v>-2.7743537249820299E-2</v>
      </c>
      <c r="L914" s="12">
        <v>-9.1137525024165306E-2</v>
      </c>
      <c r="M914" s="12">
        <v>-0.13053428418990201</v>
      </c>
      <c r="N914" s="12">
        <v>-1.36779400709518E-2</v>
      </c>
      <c r="O914" s="12">
        <v>-4.7269309276796297E-2</v>
      </c>
      <c r="P914" s="12">
        <v>-6.7254819296917095E-2</v>
      </c>
      <c r="Q914" s="12">
        <v>-0.100401267503054</v>
      </c>
      <c r="R914" s="12">
        <v>-6.5762825085555601E-2</v>
      </c>
      <c r="S914" s="12">
        <v>-6.1376895956697902E-2</v>
      </c>
      <c r="T914" s="12">
        <v>-0.10340935289347999</v>
      </c>
      <c r="U914" s="12">
        <v>-8.3338834494630903E-3</v>
      </c>
      <c r="V914" s="12">
        <v>-1.8910362458469401E-2</v>
      </c>
      <c r="W914" s="12">
        <v>-3.4624774608642203E-2</v>
      </c>
      <c r="X914" s="12">
        <v>-3.8220225690660699E-2</v>
      </c>
      <c r="Y914" s="12">
        <v>1.9745819355665201E-3</v>
      </c>
      <c r="Z914" s="12">
        <v>1.4624946703747499E-2</v>
      </c>
      <c r="AA914" s="12">
        <v>-1.8192541564592601E-2</v>
      </c>
      <c r="AB914" s="12">
        <v>-7.02112988638883E-2</v>
      </c>
      <c r="AC914" s="12">
        <v>-1.55830640571522E-2</v>
      </c>
      <c r="AD914" s="12">
        <v>-6.0940717067821698E-2</v>
      </c>
      <c r="AE914" s="12">
        <v>-2.43044564495833E-2</v>
      </c>
      <c r="AF914" s="12">
        <v>-9.5186986382784899E-3</v>
      </c>
      <c r="AG914" s="12">
        <v>-4.0221822887888802E-2</v>
      </c>
      <c r="AH914" s="12">
        <v>-3.4038186019304001E-2</v>
      </c>
      <c r="AI914" s="12">
        <v>-2.8283587723559302E-2</v>
      </c>
      <c r="AJ914" s="12">
        <v>-7.9081449442665597E-3</v>
      </c>
      <c r="AK914" s="12">
        <v>-5.4967084627819103E-3</v>
      </c>
      <c r="AL914" s="12">
        <v>1.96034197804005E-3</v>
      </c>
      <c r="AM914" s="12">
        <v>-7.8627595545799605E-3</v>
      </c>
      <c r="AN914" s="12">
        <v>-1.8855436430781799E-2</v>
      </c>
      <c r="AO914" s="12">
        <v>-3.3977086472498502E-2</v>
      </c>
      <c r="AP914" s="12">
        <v>-1.2557722698104999E-2</v>
      </c>
      <c r="AQ914" s="12">
        <v>-3.5775433756447997E-2</v>
      </c>
      <c r="AR914" s="12">
        <v>2.44361685837882E-2</v>
      </c>
      <c r="AS914" s="12">
        <v>-9.8354634842382199E-3</v>
      </c>
      <c r="AT914" s="12">
        <v>-4.3583317862206698E-2</v>
      </c>
      <c r="AU914" s="12">
        <v>3.0446459566054698E-2</v>
      </c>
      <c r="AW914">
        <f t="array" ref="AW914">SUMPRODUCT(B914:AU914,TRANSPOSE('QoL regression results'!$H$3:$H$48))</f>
        <v>0.85546292548222014</v>
      </c>
    </row>
    <row r="915" spans="1:49" x14ac:dyDescent="0.3">
      <c r="A915">
        <v>914</v>
      </c>
      <c r="B915" s="12">
        <v>0.88070167052708703</v>
      </c>
      <c r="C915" s="12">
        <v>3.6346525261877001E-3</v>
      </c>
      <c r="D915" s="12">
        <v>1.4635992384676499E-2</v>
      </c>
      <c r="E915" s="12">
        <v>-4.4769752831403498E-2</v>
      </c>
      <c r="F915" s="12">
        <v>1.8923961068747601E-2</v>
      </c>
      <c r="G915" s="12">
        <v>3.3545138083835501E-3</v>
      </c>
      <c r="H915" s="12">
        <v>3.7937475779846802E-3</v>
      </c>
      <c r="I915" s="12">
        <v>1.92074779925881E-3</v>
      </c>
      <c r="J915" s="12">
        <v>-6.9142812488769606E-2</v>
      </c>
      <c r="K915" s="12">
        <v>-3.3501871472417899E-2</v>
      </c>
      <c r="L915" s="12">
        <v>-7.9724439993221305E-2</v>
      </c>
      <c r="M915" s="12">
        <v>-0.13437682875968601</v>
      </c>
      <c r="N915" s="12">
        <v>-1.7826025417941E-2</v>
      </c>
      <c r="O915" s="12">
        <v>-4.75307202082286E-2</v>
      </c>
      <c r="P915" s="12">
        <v>-5.4121354448913798E-2</v>
      </c>
      <c r="Q915" s="12">
        <v>-5.8302672215256097E-2</v>
      </c>
      <c r="R915" s="12">
        <v>-2.9200939817903698E-2</v>
      </c>
      <c r="S915" s="12">
        <v>-4.62632348794033E-2</v>
      </c>
      <c r="T915" s="12">
        <v>-0.105193387112446</v>
      </c>
      <c r="U915" s="12">
        <v>-1.64867789404043E-2</v>
      </c>
      <c r="V915" s="12">
        <v>-6.8560758044908396E-2</v>
      </c>
      <c r="W915" s="12">
        <v>-1.0119400180520601E-2</v>
      </c>
      <c r="X915" s="12">
        <v>-3.78206602851833E-2</v>
      </c>
      <c r="Y915" s="12">
        <v>-3.34803412438474E-4</v>
      </c>
      <c r="Z915" s="12">
        <v>7.0974733290034104E-3</v>
      </c>
      <c r="AA915" s="12">
        <v>-4.1775654674810099E-2</v>
      </c>
      <c r="AB915" s="12">
        <v>-4.5100471163389402E-2</v>
      </c>
      <c r="AC915" s="12">
        <v>9.9651726949357006E-3</v>
      </c>
      <c r="AD915" s="12">
        <v>-4.7595969835231997E-2</v>
      </c>
      <c r="AE915" s="12">
        <v>-2.3035955341008298E-2</v>
      </c>
      <c r="AF915" s="12">
        <v>-3.5003269744977E-2</v>
      </c>
      <c r="AG915" s="12">
        <v>-4.3564878956034503E-2</v>
      </c>
      <c r="AH915" s="12">
        <v>-3.4924638159976103E-2</v>
      </c>
      <c r="AI915" s="12">
        <v>-1.1271899183230001E-2</v>
      </c>
      <c r="AJ915" s="12">
        <v>-1.1331084795957199E-2</v>
      </c>
      <c r="AK915" s="12">
        <v>5.03333548854975E-3</v>
      </c>
      <c r="AL915" s="12">
        <v>8.7143982058809407E-3</v>
      </c>
      <c r="AM915" s="13">
        <v>-4.9586262821234302E-5</v>
      </c>
      <c r="AN915" s="12">
        <v>-2.0284285709894E-2</v>
      </c>
      <c r="AO915" s="12">
        <v>-3.03483510672631E-2</v>
      </c>
      <c r="AP915" s="12">
        <v>-1.3282485098957301E-2</v>
      </c>
      <c r="AQ915" s="12">
        <v>-4.0365549819417597E-2</v>
      </c>
      <c r="AR915" s="12">
        <v>2.648560714285E-2</v>
      </c>
      <c r="AS915" s="12">
        <v>-1.02467166031557E-2</v>
      </c>
      <c r="AT915" s="12">
        <v>-4.6411355936152802E-2</v>
      </c>
      <c r="AU915" s="12">
        <v>3.5937129838644603E-2</v>
      </c>
      <c r="AW915">
        <f t="array" ref="AW915">SUMPRODUCT(B915:AU915,TRANSPOSE('QoL regression results'!$H$3:$H$48))</f>
        <v>0.85449143057299182</v>
      </c>
    </row>
    <row r="916" spans="1:49" x14ac:dyDescent="0.3">
      <c r="A916">
        <v>915</v>
      </c>
      <c r="B916" s="12">
        <v>0.88052036040453197</v>
      </c>
      <c r="C916" s="12">
        <v>4.3184279935866701E-3</v>
      </c>
      <c r="D916" s="12">
        <v>2.7409649561831802E-3</v>
      </c>
      <c r="E916" s="12">
        <v>-2.0881556451829701E-2</v>
      </c>
      <c r="F916" s="12">
        <v>2.4153598426243501E-2</v>
      </c>
      <c r="G916" s="12">
        <v>1.8289066861048101E-2</v>
      </c>
      <c r="H916" s="12">
        <v>-1.16949794777189E-2</v>
      </c>
      <c r="I916" s="12">
        <v>-1.7070557704318201E-2</v>
      </c>
      <c r="J916" s="12">
        <v>-4.0372752791510799E-2</v>
      </c>
      <c r="K916" s="12">
        <v>-4.4720742229421101E-2</v>
      </c>
      <c r="L916" s="12">
        <v>-0.1008616538127</v>
      </c>
      <c r="M916" s="12">
        <v>-9.05029429151194E-2</v>
      </c>
      <c r="N916" s="12">
        <v>-1.6510190226551501E-2</v>
      </c>
      <c r="O916" s="12">
        <v>-6.6673454300365601E-2</v>
      </c>
      <c r="P916" s="12">
        <v>-6.46565668392836E-2</v>
      </c>
      <c r="Q916" s="12">
        <v>-6.2731621256922804E-2</v>
      </c>
      <c r="R916" s="12">
        <v>-6.3214223049519805E-2</v>
      </c>
      <c r="S916" s="12">
        <v>-6.0449795425586997E-2</v>
      </c>
      <c r="T916" s="12">
        <v>-9.6934174312637303E-2</v>
      </c>
      <c r="U916" s="12">
        <v>-1.7468226373736399E-2</v>
      </c>
      <c r="V916" s="12">
        <v>-6.7758200962886705E-2</v>
      </c>
      <c r="W916" s="12">
        <v>-2.90185962123506E-2</v>
      </c>
      <c r="X916" s="12">
        <v>-3.4242018994204301E-2</v>
      </c>
      <c r="Y916" s="12">
        <v>-9.0174332044208397E-3</v>
      </c>
      <c r="Z916" s="12">
        <v>-1.15641962242289E-2</v>
      </c>
      <c r="AA916" s="12">
        <v>-1.8150213290892701E-2</v>
      </c>
      <c r="AB916" s="12">
        <v>-6.6002762295292505E-2</v>
      </c>
      <c r="AC916" s="12">
        <v>-6.6592382451857293E-2</v>
      </c>
      <c r="AD916" s="12">
        <v>-5.1751255002856402E-3</v>
      </c>
      <c r="AE916" s="12">
        <v>-2.3392630001885701E-2</v>
      </c>
      <c r="AF916" s="12">
        <v>-2.0179673875005501E-2</v>
      </c>
      <c r="AG916" s="12">
        <v>-3.8636827084833701E-2</v>
      </c>
      <c r="AH916" s="12">
        <v>-3.9017678441421497E-2</v>
      </c>
      <c r="AI916" s="12">
        <v>-1.6066664235855E-2</v>
      </c>
      <c r="AJ916" s="12">
        <v>-1.20428306242249E-2</v>
      </c>
      <c r="AK916" s="12">
        <v>8.6664001800743993E-3</v>
      </c>
      <c r="AL916" s="12">
        <v>1.37287854999608E-2</v>
      </c>
      <c r="AM916" s="12">
        <v>4.1566520907556298E-3</v>
      </c>
      <c r="AN916" s="12">
        <v>-1.1098925699469299E-2</v>
      </c>
      <c r="AO916" s="12">
        <v>-2.0166739262744902E-2</v>
      </c>
      <c r="AP916" s="12">
        <v>-9.3018574798516603E-3</v>
      </c>
      <c r="AQ916" s="12">
        <v>-3.3223848199641803E-2</v>
      </c>
      <c r="AR916" s="12">
        <v>2.4565862316166798E-2</v>
      </c>
      <c r="AS916" s="12">
        <v>-1.6077397889112201E-2</v>
      </c>
      <c r="AT916" s="12">
        <v>-5.0747932055802497E-2</v>
      </c>
      <c r="AU916" s="12">
        <v>3.1504469829551497E-2</v>
      </c>
      <c r="AW916">
        <f t="array" ref="AW916">SUMPRODUCT(B916:AU916,TRANSPOSE('QoL regression results'!$H$3:$H$48))</f>
        <v>0.85523146746307133</v>
      </c>
    </row>
    <row r="917" spans="1:49" x14ac:dyDescent="0.3">
      <c r="A917">
        <v>916</v>
      </c>
      <c r="B917" s="12">
        <v>0.88003684006243399</v>
      </c>
      <c r="C917" s="12">
        <v>2.35737848339332E-3</v>
      </c>
      <c r="D917" s="12">
        <v>-3.8204926282955098E-3</v>
      </c>
      <c r="E917" s="12">
        <v>4.1274685568083603E-3</v>
      </c>
      <c r="F917" s="12">
        <v>2.53210892312675E-2</v>
      </c>
      <c r="G917" s="12">
        <v>1.3650919612522299E-2</v>
      </c>
      <c r="H917" s="12">
        <v>1.9469257567673998E-2</v>
      </c>
      <c r="I917" s="12">
        <v>-3.1485949607270601E-2</v>
      </c>
      <c r="J917" s="12">
        <v>-6.2192066117295497E-2</v>
      </c>
      <c r="K917" s="12">
        <v>-3.9368626367751403E-2</v>
      </c>
      <c r="L917" s="12">
        <v>-7.4992433909774503E-2</v>
      </c>
      <c r="M917" s="12">
        <v>-7.6961321720033699E-2</v>
      </c>
      <c r="N917" s="12">
        <v>-9.2289692933793903E-3</v>
      </c>
      <c r="O917" s="12">
        <v>-4.4276463776411E-2</v>
      </c>
      <c r="P917" s="12">
        <v>-8.9989648157574598E-2</v>
      </c>
      <c r="Q917" s="12">
        <v>-8.1637405338202598E-3</v>
      </c>
      <c r="R917" s="12">
        <v>-0.115750633798168</v>
      </c>
      <c r="S917" s="12">
        <v>-3.9854387965773001E-2</v>
      </c>
      <c r="T917" s="12">
        <v>-7.5218253461722895E-2</v>
      </c>
      <c r="U917" s="12">
        <v>-9.8472792653324405E-3</v>
      </c>
      <c r="V917" s="12">
        <v>-7.8748112394460099E-2</v>
      </c>
      <c r="W917" s="12">
        <v>-3.1548626848930401E-2</v>
      </c>
      <c r="X917" s="12">
        <v>-2.69198434365641E-2</v>
      </c>
      <c r="Y917" s="12">
        <v>-3.3724346766449899E-2</v>
      </c>
      <c r="Z917" s="12">
        <v>-9.2272630685992594E-3</v>
      </c>
      <c r="AA917" s="12">
        <v>-9.3126627193093805E-3</v>
      </c>
      <c r="AB917" s="12">
        <v>-8.25060534660704E-2</v>
      </c>
      <c r="AC917" s="12">
        <v>-5.5206182670591103E-2</v>
      </c>
      <c r="AD917" s="12">
        <v>1.30884838244351E-2</v>
      </c>
      <c r="AE917" s="12">
        <v>-3.07367380513398E-2</v>
      </c>
      <c r="AF917" s="12">
        <v>-1.24541530866409E-2</v>
      </c>
      <c r="AG917" s="12">
        <v>-4.2540376629979199E-2</v>
      </c>
      <c r="AH917" s="12">
        <v>-3.5536249277723399E-2</v>
      </c>
      <c r="AI917" s="12">
        <v>-1.7381634316408299E-2</v>
      </c>
      <c r="AJ917" s="12">
        <v>-5.0237924596778297E-3</v>
      </c>
      <c r="AK917" s="12">
        <v>2.9243170465171799E-3</v>
      </c>
      <c r="AL917" s="12">
        <v>8.4844366148745694E-3</v>
      </c>
      <c r="AM917" s="12">
        <v>-8.3180468097303305E-3</v>
      </c>
      <c r="AN917" s="12">
        <v>-1.24285598983569E-2</v>
      </c>
      <c r="AO917" s="12">
        <v>-2.2762104623426399E-2</v>
      </c>
      <c r="AP917" s="12">
        <v>-9.9800500137509508E-3</v>
      </c>
      <c r="AQ917" s="12">
        <v>-2.876525550698E-2</v>
      </c>
      <c r="AR917" s="12">
        <v>2.3691918036598199E-2</v>
      </c>
      <c r="AS917" s="12">
        <v>-1.20263129673314E-2</v>
      </c>
      <c r="AT917" s="12">
        <v>-4.5821172211038298E-2</v>
      </c>
      <c r="AU917" s="12">
        <v>3.3809376127798399E-2</v>
      </c>
      <c r="AW917">
        <f t="array" ref="AW917">SUMPRODUCT(B917:AU917,TRANSPOSE('QoL regression results'!$H$3:$H$48))</f>
        <v>0.85298502739958515</v>
      </c>
    </row>
    <row r="918" spans="1:49" x14ac:dyDescent="0.3">
      <c r="A918">
        <v>917</v>
      </c>
      <c r="B918" s="12">
        <v>0.89026174661570801</v>
      </c>
      <c r="C918" s="12">
        <v>-4.1399468729825303E-3</v>
      </c>
      <c r="D918" s="12">
        <v>-6.5074332341371202E-3</v>
      </c>
      <c r="E918" s="12">
        <v>-2.3609596075146001E-2</v>
      </c>
      <c r="F918" s="12">
        <v>1.8889281990926599E-2</v>
      </c>
      <c r="G918" s="12">
        <v>1.48066605648278E-2</v>
      </c>
      <c r="H918" s="12">
        <v>-1.1827958545931E-2</v>
      </c>
      <c r="I918" s="12">
        <v>-1.8151362890603099E-2</v>
      </c>
      <c r="J918" s="12">
        <v>-6.2150344868334699E-2</v>
      </c>
      <c r="K918" s="12">
        <v>-4.6709685572574003E-2</v>
      </c>
      <c r="L918" s="12">
        <v>-7.9006050926682905E-2</v>
      </c>
      <c r="M918" s="12">
        <v>-0.127929612868241</v>
      </c>
      <c r="N918" s="12">
        <v>-1.6502295233141302E-2</v>
      </c>
      <c r="O918" s="12">
        <v>-4.7773265667163098E-2</v>
      </c>
      <c r="P918" s="12">
        <v>-0.123856291373924</v>
      </c>
      <c r="Q918" s="12">
        <v>-4.9661914669607302E-2</v>
      </c>
      <c r="R918" s="12">
        <v>-3.99223138984134E-2</v>
      </c>
      <c r="S918" s="12">
        <v>-5.08709122198178E-2</v>
      </c>
      <c r="T918" s="12">
        <v>-7.2650344206317705E-2</v>
      </c>
      <c r="U918" s="12">
        <v>1.3798520735456499E-2</v>
      </c>
      <c r="V918" s="12">
        <v>-0.13039670447548299</v>
      </c>
      <c r="W918" s="12">
        <v>-3.6419058938454998E-2</v>
      </c>
      <c r="X918" s="12">
        <v>-4.2433759655772903E-2</v>
      </c>
      <c r="Y918" s="12">
        <v>-2.8345289797071E-3</v>
      </c>
      <c r="Z918" s="12">
        <v>2.2073828956182099E-2</v>
      </c>
      <c r="AA918" s="12">
        <v>-2.0769677751120399E-2</v>
      </c>
      <c r="AB918" s="12">
        <v>-8.0735936896221702E-2</v>
      </c>
      <c r="AC918" s="12">
        <v>3.01281121847654E-3</v>
      </c>
      <c r="AD918" s="12">
        <v>-7.03188732586161E-3</v>
      </c>
      <c r="AE918" s="12">
        <v>-2.74063422696267E-2</v>
      </c>
      <c r="AF918" s="12">
        <v>3.6849305347741298E-3</v>
      </c>
      <c r="AG918" s="12">
        <v>-4.1017670177483298E-2</v>
      </c>
      <c r="AH918" s="12">
        <v>-3.11101406144179E-2</v>
      </c>
      <c r="AI918" s="12">
        <v>-1.8036409947702101E-2</v>
      </c>
      <c r="AJ918" s="12">
        <v>-8.3974639480590297E-3</v>
      </c>
      <c r="AK918" s="12">
        <v>8.20814254916097E-3</v>
      </c>
      <c r="AL918" s="12">
        <v>8.30155077859469E-3</v>
      </c>
      <c r="AM918" s="12">
        <v>-5.6600146402224901E-3</v>
      </c>
      <c r="AN918" s="12">
        <v>-1.25959876339215E-2</v>
      </c>
      <c r="AO918" s="12">
        <v>-2.2835091043627301E-2</v>
      </c>
      <c r="AP918" s="12">
        <v>-1.1702427560312799E-2</v>
      </c>
      <c r="AQ918" s="12">
        <v>-3.9631386849686701E-2</v>
      </c>
      <c r="AR918" s="12">
        <v>2.3042423860147699E-2</v>
      </c>
      <c r="AS918" s="12">
        <v>-1.0841120408149E-2</v>
      </c>
      <c r="AT918" s="12">
        <v>-4.28012332692509E-2</v>
      </c>
      <c r="AU918" s="12">
        <v>3.03160925157085E-2</v>
      </c>
      <c r="AW918">
        <f t="array" ref="AW918">SUMPRODUCT(B918:AU918,TRANSPOSE('QoL regression results'!$H$3:$H$48))</f>
        <v>0.86745315677988488</v>
      </c>
    </row>
    <row r="919" spans="1:49" x14ac:dyDescent="0.3">
      <c r="A919">
        <v>918</v>
      </c>
      <c r="B919" s="12">
        <v>0.90186558052257604</v>
      </c>
      <c r="C919" s="12">
        <v>1.21128603227301E-3</v>
      </c>
      <c r="D919" s="12">
        <v>6.3117453364584103E-4</v>
      </c>
      <c r="E919" s="12">
        <v>-2.0642459862643101E-2</v>
      </c>
      <c r="F919" s="12">
        <v>2.9830393476737001E-2</v>
      </c>
      <c r="G919" s="12">
        <v>2.8442472530575E-2</v>
      </c>
      <c r="H919" s="12">
        <v>-2.80701113804603E-2</v>
      </c>
      <c r="I919" s="12">
        <v>-1.19534472228599E-2</v>
      </c>
      <c r="J919" s="12">
        <v>-6.31802375012359E-2</v>
      </c>
      <c r="K919" s="12">
        <v>-3.9964646057462402E-2</v>
      </c>
      <c r="L919" s="12">
        <v>-7.8128449011766896E-2</v>
      </c>
      <c r="M919" s="12">
        <v>-0.11461801735871401</v>
      </c>
      <c r="N919" s="12">
        <v>-1.30052612386791E-2</v>
      </c>
      <c r="O919" s="12">
        <v>-8.7646951906311596E-2</v>
      </c>
      <c r="P919" s="12">
        <v>-3.6904755029150499E-2</v>
      </c>
      <c r="Q919" s="12">
        <v>-4.2287435063648703E-2</v>
      </c>
      <c r="R919" s="12">
        <v>-9.0044549325303105E-2</v>
      </c>
      <c r="S919" s="12">
        <v>-6.0855210008614498E-2</v>
      </c>
      <c r="T919" s="12">
        <v>-9.5812121886793E-2</v>
      </c>
      <c r="U919" s="12">
        <v>2.6616409957910001E-4</v>
      </c>
      <c r="V919" s="12">
        <v>-0.102250175612022</v>
      </c>
      <c r="W919" s="12">
        <v>-2.79245478373535E-2</v>
      </c>
      <c r="X919" s="12">
        <v>-2.0092005618787899E-2</v>
      </c>
      <c r="Y919" s="12">
        <v>-1.97364720214676E-2</v>
      </c>
      <c r="Z919" s="12">
        <v>-4.0864017455832201E-2</v>
      </c>
      <c r="AA919" s="12">
        <v>-2.0329956258794801E-2</v>
      </c>
      <c r="AB919" s="12">
        <v>-5.2944783187634001E-2</v>
      </c>
      <c r="AC919" s="12">
        <v>-3.9199356091187201E-2</v>
      </c>
      <c r="AD919" s="12">
        <v>-3.5377722120331898E-2</v>
      </c>
      <c r="AE919" s="12">
        <v>-2.3991627619811402E-2</v>
      </c>
      <c r="AF919" s="12">
        <v>-1.19690814836198E-2</v>
      </c>
      <c r="AG919" s="12">
        <v>-3.8928587806681902E-2</v>
      </c>
      <c r="AH919" s="12">
        <v>-3.8410003226047103E-2</v>
      </c>
      <c r="AI919" s="12">
        <v>-1.4114488390274699E-2</v>
      </c>
      <c r="AJ919" s="12">
        <v>-9.0207582632120392E-3</v>
      </c>
      <c r="AK919" s="12">
        <v>5.1624040134618996E-4</v>
      </c>
      <c r="AL919" s="12">
        <v>-1.82510210453857E-3</v>
      </c>
      <c r="AM919" s="12">
        <v>-1.11752313597907E-2</v>
      </c>
      <c r="AN919" s="12">
        <v>-2.02477173060529E-2</v>
      </c>
      <c r="AO919" s="12">
        <v>-4.02572144746461E-2</v>
      </c>
      <c r="AP919" s="12">
        <v>-1.3042100919858701E-2</v>
      </c>
      <c r="AQ919" s="12">
        <v>-4.1820044901433803E-2</v>
      </c>
      <c r="AR919" s="12">
        <v>1.9680234113854601E-2</v>
      </c>
      <c r="AS919" s="12">
        <v>-1.44410896341497E-2</v>
      </c>
      <c r="AT919" s="12">
        <v>-4.5664433659517903E-2</v>
      </c>
      <c r="AU919" s="12">
        <v>2.7601305222778299E-2</v>
      </c>
      <c r="AW919">
        <f t="array" ref="AW919">SUMPRODUCT(B919:AU919,TRANSPOSE('QoL regression results'!$H$3:$H$48))</f>
        <v>0.86163047519199032</v>
      </c>
    </row>
    <row r="920" spans="1:49" x14ac:dyDescent="0.3">
      <c r="A920">
        <v>919</v>
      </c>
      <c r="B920" s="12">
        <v>0.89619687601228404</v>
      </c>
      <c r="C920" s="12">
        <v>2.44834835534511E-3</v>
      </c>
      <c r="D920" s="12">
        <v>7.5507588950733705E-4</v>
      </c>
      <c r="E920" s="12">
        <v>-3.42165195493929E-2</v>
      </c>
      <c r="F920" s="12">
        <v>2.3130255380856401E-2</v>
      </c>
      <c r="G920" s="12">
        <v>1.1031448640041399E-2</v>
      </c>
      <c r="H920" s="12">
        <v>5.48236951187269E-3</v>
      </c>
      <c r="I920" s="12">
        <v>-7.5520591802006503E-3</v>
      </c>
      <c r="J920" s="12">
        <v>-7.50974030814828E-2</v>
      </c>
      <c r="K920" s="12">
        <v>-3.6238786544978099E-2</v>
      </c>
      <c r="L920" s="12">
        <v>-8.5157064304756502E-2</v>
      </c>
      <c r="M920" s="12">
        <v>-0.111003933068969</v>
      </c>
      <c r="N920" s="12">
        <v>-1.8763705103833701E-2</v>
      </c>
      <c r="O920" s="12">
        <v>-4.0265215376018397E-2</v>
      </c>
      <c r="P920" s="12">
        <v>-5.5805910289476603E-2</v>
      </c>
      <c r="Q920" s="12">
        <v>-7.5422234233297594E-2</v>
      </c>
      <c r="R920" s="12">
        <v>-9.85395541130238E-2</v>
      </c>
      <c r="S920" s="12">
        <v>-4.56549807898902E-2</v>
      </c>
      <c r="T920" s="12">
        <v>-7.2942090950173205E-2</v>
      </c>
      <c r="U920" s="12">
        <v>-6.5008198840316904E-3</v>
      </c>
      <c r="V920" s="12">
        <v>-0.13982353570459899</v>
      </c>
      <c r="W920" s="12">
        <v>-1.6856922480521699E-2</v>
      </c>
      <c r="X920" s="12">
        <v>-5.0555300104872102E-2</v>
      </c>
      <c r="Y920" s="12">
        <v>-1.7013314271562999E-2</v>
      </c>
      <c r="Z920" s="12">
        <v>3.8287408663318999E-2</v>
      </c>
      <c r="AA920" s="12">
        <v>-1.5666441036803098E-2</v>
      </c>
      <c r="AB920" s="12">
        <v>-6.8896186421166503E-2</v>
      </c>
      <c r="AC920" s="12">
        <v>-4.9523195530260203E-2</v>
      </c>
      <c r="AD920" s="12">
        <v>-7.6803483131253E-2</v>
      </c>
      <c r="AE920" s="12">
        <v>-2.55241802131531E-2</v>
      </c>
      <c r="AF920" s="12">
        <v>-9.1206903149637607E-3</v>
      </c>
      <c r="AG920" s="12">
        <v>-4.0907178916482503E-2</v>
      </c>
      <c r="AH920" s="12">
        <v>-3.7703634221584799E-2</v>
      </c>
      <c r="AI920" s="12">
        <v>-2.90044138236671E-2</v>
      </c>
      <c r="AJ920" s="12">
        <v>-9.7088585215089201E-3</v>
      </c>
      <c r="AK920" s="12">
        <v>-8.0940854095899392E-3</v>
      </c>
      <c r="AL920" s="12">
        <v>4.1096192850464596E-3</v>
      </c>
      <c r="AM920" s="12">
        <v>-8.6302379132288404E-3</v>
      </c>
      <c r="AN920" s="12">
        <v>-2.0300059210046101E-2</v>
      </c>
      <c r="AO920" s="12">
        <v>-3.1288490883377401E-2</v>
      </c>
      <c r="AP920" s="12">
        <v>-1.1055771619366101E-2</v>
      </c>
      <c r="AQ920" s="12">
        <v>-4.0333109617924599E-2</v>
      </c>
      <c r="AR920" s="12">
        <v>2.29514845951557E-2</v>
      </c>
      <c r="AS920" s="12">
        <v>-1.5176020816414299E-2</v>
      </c>
      <c r="AT920" s="12">
        <v>-4.8263851010452899E-2</v>
      </c>
      <c r="AU920" s="12">
        <v>3.2595642468150998E-2</v>
      </c>
      <c r="AW920">
        <f t="array" ref="AW920">SUMPRODUCT(B920:AU920,TRANSPOSE('QoL regression results'!$H$3:$H$48))</f>
        <v>0.86260286107574569</v>
      </c>
    </row>
    <row r="921" spans="1:49" x14ac:dyDescent="0.3">
      <c r="A921">
        <v>920</v>
      </c>
      <c r="B921" s="12">
        <v>0.88461415021531598</v>
      </c>
      <c r="C921" s="12">
        <v>3.5908965074875499E-3</v>
      </c>
      <c r="D921" s="12">
        <v>3.9524943858416598E-3</v>
      </c>
      <c r="E921" s="12">
        <v>-5.3516355171755299E-2</v>
      </c>
      <c r="F921" s="12">
        <v>2.4338153364719398E-2</v>
      </c>
      <c r="G921" s="12">
        <v>1.8313442771347301E-2</v>
      </c>
      <c r="H921" s="12">
        <v>-6.9413152415861599E-3</v>
      </c>
      <c r="I921" s="12">
        <v>-1.3344230545401599E-2</v>
      </c>
      <c r="J921" s="12">
        <v>-6.6825050871477401E-2</v>
      </c>
      <c r="K921" s="12">
        <v>-3.9577253705797198E-2</v>
      </c>
      <c r="L921" s="12">
        <v>-0.110376512607327</v>
      </c>
      <c r="M921" s="12">
        <v>-0.10183023293505</v>
      </c>
      <c r="N921" s="12">
        <v>-1.5802101103495999E-2</v>
      </c>
      <c r="O921" s="12">
        <v>-6.6313208137455504E-2</v>
      </c>
      <c r="P921" s="12">
        <v>-6.5379407870058207E-2</v>
      </c>
      <c r="Q921" s="12">
        <v>-3.7628725436660501E-2</v>
      </c>
      <c r="R921" s="12">
        <v>-9.7266975096686498E-2</v>
      </c>
      <c r="S921" s="12">
        <v>-4.5997796129728902E-2</v>
      </c>
      <c r="T921" s="12">
        <v>-9.6303773719224106E-2</v>
      </c>
      <c r="U921" s="12">
        <v>7.4244460407978498E-3</v>
      </c>
      <c r="V921" s="12">
        <v>-1.9100172634657099E-3</v>
      </c>
      <c r="W921" s="12">
        <v>-2.6604596953255701E-2</v>
      </c>
      <c r="X921" s="12">
        <v>-5.2747412381112697E-3</v>
      </c>
      <c r="Y921" s="12">
        <v>2.03371753071112E-2</v>
      </c>
      <c r="Z921" s="12">
        <v>1.6518499214855001E-2</v>
      </c>
      <c r="AA921" s="12">
        <v>-1.7331214316537901E-2</v>
      </c>
      <c r="AB921" s="12">
        <v>-6.2791719866097301E-2</v>
      </c>
      <c r="AC921" s="12">
        <v>-4.88361474302813E-3</v>
      </c>
      <c r="AD921" s="12">
        <v>-6.0991823127100997E-2</v>
      </c>
      <c r="AE921" s="12">
        <v>-2.24330923302546E-2</v>
      </c>
      <c r="AF921" s="12">
        <v>-2.2881662451779399E-2</v>
      </c>
      <c r="AG921" s="12">
        <v>-4.8757354665479001E-2</v>
      </c>
      <c r="AH921" s="12">
        <v>-3.8289141073804302E-2</v>
      </c>
      <c r="AI921" s="12">
        <v>-1.4861004275224099E-2</v>
      </c>
      <c r="AJ921" s="12">
        <v>-1.37721373329097E-2</v>
      </c>
      <c r="AK921" s="12">
        <v>-5.6781642716774395E-4</v>
      </c>
      <c r="AL921" s="12">
        <v>9.4638582506738397E-3</v>
      </c>
      <c r="AM921" s="12">
        <v>-1.70535250725749E-3</v>
      </c>
      <c r="AN921" s="12">
        <v>-1.23260398098458E-2</v>
      </c>
      <c r="AO921" s="12">
        <v>-2.5172783018987701E-2</v>
      </c>
      <c r="AP921" s="12">
        <v>-9.3239107782607505E-3</v>
      </c>
      <c r="AQ921" s="12">
        <v>-3.9721501512381602E-2</v>
      </c>
      <c r="AR921" s="12">
        <v>2.13216827216695E-2</v>
      </c>
      <c r="AS921" s="12">
        <v>-6.4952100178299601E-3</v>
      </c>
      <c r="AT921" s="12">
        <v>-4.4585408616703397E-2</v>
      </c>
      <c r="AU921" s="12">
        <v>3.4667035772937997E-2</v>
      </c>
      <c r="AW921">
        <f t="array" ref="AW921">SUMPRODUCT(B921:AU921,TRANSPOSE('QoL regression results'!$H$3:$H$48))</f>
        <v>0.85578886739218551</v>
      </c>
    </row>
    <row r="922" spans="1:49" x14ac:dyDescent="0.3">
      <c r="A922">
        <v>921</v>
      </c>
      <c r="B922" s="12">
        <v>0.89000615671360195</v>
      </c>
      <c r="C922" s="12">
        <v>1.47560527456514E-3</v>
      </c>
      <c r="D922" s="12">
        <v>-4.1839758923969197E-3</v>
      </c>
      <c r="E922" s="12">
        <v>-3.7466228623074103E-2</v>
      </c>
      <c r="F922" s="12">
        <v>2.2385609003403299E-2</v>
      </c>
      <c r="G922" s="12">
        <v>1.8927495677604898E-2</v>
      </c>
      <c r="H922" s="12">
        <v>-1.54186182798024E-2</v>
      </c>
      <c r="I922" s="12">
        <v>-2.67013374201855E-2</v>
      </c>
      <c r="J922" s="12">
        <v>-9.0012523750971005E-2</v>
      </c>
      <c r="K922" s="12">
        <v>-3.7247421755289702E-2</v>
      </c>
      <c r="L922" s="12">
        <v>-9.9039633709797598E-2</v>
      </c>
      <c r="M922" s="12">
        <v>-7.2295434618580401E-2</v>
      </c>
      <c r="N922" s="12">
        <v>-2.09380253721748E-2</v>
      </c>
      <c r="O922" s="12">
        <v>-6.3802374547306695E-2</v>
      </c>
      <c r="P922" s="12">
        <v>-8.4261191885619605E-2</v>
      </c>
      <c r="Q922" s="12">
        <v>-5.3820228345111402E-2</v>
      </c>
      <c r="R922" s="12">
        <v>-7.4933774057352506E-2</v>
      </c>
      <c r="S922" s="12">
        <v>-3.7531699751527099E-2</v>
      </c>
      <c r="T922" s="12">
        <v>-9.0222130549754698E-2</v>
      </c>
      <c r="U922" s="12">
        <v>-1.2202896651511299E-2</v>
      </c>
      <c r="V922" s="12">
        <v>-2.5584166198782E-2</v>
      </c>
      <c r="W922" s="12">
        <v>-2.4950229137118501E-2</v>
      </c>
      <c r="X922" s="12">
        <v>-3.8216281073565297E-2</v>
      </c>
      <c r="Y922" s="12">
        <v>-1.0696800935962199E-2</v>
      </c>
      <c r="Z922" s="12">
        <v>-2.0106899584945701E-2</v>
      </c>
      <c r="AA922" s="12">
        <v>-2.5880761004278899E-2</v>
      </c>
      <c r="AB922" s="12">
        <v>-6.7249019437371493E-2</v>
      </c>
      <c r="AC922" s="12">
        <v>2.9533026222965299E-2</v>
      </c>
      <c r="AD922" s="12">
        <v>2.8821657124848202E-3</v>
      </c>
      <c r="AE922" s="12">
        <v>-2.4934202472392399E-2</v>
      </c>
      <c r="AF922" s="12">
        <v>-1.1120443154817E-2</v>
      </c>
      <c r="AG922" s="12">
        <v>-4.2125488932149402E-2</v>
      </c>
      <c r="AH922" s="12">
        <v>-3.88814252783704E-2</v>
      </c>
      <c r="AI922" s="12">
        <v>-2.22443498824096E-2</v>
      </c>
      <c r="AJ922" s="12">
        <v>-1.44642448605655E-2</v>
      </c>
      <c r="AK922" s="12">
        <v>-4.8447304839298799E-4</v>
      </c>
      <c r="AL922" s="12">
        <v>7.9317420516085892E-3</v>
      </c>
      <c r="AM922" s="12">
        <v>-9.0722835425538096E-3</v>
      </c>
      <c r="AN922" s="12">
        <v>-1.6214942120047999E-2</v>
      </c>
      <c r="AO922" s="12">
        <v>-2.6880891147080099E-2</v>
      </c>
      <c r="AP922" s="12">
        <v>-1.12955549344591E-2</v>
      </c>
      <c r="AQ922" s="12">
        <v>-3.8424703766598803E-2</v>
      </c>
      <c r="AR922" s="12">
        <v>2.35640346823346E-2</v>
      </c>
      <c r="AS922" s="12">
        <v>-9.4451473162833997E-3</v>
      </c>
      <c r="AT922" s="12">
        <v>-4.0548723539657598E-2</v>
      </c>
      <c r="AU922" s="12">
        <v>3.2865736774841899E-2</v>
      </c>
      <c r="AW922">
        <f t="array" ref="AW922">SUMPRODUCT(B922:AU922,TRANSPOSE('QoL regression results'!$H$3:$H$48))</f>
        <v>0.85905647348684022</v>
      </c>
    </row>
    <row r="923" spans="1:49" x14ac:dyDescent="0.3">
      <c r="A923">
        <v>922</v>
      </c>
      <c r="B923" s="12">
        <v>0.89222812262187401</v>
      </c>
      <c r="C923" s="12">
        <v>5.9964967803777802E-3</v>
      </c>
      <c r="D923" s="12">
        <v>1.35457594037425E-2</v>
      </c>
      <c r="E923" s="12">
        <v>-1.06344652640834E-2</v>
      </c>
      <c r="F923" s="12">
        <v>2.1803145198027701E-2</v>
      </c>
      <c r="G923" s="12">
        <v>1.64044172248725E-2</v>
      </c>
      <c r="H923" s="12">
        <v>-2.68309285781076E-2</v>
      </c>
      <c r="I923" s="12">
        <v>-2.3282579696709198E-2</v>
      </c>
      <c r="J923" s="12">
        <v>-4.09272944889367E-2</v>
      </c>
      <c r="K923" s="12">
        <v>-3.8762881450536503E-2</v>
      </c>
      <c r="L923" s="12">
        <v>-6.2009549391130001E-2</v>
      </c>
      <c r="M923" s="12">
        <v>-0.12943369136079599</v>
      </c>
      <c r="N923" s="12">
        <v>-2.3715034348788699E-2</v>
      </c>
      <c r="O923" s="12">
        <v>-5.1323454591085997E-2</v>
      </c>
      <c r="P923" s="12">
        <v>-5.4151897390145101E-2</v>
      </c>
      <c r="Q923" s="12">
        <v>-5.1018275002863801E-2</v>
      </c>
      <c r="R923" s="12">
        <v>-9.7575513081714804E-2</v>
      </c>
      <c r="S923" s="12">
        <v>-4.1371470878778398E-2</v>
      </c>
      <c r="T923" s="12">
        <v>-9.9011548727106893E-2</v>
      </c>
      <c r="U923" s="12">
        <v>5.0370978206252404E-3</v>
      </c>
      <c r="V923" s="12">
        <v>-0.166581741363553</v>
      </c>
      <c r="W923" s="12">
        <v>-4.1310076080588599E-2</v>
      </c>
      <c r="X923" s="12">
        <v>-1.11086799568265E-2</v>
      </c>
      <c r="Y923" s="12">
        <v>1.47490947228171E-2</v>
      </c>
      <c r="Z923" s="12">
        <v>3.61744816217708E-3</v>
      </c>
      <c r="AA923" s="12">
        <v>-1.9844083019931999E-2</v>
      </c>
      <c r="AB923" s="12">
        <v>-7.0415162435043102E-2</v>
      </c>
      <c r="AC923" s="12">
        <v>-2.5146127779953901E-2</v>
      </c>
      <c r="AD923" s="12">
        <v>4.4820001386026702E-2</v>
      </c>
      <c r="AE923" s="12">
        <v>-2.8983582468668601E-2</v>
      </c>
      <c r="AF923" s="12">
        <v>-1.6870690309639599E-2</v>
      </c>
      <c r="AG923" s="12">
        <v>-4.4032907226725398E-2</v>
      </c>
      <c r="AH923" s="12">
        <v>-4.03942751626334E-2</v>
      </c>
      <c r="AI923" s="12">
        <v>-2.5852539624797499E-2</v>
      </c>
      <c r="AJ923" s="12">
        <v>-1.17590533522435E-2</v>
      </c>
      <c r="AK923" s="12">
        <v>-2.5198684671601801E-3</v>
      </c>
      <c r="AL923" s="12">
        <v>5.7467851583824399E-3</v>
      </c>
      <c r="AM923" s="12">
        <v>-1.00617027020813E-2</v>
      </c>
      <c r="AN923" s="12">
        <v>-1.783285248093E-2</v>
      </c>
      <c r="AO923" s="12">
        <v>-3.8635569368008098E-2</v>
      </c>
      <c r="AP923" s="12">
        <v>-7.6744942086875399E-3</v>
      </c>
      <c r="AQ923" s="12">
        <v>-4.8372115621430303E-2</v>
      </c>
      <c r="AR923" s="12">
        <v>2.0905368094461401E-2</v>
      </c>
      <c r="AS923" s="12">
        <v>-1.00991735244647E-2</v>
      </c>
      <c r="AT923" s="12">
        <v>-4.1290767270412601E-2</v>
      </c>
      <c r="AU923" s="12">
        <v>3.2292646567906598E-2</v>
      </c>
      <c r="AW923">
        <f t="array" ref="AW923">SUMPRODUCT(B923:AU923,TRANSPOSE('QoL regression results'!$H$3:$H$48))</f>
        <v>0.85758063261762307</v>
      </c>
    </row>
    <row r="924" spans="1:49" x14ac:dyDescent="0.3">
      <c r="A924">
        <v>923</v>
      </c>
      <c r="B924" s="12">
        <v>0.89156093078248799</v>
      </c>
      <c r="C924" s="12">
        <v>2.1076226712201502E-3</v>
      </c>
      <c r="D924" s="12">
        <v>-3.9494096320057402E-4</v>
      </c>
      <c r="E924" s="12">
        <v>-2.6742599518698E-2</v>
      </c>
      <c r="F924" s="12">
        <v>2.2791397655485001E-2</v>
      </c>
      <c r="G924" s="12">
        <v>2.2540557835094399E-2</v>
      </c>
      <c r="H924" s="12">
        <v>-9.1886137026628498E-3</v>
      </c>
      <c r="I924" s="12">
        <v>2.5150338597697302E-4</v>
      </c>
      <c r="J924" s="12">
        <v>-1.5967633791359799E-2</v>
      </c>
      <c r="K924" s="12">
        <v>-3.9024709371999797E-2</v>
      </c>
      <c r="L924" s="12">
        <v>-0.102403664872261</v>
      </c>
      <c r="M924" s="12">
        <v>-0.10691322689621199</v>
      </c>
      <c r="N924" s="12">
        <v>-1.84104602351065E-2</v>
      </c>
      <c r="O924" s="12">
        <v>-5.8522442681575602E-2</v>
      </c>
      <c r="P924" s="12">
        <v>-7.2617046877584607E-2</v>
      </c>
      <c r="Q924" s="12">
        <v>-4.5936967490576498E-2</v>
      </c>
      <c r="R924" s="12">
        <v>-9.6706437373080406E-2</v>
      </c>
      <c r="S924" s="12">
        <v>-6.1971970197042897E-2</v>
      </c>
      <c r="T924" s="12">
        <v>-0.10267999204471701</v>
      </c>
      <c r="U924" s="12">
        <v>-1.41027108227821E-2</v>
      </c>
      <c r="V924" s="12">
        <v>-0.12628708579181</v>
      </c>
      <c r="W924" s="12">
        <v>-2.6614370128725001E-2</v>
      </c>
      <c r="X924" s="12">
        <v>-2.38266656455382E-2</v>
      </c>
      <c r="Y924" s="12">
        <v>7.12797345112828E-4</v>
      </c>
      <c r="Z924" s="12">
        <v>1.04493625766125E-3</v>
      </c>
      <c r="AA924" s="12">
        <v>-1.41775521975282E-2</v>
      </c>
      <c r="AB924" s="12">
        <v>-8.0017647134626502E-2</v>
      </c>
      <c r="AC924" s="12">
        <v>-5.5255874010563297E-2</v>
      </c>
      <c r="AD924" s="12">
        <v>-3.11257942385724E-2</v>
      </c>
      <c r="AE924" s="12">
        <v>-2.5471324178169E-2</v>
      </c>
      <c r="AF924" s="12">
        <v>-1.51697564097713E-2</v>
      </c>
      <c r="AG924" s="12">
        <v>-4.1653968906123398E-2</v>
      </c>
      <c r="AH924" s="12">
        <v>-3.7655727429683497E-2</v>
      </c>
      <c r="AI924" s="12">
        <v>-2.47459221437045E-2</v>
      </c>
      <c r="AJ924" s="12">
        <v>-1.26926073805287E-2</v>
      </c>
      <c r="AK924" s="12">
        <v>2.0049326108974399E-3</v>
      </c>
      <c r="AL924" s="12">
        <v>7.5083122520823598E-3</v>
      </c>
      <c r="AM924" s="12">
        <v>-5.5962933382004499E-3</v>
      </c>
      <c r="AN924" s="12">
        <v>-1.38474848812254E-2</v>
      </c>
      <c r="AO924" s="12">
        <v>-3.3366231111808399E-2</v>
      </c>
      <c r="AP924" s="12">
        <v>-1.52809767774519E-2</v>
      </c>
      <c r="AQ924" s="12">
        <v>-3.8009398589348202E-2</v>
      </c>
      <c r="AR924" s="12">
        <v>1.8043476938566401E-2</v>
      </c>
      <c r="AS924" s="12">
        <v>-1.5863204837097199E-2</v>
      </c>
      <c r="AT924" s="12">
        <v>-4.1296580831607803E-2</v>
      </c>
      <c r="AU924" s="12">
        <v>3.7092573496164898E-2</v>
      </c>
      <c r="AW924">
        <f t="array" ref="AW924">SUMPRODUCT(B924:AU924,TRANSPOSE('QoL regression results'!$H$3:$H$48))</f>
        <v>0.86141351560488688</v>
      </c>
    </row>
    <row r="925" spans="1:49" x14ac:dyDescent="0.3">
      <c r="A925">
        <v>924</v>
      </c>
      <c r="B925" s="12">
        <v>0.88037573426666804</v>
      </c>
      <c r="C925" s="12">
        <v>8.4741515259218903E-3</v>
      </c>
      <c r="D925" s="12">
        <v>-4.4227468253349904E-3</v>
      </c>
      <c r="E925" s="12">
        <v>-1.7604635382657999E-2</v>
      </c>
      <c r="F925" s="12">
        <v>3.48789798016369E-2</v>
      </c>
      <c r="G925" s="12">
        <v>3.53394142725173E-2</v>
      </c>
      <c r="H925" s="12">
        <v>9.6392485580823299E-3</v>
      </c>
      <c r="I925" s="12">
        <v>-2.90171136404868E-2</v>
      </c>
      <c r="J925" s="12">
        <v>-2.8961493961875799E-2</v>
      </c>
      <c r="K925" s="12">
        <v>-3.42673518149322E-2</v>
      </c>
      <c r="L925" s="12">
        <v>-0.110436113804518</v>
      </c>
      <c r="M925" s="12">
        <v>-0.114458137296246</v>
      </c>
      <c r="N925" s="12">
        <v>-1.7462644427978801E-2</v>
      </c>
      <c r="O925" s="12">
        <v>-5.6007082407906597E-2</v>
      </c>
      <c r="P925" s="12">
        <v>-0.105904303098851</v>
      </c>
      <c r="Q925" s="12">
        <v>-1.24351645126832E-2</v>
      </c>
      <c r="R925" s="12">
        <v>-6.8090206921616506E-2</v>
      </c>
      <c r="S925" s="12">
        <v>-4.36367966135238E-2</v>
      </c>
      <c r="T925" s="12">
        <v>-8.4036430498569001E-2</v>
      </c>
      <c r="U925" s="12">
        <v>6.4690380479321E-3</v>
      </c>
      <c r="V925" s="12">
        <v>-0.12699859069585201</v>
      </c>
      <c r="W925" s="12">
        <v>-2.06656705151535E-2</v>
      </c>
      <c r="X925" s="12">
        <v>-2.2027241125312999E-2</v>
      </c>
      <c r="Y925" s="12">
        <v>-1.87336888556883E-2</v>
      </c>
      <c r="Z925" s="12">
        <v>-1.72162531236177E-3</v>
      </c>
      <c r="AA925" s="12">
        <v>-1.2761542227913999E-2</v>
      </c>
      <c r="AB925" s="12">
        <v>-6.9799919503893401E-2</v>
      </c>
      <c r="AC925" s="12">
        <v>-8.6994792279606707E-3</v>
      </c>
      <c r="AD925" s="12">
        <v>-8.4214068841508699E-2</v>
      </c>
      <c r="AE925" s="12">
        <v>-2.340784096453E-2</v>
      </c>
      <c r="AF925" s="12">
        <v>-1.1409700187415901E-2</v>
      </c>
      <c r="AG925" s="12">
        <v>-3.6909340858723202E-2</v>
      </c>
      <c r="AH925" s="12">
        <v>-4.6437953723439597E-2</v>
      </c>
      <c r="AI925" s="12">
        <v>-1.8120174782161401E-2</v>
      </c>
      <c r="AJ925" s="12">
        <v>-1.16291719147547E-2</v>
      </c>
      <c r="AK925" s="12">
        <v>5.1789995228850999E-3</v>
      </c>
      <c r="AL925" s="12">
        <v>1.3114753311065701E-2</v>
      </c>
      <c r="AM925" s="12">
        <v>-9.2036965517973402E-4</v>
      </c>
      <c r="AN925" s="12">
        <v>-1.51084505793417E-2</v>
      </c>
      <c r="AO925" s="12">
        <v>-3.6710015843189302E-2</v>
      </c>
      <c r="AP925" s="12">
        <v>-1.20620319159095E-2</v>
      </c>
      <c r="AQ925" s="12">
        <v>-4.3762972994423402E-2</v>
      </c>
      <c r="AR925" s="12">
        <v>2.2146402972929101E-2</v>
      </c>
      <c r="AS925" s="12">
        <v>-5.3552306766137796E-3</v>
      </c>
      <c r="AT925" s="12">
        <v>-4.2982765808591297E-2</v>
      </c>
      <c r="AU925" s="12">
        <v>2.7110978027037401E-2</v>
      </c>
      <c r="AW925">
        <f t="array" ref="AW925">SUMPRODUCT(B925:AU925,TRANSPOSE('QoL regression results'!$H$3:$H$48))</f>
        <v>0.84705253385429413</v>
      </c>
    </row>
    <row r="926" spans="1:49" x14ac:dyDescent="0.3">
      <c r="A926">
        <v>925</v>
      </c>
      <c r="B926" s="12">
        <v>0.90548820308683797</v>
      </c>
      <c r="C926" s="12">
        <v>-3.6127407334644298E-4</v>
      </c>
      <c r="D926" s="12">
        <v>6.3704584272874301E-3</v>
      </c>
      <c r="E926" s="12">
        <v>-2.4079373709936298E-2</v>
      </c>
      <c r="F926" s="12">
        <v>2.0172044194256701E-2</v>
      </c>
      <c r="G926" s="12">
        <v>3.38762172956239E-3</v>
      </c>
      <c r="H926" s="12">
        <v>-1.2966077925728599E-2</v>
      </c>
      <c r="I926" s="12">
        <v>-2.89907849602874E-2</v>
      </c>
      <c r="J926" s="12">
        <v>-5.4961774231092303E-2</v>
      </c>
      <c r="K926" s="12">
        <v>-5.1660167370070703E-2</v>
      </c>
      <c r="L926" s="12">
        <v>-8.76359136200658E-2</v>
      </c>
      <c r="M926" s="12">
        <v>-7.5342172520501793E-2</v>
      </c>
      <c r="N926" s="12">
        <v>-2.0359189571217299E-2</v>
      </c>
      <c r="O926" s="12">
        <v>-3.4422795465369797E-2</v>
      </c>
      <c r="P926" s="12">
        <v>-6.9621199947985699E-2</v>
      </c>
      <c r="Q926" s="12">
        <v>-7.3641304789822101E-2</v>
      </c>
      <c r="R926" s="12">
        <v>-0.13180029265471799</v>
      </c>
      <c r="S926" s="12">
        <v>-7.0837900070239199E-2</v>
      </c>
      <c r="T926" s="12">
        <v>-0.10548710285097</v>
      </c>
      <c r="U926" s="12">
        <v>-6.6139969377282896E-3</v>
      </c>
      <c r="V926" s="12">
        <v>-0.103841622600057</v>
      </c>
      <c r="W926" s="12">
        <v>-3.1639187021137397E-2</v>
      </c>
      <c r="X926" s="12">
        <v>-3.5679470479261399E-2</v>
      </c>
      <c r="Y926" s="12">
        <v>-1.5813578808898901E-2</v>
      </c>
      <c r="Z926" s="12">
        <v>-1.83658989267577E-2</v>
      </c>
      <c r="AA926" s="12">
        <v>-2.4984982808360701E-2</v>
      </c>
      <c r="AB926" s="12">
        <v>-6.3377595061000797E-2</v>
      </c>
      <c r="AC926" s="12">
        <v>-6.6317493027805693E-2</v>
      </c>
      <c r="AD926" s="12">
        <v>-6.5150025419573199E-3</v>
      </c>
      <c r="AE926" s="12">
        <v>-2.7269491780394801E-2</v>
      </c>
      <c r="AF926" s="12">
        <v>-1.8989586398225001E-2</v>
      </c>
      <c r="AG926" s="12">
        <v>-3.7876145014048401E-2</v>
      </c>
      <c r="AH926" s="12">
        <v>-3.15201923333795E-2</v>
      </c>
      <c r="AI926" s="12">
        <v>-1.8126917953471201E-2</v>
      </c>
      <c r="AJ926" s="12">
        <v>-1.0515503481038401E-2</v>
      </c>
      <c r="AK926" s="12">
        <v>-7.58947850795614E-3</v>
      </c>
      <c r="AL926" s="12">
        <v>3.37333844353929E-3</v>
      </c>
      <c r="AM926" s="12">
        <v>-1.0755992216493799E-2</v>
      </c>
      <c r="AN926" s="12">
        <v>-1.5766863970668999E-2</v>
      </c>
      <c r="AO926" s="12">
        <v>-3.3989385895720502E-2</v>
      </c>
      <c r="AP926" s="12">
        <v>-1.0817462763888199E-2</v>
      </c>
      <c r="AQ926" s="12">
        <v>-4.1281055969741798E-2</v>
      </c>
      <c r="AR926" s="12">
        <v>2.2731763804654598E-2</v>
      </c>
      <c r="AS926" s="12">
        <v>-1.11117381532818E-2</v>
      </c>
      <c r="AT926" s="12">
        <v>-4.3630654673449697E-2</v>
      </c>
      <c r="AU926" s="12">
        <v>2.3504845786644E-2</v>
      </c>
      <c r="AW926">
        <f t="array" ref="AW926">SUMPRODUCT(B926:AU926,TRANSPOSE('QoL regression results'!$H$3:$H$48))</f>
        <v>0.87734134919699769</v>
      </c>
    </row>
    <row r="927" spans="1:49" x14ac:dyDescent="0.3">
      <c r="A927">
        <v>926</v>
      </c>
      <c r="B927" s="12">
        <v>0.90045468058293898</v>
      </c>
      <c r="C927" s="12">
        <v>6.24539628469983E-3</v>
      </c>
      <c r="D927" s="12">
        <v>-3.0192175867441402E-2</v>
      </c>
      <c r="E927" s="12">
        <v>-5.4597646250254997E-2</v>
      </c>
      <c r="F927" s="12">
        <v>1.7802715083597001E-2</v>
      </c>
      <c r="G927" s="12">
        <v>2.8101994526621099E-2</v>
      </c>
      <c r="H927" s="12">
        <v>1.22692241934314E-2</v>
      </c>
      <c r="I927" s="12">
        <v>-6.2927381501419397E-3</v>
      </c>
      <c r="J927" s="12">
        <v>-6.9843937888292795E-2</v>
      </c>
      <c r="K927" s="12">
        <v>-4.0177972455388601E-2</v>
      </c>
      <c r="L927" s="12">
        <v>-7.6656700616343706E-2</v>
      </c>
      <c r="M927" s="12">
        <v>-0.133532826349131</v>
      </c>
      <c r="N927" s="12">
        <v>-2.0585625440003499E-2</v>
      </c>
      <c r="O927" s="12">
        <v>-4.0615355414509599E-2</v>
      </c>
      <c r="P927" s="12">
        <v>-6.8355850491327905E-2</v>
      </c>
      <c r="Q927" s="12">
        <v>-7.6956626903303099E-2</v>
      </c>
      <c r="R927" s="12">
        <v>-3.9830219897530897E-2</v>
      </c>
      <c r="S927" s="12">
        <v>-4.19079533580946E-2</v>
      </c>
      <c r="T927" s="12">
        <v>-7.83447444153344E-2</v>
      </c>
      <c r="U927" s="12">
        <v>9.0655433912226798E-3</v>
      </c>
      <c r="V927" s="12">
        <v>-6.5926669094672E-2</v>
      </c>
      <c r="W927" s="12">
        <v>-2.4366971959124701E-2</v>
      </c>
      <c r="X927" s="12">
        <v>-3.5960146844873697E-2</v>
      </c>
      <c r="Y927" s="12">
        <v>-2.3965944836052699E-2</v>
      </c>
      <c r="Z927" s="12">
        <v>-1.6375142487682699E-2</v>
      </c>
      <c r="AA927" s="12">
        <v>-2.3270704784753099E-2</v>
      </c>
      <c r="AB927" s="12">
        <v>-5.7534741954305801E-2</v>
      </c>
      <c r="AC927" s="12">
        <v>-3.9988405131939603E-2</v>
      </c>
      <c r="AD927" s="12">
        <v>-1.60017260134639E-3</v>
      </c>
      <c r="AE927" s="12">
        <v>-2.4976736555989601E-2</v>
      </c>
      <c r="AF927" s="12">
        <v>-1.3651629183000299E-2</v>
      </c>
      <c r="AG927" s="12">
        <v>-3.7709665143427502E-2</v>
      </c>
      <c r="AH927" s="12">
        <v>-3.4680119710712401E-2</v>
      </c>
      <c r="AI927" s="12">
        <v>-9.6108877267390095E-3</v>
      </c>
      <c r="AJ927" s="12">
        <v>-1.1142092962754899E-2</v>
      </c>
      <c r="AK927" s="12">
        <v>-2.5344858370271498E-3</v>
      </c>
      <c r="AL927" s="12">
        <v>8.6741262732926306E-3</v>
      </c>
      <c r="AM927" s="12">
        <v>-9.7481978526537498E-3</v>
      </c>
      <c r="AN927" s="12">
        <v>-2.19450102324826E-2</v>
      </c>
      <c r="AO927" s="12">
        <v>-3.27308911519303E-2</v>
      </c>
      <c r="AP927" s="12">
        <v>-8.5969375929788004E-3</v>
      </c>
      <c r="AQ927" s="12">
        <v>-4.1485146225099398E-2</v>
      </c>
      <c r="AR927" s="12">
        <v>1.41517893710178E-2</v>
      </c>
      <c r="AS927" s="12">
        <v>-1.4283221466594E-2</v>
      </c>
      <c r="AT927" s="12">
        <v>-5.3599057913088603E-2</v>
      </c>
      <c r="AU927" s="12">
        <v>3.0242419579072501E-2</v>
      </c>
      <c r="AW927">
        <f t="array" ref="AW927">SUMPRODUCT(B927:AU927,TRANSPOSE('QoL regression results'!$H$3:$H$48))</f>
        <v>0.87444868714551927</v>
      </c>
    </row>
    <row r="928" spans="1:49" x14ac:dyDescent="0.3">
      <c r="A928">
        <v>927</v>
      </c>
      <c r="B928" s="12">
        <v>0.88288682954945497</v>
      </c>
      <c r="C928" s="12">
        <v>9.877768445219399E-4</v>
      </c>
      <c r="D928" s="12">
        <v>-9.2989459878759506E-3</v>
      </c>
      <c r="E928" s="12">
        <v>-5.19268864184586E-2</v>
      </c>
      <c r="F928" s="12">
        <v>2.7536412886943199E-2</v>
      </c>
      <c r="G928" s="12">
        <v>2.86967008390248E-2</v>
      </c>
      <c r="H928" s="12">
        <v>1.7270842658030899E-2</v>
      </c>
      <c r="I928" s="12">
        <v>-8.8931705276992096E-3</v>
      </c>
      <c r="J928" s="12">
        <v>-5.2498286160108598E-2</v>
      </c>
      <c r="K928" s="12">
        <v>-3.4147106462408303E-2</v>
      </c>
      <c r="L928" s="12">
        <v>-9.0431099957522798E-2</v>
      </c>
      <c r="M928" s="12">
        <v>-0.108690200263991</v>
      </c>
      <c r="N928" s="12">
        <v>-1.5128997322333601E-2</v>
      </c>
      <c r="O928" s="12">
        <v>-4.19128775136915E-2</v>
      </c>
      <c r="P928" s="12">
        <v>-7.8802582824497897E-2</v>
      </c>
      <c r="Q928" s="12">
        <v>-3.1056295899881299E-2</v>
      </c>
      <c r="R928" s="12">
        <v>-7.1371160893865498E-2</v>
      </c>
      <c r="S928" s="12">
        <v>-5.6706954747428102E-2</v>
      </c>
      <c r="T928" s="12">
        <v>-7.8933314965814294E-2</v>
      </c>
      <c r="U928" s="12">
        <v>-1.8537751250292399E-4</v>
      </c>
      <c r="V928" s="12">
        <v>-3.8793075571190397E-2</v>
      </c>
      <c r="W928" s="12">
        <v>-3.1150848745865801E-2</v>
      </c>
      <c r="X928" s="12">
        <v>-1.8073759354235101E-2</v>
      </c>
      <c r="Y928" s="12">
        <v>4.3968434041860901E-3</v>
      </c>
      <c r="Z928" s="12">
        <v>5.58444883645067E-2</v>
      </c>
      <c r="AA928" s="12">
        <v>-2.0994628528605098E-2</v>
      </c>
      <c r="AB928" s="12">
        <v>-7.00678897653155E-2</v>
      </c>
      <c r="AC928" s="12">
        <v>-2.55278166738266E-2</v>
      </c>
      <c r="AD928" s="12">
        <v>-3.3239492237060901E-2</v>
      </c>
      <c r="AE928" s="12">
        <v>-2.6132976779332701E-2</v>
      </c>
      <c r="AF928" s="12">
        <v>-1.4224865733142999E-2</v>
      </c>
      <c r="AG928" s="12">
        <v>-4.5354865881198199E-2</v>
      </c>
      <c r="AH928" s="12">
        <v>-3.8767755209823299E-2</v>
      </c>
      <c r="AI928" s="12">
        <v>-1.7343502807477301E-2</v>
      </c>
      <c r="AJ928" s="12">
        <v>-1.2522751011214899E-2</v>
      </c>
      <c r="AK928" s="12">
        <v>3.8439395802438402E-3</v>
      </c>
      <c r="AL928" s="12">
        <v>7.9952345977440994E-3</v>
      </c>
      <c r="AM928" s="12">
        <v>-2.0019601438994602E-3</v>
      </c>
      <c r="AN928" s="12">
        <v>-1.2596590035644799E-2</v>
      </c>
      <c r="AO928" s="12">
        <v>-3.0442276576669501E-2</v>
      </c>
      <c r="AP928" s="12">
        <v>-8.4708033741926203E-3</v>
      </c>
      <c r="AQ928" s="12">
        <v>-3.5226103080638699E-2</v>
      </c>
      <c r="AR928" s="12">
        <v>2.2675531513594301E-2</v>
      </c>
      <c r="AS928" s="12">
        <v>-1.49940336951615E-2</v>
      </c>
      <c r="AT928" s="12">
        <v>-4.6068013129633698E-2</v>
      </c>
      <c r="AU928" s="12">
        <v>3.7233141836545698E-2</v>
      </c>
      <c r="AW928">
        <f t="array" ref="AW928">SUMPRODUCT(B928:AU928,TRANSPOSE('QoL regression results'!$H$3:$H$48))</f>
        <v>0.85211430893737572</v>
      </c>
    </row>
    <row r="929" spans="1:49" x14ac:dyDescent="0.3">
      <c r="A929">
        <v>928</v>
      </c>
      <c r="B929" s="12">
        <v>0.895960173517234</v>
      </c>
      <c r="C929" s="12">
        <v>7.2540117610629699E-3</v>
      </c>
      <c r="D929" s="12">
        <v>1.7307077567166301E-3</v>
      </c>
      <c r="E929" s="12">
        <v>-1.4199312021369E-3</v>
      </c>
      <c r="F929" s="12">
        <v>2.8722449477402798E-2</v>
      </c>
      <c r="G929" s="12">
        <v>2.5559525200193601E-2</v>
      </c>
      <c r="H929" s="12">
        <v>5.6606331030397998E-3</v>
      </c>
      <c r="I929" s="12">
        <v>-1.44267183605205E-2</v>
      </c>
      <c r="J929" s="12">
        <v>-7.9325951088704702E-2</v>
      </c>
      <c r="K929" s="12">
        <v>-2.9270876247125401E-2</v>
      </c>
      <c r="L929" s="12">
        <v>-9.0948418822599394E-2</v>
      </c>
      <c r="M929" s="12">
        <v>-0.105256834539288</v>
      </c>
      <c r="N929" s="12">
        <v>-1.3319719357852601E-2</v>
      </c>
      <c r="O929" s="12">
        <v>-3.9354140892929199E-2</v>
      </c>
      <c r="P929" s="12">
        <v>-4.8458442248775498E-2</v>
      </c>
      <c r="Q929" s="12">
        <v>-3.1669334206133E-2</v>
      </c>
      <c r="R929" s="12">
        <v>-2.92915573418977E-2</v>
      </c>
      <c r="S929" s="12">
        <v>-4.6482093846271201E-2</v>
      </c>
      <c r="T929" s="12">
        <v>-9.3743212927112393E-2</v>
      </c>
      <c r="U929" s="12">
        <v>1.47123972827366E-2</v>
      </c>
      <c r="V929" s="12">
        <v>-0.117281212764172</v>
      </c>
      <c r="W929" s="12">
        <v>-2.20103628189274E-2</v>
      </c>
      <c r="X929" s="12">
        <v>-5.4513476822107401E-2</v>
      </c>
      <c r="Y929" s="12">
        <v>8.9484415837103193E-3</v>
      </c>
      <c r="Z929" s="12">
        <v>1.5662702386096201E-2</v>
      </c>
      <c r="AA929" s="12">
        <v>-1.5204909848751599E-3</v>
      </c>
      <c r="AB929" s="12">
        <v>-6.5225027975675198E-2</v>
      </c>
      <c r="AC929" s="12">
        <v>-1.1065154458323999E-2</v>
      </c>
      <c r="AD929" s="12">
        <v>4.30359897879901E-2</v>
      </c>
      <c r="AE929" s="12">
        <v>-2.4219580042885401E-2</v>
      </c>
      <c r="AF929" s="12">
        <v>-1.8595733043889801E-2</v>
      </c>
      <c r="AG929" s="12">
        <v>-4.268279423587E-2</v>
      </c>
      <c r="AH929" s="12">
        <v>-4.0250083589241203E-2</v>
      </c>
      <c r="AI929" s="12">
        <v>-1.98928755003858E-2</v>
      </c>
      <c r="AJ929" s="12">
        <v>-1.08442686518859E-2</v>
      </c>
      <c r="AK929" s="12">
        <v>-7.2115667817782801E-3</v>
      </c>
      <c r="AL929" s="12">
        <v>1.03742507406055E-3</v>
      </c>
      <c r="AM929" s="12">
        <v>-8.1126512211070305E-3</v>
      </c>
      <c r="AN929" s="12">
        <v>-1.9854962102155101E-2</v>
      </c>
      <c r="AO929" s="12">
        <v>-3.9992258100084298E-2</v>
      </c>
      <c r="AP929" s="12">
        <v>-9.0296770746108399E-3</v>
      </c>
      <c r="AQ929" s="12">
        <v>-3.2013164463882103E-2</v>
      </c>
      <c r="AR929" s="12">
        <v>2.2734036734159101E-2</v>
      </c>
      <c r="AS929" s="12">
        <v>-2.05465124488724E-2</v>
      </c>
      <c r="AT929" s="12">
        <v>-5.4763562126076699E-2</v>
      </c>
      <c r="AU929" s="12">
        <v>2.8041127563650001E-2</v>
      </c>
      <c r="AW929">
        <f t="array" ref="AW929">SUMPRODUCT(B929:AU929,TRANSPOSE('QoL regression results'!$H$3:$H$48))</f>
        <v>0.85674751500205337</v>
      </c>
    </row>
    <row r="930" spans="1:49" x14ac:dyDescent="0.3">
      <c r="A930">
        <v>929</v>
      </c>
      <c r="B930" s="12">
        <v>0.89524298453262097</v>
      </c>
      <c r="C930" s="12">
        <v>4.3899290441981598E-3</v>
      </c>
      <c r="D930" s="12">
        <v>3.3248356754503601E-3</v>
      </c>
      <c r="E930" s="12">
        <v>-1.4860163989203701E-2</v>
      </c>
      <c r="F930" s="12">
        <v>2.92723223962616E-2</v>
      </c>
      <c r="G930" s="12">
        <v>2.6429902492978E-2</v>
      </c>
      <c r="H930" s="12">
        <v>-8.1984781084771894E-3</v>
      </c>
      <c r="I930" s="12">
        <v>-1.09669733400545E-2</v>
      </c>
      <c r="J930" s="12">
        <v>-5.73714487269881E-2</v>
      </c>
      <c r="K930" s="12">
        <v>-3.8638286423961103E-2</v>
      </c>
      <c r="L930" s="12">
        <v>-7.5511534854116699E-2</v>
      </c>
      <c r="M930" s="12">
        <v>-6.9663572483508407E-2</v>
      </c>
      <c r="N930" s="12">
        <v>-1.9821530499921101E-2</v>
      </c>
      <c r="O930" s="12">
        <v>-4.3381204315220703E-2</v>
      </c>
      <c r="P930" s="12">
        <v>-8.4493765262618703E-2</v>
      </c>
      <c r="Q930" s="12">
        <v>-5.4116313030980898E-2</v>
      </c>
      <c r="R930" s="12">
        <v>-0.10179405979187101</v>
      </c>
      <c r="S930" s="12">
        <v>-3.7811965864909501E-2</v>
      </c>
      <c r="T930" s="12">
        <v>-6.1265020280107302E-2</v>
      </c>
      <c r="U930" s="12">
        <v>1.9156017346394099E-3</v>
      </c>
      <c r="V930" s="12">
        <v>-0.13399912851024201</v>
      </c>
      <c r="W930" s="12">
        <v>-2.70416045440941E-2</v>
      </c>
      <c r="X930" s="12">
        <v>-4.8259596764514301E-2</v>
      </c>
      <c r="Y930" s="12">
        <v>9.4255893614244093E-3</v>
      </c>
      <c r="Z930" s="12">
        <v>2.27794942888579E-2</v>
      </c>
      <c r="AA930" s="12">
        <v>-9.9651418881852496E-3</v>
      </c>
      <c r="AB930" s="12">
        <v>-6.4984464054869601E-2</v>
      </c>
      <c r="AC930" s="12">
        <v>3.2082567954051303E-2</v>
      </c>
      <c r="AD930" s="12">
        <v>-3.1219959783991901E-2</v>
      </c>
      <c r="AE930" s="12">
        <v>-2.2168109632805001E-2</v>
      </c>
      <c r="AF930" s="12">
        <v>-1.8314473431769802E-2</v>
      </c>
      <c r="AG930" s="12">
        <v>-4.6573368723011599E-2</v>
      </c>
      <c r="AH930" s="12">
        <v>-4.2808737406538802E-2</v>
      </c>
      <c r="AI930" s="12">
        <v>-2.0127886892446399E-2</v>
      </c>
      <c r="AJ930" s="12">
        <v>-1.09633886363497E-2</v>
      </c>
      <c r="AK930" s="12">
        <v>-7.9675109924831396E-3</v>
      </c>
      <c r="AL930" s="12">
        <v>-4.3949837626351997E-3</v>
      </c>
      <c r="AM930" s="12">
        <v>-1.3306256190389601E-2</v>
      </c>
      <c r="AN930" s="12">
        <v>-1.5712622088431001E-2</v>
      </c>
      <c r="AO930" s="12">
        <v>-4.5495190603655498E-2</v>
      </c>
      <c r="AP930" s="12">
        <v>-9.2686444335428105E-3</v>
      </c>
      <c r="AQ930" s="12">
        <v>-3.38582663652537E-2</v>
      </c>
      <c r="AR930" s="12">
        <v>1.9579025096327699E-2</v>
      </c>
      <c r="AS930" s="12">
        <v>-1.6469093616675801E-2</v>
      </c>
      <c r="AT930" s="12">
        <v>-5.0065171962693701E-2</v>
      </c>
      <c r="AU930" s="12">
        <v>3.2807509321869398E-2</v>
      </c>
      <c r="AW930">
        <f t="array" ref="AW930">SUMPRODUCT(B930:AU930,TRANSPOSE('QoL regression results'!$H$3:$H$48))</f>
        <v>0.84803926336344693</v>
      </c>
    </row>
    <row r="931" spans="1:49" x14ac:dyDescent="0.3">
      <c r="A931">
        <v>930</v>
      </c>
      <c r="B931" s="12">
        <v>0.89017464779223998</v>
      </c>
      <c r="C931" s="12">
        <v>9.9101210899085507E-4</v>
      </c>
      <c r="D931" s="12">
        <v>-2.1586273983722801E-2</v>
      </c>
      <c r="E931" s="12">
        <v>-1.0744344587081499E-2</v>
      </c>
      <c r="F931" s="12">
        <v>1.9257211344019198E-2</v>
      </c>
      <c r="G931" s="12">
        <v>2.1157940713487498E-2</v>
      </c>
      <c r="H931" s="12">
        <v>-1.01380095848172E-2</v>
      </c>
      <c r="I931" s="12">
        <v>-3.4424276333956699E-2</v>
      </c>
      <c r="J931" s="12">
        <v>-8.7872018697298104E-2</v>
      </c>
      <c r="K931" s="12">
        <v>-3.9617954572869402E-2</v>
      </c>
      <c r="L931" s="12">
        <v>-7.0077540279054704E-2</v>
      </c>
      <c r="M931" s="12">
        <v>-7.7117719188160003E-2</v>
      </c>
      <c r="N931" s="12">
        <v>-1.38307162011047E-2</v>
      </c>
      <c r="O931" s="12">
        <v>-4.77974529351642E-2</v>
      </c>
      <c r="P931" s="12">
        <v>-8.0105644254268596E-2</v>
      </c>
      <c r="Q931" s="12">
        <v>-5.1596527311014599E-2</v>
      </c>
      <c r="R931" s="12">
        <v>-4.8964045286208999E-2</v>
      </c>
      <c r="S931" s="12">
        <v>-5.5574379593699798E-2</v>
      </c>
      <c r="T931" s="12">
        <v>-8.8845669658294102E-2</v>
      </c>
      <c r="U931" s="12">
        <v>-1.43577112604929E-2</v>
      </c>
      <c r="V931" s="12">
        <v>-6.1000749218670103E-2</v>
      </c>
      <c r="W931" s="12">
        <v>-2.09225902568228E-2</v>
      </c>
      <c r="X931" s="12">
        <v>-7.5817446664583196E-3</v>
      </c>
      <c r="Y931" s="12">
        <v>-2.1173286178897101E-2</v>
      </c>
      <c r="Z931" s="12">
        <v>-4.4950347276890602E-3</v>
      </c>
      <c r="AA931" s="12">
        <v>-2.1572489444279901E-2</v>
      </c>
      <c r="AB931" s="12">
        <v>-6.33190224622764E-2</v>
      </c>
      <c r="AC931" s="12">
        <v>7.2281408201119602E-3</v>
      </c>
      <c r="AD931" s="12">
        <v>-5.28029710769264E-2</v>
      </c>
      <c r="AE931" s="12">
        <v>-2.9381328656610198E-2</v>
      </c>
      <c r="AF931" s="12">
        <v>-1.20481386697065E-2</v>
      </c>
      <c r="AG931" s="12">
        <v>-3.7547339555834003E-2</v>
      </c>
      <c r="AH931" s="12">
        <v>-3.2497524624764199E-2</v>
      </c>
      <c r="AI931" s="12">
        <v>-2.03242381923593E-2</v>
      </c>
      <c r="AJ931" s="12">
        <v>-1.0366464956398E-2</v>
      </c>
      <c r="AK931" s="13">
        <v>-4.3761573895027498E-5</v>
      </c>
      <c r="AL931" s="12">
        <v>8.9014436612476107E-3</v>
      </c>
      <c r="AM931" s="12">
        <v>-9.1220518405812599E-3</v>
      </c>
      <c r="AN931" s="12">
        <v>-1.35856725900742E-2</v>
      </c>
      <c r="AO931" s="12">
        <v>-3.2659948452091497E-2</v>
      </c>
      <c r="AP931" s="12">
        <v>-9.3130858794651297E-3</v>
      </c>
      <c r="AQ931" s="12">
        <v>-3.6499520657634697E-2</v>
      </c>
      <c r="AR931" s="12">
        <v>1.4004549878062499E-2</v>
      </c>
      <c r="AS931" s="12">
        <v>-1.3211721822779901E-2</v>
      </c>
      <c r="AT931" s="12">
        <v>-4.72536896766362E-2</v>
      </c>
      <c r="AU931" s="12">
        <v>3.7249027516946497E-2</v>
      </c>
      <c r="AW931">
        <f t="array" ref="AW931">SUMPRODUCT(B931:AU931,TRANSPOSE('QoL regression results'!$H$3:$H$48))</f>
        <v>0.86657856682872336</v>
      </c>
    </row>
    <row r="932" spans="1:49" x14ac:dyDescent="0.3">
      <c r="A932">
        <v>931</v>
      </c>
      <c r="B932" s="12">
        <v>0.89192060755962799</v>
      </c>
      <c r="C932" s="12">
        <v>-7.1356743363755601E-4</v>
      </c>
      <c r="D932" s="12">
        <v>-1.35701149511418E-2</v>
      </c>
      <c r="E932" s="12">
        <v>-5.3355585556622599E-3</v>
      </c>
      <c r="F932" s="12">
        <v>1.4004270200765501E-2</v>
      </c>
      <c r="G932" s="12">
        <v>1.6764284457634698E-2</v>
      </c>
      <c r="H932" s="12">
        <v>-3.1104447110083099E-2</v>
      </c>
      <c r="I932" s="12">
        <v>-2.0544386915069799E-2</v>
      </c>
      <c r="J932" s="12">
        <v>-4.1590481343715201E-2</v>
      </c>
      <c r="K932" s="12">
        <v>-4.9852560544030498E-2</v>
      </c>
      <c r="L932" s="12">
        <v>-8.4925251893374201E-2</v>
      </c>
      <c r="M932" s="12">
        <v>-0.102228232936285</v>
      </c>
      <c r="N932" s="12">
        <v>-1.4147278257006001E-2</v>
      </c>
      <c r="O932" s="12">
        <v>-6.5035687791240498E-2</v>
      </c>
      <c r="P932" s="12">
        <v>-8.59321689279164E-2</v>
      </c>
      <c r="Q932" s="12">
        <v>6.58196416490631E-3</v>
      </c>
      <c r="R932" s="12">
        <v>-6.7845322235523101E-2</v>
      </c>
      <c r="S932" s="12">
        <v>-5.6237645915673498E-2</v>
      </c>
      <c r="T932" s="12">
        <v>-8.9621469016999494E-2</v>
      </c>
      <c r="U932" s="12">
        <v>3.4950381987453101E-2</v>
      </c>
      <c r="V932" s="12">
        <v>-5.1778888265020299E-2</v>
      </c>
      <c r="W932" s="12">
        <v>-1.8295266238562299E-2</v>
      </c>
      <c r="X932" s="12">
        <v>-3.5086401281534799E-2</v>
      </c>
      <c r="Y932" s="12">
        <v>-2.04365377246516E-2</v>
      </c>
      <c r="Z932" s="12">
        <v>-2.35883712743221E-2</v>
      </c>
      <c r="AA932" s="12">
        <v>-2.62283204310285E-2</v>
      </c>
      <c r="AB932" s="12">
        <v>-6.9036907288460098E-2</v>
      </c>
      <c r="AC932" s="12">
        <v>-4.7003803583361502E-2</v>
      </c>
      <c r="AD932" s="12">
        <v>-9.1378841069912706E-3</v>
      </c>
      <c r="AE932" s="12">
        <v>-3.4942557027561202E-2</v>
      </c>
      <c r="AF932" s="12">
        <v>-1.33354143353113E-2</v>
      </c>
      <c r="AG932" s="12">
        <v>-4.33728170141328E-2</v>
      </c>
      <c r="AH932" s="12">
        <v>-2.7845963417757601E-2</v>
      </c>
      <c r="AI932" s="12">
        <v>-2.2380431809823301E-2</v>
      </c>
      <c r="AJ932" s="12">
        <v>-1.5920267144634799E-2</v>
      </c>
      <c r="AK932" s="12">
        <v>5.8870485470757404E-3</v>
      </c>
      <c r="AL932" s="12">
        <v>1.1981661945095401E-2</v>
      </c>
      <c r="AM932" s="12">
        <v>-2.1229865150740098E-3</v>
      </c>
      <c r="AN932" s="12">
        <v>-1.6034188635670799E-2</v>
      </c>
      <c r="AO932" s="12">
        <v>-3.5751164138958E-2</v>
      </c>
      <c r="AP932" s="12">
        <v>-9.5031729224173793E-3</v>
      </c>
      <c r="AQ932" s="12">
        <v>-4.8519234514895697E-2</v>
      </c>
      <c r="AR932" s="12">
        <v>2.3129534087218899E-2</v>
      </c>
      <c r="AS932" s="12">
        <v>-1.0857593377697001E-2</v>
      </c>
      <c r="AT932" s="12">
        <v>-4.0099189128078597E-2</v>
      </c>
      <c r="AU932" s="12">
        <v>3.0641226547609701E-2</v>
      </c>
      <c r="AW932">
        <f t="array" ref="AW932">SUMPRODUCT(B932:AU932,TRANSPOSE('QoL regression results'!$H$3:$H$48))</f>
        <v>0.87605630608696583</v>
      </c>
    </row>
    <row r="933" spans="1:49" x14ac:dyDescent="0.3">
      <c r="A933">
        <v>932</v>
      </c>
      <c r="B933" s="12">
        <v>0.89472483330591102</v>
      </c>
      <c r="C933" s="12">
        <v>9.5135020108587497E-3</v>
      </c>
      <c r="D933" s="12">
        <v>-1.4078075383161101E-3</v>
      </c>
      <c r="E933" s="12">
        <v>1.2940954808914699E-4</v>
      </c>
      <c r="F933" s="12">
        <v>2.3290455142674998E-2</v>
      </c>
      <c r="G933" s="12">
        <v>1.00854605371101E-2</v>
      </c>
      <c r="H933" s="12">
        <v>2.1390265241647399E-3</v>
      </c>
      <c r="I933" s="12">
        <v>-2.4504002896845001E-2</v>
      </c>
      <c r="J933" s="12">
        <v>-1.6796131149472499E-2</v>
      </c>
      <c r="K933" s="12">
        <v>-3.2772511638734403E-2</v>
      </c>
      <c r="L933" s="12">
        <v>-0.100405767699924</v>
      </c>
      <c r="M933" s="12">
        <v>-9.3635417879952207E-2</v>
      </c>
      <c r="N933" s="12">
        <v>-1.47948504715714E-2</v>
      </c>
      <c r="O933" s="12">
        <v>-5.0635949881664102E-2</v>
      </c>
      <c r="P933" s="12">
        <v>-8.9817311068603398E-2</v>
      </c>
      <c r="Q933" s="12">
        <v>-7.0471966554252502E-2</v>
      </c>
      <c r="R933" s="12">
        <v>-8.2694809319703799E-2</v>
      </c>
      <c r="S933" s="12">
        <v>-5.37157242746268E-2</v>
      </c>
      <c r="T933" s="12">
        <v>-8.8835948103629006E-2</v>
      </c>
      <c r="U933" s="12">
        <v>3.2528666100265901E-3</v>
      </c>
      <c r="V933" s="12">
        <v>-0.109704337652015</v>
      </c>
      <c r="W933" s="12">
        <v>-2.65272682310283E-2</v>
      </c>
      <c r="X933" s="12">
        <v>-4.44811767449158E-2</v>
      </c>
      <c r="Y933" s="12">
        <v>1.05586784167055E-2</v>
      </c>
      <c r="Z933" s="12">
        <v>3.2518854641090798E-2</v>
      </c>
      <c r="AA933" s="12">
        <v>-1.5725376504101201E-2</v>
      </c>
      <c r="AB933" s="12">
        <v>-6.1374882924731297E-2</v>
      </c>
      <c r="AC933" s="12">
        <v>-6.1398734558221903E-2</v>
      </c>
      <c r="AD933" s="12">
        <v>-2.2245656322215701E-2</v>
      </c>
      <c r="AE933" s="12">
        <v>-2.6607333897105699E-2</v>
      </c>
      <c r="AF933" s="12">
        <v>-1.0581422783E-2</v>
      </c>
      <c r="AG933" s="12">
        <v>-4.2096633390167199E-2</v>
      </c>
      <c r="AH933" s="12">
        <v>-3.7890497245219798E-2</v>
      </c>
      <c r="AI933" s="12">
        <v>-2.36013907796459E-2</v>
      </c>
      <c r="AJ933" s="12">
        <v>-5.7199699701322004E-3</v>
      </c>
      <c r="AK933" s="12">
        <v>-6.9094220200603901E-3</v>
      </c>
      <c r="AL933" s="12">
        <v>-2.6708582775053199E-3</v>
      </c>
      <c r="AM933" s="12">
        <v>-1.1985553166462701E-2</v>
      </c>
      <c r="AN933" s="12">
        <v>-2.2202225769806998E-2</v>
      </c>
      <c r="AO933" s="12">
        <v>-4.1758796686629997E-2</v>
      </c>
      <c r="AP933" s="12">
        <v>-9.3303943770439001E-3</v>
      </c>
      <c r="AQ933" s="12">
        <v>-3.7982876268456103E-2</v>
      </c>
      <c r="AR933" s="12">
        <v>1.65165529981805E-2</v>
      </c>
      <c r="AS933" s="12">
        <v>-7.1791092022988603E-3</v>
      </c>
      <c r="AT933" s="12">
        <v>-3.6416029655968199E-2</v>
      </c>
      <c r="AU933" s="12">
        <v>2.41720825574092E-2</v>
      </c>
      <c r="AW933">
        <f t="array" ref="AW933">SUMPRODUCT(B933:AU933,TRANSPOSE('QoL regression results'!$H$3:$H$48))</f>
        <v>0.85416347778318591</v>
      </c>
    </row>
    <row r="934" spans="1:49" x14ac:dyDescent="0.3">
      <c r="A934">
        <v>933</v>
      </c>
      <c r="B934" s="12">
        <v>0.88492708691045396</v>
      </c>
      <c r="C934" s="12">
        <v>8.7115320084240593E-3</v>
      </c>
      <c r="D934" s="12">
        <v>1.0387984080807201E-2</v>
      </c>
      <c r="E934" s="12">
        <v>-4.93861547974387E-2</v>
      </c>
      <c r="F934" s="12">
        <v>1.83751053704291E-2</v>
      </c>
      <c r="G934" s="12">
        <v>1.0045213200642E-2</v>
      </c>
      <c r="H934" s="12">
        <v>2.0091306105486399E-3</v>
      </c>
      <c r="I934" s="12">
        <v>-1.43353837745176E-2</v>
      </c>
      <c r="J934" s="12">
        <v>-5.82636769735193E-2</v>
      </c>
      <c r="K934" s="12">
        <v>-3.5732393693187203E-2</v>
      </c>
      <c r="L934" s="12">
        <v>-0.10043101051037701</v>
      </c>
      <c r="M934" s="12">
        <v>-6.0596856108932597E-2</v>
      </c>
      <c r="N934" s="12">
        <v>-1.54935175673544E-2</v>
      </c>
      <c r="O934" s="12">
        <v>-2.7852822452316701E-2</v>
      </c>
      <c r="P934" s="12">
        <v>-6.6207642193260793E-2</v>
      </c>
      <c r="Q934" s="12">
        <v>-4.2272413189659103E-2</v>
      </c>
      <c r="R934" s="12">
        <v>-8.64554473803886E-2</v>
      </c>
      <c r="S934" s="12">
        <v>-5.3454086882158601E-2</v>
      </c>
      <c r="T934" s="12">
        <v>-0.104304841312872</v>
      </c>
      <c r="U934" s="12">
        <v>3.3841228587775502E-3</v>
      </c>
      <c r="V934" s="12">
        <v>-9.8667513748153704E-2</v>
      </c>
      <c r="W934" s="12">
        <v>-1.9537280619499098E-2</v>
      </c>
      <c r="X934" s="12">
        <v>-2.59700025127295E-2</v>
      </c>
      <c r="Y934" s="12">
        <v>7.8567864929764905E-3</v>
      </c>
      <c r="Z934" s="12">
        <v>-6.1394353890982601E-3</v>
      </c>
      <c r="AA934" s="12">
        <v>-2.77866166119379E-2</v>
      </c>
      <c r="AB934" s="12">
        <v>-6.7695036296407496E-2</v>
      </c>
      <c r="AC934" s="12">
        <v>-4.6811680061979E-2</v>
      </c>
      <c r="AD934" s="12">
        <v>-5.4348706683050002E-2</v>
      </c>
      <c r="AE934" s="12">
        <v>-1.8425208360631901E-2</v>
      </c>
      <c r="AF934" s="12">
        <v>-2.72069857876579E-2</v>
      </c>
      <c r="AG934" s="12">
        <v>-4.3217833259153397E-2</v>
      </c>
      <c r="AH934" s="12">
        <v>-3.2936516480332099E-2</v>
      </c>
      <c r="AI934" s="12">
        <v>-1.62344497558423E-2</v>
      </c>
      <c r="AJ934" s="12">
        <v>-1.49041736658299E-2</v>
      </c>
      <c r="AK934" s="12">
        <v>6.4792309028878199E-3</v>
      </c>
      <c r="AL934" s="12">
        <v>1.23545887084729E-2</v>
      </c>
      <c r="AM934" s="12">
        <v>-2.2469262788877798E-3</v>
      </c>
      <c r="AN934" s="12">
        <v>-8.8856634586723399E-3</v>
      </c>
      <c r="AO934" s="12">
        <v>-2.7009038900485598E-2</v>
      </c>
      <c r="AP934" s="12">
        <v>-1.06462620525527E-2</v>
      </c>
      <c r="AQ934" s="12">
        <v>-3.2238357506838199E-2</v>
      </c>
      <c r="AR934" s="12">
        <v>2.29904733938322E-2</v>
      </c>
      <c r="AS934" s="12">
        <v>-1.2287475817889301E-2</v>
      </c>
      <c r="AT934" s="12">
        <v>-4.2449371875912398E-2</v>
      </c>
      <c r="AU934" s="12">
        <v>3.0943174781467998E-2</v>
      </c>
      <c r="AW934">
        <f t="array" ref="AW934">SUMPRODUCT(B934:AU934,TRANSPOSE('QoL regression results'!$H$3:$H$48))</f>
        <v>0.86434515913859478</v>
      </c>
    </row>
    <row r="935" spans="1:49" x14ac:dyDescent="0.3">
      <c r="A935">
        <v>934</v>
      </c>
      <c r="B935" s="12">
        <v>0.89172499961572105</v>
      </c>
      <c r="C935" s="12">
        <v>3.1211884980840402E-3</v>
      </c>
      <c r="D935" s="12">
        <v>-1.05812809670718E-2</v>
      </c>
      <c r="E935" s="12">
        <v>-3.6223171784272701E-2</v>
      </c>
      <c r="F935" s="12">
        <v>1.7026780666064899E-2</v>
      </c>
      <c r="G935" s="12">
        <v>1.1822273426880499E-2</v>
      </c>
      <c r="H935" s="12">
        <v>9.29407408243056E-3</v>
      </c>
      <c r="I935" s="12">
        <v>-1.0509008291769199E-2</v>
      </c>
      <c r="J935" s="12">
        <v>-4.0950972213001702E-2</v>
      </c>
      <c r="K935" s="12">
        <v>-4.47548570694438E-2</v>
      </c>
      <c r="L935" s="12">
        <v>-9.1434110760599097E-2</v>
      </c>
      <c r="M935" s="12">
        <v>-0.10583370624309101</v>
      </c>
      <c r="N935" s="12">
        <v>-2.4807580875977699E-2</v>
      </c>
      <c r="O935" s="12">
        <v>-7.5988375616371395E-2</v>
      </c>
      <c r="P935" s="12">
        <v>-8.0588281189559893E-2</v>
      </c>
      <c r="Q935" s="12">
        <v>-5.8435245595763199E-2</v>
      </c>
      <c r="R935" s="12">
        <v>-1.7198166890962902E-2</v>
      </c>
      <c r="S935" s="12">
        <v>-5.1200651762408997E-2</v>
      </c>
      <c r="T935" s="12">
        <v>-9.0301083271404403E-2</v>
      </c>
      <c r="U935" s="12">
        <v>-4.6546435926744997E-3</v>
      </c>
      <c r="V935" s="12">
        <v>-3.4827414453878901E-2</v>
      </c>
      <c r="W935" s="12">
        <v>-1.3150666279496201E-2</v>
      </c>
      <c r="X935" s="12">
        <v>-1.9735258468559499E-2</v>
      </c>
      <c r="Y935" s="12">
        <v>-2.16468948265129E-2</v>
      </c>
      <c r="Z935" s="12">
        <v>2.55567679078171E-2</v>
      </c>
      <c r="AA935" s="12">
        <v>-5.7933111870804299E-3</v>
      </c>
      <c r="AB935" s="12">
        <v>-8.5699859381460602E-2</v>
      </c>
      <c r="AC935" s="12">
        <v>-2.8668288199452299E-2</v>
      </c>
      <c r="AD935" s="12">
        <v>-4.26526386177121E-3</v>
      </c>
      <c r="AE935" s="12">
        <v>-2.7753127724586799E-2</v>
      </c>
      <c r="AF935" s="12">
        <v>-1.41676907481709E-2</v>
      </c>
      <c r="AG935" s="12">
        <v>-4.6119383415132699E-2</v>
      </c>
      <c r="AH935" s="12">
        <v>-3.1914166204517598E-2</v>
      </c>
      <c r="AI935" s="12">
        <v>-2.2763136580886498E-2</v>
      </c>
      <c r="AJ935" s="12">
        <v>-1.0057647500752999E-2</v>
      </c>
      <c r="AK935" s="12">
        <v>-2.2564027069644798E-3</v>
      </c>
      <c r="AL935" s="12">
        <v>2.39766467654879E-3</v>
      </c>
      <c r="AM935" s="12">
        <v>-9.0136841371464393E-3</v>
      </c>
      <c r="AN935" s="12">
        <v>-1.6016231086318299E-2</v>
      </c>
      <c r="AO935" s="12">
        <v>-2.9978304207908198E-2</v>
      </c>
      <c r="AP935" s="12">
        <v>-8.6941053085680901E-3</v>
      </c>
      <c r="AQ935" s="12">
        <v>-4.1137067821831297E-2</v>
      </c>
      <c r="AR935" s="12">
        <v>2.0912181363877999E-2</v>
      </c>
      <c r="AS935" s="12">
        <v>-1.2899625333095001E-2</v>
      </c>
      <c r="AT935" s="12">
        <v>-4.3783186058799502E-2</v>
      </c>
      <c r="AU935" s="12">
        <v>3.2734591915622599E-2</v>
      </c>
      <c r="AW935">
        <f t="array" ref="AW935">SUMPRODUCT(B935:AU935,TRANSPOSE('QoL regression results'!$H$3:$H$48))</f>
        <v>0.86220849808775224</v>
      </c>
    </row>
    <row r="936" spans="1:49" x14ac:dyDescent="0.3">
      <c r="A936">
        <v>935</v>
      </c>
      <c r="B936" s="12">
        <v>0.89445298786097505</v>
      </c>
      <c r="C936" s="12">
        <v>4.6621310750331203E-3</v>
      </c>
      <c r="D936" s="12">
        <v>9.1311008874581405E-4</v>
      </c>
      <c r="E936" s="12">
        <v>-3.94010496817453E-2</v>
      </c>
      <c r="F936" s="12">
        <v>1.9964760282775499E-2</v>
      </c>
      <c r="G936" s="12">
        <v>5.1455385010213198E-3</v>
      </c>
      <c r="H936" s="12">
        <v>-1.8594927416828099E-3</v>
      </c>
      <c r="I936" s="12">
        <v>-1.9862692973899601E-2</v>
      </c>
      <c r="J936" s="12">
        <v>-5.0172430709335497E-2</v>
      </c>
      <c r="K936" s="12">
        <v>-3.6585439078128501E-2</v>
      </c>
      <c r="L936" s="12">
        <v>-7.9549164192122906E-2</v>
      </c>
      <c r="M936" s="12">
        <v>-9.95698573655147E-2</v>
      </c>
      <c r="N936" s="12">
        <v>-1.4357250918632301E-2</v>
      </c>
      <c r="O936" s="12">
        <v>-5.9186165399112999E-2</v>
      </c>
      <c r="P936" s="12">
        <v>-7.7725804781860197E-2</v>
      </c>
      <c r="Q936" s="12">
        <v>-3.9068896439114098E-2</v>
      </c>
      <c r="R936" s="12">
        <v>-2.9573802295148301E-2</v>
      </c>
      <c r="S936" s="12">
        <v>-5.9635958673313401E-2</v>
      </c>
      <c r="T936" s="12">
        <v>-9.05411950352044E-2</v>
      </c>
      <c r="U936" s="12">
        <v>-2.10975350677425E-2</v>
      </c>
      <c r="V936" s="12">
        <v>1.3504641403756099E-2</v>
      </c>
      <c r="W936" s="12">
        <v>-8.6646373895283603E-3</v>
      </c>
      <c r="X936" s="12">
        <v>-1.53810599591984E-2</v>
      </c>
      <c r="Y936" s="12">
        <v>-7.0106758591983297E-3</v>
      </c>
      <c r="Z936" s="12">
        <v>-9.7177179067462604E-3</v>
      </c>
      <c r="AA936" s="12">
        <v>-1.8519689563487901E-2</v>
      </c>
      <c r="AB936" s="12">
        <v>-7.7912285254997798E-2</v>
      </c>
      <c r="AC936" s="12">
        <v>-2.81475032019513E-2</v>
      </c>
      <c r="AD936" s="12">
        <v>-1.5627588740551899E-2</v>
      </c>
      <c r="AE936" s="12">
        <v>-2.0679334101676002E-2</v>
      </c>
      <c r="AF936" s="12">
        <v>-1.61905294815268E-2</v>
      </c>
      <c r="AG936" s="12">
        <v>-5.0449224682954798E-2</v>
      </c>
      <c r="AH936" s="12">
        <v>-3.7610740260913503E-2</v>
      </c>
      <c r="AI936" s="12">
        <v>-1.95119898090256E-2</v>
      </c>
      <c r="AJ936" s="12">
        <v>-1.17338656148048E-2</v>
      </c>
      <c r="AK936" s="12">
        <v>7.1264763678694702E-4</v>
      </c>
      <c r="AL936" s="12">
        <v>5.16214476853755E-3</v>
      </c>
      <c r="AM936" s="12">
        <v>-7.2453363344772799E-3</v>
      </c>
      <c r="AN936" s="12">
        <v>-1.26286388545475E-2</v>
      </c>
      <c r="AO936" s="12">
        <v>-3.1111270947432899E-2</v>
      </c>
      <c r="AP936" s="12">
        <v>-6.7825578691927697E-3</v>
      </c>
      <c r="AQ936" s="12">
        <v>-4.4593248169465298E-2</v>
      </c>
      <c r="AR936" s="12">
        <v>2.3448324566694701E-2</v>
      </c>
      <c r="AS936" s="12">
        <v>-9.7958929072487905E-3</v>
      </c>
      <c r="AT936" s="12">
        <v>-4.7369905487484099E-2</v>
      </c>
      <c r="AU936" s="12">
        <v>2.6877821082289501E-2</v>
      </c>
      <c r="AW936">
        <f t="array" ref="AW936">SUMPRODUCT(B936:AU936,TRANSPOSE('QoL regression results'!$H$3:$H$48))</f>
        <v>0.86200439236859916</v>
      </c>
    </row>
    <row r="937" spans="1:49" x14ac:dyDescent="0.3">
      <c r="A937">
        <v>936</v>
      </c>
      <c r="B937" s="12">
        <v>0.88310800382478105</v>
      </c>
      <c r="C937" s="12">
        <v>5.1352484578358103E-3</v>
      </c>
      <c r="D937" s="12">
        <v>-1.4538117641046399E-4</v>
      </c>
      <c r="E937" s="12">
        <v>-2.9193834863122201E-2</v>
      </c>
      <c r="F937" s="12">
        <v>2.0975959574839002E-2</v>
      </c>
      <c r="G937" s="12">
        <v>2.2119959714933499E-2</v>
      </c>
      <c r="H937" s="12">
        <v>-1.3904174586959601E-2</v>
      </c>
      <c r="I937" s="12">
        <v>-1.0046790024984599E-2</v>
      </c>
      <c r="J937" s="12">
        <v>-5.9343719038643598E-2</v>
      </c>
      <c r="K937" s="12">
        <v>-3.3293716553413302E-2</v>
      </c>
      <c r="L937" s="12">
        <v>-9.38747986785399E-2</v>
      </c>
      <c r="M937" s="12">
        <v>-8.4738024635859999E-2</v>
      </c>
      <c r="N937" s="12">
        <v>-1.64123382920849E-2</v>
      </c>
      <c r="O937" s="12">
        <v>-3.7627678038568903E-2</v>
      </c>
      <c r="P937" s="12">
        <v>-0.12878808679739101</v>
      </c>
      <c r="Q937" s="12">
        <v>-4.2359898893026202E-2</v>
      </c>
      <c r="R937" s="12">
        <v>3.0199333591036302E-2</v>
      </c>
      <c r="S937" s="12">
        <v>-5.0278589635492102E-2</v>
      </c>
      <c r="T937" s="12">
        <v>-7.9623280853755599E-2</v>
      </c>
      <c r="U937" s="12">
        <v>-4.28295130628783E-4</v>
      </c>
      <c r="V937" s="12">
        <v>-7.9140845478275296E-2</v>
      </c>
      <c r="W937" s="12">
        <v>-2.22063379604211E-2</v>
      </c>
      <c r="X937" s="12">
        <v>-2.8981917424144299E-2</v>
      </c>
      <c r="Y937" s="12">
        <v>-2.0442582984868E-2</v>
      </c>
      <c r="Z937" s="12">
        <v>-1.18202852656542E-2</v>
      </c>
      <c r="AA937" s="12">
        <v>-2.2473549948052899E-2</v>
      </c>
      <c r="AB937" s="12">
        <v>-5.8401373189408301E-2</v>
      </c>
      <c r="AC937" s="12">
        <v>-2.3733012855081202E-2</v>
      </c>
      <c r="AD937" s="12">
        <v>2.1683752917687898E-3</v>
      </c>
      <c r="AE937" s="12">
        <v>-2.4684125676609901E-2</v>
      </c>
      <c r="AF937" s="12">
        <v>-6.1578540948222802E-3</v>
      </c>
      <c r="AG937" s="12">
        <v>-3.8887816636675399E-2</v>
      </c>
      <c r="AH937" s="12">
        <v>-3.68386548699558E-2</v>
      </c>
      <c r="AI937" s="12">
        <v>-2.1726783746760701E-2</v>
      </c>
      <c r="AJ937" s="12">
        <v>-1.15947769702314E-2</v>
      </c>
      <c r="AK937" s="12">
        <v>3.3681926345140801E-3</v>
      </c>
      <c r="AL937" s="12">
        <v>5.11867199166521E-3</v>
      </c>
      <c r="AM937" s="12">
        <v>-7.1097576432355598E-3</v>
      </c>
      <c r="AN937" s="12">
        <v>-2.0766615656938301E-2</v>
      </c>
      <c r="AO937" s="12">
        <v>-3.3555913213030898E-2</v>
      </c>
      <c r="AP937" s="12">
        <v>-8.0174866499778206E-3</v>
      </c>
      <c r="AQ937" s="12">
        <v>-3.9871218506013099E-2</v>
      </c>
      <c r="AR937" s="12">
        <v>2.1353553986006201E-2</v>
      </c>
      <c r="AS937" s="12">
        <v>-3.78719257653939E-3</v>
      </c>
      <c r="AT937" s="12">
        <v>-3.9994751785121602E-2</v>
      </c>
      <c r="AU937" s="12">
        <v>3.1844271233063E-2</v>
      </c>
      <c r="AW937">
        <f t="array" ref="AW937">SUMPRODUCT(B937:AU937,TRANSPOSE('QoL regression results'!$H$3:$H$48))</f>
        <v>0.85138802094649035</v>
      </c>
    </row>
    <row r="938" spans="1:49" x14ac:dyDescent="0.3">
      <c r="A938">
        <v>937</v>
      </c>
      <c r="B938" s="12">
        <v>0.89177757329023599</v>
      </c>
      <c r="C938" s="12">
        <v>9.1815605233381403E-3</v>
      </c>
      <c r="D938" s="12">
        <v>3.24317164858342E-3</v>
      </c>
      <c r="E938" s="12">
        <v>-2.9213827886112001E-2</v>
      </c>
      <c r="F938" s="12">
        <v>2.6152735498438998E-2</v>
      </c>
      <c r="G938" s="12">
        <v>1.8389013351898499E-2</v>
      </c>
      <c r="H938" s="12">
        <v>2.45806793955964E-2</v>
      </c>
      <c r="I938" s="12">
        <v>-2.7535531262333799E-2</v>
      </c>
      <c r="J938" s="12">
        <v>-4.9179492788260303E-2</v>
      </c>
      <c r="K938" s="12">
        <v>-3.7839389524635697E-2</v>
      </c>
      <c r="L938" s="12">
        <v>-0.10350413557650399</v>
      </c>
      <c r="M938" s="12">
        <v>-6.3966604019252998E-2</v>
      </c>
      <c r="N938" s="12">
        <v>-1.9695701609573801E-2</v>
      </c>
      <c r="O938" s="12">
        <v>-2.5803251423183599E-2</v>
      </c>
      <c r="P938" s="12">
        <v>-0.12598151520796</v>
      </c>
      <c r="Q938" s="12">
        <v>-7.1674761693698297E-2</v>
      </c>
      <c r="R938" s="12">
        <v>-0.12665909481453999</v>
      </c>
      <c r="S938" s="12">
        <v>-4.4694588362362897E-2</v>
      </c>
      <c r="T938" s="12">
        <v>-8.6727954517064804E-2</v>
      </c>
      <c r="U938" s="12">
        <v>9.9749398418710507E-3</v>
      </c>
      <c r="V938" s="12">
        <v>-9.0999409490349903E-2</v>
      </c>
      <c r="W938" s="12">
        <v>-2.23809756536377E-2</v>
      </c>
      <c r="X938" s="12">
        <v>-5.6710575952485798E-2</v>
      </c>
      <c r="Y938" s="12">
        <v>2.2719626570597101E-2</v>
      </c>
      <c r="Z938" s="12">
        <v>-1.6310972170994101E-2</v>
      </c>
      <c r="AA938" s="12">
        <v>-1.9942987658799399E-2</v>
      </c>
      <c r="AB938" s="12">
        <v>-7.4090884473280993E-2</v>
      </c>
      <c r="AC938" s="12">
        <v>-2.2640343820018098E-3</v>
      </c>
      <c r="AD938" s="12">
        <v>-3.74302900366318E-2</v>
      </c>
      <c r="AE938" s="12">
        <v>-1.79563244605777E-2</v>
      </c>
      <c r="AF938" s="12">
        <v>-1.28142921547937E-2</v>
      </c>
      <c r="AG938" s="12">
        <v>-4.4927692127826803E-2</v>
      </c>
      <c r="AH938" s="12">
        <v>-4.0642479928280503E-2</v>
      </c>
      <c r="AI938" s="12">
        <v>-2.0728631899472501E-2</v>
      </c>
      <c r="AJ938" s="12">
        <v>-1.7057613975850299E-2</v>
      </c>
      <c r="AK938" s="12">
        <v>9.4767463655047901E-4</v>
      </c>
      <c r="AL938" s="12">
        <v>7.2075910300087196E-3</v>
      </c>
      <c r="AM938" s="12">
        <v>-2.0416447642358799E-3</v>
      </c>
      <c r="AN938" s="12">
        <v>-1.51517150686779E-2</v>
      </c>
      <c r="AO938" s="12">
        <v>-3.0269919122960599E-2</v>
      </c>
      <c r="AP938" s="12">
        <v>-7.4523657859983296E-3</v>
      </c>
      <c r="AQ938" s="12">
        <v>-3.7690804433011399E-2</v>
      </c>
      <c r="AR938" s="12">
        <v>2.4272432860210899E-2</v>
      </c>
      <c r="AS938" s="12">
        <v>-1.05650972090186E-2</v>
      </c>
      <c r="AT938" s="12">
        <v>-4.3788668572215098E-2</v>
      </c>
      <c r="AU938" s="12">
        <v>2.0383985255004199E-2</v>
      </c>
      <c r="AW938">
        <f t="array" ref="AW938">SUMPRODUCT(B938:AU938,TRANSPOSE('QoL regression results'!$H$3:$H$48))</f>
        <v>0.85834268439196415</v>
      </c>
    </row>
    <row r="939" spans="1:49" x14ac:dyDescent="0.3">
      <c r="A939">
        <v>938</v>
      </c>
      <c r="B939" s="12">
        <v>0.88330161343763902</v>
      </c>
      <c r="C939" s="12">
        <v>-5.4030406478099895E-4</v>
      </c>
      <c r="D939" s="12">
        <v>-2.2542502219827999E-2</v>
      </c>
      <c r="E939" s="12">
        <v>-3.7054578519180099E-2</v>
      </c>
      <c r="F939" s="12">
        <v>2.13084923042796E-2</v>
      </c>
      <c r="G939" s="12">
        <v>1.90236650768166E-2</v>
      </c>
      <c r="H939" s="12">
        <v>-5.7577866895572004E-3</v>
      </c>
      <c r="I939" s="12">
        <v>-1.1125464911952499E-2</v>
      </c>
      <c r="J939" s="12">
        <v>-2.8028794131206802E-2</v>
      </c>
      <c r="K939" s="12">
        <v>-3.7258501399828399E-2</v>
      </c>
      <c r="L939" s="12">
        <v>-0.114356488407753</v>
      </c>
      <c r="M939" s="12">
        <v>-9.5425220407415801E-2</v>
      </c>
      <c r="N939" s="12">
        <v>-2.1806919116445899E-2</v>
      </c>
      <c r="O939" s="12">
        <v>-7.8461533783941204E-2</v>
      </c>
      <c r="P939" s="12">
        <v>-0.104710269457364</v>
      </c>
      <c r="Q939" s="12">
        <v>-1.4953181242471801E-2</v>
      </c>
      <c r="R939" s="12">
        <v>-0.11973914992702001</v>
      </c>
      <c r="S939" s="12">
        <v>-4.4383778106010699E-2</v>
      </c>
      <c r="T939" s="12">
        <v>-7.7638825701949701E-2</v>
      </c>
      <c r="U939" s="12">
        <v>1.4561146127481901E-2</v>
      </c>
      <c r="V939" s="12">
        <v>-2.3759500448903601E-2</v>
      </c>
      <c r="W939" s="12">
        <v>-2.88552559357232E-2</v>
      </c>
      <c r="X939" s="12">
        <v>-4.6722776828752199E-2</v>
      </c>
      <c r="Y939" s="12">
        <v>2.9985689820783399E-2</v>
      </c>
      <c r="Z939" s="12">
        <v>-3.1950163054420999E-2</v>
      </c>
      <c r="AA939" s="12">
        <v>-1.7988569317662E-2</v>
      </c>
      <c r="AB939" s="12">
        <v>-5.9004223697400902E-2</v>
      </c>
      <c r="AC939" s="12">
        <v>-1.8244997391294801E-2</v>
      </c>
      <c r="AD939" s="12">
        <v>-8.8541053033774197E-3</v>
      </c>
      <c r="AE939" s="12">
        <v>-2.9566614164081999E-2</v>
      </c>
      <c r="AF939" s="12">
        <v>-1.3959651076698399E-2</v>
      </c>
      <c r="AG939" s="12">
        <v>-4.50241085440901E-2</v>
      </c>
      <c r="AH939" s="12">
        <v>-2.5988185956496102E-2</v>
      </c>
      <c r="AI939" s="12">
        <v>-1.68772460818459E-2</v>
      </c>
      <c r="AJ939" s="12">
        <v>-9.1525846040293197E-3</v>
      </c>
      <c r="AK939" s="12">
        <v>1.2311230715387901E-3</v>
      </c>
      <c r="AL939" s="12">
        <v>3.9799250948632601E-3</v>
      </c>
      <c r="AM939" s="12">
        <v>-3.4331052416343199E-3</v>
      </c>
      <c r="AN939" s="12">
        <v>-1.10781326673208E-2</v>
      </c>
      <c r="AO939" s="12">
        <v>-2.8047214369121599E-2</v>
      </c>
      <c r="AP939" s="12">
        <v>-1.24569046430918E-2</v>
      </c>
      <c r="AQ939" s="12">
        <v>-4.2566444322518E-2</v>
      </c>
      <c r="AR939" s="12">
        <v>1.8956223684598102E-2</v>
      </c>
      <c r="AS939" s="12">
        <v>-6.2368746546232904E-3</v>
      </c>
      <c r="AT939" s="12">
        <v>-3.6451421017008198E-2</v>
      </c>
      <c r="AU939" s="12">
        <v>2.9984420375384301E-2</v>
      </c>
      <c r="AW939">
        <f t="array" ref="AW939">SUMPRODUCT(B939:AU939,TRANSPOSE('QoL regression results'!$H$3:$H$48))</f>
        <v>0.86129335257600614</v>
      </c>
    </row>
    <row r="940" spans="1:49" x14ac:dyDescent="0.3">
      <c r="A940">
        <v>939</v>
      </c>
      <c r="B940" s="12">
        <v>0.91189895430989398</v>
      </c>
      <c r="C940" s="12">
        <v>-2.8796652146326602E-3</v>
      </c>
      <c r="D940" s="12">
        <v>-1.5515268726812E-2</v>
      </c>
      <c r="E940" s="12">
        <v>-3.80748589276525E-2</v>
      </c>
      <c r="F940" s="12">
        <v>1.6287383127173899E-2</v>
      </c>
      <c r="G940" s="12">
        <v>2.04965745642567E-2</v>
      </c>
      <c r="H940" s="12">
        <v>-2.32081727128093E-2</v>
      </c>
      <c r="I940" s="12">
        <v>-1.55302814758751E-2</v>
      </c>
      <c r="J940" s="12">
        <v>-8.1902379825621402E-2</v>
      </c>
      <c r="K940" s="12">
        <v>-3.92563590664258E-2</v>
      </c>
      <c r="L940" s="12">
        <v>-6.5760168117275794E-2</v>
      </c>
      <c r="M940" s="12">
        <v>-9.2081121118707199E-2</v>
      </c>
      <c r="N940" s="12">
        <v>-1.4105066805116501E-2</v>
      </c>
      <c r="O940" s="12">
        <v>-7.9893674357473896E-2</v>
      </c>
      <c r="P940" s="12">
        <v>-8.7497730399765897E-2</v>
      </c>
      <c r="Q940" s="12">
        <v>-4.4933592769743201E-2</v>
      </c>
      <c r="R940" s="12">
        <v>-4.9242365087774201E-2</v>
      </c>
      <c r="S940" s="12">
        <v>-5.1483709253722698E-2</v>
      </c>
      <c r="T940" s="12">
        <v>-9.7562613273772206E-2</v>
      </c>
      <c r="U940" s="12">
        <v>-8.4491234015136897E-3</v>
      </c>
      <c r="V940" s="12">
        <v>-5.0674810273619197E-2</v>
      </c>
      <c r="W940" s="12">
        <v>-2.8147153512445601E-2</v>
      </c>
      <c r="X940" s="12">
        <v>-3.3907402838963499E-2</v>
      </c>
      <c r="Y940" s="12">
        <v>-7.3677018584952596E-4</v>
      </c>
      <c r="Z940" s="12">
        <v>1.53490539649354E-2</v>
      </c>
      <c r="AA940" s="12">
        <v>-1.5243936047936901E-2</v>
      </c>
      <c r="AB940" s="12">
        <v>-6.7084309336429601E-2</v>
      </c>
      <c r="AC940" s="12">
        <v>-1.4330952489076201E-2</v>
      </c>
      <c r="AD940" s="12">
        <v>-5.6806650680097298E-2</v>
      </c>
      <c r="AE940" s="12">
        <v>-2.02010461106534E-2</v>
      </c>
      <c r="AF940" s="12">
        <v>-5.9893997542018801E-3</v>
      </c>
      <c r="AG940" s="12">
        <v>-4.1087724327161498E-2</v>
      </c>
      <c r="AH940" s="12">
        <v>-3.2836995638250398E-2</v>
      </c>
      <c r="AI940" s="12">
        <v>-2.3295410149068701E-2</v>
      </c>
      <c r="AJ940" s="12">
        <v>-1.2546759956505201E-2</v>
      </c>
      <c r="AK940" s="12">
        <v>-2.8592150118018902E-3</v>
      </c>
      <c r="AL940" s="12">
        <v>-1.33101334678733E-3</v>
      </c>
      <c r="AM940" s="12">
        <v>-1.53347593400567E-2</v>
      </c>
      <c r="AN940" s="12">
        <v>-3.0640470220483398E-2</v>
      </c>
      <c r="AO940" s="12">
        <v>-3.9478177658526799E-2</v>
      </c>
      <c r="AP940" s="12">
        <v>-1.24663529288418E-2</v>
      </c>
      <c r="AQ940" s="12">
        <v>-4.2723776764081699E-2</v>
      </c>
      <c r="AR940" s="12">
        <v>1.6332601270678301E-2</v>
      </c>
      <c r="AS940" s="12">
        <v>-1.16529801843001E-2</v>
      </c>
      <c r="AT940" s="12">
        <v>-4.8434965254961798E-2</v>
      </c>
      <c r="AU940" s="12">
        <v>2.76694554980117E-2</v>
      </c>
      <c r="AW940">
        <f t="array" ref="AW940">SUMPRODUCT(B940:AU940,TRANSPOSE('QoL regression results'!$H$3:$H$48))</f>
        <v>0.87773094532485629</v>
      </c>
    </row>
    <row r="941" spans="1:49" x14ac:dyDescent="0.3">
      <c r="A941">
        <v>940</v>
      </c>
      <c r="B941" s="12">
        <v>0.88290573579971299</v>
      </c>
      <c r="C941" s="12">
        <v>7.9443129657755102E-3</v>
      </c>
      <c r="D941" s="12">
        <v>-1.45718816443313E-2</v>
      </c>
      <c r="E941" s="12">
        <v>-9.8517704714386495E-3</v>
      </c>
      <c r="F941" s="12">
        <v>3.0479768255435299E-2</v>
      </c>
      <c r="G941" s="12">
        <v>2.5420560442253801E-2</v>
      </c>
      <c r="H941" s="12">
        <v>-5.977826318244E-3</v>
      </c>
      <c r="I941" s="12">
        <v>-3.2648036395508402E-2</v>
      </c>
      <c r="J941" s="12">
        <v>-7.3025372125256893E-2</v>
      </c>
      <c r="K941" s="12">
        <v>-3.5873900228556299E-2</v>
      </c>
      <c r="L941" s="12">
        <v>-8.6745107930989204E-2</v>
      </c>
      <c r="M941" s="12">
        <v>-0.116958164168456</v>
      </c>
      <c r="N941" s="12">
        <v>-1.6220444662253398E-2</v>
      </c>
      <c r="O941" s="12">
        <v>-3.3068466672154802E-2</v>
      </c>
      <c r="P941" s="12">
        <v>-7.5519190959572394E-2</v>
      </c>
      <c r="Q941" s="12">
        <v>-5.7666132092239399E-2</v>
      </c>
      <c r="R941" s="12">
        <v>-7.7482175171470699E-2</v>
      </c>
      <c r="S941" s="12">
        <v>-3.2096627960656002E-2</v>
      </c>
      <c r="T941" s="12">
        <v>-7.2911176071152106E-2</v>
      </c>
      <c r="U941" s="12">
        <v>1.22096405657294E-2</v>
      </c>
      <c r="V941" s="12">
        <v>1.48472615379464E-2</v>
      </c>
      <c r="W941" s="12">
        <v>-2.04904457783564E-2</v>
      </c>
      <c r="X941" s="12">
        <v>-1.7851986249327299E-2</v>
      </c>
      <c r="Y941" s="12">
        <v>1.7381849583349999E-3</v>
      </c>
      <c r="Z941" s="12">
        <v>1.2748436463559901E-2</v>
      </c>
      <c r="AA941" s="12">
        <v>-2.48107374300304E-2</v>
      </c>
      <c r="AB941" s="12">
        <v>-6.4682965773697504E-2</v>
      </c>
      <c r="AC941" s="12">
        <v>1.8650375016232301E-3</v>
      </c>
      <c r="AD941" s="12">
        <v>-2.8269780940718699E-2</v>
      </c>
      <c r="AE941" s="12">
        <v>-1.9677767308505199E-2</v>
      </c>
      <c r="AF941" s="12">
        <v>-2.1572465746234702E-2</v>
      </c>
      <c r="AG941" s="12">
        <v>-4.0400229560779502E-2</v>
      </c>
      <c r="AH941" s="12">
        <v>-4.0252530108074003E-2</v>
      </c>
      <c r="AI941" s="12">
        <v>-9.6471273095667508E-3</v>
      </c>
      <c r="AJ941" s="12">
        <v>-1.29743657524034E-2</v>
      </c>
      <c r="AK941" s="12">
        <v>-9.5105102640601607E-3</v>
      </c>
      <c r="AL941" s="13">
        <v>9.9732206094550199E-5</v>
      </c>
      <c r="AM941" s="12">
        <v>-1.1224229377069799E-2</v>
      </c>
      <c r="AN941" s="12">
        <v>-1.8958804102158E-2</v>
      </c>
      <c r="AO941" s="12">
        <v>-4.1181421938154501E-2</v>
      </c>
      <c r="AP941" s="12">
        <v>-1.41165947198022E-2</v>
      </c>
      <c r="AQ941" s="12">
        <v>-3.9831406544173401E-2</v>
      </c>
      <c r="AR941" s="12">
        <v>2.1431520662176299E-2</v>
      </c>
      <c r="AS941" s="12">
        <v>-3.7251211857786699E-3</v>
      </c>
      <c r="AT941" s="12">
        <v>-3.7579013999747703E-2</v>
      </c>
      <c r="AU941" s="12">
        <v>3.5912388655723299E-2</v>
      </c>
      <c r="AW941">
        <f t="array" ref="AW941">SUMPRODUCT(B941:AU941,TRANSPOSE('QoL regression results'!$H$3:$H$48))</f>
        <v>0.84275293789773353</v>
      </c>
    </row>
    <row r="942" spans="1:49" x14ac:dyDescent="0.3">
      <c r="A942">
        <v>941</v>
      </c>
      <c r="B942" s="12">
        <v>0.902288856617946</v>
      </c>
      <c r="C942" s="12">
        <v>3.78508724233861E-3</v>
      </c>
      <c r="D942" s="12">
        <v>-6.7984812833435304E-3</v>
      </c>
      <c r="E942" s="12">
        <v>-3.5506720958365601E-2</v>
      </c>
      <c r="F942" s="12">
        <v>1.94379228680178E-2</v>
      </c>
      <c r="G942" s="12">
        <v>2.0266111475237599E-2</v>
      </c>
      <c r="H942" s="12">
        <v>9.35884905965652E-3</v>
      </c>
      <c r="I942" s="12">
        <v>-1.7643209479437701E-2</v>
      </c>
      <c r="J942" s="12">
        <v>-6.4401378484518601E-2</v>
      </c>
      <c r="K942" s="12">
        <v>-3.8451269180287802E-2</v>
      </c>
      <c r="L942" s="12">
        <v>-9.0086068706657696E-2</v>
      </c>
      <c r="M942" s="12">
        <v>-9.1970433234607199E-2</v>
      </c>
      <c r="N942" s="12">
        <v>-1.1814585195079901E-2</v>
      </c>
      <c r="O942" s="12">
        <v>-3.7597111907858798E-2</v>
      </c>
      <c r="P942" s="12">
        <v>-0.106564554821137</v>
      </c>
      <c r="Q942" s="12">
        <v>-1.31117396964075E-2</v>
      </c>
      <c r="R942" s="12">
        <v>-1.8477077566141701E-2</v>
      </c>
      <c r="S942" s="12">
        <v>-5.3308283477807097E-2</v>
      </c>
      <c r="T942" s="12">
        <v>-9.30568875542791E-2</v>
      </c>
      <c r="U942" s="12">
        <v>-2.83032162809923E-3</v>
      </c>
      <c r="V942" s="12">
        <v>3.9930127109219803E-2</v>
      </c>
      <c r="W942" s="12">
        <v>-3.2919023596892902E-2</v>
      </c>
      <c r="X942" s="12">
        <v>-6.1280248715131699E-3</v>
      </c>
      <c r="Y942" s="12">
        <v>-2.7578218950555803E-4</v>
      </c>
      <c r="Z942" s="12">
        <v>1.4736010116635201E-2</v>
      </c>
      <c r="AA942" s="12">
        <v>-1.8675524418656199E-2</v>
      </c>
      <c r="AB942" s="12">
        <v>-8.9407256880626299E-2</v>
      </c>
      <c r="AC942" s="12">
        <v>-7.9710107701071696E-3</v>
      </c>
      <c r="AD942" s="12">
        <v>-5.59237353807812E-2</v>
      </c>
      <c r="AE942" s="12">
        <v>-2.7494610904629301E-2</v>
      </c>
      <c r="AF942" s="12">
        <v>-1.74456416685922E-2</v>
      </c>
      <c r="AG942" s="12">
        <v>-3.7048064506524703E-2</v>
      </c>
      <c r="AH942" s="12">
        <v>-3.7000839779654397E-2</v>
      </c>
      <c r="AI942" s="12">
        <v>-1.1305945523912699E-2</v>
      </c>
      <c r="AJ942" s="12">
        <v>-1.1429171419756899E-2</v>
      </c>
      <c r="AK942" s="12">
        <v>-7.8786492610084594E-3</v>
      </c>
      <c r="AL942" s="12">
        <v>-2.3971613022504799E-3</v>
      </c>
      <c r="AM942" s="12">
        <v>-1.4225676027819999E-2</v>
      </c>
      <c r="AN942" s="12">
        <v>-2.3207352436332498E-2</v>
      </c>
      <c r="AO942" s="12">
        <v>-4.0268759163674499E-2</v>
      </c>
      <c r="AP942" s="12">
        <v>-1.5727196988112601E-2</v>
      </c>
      <c r="AQ942" s="12">
        <v>-4.72437717218918E-2</v>
      </c>
      <c r="AR942" s="12">
        <v>2.1160403991794498E-2</v>
      </c>
      <c r="AS942" s="12">
        <v>-1.39673515302196E-2</v>
      </c>
      <c r="AT942" s="12">
        <v>-4.85188250023448E-2</v>
      </c>
      <c r="AU942" s="12">
        <v>3.54692360797524E-2</v>
      </c>
      <c r="AW942">
        <f t="array" ref="AW942">SUMPRODUCT(B942:AU942,TRANSPOSE('QoL regression results'!$H$3:$H$48))</f>
        <v>0.86289085553604117</v>
      </c>
    </row>
    <row r="943" spans="1:49" x14ac:dyDescent="0.3">
      <c r="A943">
        <v>942</v>
      </c>
      <c r="B943" s="12">
        <v>0.88872463836342597</v>
      </c>
      <c r="C943" s="12">
        <v>2.7812139546796702E-3</v>
      </c>
      <c r="D943" s="12">
        <v>4.6481179731488603E-3</v>
      </c>
      <c r="E943" s="12">
        <v>-2.1591432266686601E-2</v>
      </c>
      <c r="F943" s="12">
        <v>2.7873087566796202E-2</v>
      </c>
      <c r="G943" s="12">
        <v>2.20542166609832E-2</v>
      </c>
      <c r="H943" s="12">
        <v>1.01334068653824E-2</v>
      </c>
      <c r="I943" s="12">
        <v>-7.0880527495195203E-3</v>
      </c>
      <c r="J943" s="12">
        <v>-3.8216178069902303E-2</v>
      </c>
      <c r="K943" s="12">
        <v>-3.4753792902287202E-2</v>
      </c>
      <c r="L943" s="12">
        <v>-8.35147734024108E-2</v>
      </c>
      <c r="M943" s="12">
        <v>-9.6742575446654197E-2</v>
      </c>
      <c r="N943" s="12">
        <v>-2.6463437684300602E-2</v>
      </c>
      <c r="O943" s="12">
        <v>-7.7106707098928903E-2</v>
      </c>
      <c r="P943" s="12">
        <v>-0.102797033511225</v>
      </c>
      <c r="Q943" s="12">
        <v>-2.4269510178526899E-2</v>
      </c>
      <c r="R943" s="12">
        <v>-4.2993297086676499E-2</v>
      </c>
      <c r="S943" s="12">
        <v>-2.6648211469324799E-2</v>
      </c>
      <c r="T943" s="12">
        <v>-7.8935579042160101E-2</v>
      </c>
      <c r="U943" s="12">
        <v>2.83947083440921E-2</v>
      </c>
      <c r="V943" s="12">
        <v>-6.8616190527707996E-2</v>
      </c>
      <c r="W943" s="12">
        <v>-3.4811546842805997E-2</v>
      </c>
      <c r="X943" s="12">
        <v>-2.2783165806074899E-2</v>
      </c>
      <c r="Y943" s="12">
        <v>-3.8258554798768302E-2</v>
      </c>
      <c r="Z943" s="12">
        <v>1.1000877303140699E-2</v>
      </c>
      <c r="AA943" s="12">
        <v>-1.8878733001239802E-2</v>
      </c>
      <c r="AB943" s="12">
        <v>-3.7391712188572103E-2</v>
      </c>
      <c r="AC943" s="12">
        <v>-1.06938670139836E-2</v>
      </c>
      <c r="AD943" s="12">
        <v>-1.44869038672347E-2</v>
      </c>
      <c r="AE943" s="12">
        <v>-2.6340860130567498E-2</v>
      </c>
      <c r="AF943" s="12">
        <v>-1.9580754589290799E-2</v>
      </c>
      <c r="AG943" s="12">
        <v>-4.0670396326482901E-2</v>
      </c>
      <c r="AH943" s="12">
        <v>-3.61034639715326E-2</v>
      </c>
      <c r="AI943" s="12">
        <v>-2.2628800737661499E-2</v>
      </c>
      <c r="AJ943" s="12">
        <v>-1.29539575555093E-2</v>
      </c>
      <c r="AK943" s="12">
        <v>7.3888237162762199E-3</v>
      </c>
      <c r="AL943" s="12">
        <v>8.6504380393258203E-3</v>
      </c>
      <c r="AM943" s="12">
        <v>-4.1351663343142898E-3</v>
      </c>
      <c r="AN943" s="12">
        <v>-1.7977791982953101E-2</v>
      </c>
      <c r="AO943" s="12">
        <v>-2.5858023112634E-2</v>
      </c>
      <c r="AP943" s="12">
        <v>-1.21549857121112E-2</v>
      </c>
      <c r="AQ943" s="12">
        <v>-4.0859521617367001E-2</v>
      </c>
      <c r="AR943" s="12">
        <v>2.36136732748824E-2</v>
      </c>
      <c r="AS943" s="12">
        <v>-1.0466853697919E-2</v>
      </c>
      <c r="AT943" s="12">
        <v>-4.0126558218891897E-2</v>
      </c>
      <c r="AU943" s="12">
        <v>2.7776767474941001E-2</v>
      </c>
      <c r="AW943">
        <f t="array" ref="AW943">SUMPRODUCT(B943:AU943,TRANSPOSE('QoL regression results'!$H$3:$H$48))</f>
        <v>0.86127161243121919</v>
      </c>
    </row>
    <row r="944" spans="1:49" x14ac:dyDescent="0.3">
      <c r="A944">
        <v>943</v>
      </c>
      <c r="B944" s="12">
        <v>0.89646927619717398</v>
      </c>
      <c r="C944" s="12">
        <v>3.03106750900525E-3</v>
      </c>
      <c r="D944" s="12">
        <v>-1.12500988305205E-2</v>
      </c>
      <c r="E944" s="12">
        <v>-5.0253340234327003E-2</v>
      </c>
      <c r="F944" s="12">
        <v>1.51912425716728E-2</v>
      </c>
      <c r="G944" s="12">
        <v>1.53322687716237E-2</v>
      </c>
      <c r="H944" s="12">
        <v>1.7691913771631301E-2</v>
      </c>
      <c r="I944" s="12">
        <v>-7.4526022523632197E-3</v>
      </c>
      <c r="J944" s="12">
        <v>-6.6885920838918103E-2</v>
      </c>
      <c r="K944" s="12">
        <v>-3.7139873170035899E-2</v>
      </c>
      <c r="L944" s="12">
        <v>-9.5760871128120997E-2</v>
      </c>
      <c r="M944" s="12">
        <v>-0.103521734728033</v>
      </c>
      <c r="N944" s="12">
        <v>-1.51110192610171E-2</v>
      </c>
      <c r="O944" s="12">
        <v>-2.8088654556745099E-2</v>
      </c>
      <c r="P944" s="12">
        <v>-5.5589097519114498E-2</v>
      </c>
      <c r="Q944" s="12">
        <v>-8.5615012589968897E-2</v>
      </c>
      <c r="R944" s="12">
        <v>-5.27099875654891E-2</v>
      </c>
      <c r="S944" s="12">
        <v>-7.1443886887633104E-2</v>
      </c>
      <c r="T944" s="12">
        <v>-7.7313986726547601E-2</v>
      </c>
      <c r="U944" s="12">
        <v>1.8937469049365802E-2</v>
      </c>
      <c r="V944" s="12">
        <v>-2.37095425769514E-2</v>
      </c>
      <c r="W944" s="12">
        <v>-3.0658824045646502E-2</v>
      </c>
      <c r="X944" s="12">
        <v>-3.54641946015124E-2</v>
      </c>
      <c r="Y944" s="12">
        <v>1.0178442475544501E-2</v>
      </c>
      <c r="Z944" s="12">
        <v>3.2089143130025699E-2</v>
      </c>
      <c r="AA944" s="12">
        <v>-3.0350373025168201E-2</v>
      </c>
      <c r="AB944" s="12">
        <v>-6.6465133605752E-2</v>
      </c>
      <c r="AC944" s="12">
        <v>-2.2797108836925602E-2</v>
      </c>
      <c r="AD944" s="12">
        <v>-4.9124597934530598E-2</v>
      </c>
      <c r="AE944" s="12">
        <v>-2.0826950416410899E-2</v>
      </c>
      <c r="AF944" s="12">
        <v>-1.50905884295039E-2</v>
      </c>
      <c r="AG944" s="12">
        <v>-4.2289440240997199E-2</v>
      </c>
      <c r="AH944" s="12">
        <v>-2.79894873928699E-2</v>
      </c>
      <c r="AI944" s="12">
        <v>-2.4075553752136498E-2</v>
      </c>
      <c r="AJ944" s="12">
        <v>-6.5755966504483397E-3</v>
      </c>
      <c r="AK944" s="12">
        <v>-3.5174594800326301E-3</v>
      </c>
      <c r="AL944" s="12">
        <v>3.2283402914143498E-3</v>
      </c>
      <c r="AM944" s="12">
        <v>-6.8879618967290796E-3</v>
      </c>
      <c r="AN944" s="12">
        <v>-1.6055620107558399E-2</v>
      </c>
      <c r="AO944" s="12">
        <v>-3.2167269849348902E-2</v>
      </c>
      <c r="AP944" s="12">
        <v>-1.36814558724238E-2</v>
      </c>
      <c r="AQ944" s="12">
        <v>-4.1304147309011101E-2</v>
      </c>
      <c r="AR944" s="12">
        <v>2.3000554727336999E-2</v>
      </c>
      <c r="AS944" s="12">
        <v>-1.8558239500073102E-2</v>
      </c>
      <c r="AT944" s="12">
        <v>-4.5906378605651402E-2</v>
      </c>
      <c r="AU944" s="12">
        <v>2.5859878315338699E-2</v>
      </c>
      <c r="AW944">
        <f t="array" ref="AW944">SUMPRODUCT(B944:AU944,TRANSPOSE('QoL regression results'!$H$3:$H$48))</f>
        <v>0.87170812909571849</v>
      </c>
    </row>
    <row r="945" spans="1:49" x14ac:dyDescent="0.3">
      <c r="A945">
        <v>944</v>
      </c>
      <c r="B945" s="12">
        <v>0.90092558822444602</v>
      </c>
      <c r="C945" s="13">
        <v>-1.7453063792395202E-5</v>
      </c>
      <c r="D945" s="12">
        <v>-3.02591493634947E-3</v>
      </c>
      <c r="E945" s="12">
        <v>-7.8155681655912607E-2</v>
      </c>
      <c r="F945" s="12">
        <v>2.1859623362009199E-2</v>
      </c>
      <c r="G945" s="12">
        <v>2.7269938608817199E-2</v>
      </c>
      <c r="H945" s="12">
        <v>1.26222074943765E-2</v>
      </c>
      <c r="I945" s="12">
        <v>-4.3951371341851304E-3</v>
      </c>
      <c r="J945" s="12">
        <v>-3.8014481104586002E-2</v>
      </c>
      <c r="K945" s="12">
        <v>-4.3244156947313303E-2</v>
      </c>
      <c r="L945" s="12">
        <v>-9.88228560520205E-2</v>
      </c>
      <c r="M945" s="12">
        <v>-0.11009220006356001</v>
      </c>
      <c r="N945" s="12">
        <v>-1.2608159424660001E-2</v>
      </c>
      <c r="O945" s="12">
        <v>-7.2316701984750403E-2</v>
      </c>
      <c r="P945" s="12">
        <v>-8.1007533382801297E-2</v>
      </c>
      <c r="Q945" s="12">
        <v>-6.2064994810107903E-2</v>
      </c>
      <c r="R945" s="12">
        <v>-9.4270997113351292E-3</v>
      </c>
      <c r="S945" s="12">
        <v>-6.2807290966630097E-2</v>
      </c>
      <c r="T945" s="12">
        <v>-9.3744408588104594E-2</v>
      </c>
      <c r="U945" s="12">
        <v>4.4768566842012802E-2</v>
      </c>
      <c r="V945" s="12">
        <v>-0.150087215166682</v>
      </c>
      <c r="W945" s="12">
        <v>-3.0167888731938899E-2</v>
      </c>
      <c r="X945" s="12">
        <v>-3.8588493917630598E-2</v>
      </c>
      <c r="Y945" s="12">
        <v>1.2599921159535999E-3</v>
      </c>
      <c r="Z945" s="12">
        <v>1.73893555848683E-3</v>
      </c>
      <c r="AA945" s="12">
        <v>-2.4912553312382301E-2</v>
      </c>
      <c r="AB945" s="12">
        <v>-6.3881414112099202E-2</v>
      </c>
      <c r="AC945" s="12">
        <v>-2.6741756904546901E-2</v>
      </c>
      <c r="AD945" s="12">
        <v>-7.8133551514617594E-2</v>
      </c>
      <c r="AE945" s="12">
        <v>-2.4369069094289E-2</v>
      </c>
      <c r="AF945" s="12">
        <v>-1.5846948799738102E-2</v>
      </c>
      <c r="AG945" s="12">
        <v>-4.8628000474774599E-2</v>
      </c>
      <c r="AH945" s="12">
        <v>-3.6763503894264103E-2</v>
      </c>
      <c r="AI945" s="12">
        <v>-2.3073773421864601E-2</v>
      </c>
      <c r="AJ945" s="12">
        <v>-9.3391063750141393E-3</v>
      </c>
      <c r="AK945" s="12">
        <v>-8.23753426058642E-3</v>
      </c>
      <c r="AL945" s="12">
        <v>-1.0424656997159399E-3</v>
      </c>
      <c r="AM945" s="12">
        <v>-1.18234502701997E-2</v>
      </c>
      <c r="AN945" s="12">
        <v>-2.57688972128708E-2</v>
      </c>
      <c r="AO945" s="12">
        <v>-4.80533072473628E-2</v>
      </c>
      <c r="AP945" s="12">
        <v>-2.87439423920831E-3</v>
      </c>
      <c r="AQ945" s="12">
        <v>-3.6136852035366401E-2</v>
      </c>
      <c r="AR945" s="12">
        <v>1.7712904439994601E-2</v>
      </c>
      <c r="AS945" s="12">
        <v>-1.35715094282293E-2</v>
      </c>
      <c r="AT945" s="12">
        <v>-4.8363617294628902E-2</v>
      </c>
      <c r="AU945" s="12">
        <v>3.1187803756232799E-2</v>
      </c>
      <c r="AW945">
        <f t="array" ref="AW945">SUMPRODUCT(B945:AU945,TRANSPOSE('QoL regression results'!$H$3:$H$48))</f>
        <v>0.86311961863046605</v>
      </c>
    </row>
    <row r="946" spans="1:49" x14ac:dyDescent="0.3">
      <c r="A946">
        <v>945</v>
      </c>
      <c r="B946" s="12">
        <v>0.88203797285550001</v>
      </c>
      <c r="C946" s="12">
        <v>7.1711011522385898E-3</v>
      </c>
      <c r="D946" s="12">
        <v>3.99094778123799E-3</v>
      </c>
      <c r="E946" s="12">
        <v>-2.16695111982011E-2</v>
      </c>
      <c r="F946" s="12">
        <v>1.85060276499029E-2</v>
      </c>
      <c r="G946" s="12">
        <v>1.96168322292717E-2</v>
      </c>
      <c r="H946" s="12">
        <v>-1.12038454157133E-3</v>
      </c>
      <c r="I946" s="12">
        <v>3.8250358722813202E-3</v>
      </c>
      <c r="J946" s="12">
        <v>-5.9735386694547997E-2</v>
      </c>
      <c r="K946" s="12">
        <v>-4.4004623977902502E-2</v>
      </c>
      <c r="L946" s="12">
        <v>-0.105066054956335</v>
      </c>
      <c r="M946" s="12">
        <v>-0.12933960362872499</v>
      </c>
      <c r="N946" s="12">
        <v>-9.6060724019153294E-3</v>
      </c>
      <c r="O946" s="12">
        <v>-4.2088741567401299E-2</v>
      </c>
      <c r="P946" s="12">
        <v>-0.131285154808719</v>
      </c>
      <c r="Q946" s="12">
        <v>-6.0762803042524703E-2</v>
      </c>
      <c r="R946" s="12">
        <v>-9.6125271791965297E-2</v>
      </c>
      <c r="S946" s="12">
        <v>-5.1296821658305597E-2</v>
      </c>
      <c r="T946" s="12">
        <v>-7.18714700508645E-2</v>
      </c>
      <c r="U946" s="12">
        <v>-6.2382482676457904E-4</v>
      </c>
      <c r="V946" s="12">
        <v>-7.54938126084954E-2</v>
      </c>
      <c r="W946" s="12">
        <v>-2.34770833803798E-2</v>
      </c>
      <c r="X946" s="12">
        <v>-2.6780906679268902E-2</v>
      </c>
      <c r="Y946" s="12">
        <v>-5.4779312734183801E-3</v>
      </c>
      <c r="Z946" s="12">
        <v>2.4729255928560699E-2</v>
      </c>
      <c r="AA946" s="12">
        <v>-2.9538111416854501E-2</v>
      </c>
      <c r="AB946" s="12">
        <v>-8.5941725991283302E-2</v>
      </c>
      <c r="AC946" s="12">
        <v>-2.5775683562516701E-2</v>
      </c>
      <c r="AD946" s="12">
        <v>2.5666316334462001E-2</v>
      </c>
      <c r="AE946" s="12">
        <v>-2.4971691861496701E-2</v>
      </c>
      <c r="AF946" s="12">
        <v>-1.0545761257252101E-2</v>
      </c>
      <c r="AG946" s="12">
        <v>-4.4639894531747E-2</v>
      </c>
      <c r="AH946" s="12">
        <v>-3.5096728544041299E-2</v>
      </c>
      <c r="AI946" s="12">
        <v>-2.07203825594857E-2</v>
      </c>
      <c r="AJ946" s="12">
        <v>-1.1760058556939E-2</v>
      </c>
      <c r="AK946" s="12">
        <v>-8.6705681904359299E-4</v>
      </c>
      <c r="AL946" s="12">
        <v>4.6071122337336097E-3</v>
      </c>
      <c r="AM946" s="12">
        <v>-3.6822439724686802E-3</v>
      </c>
      <c r="AN946" s="12">
        <v>-1.2518638466056499E-2</v>
      </c>
      <c r="AO946" s="12">
        <v>-4.1520615933893099E-2</v>
      </c>
      <c r="AP946" s="12">
        <v>-7.1608942309186498E-3</v>
      </c>
      <c r="AQ946" s="12">
        <v>-3.2070220613311599E-2</v>
      </c>
      <c r="AR946" s="12">
        <v>2.3315502650102699E-2</v>
      </c>
      <c r="AS946" s="12">
        <v>-1.05040353382611E-2</v>
      </c>
      <c r="AT946" s="12">
        <v>-4.6343777588716203E-2</v>
      </c>
      <c r="AU946" s="12">
        <v>3.3482665169980802E-2</v>
      </c>
      <c r="AW946">
        <f t="array" ref="AW946">SUMPRODUCT(B946:AU946,TRANSPOSE('QoL regression results'!$H$3:$H$48))</f>
        <v>0.85154835654519223</v>
      </c>
    </row>
    <row r="947" spans="1:49" x14ac:dyDescent="0.3">
      <c r="A947">
        <v>946</v>
      </c>
      <c r="B947" s="12">
        <v>0.89696649768238002</v>
      </c>
      <c r="C947" s="12">
        <v>2.7651812092216702E-3</v>
      </c>
      <c r="D947" s="12">
        <v>3.6698368312413601E-3</v>
      </c>
      <c r="E947" s="12">
        <v>-7.6768856080975702E-3</v>
      </c>
      <c r="F947" s="12">
        <v>1.3860132726555899E-2</v>
      </c>
      <c r="G947" s="12">
        <v>2.1867358501041099E-3</v>
      </c>
      <c r="H947" s="12">
        <v>-1.1820443514482901E-2</v>
      </c>
      <c r="I947" s="12">
        <v>1.8067346232136901E-2</v>
      </c>
      <c r="J947" s="12">
        <v>-5.2338649389790701E-2</v>
      </c>
      <c r="K947" s="12">
        <v>-4.2027808694532799E-2</v>
      </c>
      <c r="L947" s="12">
        <v>-7.7756582430921706E-2</v>
      </c>
      <c r="M947" s="12">
        <v>-9.8903403496916606E-2</v>
      </c>
      <c r="N947" s="12">
        <v>-9.4101392035190103E-3</v>
      </c>
      <c r="O947" s="12">
        <v>-7.4439007832707502E-2</v>
      </c>
      <c r="P947" s="12">
        <v>-7.5475810835170395E-2</v>
      </c>
      <c r="Q947" s="12">
        <v>-5.6033286680955002E-2</v>
      </c>
      <c r="R947" s="12">
        <v>-4.5896994011701303E-2</v>
      </c>
      <c r="S947" s="12">
        <v>-5.0342946052201902E-2</v>
      </c>
      <c r="T947" s="12">
        <v>-0.109054000576052</v>
      </c>
      <c r="U947" s="12">
        <v>1.0247408169984399E-2</v>
      </c>
      <c r="V947" s="12">
        <v>-9.2313121217026201E-2</v>
      </c>
      <c r="W947" s="12">
        <v>-3.1620379949104202E-2</v>
      </c>
      <c r="X947" s="12">
        <v>-2.5656914046457299E-2</v>
      </c>
      <c r="Y947" s="12">
        <v>-2.1280657758266899E-2</v>
      </c>
      <c r="Z947" s="12">
        <v>2.2587903806090801E-2</v>
      </c>
      <c r="AA947" s="12">
        <v>-1.14783574707221E-2</v>
      </c>
      <c r="AB947" s="12">
        <v>-7.7128492195867204E-2</v>
      </c>
      <c r="AC947" s="12">
        <v>-3.1045874636426999E-2</v>
      </c>
      <c r="AD947" s="12">
        <v>-0.11016796028185501</v>
      </c>
      <c r="AE947" s="12">
        <v>-2.53725234693781E-2</v>
      </c>
      <c r="AF947" s="12">
        <v>-1.85505651609401E-2</v>
      </c>
      <c r="AG947" s="12">
        <v>-4.8244442283803299E-2</v>
      </c>
      <c r="AH947" s="12">
        <v>-3.2079679132945599E-2</v>
      </c>
      <c r="AI947" s="12">
        <v>-2.4913405997653001E-2</v>
      </c>
      <c r="AJ947" s="12">
        <v>-1.0873405700163499E-2</v>
      </c>
      <c r="AK947" s="12">
        <v>4.5116360053360297E-3</v>
      </c>
      <c r="AL947" s="12">
        <v>8.70917368791564E-3</v>
      </c>
      <c r="AM947" s="12">
        <v>-7.2662232135527003E-3</v>
      </c>
      <c r="AN947" s="12">
        <v>-1.73725300268011E-2</v>
      </c>
      <c r="AO947" s="12">
        <v>-2.4797293011099199E-2</v>
      </c>
      <c r="AP947" s="12">
        <v>-1.20535920581962E-2</v>
      </c>
      <c r="AQ947" s="12">
        <v>-4.2552198445878299E-2</v>
      </c>
      <c r="AR947" s="12">
        <v>2.4946944360198099E-2</v>
      </c>
      <c r="AS947" s="12">
        <v>-1.49032617215569E-2</v>
      </c>
      <c r="AT947" s="12">
        <v>-4.7838064855809201E-2</v>
      </c>
      <c r="AU947" s="12">
        <v>3.1487402026375698E-2</v>
      </c>
      <c r="AW947">
        <f t="array" ref="AW947">SUMPRODUCT(B947:AU947,TRANSPOSE('QoL regression results'!$H$3:$H$48))</f>
        <v>0.87359599223735007</v>
      </c>
    </row>
    <row r="948" spans="1:49" x14ac:dyDescent="0.3">
      <c r="A948">
        <v>947</v>
      </c>
      <c r="B948" s="12">
        <v>0.89053937002977801</v>
      </c>
      <c r="C948" s="12">
        <v>5.11473472023576E-3</v>
      </c>
      <c r="D948" s="12">
        <v>-1.01405300029037E-4</v>
      </c>
      <c r="E948" s="12">
        <v>-1.0902670670815E-2</v>
      </c>
      <c r="F948" s="12">
        <v>2.48412596835502E-2</v>
      </c>
      <c r="G948" s="12">
        <v>2.07189164191952E-2</v>
      </c>
      <c r="H948" s="12">
        <v>1.00343837150612E-2</v>
      </c>
      <c r="I948" s="12">
        <v>-2.73110451856255E-2</v>
      </c>
      <c r="J948" s="12">
        <v>-8.7518464214314307E-2</v>
      </c>
      <c r="K948" s="12">
        <v>-3.7910447104122502E-2</v>
      </c>
      <c r="L948" s="12">
        <v>-8.7883806781322404E-2</v>
      </c>
      <c r="M948" s="12">
        <v>-0.124875172111839</v>
      </c>
      <c r="N948" s="12">
        <v>-1.6762946421261301E-2</v>
      </c>
      <c r="O948" s="12">
        <v>-6.42452762937398E-2</v>
      </c>
      <c r="P948" s="12">
        <v>-0.10581006633724099</v>
      </c>
      <c r="Q948" s="12">
        <v>-6.2189791385903297E-2</v>
      </c>
      <c r="R948" s="12">
        <v>-7.1856265886712206E-2</v>
      </c>
      <c r="S948" s="12">
        <v>-4.9268744577318398E-2</v>
      </c>
      <c r="T948" s="12">
        <v>-7.3384558079899895E-2</v>
      </c>
      <c r="U948" s="12">
        <v>1.01051919818847E-2</v>
      </c>
      <c r="V948" s="12">
        <v>-5.2909645362609899E-2</v>
      </c>
      <c r="W948" s="12">
        <v>-1.1802324201394499E-2</v>
      </c>
      <c r="X948" s="12">
        <v>-5.5362235361174298E-3</v>
      </c>
      <c r="Y948" s="12">
        <v>-1.4515108158524701E-2</v>
      </c>
      <c r="Z948" s="12">
        <v>2.60371545899988E-2</v>
      </c>
      <c r="AA948" s="12">
        <v>-3.6948929387909599E-2</v>
      </c>
      <c r="AB948" s="12">
        <v>-7.3885433112819698E-2</v>
      </c>
      <c r="AC948" s="12">
        <v>-2.78542581602527E-2</v>
      </c>
      <c r="AD948" s="12">
        <v>2.0130879895148699E-2</v>
      </c>
      <c r="AE948" s="12">
        <v>-2.1387678346230201E-2</v>
      </c>
      <c r="AF948" s="12">
        <v>-8.0540985279036192E-3</v>
      </c>
      <c r="AG948" s="12">
        <v>-3.7238422751759703E-2</v>
      </c>
      <c r="AH948" s="12">
        <v>-3.5251057700727999E-2</v>
      </c>
      <c r="AI948" s="12">
        <v>-1.8585543399283502E-2</v>
      </c>
      <c r="AJ948" s="12">
        <v>-6.6718339252429598E-3</v>
      </c>
      <c r="AK948" s="12">
        <v>-1.23631000319605E-3</v>
      </c>
      <c r="AL948" s="12">
        <v>1.49882100963004E-3</v>
      </c>
      <c r="AM948" s="12">
        <v>-1.30306849492748E-2</v>
      </c>
      <c r="AN948" s="12">
        <v>-2.64123940900634E-2</v>
      </c>
      <c r="AO948" s="12">
        <v>-3.4011877931594402E-2</v>
      </c>
      <c r="AP948" s="12">
        <v>-1.20286738028441E-2</v>
      </c>
      <c r="AQ948" s="12">
        <v>-4.2358054351927202E-2</v>
      </c>
      <c r="AR948" s="12">
        <v>1.9544918470919E-2</v>
      </c>
      <c r="AS948" s="12">
        <v>-9.7988307493963797E-3</v>
      </c>
      <c r="AT948" s="12">
        <v>-4.1119367913992101E-2</v>
      </c>
      <c r="AU948" s="12">
        <v>3.0267185278895801E-2</v>
      </c>
      <c r="AW948">
        <f t="array" ref="AW948">SUMPRODUCT(B948:AU948,TRANSPOSE('QoL regression results'!$H$3:$H$48))</f>
        <v>0.85678713333868006</v>
      </c>
    </row>
    <row r="949" spans="1:49" x14ac:dyDescent="0.3">
      <c r="A949">
        <v>948</v>
      </c>
      <c r="B949" s="12">
        <v>0.89061601898306197</v>
      </c>
      <c r="C949" s="12">
        <v>-3.1418034425800402E-3</v>
      </c>
      <c r="D949" s="12">
        <v>-1.7112620414027099E-2</v>
      </c>
      <c r="E949" s="12">
        <v>-1.5374960926790899E-2</v>
      </c>
      <c r="F949" s="12">
        <v>1.4895181120472001E-2</v>
      </c>
      <c r="G949" s="12">
        <v>5.3671326805428002E-3</v>
      </c>
      <c r="H949" s="12">
        <v>-5.4179803959966202E-3</v>
      </c>
      <c r="I949" s="12">
        <v>-1.4958329013714401E-2</v>
      </c>
      <c r="J949" s="12">
        <v>-6.0220251658059103E-2</v>
      </c>
      <c r="K949" s="12">
        <v>-4.1569539214878298E-2</v>
      </c>
      <c r="L949" s="12">
        <v>-9.5166768722824494E-2</v>
      </c>
      <c r="M949" s="12">
        <v>-9.1024194885575505E-2</v>
      </c>
      <c r="N949" s="12">
        <v>-2.45132569099865E-2</v>
      </c>
      <c r="O949" s="12">
        <v>-2.60917779069837E-2</v>
      </c>
      <c r="P949" s="12">
        <v>-0.114531719783789</v>
      </c>
      <c r="Q949" s="12">
        <v>-6.2930438139122302E-2</v>
      </c>
      <c r="R949" s="12">
        <v>-0.141807266573129</v>
      </c>
      <c r="S949" s="12">
        <v>-3.9932913318955203E-2</v>
      </c>
      <c r="T949" s="12">
        <v>-9.4120509763036195E-2</v>
      </c>
      <c r="U949" s="12">
        <v>9.8253431697030193E-3</v>
      </c>
      <c r="V949" s="12">
        <v>-4.0809119422649601E-2</v>
      </c>
      <c r="W949" s="12">
        <v>-2.6901101701520599E-2</v>
      </c>
      <c r="X949" s="12">
        <v>-4.2178264676861602E-2</v>
      </c>
      <c r="Y949" s="12">
        <v>2.2802477343484999E-2</v>
      </c>
      <c r="Z949" s="12">
        <v>9.6393355101443094E-3</v>
      </c>
      <c r="AA949" s="12">
        <v>-1.1326133885259999E-2</v>
      </c>
      <c r="AB949" s="12">
        <v>-5.5381951208518097E-2</v>
      </c>
      <c r="AC949" s="12">
        <v>3.9576153234603603E-3</v>
      </c>
      <c r="AD949" s="12">
        <v>-7.3617620183936104E-3</v>
      </c>
      <c r="AE949" s="12">
        <v>-2.4048690551243399E-2</v>
      </c>
      <c r="AF949" s="12">
        <v>-1.9248719173918301E-2</v>
      </c>
      <c r="AG949" s="12">
        <v>-4.3280009687907302E-2</v>
      </c>
      <c r="AH949" s="12">
        <v>-2.5511165712972201E-2</v>
      </c>
      <c r="AI949" s="12">
        <v>-2.00073549644103E-2</v>
      </c>
      <c r="AJ949" s="12">
        <v>-1.6134113383896701E-2</v>
      </c>
      <c r="AK949" s="12">
        <v>-1.23151943872276E-2</v>
      </c>
      <c r="AL949" s="12">
        <v>3.5231273631235599E-3</v>
      </c>
      <c r="AM949" s="12">
        <v>-1.19153937712797E-2</v>
      </c>
      <c r="AN949" s="12">
        <v>-2.3002433598605401E-2</v>
      </c>
      <c r="AO949" s="12">
        <v>-4.4667540767675498E-2</v>
      </c>
      <c r="AP949" s="12">
        <v>-8.9501362359873694E-3</v>
      </c>
      <c r="AQ949" s="12">
        <v>-4.5162028646647902E-2</v>
      </c>
      <c r="AR949" s="12">
        <v>2.7367322242159799E-2</v>
      </c>
      <c r="AS949" s="12">
        <v>-9.0423939639094203E-3</v>
      </c>
      <c r="AT949" s="12">
        <v>-3.9842533380181497E-2</v>
      </c>
      <c r="AU949" s="12">
        <v>3.6514882568407597E-2</v>
      </c>
      <c r="AW949">
        <f t="array" ref="AW949">SUMPRODUCT(B949:AU949,TRANSPOSE('QoL regression results'!$H$3:$H$48))</f>
        <v>0.86862798063321334</v>
      </c>
    </row>
    <row r="950" spans="1:49" x14ac:dyDescent="0.3">
      <c r="A950">
        <v>949</v>
      </c>
      <c r="B950" s="12">
        <v>0.89864312781300604</v>
      </c>
      <c r="C950" s="12">
        <v>1.3232416616479599E-3</v>
      </c>
      <c r="D950" s="12">
        <v>2.66307257394068E-3</v>
      </c>
      <c r="E950" s="12">
        <v>4.6284380028987398E-4</v>
      </c>
      <c r="F950" s="12">
        <v>3.0002719698219799E-2</v>
      </c>
      <c r="G950" s="12">
        <v>2.5562631853876801E-2</v>
      </c>
      <c r="H950" s="12">
        <v>-1.6614913805338499E-2</v>
      </c>
      <c r="I950" s="12">
        <v>-8.1592557457919202E-3</v>
      </c>
      <c r="J950" s="12">
        <v>-7.3535632506119802E-2</v>
      </c>
      <c r="K950" s="12">
        <v>-4.5552146153107001E-2</v>
      </c>
      <c r="L950" s="12">
        <v>-7.5955787422460799E-2</v>
      </c>
      <c r="M950" s="12">
        <v>-8.15880773660808E-2</v>
      </c>
      <c r="N950" s="12">
        <v>-1.7133356027581401E-2</v>
      </c>
      <c r="O950" s="12">
        <v>-1.13143235365347E-2</v>
      </c>
      <c r="P950" s="12">
        <v>-5.9975766472676897E-2</v>
      </c>
      <c r="Q950" s="12">
        <v>-7.3404188142400906E-2</v>
      </c>
      <c r="R950" s="12">
        <v>-1.34766043397867E-2</v>
      </c>
      <c r="S950" s="12">
        <v>-4.9662120268251599E-2</v>
      </c>
      <c r="T950" s="12">
        <v>-9.4973516441823502E-2</v>
      </c>
      <c r="U950" s="12">
        <v>-7.0568530277891203E-4</v>
      </c>
      <c r="V950" s="12">
        <v>-0.156773404733803</v>
      </c>
      <c r="W950" s="12">
        <v>-4.0590300337502598E-2</v>
      </c>
      <c r="X950" s="12">
        <v>-2.8501346441755001E-2</v>
      </c>
      <c r="Y950" s="12">
        <v>-2.8420016078537599E-2</v>
      </c>
      <c r="Z950" s="12">
        <v>-2.6063299975068899E-2</v>
      </c>
      <c r="AA950" s="12">
        <v>-1.12109674312486E-2</v>
      </c>
      <c r="AB950" s="12">
        <v>-6.2458899468729602E-2</v>
      </c>
      <c r="AC950" s="12">
        <v>-9.1986236027965601E-2</v>
      </c>
      <c r="AD950" s="12">
        <v>-1.31445893770827E-2</v>
      </c>
      <c r="AE950" s="12">
        <v>-1.82952045735593E-2</v>
      </c>
      <c r="AF950" s="12">
        <v>-2.0653402280221299E-2</v>
      </c>
      <c r="AG950" s="12">
        <v>-4.5824968353468998E-2</v>
      </c>
      <c r="AH950" s="12">
        <v>-4.6642978499055097E-2</v>
      </c>
      <c r="AI950" s="12">
        <v>-1.8154782705181002E-2</v>
      </c>
      <c r="AJ950" s="12">
        <v>-1.33428680453629E-2</v>
      </c>
      <c r="AK950" s="12">
        <v>-8.70576875988053E-4</v>
      </c>
      <c r="AL950" s="12">
        <v>3.7615125969781601E-4</v>
      </c>
      <c r="AM950" s="12">
        <v>-8.8057324074671105E-3</v>
      </c>
      <c r="AN950" s="12">
        <v>-1.75214859262037E-2</v>
      </c>
      <c r="AO950" s="12">
        <v>-3.8292621439561601E-2</v>
      </c>
      <c r="AP950" s="12">
        <v>-1.01963522266052E-2</v>
      </c>
      <c r="AQ950" s="12">
        <v>-3.3395543813701301E-2</v>
      </c>
      <c r="AR950" s="12">
        <v>2.3492269407207299E-2</v>
      </c>
      <c r="AS950" s="12">
        <v>-1.20316869572413E-2</v>
      </c>
      <c r="AT950" s="12">
        <v>-4.95355073996065E-2</v>
      </c>
      <c r="AU950" s="12">
        <v>3.1967887746494103E-2</v>
      </c>
      <c r="AW950">
        <f t="array" ref="AW950">SUMPRODUCT(B950:AU950,TRANSPOSE('QoL regression results'!$H$3:$H$48))</f>
        <v>0.85237630057364877</v>
      </c>
    </row>
    <row r="951" spans="1:49" x14ac:dyDescent="0.3">
      <c r="A951">
        <v>950</v>
      </c>
      <c r="B951" s="12">
        <v>0.88495515071964503</v>
      </c>
      <c r="C951" s="12">
        <v>1.90444542535936E-3</v>
      </c>
      <c r="D951" s="12">
        <v>8.7493476171038292E-3</v>
      </c>
      <c r="E951" s="12">
        <v>-1.27967690729664E-2</v>
      </c>
      <c r="F951" s="12">
        <v>2.83842312340871E-2</v>
      </c>
      <c r="G951" s="12">
        <v>1.2472342855147801E-2</v>
      </c>
      <c r="H951" s="12">
        <v>-3.6357941072338298E-3</v>
      </c>
      <c r="I951" s="12">
        <v>-1.60370787099322E-2</v>
      </c>
      <c r="J951" s="12">
        <v>-3.8677573416810301E-2</v>
      </c>
      <c r="K951" s="12">
        <v>-4.1585586466741598E-2</v>
      </c>
      <c r="L951" s="12">
        <v>-9.3091289274895295E-2</v>
      </c>
      <c r="M951" s="12">
        <v>-0.10504306825847499</v>
      </c>
      <c r="N951" s="12">
        <v>-1.70801478805006E-2</v>
      </c>
      <c r="O951" s="12">
        <v>-9.8292570912683203E-2</v>
      </c>
      <c r="P951" s="12">
        <v>-0.10861710512639899</v>
      </c>
      <c r="Q951" s="12">
        <v>-1.8059888166323E-2</v>
      </c>
      <c r="R951" s="12">
        <v>-0.118926448885321</v>
      </c>
      <c r="S951" s="12">
        <v>-3.7516340560283301E-2</v>
      </c>
      <c r="T951" s="12">
        <v>-8.7578531043846802E-2</v>
      </c>
      <c r="U951" s="12">
        <v>1.12869595304145E-2</v>
      </c>
      <c r="V951" s="12">
        <v>9.9529125831475406E-4</v>
      </c>
      <c r="W951" s="12">
        <v>-1.9119428244461199E-2</v>
      </c>
      <c r="X951" s="12">
        <v>-6.0849963833991098E-3</v>
      </c>
      <c r="Y951" s="12">
        <v>-2.92239261606464E-2</v>
      </c>
      <c r="Z951" s="12">
        <v>-1.32800964607217E-2</v>
      </c>
      <c r="AA951" s="12">
        <v>-1.99899000423511E-2</v>
      </c>
      <c r="AB951" s="12">
        <v>-8.1441125634559394E-2</v>
      </c>
      <c r="AC951" s="12">
        <v>-2.83222252851866E-2</v>
      </c>
      <c r="AD951" s="12">
        <v>-1.5690139602935901E-2</v>
      </c>
      <c r="AE951" s="12">
        <v>-2.6328049355527301E-2</v>
      </c>
      <c r="AF951" s="12">
        <v>-2.2686212276075299E-2</v>
      </c>
      <c r="AG951" s="12">
        <v>-4.0486338356250297E-2</v>
      </c>
      <c r="AH951" s="12">
        <v>-3.5586564970312297E-2</v>
      </c>
      <c r="AI951" s="12">
        <v>-2.2487333092275599E-2</v>
      </c>
      <c r="AJ951" s="12">
        <v>-1.3252357390875401E-2</v>
      </c>
      <c r="AK951" s="12">
        <v>-2.9990544433227198E-3</v>
      </c>
      <c r="AL951" s="12">
        <v>7.0342701508909903E-3</v>
      </c>
      <c r="AM951" s="12">
        <v>-6.2666839865530097E-3</v>
      </c>
      <c r="AN951" s="12">
        <v>-1.27330015846334E-2</v>
      </c>
      <c r="AO951" s="12">
        <v>-2.9690159653823298E-2</v>
      </c>
      <c r="AP951" s="12">
        <v>-1.1020789488687699E-2</v>
      </c>
      <c r="AQ951" s="12">
        <v>-4.2028704183620903E-2</v>
      </c>
      <c r="AR951" s="12">
        <v>2.3673001722943701E-2</v>
      </c>
      <c r="AS951" s="12">
        <v>-1.49060202232648E-2</v>
      </c>
      <c r="AT951" s="12">
        <v>-4.2199891281753298E-2</v>
      </c>
      <c r="AU951" s="12">
        <v>3.33368144416262E-2</v>
      </c>
      <c r="AW951">
        <f t="array" ref="AW951">SUMPRODUCT(B951:AU951,TRANSPOSE('QoL regression results'!$H$3:$H$48))</f>
        <v>0.85640285590022369</v>
      </c>
    </row>
    <row r="952" spans="1:49" x14ac:dyDescent="0.3">
      <c r="A952">
        <v>951</v>
      </c>
      <c r="B952" s="12">
        <v>0.89838095751736502</v>
      </c>
      <c r="C952" s="12">
        <v>3.3856442347423E-3</v>
      </c>
      <c r="D952" s="12">
        <v>2.5421169077606099E-2</v>
      </c>
      <c r="E952" s="12">
        <v>-3.4976959141745701E-3</v>
      </c>
      <c r="F952" s="12">
        <v>1.5883920058946101E-2</v>
      </c>
      <c r="G952" s="12">
        <v>3.9353596441363504E-3</v>
      </c>
      <c r="H952" s="12">
        <v>-2.7792088145727901E-2</v>
      </c>
      <c r="I952" s="12">
        <v>-1.52718677094061E-2</v>
      </c>
      <c r="J952" s="12">
        <v>-7.2175376701187899E-2</v>
      </c>
      <c r="K952" s="12">
        <v>-4.5263474634434302E-2</v>
      </c>
      <c r="L952" s="12">
        <v>-9.11683988502376E-2</v>
      </c>
      <c r="M952" s="12">
        <v>-8.3218014946811705E-2</v>
      </c>
      <c r="N952" s="12">
        <v>-3.0005689647540801E-2</v>
      </c>
      <c r="O952" s="12">
        <v>-5.3436713742249099E-2</v>
      </c>
      <c r="P952" s="12">
        <v>-3.6713260522229001E-2</v>
      </c>
      <c r="Q952" s="12">
        <v>-6.9401371161286293E-2</v>
      </c>
      <c r="R952" s="12">
        <v>-4.5671184181917998E-2</v>
      </c>
      <c r="S952" s="12">
        <v>-5.5148333924826501E-2</v>
      </c>
      <c r="T952" s="12">
        <v>-8.1007513337829101E-2</v>
      </c>
      <c r="U952" s="12">
        <v>-1.0288063790257099E-2</v>
      </c>
      <c r="V952" s="12">
        <v>-0.13620101258782799</v>
      </c>
      <c r="W952" s="12">
        <v>-2.2653409501347099E-2</v>
      </c>
      <c r="X952" s="12">
        <v>-3.4185557805360998E-2</v>
      </c>
      <c r="Y952" s="12">
        <v>-4.2877389977169101E-3</v>
      </c>
      <c r="Z952" s="12">
        <v>3.1231022502891601E-3</v>
      </c>
      <c r="AA952" s="12">
        <v>-2.2341457240991E-2</v>
      </c>
      <c r="AB952" s="12">
        <v>-7.0900016175914404E-2</v>
      </c>
      <c r="AC952" s="12">
        <v>-2.43107485827753E-2</v>
      </c>
      <c r="AD952" s="12">
        <v>3.2210121167378099E-2</v>
      </c>
      <c r="AE952" s="12">
        <v>-2.4579733254821799E-2</v>
      </c>
      <c r="AF952" s="12">
        <v>-1.3243193667057101E-2</v>
      </c>
      <c r="AG952" s="12">
        <v>-3.9437073335705501E-2</v>
      </c>
      <c r="AH952" s="12">
        <v>-3.1966691966300101E-2</v>
      </c>
      <c r="AI952" s="12">
        <v>-2.57714339981218E-2</v>
      </c>
      <c r="AJ952" s="12">
        <v>-8.9784819885594704E-3</v>
      </c>
      <c r="AK952" s="12">
        <v>-5.6718639120074202E-3</v>
      </c>
      <c r="AL952" s="12">
        <v>7.1063456694783296E-3</v>
      </c>
      <c r="AM952" s="12">
        <v>-1.0815901172933601E-2</v>
      </c>
      <c r="AN952" s="12">
        <v>-2.2918531881695101E-2</v>
      </c>
      <c r="AO952" s="12">
        <v>-3.0742121434420001E-2</v>
      </c>
      <c r="AP952" s="12">
        <v>-1.20570084623594E-2</v>
      </c>
      <c r="AQ952" s="12">
        <v>-4.0867265857250701E-2</v>
      </c>
      <c r="AR952" s="12">
        <v>2.1758181591618499E-2</v>
      </c>
      <c r="AS952" s="12">
        <v>-6.4662418407048696E-3</v>
      </c>
      <c r="AT952" s="12">
        <v>-4.0851716964891399E-2</v>
      </c>
      <c r="AU952" s="12">
        <v>2.5447190785268699E-2</v>
      </c>
      <c r="AW952">
        <f t="array" ref="AW952">SUMPRODUCT(B952:AU952,TRANSPOSE('QoL regression results'!$H$3:$H$48))</f>
        <v>0.87352061122054325</v>
      </c>
    </row>
    <row r="953" spans="1:49" x14ac:dyDescent="0.3">
      <c r="A953">
        <v>952</v>
      </c>
      <c r="B953" s="12">
        <v>0.900891928079809</v>
      </c>
      <c r="C953" s="12">
        <v>1.2699900282996601E-3</v>
      </c>
      <c r="D953" s="12">
        <v>4.0506223063189097E-3</v>
      </c>
      <c r="E953" s="12">
        <v>-3.4520582802434502E-2</v>
      </c>
      <c r="F953" s="12">
        <v>1.9458924066714098E-2</v>
      </c>
      <c r="G953" s="12">
        <v>1.33530792612523E-2</v>
      </c>
      <c r="H953" s="12">
        <v>5.3409976083500102E-3</v>
      </c>
      <c r="I953" s="12">
        <v>-1.6208933693918199E-2</v>
      </c>
      <c r="J953" s="12">
        <v>-5.6748960158830103E-2</v>
      </c>
      <c r="K953" s="12">
        <v>-3.8632003153401998E-2</v>
      </c>
      <c r="L953" s="12">
        <v>-7.7213712350826205E-2</v>
      </c>
      <c r="M953" s="12">
        <v>-7.8020699767629598E-2</v>
      </c>
      <c r="N953" s="12">
        <v>-1.19345137858476E-2</v>
      </c>
      <c r="O953" s="12">
        <v>-7.17945010250505E-2</v>
      </c>
      <c r="P953" s="12">
        <v>-0.102681508966698</v>
      </c>
      <c r="Q953" s="12">
        <v>-5.4990400191101699E-2</v>
      </c>
      <c r="R953" s="12">
        <v>-4.8497913756290402E-2</v>
      </c>
      <c r="S953" s="12">
        <v>-3.7267073659762402E-2</v>
      </c>
      <c r="T953" s="12">
        <v>-8.8268842796504696E-2</v>
      </c>
      <c r="U953" s="12">
        <v>-4.1843626903923202E-3</v>
      </c>
      <c r="V953" s="12">
        <v>-0.112955859414801</v>
      </c>
      <c r="W953" s="12">
        <v>-4.4666336096166298E-2</v>
      </c>
      <c r="X953" s="12">
        <v>-1.36291908610624E-2</v>
      </c>
      <c r="Y953" s="12">
        <v>-1.32221438155173E-2</v>
      </c>
      <c r="Z953" s="12">
        <v>-1.7305343868688601E-2</v>
      </c>
      <c r="AA953" s="12">
        <v>-1.6330067633677101E-2</v>
      </c>
      <c r="AB953" s="12">
        <v>-6.4081010500081401E-2</v>
      </c>
      <c r="AC953" s="12">
        <v>-1.6824111523917998E-2</v>
      </c>
      <c r="AD953" s="12">
        <v>-5.5596803913008398E-2</v>
      </c>
      <c r="AE953" s="12">
        <v>-2.45389654721756E-2</v>
      </c>
      <c r="AF953" s="12">
        <v>-1.81114936577043E-2</v>
      </c>
      <c r="AG953" s="12">
        <v>-4.5905488516345197E-2</v>
      </c>
      <c r="AH953" s="12">
        <v>-3.55274801080444E-2</v>
      </c>
      <c r="AI953" s="12">
        <v>-8.1798380885929195E-3</v>
      </c>
      <c r="AJ953" s="12">
        <v>-9.2707985892676297E-3</v>
      </c>
      <c r="AK953" s="12">
        <v>-7.6725848792855702E-3</v>
      </c>
      <c r="AL953" s="12">
        <v>-3.4372833330856799E-3</v>
      </c>
      <c r="AM953" s="12">
        <v>-1.2820728498780701E-2</v>
      </c>
      <c r="AN953" s="12">
        <v>-2.0904358159225801E-2</v>
      </c>
      <c r="AO953" s="12">
        <v>-3.8852388030000101E-2</v>
      </c>
      <c r="AP953" s="12">
        <v>-1.14498443015111E-2</v>
      </c>
      <c r="AQ953" s="12">
        <v>-4.3609509871242201E-2</v>
      </c>
      <c r="AR953" s="12">
        <v>2.6028137818214399E-2</v>
      </c>
      <c r="AS953" s="12">
        <v>-1.6657263073370399E-2</v>
      </c>
      <c r="AT953" s="12">
        <v>-4.7258341516966097E-2</v>
      </c>
      <c r="AU953" s="12">
        <v>2.7763060990642002E-2</v>
      </c>
      <c r="AW953">
        <f t="array" ref="AW953">SUMPRODUCT(B953:AU953,TRANSPOSE('QoL regression results'!$H$3:$H$48))</f>
        <v>0.86192716463867891</v>
      </c>
    </row>
    <row r="954" spans="1:49" x14ac:dyDescent="0.3">
      <c r="A954">
        <v>953</v>
      </c>
      <c r="B954" s="12">
        <v>0.89282810125468604</v>
      </c>
      <c r="C954" s="12">
        <v>1.3892688352690099E-3</v>
      </c>
      <c r="D954" s="12">
        <v>-3.5692631682460699E-3</v>
      </c>
      <c r="E954" s="12">
        <v>-3.3885417918053801E-3</v>
      </c>
      <c r="F954" s="12">
        <v>1.4155608458059901E-2</v>
      </c>
      <c r="G954" s="12">
        <v>1.7877526170691299E-2</v>
      </c>
      <c r="H954" s="12">
        <v>-1.0809647396667E-2</v>
      </c>
      <c r="I954" s="12">
        <v>5.3737844017949597E-3</v>
      </c>
      <c r="J954" s="12">
        <v>-6.0900860237186202E-2</v>
      </c>
      <c r="K954" s="12">
        <v>-4.3151107040204098E-2</v>
      </c>
      <c r="L954" s="12">
        <v>-9.8993391074793796E-2</v>
      </c>
      <c r="M954" s="12">
        <v>-0.119899554210338</v>
      </c>
      <c r="N954" s="12">
        <v>-2.0708179658360599E-2</v>
      </c>
      <c r="O954" s="12">
        <v>-9.4982306201550307E-2</v>
      </c>
      <c r="P954" s="12">
        <v>-0.140586450791685</v>
      </c>
      <c r="Q954" s="12">
        <v>-9.1746430340256799E-2</v>
      </c>
      <c r="R954" s="12">
        <v>-5.4402243472854599E-2</v>
      </c>
      <c r="S954" s="12">
        <v>-3.9922068868646098E-2</v>
      </c>
      <c r="T954" s="12">
        <v>-9.32552274352801E-2</v>
      </c>
      <c r="U954" s="12">
        <v>9.9140082992390296E-3</v>
      </c>
      <c r="V954" s="12">
        <v>-0.13538013356432901</v>
      </c>
      <c r="W954" s="12">
        <v>-3.28964720815864E-2</v>
      </c>
      <c r="X954" s="12">
        <v>-3.4220484976535501E-2</v>
      </c>
      <c r="Y954" s="12">
        <v>-1.80698560484385E-3</v>
      </c>
      <c r="Z954" s="12">
        <v>2.54851308376535E-2</v>
      </c>
      <c r="AA954" s="12">
        <v>-2.6418532169977998E-2</v>
      </c>
      <c r="AB954" s="12">
        <v>-7.3007174074068606E-2</v>
      </c>
      <c r="AC954" s="12">
        <v>-1.05711401975352E-2</v>
      </c>
      <c r="AD954" s="12">
        <v>3.897176712139E-2</v>
      </c>
      <c r="AE954" s="12">
        <v>-2.0853227625493801E-2</v>
      </c>
      <c r="AF954" s="12">
        <v>-7.5272253012538303E-3</v>
      </c>
      <c r="AG954" s="12">
        <v>-4.2474168909446698E-2</v>
      </c>
      <c r="AH954" s="12">
        <v>-2.75326559580166E-2</v>
      </c>
      <c r="AI954" s="12">
        <v>-2.3404290242663699E-2</v>
      </c>
      <c r="AJ954" s="12">
        <v>-1.0654470174709999E-2</v>
      </c>
      <c r="AK954" s="12">
        <v>1.03357206566436E-3</v>
      </c>
      <c r="AL954" s="12">
        <v>6.4071919370625096E-3</v>
      </c>
      <c r="AM954" s="12">
        <v>-1.4697758316662001E-3</v>
      </c>
      <c r="AN954" s="12">
        <v>-1.4846506455308399E-2</v>
      </c>
      <c r="AO954" s="12">
        <v>-3.7056536274364602E-2</v>
      </c>
      <c r="AP954" s="12">
        <v>-1.01124480194689E-2</v>
      </c>
      <c r="AQ954" s="12">
        <v>-4.2354590928872601E-2</v>
      </c>
      <c r="AR954" s="12">
        <v>2.6385091776843901E-2</v>
      </c>
      <c r="AS954" s="12">
        <v>-1.3164099189501101E-2</v>
      </c>
      <c r="AT954" s="12">
        <v>-4.7516536985232401E-2</v>
      </c>
      <c r="AU954" s="12">
        <v>2.47714315663616E-2</v>
      </c>
      <c r="AW954">
        <f t="array" ref="AW954">SUMPRODUCT(B954:AU954,TRANSPOSE('QoL regression results'!$H$3:$H$48))</f>
        <v>0.87170263723373198</v>
      </c>
    </row>
    <row r="955" spans="1:49" x14ac:dyDescent="0.3">
      <c r="A955">
        <v>954</v>
      </c>
      <c r="B955" s="12">
        <v>0.90379337000625504</v>
      </c>
      <c r="C955" s="12">
        <v>-7.2743155106139504E-4</v>
      </c>
      <c r="D955" s="12">
        <v>-5.2289958142247399E-3</v>
      </c>
      <c r="E955" s="12">
        <v>-2.5207903460342199E-2</v>
      </c>
      <c r="F955" s="12">
        <v>2.3117146097166998E-2</v>
      </c>
      <c r="G955" s="12">
        <v>1.6343385948840199E-2</v>
      </c>
      <c r="H955" s="12">
        <v>-1.16291843502546E-2</v>
      </c>
      <c r="I955" s="12">
        <v>-3.4483015657811602E-3</v>
      </c>
      <c r="J955" s="12">
        <v>-3.9502934325626599E-2</v>
      </c>
      <c r="K955" s="12">
        <v>-4.6730535706597798E-2</v>
      </c>
      <c r="L955" s="12">
        <v>-0.101128579333074</v>
      </c>
      <c r="M955" s="12">
        <v>-0.11848750348565899</v>
      </c>
      <c r="N955" s="12">
        <v>-2.03780106180311E-2</v>
      </c>
      <c r="O955" s="12">
        <v>-8.2673437631778396E-2</v>
      </c>
      <c r="P955" s="12">
        <v>-6.79029707632232E-2</v>
      </c>
      <c r="Q955" s="12">
        <v>-2.98270610701881E-2</v>
      </c>
      <c r="R955" s="12">
        <v>-3.0739581295851599E-2</v>
      </c>
      <c r="S955" s="12">
        <v>-4.0192264473955103E-2</v>
      </c>
      <c r="T955" s="12">
        <v>-0.10231477383866</v>
      </c>
      <c r="U955" s="12">
        <v>2.2662577780067798E-2</v>
      </c>
      <c r="V955" s="12">
        <v>-2.7012475142730401E-2</v>
      </c>
      <c r="W955" s="12">
        <v>-2.94429272034171E-2</v>
      </c>
      <c r="X955" s="12">
        <v>-2.4841981089508299E-2</v>
      </c>
      <c r="Y955" s="12">
        <v>6.3881513184143902E-3</v>
      </c>
      <c r="Z955" s="12">
        <v>-6.6292560574137899E-3</v>
      </c>
      <c r="AA955" s="12">
        <v>-1.0704376140508599E-2</v>
      </c>
      <c r="AB955" s="12">
        <v>-7.7360487725296898E-2</v>
      </c>
      <c r="AC955" s="12">
        <v>-4.9215148030919698E-2</v>
      </c>
      <c r="AD955" s="12">
        <v>-4.4782937332337298E-2</v>
      </c>
      <c r="AE955" s="12">
        <v>-2.9186978866096499E-2</v>
      </c>
      <c r="AF955" s="12">
        <v>-1.0805450462433501E-2</v>
      </c>
      <c r="AG955" s="12">
        <v>-4.2046635938223102E-2</v>
      </c>
      <c r="AH955" s="12">
        <v>-3.6560803404905098E-2</v>
      </c>
      <c r="AI955" s="12">
        <v>-1.6800887763654501E-2</v>
      </c>
      <c r="AJ955" s="12">
        <v>-1.3692275484840701E-2</v>
      </c>
      <c r="AK955" s="12">
        <v>-6.02191644115555E-3</v>
      </c>
      <c r="AL955" s="12">
        <v>8.3433818491512202E-3</v>
      </c>
      <c r="AM955" s="12">
        <v>-1.06442298307313E-2</v>
      </c>
      <c r="AN955" s="12">
        <v>-2.66673258375116E-2</v>
      </c>
      <c r="AO955" s="12">
        <v>-3.24701701606602E-2</v>
      </c>
      <c r="AP955" s="12">
        <v>-1.11272313931237E-2</v>
      </c>
      <c r="AQ955" s="12">
        <v>-4.47147414337817E-2</v>
      </c>
      <c r="AR955" s="12">
        <v>2.16157273755282E-2</v>
      </c>
      <c r="AS955" s="12">
        <v>-7.9982246882978596E-3</v>
      </c>
      <c r="AT955" s="12">
        <v>-4.4735402448885103E-2</v>
      </c>
      <c r="AU955" s="12">
        <v>2.6836535922217301E-2</v>
      </c>
      <c r="AW955">
        <f t="array" ref="AW955">SUMPRODUCT(B955:AU955,TRANSPOSE('QoL regression results'!$H$3:$H$48))</f>
        <v>0.87557594845050113</v>
      </c>
    </row>
    <row r="956" spans="1:49" x14ac:dyDescent="0.3">
      <c r="A956">
        <v>955</v>
      </c>
      <c r="B956" s="12">
        <v>0.89294610287362297</v>
      </c>
      <c r="C956" s="12">
        <v>6.0084396739787903E-3</v>
      </c>
      <c r="D956" s="12">
        <v>8.8426560287931696E-4</v>
      </c>
      <c r="E956" s="12">
        <v>-1.24883306072561E-2</v>
      </c>
      <c r="F956" s="12">
        <v>2.3426980020699401E-2</v>
      </c>
      <c r="G956" s="12">
        <v>2.2028563256057301E-2</v>
      </c>
      <c r="H956" s="12">
        <v>-3.1110172061583199E-2</v>
      </c>
      <c r="I956" s="12">
        <v>-1.1735628593032E-2</v>
      </c>
      <c r="J956" s="12">
        <v>-6.4403180265565005E-2</v>
      </c>
      <c r="K956" s="12">
        <v>-4.3105561713917301E-2</v>
      </c>
      <c r="L956" s="12">
        <v>-0.10978809478188301</v>
      </c>
      <c r="M956" s="12">
        <v>-0.115570483250689</v>
      </c>
      <c r="N956" s="12">
        <v>-1.55324954117578E-2</v>
      </c>
      <c r="O956" s="12">
        <v>-4.8169181664820503E-2</v>
      </c>
      <c r="P956" s="12">
        <v>-0.10526545394850299</v>
      </c>
      <c r="Q956" s="12">
        <v>-5.7709353977069701E-2</v>
      </c>
      <c r="R956" s="12">
        <v>-5.6954385112376799E-2</v>
      </c>
      <c r="S956" s="12">
        <v>-4.0606359905035402E-2</v>
      </c>
      <c r="T956" s="12">
        <v>-8.9452165563316297E-2</v>
      </c>
      <c r="U956" s="12">
        <v>-1.1329993834088401E-2</v>
      </c>
      <c r="V956" s="12">
        <v>-8.5292605936208798E-2</v>
      </c>
      <c r="W956" s="12">
        <v>-2.83556444969826E-2</v>
      </c>
      <c r="X956" s="12">
        <v>-2.7301448327240501E-2</v>
      </c>
      <c r="Y956" s="12">
        <v>1.9111636973322702E-2</v>
      </c>
      <c r="Z956" s="12">
        <v>-3.7850504674057303E-2</v>
      </c>
      <c r="AA956" s="12">
        <v>-1.37272825120898E-2</v>
      </c>
      <c r="AB956" s="12">
        <v>-8.1121111529617998E-2</v>
      </c>
      <c r="AC956" s="12">
        <v>-1.9759971827146901E-2</v>
      </c>
      <c r="AD956" s="12">
        <v>6.4412629550555295E-2</v>
      </c>
      <c r="AE956" s="12">
        <v>-2.1575794966543799E-2</v>
      </c>
      <c r="AF956" s="12">
        <v>-2.0545473318325399E-2</v>
      </c>
      <c r="AG956" s="12">
        <v>-4.39241026724881E-2</v>
      </c>
      <c r="AH956" s="12">
        <v>-3.4150433158537503E-2</v>
      </c>
      <c r="AI956" s="12">
        <v>-2.07953308688314E-2</v>
      </c>
      <c r="AJ956" s="12">
        <v>-1.10017775070919E-2</v>
      </c>
      <c r="AK956" s="12">
        <v>-2.11184054065337E-3</v>
      </c>
      <c r="AL956" s="12">
        <v>2.8155623480722401E-3</v>
      </c>
      <c r="AM956" s="12">
        <v>-9.8447080160924908E-3</v>
      </c>
      <c r="AN956" s="12">
        <v>-1.5829543029553701E-2</v>
      </c>
      <c r="AO956" s="12">
        <v>-3.7535631997525201E-2</v>
      </c>
      <c r="AP956" s="12">
        <v>-1.01222494737081E-2</v>
      </c>
      <c r="AQ956" s="12">
        <v>-3.7412302869767398E-2</v>
      </c>
      <c r="AR956" s="12">
        <v>2.3142962010899701E-2</v>
      </c>
      <c r="AS956" s="12">
        <v>-1.2727093899478001E-2</v>
      </c>
      <c r="AT956" s="12">
        <v>-4.8062441247170302E-2</v>
      </c>
      <c r="AU956" s="12">
        <v>2.4974825683252801E-2</v>
      </c>
      <c r="AW956">
        <f t="array" ref="AW956">SUMPRODUCT(B956:AU956,TRANSPOSE('QoL regression results'!$H$3:$H$48))</f>
        <v>0.86161123206315771</v>
      </c>
    </row>
    <row r="957" spans="1:49" x14ac:dyDescent="0.3">
      <c r="A957">
        <v>956</v>
      </c>
      <c r="B957" s="12">
        <v>0.90198779544946395</v>
      </c>
      <c r="C957" s="12">
        <v>-4.5012131742982898E-3</v>
      </c>
      <c r="D957" s="12">
        <v>-1.1187026366508101E-2</v>
      </c>
      <c r="E957" s="12">
        <v>-6.2542177683107297E-2</v>
      </c>
      <c r="F957" s="12">
        <v>3.0471404933848301E-2</v>
      </c>
      <c r="G957" s="12">
        <v>2.6057180134836998E-2</v>
      </c>
      <c r="H957" s="12">
        <v>-7.6809199393272302E-3</v>
      </c>
      <c r="I957" s="12">
        <v>-5.6193158822689E-3</v>
      </c>
      <c r="J957" s="12">
        <v>-8.90457459745225E-2</v>
      </c>
      <c r="K957" s="12">
        <v>-3.2806117608325899E-2</v>
      </c>
      <c r="L957" s="12">
        <v>-9.9594374428846805E-2</v>
      </c>
      <c r="M957" s="12">
        <v>-0.121140061951101</v>
      </c>
      <c r="N957" s="12">
        <v>-1.0721870922150999E-2</v>
      </c>
      <c r="O957" s="12">
        <v>-5.9849863599278103E-2</v>
      </c>
      <c r="P957" s="12">
        <v>-0.14911982763104401</v>
      </c>
      <c r="Q957" s="12">
        <v>-6.7105053676403695E-2</v>
      </c>
      <c r="R957" s="12">
        <v>-4.4737212912082297E-2</v>
      </c>
      <c r="S957" s="12">
        <v>-6.00400348876537E-2</v>
      </c>
      <c r="T957" s="12">
        <v>-0.104627902432086</v>
      </c>
      <c r="U957" s="12">
        <v>5.9557770301968101E-3</v>
      </c>
      <c r="V957" s="12">
        <v>-4.0392146017654097E-2</v>
      </c>
      <c r="W957" s="12">
        <v>-1.9359690510863899E-2</v>
      </c>
      <c r="X957" s="12">
        <v>-2.7585311266027601E-2</v>
      </c>
      <c r="Y957" s="12">
        <v>3.25181120688048E-3</v>
      </c>
      <c r="Z957" s="12">
        <v>-1.9442269737646602E-2</v>
      </c>
      <c r="AA957" s="12">
        <v>-1.9972782391409101E-2</v>
      </c>
      <c r="AB957" s="12">
        <v>-5.8106913894609501E-2</v>
      </c>
      <c r="AC957" s="12">
        <v>1.7559067575146602E-2</v>
      </c>
      <c r="AD957" s="12">
        <v>2.2585083015059602E-2</v>
      </c>
      <c r="AE957" s="12">
        <v>-2.58141246715138E-2</v>
      </c>
      <c r="AF957" s="12">
        <v>-1.4390483901917399E-2</v>
      </c>
      <c r="AG957" s="12">
        <v>-4.6921080857156003E-2</v>
      </c>
      <c r="AH957" s="12">
        <v>-3.6616985170894199E-2</v>
      </c>
      <c r="AI957" s="12">
        <v>-2.21577080059739E-2</v>
      </c>
      <c r="AJ957" s="12">
        <v>-1.08297363536942E-2</v>
      </c>
      <c r="AK957" s="12">
        <v>-6.1485245053203401E-3</v>
      </c>
      <c r="AL957" s="12">
        <v>1.6924837837916E-3</v>
      </c>
      <c r="AM957" s="12">
        <v>-1.44711380664E-2</v>
      </c>
      <c r="AN957" s="12">
        <v>-2.0113783645376301E-2</v>
      </c>
      <c r="AO957" s="12">
        <v>-3.5969899854056103E-2</v>
      </c>
      <c r="AP957" s="12">
        <v>-1.0054961375567001E-2</v>
      </c>
      <c r="AQ957" s="12">
        <v>-4.2272089866185199E-2</v>
      </c>
      <c r="AR957" s="12">
        <v>2.2215215808236901E-2</v>
      </c>
      <c r="AS957" s="12">
        <v>-9.9016271363721407E-3</v>
      </c>
      <c r="AT957" s="12">
        <v>-4.1201947355833102E-2</v>
      </c>
      <c r="AU957" s="12">
        <v>2.50648064321311E-2</v>
      </c>
      <c r="AW957">
        <f t="array" ref="AW957">SUMPRODUCT(B957:AU957,TRANSPOSE('QoL regression results'!$H$3:$H$48))</f>
        <v>0.86706329406236138</v>
      </c>
    </row>
    <row r="958" spans="1:49" x14ac:dyDescent="0.3">
      <c r="A958">
        <v>957</v>
      </c>
      <c r="B958" s="12">
        <v>0.89577262218034304</v>
      </c>
      <c r="C958" s="12">
        <v>4.1225202161933802E-3</v>
      </c>
      <c r="D958" s="12">
        <v>7.1904481312895802E-3</v>
      </c>
      <c r="E958" s="12">
        <v>-4.8640615585836801E-2</v>
      </c>
      <c r="F958" s="12">
        <v>1.9222210824049901E-2</v>
      </c>
      <c r="G958" s="12">
        <v>1.3854851819585999E-2</v>
      </c>
      <c r="H958" s="12">
        <v>1.3968173002431401E-3</v>
      </c>
      <c r="I958" s="12">
        <v>-2.87960816513739E-2</v>
      </c>
      <c r="J958" s="12">
        <v>-5.9495147878873798E-2</v>
      </c>
      <c r="K958" s="12">
        <v>-4.08533525380924E-2</v>
      </c>
      <c r="L958" s="12">
        <v>-9.5284864865899696E-2</v>
      </c>
      <c r="M958" s="12">
        <v>-6.8275530854020494E-2</v>
      </c>
      <c r="N958" s="12">
        <v>-2.3675313226127499E-2</v>
      </c>
      <c r="O958" s="12">
        <v>-6.2849335004744294E-2</v>
      </c>
      <c r="P958" s="12">
        <v>-0.147565611634732</v>
      </c>
      <c r="Q958" s="12">
        <v>-6.3588894601602705E-2</v>
      </c>
      <c r="R958" s="12">
        <v>-9.8838245684626305E-2</v>
      </c>
      <c r="S958" s="12">
        <v>-3.7309966932792302E-2</v>
      </c>
      <c r="T958" s="12">
        <v>-7.7393610610361194E-2</v>
      </c>
      <c r="U958" s="12">
        <v>2.30825248014392E-2</v>
      </c>
      <c r="V958" s="12">
        <v>7.21574827792774E-3</v>
      </c>
      <c r="W958" s="12">
        <v>-2.8026161495232901E-2</v>
      </c>
      <c r="X958" s="12">
        <v>-2.9292420709468601E-2</v>
      </c>
      <c r="Y958" s="12">
        <v>3.7096858227004197E-2</v>
      </c>
      <c r="Z958" s="12">
        <v>1.38923336498503E-2</v>
      </c>
      <c r="AA958" s="12">
        <v>-2.36573046550261E-2</v>
      </c>
      <c r="AB958" s="12">
        <v>-6.5387233340694406E-2</v>
      </c>
      <c r="AC958" s="12">
        <v>2.43358783316566E-2</v>
      </c>
      <c r="AD958" s="12">
        <v>8.0731172613444594E-3</v>
      </c>
      <c r="AE958" s="12">
        <v>-2.35092477064162E-2</v>
      </c>
      <c r="AF958" s="12">
        <v>-1.3166285160124001E-2</v>
      </c>
      <c r="AG958" s="12">
        <v>-4.3211032432903002E-2</v>
      </c>
      <c r="AH958" s="12">
        <v>-3.5138717281462402E-2</v>
      </c>
      <c r="AI958" s="12">
        <v>-2.3643696909531602E-2</v>
      </c>
      <c r="AJ958" s="12">
        <v>-1.00092839915216E-2</v>
      </c>
      <c r="AK958" s="12">
        <v>-9.3812837808928493E-3</v>
      </c>
      <c r="AL958" s="12">
        <v>4.8512971532271498E-3</v>
      </c>
      <c r="AM958" s="12">
        <v>-7.1437745800839603E-3</v>
      </c>
      <c r="AN958" s="12">
        <v>-2.0070275912194499E-2</v>
      </c>
      <c r="AO958" s="12">
        <v>-3.6247815375960002E-2</v>
      </c>
      <c r="AP958" s="12">
        <v>-1.05199475751609E-2</v>
      </c>
      <c r="AQ958" s="12">
        <v>-3.8583547649347197E-2</v>
      </c>
      <c r="AR958" s="12">
        <v>2.3550544893764899E-2</v>
      </c>
      <c r="AS958" s="12">
        <v>-1.6161047827389498E-2</v>
      </c>
      <c r="AT958" s="12">
        <v>-4.7838780660691999E-2</v>
      </c>
      <c r="AU958" s="12">
        <v>2.9724179513619602E-2</v>
      </c>
      <c r="AW958">
        <f t="array" ref="AW958">SUMPRODUCT(B958:AU958,TRANSPOSE('QoL regression results'!$H$3:$H$48))</f>
        <v>0.86548520205210777</v>
      </c>
    </row>
    <row r="959" spans="1:49" x14ac:dyDescent="0.3">
      <c r="A959">
        <v>958</v>
      </c>
      <c r="B959" s="12">
        <v>0.89537630336747598</v>
      </c>
      <c r="C959" s="12">
        <v>1.4927556297185201E-3</v>
      </c>
      <c r="D959" s="12">
        <v>1.15780439783312E-2</v>
      </c>
      <c r="E959" s="12">
        <v>-1.9035256623252301E-2</v>
      </c>
      <c r="F959" s="12">
        <v>2.2543844685071798E-2</v>
      </c>
      <c r="G959" s="12">
        <v>1.17994615837658E-2</v>
      </c>
      <c r="H959" s="12">
        <v>-1.52618564150827E-2</v>
      </c>
      <c r="I959" s="12">
        <v>-8.9319408546489499E-3</v>
      </c>
      <c r="J959" s="12">
        <v>-7.2140853911866906E-2</v>
      </c>
      <c r="K959" s="12">
        <v>-4.6590454090168099E-2</v>
      </c>
      <c r="L959" s="12">
        <v>-9.7637395208797204E-2</v>
      </c>
      <c r="M959" s="12">
        <v>-0.13610902350183701</v>
      </c>
      <c r="N959" s="12">
        <v>-1.7487256381094999E-2</v>
      </c>
      <c r="O959" s="12">
        <v>-4.5997128690019901E-2</v>
      </c>
      <c r="P959" s="12">
        <v>-7.5868391725991899E-2</v>
      </c>
      <c r="Q959" s="12">
        <v>-3.2920483448246503E-2</v>
      </c>
      <c r="R959" s="12">
        <v>-2.8845242350084899E-2</v>
      </c>
      <c r="S959" s="12">
        <v>-6.1583983766200598E-2</v>
      </c>
      <c r="T959" s="12">
        <v>-0.102676488445927</v>
      </c>
      <c r="U959" s="12">
        <v>-1.1409224310335499E-2</v>
      </c>
      <c r="V959" s="12">
        <v>-8.1161812007358503E-2</v>
      </c>
      <c r="W959" s="12">
        <v>-3.4642644640459998E-2</v>
      </c>
      <c r="X959" s="12">
        <v>-4.4612493705732399E-2</v>
      </c>
      <c r="Y959" s="12">
        <v>-3.67912576613839E-4</v>
      </c>
      <c r="Z959" s="12">
        <v>7.2585654775961898E-3</v>
      </c>
      <c r="AA959" s="12">
        <v>-1.8046016087696098E-2</v>
      </c>
      <c r="AB959" s="12">
        <v>-6.9635960083109696E-2</v>
      </c>
      <c r="AC959" s="12">
        <v>-3.8103574659227202E-2</v>
      </c>
      <c r="AD959" s="12">
        <v>1.31569196363293E-2</v>
      </c>
      <c r="AE959" s="12">
        <v>-2.7280753097758601E-2</v>
      </c>
      <c r="AF959" s="12">
        <v>-1.6257770436127899E-2</v>
      </c>
      <c r="AG959" s="12">
        <v>-4.6185017778823799E-2</v>
      </c>
      <c r="AH959" s="12">
        <v>-4.0832656406412503E-2</v>
      </c>
      <c r="AI959" s="12">
        <v>-1.4746796261631501E-2</v>
      </c>
      <c r="AJ959" s="12">
        <v>-1.4198987734516199E-2</v>
      </c>
      <c r="AK959" s="12">
        <v>-2.5552265160789802E-3</v>
      </c>
      <c r="AL959" s="12">
        <v>1.86119777494898E-3</v>
      </c>
      <c r="AM959" s="12">
        <v>-3.9030707398577001E-3</v>
      </c>
      <c r="AN959" s="12">
        <v>-1.90048085122425E-2</v>
      </c>
      <c r="AO959" s="12">
        <v>-2.9683400028426499E-2</v>
      </c>
      <c r="AP959" s="12">
        <v>-9.1864745147434701E-3</v>
      </c>
      <c r="AQ959" s="12">
        <v>-3.0856506267160501E-2</v>
      </c>
      <c r="AR959" s="12">
        <v>2.0932227844965099E-2</v>
      </c>
      <c r="AS959" s="12">
        <v>-4.9017588039356698E-3</v>
      </c>
      <c r="AT959" s="12">
        <v>-3.4288340078015803E-2</v>
      </c>
      <c r="AU959" s="12">
        <v>2.7422423961238701E-2</v>
      </c>
      <c r="AW959">
        <f t="array" ref="AW959">SUMPRODUCT(B959:AU959,TRANSPOSE('QoL regression results'!$H$3:$H$48))</f>
        <v>0.85640484473601242</v>
      </c>
    </row>
    <row r="960" spans="1:49" x14ac:dyDescent="0.3">
      <c r="A960">
        <v>959</v>
      </c>
      <c r="B960" s="12">
        <v>0.90615879867732396</v>
      </c>
      <c r="C960" s="12">
        <v>3.8407324432450101E-3</v>
      </c>
      <c r="D960" s="12">
        <v>-1.0471225922494699E-3</v>
      </c>
      <c r="E960" s="12">
        <v>-5.8900428012694503E-2</v>
      </c>
      <c r="F960" s="12">
        <v>2.1348490686091199E-2</v>
      </c>
      <c r="G960" s="12">
        <v>1.7008987582102501E-2</v>
      </c>
      <c r="H960" s="12">
        <v>8.4163319240197296E-3</v>
      </c>
      <c r="I960" s="12">
        <v>-1.6473888018204898E-2</v>
      </c>
      <c r="J960" s="12">
        <v>-3.16814678279582E-2</v>
      </c>
      <c r="K960" s="12">
        <v>-4.2520122547714499E-2</v>
      </c>
      <c r="L960" s="12">
        <v>-6.9545692213071497E-2</v>
      </c>
      <c r="M960" s="12">
        <v>-0.14317947444618201</v>
      </c>
      <c r="N960" s="12">
        <v>-1.5210704938957299E-2</v>
      </c>
      <c r="O960" s="12">
        <v>-5.9874859153054398E-2</v>
      </c>
      <c r="P960" s="12">
        <v>-6.6352026530994604E-2</v>
      </c>
      <c r="Q960" s="12">
        <v>-8.9849717528204295E-2</v>
      </c>
      <c r="R960" s="12">
        <v>-7.2897476175533493E-2</v>
      </c>
      <c r="S960" s="12">
        <v>-3.1084281504556801E-2</v>
      </c>
      <c r="T960" s="12">
        <v>-9.0068393375902597E-2</v>
      </c>
      <c r="U960" s="12">
        <v>2.1723572875381601E-2</v>
      </c>
      <c r="V960" s="12">
        <v>-3.25596022843768E-2</v>
      </c>
      <c r="W960" s="12">
        <v>-3.6787849609267703E-2</v>
      </c>
      <c r="X960" s="12">
        <v>-2.12393680071521E-2</v>
      </c>
      <c r="Y960" s="12">
        <v>-4.9538244684840197E-3</v>
      </c>
      <c r="Z960" s="12">
        <v>8.3995029064064097E-3</v>
      </c>
      <c r="AA960" s="12">
        <v>-1.8649500089037499E-2</v>
      </c>
      <c r="AB960" s="12">
        <v>-6.1088676469170697E-2</v>
      </c>
      <c r="AC960" s="12">
        <v>4.3253623580127897E-3</v>
      </c>
      <c r="AD960" s="12">
        <v>1.19011049999236E-2</v>
      </c>
      <c r="AE960" s="12">
        <v>-2.6266391729474699E-2</v>
      </c>
      <c r="AF960" s="12">
        <v>-1.6546611275733099E-2</v>
      </c>
      <c r="AG960" s="12">
        <v>-4.49858513907965E-2</v>
      </c>
      <c r="AH960" s="12">
        <v>-3.8911628238559898E-2</v>
      </c>
      <c r="AI960" s="12">
        <v>-1.5672404104031701E-2</v>
      </c>
      <c r="AJ960" s="12">
        <v>-1.1619255384315101E-2</v>
      </c>
      <c r="AK960" s="12">
        <v>-1.3821211472597E-2</v>
      </c>
      <c r="AL960" s="12">
        <v>-4.8583009317299999E-3</v>
      </c>
      <c r="AM960" s="12">
        <v>-1.4516776276117299E-2</v>
      </c>
      <c r="AN960" s="12">
        <v>-2.4528580982903E-2</v>
      </c>
      <c r="AO960" s="12">
        <v>-4.04366723312456E-2</v>
      </c>
      <c r="AP960" s="12">
        <v>-1.25903081503925E-2</v>
      </c>
      <c r="AQ960" s="12">
        <v>-3.8816956200089799E-2</v>
      </c>
      <c r="AR960" s="12">
        <v>2.1601644471637801E-2</v>
      </c>
      <c r="AS960" s="12">
        <v>-1.3426551929552701E-2</v>
      </c>
      <c r="AT960" s="12">
        <v>-4.79554481330451E-2</v>
      </c>
      <c r="AU960" s="12">
        <v>2.9156327548835501E-2</v>
      </c>
      <c r="AW960">
        <f t="array" ref="AW960">SUMPRODUCT(B960:AU960,TRANSPOSE('QoL regression results'!$H$3:$H$48))</f>
        <v>0.86238886950703408</v>
      </c>
    </row>
    <row r="961" spans="1:49" x14ac:dyDescent="0.3">
      <c r="A961">
        <v>960</v>
      </c>
      <c r="B961" s="12">
        <v>0.88570825255938701</v>
      </c>
      <c r="C961" s="12">
        <v>3.2859377561005698E-3</v>
      </c>
      <c r="D961" s="12">
        <v>2.5130483208382699E-2</v>
      </c>
      <c r="E961" s="12">
        <v>-2.1836035463519299E-2</v>
      </c>
      <c r="F961" s="12">
        <v>2.6823039289357999E-2</v>
      </c>
      <c r="G961" s="12">
        <v>3.9531943224084898E-3</v>
      </c>
      <c r="H961" s="12">
        <v>-9.9558393068651004E-3</v>
      </c>
      <c r="I961" s="12">
        <v>-2.5149445719059201E-2</v>
      </c>
      <c r="J961" s="12">
        <v>-5.1160044948983102E-2</v>
      </c>
      <c r="K961" s="12">
        <v>-4.0820620845723798E-2</v>
      </c>
      <c r="L961" s="12">
        <v>-7.3118655606835295E-2</v>
      </c>
      <c r="M961" s="12">
        <v>-9.0715066082208695E-2</v>
      </c>
      <c r="N961" s="12">
        <v>-1.6183792760843502E-2</v>
      </c>
      <c r="O961" s="12">
        <v>-5.70221919194722E-2</v>
      </c>
      <c r="P961" s="12">
        <v>-5.5484173127132601E-2</v>
      </c>
      <c r="Q961" s="12">
        <v>-8.1625871779481302E-2</v>
      </c>
      <c r="R961" s="12">
        <v>-6.48354423100794E-2</v>
      </c>
      <c r="S961" s="12">
        <v>-5.6201958500636098E-2</v>
      </c>
      <c r="T961" s="12">
        <v>-8.1066838691833801E-2</v>
      </c>
      <c r="U961" s="12">
        <v>3.8744097168171301E-3</v>
      </c>
      <c r="V961" s="12">
        <v>-7.9441982172272704E-2</v>
      </c>
      <c r="W961" s="12">
        <v>-5.09004465647903E-2</v>
      </c>
      <c r="X961" s="12">
        <v>-2.7498960033502901E-2</v>
      </c>
      <c r="Y961" s="12">
        <v>-3.3565336478499799E-3</v>
      </c>
      <c r="Z961" s="12">
        <v>-4.3179109146354797E-2</v>
      </c>
      <c r="AA961" s="12">
        <v>-2.23040727192634E-2</v>
      </c>
      <c r="AB961" s="12">
        <v>-7.8119231878438999E-2</v>
      </c>
      <c r="AC961" s="12">
        <v>-8.5107653642352496E-2</v>
      </c>
      <c r="AD961" s="12">
        <v>-8.2265158979135902E-2</v>
      </c>
      <c r="AE961" s="12">
        <v>-2.44660372441407E-2</v>
      </c>
      <c r="AF961" s="12">
        <v>-8.5762230072202704E-3</v>
      </c>
      <c r="AG961" s="12">
        <v>-4.3326247253553898E-2</v>
      </c>
      <c r="AH961" s="12">
        <v>-3.5583678686140402E-2</v>
      </c>
      <c r="AI961" s="12">
        <v>-1.8567541278109199E-2</v>
      </c>
      <c r="AJ961" s="12">
        <v>-1.07046264832993E-2</v>
      </c>
      <c r="AK961" s="12">
        <v>2.4841573635242401E-3</v>
      </c>
      <c r="AL961" s="12">
        <v>3.0380470003771101E-3</v>
      </c>
      <c r="AM961" s="12">
        <v>-3.6783183568875701E-3</v>
      </c>
      <c r="AN961" s="12">
        <v>-1.57649884898373E-2</v>
      </c>
      <c r="AO961" s="12">
        <v>-2.4441068871547698E-2</v>
      </c>
      <c r="AP961" s="12">
        <v>-1.6071317883331999E-2</v>
      </c>
      <c r="AQ961" s="12">
        <v>-4.0000528707732803E-2</v>
      </c>
      <c r="AR961" s="12">
        <v>2.2160277682634798E-2</v>
      </c>
      <c r="AS961" s="12">
        <v>-7.8426195983855307E-3</v>
      </c>
      <c r="AT961" s="12">
        <v>-4.0202871187151802E-2</v>
      </c>
      <c r="AU961" s="12">
        <v>2.7741484588439599E-2</v>
      </c>
      <c r="AW961">
        <f t="array" ref="AW961">SUMPRODUCT(B961:AU961,TRANSPOSE('QoL regression results'!$H$3:$H$48))</f>
        <v>0.85316262087362371</v>
      </c>
    </row>
    <row r="962" spans="1:49" x14ac:dyDescent="0.3">
      <c r="A962">
        <v>961</v>
      </c>
      <c r="B962" s="12">
        <v>0.89141253956174005</v>
      </c>
      <c r="C962" s="12">
        <v>-2.86220230551683E-4</v>
      </c>
      <c r="D962" s="12">
        <v>-1.53185046796739E-4</v>
      </c>
      <c r="E962" s="12">
        <v>-3.4659339672122202E-2</v>
      </c>
      <c r="F962" s="12">
        <v>2.2943232338222701E-2</v>
      </c>
      <c r="G962" s="12">
        <v>2.38771769205817E-3</v>
      </c>
      <c r="H962" s="12">
        <v>8.9449425160359908E-3</v>
      </c>
      <c r="I962" s="12">
        <v>-9.3521935270848098E-3</v>
      </c>
      <c r="J962" s="12">
        <v>-5.3909850490008501E-2</v>
      </c>
      <c r="K962" s="12">
        <v>-3.4376176954956601E-2</v>
      </c>
      <c r="L962" s="12">
        <v>-0.112216999966729</v>
      </c>
      <c r="M962" s="12">
        <v>-5.2079551681372703E-2</v>
      </c>
      <c r="N962" s="12">
        <v>-1.43482472184947E-2</v>
      </c>
      <c r="O962" s="12">
        <v>-4.8612292971771102E-2</v>
      </c>
      <c r="P962" s="12">
        <v>-0.1205586506263</v>
      </c>
      <c r="Q962" s="12">
        <v>-5.0956965812288403E-2</v>
      </c>
      <c r="R962" s="12">
        <v>-6.9579026183048606E-2</v>
      </c>
      <c r="S962" s="12">
        <v>-5.3806322027408801E-2</v>
      </c>
      <c r="T962" s="12">
        <v>-8.9032769749992594E-2</v>
      </c>
      <c r="U962" s="12">
        <v>1.30958106187841E-2</v>
      </c>
      <c r="V962" s="12">
        <v>-4.4988612991852299E-2</v>
      </c>
      <c r="W962" s="12">
        <v>-2.6900614460585299E-2</v>
      </c>
      <c r="X962" s="12">
        <v>-4.8651725814730297E-2</v>
      </c>
      <c r="Y962" s="12">
        <v>1.3666021346628401E-3</v>
      </c>
      <c r="Z962" s="12">
        <v>-3.2195641882753001E-3</v>
      </c>
      <c r="AA962" s="12">
        <v>-1.9461061001680002E-2</v>
      </c>
      <c r="AB962" s="12">
        <v>-6.3727752653583006E-2</v>
      </c>
      <c r="AC962" s="12">
        <v>5.2877952462817104E-4</v>
      </c>
      <c r="AD962" s="12">
        <v>-3.8470742228392703E-2</v>
      </c>
      <c r="AE962" s="12">
        <v>-2.2901829393468999E-2</v>
      </c>
      <c r="AF962" s="12">
        <v>-2.0195674016773E-2</v>
      </c>
      <c r="AG962" s="12">
        <v>-4.3699351401603498E-2</v>
      </c>
      <c r="AH962" s="12">
        <v>-3.2897223277812998E-2</v>
      </c>
      <c r="AI962" s="12">
        <v>-1.71006324865038E-2</v>
      </c>
      <c r="AJ962" s="12">
        <v>-1.3768116687589E-2</v>
      </c>
      <c r="AK962" s="12">
        <v>-2.2418941093093302E-3</v>
      </c>
      <c r="AL962" s="12">
        <v>5.5035538122513699E-3</v>
      </c>
      <c r="AM962" s="12">
        <v>-1.13257824677859E-2</v>
      </c>
      <c r="AN962" s="12">
        <v>-1.9015706131284699E-2</v>
      </c>
      <c r="AO962" s="12">
        <v>-2.8765594572652799E-2</v>
      </c>
      <c r="AP962" s="12">
        <v>-9.2551522194974992E-3</v>
      </c>
      <c r="AQ962" s="12">
        <v>-4.1343823424189498E-2</v>
      </c>
      <c r="AR962" s="12">
        <v>1.7216847258052E-2</v>
      </c>
      <c r="AS962" s="12">
        <v>-1.16419429682884E-2</v>
      </c>
      <c r="AT962" s="12">
        <v>-4.8322885345587201E-2</v>
      </c>
      <c r="AU962" s="12">
        <v>3.4059698152296203E-2</v>
      </c>
      <c r="AW962">
        <f t="array" ref="AW962">SUMPRODUCT(B962:AU962,TRANSPOSE('QoL regression results'!$H$3:$H$48))</f>
        <v>0.86401887009617839</v>
      </c>
    </row>
    <row r="963" spans="1:49" x14ac:dyDescent="0.3">
      <c r="A963">
        <v>962</v>
      </c>
      <c r="B963" s="12">
        <v>0.88166372308811602</v>
      </c>
      <c r="C963" s="12">
        <v>3.6892114592118001E-3</v>
      </c>
      <c r="D963" s="12">
        <v>1.0926675105441199E-2</v>
      </c>
      <c r="E963" s="12">
        <v>3.0592497048809999E-3</v>
      </c>
      <c r="F963" s="12">
        <v>2.11920344916635E-2</v>
      </c>
      <c r="G963" s="12">
        <v>2.0943932779327001E-2</v>
      </c>
      <c r="H963" s="12">
        <v>-1.1072317693558899E-2</v>
      </c>
      <c r="I963" s="12">
        <v>-1.24739119050547E-2</v>
      </c>
      <c r="J963" s="12">
        <v>-6.1837180499982498E-2</v>
      </c>
      <c r="K963" s="12">
        <v>-3.96797638075643E-2</v>
      </c>
      <c r="L963" s="12">
        <v>-9.6984747833178897E-2</v>
      </c>
      <c r="M963" s="12">
        <v>-8.7767277097982099E-2</v>
      </c>
      <c r="N963" s="12">
        <v>-2.02831548824371E-2</v>
      </c>
      <c r="O963" s="12">
        <v>-3.71599326148222E-2</v>
      </c>
      <c r="P963" s="12">
        <v>-7.4916953000953398E-2</v>
      </c>
      <c r="Q963" s="12">
        <v>-5.8457742768438903E-2</v>
      </c>
      <c r="R963" s="12">
        <v>-3.2859980722375899E-2</v>
      </c>
      <c r="S963" s="12">
        <v>-5.78573327934074E-2</v>
      </c>
      <c r="T963" s="12">
        <v>-8.58121691324127E-2</v>
      </c>
      <c r="U963" s="12">
        <v>-4.4768920268680604E-3</v>
      </c>
      <c r="V963" s="12">
        <v>-6.97602595783326E-3</v>
      </c>
      <c r="W963" s="12">
        <v>-1.7101636564488602E-2</v>
      </c>
      <c r="X963" s="12">
        <v>-5.1522482704467597E-2</v>
      </c>
      <c r="Y963" s="12">
        <v>1.80347632298751E-2</v>
      </c>
      <c r="Z963" s="12">
        <v>2.1270171347537799E-3</v>
      </c>
      <c r="AA963" s="12">
        <v>-1.8692399667877699E-2</v>
      </c>
      <c r="AB963" s="12">
        <v>-6.4729950027587205E-2</v>
      </c>
      <c r="AC963" s="12">
        <v>-2.8242982989917498E-2</v>
      </c>
      <c r="AD963" s="12">
        <v>6.1725599263967902E-3</v>
      </c>
      <c r="AE963" s="12">
        <v>-2.4602725687627398E-2</v>
      </c>
      <c r="AF963" s="12">
        <v>-8.7959009380775503E-3</v>
      </c>
      <c r="AG963" s="12">
        <v>-3.94724159053483E-2</v>
      </c>
      <c r="AH963" s="12">
        <v>-3.6516461956148001E-2</v>
      </c>
      <c r="AI963" s="12">
        <v>-1.46347009635344E-2</v>
      </c>
      <c r="AJ963" s="12">
        <v>-1.13939960934168E-2</v>
      </c>
      <c r="AK963" s="12">
        <v>2.3250635181193101E-3</v>
      </c>
      <c r="AL963" s="12">
        <v>8.4534408355003109E-3</v>
      </c>
      <c r="AM963" s="12">
        <v>-1.5835819620065E-3</v>
      </c>
      <c r="AN963" s="12">
        <v>-1.26122283152602E-2</v>
      </c>
      <c r="AO963" s="12">
        <v>-2.4615156667634999E-2</v>
      </c>
      <c r="AP963" s="12">
        <v>-7.8933395083225395E-3</v>
      </c>
      <c r="AQ963" s="12">
        <v>-3.12362159135889E-2</v>
      </c>
      <c r="AR963" s="12">
        <v>2.1009168185558001E-2</v>
      </c>
      <c r="AS963" s="12">
        <v>-1.2016554753672399E-2</v>
      </c>
      <c r="AT963" s="12">
        <v>-4.6008727203688302E-2</v>
      </c>
      <c r="AU963" s="12">
        <v>2.88459837986479E-2</v>
      </c>
      <c r="AW963">
        <f t="array" ref="AW963">SUMPRODUCT(B963:AU963,TRANSPOSE('QoL regression results'!$H$3:$H$48))</f>
        <v>0.85360070196746829</v>
      </c>
    </row>
    <row r="964" spans="1:49" x14ac:dyDescent="0.3">
      <c r="A964">
        <v>963</v>
      </c>
      <c r="B964" s="12">
        <v>0.90198497888762197</v>
      </c>
      <c r="C964" s="12">
        <v>8.8897253597464403E-4</v>
      </c>
      <c r="D964" s="12">
        <v>2.2498744428883798E-3</v>
      </c>
      <c r="E964" s="12">
        <v>-4.9618133656854503E-2</v>
      </c>
      <c r="F964" s="12">
        <v>1.12465031819735E-2</v>
      </c>
      <c r="G964" s="12">
        <v>2.3910816408101799E-3</v>
      </c>
      <c r="H964" s="12">
        <v>-1.41172659392323E-2</v>
      </c>
      <c r="I964" s="12">
        <v>-1.3003405638483E-2</v>
      </c>
      <c r="J964" s="12">
        <v>-4.5805208347253601E-2</v>
      </c>
      <c r="K964" s="12">
        <v>-3.7041775331913503E-2</v>
      </c>
      <c r="L964" s="12">
        <v>-0.10402656787678501</v>
      </c>
      <c r="M964" s="12">
        <v>-9.2711788729890901E-2</v>
      </c>
      <c r="N964" s="12">
        <v>-1.9778953670349399E-2</v>
      </c>
      <c r="O964" s="12">
        <v>-5.4129874257580701E-2</v>
      </c>
      <c r="P964" s="12">
        <v>-8.7393203611925499E-2</v>
      </c>
      <c r="Q964" s="12">
        <v>-2.8062434863261501E-2</v>
      </c>
      <c r="R964" s="12">
        <v>-7.01603507400472E-2</v>
      </c>
      <c r="S964" s="12">
        <v>-5.1913540823888799E-2</v>
      </c>
      <c r="T964" s="12">
        <v>-9.3941456368433804E-2</v>
      </c>
      <c r="U964" s="12">
        <v>-8.9192536162098802E-3</v>
      </c>
      <c r="V964" s="12">
        <v>1.1357761476142101E-2</v>
      </c>
      <c r="W964" s="12">
        <v>-1.6620173668152001E-2</v>
      </c>
      <c r="X964" s="12">
        <v>-2.9486394054137E-2</v>
      </c>
      <c r="Y964" s="12">
        <v>-1.06516215617569E-2</v>
      </c>
      <c r="Z964" s="12">
        <v>-2.4975661311938201E-2</v>
      </c>
      <c r="AA964" s="12">
        <v>-2.9541810953727401E-2</v>
      </c>
      <c r="AB964" s="12">
        <v>-6.5512108255069298E-2</v>
      </c>
      <c r="AC964" s="12">
        <v>-1.46359306254122E-2</v>
      </c>
      <c r="AD964" s="12">
        <v>-8.3263151041572496E-3</v>
      </c>
      <c r="AE964" s="12">
        <v>-2.51647743687687E-2</v>
      </c>
      <c r="AF964" s="12">
        <v>-1.6887929370701701E-2</v>
      </c>
      <c r="AG964" s="12">
        <v>-4.8688622081073198E-2</v>
      </c>
      <c r="AH964" s="12">
        <v>-2.7419858562002301E-2</v>
      </c>
      <c r="AI964" s="12">
        <v>-1.47723980352435E-2</v>
      </c>
      <c r="AJ964" s="12">
        <v>-1.2159481177630301E-2</v>
      </c>
      <c r="AK964" s="12">
        <v>-6.4334853672614097E-3</v>
      </c>
      <c r="AL964" s="12">
        <v>6.7831192258837499E-3</v>
      </c>
      <c r="AM964" s="12">
        <v>-1.10396969126239E-2</v>
      </c>
      <c r="AN964" s="12">
        <v>-2.1732454630779999E-2</v>
      </c>
      <c r="AO964" s="12">
        <v>-3.9592696127447299E-2</v>
      </c>
      <c r="AP964" s="12">
        <v>-1.0213910934955699E-2</v>
      </c>
      <c r="AQ964" s="12">
        <v>-3.25045753786289E-2</v>
      </c>
      <c r="AR964" s="12">
        <v>2.2281740784754499E-2</v>
      </c>
      <c r="AS964" s="12">
        <v>-1.041911940898E-2</v>
      </c>
      <c r="AT964" s="12">
        <v>-4.7025541650012999E-2</v>
      </c>
      <c r="AU964" s="12">
        <v>2.25134603386015E-2</v>
      </c>
      <c r="AW964">
        <f t="array" ref="AW964">SUMPRODUCT(B964:AU964,TRANSPOSE('QoL regression results'!$H$3:$H$48))</f>
        <v>0.88134823955150332</v>
      </c>
    </row>
    <row r="965" spans="1:49" x14ac:dyDescent="0.3">
      <c r="A965">
        <v>964</v>
      </c>
      <c r="B965" s="12">
        <v>0.90150174714186904</v>
      </c>
      <c r="C965" s="12">
        <v>-5.1787838213532399E-3</v>
      </c>
      <c r="D965" s="12">
        <v>-5.9528270322032201E-3</v>
      </c>
      <c r="E965" s="12">
        <v>-4.9111973792623402E-3</v>
      </c>
      <c r="F965" s="12">
        <v>2.1247452933593699E-2</v>
      </c>
      <c r="G965" s="12">
        <v>1.17022611962868E-2</v>
      </c>
      <c r="H965" s="12">
        <v>-2.3753700961358599E-2</v>
      </c>
      <c r="I965" s="12">
        <v>-3.30103996623426E-2</v>
      </c>
      <c r="J965" s="12">
        <v>-5.1598581363436903E-2</v>
      </c>
      <c r="K965" s="12">
        <v>-3.83694151987546E-2</v>
      </c>
      <c r="L965" s="12">
        <v>-7.5956634979989904E-2</v>
      </c>
      <c r="M965" s="12">
        <v>-0.11522883905622699</v>
      </c>
      <c r="N965" s="12">
        <v>-1.1365707289330999E-2</v>
      </c>
      <c r="O965" s="12">
        <v>-4.4074394968972697E-2</v>
      </c>
      <c r="P965" s="12">
        <v>-0.105921926151696</v>
      </c>
      <c r="Q965" s="12">
        <v>-8.1186101459427604E-2</v>
      </c>
      <c r="R965" s="12">
        <v>-2.5888682917139801E-2</v>
      </c>
      <c r="S965" s="12">
        <v>-6.5582809527986494E-2</v>
      </c>
      <c r="T965" s="12">
        <v>-7.2361122582456805E-2</v>
      </c>
      <c r="U965" s="12">
        <v>1.3681871427425199E-2</v>
      </c>
      <c r="V965" s="12">
        <v>-5.1968794623799601E-2</v>
      </c>
      <c r="W965" s="12">
        <v>-1.29876028308801E-2</v>
      </c>
      <c r="X965" s="12">
        <v>-2.1758917707415799E-2</v>
      </c>
      <c r="Y965" s="12">
        <v>-3.8761613226474699E-3</v>
      </c>
      <c r="Z965" s="12">
        <v>-1.9299312039779099E-2</v>
      </c>
      <c r="AA965" s="12">
        <v>-1.31076381599039E-2</v>
      </c>
      <c r="AB965" s="12">
        <v>-8.7503988489914003E-2</v>
      </c>
      <c r="AC965" s="12">
        <v>-5.6608840403248303E-2</v>
      </c>
      <c r="AD965" s="12">
        <v>-3.3455925724528698E-2</v>
      </c>
      <c r="AE965" s="12">
        <v>-2.77159191090788E-2</v>
      </c>
      <c r="AF965" s="12">
        <v>-1.06973427374473E-2</v>
      </c>
      <c r="AG965" s="12">
        <v>-3.8635849582452697E-2</v>
      </c>
      <c r="AH965" s="12">
        <v>-3.71449444120594E-2</v>
      </c>
      <c r="AI965" s="12">
        <v>-1.7608533932837799E-2</v>
      </c>
      <c r="AJ965" s="12">
        <v>-1.34222322401187E-2</v>
      </c>
      <c r="AK965" s="12">
        <v>2.5300181881048201E-3</v>
      </c>
      <c r="AL965" s="12">
        <v>-2.7913852148893001E-4</v>
      </c>
      <c r="AM965" s="12">
        <v>-7.4918984000602899E-3</v>
      </c>
      <c r="AN965" s="12">
        <v>-2.47709993656689E-2</v>
      </c>
      <c r="AO965" s="12">
        <v>-2.87929966655181E-2</v>
      </c>
      <c r="AP965" s="12">
        <v>-9.5847125450500507E-3</v>
      </c>
      <c r="AQ965" s="12">
        <v>-4.57613379185383E-2</v>
      </c>
      <c r="AR965" s="12">
        <v>2.20564703956465E-2</v>
      </c>
      <c r="AS965" s="12">
        <v>-9.9896937143651894E-3</v>
      </c>
      <c r="AT965" s="12">
        <v>-4.2350376694986598E-2</v>
      </c>
      <c r="AU965" s="12">
        <v>3.03489988489173E-2</v>
      </c>
      <c r="AW965">
        <f t="array" ref="AW965">SUMPRODUCT(B965:AU965,TRANSPOSE('QoL regression results'!$H$3:$H$48))</f>
        <v>0.86407766420832066</v>
      </c>
    </row>
    <row r="966" spans="1:49" x14ac:dyDescent="0.3">
      <c r="A966">
        <v>965</v>
      </c>
      <c r="B966" s="12">
        <v>0.90203221919929799</v>
      </c>
      <c r="C966" s="12">
        <v>1.45864192441E-3</v>
      </c>
      <c r="D966" s="12">
        <v>-4.1697507054467902E-3</v>
      </c>
      <c r="E966" s="12">
        <v>2.33960011066604E-4</v>
      </c>
      <c r="F966" s="12">
        <v>2.5496382281398701E-2</v>
      </c>
      <c r="G966" s="12">
        <v>2.9363652799188799E-2</v>
      </c>
      <c r="H966" s="12">
        <v>-2.5991554393082299E-2</v>
      </c>
      <c r="I966" s="12">
        <v>-3.3994811278252601E-2</v>
      </c>
      <c r="J966" s="12">
        <v>-3.8925648307560498E-2</v>
      </c>
      <c r="K966" s="12">
        <v>-4.5071101346771197E-2</v>
      </c>
      <c r="L966" s="12">
        <v>-6.2779511922021705E-2</v>
      </c>
      <c r="M966" s="12">
        <v>-7.56777188718806E-2</v>
      </c>
      <c r="N966" s="12">
        <v>-1.2919508411090399E-2</v>
      </c>
      <c r="O966" s="12">
        <v>-5.33082052533074E-2</v>
      </c>
      <c r="P966" s="12">
        <v>-4.76297332480023E-2</v>
      </c>
      <c r="Q966" s="12">
        <v>-3.4640916396465202E-2</v>
      </c>
      <c r="R966" s="12">
        <v>-7.4532476133926204E-2</v>
      </c>
      <c r="S966" s="12">
        <v>-4.4274815464739201E-2</v>
      </c>
      <c r="T966" s="12">
        <v>-7.7064876638343896E-2</v>
      </c>
      <c r="U966" s="12">
        <v>4.0554078762739098E-3</v>
      </c>
      <c r="V966" s="12">
        <v>-6.1793896288186399E-2</v>
      </c>
      <c r="W966" s="12">
        <v>-1.8562509892521999E-2</v>
      </c>
      <c r="X966" s="12">
        <v>-3.3366987340819602E-2</v>
      </c>
      <c r="Y966" s="12">
        <v>-1.3406901868312801E-2</v>
      </c>
      <c r="Z966" s="12">
        <v>-6.4270032677116997E-3</v>
      </c>
      <c r="AA966" s="12">
        <v>-2.7507581687411499E-2</v>
      </c>
      <c r="AB966" s="12">
        <v>-5.9727812620454998E-2</v>
      </c>
      <c r="AC966" s="12">
        <v>-8.56418223077684E-2</v>
      </c>
      <c r="AD966" s="12">
        <v>3.6557468263212801E-3</v>
      </c>
      <c r="AE966" s="12">
        <v>-2.4538738238625599E-2</v>
      </c>
      <c r="AF966" s="12">
        <v>-1.66569143044785E-2</v>
      </c>
      <c r="AG966" s="12">
        <v>-4.4565771997196503E-2</v>
      </c>
      <c r="AH966" s="12">
        <v>-3.8834932386962902E-2</v>
      </c>
      <c r="AI966" s="12">
        <v>-1.7248403240931898E-2</v>
      </c>
      <c r="AJ966" s="12">
        <v>-1.46912992129227E-2</v>
      </c>
      <c r="AK966" s="12">
        <v>-2.7106581686031101E-3</v>
      </c>
      <c r="AL966" s="12">
        <v>2.6186252665013799E-3</v>
      </c>
      <c r="AM966" s="12">
        <v>-3.7552071523032698E-3</v>
      </c>
      <c r="AN966" s="12">
        <v>-2.3233973191323101E-2</v>
      </c>
      <c r="AO966" s="12">
        <v>-3.7151183390547203E-2</v>
      </c>
      <c r="AP966" s="12">
        <v>-1.17077061207437E-2</v>
      </c>
      <c r="AQ966" s="12">
        <v>-4.1609217261901997E-2</v>
      </c>
      <c r="AR966" s="12">
        <v>2.5096795733758299E-2</v>
      </c>
      <c r="AS966" s="12">
        <v>-9.9844108941346595E-3</v>
      </c>
      <c r="AT966" s="12">
        <v>-4.2130571805201703E-2</v>
      </c>
      <c r="AU966" s="12">
        <v>2.3313739293509401E-2</v>
      </c>
      <c r="AW966">
        <f t="array" ref="AW966">SUMPRODUCT(B966:AU966,TRANSPOSE('QoL regression results'!$H$3:$H$48))</f>
        <v>0.86581591207883646</v>
      </c>
    </row>
    <row r="967" spans="1:49" x14ac:dyDescent="0.3">
      <c r="A967">
        <v>966</v>
      </c>
      <c r="B967" s="12">
        <v>0.89307661772910996</v>
      </c>
      <c r="C967" s="12">
        <v>8.1417554955917001E-3</v>
      </c>
      <c r="D967" s="12">
        <v>1.07521791912587E-2</v>
      </c>
      <c r="E967" s="12">
        <v>-1.26470342923076E-2</v>
      </c>
      <c r="F967" s="12">
        <v>1.6468267846433099E-2</v>
      </c>
      <c r="G967" s="12">
        <v>1.12616896865872E-2</v>
      </c>
      <c r="H967" s="12">
        <v>-2.9721312244345801E-3</v>
      </c>
      <c r="I967" s="12">
        <v>-1.6095927405159999E-2</v>
      </c>
      <c r="J967" s="12">
        <v>-3.21623263532426E-2</v>
      </c>
      <c r="K967" s="12">
        <v>-3.4385781698630498E-2</v>
      </c>
      <c r="L967" s="12">
        <v>-0.116802814255653</v>
      </c>
      <c r="M967" s="12">
        <v>-8.5747150222395499E-2</v>
      </c>
      <c r="N967" s="12">
        <v>-1.6468818610790699E-2</v>
      </c>
      <c r="O967" s="12">
        <v>-5.3790926454000201E-2</v>
      </c>
      <c r="P967" s="12">
        <v>-0.107624063921579</v>
      </c>
      <c r="Q967" s="12">
        <v>-5.7282449767774003E-2</v>
      </c>
      <c r="R967" s="12">
        <v>-2.2348800053283598E-2</v>
      </c>
      <c r="S967" s="12">
        <v>-3.2897499032760999E-2</v>
      </c>
      <c r="T967" s="12">
        <v>-6.4822299403950595E-2</v>
      </c>
      <c r="U967" s="12">
        <v>5.0182276909611703E-3</v>
      </c>
      <c r="V967" s="12">
        <v>-0.13528114704906</v>
      </c>
      <c r="W967" s="12">
        <v>-3.5380407115195203E-2</v>
      </c>
      <c r="X967" s="12">
        <v>-2.3858830277046598E-2</v>
      </c>
      <c r="Y967" s="12">
        <v>-2.8447865401533101E-2</v>
      </c>
      <c r="Z967" s="12">
        <v>-1.05223602317236E-2</v>
      </c>
      <c r="AA967" s="12">
        <v>-2.5325826849622202E-2</v>
      </c>
      <c r="AB967" s="12">
        <v>-5.5895933236433402E-2</v>
      </c>
      <c r="AC967" s="12">
        <v>-1.5670179082221E-2</v>
      </c>
      <c r="AD967" s="12">
        <v>-2.0873032186747201E-2</v>
      </c>
      <c r="AE967" s="12">
        <v>-3.11371568283429E-2</v>
      </c>
      <c r="AF967" s="12">
        <v>-2.11250818717473E-2</v>
      </c>
      <c r="AG967" s="12">
        <v>-4.2038683718492897E-2</v>
      </c>
      <c r="AH967" s="12">
        <v>-3.4267801158903502E-2</v>
      </c>
      <c r="AI967" s="12">
        <v>-2.3000360150937899E-2</v>
      </c>
      <c r="AJ967" s="12">
        <v>-1.0394716907624601E-2</v>
      </c>
      <c r="AK967" s="12">
        <v>-6.17525948503322E-3</v>
      </c>
      <c r="AL967" s="12">
        <v>3.73851530975766E-3</v>
      </c>
      <c r="AM967" s="12">
        <v>-4.1818628363085803E-3</v>
      </c>
      <c r="AN967" s="12">
        <v>-1.6519293212793398E-2</v>
      </c>
      <c r="AO967" s="12">
        <v>-3.4991609587294602E-2</v>
      </c>
      <c r="AP967" s="12">
        <v>-1.24325255031621E-2</v>
      </c>
      <c r="AQ967" s="12">
        <v>-4.43188924493833E-2</v>
      </c>
      <c r="AR967" s="12">
        <v>1.9893808385590898E-2</v>
      </c>
      <c r="AS967" s="12">
        <v>-9.0459864774701804E-3</v>
      </c>
      <c r="AT967" s="12">
        <v>-4.1678338308307999E-2</v>
      </c>
      <c r="AU967" s="12">
        <v>3.07207462645974E-2</v>
      </c>
      <c r="AW967">
        <f t="array" ref="AW967">SUMPRODUCT(B967:AU967,TRANSPOSE('QoL regression results'!$H$3:$H$48))</f>
        <v>0.86254733187996413</v>
      </c>
    </row>
    <row r="968" spans="1:49" x14ac:dyDescent="0.3">
      <c r="A968">
        <v>967</v>
      </c>
      <c r="B968" s="12">
        <v>0.89365999917844896</v>
      </c>
      <c r="C968" s="12">
        <v>7.7845487873053803E-3</v>
      </c>
      <c r="D968" s="12">
        <v>1.52210484632684E-2</v>
      </c>
      <c r="E968" s="12">
        <v>-4.8588002047985003E-2</v>
      </c>
      <c r="F968" s="12">
        <v>2.17907204158224E-2</v>
      </c>
      <c r="G968" s="12">
        <v>1.2934184238342901E-2</v>
      </c>
      <c r="H968" s="12">
        <v>1.13217064379923E-2</v>
      </c>
      <c r="I968" s="12">
        <v>-1.2522314489594099E-2</v>
      </c>
      <c r="J968" s="12">
        <v>-6.8228733348858997E-2</v>
      </c>
      <c r="K968" s="12">
        <v>-3.7997240121717298E-2</v>
      </c>
      <c r="L968" s="12">
        <v>-0.103441248849172</v>
      </c>
      <c r="M968" s="12">
        <v>-7.6439274176059904E-2</v>
      </c>
      <c r="N968" s="12">
        <v>-1.9334024389712001E-2</v>
      </c>
      <c r="O968" s="12">
        <v>-3.3587814845039698E-2</v>
      </c>
      <c r="P968" s="12">
        <v>-0.110819347858397</v>
      </c>
      <c r="Q968" s="12">
        <v>-3.0904361355847901E-2</v>
      </c>
      <c r="R968" s="12">
        <v>-4.8941016344283703E-2</v>
      </c>
      <c r="S968" s="12">
        <v>-2.99267616959955E-2</v>
      </c>
      <c r="T968" s="12">
        <v>-8.6785707181080293E-2</v>
      </c>
      <c r="U968" s="12">
        <v>1.1820699944695401E-2</v>
      </c>
      <c r="V968" s="12">
        <v>-8.1524590664712904E-2</v>
      </c>
      <c r="W968" s="12">
        <v>-1.7673748126139099E-2</v>
      </c>
      <c r="X968" s="12">
        <v>-3.6678129139756398E-2</v>
      </c>
      <c r="Y968" s="12">
        <v>-1.11308387857963E-2</v>
      </c>
      <c r="Z968" s="12">
        <v>4.0930199434752301E-3</v>
      </c>
      <c r="AA968" s="12">
        <v>-2.4722814011962201E-2</v>
      </c>
      <c r="AB968" s="12">
        <v>-7.9266050027765295E-2</v>
      </c>
      <c r="AC968" s="12">
        <v>-1.3365751237283501E-2</v>
      </c>
      <c r="AD968" s="12">
        <v>1.33670344158531E-2</v>
      </c>
      <c r="AE968" s="12">
        <v>-1.8489882033063201E-2</v>
      </c>
      <c r="AF968" s="12">
        <v>-1.2494218258219799E-2</v>
      </c>
      <c r="AG968" s="12">
        <v>-3.8242059130196897E-2</v>
      </c>
      <c r="AH968" s="12">
        <v>-3.77632970074121E-2</v>
      </c>
      <c r="AI968" s="12">
        <v>-1.01978282988992E-2</v>
      </c>
      <c r="AJ968" s="12">
        <v>-1.36721990914056E-2</v>
      </c>
      <c r="AK968" s="12">
        <v>-1.2431555282304401E-2</v>
      </c>
      <c r="AL968" s="12">
        <v>-8.9951713310888904E-3</v>
      </c>
      <c r="AM968" s="12">
        <v>-1.9115575523077001E-2</v>
      </c>
      <c r="AN968" s="12">
        <v>-2.65414045539712E-2</v>
      </c>
      <c r="AO968" s="12">
        <v>-4.4118266256632899E-2</v>
      </c>
      <c r="AP968" s="12">
        <v>-1.32835451705338E-2</v>
      </c>
      <c r="AQ968" s="12">
        <v>-4.4995259209763501E-2</v>
      </c>
      <c r="AR968" s="12">
        <v>2.3393149051408098E-2</v>
      </c>
      <c r="AS968" s="12">
        <v>-1.1767772669226099E-2</v>
      </c>
      <c r="AT968" s="12">
        <v>-4.4438795896969703E-2</v>
      </c>
      <c r="AU968" s="12">
        <v>3.3621218590765799E-2</v>
      </c>
      <c r="AW968">
        <f t="array" ref="AW968">SUMPRODUCT(B968:AU968,TRANSPOSE('QoL regression results'!$H$3:$H$48))</f>
        <v>0.84690153083994801</v>
      </c>
    </row>
    <row r="969" spans="1:49" x14ac:dyDescent="0.3">
      <c r="A969">
        <v>968</v>
      </c>
      <c r="B969" s="12">
        <v>0.90302765003468199</v>
      </c>
      <c r="C969" s="12">
        <v>-2.17478297094752E-3</v>
      </c>
      <c r="D969" s="12">
        <v>-2.5879274964605899E-2</v>
      </c>
      <c r="E969" s="12">
        <v>-3.3484992463492902E-2</v>
      </c>
      <c r="F969" s="12">
        <v>2.4843564535000098E-2</v>
      </c>
      <c r="G969" s="12">
        <v>2.9823874424894099E-2</v>
      </c>
      <c r="H969" s="12">
        <v>-9.2060892838760205E-3</v>
      </c>
      <c r="I969" s="12">
        <v>-1.8063468166478299E-2</v>
      </c>
      <c r="J969" s="12">
        <v>-4.9666250965309799E-2</v>
      </c>
      <c r="K969" s="12">
        <v>-4.2025075755771302E-2</v>
      </c>
      <c r="L969" s="12">
        <v>-8.0004827370519602E-2</v>
      </c>
      <c r="M969" s="12">
        <v>-0.117051314754471</v>
      </c>
      <c r="N969" s="12">
        <v>-2.15320596343298E-2</v>
      </c>
      <c r="O969" s="12">
        <v>-8.8478869897285595E-2</v>
      </c>
      <c r="P969" s="12">
        <v>-8.23933099915138E-2</v>
      </c>
      <c r="Q969" s="12">
        <v>-8.4107046363291096E-2</v>
      </c>
      <c r="R969" s="12">
        <v>-0.10205001588104699</v>
      </c>
      <c r="S969" s="12">
        <v>-5.2294146866521299E-2</v>
      </c>
      <c r="T969" s="12">
        <v>-8.4121240887748305E-2</v>
      </c>
      <c r="U969" s="12">
        <v>4.4335353321726502E-3</v>
      </c>
      <c r="V969" s="12">
        <v>-7.5253590113711299E-2</v>
      </c>
      <c r="W969" s="12">
        <v>-4.1378294474657601E-2</v>
      </c>
      <c r="X969" s="12">
        <v>-1.49371508266189E-2</v>
      </c>
      <c r="Y969" s="12">
        <v>3.50298491558842E-3</v>
      </c>
      <c r="Z969" s="12">
        <v>2.47143234960314E-2</v>
      </c>
      <c r="AA969" s="12">
        <v>-1.38034652555833E-2</v>
      </c>
      <c r="AB969" s="12">
        <v>-9.2519374317448402E-2</v>
      </c>
      <c r="AC969" s="12">
        <v>-1.5349564512038999E-2</v>
      </c>
      <c r="AD969" s="12">
        <v>2.11242826128295E-2</v>
      </c>
      <c r="AE969" s="12">
        <v>-2.8785387754954098E-2</v>
      </c>
      <c r="AF969" s="12">
        <v>-2.7707264020700801E-2</v>
      </c>
      <c r="AG969" s="12">
        <v>-4.622187892284E-2</v>
      </c>
      <c r="AH969" s="12">
        <v>-3.7488077094532599E-2</v>
      </c>
      <c r="AI969" s="12">
        <v>-2.2440516636900401E-2</v>
      </c>
      <c r="AJ969" s="12">
        <v>-1.26807688430641E-2</v>
      </c>
      <c r="AK969" s="12">
        <v>-7.42125095515695E-3</v>
      </c>
      <c r="AL969" s="12">
        <v>-1.5788146012525399E-3</v>
      </c>
      <c r="AM969" s="12">
        <v>-1.22093579547768E-2</v>
      </c>
      <c r="AN969" s="12">
        <v>-2.4866095203546299E-2</v>
      </c>
      <c r="AO969" s="12">
        <v>-3.8236223240875097E-2</v>
      </c>
      <c r="AP969" s="12">
        <v>-1.0643748415811701E-2</v>
      </c>
      <c r="AQ969" s="12">
        <v>-3.3124743136767297E-2</v>
      </c>
      <c r="AR969" s="12">
        <v>1.94258149242231E-2</v>
      </c>
      <c r="AS969" s="12">
        <v>-1.1150555692034001E-2</v>
      </c>
      <c r="AT969" s="12">
        <v>-4.3326921435830799E-2</v>
      </c>
      <c r="AU969" s="12">
        <v>3.3400011983987198E-2</v>
      </c>
      <c r="AW969">
        <f t="array" ref="AW969">SUMPRODUCT(B969:AU969,TRANSPOSE('QoL regression results'!$H$3:$H$48))</f>
        <v>0.86396075833889685</v>
      </c>
    </row>
    <row r="970" spans="1:49" x14ac:dyDescent="0.3">
      <c r="A970">
        <v>969</v>
      </c>
      <c r="B970" s="12">
        <v>0.87671542423509796</v>
      </c>
      <c r="C970" s="12">
        <v>4.7351245148647301E-3</v>
      </c>
      <c r="D970" s="12">
        <v>-5.2421556357424596E-3</v>
      </c>
      <c r="E970" s="12">
        <v>-2.3007691389374901E-2</v>
      </c>
      <c r="F970" s="12">
        <v>1.98750763028624E-2</v>
      </c>
      <c r="G970" s="12">
        <v>9.6126367808838896E-3</v>
      </c>
      <c r="H970" s="12">
        <v>-1.7211494764294601E-2</v>
      </c>
      <c r="I970" s="12">
        <v>-6.6151875808257796E-3</v>
      </c>
      <c r="J970" s="12">
        <v>-4.9528498994753298E-2</v>
      </c>
      <c r="K970" s="12">
        <v>-3.93395592174655E-2</v>
      </c>
      <c r="L970" s="12">
        <v>-7.7670783243967007E-2</v>
      </c>
      <c r="M970" s="12">
        <v>-0.16291356197582299</v>
      </c>
      <c r="N970" s="12">
        <v>-2.2170489741736701E-2</v>
      </c>
      <c r="O970" s="12">
        <v>-4.1861556353886602E-2</v>
      </c>
      <c r="P970" s="12">
        <v>-7.8621361855085906E-2</v>
      </c>
      <c r="Q970" s="12">
        <v>-5.5829426983041802E-2</v>
      </c>
      <c r="R970" s="12">
        <v>-9.0078421587026294E-2</v>
      </c>
      <c r="S970" s="12">
        <v>-3.1941740670443801E-2</v>
      </c>
      <c r="T970" s="12">
        <v>-9.3029388403844296E-2</v>
      </c>
      <c r="U970" s="12">
        <v>1.7312313446686701E-3</v>
      </c>
      <c r="V970" s="12">
        <v>-8.6552147056721193E-2</v>
      </c>
      <c r="W970" s="12">
        <v>-2.6209065540930498E-2</v>
      </c>
      <c r="X970" s="12">
        <v>-3.0958299362027E-2</v>
      </c>
      <c r="Y970" s="12">
        <v>9.3317369538086208E-3</v>
      </c>
      <c r="Z970" s="12">
        <v>2.8756589023443E-4</v>
      </c>
      <c r="AA970" s="12">
        <v>-1.1027909115222501E-2</v>
      </c>
      <c r="AB970" s="12">
        <v>-6.02918264669704E-2</v>
      </c>
      <c r="AC970" s="12">
        <v>5.8379927280447002E-3</v>
      </c>
      <c r="AD970" s="12">
        <v>-4.0574019657215899E-3</v>
      </c>
      <c r="AE970" s="12">
        <v>-2.9415175609819998E-2</v>
      </c>
      <c r="AF970" s="12">
        <v>-1.7986990765289101E-2</v>
      </c>
      <c r="AG970" s="12">
        <v>-4.5998143381340097E-2</v>
      </c>
      <c r="AH970" s="12">
        <v>-3.3013303143322799E-2</v>
      </c>
      <c r="AI970" s="12">
        <v>-1.1525358006386001E-2</v>
      </c>
      <c r="AJ970" s="12">
        <v>-1.30398673386335E-2</v>
      </c>
      <c r="AK970" s="12">
        <v>4.5176163299486304E-3</v>
      </c>
      <c r="AL970" s="12">
        <v>9.8183784405869497E-3</v>
      </c>
      <c r="AM970" s="12">
        <v>-1.5766797824373499E-4</v>
      </c>
      <c r="AN970" s="12">
        <v>-8.2479216429978703E-3</v>
      </c>
      <c r="AO970" s="12">
        <v>-2.1577227653507999E-2</v>
      </c>
      <c r="AP970" s="12">
        <v>-1.25797360757515E-2</v>
      </c>
      <c r="AQ970" s="12">
        <v>-3.6177315659256498E-2</v>
      </c>
      <c r="AR970" s="12">
        <v>2.4898851544917801E-2</v>
      </c>
      <c r="AS970" s="12">
        <v>-1.46509979064286E-2</v>
      </c>
      <c r="AT970" s="12">
        <v>-4.1907623391113903E-2</v>
      </c>
      <c r="AU970" s="12">
        <v>3.96019405220338E-2</v>
      </c>
      <c r="AW970">
        <f t="array" ref="AW970">SUMPRODUCT(B970:AU970,TRANSPOSE('QoL regression results'!$H$3:$H$48))</f>
        <v>0.85352049953236209</v>
      </c>
    </row>
    <row r="971" spans="1:49" x14ac:dyDescent="0.3">
      <c r="A971">
        <v>970</v>
      </c>
      <c r="B971" s="12">
        <v>0.89462631744894705</v>
      </c>
      <c r="C971" s="12">
        <v>1.1200657965309601E-2</v>
      </c>
      <c r="D971" s="12">
        <v>-1.8755502286610999E-2</v>
      </c>
      <c r="E971" s="12">
        <v>-1.3241964673958201E-3</v>
      </c>
      <c r="F971" s="12">
        <v>1.3081047987556599E-2</v>
      </c>
      <c r="G971" s="12">
        <v>2.34901757618344E-2</v>
      </c>
      <c r="H971" s="12">
        <v>-1.19132150503399E-2</v>
      </c>
      <c r="I971" s="12">
        <v>-2.0057119441715999E-2</v>
      </c>
      <c r="J971" s="12">
        <v>-3.3133222827181202E-2</v>
      </c>
      <c r="K971" s="12">
        <v>-4.2729884964850501E-2</v>
      </c>
      <c r="L971" s="12">
        <v>-9.4018863574350894E-2</v>
      </c>
      <c r="M971" s="12">
        <v>-0.119905779852974</v>
      </c>
      <c r="N971" s="12">
        <v>-7.6869926505580104E-3</v>
      </c>
      <c r="O971" s="12">
        <v>-6.7009417150103806E-2</v>
      </c>
      <c r="P971" s="12">
        <v>-6.9249173627090904E-2</v>
      </c>
      <c r="Q971" s="12">
        <v>-5.96003509889916E-2</v>
      </c>
      <c r="R971" s="12">
        <v>-7.0807072466075802E-2</v>
      </c>
      <c r="S971" s="12">
        <v>-5.98104847069987E-2</v>
      </c>
      <c r="T971" s="12">
        <v>-7.7667520709884502E-2</v>
      </c>
      <c r="U971" s="12">
        <v>3.1909594889662801E-2</v>
      </c>
      <c r="V971" s="12">
        <v>-6.9443530712107501E-2</v>
      </c>
      <c r="W971" s="12">
        <v>-1.4174943993899399E-2</v>
      </c>
      <c r="X971" s="12">
        <v>-1.5793950455549901E-2</v>
      </c>
      <c r="Y971" s="12">
        <v>1.45167928375073E-2</v>
      </c>
      <c r="Z971" s="12">
        <v>1.0331226178309699E-2</v>
      </c>
      <c r="AA971" s="12">
        <v>-2.6593460103747701E-2</v>
      </c>
      <c r="AB971" s="12">
        <v>-8.01374197332477E-2</v>
      </c>
      <c r="AC971" s="12">
        <v>-1.88851403308474E-2</v>
      </c>
      <c r="AD971" s="12">
        <v>3.6993013892284397E-2</v>
      </c>
      <c r="AE971" s="12">
        <v>-2.73939627034075E-2</v>
      </c>
      <c r="AF971" s="12">
        <v>-2.0336972475590499E-2</v>
      </c>
      <c r="AG971" s="12">
        <v>-4.1370792772583098E-2</v>
      </c>
      <c r="AH971" s="12">
        <v>-3.0634273802286099E-2</v>
      </c>
      <c r="AI971" s="12">
        <v>-1.0625583566084E-2</v>
      </c>
      <c r="AJ971" s="12">
        <v>-1.2831947171099801E-2</v>
      </c>
      <c r="AK971" s="12">
        <v>-5.3967648254025103E-3</v>
      </c>
      <c r="AL971" s="12">
        <v>-2.6264341835961899E-3</v>
      </c>
      <c r="AM971" s="12">
        <v>-1.1602237493873201E-2</v>
      </c>
      <c r="AN971" s="12">
        <v>-1.98850242033041E-2</v>
      </c>
      <c r="AO971" s="12">
        <v>-3.5646190617395997E-2</v>
      </c>
      <c r="AP971" s="12">
        <v>-1.3482428207186399E-2</v>
      </c>
      <c r="AQ971" s="12">
        <v>-3.8422451323450103E-2</v>
      </c>
      <c r="AR971" s="12">
        <v>2.1428044227541701E-2</v>
      </c>
      <c r="AS971" s="12">
        <v>-1.5656858005741799E-2</v>
      </c>
      <c r="AT971" s="12">
        <v>-4.5231348569191997E-2</v>
      </c>
      <c r="AU971" s="12">
        <v>3.4832328473526498E-2</v>
      </c>
      <c r="AW971">
        <f t="array" ref="AW971">SUMPRODUCT(B971:AU971,TRANSPOSE('QoL regression results'!$H$3:$H$48))</f>
        <v>0.86136560946306473</v>
      </c>
    </row>
    <row r="972" spans="1:49" x14ac:dyDescent="0.3">
      <c r="A972">
        <v>971</v>
      </c>
      <c r="B972" s="12">
        <v>0.88196320622911395</v>
      </c>
      <c r="C972" s="12">
        <v>7.4051704057053998E-4</v>
      </c>
      <c r="D972" s="12">
        <v>2.8162654673732699E-3</v>
      </c>
      <c r="E972" s="12">
        <v>-3.2864125668559299E-2</v>
      </c>
      <c r="F972" s="12">
        <v>2.3915332243629302E-2</v>
      </c>
      <c r="G972" s="12">
        <v>2.26263098661189E-2</v>
      </c>
      <c r="H972" s="12">
        <v>-2.3421336861239001E-2</v>
      </c>
      <c r="I972" s="12">
        <v>-6.3627471534333799E-3</v>
      </c>
      <c r="J972" s="12">
        <v>-4.5426298853450002E-2</v>
      </c>
      <c r="K972" s="12">
        <v>-2.9531663699337001E-2</v>
      </c>
      <c r="L972" s="12">
        <v>-9.9794939358367196E-2</v>
      </c>
      <c r="M972" s="12">
        <v>-9.2719397047451094E-2</v>
      </c>
      <c r="N972" s="12">
        <v>-1.26052771513203E-2</v>
      </c>
      <c r="O972" s="12">
        <v>-7.0563151677188601E-2</v>
      </c>
      <c r="P972" s="12">
        <v>-0.107469678003631</v>
      </c>
      <c r="Q972" s="12">
        <v>-8.1714784655074799E-2</v>
      </c>
      <c r="R972" s="12">
        <v>-8.5664557935852495E-2</v>
      </c>
      <c r="S972" s="12">
        <v>-3.7620175138240397E-2</v>
      </c>
      <c r="T972" s="12">
        <v>-0.106124120127727</v>
      </c>
      <c r="U972" s="12">
        <v>4.0820355676527004E-3</v>
      </c>
      <c r="V972" s="12">
        <v>-8.4477754856080806E-2</v>
      </c>
      <c r="W972" s="12">
        <v>-3.1182812014766401E-2</v>
      </c>
      <c r="X972" s="12">
        <v>-4.8778377011593502E-2</v>
      </c>
      <c r="Y972" s="12">
        <v>-7.0741654143211498E-3</v>
      </c>
      <c r="Z972" s="12">
        <v>-2.2728509631949102E-2</v>
      </c>
      <c r="AA972" s="12">
        <v>-1.6529005565998799E-2</v>
      </c>
      <c r="AB972" s="12">
        <v>-7.2281845947849102E-2</v>
      </c>
      <c r="AC972" s="12">
        <v>-7.6344805383199904E-2</v>
      </c>
      <c r="AD972" s="12">
        <v>-1.6205060772689399E-2</v>
      </c>
      <c r="AE972" s="12">
        <v>-2.2494608126740801E-2</v>
      </c>
      <c r="AF972" s="12">
        <v>-1.13093590532125E-2</v>
      </c>
      <c r="AG972" s="12">
        <v>-3.7239364294203901E-2</v>
      </c>
      <c r="AH972" s="12">
        <v>-3.4152513747888302E-2</v>
      </c>
      <c r="AI972" s="12">
        <v>-2.1892562885793498E-2</v>
      </c>
      <c r="AJ972" s="12">
        <v>-1.27314541477052E-2</v>
      </c>
      <c r="AK972" s="12">
        <v>2.3664352164547101E-3</v>
      </c>
      <c r="AL972" s="12">
        <v>2.2197577834891899E-3</v>
      </c>
      <c r="AM972" s="12">
        <v>-1.24111451420087E-2</v>
      </c>
      <c r="AN972" s="12">
        <v>-2.4474661881073001E-2</v>
      </c>
      <c r="AO972" s="12">
        <v>-3.1976216161330603E-2</v>
      </c>
      <c r="AP972" s="12">
        <v>-1.1054154299671701E-2</v>
      </c>
      <c r="AQ972" s="12">
        <v>-3.8470829045521703E-2</v>
      </c>
      <c r="AR972" s="12">
        <v>2.7905900673662099E-2</v>
      </c>
      <c r="AS972" s="12">
        <v>-9.17308397283359E-3</v>
      </c>
      <c r="AT972" s="12">
        <v>-4.0922286470726897E-2</v>
      </c>
      <c r="AU972" s="12">
        <v>3.2806268616529799E-2</v>
      </c>
      <c r="AW972">
        <f t="array" ref="AW972">SUMPRODUCT(B972:AU972,TRANSPOSE('QoL regression results'!$H$3:$H$48))</f>
        <v>0.8500304502647148</v>
      </c>
    </row>
    <row r="973" spans="1:49" x14ac:dyDescent="0.3">
      <c r="A973">
        <v>972</v>
      </c>
      <c r="B973" s="12">
        <v>0.89048735190333705</v>
      </c>
      <c r="C973" s="12">
        <v>3.6542319797970299E-3</v>
      </c>
      <c r="D973" s="12">
        <v>1.0396863635858501E-2</v>
      </c>
      <c r="E973" s="12">
        <v>-3.29708964753734E-2</v>
      </c>
      <c r="F973" s="12">
        <v>2.16229229778621E-2</v>
      </c>
      <c r="G973" s="12">
        <v>1.89562933470558E-2</v>
      </c>
      <c r="H973" s="12">
        <v>-1.8257704926981699E-2</v>
      </c>
      <c r="I973" s="13">
        <v>5.32532544779939E-6</v>
      </c>
      <c r="J973" s="12">
        <v>-7.29552376070427E-2</v>
      </c>
      <c r="K973" s="12">
        <v>-4.14230072280889E-2</v>
      </c>
      <c r="L973" s="12">
        <v>-7.1050014954404203E-2</v>
      </c>
      <c r="M973" s="12">
        <v>-8.7532134445145404E-2</v>
      </c>
      <c r="N973" s="12">
        <v>-1.38806150883322E-2</v>
      </c>
      <c r="O973" s="12">
        <v>-5.0220304811048701E-2</v>
      </c>
      <c r="P973" s="12">
        <v>-5.7529246536382299E-2</v>
      </c>
      <c r="Q973" s="12">
        <v>-4.8121641967695201E-2</v>
      </c>
      <c r="R973" s="12">
        <v>-2.18745240852758E-2</v>
      </c>
      <c r="S973" s="12">
        <v>-6.5118949326466002E-2</v>
      </c>
      <c r="T973" s="12">
        <v>-8.2945552035688097E-2</v>
      </c>
      <c r="U973" s="12">
        <v>2.8469098335277301E-2</v>
      </c>
      <c r="V973" s="12">
        <v>-0.115602156479254</v>
      </c>
      <c r="W973" s="12">
        <v>-3.0214110908565898E-2</v>
      </c>
      <c r="X973" s="12">
        <v>-2.7474132946372298E-2</v>
      </c>
      <c r="Y973" s="12">
        <v>1.23113185662483E-2</v>
      </c>
      <c r="Z973" s="12">
        <v>-1.5251817383564001E-2</v>
      </c>
      <c r="AA973" s="12">
        <v>-2.2333920737673301E-2</v>
      </c>
      <c r="AB973" s="12">
        <v>-7.6160778064027199E-2</v>
      </c>
      <c r="AC973" s="12">
        <v>-3.83385902279893E-2</v>
      </c>
      <c r="AD973" s="12">
        <v>-7.4285397663454702E-3</v>
      </c>
      <c r="AE973" s="12">
        <v>-2.6840366383655799E-2</v>
      </c>
      <c r="AF973" s="12">
        <v>-1.30256508930214E-2</v>
      </c>
      <c r="AG973" s="12">
        <v>-4.3542774872414501E-2</v>
      </c>
      <c r="AH973" s="12">
        <v>-3.7648701511518598E-2</v>
      </c>
      <c r="AI973" s="12">
        <v>-2.36483499960655E-2</v>
      </c>
      <c r="AJ973" s="12">
        <v>-1.57165226519764E-2</v>
      </c>
      <c r="AK973" s="12">
        <v>8.7567683058340201E-4</v>
      </c>
      <c r="AL973" s="12">
        <v>1.0279588526298799E-3</v>
      </c>
      <c r="AM973" s="12">
        <v>-5.9957754680321704E-3</v>
      </c>
      <c r="AN973" s="12">
        <v>-1.8285414488987701E-2</v>
      </c>
      <c r="AO973" s="12">
        <v>-3.2371591314713399E-2</v>
      </c>
      <c r="AP973" s="12">
        <v>-1.04604312834545E-2</v>
      </c>
      <c r="AQ973" s="12">
        <v>-3.6372382175907901E-2</v>
      </c>
      <c r="AR973" s="12">
        <v>1.8376584880223999E-2</v>
      </c>
      <c r="AS973" s="12">
        <v>-8.8159672615100992E-3</v>
      </c>
      <c r="AT973" s="12">
        <v>-3.7903579317734498E-2</v>
      </c>
      <c r="AU973" s="12">
        <v>3.43559108408832E-2</v>
      </c>
      <c r="AW973">
        <f t="array" ref="AW973">SUMPRODUCT(B973:AU973,TRANSPOSE('QoL regression results'!$H$3:$H$48))</f>
        <v>0.85386660924444835</v>
      </c>
    </row>
    <row r="974" spans="1:49" x14ac:dyDescent="0.3">
      <c r="A974">
        <v>973</v>
      </c>
      <c r="B974" s="12">
        <v>0.89362120930091005</v>
      </c>
      <c r="C974" s="12">
        <v>3.8643669659522801E-3</v>
      </c>
      <c r="D974" s="12">
        <v>-5.2185021330337601E-3</v>
      </c>
      <c r="E974" s="12">
        <v>-5.2222943985886202E-3</v>
      </c>
      <c r="F974" s="12">
        <v>1.9918145107705301E-2</v>
      </c>
      <c r="G974" s="12">
        <v>2.2386048285267499E-2</v>
      </c>
      <c r="H974" s="12">
        <v>-2.0838616915945799E-2</v>
      </c>
      <c r="I974" s="12">
        <v>-2.24557399401458E-2</v>
      </c>
      <c r="J974" s="12">
        <v>-7.6959428001372607E-2</v>
      </c>
      <c r="K974" s="12">
        <v>-3.8166437411651398E-2</v>
      </c>
      <c r="L974" s="12">
        <v>-8.3029557617476699E-2</v>
      </c>
      <c r="M974" s="12">
        <v>-0.117635076739371</v>
      </c>
      <c r="N974" s="12">
        <v>-1.6413804736197E-2</v>
      </c>
      <c r="O974" s="12">
        <v>-8.7709125105408195E-2</v>
      </c>
      <c r="P974" s="12">
        <v>-9.7180006563766297E-2</v>
      </c>
      <c r="Q974" s="12">
        <v>-3.53333529854939E-2</v>
      </c>
      <c r="R974" s="12">
        <v>-8.9371054071413006E-2</v>
      </c>
      <c r="S974" s="12">
        <v>-1.8229070615691598E-2</v>
      </c>
      <c r="T974" s="12">
        <v>-9.3587200876300694E-2</v>
      </c>
      <c r="U974" s="12">
        <v>1.1896358598934899E-2</v>
      </c>
      <c r="V974" s="12">
        <v>-0.122088325991734</v>
      </c>
      <c r="W974" s="12">
        <v>-3.7162315493824802E-2</v>
      </c>
      <c r="X974" s="12">
        <v>-2.9712197223983099E-2</v>
      </c>
      <c r="Y974" s="12">
        <v>-1.2415156824039699E-2</v>
      </c>
      <c r="Z974" s="12">
        <v>2.3135662776778799E-2</v>
      </c>
      <c r="AA974" s="12">
        <v>-2.3152179451680702E-2</v>
      </c>
      <c r="AB974" s="12">
        <v>-8.4104515341616295E-2</v>
      </c>
      <c r="AC974" s="12">
        <v>-3.8661860366901502E-2</v>
      </c>
      <c r="AD974" s="12">
        <v>5.8941970550282802E-2</v>
      </c>
      <c r="AE974" s="12">
        <v>-2.32891504056657E-2</v>
      </c>
      <c r="AF974" s="12">
        <v>-1.9919021548430799E-2</v>
      </c>
      <c r="AG974" s="12">
        <v>-3.8784181620027697E-2</v>
      </c>
      <c r="AH974" s="12">
        <v>-3.4260490302442201E-2</v>
      </c>
      <c r="AI974" s="12">
        <v>-2.5692750331815301E-2</v>
      </c>
      <c r="AJ974" s="12">
        <v>-1.4070481204599101E-2</v>
      </c>
      <c r="AK974" s="12">
        <v>-4.96159516838809E-3</v>
      </c>
      <c r="AL974" s="12">
        <v>1.07727142835029E-3</v>
      </c>
      <c r="AM974" s="12">
        <v>-1.08032598971363E-2</v>
      </c>
      <c r="AN974" s="12">
        <v>-2.3259168636933201E-2</v>
      </c>
      <c r="AO974" s="12">
        <v>-2.54916863530158E-2</v>
      </c>
      <c r="AP974" s="12">
        <v>-9.0323208722454095E-3</v>
      </c>
      <c r="AQ974" s="12">
        <v>-3.1887692721076701E-2</v>
      </c>
      <c r="AR974" s="12">
        <v>2.0565588275371201E-2</v>
      </c>
      <c r="AS974" s="12">
        <v>-1.13346407269081E-2</v>
      </c>
      <c r="AT974" s="12">
        <v>-4.2312379007531799E-2</v>
      </c>
      <c r="AU974" s="12">
        <v>3.0223460849456301E-2</v>
      </c>
      <c r="AW974">
        <f t="array" ref="AW974">SUMPRODUCT(B974:AU974,TRANSPOSE('QoL regression results'!$H$3:$H$48))</f>
        <v>0.86043799042681812</v>
      </c>
    </row>
    <row r="975" spans="1:49" x14ac:dyDescent="0.3">
      <c r="A975">
        <v>974</v>
      </c>
      <c r="B975" s="12">
        <v>0.88604309838158302</v>
      </c>
      <c r="C975" s="12">
        <v>2.2803816942096799E-3</v>
      </c>
      <c r="D975" s="12">
        <v>1.1525597016617701E-2</v>
      </c>
      <c r="E975" s="12">
        <v>-4.0847626556428703E-3</v>
      </c>
      <c r="F975" s="12">
        <v>1.36208459634478E-2</v>
      </c>
      <c r="G975" s="12">
        <v>-2.8619522453793198E-3</v>
      </c>
      <c r="H975" s="12">
        <v>-3.9191361438234103E-2</v>
      </c>
      <c r="I975" s="12">
        <v>-1.7761867164071601E-2</v>
      </c>
      <c r="J975" s="12">
        <v>-7.6682307370390099E-2</v>
      </c>
      <c r="K975" s="12">
        <v>-3.8296747542104402E-2</v>
      </c>
      <c r="L975" s="12">
        <v>-0.105446443809735</v>
      </c>
      <c r="M975" s="12">
        <v>-0.146145991532946</v>
      </c>
      <c r="N975" s="12">
        <v>-2.7918231467918001E-2</v>
      </c>
      <c r="O975" s="12">
        <v>-9.1358288899472298E-2</v>
      </c>
      <c r="P975" s="12">
        <v>-4.7032239427126303E-2</v>
      </c>
      <c r="Q975" s="12">
        <v>-7.7352960262858705E-2</v>
      </c>
      <c r="R975" s="12">
        <v>-7.2714610165068694E-2</v>
      </c>
      <c r="S975" s="12">
        <v>-3.8215407188744797E-2</v>
      </c>
      <c r="T975" s="12">
        <v>-9.9475235398605102E-2</v>
      </c>
      <c r="U975" s="12">
        <v>2.4779258582645299E-2</v>
      </c>
      <c r="V975" s="12">
        <v>2.2160074131469799E-2</v>
      </c>
      <c r="W975" s="12">
        <v>-3.0935578925822101E-2</v>
      </c>
      <c r="X975" s="12">
        <v>-2.2800865089154599E-3</v>
      </c>
      <c r="Y975" s="12">
        <v>4.1853579536930197E-2</v>
      </c>
      <c r="Z975" s="12">
        <v>-1.55337877055638E-2</v>
      </c>
      <c r="AA975" s="12">
        <v>-1.30905400422769E-2</v>
      </c>
      <c r="AB975" s="12">
        <v>-6.0360413332098302E-2</v>
      </c>
      <c r="AC975" s="12">
        <v>-3.6727817207337102E-2</v>
      </c>
      <c r="AD975" s="12">
        <v>-4.9802450392221101E-2</v>
      </c>
      <c r="AE975" s="12">
        <v>-2.0964074812770898E-2</v>
      </c>
      <c r="AF975" s="12">
        <v>-1.40518459691228E-2</v>
      </c>
      <c r="AG975" s="12">
        <v>-4.0801422803117701E-2</v>
      </c>
      <c r="AH975" s="12">
        <v>-2.8565088352767599E-2</v>
      </c>
      <c r="AI975" s="12">
        <v>-1.51420893593265E-2</v>
      </c>
      <c r="AJ975" s="12">
        <v>-1.27154111586776E-2</v>
      </c>
      <c r="AK975" s="12">
        <v>1.78689893584744E-3</v>
      </c>
      <c r="AL975" s="12">
        <v>8.6098508417821792E-3</v>
      </c>
      <c r="AM975" s="12">
        <v>-4.9565019712764797E-3</v>
      </c>
      <c r="AN975" s="12">
        <v>-1.3260757449383501E-2</v>
      </c>
      <c r="AO975" s="12">
        <v>-3.1630525211094801E-2</v>
      </c>
      <c r="AP975" s="12">
        <v>-1.0515247192685999E-2</v>
      </c>
      <c r="AQ975" s="12">
        <v>-4.4293262456482498E-2</v>
      </c>
      <c r="AR975" s="12">
        <v>2.0786849156361299E-2</v>
      </c>
      <c r="AS975" s="12">
        <v>-1.4405648018442701E-2</v>
      </c>
      <c r="AT975" s="12">
        <v>-4.7843008005600603E-2</v>
      </c>
      <c r="AU975" s="12">
        <v>3.5389002736164701E-2</v>
      </c>
      <c r="AW975">
        <f t="array" ref="AW975">SUMPRODUCT(B975:AU975,TRANSPOSE('QoL regression results'!$H$3:$H$48))</f>
        <v>0.86608786087059764</v>
      </c>
    </row>
    <row r="976" spans="1:49" x14ac:dyDescent="0.3">
      <c r="A976">
        <v>975</v>
      </c>
      <c r="B976" s="12">
        <v>0.88908810438637198</v>
      </c>
      <c r="C976" s="12">
        <v>5.09859527439766E-3</v>
      </c>
      <c r="D976" s="12">
        <v>5.6083538429841104E-3</v>
      </c>
      <c r="E976" s="12">
        <v>-4.9295146611029801E-2</v>
      </c>
      <c r="F976" s="12">
        <v>2.2484192676695599E-2</v>
      </c>
      <c r="G976" s="12">
        <v>8.7095391351870097E-3</v>
      </c>
      <c r="H976" s="12">
        <v>1.2522966085726501E-2</v>
      </c>
      <c r="I976" s="12">
        <v>-3.3583255993653298E-2</v>
      </c>
      <c r="J976" s="12">
        <v>-6.6455725523067E-2</v>
      </c>
      <c r="K976" s="12">
        <v>-3.5637776260121698E-2</v>
      </c>
      <c r="L976" s="12">
        <v>-9.8596175743780406E-2</v>
      </c>
      <c r="M976" s="12">
        <v>-0.10650577225872999</v>
      </c>
      <c r="N976" s="12">
        <v>-1.3988590382389801E-2</v>
      </c>
      <c r="O976" s="12">
        <v>-4.1173349533908402E-2</v>
      </c>
      <c r="P976" s="12">
        <v>-8.4314528926587196E-2</v>
      </c>
      <c r="Q976" s="12">
        <v>-5.6148006816064903E-2</v>
      </c>
      <c r="R976" s="12">
        <v>-3.0748312674819901E-2</v>
      </c>
      <c r="S976" s="12">
        <v>-6.3924073857142799E-2</v>
      </c>
      <c r="T976" s="12">
        <v>-8.34979590086386E-2</v>
      </c>
      <c r="U976" s="12">
        <v>9.3840307010063292E-3</v>
      </c>
      <c r="V976" s="12">
        <v>-9.8279966259575094E-2</v>
      </c>
      <c r="W976" s="12">
        <v>-2.93507671045454E-2</v>
      </c>
      <c r="X976" s="12">
        <v>-3.28047431021916E-2</v>
      </c>
      <c r="Y976" s="12">
        <v>-8.8703744774699493E-3</v>
      </c>
      <c r="Z976" s="12">
        <v>1.7608123587387399E-2</v>
      </c>
      <c r="AA976" s="12">
        <v>-2.1602190029907799E-2</v>
      </c>
      <c r="AB976" s="12">
        <v>-6.48102238996969E-2</v>
      </c>
      <c r="AC976" s="12">
        <v>-2.0830305568345999E-2</v>
      </c>
      <c r="AD976" s="12">
        <v>-3.7198053247563298E-2</v>
      </c>
      <c r="AE976" s="12">
        <v>-2.6054801881127899E-2</v>
      </c>
      <c r="AF976" s="12">
        <v>-1.6476948834927299E-2</v>
      </c>
      <c r="AG976" s="12">
        <v>-3.6319900408433997E-2</v>
      </c>
      <c r="AH976" s="12">
        <v>-3.6830307592361097E-2</v>
      </c>
      <c r="AI976" s="12">
        <v>-1.8762052522365801E-2</v>
      </c>
      <c r="AJ976" s="12">
        <v>-1.0984217810809299E-2</v>
      </c>
      <c r="AK976" s="12">
        <v>-3.3423460911782398E-3</v>
      </c>
      <c r="AL976" s="12">
        <v>2.5534073570203301E-3</v>
      </c>
      <c r="AM976" s="12">
        <v>-1.35931599731789E-3</v>
      </c>
      <c r="AN976" s="12">
        <v>-1.8846223233967101E-2</v>
      </c>
      <c r="AO976" s="12">
        <v>-3.5024623533826203E-2</v>
      </c>
      <c r="AP976" s="12">
        <v>-8.2916095961095108E-3</v>
      </c>
      <c r="AQ976" s="12">
        <v>-4.3001095229478301E-2</v>
      </c>
      <c r="AR976" s="12">
        <v>2.5272194866175501E-2</v>
      </c>
      <c r="AS976" s="12">
        <v>-1.2995181012559099E-2</v>
      </c>
      <c r="AT976" s="12">
        <v>-4.7753661282512003E-2</v>
      </c>
      <c r="AU976" s="12">
        <v>3.2616762787911903E-2</v>
      </c>
      <c r="AW976">
        <f t="array" ref="AW976">SUMPRODUCT(B976:AU976,TRANSPOSE('QoL regression results'!$H$3:$H$48))</f>
        <v>0.85481120415103129</v>
      </c>
    </row>
    <row r="977" spans="1:49" x14ac:dyDescent="0.3">
      <c r="A977">
        <v>976</v>
      </c>
      <c r="B977" s="12">
        <v>0.89217427603245403</v>
      </c>
      <c r="C977" s="12">
        <v>5.6595077134125402E-3</v>
      </c>
      <c r="D977" s="12">
        <v>-1.1688145844428101E-2</v>
      </c>
      <c r="E977" s="12">
        <v>-5.77224401342415E-2</v>
      </c>
      <c r="F977" s="12">
        <v>2.1719789059357598E-2</v>
      </c>
      <c r="G977" s="12">
        <v>8.4465159163398303E-3</v>
      </c>
      <c r="H977" s="12">
        <v>1.7194383285392401E-2</v>
      </c>
      <c r="I977" s="12">
        <v>-1.27029591513181E-2</v>
      </c>
      <c r="J977" s="12">
        <v>-5.66370014926868E-2</v>
      </c>
      <c r="K977" s="12">
        <v>-3.1288539582949998E-2</v>
      </c>
      <c r="L977" s="12">
        <v>-9.62436147468783E-2</v>
      </c>
      <c r="M977" s="12">
        <v>-7.7442832453007801E-2</v>
      </c>
      <c r="N977" s="12">
        <v>-1.15786234441534E-2</v>
      </c>
      <c r="O977" s="12">
        <v>-8.8512390501701801E-2</v>
      </c>
      <c r="P977" s="12">
        <v>-9.4930823076551901E-2</v>
      </c>
      <c r="Q977" s="12">
        <v>-6.0213263245044002E-2</v>
      </c>
      <c r="R977" s="12">
        <v>-7.2880649259527294E-2</v>
      </c>
      <c r="S977" s="12">
        <v>-5.7134005773179002E-2</v>
      </c>
      <c r="T977" s="12">
        <v>-8.0510974617979597E-2</v>
      </c>
      <c r="U977" s="12">
        <v>1.6749922706876599E-2</v>
      </c>
      <c r="V977" s="12">
        <v>1.7686174311692799E-2</v>
      </c>
      <c r="W977" s="12">
        <v>-1.89025696305892E-2</v>
      </c>
      <c r="X977" s="12">
        <v>-3.18885179591838E-2</v>
      </c>
      <c r="Y977" s="12">
        <v>-9.2191212381771692E-3</v>
      </c>
      <c r="Z977" s="12">
        <v>3.0190074574903102E-2</v>
      </c>
      <c r="AA977" s="12">
        <v>-2.54140891099182E-2</v>
      </c>
      <c r="AB977" s="12">
        <v>-5.7737399170695397E-2</v>
      </c>
      <c r="AC977" s="12">
        <v>-2.74685602275321E-2</v>
      </c>
      <c r="AD977" s="12">
        <v>-2.2892745920172399E-2</v>
      </c>
      <c r="AE977" s="12">
        <v>-2.9994003290045201E-2</v>
      </c>
      <c r="AF977" s="12">
        <v>-2.17189262472809E-2</v>
      </c>
      <c r="AG977" s="12">
        <v>-4.5373030255884003E-2</v>
      </c>
      <c r="AH977" s="12">
        <v>-3.0837649887167199E-2</v>
      </c>
      <c r="AI977" s="12">
        <v>-1.6058984699521401E-2</v>
      </c>
      <c r="AJ977" s="12">
        <v>-1.3848113316971699E-2</v>
      </c>
      <c r="AK977" s="12">
        <v>-3.7145173318836201E-3</v>
      </c>
      <c r="AL977" s="12">
        <v>4.75569173749765E-3</v>
      </c>
      <c r="AM977" s="12">
        <v>-7.7238968533245101E-3</v>
      </c>
      <c r="AN977" s="12">
        <v>-1.5359850040811701E-2</v>
      </c>
      <c r="AO977" s="12">
        <v>-3.2592147792875899E-2</v>
      </c>
      <c r="AP977" s="12">
        <v>-9.5859571680568696E-3</v>
      </c>
      <c r="AQ977" s="12">
        <v>-3.5627940810311703E-2</v>
      </c>
      <c r="AR977" s="12">
        <v>1.8138587399173501E-2</v>
      </c>
      <c r="AS977" s="12">
        <v>-1.254136736161E-2</v>
      </c>
      <c r="AT977" s="12">
        <v>-4.5269870649704697E-2</v>
      </c>
      <c r="AU977" s="12">
        <v>3.09942548941167E-2</v>
      </c>
      <c r="AW977">
        <f t="array" ref="AW977">SUMPRODUCT(B977:AU977,TRANSPOSE('QoL regression results'!$H$3:$H$48))</f>
        <v>0.86609231788278451</v>
      </c>
    </row>
    <row r="978" spans="1:49" x14ac:dyDescent="0.3">
      <c r="A978">
        <v>977</v>
      </c>
      <c r="B978" s="12">
        <v>0.88462091220081296</v>
      </c>
      <c r="C978" s="12">
        <v>2.4476736777190099E-3</v>
      </c>
      <c r="D978" s="12">
        <v>1.6053110428772499E-2</v>
      </c>
      <c r="E978" s="12">
        <v>-1.36126588551111E-2</v>
      </c>
      <c r="F978" s="12">
        <v>2.97085530573333E-2</v>
      </c>
      <c r="G978" s="12">
        <v>2.80135841856076E-2</v>
      </c>
      <c r="H978" s="12">
        <v>-1.0548637495938601E-2</v>
      </c>
      <c r="I978" s="12">
        <v>7.7791293417693401E-4</v>
      </c>
      <c r="J978" s="12">
        <v>-5.2145467335146897E-2</v>
      </c>
      <c r="K978" s="12">
        <v>-4.1466304644128801E-2</v>
      </c>
      <c r="L978" s="12">
        <v>-0.100255790273355</v>
      </c>
      <c r="M978" s="12">
        <v>-0.122736594320369</v>
      </c>
      <c r="N978" s="12">
        <v>-1.92199399411245E-2</v>
      </c>
      <c r="O978" s="12">
        <v>-5.6910677264364003E-2</v>
      </c>
      <c r="P978" s="12">
        <v>-7.5692195836081694E-2</v>
      </c>
      <c r="Q978" s="12">
        <v>-7.1492266933238999E-2</v>
      </c>
      <c r="R978" s="12">
        <v>-3.9637288577776902E-2</v>
      </c>
      <c r="S978" s="12">
        <v>-6.6960164074990294E-2</v>
      </c>
      <c r="T978" s="12">
        <v>-7.7285832771348997E-2</v>
      </c>
      <c r="U978" s="12">
        <v>-1.34099234225721E-2</v>
      </c>
      <c r="V978" s="12">
        <v>-0.117285792732854</v>
      </c>
      <c r="W978" s="12">
        <v>-2.46698758082779E-2</v>
      </c>
      <c r="X978" s="12">
        <v>-1.2995863093347699E-2</v>
      </c>
      <c r="Y978" s="12">
        <v>7.8912286808222802E-4</v>
      </c>
      <c r="Z978" s="12">
        <v>-2.3624823597910499E-2</v>
      </c>
      <c r="AA978" s="12">
        <v>-2.1283070193452901E-2</v>
      </c>
      <c r="AB978" s="12">
        <v>-6.4201977580404704E-2</v>
      </c>
      <c r="AC978" s="12">
        <v>-7.1914846728987097E-2</v>
      </c>
      <c r="AD978" s="12">
        <v>2.8997571239671199E-2</v>
      </c>
      <c r="AE978" s="12">
        <v>-2.4869246579475399E-2</v>
      </c>
      <c r="AF978" s="12">
        <v>-1.7263855592467899E-2</v>
      </c>
      <c r="AG978" s="12">
        <v>-4.4373879213552798E-2</v>
      </c>
      <c r="AH978" s="12">
        <v>-4.1914243937936697E-2</v>
      </c>
      <c r="AI978" s="12">
        <v>-1.74488569506485E-2</v>
      </c>
      <c r="AJ978" s="12">
        <v>-6.4094587822643998E-3</v>
      </c>
      <c r="AK978" s="12">
        <v>2.3337306662860801E-3</v>
      </c>
      <c r="AL978" s="12">
        <v>6.0607352781225201E-3</v>
      </c>
      <c r="AM978" s="12">
        <v>-3.7097521070948302E-3</v>
      </c>
      <c r="AN978" s="12">
        <v>-1.0178328717591899E-2</v>
      </c>
      <c r="AO978" s="12">
        <v>-2.6660296525192698E-2</v>
      </c>
      <c r="AP978" s="12">
        <v>-8.7205207448422997E-3</v>
      </c>
      <c r="AQ978" s="12">
        <v>-2.8969826811666599E-2</v>
      </c>
      <c r="AR978" s="12">
        <v>2.41248357746804E-2</v>
      </c>
      <c r="AS978" s="12">
        <v>-8.2542804581747595E-3</v>
      </c>
      <c r="AT978" s="12">
        <v>-4.3180379903066501E-2</v>
      </c>
      <c r="AU978" s="12">
        <v>2.3843024455261701E-2</v>
      </c>
      <c r="AW978">
        <f t="array" ref="AW978">SUMPRODUCT(B978:AU978,TRANSPOSE('QoL regression results'!$H$3:$H$48))</f>
        <v>0.84876740354099878</v>
      </c>
    </row>
    <row r="979" spans="1:49" x14ac:dyDescent="0.3">
      <c r="A979">
        <v>978</v>
      </c>
      <c r="B979" s="12">
        <v>0.88749721157303096</v>
      </c>
      <c r="C979" s="12">
        <v>3.8687323781904899E-3</v>
      </c>
      <c r="D979" s="12">
        <v>-6.2474504292074403E-3</v>
      </c>
      <c r="E979" s="12">
        <v>6.0895333647395704E-3</v>
      </c>
      <c r="F979" s="12">
        <v>2.7077263614735999E-2</v>
      </c>
      <c r="G979" s="12">
        <v>2.6447988571890398E-2</v>
      </c>
      <c r="H979" s="12">
        <v>-1.45556276423776E-3</v>
      </c>
      <c r="I979" s="12">
        <v>-2.4695500057100399E-2</v>
      </c>
      <c r="J979" s="12">
        <v>-5.5577218059862897E-2</v>
      </c>
      <c r="K979" s="12">
        <v>-4.4959227943627403E-2</v>
      </c>
      <c r="L979" s="12">
        <v>-9.2534373735697797E-2</v>
      </c>
      <c r="M979" s="12">
        <v>-4.69908104792734E-2</v>
      </c>
      <c r="N979" s="12">
        <v>-2.4290242929876402E-2</v>
      </c>
      <c r="O979" s="12">
        <v>-7.0091404768705401E-2</v>
      </c>
      <c r="P979" s="12">
        <v>-9.8833383752758699E-2</v>
      </c>
      <c r="Q979" s="12">
        <v>-5.9036047132381302E-2</v>
      </c>
      <c r="R979" s="12">
        <v>-0.171299894128942</v>
      </c>
      <c r="S979" s="12">
        <v>-3.2559485310272203E-2</v>
      </c>
      <c r="T979" s="12">
        <v>-0.10490361013553701</v>
      </c>
      <c r="U979" s="12">
        <v>1.49653896474996E-2</v>
      </c>
      <c r="V979" s="12">
        <v>-6.6707025403690404E-2</v>
      </c>
      <c r="W979" s="12">
        <v>-2.5990374121889301E-2</v>
      </c>
      <c r="X979" s="12">
        <v>-3.0181670356488499E-2</v>
      </c>
      <c r="Y979" s="12">
        <v>6.3278996665657003E-4</v>
      </c>
      <c r="Z979" s="12">
        <v>1.25295430794523E-2</v>
      </c>
      <c r="AA979" s="12">
        <v>-2.15548987267296E-2</v>
      </c>
      <c r="AB979" s="12">
        <v>-7.5596662267520903E-2</v>
      </c>
      <c r="AC979" s="12">
        <v>-3.60675971185812E-2</v>
      </c>
      <c r="AD979" s="12">
        <v>-2.8544816438438099E-2</v>
      </c>
      <c r="AE979" s="12">
        <v>-1.9433479993463801E-2</v>
      </c>
      <c r="AF979" s="12">
        <v>-1.29481190931307E-2</v>
      </c>
      <c r="AG979" s="12">
        <v>-4.6193822709247101E-2</v>
      </c>
      <c r="AH979" s="12">
        <v>-4.1869559180222303E-2</v>
      </c>
      <c r="AI979" s="12">
        <v>-2.02439861802153E-2</v>
      </c>
      <c r="AJ979" s="12">
        <v>-1.3402670377269501E-2</v>
      </c>
      <c r="AK979" s="12">
        <v>2.98602907960977E-3</v>
      </c>
      <c r="AL979" s="12">
        <v>6.4234802846388998E-3</v>
      </c>
      <c r="AM979" s="12">
        <v>1.58638273293669E-3</v>
      </c>
      <c r="AN979" s="12">
        <v>-1.24112163875958E-2</v>
      </c>
      <c r="AO979" s="12">
        <v>-3.3698664407527001E-2</v>
      </c>
      <c r="AP979" s="12">
        <v>-9.7928241145827308E-3</v>
      </c>
      <c r="AQ979" s="12">
        <v>-3.7865914055685103E-2</v>
      </c>
      <c r="AR979" s="12">
        <v>1.8579763944240199E-2</v>
      </c>
      <c r="AS979" s="12">
        <v>-1.1839108048313699E-2</v>
      </c>
      <c r="AT979" s="12">
        <v>-3.9015608337166698E-2</v>
      </c>
      <c r="AU979" s="12">
        <v>3.3976914207049499E-2</v>
      </c>
      <c r="AW979">
        <f t="array" ref="AW979">SUMPRODUCT(B979:AU979,TRANSPOSE('QoL regression results'!$H$3:$H$48))</f>
        <v>0.85205113267744759</v>
      </c>
    </row>
    <row r="980" spans="1:49" x14ac:dyDescent="0.3">
      <c r="A980">
        <v>979</v>
      </c>
      <c r="B980" s="12">
        <v>0.901445000021599</v>
      </c>
      <c r="C980" s="12">
        <v>1.6226282977202301E-3</v>
      </c>
      <c r="D980" s="12">
        <v>2.0590134887758299E-3</v>
      </c>
      <c r="E980" s="12">
        <v>-3.9291181598429897E-2</v>
      </c>
      <c r="F980" s="12">
        <v>2.35566486517555E-2</v>
      </c>
      <c r="G980" s="12">
        <v>2.2377204076585999E-2</v>
      </c>
      <c r="H980" s="12">
        <v>-4.2091782274845799E-4</v>
      </c>
      <c r="I980" s="12">
        <v>-2.2410413820390201E-2</v>
      </c>
      <c r="J980" s="12">
        <v>-4.6341112222380701E-2</v>
      </c>
      <c r="K980" s="12">
        <v>-4.4521053120128003E-2</v>
      </c>
      <c r="L980" s="12">
        <v>-0.12267766491146</v>
      </c>
      <c r="M980" s="12">
        <v>-0.121375413305572</v>
      </c>
      <c r="N980" s="12">
        <v>-2.1459203488521102E-2</v>
      </c>
      <c r="O980" s="12">
        <v>-5.3943005358809797E-2</v>
      </c>
      <c r="P980" s="12">
        <v>-4.6847079809481301E-2</v>
      </c>
      <c r="Q980" s="12">
        <v>-3.2154343970117197E-2</v>
      </c>
      <c r="R980" s="12">
        <v>-3.8134339703742602E-2</v>
      </c>
      <c r="S980" s="12">
        <v>-4.0668663119986098E-2</v>
      </c>
      <c r="T980" s="12">
        <v>-8.0002897584507002E-2</v>
      </c>
      <c r="U980" s="12">
        <v>-9.58650851931514E-3</v>
      </c>
      <c r="V980" s="12">
        <v>-7.5530136097652995E-2</v>
      </c>
      <c r="W980" s="12">
        <v>-3.4819753187051099E-2</v>
      </c>
      <c r="X980" s="13">
        <v>-3.4129114085138002E-5</v>
      </c>
      <c r="Y980" s="12">
        <v>-4.0454427750029696E-3</v>
      </c>
      <c r="Z980" s="12">
        <v>1.6400650522436999E-2</v>
      </c>
      <c r="AA980" s="12">
        <v>-2.6960011743439101E-2</v>
      </c>
      <c r="AB980" s="12">
        <v>-6.5561185456563004E-2</v>
      </c>
      <c r="AC980" s="12">
        <v>-1.5070153119751699E-2</v>
      </c>
      <c r="AD980" s="12">
        <v>-9.08860928896554E-3</v>
      </c>
      <c r="AE980" s="12">
        <v>-2.7187040279260302E-2</v>
      </c>
      <c r="AF980" s="12">
        <v>-1.2749983826085101E-2</v>
      </c>
      <c r="AG980" s="12">
        <v>-4.7671344505684998E-2</v>
      </c>
      <c r="AH980" s="12">
        <v>-4.71397257085545E-2</v>
      </c>
      <c r="AI980" s="12">
        <v>-1.6800748977058501E-2</v>
      </c>
      <c r="AJ980" s="12">
        <v>-1.0584549545239E-2</v>
      </c>
      <c r="AK980" s="12">
        <v>3.5863178924440398E-4</v>
      </c>
      <c r="AL980" s="12">
        <v>3.3509154080550601E-3</v>
      </c>
      <c r="AM980" s="12">
        <v>-1.4284764829186501E-2</v>
      </c>
      <c r="AN980" s="12">
        <v>-1.5705153751715498E-2</v>
      </c>
      <c r="AO980" s="12">
        <v>-4.2997145877634799E-2</v>
      </c>
      <c r="AP980" s="12">
        <v>-5.1474231208298799E-3</v>
      </c>
      <c r="AQ980" s="12">
        <v>-3.7084454684533599E-2</v>
      </c>
      <c r="AR980" s="12">
        <v>1.94151630359377E-2</v>
      </c>
      <c r="AS980" s="12">
        <v>-8.40271922837031E-3</v>
      </c>
      <c r="AT980" s="12">
        <v>-4.6089510914650599E-2</v>
      </c>
      <c r="AU980" s="12">
        <v>2.99893341159513E-2</v>
      </c>
      <c r="AW980">
        <f t="array" ref="AW980">SUMPRODUCT(B980:AU980,TRANSPOSE('QoL regression results'!$H$3:$H$48))</f>
        <v>0.85765618972109958</v>
      </c>
    </row>
    <row r="981" spans="1:49" x14ac:dyDescent="0.3">
      <c r="A981">
        <v>980</v>
      </c>
      <c r="B981" s="12">
        <v>0.91417178381418596</v>
      </c>
      <c r="C981" s="12">
        <v>-8.3013367867310704E-3</v>
      </c>
      <c r="D981" s="12">
        <v>-1.9495478929813501E-2</v>
      </c>
      <c r="E981" s="12">
        <v>-3.9649135415307103E-2</v>
      </c>
      <c r="F981" s="12">
        <v>1.5887819424240699E-2</v>
      </c>
      <c r="G981" s="12">
        <v>2.0700677939324699E-2</v>
      </c>
      <c r="H981" s="12">
        <v>-2.3416106134177401E-2</v>
      </c>
      <c r="I981" s="12">
        <v>-1.7620493086732199E-2</v>
      </c>
      <c r="J981" s="12">
        <v>-5.4745682151230199E-2</v>
      </c>
      <c r="K981" s="12">
        <v>-4.1382168062255899E-2</v>
      </c>
      <c r="L981" s="12">
        <v>-9.7682111728999793E-2</v>
      </c>
      <c r="M981" s="12">
        <v>-8.8204091526845302E-2</v>
      </c>
      <c r="N981" s="12">
        <v>-2.1537271110609001E-2</v>
      </c>
      <c r="O981" s="12">
        <v>-6.4434336742950404E-2</v>
      </c>
      <c r="P981" s="12">
        <v>-3.1185321476053799E-2</v>
      </c>
      <c r="Q981" s="12">
        <v>-7.3054113721655697E-2</v>
      </c>
      <c r="R981" s="12">
        <v>-0.10091700184757101</v>
      </c>
      <c r="S981" s="12">
        <v>-3.6795925088383599E-2</v>
      </c>
      <c r="T981" s="12">
        <v>-9.4918156778734497E-2</v>
      </c>
      <c r="U981" s="12">
        <v>-5.0025398243950499E-3</v>
      </c>
      <c r="V981" s="12">
        <v>-8.6729268542177995E-2</v>
      </c>
      <c r="W981" s="12">
        <v>-3.9895431004907701E-2</v>
      </c>
      <c r="X981" s="12">
        <v>-2.2979473998511E-2</v>
      </c>
      <c r="Y981" s="12">
        <v>3.7198091266749298E-3</v>
      </c>
      <c r="Z981" s="12">
        <v>-4.6500983806486998E-2</v>
      </c>
      <c r="AA981" s="12">
        <v>-1.8591479956146399E-2</v>
      </c>
      <c r="AB981" s="12">
        <v>-6.1575651456015797E-2</v>
      </c>
      <c r="AC981" s="12">
        <v>-4.8571410821458397E-2</v>
      </c>
      <c r="AD981" s="12">
        <v>4.2907382918819098E-2</v>
      </c>
      <c r="AE981" s="12">
        <v>-3.2766514216415799E-2</v>
      </c>
      <c r="AF981" s="12">
        <v>-1.8868190731581799E-2</v>
      </c>
      <c r="AG981" s="12">
        <v>-5.0010682711494003E-2</v>
      </c>
      <c r="AH981" s="12">
        <v>-2.77043955840507E-2</v>
      </c>
      <c r="AI981" s="12">
        <v>-2.0312842327839201E-2</v>
      </c>
      <c r="AJ981" s="12">
        <v>-1.5651754587635399E-2</v>
      </c>
      <c r="AK981" s="12">
        <v>-1.0053067433383699E-2</v>
      </c>
      <c r="AL981" s="12">
        <v>-2.7915260156824899E-3</v>
      </c>
      <c r="AM981" s="12">
        <v>-1.2711101574595001E-2</v>
      </c>
      <c r="AN981" s="12">
        <v>-2.20900104862586E-2</v>
      </c>
      <c r="AO981" s="12">
        <v>-3.9951805879167898E-2</v>
      </c>
      <c r="AP981" s="12">
        <v>-8.49571337748279E-3</v>
      </c>
      <c r="AQ981" s="12">
        <v>-3.7196402337960302E-2</v>
      </c>
      <c r="AR981" s="12">
        <v>1.7989343100201002E-2</v>
      </c>
      <c r="AS981" s="12">
        <v>-1.1487344031429401E-2</v>
      </c>
      <c r="AT981" s="12">
        <v>-3.7812473516963901E-2</v>
      </c>
      <c r="AU981" s="12">
        <v>2.98066622549421E-2</v>
      </c>
      <c r="AW981">
        <f t="array" ref="AW981">SUMPRODUCT(B981:AU981,TRANSPOSE('QoL regression results'!$H$3:$H$48))</f>
        <v>0.88367586221445282</v>
      </c>
    </row>
    <row r="982" spans="1:49" x14ac:dyDescent="0.3">
      <c r="A982">
        <v>981</v>
      </c>
      <c r="B982" s="12">
        <v>0.89202907136320797</v>
      </c>
      <c r="C982" s="12">
        <v>3.5406598376753399E-3</v>
      </c>
      <c r="D982" s="12">
        <v>4.06740918369034E-3</v>
      </c>
      <c r="E982" s="12">
        <v>-2.9482133798623099E-2</v>
      </c>
      <c r="F982" s="12">
        <v>2.2042923542110002E-2</v>
      </c>
      <c r="G982" s="12">
        <v>1.4718585522218899E-2</v>
      </c>
      <c r="H982" s="12">
        <v>7.59857314413838E-3</v>
      </c>
      <c r="I982" s="12">
        <v>-1.87306242542108E-2</v>
      </c>
      <c r="J982" s="12">
        <v>-7.0398339820779199E-2</v>
      </c>
      <c r="K982" s="12">
        <v>-3.5486323885425601E-2</v>
      </c>
      <c r="L982" s="12">
        <v>-9.7309629181259905E-2</v>
      </c>
      <c r="M982" s="12">
        <v>-0.116240786033487</v>
      </c>
      <c r="N982" s="12">
        <v>-1.8872410919975199E-2</v>
      </c>
      <c r="O982" s="12">
        <v>-6.7487228466253796E-2</v>
      </c>
      <c r="P982" s="12">
        <v>-8.5896348595851102E-2</v>
      </c>
      <c r="Q982" s="12">
        <v>-7.2725704067556601E-2</v>
      </c>
      <c r="R982" s="12">
        <v>-7.2033033851231998E-2</v>
      </c>
      <c r="S982" s="12">
        <v>-4.5474746880055102E-2</v>
      </c>
      <c r="T982" s="12">
        <v>-7.2361455932619098E-2</v>
      </c>
      <c r="U982" s="12">
        <v>2.5801689330438402E-2</v>
      </c>
      <c r="V982" s="12">
        <v>-0.12045579768477301</v>
      </c>
      <c r="W982" s="12">
        <v>-2.3761576708001299E-2</v>
      </c>
      <c r="X982" s="12">
        <v>-1.9894849902076302E-2</v>
      </c>
      <c r="Y982" s="12">
        <v>-1.18550280075313E-2</v>
      </c>
      <c r="Z982" s="12">
        <v>-6.6775426174592604E-4</v>
      </c>
      <c r="AA982" s="12">
        <v>-1.6807384231198898E-2</v>
      </c>
      <c r="AB982" s="12">
        <v>-5.5189819775877502E-2</v>
      </c>
      <c r="AC982" s="12">
        <v>3.6923083024504803E-2</v>
      </c>
      <c r="AD982" s="12">
        <v>7.5889085603612197E-2</v>
      </c>
      <c r="AE982" s="12">
        <v>-2.0818135341449599E-2</v>
      </c>
      <c r="AF982" s="12">
        <v>-1.5147190825164801E-2</v>
      </c>
      <c r="AG982" s="12">
        <v>-4.3074377586066297E-2</v>
      </c>
      <c r="AH982" s="12">
        <v>-3.4094759864912297E-2</v>
      </c>
      <c r="AI982" s="12">
        <v>-2.2134760885180502E-2</v>
      </c>
      <c r="AJ982" s="12">
        <v>-1.34591033823015E-2</v>
      </c>
      <c r="AK982" s="12">
        <v>-5.5419653817299604E-3</v>
      </c>
      <c r="AL982" s="12">
        <v>3.8926241544401598E-3</v>
      </c>
      <c r="AM982" s="12">
        <v>-7.54857190135318E-3</v>
      </c>
      <c r="AN982" s="12">
        <v>-1.7114235852570801E-2</v>
      </c>
      <c r="AO982" s="12">
        <v>-4.0104177624068697E-2</v>
      </c>
      <c r="AP982" s="12">
        <v>-6.57282118530039E-3</v>
      </c>
      <c r="AQ982" s="12">
        <v>-3.9289619840282397E-2</v>
      </c>
      <c r="AR982" s="12">
        <v>1.7640022239721099E-2</v>
      </c>
      <c r="AS982" s="12">
        <v>-6.5611339659335599E-3</v>
      </c>
      <c r="AT982" s="12">
        <v>-3.6603597991862503E-2</v>
      </c>
      <c r="AU982" s="12">
        <v>2.47521797048821E-2</v>
      </c>
      <c r="AW982">
        <f t="array" ref="AW982">SUMPRODUCT(B982:AU982,TRANSPOSE('QoL regression results'!$H$3:$H$48))</f>
        <v>0.86182693565273583</v>
      </c>
    </row>
    <row r="983" spans="1:49" x14ac:dyDescent="0.3">
      <c r="A983">
        <v>982</v>
      </c>
      <c r="B983" s="12">
        <v>0.88795359246383099</v>
      </c>
      <c r="C983" s="12">
        <v>-2.0100951244069799E-3</v>
      </c>
      <c r="D983" s="12">
        <v>-1.0348147308132801E-2</v>
      </c>
      <c r="E983" s="12">
        <v>-1.8644893438207098E-2</v>
      </c>
      <c r="F983" s="12">
        <v>3.2869222527394E-2</v>
      </c>
      <c r="G983" s="12">
        <v>1.8954767882673002E-2</v>
      </c>
      <c r="H983" s="12">
        <v>-1.3018680825224799E-2</v>
      </c>
      <c r="I983" s="12">
        <v>7.7558003912365902E-3</v>
      </c>
      <c r="J983" s="12">
        <v>-3.7746742753124403E-2</v>
      </c>
      <c r="K983" s="12">
        <v>-3.6123164285333902E-2</v>
      </c>
      <c r="L983" s="12">
        <v>-0.104295491870302</v>
      </c>
      <c r="M983" s="12">
        <v>-8.43362521482552E-2</v>
      </c>
      <c r="N983" s="12">
        <v>-1.7116132488891999E-2</v>
      </c>
      <c r="O983" s="12">
        <v>-4.7601047094020098E-2</v>
      </c>
      <c r="P983" s="12">
        <v>-9.9191597038015097E-2</v>
      </c>
      <c r="Q983" s="12">
        <v>-5.6364730215884E-2</v>
      </c>
      <c r="R983" s="12">
        <v>-6.8024898331918701E-2</v>
      </c>
      <c r="S983" s="12">
        <v>-5.2020954077085103E-2</v>
      </c>
      <c r="T983" s="12">
        <v>-8.5240090986335101E-2</v>
      </c>
      <c r="U983" s="12">
        <v>-5.0839764785402097E-3</v>
      </c>
      <c r="V983" s="12">
        <v>-7.2542143129151304E-2</v>
      </c>
      <c r="W983" s="12">
        <v>-2.7640767019807898E-2</v>
      </c>
      <c r="X983" s="12">
        <v>-2.7470307769660501E-2</v>
      </c>
      <c r="Y983" s="12">
        <v>-1.83211648648898E-2</v>
      </c>
      <c r="Z983" s="12">
        <v>-4.6000182914901599E-2</v>
      </c>
      <c r="AA983" s="12">
        <v>-1.3515738898270501E-2</v>
      </c>
      <c r="AB983" s="12">
        <v>-7.7532856504836004E-2</v>
      </c>
      <c r="AC983" s="12">
        <v>-8.9624721286059E-2</v>
      </c>
      <c r="AD983" s="12">
        <v>-3.2169691745167699E-2</v>
      </c>
      <c r="AE983" s="12">
        <v>-2.36605439762178E-2</v>
      </c>
      <c r="AF983" s="12">
        <v>-1.6873260544342999E-2</v>
      </c>
      <c r="AG983" s="12">
        <v>-3.9285185132813802E-2</v>
      </c>
      <c r="AH983" s="12">
        <v>-4.3753838839707099E-2</v>
      </c>
      <c r="AI983" s="12">
        <v>-2.9683455648918802E-2</v>
      </c>
      <c r="AJ983" s="12">
        <v>-9.7485227432391203E-3</v>
      </c>
      <c r="AK983" s="12">
        <v>2.2240451279950898E-3</v>
      </c>
      <c r="AL983" s="12">
        <v>9.1382297199108804E-3</v>
      </c>
      <c r="AM983" s="12">
        <v>-4.5480446608280201E-3</v>
      </c>
      <c r="AN983" s="12">
        <v>-9.8529514714268008E-3</v>
      </c>
      <c r="AO983" s="12">
        <v>-2.78224495126967E-2</v>
      </c>
      <c r="AP983" s="12">
        <v>-1.2356215716010701E-2</v>
      </c>
      <c r="AQ983" s="12">
        <v>-3.4649157037213697E-2</v>
      </c>
      <c r="AR983" s="12">
        <v>2.3220897391646199E-2</v>
      </c>
      <c r="AS983" s="12">
        <v>-1.1861551201782099E-2</v>
      </c>
      <c r="AT983" s="12">
        <v>-4.0932443887731998E-2</v>
      </c>
      <c r="AU983" s="12">
        <v>2.6283442886073101E-2</v>
      </c>
      <c r="AW983">
        <f t="array" ref="AW983">SUMPRODUCT(B983:AU983,TRANSPOSE('QoL regression results'!$H$3:$H$48))</f>
        <v>0.85333798334403477</v>
      </c>
    </row>
    <row r="984" spans="1:49" x14ac:dyDescent="0.3">
      <c r="A984">
        <v>983</v>
      </c>
      <c r="B984" s="12">
        <v>0.88994324264908897</v>
      </c>
      <c r="C984" s="12">
        <v>-1.2014023736349299E-3</v>
      </c>
      <c r="D984" s="12">
        <v>1.51911940957384E-2</v>
      </c>
      <c r="E984" s="12">
        <v>-2.58627970797424E-2</v>
      </c>
      <c r="F984" s="12">
        <v>1.5299276997031401E-2</v>
      </c>
      <c r="G984" s="13">
        <v>6.0288725491700099E-6</v>
      </c>
      <c r="H984" s="12">
        <v>-7.35988611234638E-3</v>
      </c>
      <c r="I984" s="12">
        <v>-1.0159717178022901E-2</v>
      </c>
      <c r="J984" s="12">
        <v>-4.9210352553243603E-2</v>
      </c>
      <c r="K984" s="12">
        <v>-4.5533069624747603E-2</v>
      </c>
      <c r="L984" s="12">
        <v>-8.4897748424722405E-2</v>
      </c>
      <c r="M984" s="12">
        <v>-8.8548159903516693E-2</v>
      </c>
      <c r="N984" s="12">
        <v>-1.05309125399845E-2</v>
      </c>
      <c r="O984" s="12">
        <v>-5.3960700975717098E-2</v>
      </c>
      <c r="P984" s="12">
        <v>-0.11023584858121099</v>
      </c>
      <c r="Q984" s="12">
        <v>-9.14124522977358E-2</v>
      </c>
      <c r="R984" s="12">
        <v>-3.84468334789533E-2</v>
      </c>
      <c r="S984" s="12">
        <v>-5.3999792235685698E-2</v>
      </c>
      <c r="T984" s="12">
        <v>-8.8485073827552704E-2</v>
      </c>
      <c r="U984" s="12">
        <v>-1.6844638514653101E-4</v>
      </c>
      <c r="V984" s="12">
        <v>-6.3793376465252197E-2</v>
      </c>
      <c r="W984" s="12">
        <v>-3.8073143822308697E-2</v>
      </c>
      <c r="X984" s="12">
        <v>-3.1903826618792E-2</v>
      </c>
      <c r="Y984" s="12">
        <v>2.5184604413409299E-2</v>
      </c>
      <c r="Z984" s="12">
        <v>-2.0361802707609102E-2</v>
      </c>
      <c r="AA984" s="12">
        <v>-1.41566965212048E-2</v>
      </c>
      <c r="AB984" s="12">
        <v>-6.9138937888292104E-2</v>
      </c>
      <c r="AC984" s="12">
        <v>-2.40159305594831E-2</v>
      </c>
      <c r="AD984" s="12">
        <v>-4.5893644462594299E-3</v>
      </c>
      <c r="AE984" s="12">
        <v>-2.48878260272219E-2</v>
      </c>
      <c r="AF984" s="12">
        <v>-6.6493042051160396E-3</v>
      </c>
      <c r="AG984" s="12">
        <v>-4.8310625394398697E-2</v>
      </c>
      <c r="AH984" s="12">
        <v>-2.8157128183409898E-2</v>
      </c>
      <c r="AI984" s="12">
        <v>-1.0504849494990301E-2</v>
      </c>
      <c r="AJ984" s="12">
        <v>-1.1700653926394E-2</v>
      </c>
      <c r="AK984" s="12">
        <v>8.3262052738506207E-3</v>
      </c>
      <c r="AL984" s="12">
        <v>8.7617525572152508E-3</v>
      </c>
      <c r="AM984" s="12">
        <v>-2.9134116400575702E-3</v>
      </c>
      <c r="AN984" s="12">
        <v>-1.4199990617501599E-2</v>
      </c>
      <c r="AO984" s="12">
        <v>-2.4915550683223001E-2</v>
      </c>
      <c r="AP984" s="12">
        <v>-1.12538902115343E-2</v>
      </c>
      <c r="AQ984" s="12">
        <v>-3.7300006922244701E-2</v>
      </c>
      <c r="AR984" s="12">
        <v>2.57947900776219E-2</v>
      </c>
      <c r="AS984" s="12">
        <v>-1.1778822494661501E-2</v>
      </c>
      <c r="AT984" s="12">
        <v>-4.8812743366920999E-2</v>
      </c>
      <c r="AU984" s="12">
        <v>3.1937433639625E-2</v>
      </c>
      <c r="AW984">
        <f t="array" ref="AW984">SUMPRODUCT(B984:AU984,TRANSPOSE('QoL regression results'!$H$3:$H$48))</f>
        <v>0.87054786702289433</v>
      </c>
    </row>
    <row r="985" spans="1:49" x14ac:dyDescent="0.3">
      <c r="A985">
        <v>984</v>
      </c>
      <c r="B985" s="12">
        <v>0.88906387915945595</v>
      </c>
      <c r="C985" s="12">
        <v>-3.2555758462679302E-4</v>
      </c>
      <c r="D985" s="12">
        <v>-1.06365537850199E-2</v>
      </c>
      <c r="E985" s="12">
        <v>-7.5602230856803496E-2</v>
      </c>
      <c r="F985" s="12">
        <v>1.6266379548191299E-2</v>
      </c>
      <c r="G985" s="12">
        <v>2.37547150488093E-2</v>
      </c>
      <c r="H985" s="12">
        <v>6.6456418705164704E-3</v>
      </c>
      <c r="I985" s="12">
        <v>-5.5350092103692702E-3</v>
      </c>
      <c r="J985" s="12">
        <v>-5.7869714445688898E-2</v>
      </c>
      <c r="K985" s="12">
        <v>-4.75906601502133E-2</v>
      </c>
      <c r="L985" s="12">
        <v>-9.4189742232403298E-2</v>
      </c>
      <c r="M985" s="12">
        <v>-0.151672888904472</v>
      </c>
      <c r="N985" s="12">
        <v>-1.30767792737118E-2</v>
      </c>
      <c r="O985" s="12">
        <v>-7.7968493371092906E-2</v>
      </c>
      <c r="P985" s="12">
        <v>-8.5703098601022404E-2</v>
      </c>
      <c r="Q985" s="12">
        <v>-6.66971168677922E-2</v>
      </c>
      <c r="R985" s="12">
        <v>-4.0592958587030603E-2</v>
      </c>
      <c r="S985" s="12">
        <v>-4.6403832802673399E-2</v>
      </c>
      <c r="T985" s="12">
        <v>-0.107878839862593</v>
      </c>
      <c r="U985" s="12">
        <v>-8.6115818940221897E-3</v>
      </c>
      <c r="V985" s="12">
        <v>-4.8866039511663899E-2</v>
      </c>
      <c r="W985" s="12">
        <v>-1.61002832761852E-2</v>
      </c>
      <c r="X985" s="12">
        <v>-3.5683265127734801E-2</v>
      </c>
      <c r="Y985" s="12">
        <v>8.4473083187132803E-3</v>
      </c>
      <c r="Z985" s="12">
        <v>7.1383357785888995E-4</v>
      </c>
      <c r="AA985" s="12">
        <v>-2.04902704580033E-2</v>
      </c>
      <c r="AB985" s="12">
        <v>-6.5674233292656897E-2</v>
      </c>
      <c r="AC985" s="12">
        <v>-3.7046000740221498E-2</v>
      </c>
      <c r="AD985" s="12">
        <v>-3.7676975833150703E-2</v>
      </c>
      <c r="AE985" s="12">
        <v>-2.29902845133131E-2</v>
      </c>
      <c r="AF985" s="12">
        <v>-1.6439561661671102E-2</v>
      </c>
      <c r="AG985" s="12">
        <v>-4.5827792697146201E-2</v>
      </c>
      <c r="AH985" s="12">
        <v>-3.35813123227654E-2</v>
      </c>
      <c r="AI985" s="12">
        <v>-1.0368717210543501E-2</v>
      </c>
      <c r="AJ985" s="12">
        <v>-8.3013694286463505E-3</v>
      </c>
      <c r="AK985" s="12">
        <v>4.7338114393685998E-3</v>
      </c>
      <c r="AL985" s="12">
        <v>7.66831330695056E-3</v>
      </c>
      <c r="AM985" s="12">
        <v>-7.4752398763349003E-3</v>
      </c>
      <c r="AN985" s="12">
        <v>-1.8661234070847299E-2</v>
      </c>
      <c r="AO985" s="12">
        <v>-2.3543379221992001E-2</v>
      </c>
      <c r="AP985" s="12">
        <v>-1.3281171661988601E-2</v>
      </c>
      <c r="AQ985" s="12">
        <v>-4.1189344734473901E-2</v>
      </c>
      <c r="AR985" s="12">
        <v>2.1646853840700302E-2</v>
      </c>
      <c r="AS985" s="12">
        <v>-7.7199440487883001E-3</v>
      </c>
      <c r="AT985" s="12">
        <v>-4.3815008828468803E-2</v>
      </c>
      <c r="AU985" s="12">
        <v>3.4615034670218897E-2</v>
      </c>
      <c r="AW985">
        <f t="array" ref="AW985">SUMPRODUCT(B985:AU985,TRANSPOSE('QoL regression results'!$H$3:$H$48))</f>
        <v>0.86315088014364116</v>
      </c>
    </row>
    <row r="986" spans="1:49" x14ac:dyDescent="0.3">
      <c r="A986">
        <v>985</v>
      </c>
      <c r="B986" s="12">
        <v>0.884612207454605</v>
      </c>
      <c r="C986" s="12">
        <v>7.5687581955975703E-3</v>
      </c>
      <c r="D986" s="12">
        <v>1.4134173884909E-2</v>
      </c>
      <c r="E986" s="12">
        <v>-1.85827086162672E-2</v>
      </c>
      <c r="F986" s="12">
        <v>2.13961322301842E-2</v>
      </c>
      <c r="G986" s="12">
        <v>1.16878992163531E-2</v>
      </c>
      <c r="H986" s="12">
        <v>-1.92148671524064E-2</v>
      </c>
      <c r="I986" s="12">
        <v>-2.5364391813210901E-2</v>
      </c>
      <c r="J986" s="12">
        <v>-4.05380707122815E-2</v>
      </c>
      <c r="K986" s="12">
        <v>-3.75713479761016E-2</v>
      </c>
      <c r="L986" s="12">
        <v>-9.2819242909401398E-2</v>
      </c>
      <c r="M986" s="12">
        <v>-7.1888846005823195E-2</v>
      </c>
      <c r="N986" s="12">
        <v>-1.4510082366705901E-2</v>
      </c>
      <c r="O986" s="12">
        <v>-3.3231137776933997E-2</v>
      </c>
      <c r="P986" s="12">
        <v>-9.0750351178360902E-2</v>
      </c>
      <c r="Q986" s="12">
        <v>-7.9501553884937202E-3</v>
      </c>
      <c r="R986" s="12">
        <v>-8.7328033141124306E-2</v>
      </c>
      <c r="S986" s="12">
        <v>-6.4981853558937E-2</v>
      </c>
      <c r="T986" s="12">
        <v>-0.104086971154445</v>
      </c>
      <c r="U986" s="12">
        <v>4.0875252606717399E-2</v>
      </c>
      <c r="V986" s="12">
        <v>-6.2576625192488106E-2</v>
      </c>
      <c r="W986" s="12">
        <v>-5.9273758835552701E-3</v>
      </c>
      <c r="X986" s="12">
        <v>-3.06317368133621E-2</v>
      </c>
      <c r="Y986" s="12">
        <v>-1.41057922771644E-2</v>
      </c>
      <c r="Z986" s="12">
        <v>6.7656776957195604E-3</v>
      </c>
      <c r="AA986" s="12">
        <v>-3.2594800525157598E-2</v>
      </c>
      <c r="AB986" s="12">
        <v>-7.7471517988564595E-2</v>
      </c>
      <c r="AC986" s="12">
        <v>-4.7641642718510298E-2</v>
      </c>
      <c r="AD986" s="12">
        <v>-5.1454165191910699E-2</v>
      </c>
      <c r="AE986" s="12">
        <v>-2.40210752079562E-2</v>
      </c>
      <c r="AF986" s="12">
        <v>-1.8158022594596899E-2</v>
      </c>
      <c r="AG986" s="12">
        <v>-4.2076932168108899E-2</v>
      </c>
      <c r="AH986" s="12">
        <v>-3.7192741554197099E-2</v>
      </c>
      <c r="AI986" s="12">
        <v>-1.38401616894374E-2</v>
      </c>
      <c r="AJ986" s="12">
        <v>-1.16549279298093E-2</v>
      </c>
      <c r="AK986" s="12">
        <v>-2.1334986586956498E-3</v>
      </c>
      <c r="AL986" s="12">
        <v>8.0783331438914491E-3</v>
      </c>
      <c r="AM986" s="12">
        <v>-8.50333425704323E-3</v>
      </c>
      <c r="AN986" s="12">
        <v>-2.07735609106195E-2</v>
      </c>
      <c r="AO986" s="12">
        <v>-3.10641756159581E-2</v>
      </c>
      <c r="AP986" s="12">
        <v>-6.0978867900209604E-3</v>
      </c>
      <c r="AQ986" s="12">
        <v>-4.0910146548927301E-2</v>
      </c>
      <c r="AR986" s="12">
        <v>2.1729524780157401E-2</v>
      </c>
      <c r="AS986" s="12">
        <v>-6.8703492307043996E-3</v>
      </c>
      <c r="AT986" s="12">
        <v>-4.1933923918677098E-2</v>
      </c>
      <c r="AU986" s="12">
        <v>3.07446841906798E-2</v>
      </c>
      <c r="AW986">
        <f t="array" ref="AW986">SUMPRODUCT(B986:AU986,TRANSPOSE('QoL regression results'!$H$3:$H$48))</f>
        <v>0.85549779904429946</v>
      </c>
    </row>
    <row r="987" spans="1:49" x14ac:dyDescent="0.3">
      <c r="A987">
        <v>986</v>
      </c>
      <c r="B987" s="12">
        <v>0.888546837120059</v>
      </c>
      <c r="C987" s="12">
        <v>1.34682466767555E-3</v>
      </c>
      <c r="D987" s="12">
        <v>-9.62921908405019E-4</v>
      </c>
      <c r="E987" s="12">
        <v>-1.17006533140876E-2</v>
      </c>
      <c r="F987" s="12">
        <v>1.43208927390796E-2</v>
      </c>
      <c r="G987" s="12">
        <v>-5.4589931834340597E-4</v>
      </c>
      <c r="H987" s="12">
        <v>-1.6129500028487401E-2</v>
      </c>
      <c r="I987" s="12">
        <v>-1.6644027433814001E-2</v>
      </c>
      <c r="J987" s="12">
        <v>-5.4468481844208501E-2</v>
      </c>
      <c r="K987" s="12">
        <v>-4.5146980553215699E-2</v>
      </c>
      <c r="L987" s="12">
        <v>-0.100113792864699</v>
      </c>
      <c r="M987" s="12">
        <v>-0.140147550257745</v>
      </c>
      <c r="N987" s="12">
        <v>-1.4102960648539199E-2</v>
      </c>
      <c r="O987" s="12">
        <v>-8.7907639071246199E-2</v>
      </c>
      <c r="P987" s="12">
        <v>-8.6802775473147506E-2</v>
      </c>
      <c r="Q987" s="12">
        <v>-3.4452155980384098E-2</v>
      </c>
      <c r="R987" s="12">
        <v>-8.7774729640098803E-2</v>
      </c>
      <c r="S987" s="12">
        <v>-6.0317484798113802E-2</v>
      </c>
      <c r="T987" s="12">
        <v>-0.1073435199584</v>
      </c>
      <c r="U987" s="12">
        <v>7.6391771487956603E-3</v>
      </c>
      <c r="V987" s="12">
        <v>-0.102650972146792</v>
      </c>
      <c r="W987" s="12">
        <v>-4.0575677104191597E-2</v>
      </c>
      <c r="X987" s="12">
        <v>-5.40438249426093E-2</v>
      </c>
      <c r="Y987" s="12">
        <v>1.9256825209969599E-3</v>
      </c>
      <c r="Z987" s="12">
        <v>-1.3302247696733599E-2</v>
      </c>
      <c r="AA987" s="12">
        <v>-2.8069678645925401E-2</v>
      </c>
      <c r="AB987" s="12">
        <v>-7.0788513906045306E-2</v>
      </c>
      <c r="AC987" s="12">
        <v>-4.53986268865577E-2</v>
      </c>
      <c r="AD987" s="12">
        <v>2.7617341501709299E-2</v>
      </c>
      <c r="AE987" s="12">
        <v>-2.70102599719153E-2</v>
      </c>
      <c r="AF987" s="12">
        <v>-2.7720776588386099E-2</v>
      </c>
      <c r="AG987" s="12">
        <v>-4.3203345925476699E-2</v>
      </c>
      <c r="AH987" s="12">
        <v>-2.72455933116337E-2</v>
      </c>
      <c r="AI987" s="12">
        <v>-1.35065493299052E-2</v>
      </c>
      <c r="AJ987" s="12">
        <v>-1.35547240473351E-2</v>
      </c>
      <c r="AK987" s="12">
        <v>4.5237038866647802E-4</v>
      </c>
      <c r="AL987" s="12">
        <v>6.3055923770167204E-3</v>
      </c>
      <c r="AM987" s="12">
        <v>-3.97343303034591E-3</v>
      </c>
      <c r="AN987" s="12">
        <v>-1.6179766078418201E-2</v>
      </c>
      <c r="AO987" s="12">
        <v>-2.4104915115563001E-2</v>
      </c>
      <c r="AP987" s="12">
        <v>-1.50503024536252E-2</v>
      </c>
      <c r="AQ987" s="12">
        <v>-3.9015464463954298E-2</v>
      </c>
      <c r="AR987" s="12">
        <v>3.1249059028921701E-2</v>
      </c>
      <c r="AS987" s="12">
        <v>-1.1066938442446101E-2</v>
      </c>
      <c r="AT987" s="12">
        <v>-4.2100584432862499E-2</v>
      </c>
      <c r="AU987" s="12">
        <v>3.1074362055484601E-2</v>
      </c>
      <c r="AW987">
        <f t="array" ref="AW987">SUMPRODUCT(B987:AU987,TRANSPOSE('QoL regression results'!$H$3:$H$48))</f>
        <v>0.86760683618544199</v>
      </c>
    </row>
    <row r="988" spans="1:49" x14ac:dyDescent="0.3">
      <c r="A988">
        <v>987</v>
      </c>
      <c r="B988" s="12">
        <v>0.89287604702451995</v>
      </c>
      <c r="C988" s="12">
        <v>8.0730974110782595E-3</v>
      </c>
      <c r="D988" s="12">
        <v>1.8116603035434699E-2</v>
      </c>
      <c r="E988" s="12">
        <v>-5.5287948654778197E-3</v>
      </c>
      <c r="F988" s="12">
        <v>2.36567584534138E-2</v>
      </c>
      <c r="G988" s="12">
        <v>1.5579448390121301E-2</v>
      </c>
      <c r="H988" s="12">
        <v>-4.1465628848833203E-2</v>
      </c>
      <c r="I988" s="12">
        <v>-1.22253936516264E-2</v>
      </c>
      <c r="J988" s="12">
        <v>-5.6944215435683898E-2</v>
      </c>
      <c r="K988" s="12">
        <v>-3.4949129852749297E-2</v>
      </c>
      <c r="L988" s="12">
        <v>-8.9674556771546607E-2</v>
      </c>
      <c r="M988" s="12">
        <v>-8.7225077811154794E-2</v>
      </c>
      <c r="N988" s="12">
        <v>-2.5536465388895799E-2</v>
      </c>
      <c r="O988" s="12">
        <v>-3.9419007888510202E-2</v>
      </c>
      <c r="P988" s="12">
        <v>-9.1871523267860203E-2</v>
      </c>
      <c r="Q988" s="12">
        <v>-6.1676803879870297E-2</v>
      </c>
      <c r="R988" s="12">
        <v>-6.2824939094414695E-2</v>
      </c>
      <c r="S988" s="12">
        <v>-4.7645469715370599E-2</v>
      </c>
      <c r="T988" s="12">
        <v>-9.4810555972892396E-2</v>
      </c>
      <c r="U988" s="12">
        <v>2.9709257175473E-2</v>
      </c>
      <c r="V988" s="12">
        <v>-1.35976520033296E-2</v>
      </c>
      <c r="W988" s="12">
        <v>-3.1937071127660699E-2</v>
      </c>
      <c r="X988" s="12">
        <v>-4.17385498817988E-2</v>
      </c>
      <c r="Y988" s="12">
        <v>2.2373131772581E-2</v>
      </c>
      <c r="Z988" s="12">
        <v>7.2020505920175996E-3</v>
      </c>
      <c r="AA988" s="12">
        <v>-4.18562543903291E-3</v>
      </c>
      <c r="AB988" s="12">
        <v>-6.8598241468309701E-2</v>
      </c>
      <c r="AC988" s="12">
        <v>-1.50505851318391E-2</v>
      </c>
      <c r="AD988" s="12">
        <v>-4.2838577392316002E-2</v>
      </c>
      <c r="AE988" s="12">
        <v>-2.6079096298247399E-2</v>
      </c>
      <c r="AF988" s="12">
        <v>-2.4776931255635699E-2</v>
      </c>
      <c r="AG988" s="12">
        <v>-3.8426339671019397E-2</v>
      </c>
      <c r="AH988" s="12">
        <v>-3.8647041335863101E-2</v>
      </c>
      <c r="AI988" s="12">
        <v>-2.1315324456479198E-2</v>
      </c>
      <c r="AJ988" s="12">
        <v>-1.2662135243698899E-2</v>
      </c>
      <c r="AK988" s="12">
        <v>-5.7177726213591502E-3</v>
      </c>
      <c r="AL988" s="12">
        <v>3.4017478731889199E-4</v>
      </c>
      <c r="AM988" s="12">
        <v>-1.55507619916108E-2</v>
      </c>
      <c r="AN988" s="12">
        <v>-1.7273209155818502E-2</v>
      </c>
      <c r="AO988" s="12">
        <v>-3.4535940166295499E-2</v>
      </c>
      <c r="AP988" s="12">
        <v>-1.18319425932906E-2</v>
      </c>
      <c r="AQ988" s="12">
        <v>-3.80178874559403E-2</v>
      </c>
      <c r="AR988" s="12">
        <v>2.1535755172063901E-2</v>
      </c>
      <c r="AS988" s="12">
        <v>-1.6334001937758E-2</v>
      </c>
      <c r="AT988" s="12">
        <v>-4.9547302125680898E-2</v>
      </c>
      <c r="AU988" s="12">
        <v>3.3425205855738001E-2</v>
      </c>
      <c r="AW988">
        <f t="array" ref="AW988">SUMPRODUCT(B988:AU988,TRANSPOSE('QoL regression results'!$H$3:$H$48))</f>
        <v>0.85456918047597574</v>
      </c>
    </row>
    <row r="989" spans="1:49" x14ac:dyDescent="0.3">
      <c r="A989">
        <v>988</v>
      </c>
      <c r="B989" s="12">
        <v>0.88239468220980499</v>
      </c>
      <c r="C989" s="12">
        <v>4.3213468767265501E-3</v>
      </c>
      <c r="D989" s="12">
        <v>-1.9459098978503099E-2</v>
      </c>
      <c r="E989" s="12">
        <v>-2.7684467953776899E-2</v>
      </c>
      <c r="F989" s="12">
        <v>1.5574320309488901E-2</v>
      </c>
      <c r="G989" s="12">
        <v>2.7402629511687499E-2</v>
      </c>
      <c r="H989" s="12">
        <v>-3.0859151650636501E-3</v>
      </c>
      <c r="I989" s="12">
        <v>-5.2481710519726296E-3</v>
      </c>
      <c r="J989" s="12">
        <v>-7.7166435577383494E-2</v>
      </c>
      <c r="K989" s="12">
        <v>-3.8984554119574598E-2</v>
      </c>
      <c r="L989" s="12">
        <v>-9.4615855530584297E-2</v>
      </c>
      <c r="M989" s="12">
        <v>-8.3224939019152594E-2</v>
      </c>
      <c r="N989" s="12">
        <v>-2.15468037734526E-2</v>
      </c>
      <c r="O989" s="12">
        <v>-7.27104371922217E-2</v>
      </c>
      <c r="P989" s="12">
        <v>-7.8821245566927406E-2</v>
      </c>
      <c r="Q989" s="12">
        <v>-0.122442164105125</v>
      </c>
      <c r="R989" s="12">
        <v>-0.13344657773584401</v>
      </c>
      <c r="S989" s="12">
        <v>-4.2019676202489899E-2</v>
      </c>
      <c r="T989" s="12">
        <v>-9.8408762242387898E-2</v>
      </c>
      <c r="U989" s="12">
        <v>1.29919628520993E-2</v>
      </c>
      <c r="V989" s="12">
        <v>3.69493412009753E-3</v>
      </c>
      <c r="W989" s="12">
        <v>-1.1045495365439299E-2</v>
      </c>
      <c r="X989" s="12">
        <v>-1.13426729602759E-2</v>
      </c>
      <c r="Y989" s="12">
        <v>-7.61151007689742E-3</v>
      </c>
      <c r="Z989" s="12">
        <v>-3.31780533561203E-3</v>
      </c>
      <c r="AA989" s="12">
        <v>-2.72770358310724E-2</v>
      </c>
      <c r="AB989" s="12">
        <v>-6.8936937509499696E-2</v>
      </c>
      <c r="AC989" s="12">
        <v>-6.8475991410302001E-2</v>
      </c>
      <c r="AD989" s="12">
        <v>-0.11057140153098501</v>
      </c>
      <c r="AE989" s="12">
        <v>-2.2371062129341798E-2</v>
      </c>
      <c r="AF989" s="12">
        <v>-1.4833212782400899E-2</v>
      </c>
      <c r="AG989" s="12">
        <v>-3.62692322031627E-2</v>
      </c>
      <c r="AH989" s="12">
        <v>-2.47849265920758E-2</v>
      </c>
      <c r="AI989" s="12">
        <v>-1.88383260785524E-2</v>
      </c>
      <c r="AJ989" s="12">
        <v>-1.08855881125626E-2</v>
      </c>
      <c r="AK989" s="12">
        <v>-1.55546585060741E-3</v>
      </c>
      <c r="AL989" s="12">
        <v>1.56773307769241E-3</v>
      </c>
      <c r="AM989" s="12">
        <v>-7.9413755500906593E-3</v>
      </c>
      <c r="AN989" s="12">
        <v>-1.5283755774212E-2</v>
      </c>
      <c r="AO989" s="12">
        <v>-2.74075421604646E-2</v>
      </c>
      <c r="AP989" s="12">
        <v>-1.05099274115196E-2</v>
      </c>
      <c r="AQ989" s="12">
        <v>-3.7075363720970402E-2</v>
      </c>
      <c r="AR989" s="12">
        <v>2.31867610088481E-2</v>
      </c>
      <c r="AS989" s="12">
        <v>-1.1849864094116499E-2</v>
      </c>
      <c r="AT989" s="12">
        <v>-4.06298688103362E-2</v>
      </c>
      <c r="AU989" s="12">
        <v>3.0639806644197298E-2</v>
      </c>
      <c r="AW989">
        <f t="array" ref="AW989">SUMPRODUCT(B989:AU989,TRANSPOSE('QoL regression results'!$H$3:$H$48))</f>
        <v>0.85917748869542165</v>
      </c>
    </row>
    <row r="990" spans="1:49" x14ac:dyDescent="0.3">
      <c r="A990">
        <v>989</v>
      </c>
      <c r="B990" s="12">
        <v>0.89675760873322996</v>
      </c>
      <c r="C990" s="12">
        <v>8.13616610053749E-3</v>
      </c>
      <c r="D990" s="12">
        <v>8.7253446968777199E-3</v>
      </c>
      <c r="E990" s="12">
        <v>-4.3820077762883297E-2</v>
      </c>
      <c r="F990" s="12">
        <v>1.9783242060517799E-2</v>
      </c>
      <c r="G990" s="12">
        <v>8.4612612444406998E-3</v>
      </c>
      <c r="H990" s="12">
        <v>1.3081845138994699E-2</v>
      </c>
      <c r="I990" s="12">
        <v>-1.7859848969723102E-2</v>
      </c>
      <c r="J990" s="12">
        <v>-5.5931877563273898E-2</v>
      </c>
      <c r="K990" s="12">
        <v>-4.0691648350726403E-2</v>
      </c>
      <c r="L990" s="12">
        <v>-0.101316304664245</v>
      </c>
      <c r="M990" s="12">
        <v>-9.4735332321821894E-2</v>
      </c>
      <c r="N990" s="12">
        <v>-1.4716172300095601E-2</v>
      </c>
      <c r="O990" s="12">
        <v>-4.8239160225097E-2</v>
      </c>
      <c r="P990" s="12">
        <v>-8.7346894729217195E-2</v>
      </c>
      <c r="Q990" s="12">
        <v>-8.2459319549441704E-2</v>
      </c>
      <c r="R990" s="12">
        <v>-7.6929490617799301E-2</v>
      </c>
      <c r="S990" s="12">
        <v>-3.2627550252367001E-2</v>
      </c>
      <c r="T990" s="12">
        <v>-0.110341096621558</v>
      </c>
      <c r="U990" s="12">
        <v>5.4758527193257099E-3</v>
      </c>
      <c r="V990" s="12">
        <v>-4.8940364765204303E-2</v>
      </c>
      <c r="W990" s="12">
        <v>-3.4303778847253802E-2</v>
      </c>
      <c r="X990" s="12">
        <v>-4.1682632612645799E-2</v>
      </c>
      <c r="Y990" s="12">
        <v>-5.3583315835246097E-3</v>
      </c>
      <c r="Z990" s="12">
        <v>-4.7660602353104403E-3</v>
      </c>
      <c r="AA990" s="12">
        <v>-2.8374666568360501E-2</v>
      </c>
      <c r="AB990" s="12">
        <v>-7.0500940578598306E-2</v>
      </c>
      <c r="AC990" s="12">
        <v>-3.36529370954902E-2</v>
      </c>
      <c r="AD990" s="12">
        <v>-1.49515397615E-2</v>
      </c>
      <c r="AE990" s="12">
        <v>-2.39288567565656E-2</v>
      </c>
      <c r="AF990" s="12">
        <v>-1.67284314136022E-2</v>
      </c>
      <c r="AG990" s="12">
        <v>-4.3376536642282602E-2</v>
      </c>
      <c r="AH990" s="12">
        <v>-3.4565941483097898E-2</v>
      </c>
      <c r="AI990" s="12">
        <v>-1.6771725712349299E-2</v>
      </c>
      <c r="AJ990" s="12">
        <v>-1.0860860052207599E-2</v>
      </c>
      <c r="AK990" s="12">
        <v>-8.6489662968332204E-3</v>
      </c>
      <c r="AL990" s="12">
        <v>-2.739884819733E-3</v>
      </c>
      <c r="AM990" s="12">
        <v>-1.2784903857793401E-2</v>
      </c>
      <c r="AN990" s="12">
        <v>-2.5712942069478498E-2</v>
      </c>
      <c r="AO990" s="12">
        <v>-3.4080211503767402E-2</v>
      </c>
      <c r="AP990" s="12">
        <v>-1.3723781015779301E-2</v>
      </c>
      <c r="AQ990" s="12">
        <v>-4.13517815193397E-2</v>
      </c>
      <c r="AR990" s="12">
        <v>2.1461234997920402E-2</v>
      </c>
      <c r="AS990" s="12">
        <v>-8.0714761528080901E-3</v>
      </c>
      <c r="AT990" s="12">
        <v>-4.08444906614387E-2</v>
      </c>
      <c r="AU990" s="12">
        <v>3.00570728239224E-2</v>
      </c>
      <c r="AW990">
        <f t="array" ref="AW990">SUMPRODUCT(B990:AU990,TRANSPOSE('QoL regression results'!$H$3:$H$48))</f>
        <v>0.8594517824303991</v>
      </c>
    </row>
    <row r="991" spans="1:49" x14ac:dyDescent="0.3">
      <c r="A991">
        <v>990</v>
      </c>
      <c r="B991" s="12">
        <v>0.90068222628255101</v>
      </c>
      <c r="C991" s="12">
        <v>-9.2369826061063402E-4</v>
      </c>
      <c r="D991" s="12">
        <v>5.4895689788706202E-3</v>
      </c>
      <c r="E991" s="12">
        <v>-1.4359544396108899E-2</v>
      </c>
      <c r="F991" s="12">
        <v>2.0272129646795999E-2</v>
      </c>
      <c r="G991" s="12">
        <v>1.13248034501047E-2</v>
      </c>
      <c r="H991" s="12">
        <v>-1.9268751876110601E-2</v>
      </c>
      <c r="I991" s="12">
        <v>-9.8395322184674904E-3</v>
      </c>
      <c r="J991" s="12">
        <v>-5.2803133158421597E-2</v>
      </c>
      <c r="K991" s="12">
        <v>-4.1128224379887099E-2</v>
      </c>
      <c r="L991" s="12">
        <v>-9.4590039183880897E-2</v>
      </c>
      <c r="M991" s="12">
        <v>-6.0325993992050103E-2</v>
      </c>
      <c r="N991" s="12">
        <v>-1.20103918256991E-2</v>
      </c>
      <c r="O991" s="12">
        <v>-5.45903387774671E-2</v>
      </c>
      <c r="P991" s="12">
        <v>-8.0491118684667198E-2</v>
      </c>
      <c r="Q991" s="12">
        <v>-5.2451385327161197E-2</v>
      </c>
      <c r="R991" s="12">
        <v>-5.4993671747261101E-2</v>
      </c>
      <c r="S991" s="12">
        <v>-2.9840851230255299E-2</v>
      </c>
      <c r="T991" s="12">
        <v>-8.8304864616052095E-2</v>
      </c>
      <c r="U991" s="12">
        <v>2.13284489297016E-2</v>
      </c>
      <c r="V991" s="12">
        <v>-0.115259240843493</v>
      </c>
      <c r="W991" s="12">
        <v>-2.5103454536914298E-2</v>
      </c>
      <c r="X991" s="12">
        <v>-3.6698413769829297E-2</v>
      </c>
      <c r="Y991" s="12">
        <v>-8.3328170209390606E-3</v>
      </c>
      <c r="Z991" s="12">
        <v>-1.03171924871465E-2</v>
      </c>
      <c r="AA991" s="12">
        <v>-2.5731610639564001E-2</v>
      </c>
      <c r="AB991" s="12">
        <v>-6.4155188447582903E-2</v>
      </c>
      <c r="AC991" s="12">
        <v>-5.8423130066768497E-2</v>
      </c>
      <c r="AD991" s="12">
        <v>-6.9083547144417001E-2</v>
      </c>
      <c r="AE991" s="12">
        <v>-2.6087968775041399E-2</v>
      </c>
      <c r="AF991" s="12">
        <v>-1.0295242878623699E-2</v>
      </c>
      <c r="AG991" s="12">
        <v>-4.4864980420396001E-2</v>
      </c>
      <c r="AH991" s="12">
        <v>-3.3792741504472201E-2</v>
      </c>
      <c r="AI991" s="12">
        <v>-2.103939502471E-2</v>
      </c>
      <c r="AJ991" s="12">
        <v>-1.35236587295024E-2</v>
      </c>
      <c r="AK991" s="12">
        <v>-3.6784183515949399E-3</v>
      </c>
      <c r="AL991" s="12">
        <v>4.9486421692059598E-4</v>
      </c>
      <c r="AM991" s="12">
        <v>-1.1260711803844799E-2</v>
      </c>
      <c r="AN991" s="12">
        <v>-1.51115825979253E-2</v>
      </c>
      <c r="AO991" s="12">
        <v>-3.5786582782789601E-2</v>
      </c>
      <c r="AP991" s="12">
        <v>-1.11196316206503E-2</v>
      </c>
      <c r="AQ991" s="12">
        <v>-3.7208187733978201E-2</v>
      </c>
      <c r="AR991" s="12">
        <v>2.5291760609859E-2</v>
      </c>
      <c r="AS991" s="12">
        <v>-1.36726859861282E-2</v>
      </c>
      <c r="AT991" s="12">
        <v>-4.5818372470362197E-2</v>
      </c>
      <c r="AU991" s="12">
        <v>2.8590362172142201E-2</v>
      </c>
      <c r="AW991">
        <f t="array" ref="AW991">SUMPRODUCT(B991:AU991,TRANSPOSE('QoL regression results'!$H$3:$H$48))</f>
        <v>0.86738434899499939</v>
      </c>
    </row>
    <row r="992" spans="1:49" x14ac:dyDescent="0.3">
      <c r="A992">
        <v>991</v>
      </c>
      <c r="B992" s="12">
        <v>0.88460991959498902</v>
      </c>
      <c r="C992" s="12">
        <v>5.5501634034816902E-3</v>
      </c>
      <c r="D992" s="12">
        <v>2.8992956180862099E-3</v>
      </c>
      <c r="E992" s="12">
        <v>-3.9308344339041901E-2</v>
      </c>
      <c r="F992" s="12">
        <v>1.1938703044440301E-2</v>
      </c>
      <c r="G992" s="12">
        <v>4.3175891055158497E-3</v>
      </c>
      <c r="H992" s="12">
        <v>8.2028012024503091E-3</v>
      </c>
      <c r="I992" s="12">
        <v>-1.7993396706178302E-2</v>
      </c>
      <c r="J992" s="12">
        <v>-7.9261973582831297E-2</v>
      </c>
      <c r="K992" s="12">
        <v>-3.3988327009187302E-2</v>
      </c>
      <c r="L992" s="12">
        <v>-7.8807032076847694E-2</v>
      </c>
      <c r="M992" s="12">
        <v>-7.0285452209173094E-2</v>
      </c>
      <c r="N992" s="12">
        <v>-1.4554429316084199E-2</v>
      </c>
      <c r="O992" s="12">
        <v>-4.3430958120420103E-2</v>
      </c>
      <c r="P992" s="12">
        <v>-0.10831123105007499</v>
      </c>
      <c r="Q992" s="12">
        <v>-5.6631717554930301E-2</v>
      </c>
      <c r="R992" s="12">
        <v>-8.9746192227188298E-2</v>
      </c>
      <c r="S992" s="12">
        <v>-3.07621054484973E-2</v>
      </c>
      <c r="T992" s="12">
        <v>-8.4561544388486204E-2</v>
      </c>
      <c r="U992" s="12">
        <v>8.2612314743370002E-4</v>
      </c>
      <c r="V992" s="12">
        <v>-4.0604412719080302E-2</v>
      </c>
      <c r="W992" s="12">
        <v>-3.0290891416494801E-2</v>
      </c>
      <c r="X992" s="12">
        <v>-2.7841336713082199E-2</v>
      </c>
      <c r="Y992" s="12">
        <v>-2.23055483012728E-2</v>
      </c>
      <c r="Z992" s="12">
        <v>4.9306770519320003E-2</v>
      </c>
      <c r="AA992" s="12">
        <v>-2.4302507431429698E-2</v>
      </c>
      <c r="AB992" s="12">
        <v>-8.3834500468587203E-2</v>
      </c>
      <c r="AC992" s="12">
        <v>-7.7971667660137797E-3</v>
      </c>
      <c r="AD992" s="12">
        <v>-3.23411941788184E-3</v>
      </c>
      <c r="AE992" s="12">
        <v>-2.5960528105555599E-2</v>
      </c>
      <c r="AF992" s="12">
        <v>-2.2367946543383699E-2</v>
      </c>
      <c r="AG992" s="12">
        <v>-3.8919641452114698E-2</v>
      </c>
      <c r="AH992" s="12">
        <v>-2.8645298002226399E-2</v>
      </c>
      <c r="AI992" s="12">
        <v>-2.07021368628479E-2</v>
      </c>
      <c r="AJ992" s="12">
        <v>-1.6245400397724898E-2</v>
      </c>
      <c r="AK992" s="12">
        <v>3.13722024827275E-3</v>
      </c>
      <c r="AL992" s="12">
        <v>1.0788166128943601E-2</v>
      </c>
      <c r="AM992" s="12">
        <v>-6.5975916600162004E-3</v>
      </c>
      <c r="AN992" s="12">
        <v>-1.0982412858687601E-2</v>
      </c>
      <c r="AO992" s="12">
        <v>-2.22035882571422E-2</v>
      </c>
      <c r="AP992" s="12">
        <v>-7.3083673740569396E-3</v>
      </c>
      <c r="AQ992" s="12">
        <v>-3.7875422731622102E-2</v>
      </c>
      <c r="AR992" s="12">
        <v>1.73824005510755E-2</v>
      </c>
      <c r="AS992" s="12">
        <v>-1.0763240590569699E-2</v>
      </c>
      <c r="AT992" s="12">
        <v>-4.7140752644851798E-2</v>
      </c>
      <c r="AU992" s="12">
        <v>3.7061191197907399E-2</v>
      </c>
      <c r="AW992">
        <f t="array" ref="AW992">SUMPRODUCT(B992:AU992,TRANSPOSE('QoL regression results'!$H$3:$H$48))</f>
        <v>0.86675278772170627</v>
      </c>
    </row>
    <row r="993" spans="1:49" x14ac:dyDescent="0.3">
      <c r="A993">
        <v>992</v>
      </c>
      <c r="B993" s="12">
        <v>0.89702609516155696</v>
      </c>
      <c r="C993" s="12">
        <v>7.6207122418491002E-4</v>
      </c>
      <c r="D993" s="12">
        <v>-2.2050339713167302E-2</v>
      </c>
      <c r="E993" s="12">
        <v>-5.03617930732011E-2</v>
      </c>
      <c r="F993" s="12">
        <v>1.5526594396934899E-2</v>
      </c>
      <c r="G993" s="12">
        <v>1.7478632226725101E-2</v>
      </c>
      <c r="H993" s="12">
        <v>8.8143385793728799E-4</v>
      </c>
      <c r="I993" s="12">
        <v>-1.6279613263602499E-2</v>
      </c>
      <c r="J993" s="12">
        <v>-7.2694521500318798E-2</v>
      </c>
      <c r="K993" s="12">
        <v>-3.4844990199529698E-2</v>
      </c>
      <c r="L993" s="12">
        <v>-6.12491081544334E-2</v>
      </c>
      <c r="M993" s="12">
        <v>-0.109285213837678</v>
      </c>
      <c r="N993" s="12">
        <v>-1.6329299172560499E-2</v>
      </c>
      <c r="O993" s="12">
        <v>-6.16274352324475E-2</v>
      </c>
      <c r="P993" s="12">
        <v>-0.119096446809451</v>
      </c>
      <c r="Q993" s="12">
        <v>-3.6769657281391102E-2</v>
      </c>
      <c r="R993" s="12">
        <v>-5.6971361384980997E-2</v>
      </c>
      <c r="S993" s="12">
        <v>-2.0433062940041199E-2</v>
      </c>
      <c r="T993" s="12">
        <v>-9.4669259442650797E-2</v>
      </c>
      <c r="U993" s="12">
        <v>-3.2648184369420902E-3</v>
      </c>
      <c r="V993" s="12">
        <v>-1.58145772545525E-3</v>
      </c>
      <c r="W993" s="12">
        <v>-2.6447364828060899E-2</v>
      </c>
      <c r="X993" s="12">
        <v>-4.5992086375196597E-2</v>
      </c>
      <c r="Y993" s="12">
        <v>-5.50036678916156E-2</v>
      </c>
      <c r="Z993" s="12">
        <v>1.9686303389413198E-2</v>
      </c>
      <c r="AA993" s="12">
        <v>-1.8325979963261501E-2</v>
      </c>
      <c r="AB993" s="12">
        <v>-7.1994460197754406E-2</v>
      </c>
      <c r="AC993" s="12">
        <v>3.6393154675516699E-3</v>
      </c>
      <c r="AD993" s="12">
        <v>-1.1482009417671701E-2</v>
      </c>
      <c r="AE993" s="12">
        <v>-2.69479700258289E-2</v>
      </c>
      <c r="AF993" s="12">
        <v>-1.1877035905785999E-2</v>
      </c>
      <c r="AG993" s="12">
        <v>-4.0866027800560902E-2</v>
      </c>
      <c r="AH993" s="12">
        <v>-2.8409283079485401E-2</v>
      </c>
      <c r="AI993" s="12">
        <v>-2.0123946319480699E-2</v>
      </c>
      <c r="AJ993" s="12">
        <v>-1.7878760252734702E-2</v>
      </c>
      <c r="AK993" s="12">
        <v>-4.7626131783166702E-3</v>
      </c>
      <c r="AL993" s="12">
        <v>3.5670696792281299E-3</v>
      </c>
      <c r="AM993" s="12">
        <v>-8.8939494579313005E-3</v>
      </c>
      <c r="AN993" s="12">
        <v>-1.6686134653815899E-2</v>
      </c>
      <c r="AO993" s="12">
        <v>-2.31271190520402E-2</v>
      </c>
      <c r="AP993" s="12">
        <v>-1.0449270822167799E-2</v>
      </c>
      <c r="AQ993" s="12">
        <v>-4.1317900721457697E-2</v>
      </c>
      <c r="AR993" s="12">
        <v>2.0705106839007802E-2</v>
      </c>
      <c r="AS993" s="12">
        <v>-9.5362969395477205E-3</v>
      </c>
      <c r="AT993" s="12">
        <v>-4.1893543828239697E-2</v>
      </c>
      <c r="AU993" s="12">
        <v>2.63520262558068E-2</v>
      </c>
      <c r="AW993">
        <f t="array" ref="AW993">SUMPRODUCT(B993:AU993,TRANSPOSE('QoL regression results'!$H$3:$H$48))</f>
        <v>0.87218388176129968</v>
      </c>
    </row>
    <row r="994" spans="1:49" x14ac:dyDescent="0.3">
      <c r="A994">
        <v>993</v>
      </c>
      <c r="B994" s="12">
        <v>0.89580486007904703</v>
      </c>
      <c r="C994" s="12">
        <v>1.4588367986635199E-3</v>
      </c>
      <c r="D994" s="12">
        <v>1.3437929029080699E-2</v>
      </c>
      <c r="E994" s="12">
        <v>-2.4591963624919201E-2</v>
      </c>
      <c r="F994" s="12">
        <v>1.29418224544141E-2</v>
      </c>
      <c r="G994" s="12">
        <v>-7.8389190907879997E-4</v>
      </c>
      <c r="H994" s="12">
        <v>-6.1653957186319098E-3</v>
      </c>
      <c r="I994" s="12">
        <v>-2.66683911806409E-3</v>
      </c>
      <c r="J994" s="12">
        <v>-5.4993214771940302E-2</v>
      </c>
      <c r="K994" s="12">
        <v>-4.1486125495428898E-2</v>
      </c>
      <c r="L994" s="12">
        <v>-0.104810116993209</v>
      </c>
      <c r="M994" s="12">
        <v>-7.3501748752222804E-2</v>
      </c>
      <c r="N994" s="12">
        <v>-1.37064317557036E-2</v>
      </c>
      <c r="O994" s="12">
        <v>-3.8143474979060399E-2</v>
      </c>
      <c r="P994" s="12">
        <v>-8.6741902661113798E-2</v>
      </c>
      <c r="Q994" s="12">
        <v>-4.3649586682236598E-2</v>
      </c>
      <c r="R994" s="12">
        <v>-8.6462139418894995E-2</v>
      </c>
      <c r="S994" s="12">
        <v>-5.1917917279625601E-2</v>
      </c>
      <c r="T994" s="12">
        <v>-0.111806936782973</v>
      </c>
      <c r="U994" s="12">
        <v>4.6747032103862298E-3</v>
      </c>
      <c r="V994" s="12">
        <v>-0.13095021744325</v>
      </c>
      <c r="W994" s="12">
        <v>-2.13534386076027E-2</v>
      </c>
      <c r="X994" s="12">
        <v>-2.05653603106675E-2</v>
      </c>
      <c r="Y994" s="12">
        <v>-1.896691269818E-4</v>
      </c>
      <c r="Z994" s="12">
        <v>6.3749669206526697E-3</v>
      </c>
      <c r="AA994" s="12">
        <v>-2.1877440501979002E-2</v>
      </c>
      <c r="AB994" s="12">
        <v>-7.2970792779341001E-2</v>
      </c>
      <c r="AC994" s="12">
        <v>-3.2548808964128102E-2</v>
      </c>
      <c r="AD994" s="12">
        <v>4.2945053208239103E-2</v>
      </c>
      <c r="AE994" s="12">
        <v>-2.8753685833618401E-2</v>
      </c>
      <c r="AF994" s="12">
        <v>-8.9426608764260705E-3</v>
      </c>
      <c r="AG994" s="12">
        <v>-4.8078721299330399E-2</v>
      </c>
      <c r="AH994" s="12">
        <v>-2.9144130237364799E-2</v>
      </c>
      <c r="AI994" s="12">
        <v>-1.9540008803892499E-2</v>
      </c>
      <c r="AJ994" s="12">
        <v>-8.9952515452995496E-3</v>
      </c>
      <c r="AK994" s="12">
        <v>-2.9010933857349002E-3</v>
      </c>
      <c r="AL994" s="12">
        <v>3.9650463740856304E-3</v>
      </c>
      <c r="AM994" s="12">
        <v>-8.0556252290966499E-3</v>
      </c>
      <c r="AN994" s="12">
        <v>-1.83365687746984E-2</v>
      </c>
      <c r="AO994" s="12">
        <v>-3.6047471128074299E-2</v>
      </c>
      <c r="AP994" s="12">
        <v>-8.2754786293988396E-3</v>
      </c>
      <c r="AQ994" s="12">
        <v>-4.1906806001508701E-2</v>
      </c>
      <c r="AR994" s="12">
        <v>2.1945965816227701E-2</v>
      </c>
      <c r="AS994" s="12">
        <v>-1.06018764485002E-2</v>
      </c>
      <c r="AT994" s="12">
        <v>-4.65731098186506E-2</v>
      </c>
      <c r="AU994" s="12">
        <v>3.0274238026889999E-2</v>
      </c>
      <c r="AW994">
        <f t="array" ref="AW994">SUMPRODUCT(B994:AU994,TRANSPOSE('QoL regression results'!$H$3:$H$48))</f>
        <v>0.87062577621576787</v>
      </c>
    </row>
    <row r="995" spans="1:49" x14ac:dyDescent="0.3">
      <c r="A995">
        <v>994</v>
      </c>
      <c r="B995" s="12">
        <v>0.89375359033564705</v>
      </c>
      <c r="C995" s="12">
        <v>-4.1439684242466496E-3</v>
      </c>
      <c r="D995" s="12">
        <v>2.2373970056258699E-3</v>
      </c>
      <c r="E995" s="12">
        <v>-4.5787891902032501E-2</v>
      </c>
      <c r="F995" s="12">
        <v>1.4074307216503899E-2</v>
      </c>
      <c r="G995" s="12">
        <v>9.7963052249073392E-3</v>
      </c>
      <c r="H995" s="12">
        <v>-4.3455382132836801E-3</v>
      </c>
      <c r="I995" s="12">
        <v>-2.5248778584282601E-2</v>
      </c>
      <c r="J995" s="12">
        <v>-5.7386114116405901E-2</v>
      </c>
      <c r="K995" s="12">
        <v>-4.0662065995529101E-2</v>
      </c>
      <c r="L995" s="12">
        <v>-0.103871756786522</v>
      </c>
      <c r="M995" s="12">
        <v>-9.0424282266985997E-2</v>
      </c>
      <c r="N995" s="12">
        <v>-2.18106929429371E-2</v>
      </c>
      <c r="O995" s="12">
        <v>-6.3983048620675997E-2</v>
      </c>
      <c r="P995" s="12">
        <v>-9.3960657559354205E-2</v>
      </c>
      <c r="Q995" s="12">
        <v>-4.7842828900358E-2</v>
      </c>
      <c r="R995" s="12">
        <v>-5.7721149473085299E-2</v>
      </c>
      <c r="S995" s="12">
        <v>-4.5235841379286899E-2</v>
      </c>
      <c r="T995" s="12">
        <v>-0.10058919915501099</v>
      </c>
      <c r="U995" s="12">
        <v>-3.67729059541724E-3</v>
      </c>
      <c r="V995" s="12">
        <v>-0.130447085894217</v>
      </c>
      <c r="W995" s="12">
        <v>-3.3763499730729001E-2</v>
      </c>
      <c r="X995" s="12">
        <v>-3.1587715080700803E-2</v>
      </c>
      <c r="Y995" s="12">
        <v>3.5276873985781798E-3</v>
      </c>
      <c r="Z995" s="12">
        <v>-2.5701352924785498E-2</v>
      </c>
      <c r="AA995" s="12">
        <v>-2.73071902467018E-2</v>
      </c>
      <c r="AB995" s="12">
        <v>-6.8659837109874097E-2</v>
      </c>
      <c r="AC995" s="12">
        <v>-5.38627511493679E-2</v>
      </c>
      <c r="AD995" s="12">
        <v>-1.67925613841854E-2</v>
      </c>
      <c r="AE995" s="12">
        <v>-2.9144286290215302E-2</v>
      </c>
      <c r="AF995" s="12">
        <v>-7.3874661442577001E-3</v>
      </c>
      <c r="AG995" s="12">
        <v>-4.2570231784055099E-2</v>
      </c>
      <c r="AH995" s="12">
        <v>-2.6834703865624799E-2</v>
      </c>
      <c r="AI995" s="12">
        <v>-2.20641388277826E-2</v>
      </c>
      <c r="AJ995" s="12">
        <v>-1.7338745632485199E-2</v>
      </c>
      <c r="AK995" s="12">
        <v>-6.1144718548576003E-3</v>
      </c>
      <c r="AL995" s="12">
        <v>-3.4668764854342E-3</v>
      </c>
      <c r="AM995" s="12">
        <v>-4.8842738876148E-3</v>
      </c>
      <c r="AN995" s="12">
        <v>-1.7961434330380801E-2</v>
      </c>
      <c r="AO995" s="12">
        <v>-3.3365396759721097E-2</v>
      </c>
      <c r="AP995" s="12">
        <v>-8.3968607912299296E-3</v>
      </c>
      <c r="AQ995" s="12">
        <v>-3.7008645849960699E-2</v>
      </c>
      <c r="AR995" s="12">
        <v>2.3839578849559201E-2</v>
      </c>
      <c r="AS995" s="12">
        <v>-6.9709463386328999E-3</v>
      </c>
      <c r="AT995" s="12">
        <v>-3.7208538549058201E-2</v>
      </c>
      <c r="AU995" s="12">
        <v>3.53670830425942E-2</v>
      </c>
      <c r="AW995">
        <f t="array" ref="AW995">SUMPRODUCT(B995:AU995,TRANSPOSE('QoL regression results'!$H$3:$H$48))</f>
        <v>0.86345200998458804</v>
      </c>
    </row>
    <row r="996" spans="1:49" x14ac:dyDescent="0.3">
      <c r="A996">
        <v>995</v>
      </c>
      <c r="B996" s="12">
        <v>0.89819367528673999</v>
      </c>
      <c r="C996" s="12">
        <v>3.0863412691681902E-3</v>
      </c>
      <c r="D996" s="12">
        <v>5.3236449597379503E-3</v>
      </c>
      <c r="E996" s="12">
        <v>-1.21199840875491E-2</v>
      </c>
      <c r="F996" s="12">
        <v>2.1349346651189101E-2</v>
      </c>
      <c r="G996" s="12">
        <v>5.9174946336421003E-3</v>
      </c>
      <c r="H996" s="12">
        <v>1.0422313601053701E-2</v>
      </c>
      <c r="I996" s="12">
        <v>-2.5099779719210701E-2</v>
      </c>
      <c r="J996" s="12">
        <v>-8.7168707415700805E-2</v>
      </c>
      <c r="K996" s="12">
        <v>-3.8205399584762802E-2</v>
      </c>
      <c r="L996" s="12">
        <v>-7.5254094068649399E-2</v>
      </c>
      <c r="M996" s="12">
        <v>-5.3026046108191699E-2</v>
      </c>
      <c r="N996" s="12">
        <v>-1.40392753917787E-2</v>
      </c>
      <c r="O996" s="12">
        <v>-4.7483849290837397E-2</v>
      </c>
      <c r="P996" s="12">
        <v>-0.104357503659851</v>
      </c>
      <c r="Q996" s="12">
        <v>-5.1236688141515399E-2</v>
      </c>
      <c r="R996" s="12">
        <v>-3.7899935605059602E-2</v>
      </c>
      <c r="S996" s="12">
        <v>-5.1660962110111897E-2</v>
      </c>
      <c r="T996" s="12">
        <v>-0.106540502591612</v>
      </c>
      <c r="U996" s="12">
        <v>1.9278665012666198E-2</v>
      </c>
      <c r="V996" s="12">
        <v>-6.2103463000811203E-2</v>
      </c>
      <c r="W996" s="12">
        <v>-3.4779702450267E-2</v>
      </c>
      <c r="X996" s="12">
        <v>-3.4041636925622197E-2</v>
      </c>
      <c r="Y996" s="12">
        <v>9.6837460641243898E-3</v>
      </c>
      <c r="Z996" s="12">
        <v>-7.4081922733296504E-4</v>
      </c>
      <c r="AA996" s="12">
        <v>-1.7342888210384998E-2</v>
      </c>
      <c r="AB996" s="12">
        <v>-7.6334055638830903E-2</v>
      </c>
      <c r="AC996" s="12">
        <v>-2.6427591890567799E-3</v>
      </c>
      <c r="AD996" s="12">
        <v>2.11129162741534E-2</v>
      </c>
      <c r="AE996" s="12">
        <v>-2.66556717359266E-2</v>
      </c>
      <c r="AF996" s="12">
        <v>-2.4285270193821502E-2</v>
      </c>
      <c r="AG996" s="12">
        <v>-4.1930701085868001E-2</v>
      </c>
      <c r="AH996" s="12">
        <v>-3.2994926976267901E-2</v>
      </c>
      <c r="AI996" s="12">
        <v>-1.6490978333084199E-2</v>
      </c>
      <c r="AJ996" s="12">
        <v>-1.08497031787303E-2</v>
      </c>
      <c r="AK996" s="12">
        <v>-9.2045707670276398E-3</v>
      </c>
      <c r="AL996" s="12">
        <v>-2.3926389140596101E-4</v>
      </c>
      <c r="AM996" s="12">
        <v>-1.6129171896031601E-2</v>
      </c>
      <c r="AN996" s="12">
        <v>-2.27040566479953E-2</v>
      </c>
      <c r="AO996" s="12">
        <v>-3.7786234105102498E-2</v>
      </c>
      <c r="AP996" s="12">
        <v>-1.39207331067962E-2</v>
      </c>
      <c r="AQ996" s="12">
        <v>-3.4344624996033898E-2</v>
      </c>
      <c r="AR996" s="12">
        <v>2.1539581489639699E-2</v>
      </c>
      <c r="AS996" s="12">
        <v>-8.0446222550495296E-3</v>
      </c>
      <c r="AT996" s="12">
        <v>-3.9562718185173602E-2</v>
      </c>
      <c r="AU996" s="12">
        <v>2.6904641940339601E-2</v>
      </c>
      <c r="AW996">
        <f t="array" ref="AW996">SUMPRODUCT(B996:AU996,TRANSPOSE('QoL regression results'!$H$3:$H$48))</f>
        <v>0.86495948441906612</v>
      </c>
    </row>
    <row r="997" spans="1:49" x14ac:dyDescent="0.3">
      <c r="A997">
        <v>996</v>
      </c>
      <c r="B997" s="12">
        <v>0.89424529513213402</v>
      </c>
      <c r="C997" s="12">
        <v>3.5941733572452701E-4</v>
      </c>
      <c r="D997" s="12">
        <v>1.70177714873577E-2</v>
      </c>
      <c r="E997" s="12">
        <v>-1.9451895395345999E-2</v>
      </c>
      <c r="F997" s="12">
        <v>1.41271936222154E-2</v>
      </c>
      <c r="G997" s="12">
        <v>2.64017321613213E-3</v>
      </c>
      <c r="H997" s="12">
        <v>-1.17505368340944E-2</v>
      </c>
      <c r="I997" s="12">
        <v>4.7544898839595503E-3</v>
      </c>
      <c r="J997" s="12">
        <v>-6.1423217807998302E-2</v>
      </c>
      <c r="K997" s="12">
        <v>-4.4176688590679997E-2</v>
      </c>
      <c r="L997" s="12">
        <v>-9.4195901450476502E-2</v>
      </c>
      <c r="M997" s="12">
        <v>-0.116813853861282</v>
      </c>
      <c r="N997" s="12">
        <v>-1.96442271618779E-2</v>
      </c>
      <c r="O997" s="12">
        <v>-5.0090246574243803E-2</v>
      </c>
      <c r="P997" s="12">
        <v>-0.10529912420512499</v>
      </c>
      <c r="Q997" s="12">
        <v>-6.7537461199780602E-2</v>
      </c>
      <c r="R997" s="12">
        <v>-7.74022553390082E-2</v>
      </c>
      <c r="S997" s="12">
        <v>-4.0955762185743198E-2</v>
      </c>
      <c r="T997" s="12">
        <v>-9.4631546979881506E-2</v>
      </c>
      <c r="U997" s="12">
        <v>-1.0242075344844399E-2</v>
      </c>
      <c r="V997" s="12">
        <v>-4.4814807123806102E-2</v>
      </c>
      <c r="W997" s="12">
        <v>-1.36728601064257E-2</v>
      </c>
      <c r="X997" s="12">
        <v>-3.1997535547012103E-2</v>
      </c>
      <c r="Y997" s="12">
        <v>-3.0629742404323201E-2</v>
      </c>
      <c r="Z997" s="12">
        <v>2.2429696444647498E-2</v>
      </c>
      <c r="AA997" s="12">
        <v>-2.36081017061987E-2</v>
      </c>
      <c r="AB997" s="12">
        <v>-7.4701978550384004E-2</v>
      </c>
      <c r="AC997" s="12">
        <v>-6.30020633279402E-2</v>
      </c>
      <c r="AD997" s="12">
        <v>1.7222829652491799E-2</v>
      </c>
      <c r="AE997" s="12">
        <v>-2.9208226719479601E-2</v>
      </c>
      <c r="AF997" s="12">
        <v>-2.35493327164326E-2</v>
      </c>
      <c r="AG997" s="12">
        <v>-4.5151894898537603E-2</v>
      </c>
      <c r="AH997" s="12">
        <v>-3.1049776648401101E-2</v>
      </c>
      <c r="AI997" s="12">
        <v>-2.1602646973840098E-2</v>
      </c>
      <c r="AJ997" s="12">
        <v>-7.7339948010400504E-3</v>
      </c>
      <c r="AK997" s="12">
        <v>-4.1073239130614801E-3</v>
      </c>
      <c r="AL997" s="12">
        <v>7.1051673232498903E-3</v>
      </c>
      <c r="AM997" s="12">
        <v>-5.5478891773536399E-3</v>
      </c>
      <c r="AN997" s="12">
        <v>-1.4001534716976001E-2</v>
      </c>
      <c r="AO997" s="12">
        <v>-2.28480944337692E-2</v>
      </c>
      <c r="AP997" s="12">
        <v>-7.8886616057382598E-3</v>
      </c>
      <c r="AQ997" s="12">
        <v>-3.7220257570929102E-2</v>
      </c>
      <c r="AR997" s="12">
        <v>2.05696042732696E-2</v>
      </c>
      <c r="AS997" s="12">
        <v>-1.07959458896541E-2</v>
      </c>
      <c r="AT997" s="12">
        <v>-4.6717281825066202E-2</v>
      </c>
      <c r="AU997" s="12">
        <v>2.8906539184556899E-2</v>
      </c>
      <c r="AW997">
        <f t="array" ref="AW997">SUMPRODUCT(B997:AU997,TRANSPOSE('QoL regression results'!$H$3:$H$48))</f>
        <v>0.87030068580698272</v>
      </c>
    </row>
    <row r="998" spans="1:49" x14ac:dyDescent="0.3">
      <c r="A998">
        <v>997</v>
      </c>
      <c r="B998" s="12">
        <v>0.884867128890377</v>
      </c>
      <c r="C998" s="12">
        <v>3.3278721098966499E-3</v>
      </c>
      <c r="D998" s="12">
        <v>-1.93642073927101E-3</v>
      </c>
      <c r="E998" s="12">
        <v>-2.94962913613393E-2</v>
      </c>
      <c r="F998" s="12">
        <v>2.4173403291327899E-2</v>
      </c>
      <c r="G998" s="12">
        <v>1.25763747262694E-2</v>
      </c>
      <c r="H998" s="12">
        <v>1.03147826186668E-3</v>
      </c>
      <c r="I998" s="12">
        <v>-2.1557300817820601E-2</v>
      </c>
      <c r="J998" s="12">
        <v>-7.0953500892292506E-2</v>
      </c>
      <c r="K998" s="12">
        <v>-3.7341197632959101E-2</v>
      </c>
      <c r="L998" s="12">
        <v>-9.51155885648097E-2</v>
      </c>
      <c r="M998" s="12">
        <v>-8.4265643364730497E-2</v>
      </c>
      <c r="N998" s="12">
        <v>-1.0902450862507899E-2</v>
      </c>
      <c r="O998" s="12">
        <v>-7.21486486638864E-2</v>
      </c>
      <c r="P998" s="12">
        <v>-4.1595487309588799E-2</v>
      </c>
      <c r="Q998" s="12">
        <v>-6.4839674134902603E-2</v>
      </c>
      <c r="R998" s="12">
        <v>-8.8023440239995407E-2</v>
      </c>
      <c r="S998" s="12">
        <v>-2.8653720109665302E-2</v>
      </c>
      <c r="T998" s="12">
        <v>-0.106998092049962</v>
      </c>
      <c r="U998" s="12">
        <v>1.27086272909463E-2</v>
      </c>
      <c r="V998" s="12">
        <v>-8.4534567764821503E-2</v>
      </c>
      <c r="W998" s="12">
        <v>-2.0381448512165199E-2</v>
      </c>
      <c r="X998" s="12">
        <v>-3.0878468069508499E-2</v>
      </c>
      <c r="Y998" s="12">
        <v>-1.29299440979318E-2</v>
      </c>
      <c r="Z998" s="12">
        <v>4.3139462929935703E-3</v>
      </c>
      <c r="AA998" s="12">
        <v>-1.53580067658757E-2</v>
      </c>
      <c r="AB998" s="12">
        <v>-5.1988706895608798E-2</v>
      </c>
      <c r="AC998" s="12">
        <v>-2.7506214624074599E-2</v>
      </c>
      <c r="AD998" s="12">
        <v>-2.6213522144601702E-2</v>
      </c>
      <c r="AE998" s="12">
        <v>-2.6025062392236599E-2</v>
      </c>
      <c r="AF998" s="12">
        <v>-2.0078785023041602E-2</v>
      </c>
      <c r="AG998" s="12">
        <v>-3.8858837653398003E-2</v>
      </c>
      <c r="AH998" s="12">
        <v>-3.5412410548681002E-2</v>
      </c>
      <c r="AI998" s="12">
        <v>-1.22944967455527E-2</v>
      </c>
      <c r="AJ998" s="12">
        <v>-9.8302731567396998E-3</v>
      </c>
      <c r="AK998" s="12">
        <v>-7.6320473644581896E-3</v>
      </c>
      <c r="AL998" s="12">
        <v>2.60701562493513E-3</v>
      </c>
      <c r="AM998" s="12">
        <v>-1.04563250281014E-2</v>
      </c>
      <c r="AN998" s="12">
        <v>-2.09832614778332E-2</v>
      </c>
      <c r="AO998" s="12">
        <v>-3.7327089170560303E-2</v>
      </c>
      <c r="AP998" s="12">
        <v>-1.4477157663734299E-2</v>
      </c>
      <c r="AQ998" s="12">
        <v>-3.2203242282057502E-2</v>
      </c>
      <c r="AR998" s="12">
        <v>2.3646624566734501E-2</v>
      </c>
      <c r="AS998" s="12">
        <v>-8.7222820456746702E-3</v>
      </c>
      <c r="AT998" s="12">
        <v>-3.7729106085882098E-2</v>
      </c>
      <c r="AU998" s="12">
        <v>3.1734419767433998E-2</v>
      </c>
      <c r="AW998">
        <f t="array" ref="AW998">SUMPRODUCT(B998:AU998,TRANSPOSE('QoL regression results'!$H$3:$H$48))</f>
        <v>0.8520617339666311</v>
      </c>
    </row>
    <row r="999" spans="1:49" x14ac:dyDescent="0.3">
      <c r="A999">
        <v>998</v>
      </c>
      <c r="B999" s="12">
        <v>0.88889474687690595</v>
      </c>
      <c r="C999" s="12">
        <v>5.1206824651209501E-3</v>
      </c>
      <c r="D999" s="12">
        <v>1.6850686224829801E-2</v>
      </c>
      <c r="E999" s="12">
        <v>-2.46415127609633E-2</v>
      </c>
      <c r="F999" s="12">
        <v>2.3922223999334299E-2</v>
      </c>
      <c r="G999" s="12">
        <v>1.3782898529453899E-2</v>
      </c>
      <c r="H999" s="12">
        <v>2.4688609654750699E-3</v>
      </c>
      <c r="I999" s="12">
        <v>-1.2503793168966E-2</v>
      </c>
      <c r="J999" s="12">
        <v>-5.4058635848924702E-2</v>
      </c>
      <c r="K999" s="12">
        <v>-4.0969753940709799E-2</v>
      </c>
      <c r="L999" s="12">
        <v>-9.8912706681146295E-2</v>
      </c>
      <c r="M999" s="12">
        <v>-0.14683574676598601</v>
      </c>
      <c r="N999" s="12">
        <v>-1.7248820316597899E-2</v>
      </c>
      <c r="O999" s="12">
        <v>-4.3533046247443703E-2</v>
      </c>
      <c r="P999" s="12">
        <v>-0.101660200285033</v>
      </c>
      <c r="Q999" s="12">
        <v>-3.9820484616958897E-2</v>
      </c>
      <c r="R999" s="12">
        <v>-0.10613625660319501</v>
      </c>
      <c r="S999" s="12">
        <v>-6.48232691928423E-2</v>
      </c>
      <c r="T999" s="12">
        <v>-5.1951250000319797E-2</v>
      </c>
      <c r="U999" s="12">
        <v>1.6609557004880201E-2</v>
      </c>
      <c r="V999" s="12">
        <v>-8.2170652773613406E-2</v>
      </c>
      <c r="W999" s="12">
        <v>-4.0142196050471798E-2</v>
      </c>
      <c r="X999" s="12">
        <v>-2.3742828258654699E-2</v>
      </c>
      <c r="Y999" s="12">
        <v>-1.04354114092451E-2</v>
      </c>
      <c r="Z999" s="12">
        <v>6.7664869495070203E-3</v>
      </c>
      <c r="AA999" s="12">
        <v>-2.7731427484520701E-2</v>
      </c>
      <c r="AB999" s="12">
        <v>-5.3477719744383201E-2</v>
      </c>
      <c r="AC999" s="12">
        <v>2.4136434370212699E-3</v>
      </c>
      <c r="AD999" s="12">
        <v>1.5608768497581299E-2</v>
      </c>
      <c r="AE999" s="12">
        <v>-3.05917377679958E-2</v>
      </c>
      <c r="AF999" s="12">
        <v>-9.7358162146580999E-3</v>
      </c>
      <c r="AG999" s="12">
        <v>-4.2823902270590401E-2</v>
      </c>
      <c r="AH999" s="12">
        <v>-3.9988652020227201E-2</v>
      </c>
      <c r="AI999" s="12">
        <v>-2.1174770797462002E-2</v>
      </c>
      <c r="AJ999" s="12">
        <v>-1.1936156011429701E-2</v>
      </c>
      <c r="AK999" s="12">
        <v>2.6427180475931799E-3</v>
      </c>
      <c r="AL999" s="12">
        <v>1.6016292516618701E-2</v>
      </c>
      <c r="AM999" s="12">
        <v>-4.9524239575878502E-3</v>
      </c>
      <c r="AN999" s="12">
        <v>-1.39847218940185E-2</v>
      </c>
      <c r="AO999" s="12">
        <v>-3.2522892479117202E-2</v>
      </c>
      <c r="AP999" s="12">
        <v>-1.13029358864138E-2</v>
      </c>
      <c r="AQ999" s="12">
        <v>-4.0202879016234698E-2</v>
      </c>
      <c r="AR999" s="12">
        <v>2.0008944909114802E-2</v>
      </c>
      <c r="AS999" s="12">
        <v>-1.28464624255064E-2</v>
      </c>
      <c r="AT999" s="12">
        <v>-4.4430775291591701E-2</v>
      </c>
      <c r="AU999" s="12">
        <v>3.3028931980079397E-2</v>
      </c>
      <c r="AW999">
        <f t="array" ref="AW999">SUMPRODUCT(B999:AU999,TRANSPOSE('QoL regression results'!$H$3:$H$48))</f>
        <v>0.86492238737329752</v>
      </c>
    </row>
    <row r="1000" spans="1:49" x14ac:dyDescent="0.3">
      <c r="A1000">
        <v>999</v>
      </c>
      <c r="B1000" s="12">
        <v>0.88885039424607704</v>
      </c>
      <c r="C1000" s="12">
        <v>7.6685941652566599E-3</v>
      </c>
      <c r="D1000" s="12">
        <v>1.6314207745817301E-2</v>
      </c>
      <c r="E1000" s="12">
        <v>2.44157691172605E-2</v>
      </c>
      <c r="F1000" s="12">
        <v>9.0470447483933392E-3</v>
      </c>
      <c r="G1000" s="12">
        <v>7.4326767479151697E-4</v>
      </c>
      <c r="H1000" s="12">
        <v>-3.2670607617473903E-2</v>
      </c>
      <c r="I1000" s="12">
        <v>-1.29265532659435E-2</v>
      </c>
      <c r="J1000" s="12">
        <v>-5.41855740506995E-2</v>
      </c>
      <c r="K1000" s="12">
        <v>-3.9394652138993798E-2</v>
      </c>
      <c r="L1000" s="12">
        <v>-9.1141025331115399E-2</v>
      </c>
      <c r="M1000" s="12">
        <v>-0.116731118368229</v>
      </c>
      <c r="N1000" s="12">
        <v>-1.5739186782311499E-2</v>
      </c>
      <c r="O1000" s="12">
        <v>-7.5147130408846699E-2</v>
      </c>
      <c r="P1000" s="12">
        <v>-6.0494997399763599E-2</v>
      </c>
      <c r="Q1000" s="12">
        <v>-6.4442065003765994E-2</v>
      </c>
      <c r="R1000" s="12">
        <v>-7.4826973712362202E-2</v>
      </c>
      <c r="S1000" s="12">
        <v>-4.4071476650780199E-2</v>
      </c>
      <c r="T1000" s="12">
        <v>-9.6438422628372197E-2</v>
      </c>
      <c r="U1000" s="12">
        <v>1.56108637276898E-2</v>
      </c>
      <c r="V1000" s="12">
        <v>-0.130380975353968</v>
      </c>
      <c r="W1000" s="12">
        <v>-2.4598208991749301E-2</v>
      </c>
      <c r="X1000" s="12">
        <v>-2.0103139046750401E-2</v>
      </c>
      <c r="Y1000" s="12">
        <v>1.01944524240421E-2</v>
      </c>
      <c r="Z1000" s="12">
        <v>-2.35391662239442E-2</v>
      </c>
      <c r="AA1000" s="12">
        <v>-2.1728077254984601E-2</v>
      </c>
      <c r="AB1000" s="12">
        <v>-6.0582640384239203E-2</v>
      </c>
      <c r="AC1000" s="12">
        <v>-3.3904625811298897E-2</v>
      </c>
      <c r="AD1000" s="12">
        <v>-2.3321114743105002E-2</v>
      </c>
      <c r="AE1000" s="12">
        <v>-2.8343362555375399E-2</v>
      </c>
      <c r="AF1000" s="12">
        <v>-2.14181063245742E-2</v>
      </c>
      <c r="AG1000" s="12">
        <v>-4.4216018953567297E-2</v>
      </c>
      <c r="AH1000" s="12">
        <v>-2.6490613361165E-2</v>
      </c>
      <c r="AI1000" s="12">
        <v>-1.5326959432051699E-2</v>
      </c>
      <c r="AJ1000" s="12">
        <v>-1.0585467369750299E-2</v>
      </c>
      <c r="AK1000" s="12">
        <v>-2.04634688580096E-3</v>
      </c>
      <c r="AL1000" s="12">
        <v>-5.8187666071646401E-4</v>
      </c>
      <c r="AM1000" s="12">
        <v>-6.8925060867474301E-3</v>
      </c>
      <c r="AN1000" s="12">
        <v>-2.60871042730597E-2</v>
      </c>
      <c r="AO1000" s="12">
        <v>-3.8358268230387703E-2</v>
      </c>
      <c r="AP1000" s="12">
        <v>-9.2628005266353099E-3</v>
      </c>
      <c r="AQ1000" s="12">
        <v>-4.0001953502515099E-2</v>
      </c>
      <c r="AR1000" s="12">
        <v>2.3869746078338201E-2</v>
      </c>
      <c r="AS1000" s="12">
        <v>-1.44715109911256E-2</v>
      </c>
      <c r="AT1000" s="12">
        <v>-4.4608414199605199E-2</v>
      </c>
      <c r="AU1000" s="12">
        <v>3.4037484768760597E-2</v>
      </c>
      <c r="AW1000">
        <f t="array" ref="AW1000">SUMPRODUCT(B1000:AU1000,TRANSPOSE('QoL regression results'!$H$3:$H$48))</f>
        <v>0.86177790422419553</v>
      </c>
    </row>
    <row r="1001" spans="1:49" x14ac:dyDescent="0.3">
      <c r="A1001">
        <v>1000</v>
      </c>
      <c r="B1001" s="12">
        <v>0.88463930410484404</v>
      </c>
      <c r="C1001" s="12">
        <v>5.7673524094881299E-3</v>
      </c>
      <c r="D1001" s="12">
        <v>-8.7407444200414894E-3</v>
      </c>
      <c r="E1001" s="12">
        <v>-4.0713682058324499E-2</v>
      </c>
      <c r="F1001" s="12">
        <v>2.1915057208876602E-2</v>
      </c>
      <c r="G1001" s="12">
        <v>2.2582500979119999E-2</v>
      </c>
      <c r="H1001" s="12">
        <v>1.1237585640671399E-2</v>
      </c>
      <c r="I1001" s="12">
        <v>-9.7801647322161497E-3</v>
      </c>
      <c r="J1001" s="12">
        <v>-3.04683526755395E-2</v>
      </c>
      <c r="K1001" s="12">
        <v>-3.6778754058181401E-2</v>
      </c>
      <c r="L1001" s="12">
        <v>-0.102767978515966</v>
      </c>
      <c r="M1001" s="12">
        <v>-0.11141345349194499</v>
      </c>
      <c r="N1001" s="12">
        <v>-1.6864624228805299E-2</v>
      </c>
      <c r="O1001" s="12">
        <v>-3.8582910287016603E-2</v>
      </c>
      <c r="P1001" s="12">
        <v>-0.137549181897726</v>
      </c>
      <c r="Q1001" s="12">
        <v>-8.6257139588740803E-2</v>
      </c>
      <c r="R1001" s="12">
        <v>-3.9622998351525197E-2</v>
      </c>
      <c r="S1001" s="12">
        <v>-3.9369790033224203E-2</v>
      </c>
      <c r="T1001" s="12">
        <v>-6.91168895894365E-2</v>
      </c>
      <c r="U1001" s="12">
        <v>2.40195270478587E-3</v>
      </c>
      <c r="V1001" s="12">
        <v>-6.17385224874374E-2</v>
      </c>
      <c r="W1001" s="12">
        <v>-3.7155624677284303E-2</v>
      </c>
      <c r="X1001" s="12">
        <v>-4.1230398285658602E-2</v>
      </c>
      <c r="Y1001" s="12">
        <v>2.0322046789774301E-2</v>
      </c>
      <c r="Z1001" s="12">
        <v>3.6544778013628099E-2</v>
      </c>
      <c r="AA1001" s="12">
        <v>-2.2811462449703501E-2</v>
      </c>
      <c r="AB1001" s="12">
        <v>-6.02223425458479E-2</v>
      </c>
      <c r="AC1001" s="12">
        <v>2.5489746429067501E-2</v>
      </c>
      <c r="AD1001" s="12">
        <v>1.7090225572525999E-2</v>
      </c>
      <c r="AE1001" s="12">
        <v>-2.4210594107555099E-2</v>
      </c>
      <c r="AF1001" s="12">
        <v>-1.4822468850465099E-2</v>
      </c>
      <c r="AG1001" s="12">
        <v>-3.6317990004251101E-2</v>
      </c>
      <c r="AH1001" s="12">
        <v>-3.92356149439817E-2</v>
      </c>
      <c r="AI1001" s="12">
        <v>-1.61251898978375E-2</v>
      </c>
      <c r="AJ1001" s="12">
        <v>-1.14742815533884E-2</v>
      </c>
      <c r="AK1001" s="12">
        <v>-2.7694695817789901E-3</v>
      </c>
      <c r="AL1001" s="12">
        <v>5.09246241321136E-3</v>
      </c>
      <c r="AM1001" s="12">
        <v>-7.0872496226409504E-3</v>
      </c>
      <c r="AN1001" s="12">
        <v>-1.75739196580691E-2</v>
      </c>
      <c r="AO1001" s="12">
        <v>-3.2281425796673702E-2</v>
      </c>
      <c r="AP1001" s="12">
        <v>-1.5724078667501001E-2</v>
      </c>
      <c r="AQ1001" s="12">
        <v>-4.1629736393252001E-2</v>
      </c>
      <c r="AR1001" s="12">
        <v>2.4557988588019299E-2</v>
      </c>
      <c r="AS1001" s="12">
        <v>-6.7819496984149602E-3</v>
      </c>
      <c r="AT1001" s="12">
        <v>-3.9402658394178197E-2</v>
      </c>
      <c r="AU1001" s="12">
        <v>2.9263015798153099E-2</v>
      </c>
      <c r="AW1001">
        <f t="array" ref="AW1001">SUMPRODUCT(B1001:AU1001,TRANSPOSE('QoL regression results'!$H$3:$H$48))</f>
        <v>0.85049615157407366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E25" sqref="E25"/>
    </sheetView>
  </sheetViews>
  <sheetFormatPr defaultRowHeight="14.4" x14ac:dyDescent="0.3"/>
  <cols>
    <col min="1" max="1" width="58.6640625" customWidth="1"/>
  </cols>
  <sheetData>
    <row r="1" spans="1:13" x14ac:dyDescent="0.3">
      <c r="B1" s="1" t="s">
        <v>248</v>
      </c>
      <c r="C1" s="1"/>
      <c r="D1" s="1"/>
      <c r="E1" s="1" t="s">
        <v>249</v>
      </c>
      <c r="F1" s="1"/>
      <c r="K1" t="s">
        <v>262</v>
      </c>
      <c r="L1" t="s">
        <v>263</v>
      </c>
    </row>
    <row r="2" spans="1:13" x14ac:dyDescent="0.3">
      <c r="B2" s="1" t="s">
        <v>38</v>
      </c>
      <c r="C2" s="1" t="s">
        <v>220</v>
      </c>
      <c r="E2" s="1" t="s">
        <v>38</v>
      </c>
      <c r="F2" s="1" t="s">
        <v>220</v>
      </c>
      <c r="H2" s="1" t="s">
        <v>258</v>
      </c>
      <c r="J2" s="2" t="s">
        <v>259</v>
      </c>
      <c r="K2">
        <f>IF(COUNTIF(H7:H9,1)=0,EXP(SUMPRODUCT(--B3:B30,$H$3:$H$30))/(1+EXP(SUMPRODUCT(--B3:B30,$H$3:$H$30))),1)</f>
        <v>9.7748406098730062E-2</v>
      </c>
      <c r="L2">
        <f>STDEV('cost part 1 bs coef'!AE2:AE1001)</f>
        <v>5.6101399442072689E-3</v>
      </c>
    </row>
    <row r="3" spans="1:13" x14ac:dyDescent="0.3">
      <c r="A3" t="s">
        <v>204</v>
      </c>
      <c r="B3" s="14">
        <v>-2.2161259019960502</v>
      </c>
      <c r="C3" t="s">
        <v>144</v>
      </c>
      <c r="D3">
        <f>B3*H3</f>
        <v>-2.2161259019960502</v>
      </c>
      <c r="E3" s="16">
        <v>7.8323220224249299</v>
      </c>
      <c r="F3" t="s">
        <v>142</v>
      </c>
      <c r="H3">
        <v>1</v>
      </c>
      <c r="J3" t="s">
        <v>261</v>
      </c>
      <c r="K3">
        <f>EXP(SUMPRODUCT(--E3:E30,$H$3:$H$30))</f>
        <v>2407.6234782558054</v>
      </c>
      <c r="L3">
        <f>STDEV('cost part 1 bs coef'!AF2:AF1001)</f>
        <v>61.778387046535897</v>
      </c>
    </row>
    <row r="4" spans="1:13" x14ac:dyDescent="0.3">
      <c r="A4" t="s">
        <v>221</v>
      </c>
      <c r="B4" s="14">
        <v>2.06327451341518</v>
      </c>
      <c r="C4" t="s">
        <v>153</v>
      </c>
      <c r="D4" s="17">
        <f t="shared" ref="D4:D30" si="0">B4*H4</f>
        <v>0</v>
      </c>
      <c r="E4" s="16">
        <v>0</v>
      </c>
      <c r="F4">
        <v>0</v>
      </c>
      <c r="H4">
        <f>IF('Annual Cost Prediction'!$D$2=2,1,0)</f>
        <v>0</v>
      </c>
      <c r="J4" t="s">
        <v>260</v>
      </c>
      <c r="K4">
        <f>K2*K3</f>
        <v>235.34135748538546</v>
      </c>
      <c r="L4">
        <f>STDEV('cost part 1 bs coef'!AG2:AG1001)</f>
        <v>15.526278283404654</v>
      </c>
    </row>
    <row r="5" spans="1:13" x14ac:dyDescent="0.3">
      <c r="A5" t="s">
        <v>222</v>
      </c>
      <c r="B5" s="14">
        <v>3.4759367149880398</v>
      </c>
      <c r="C5" t="s">
        <v>159</v>
      </c>
      <c r="D5" s="17">
        <f t="shared" si="0"/>
        <v>0</v>
      </c>
      <c r="E5" s="16">
        <v>0</v>
      </c>
      <c r="F5">
        <v>0</v>
      </c>
      <c r="H5">
        <f>IF('Annual Cost Prediction'!$D$2=3,1,0)</f>
        <v>0</v>
      </c>
    </row>
    <row r="6" spans="1:13" x14ac:dyDescent="0.3">
      <c r="A6" t="s">
        <v>223</v>
      </c>
      <c r="B6" s="14">
        <v>2.5966365335271102</v>
      </c>
      <c r="C6" t="s">
        <v>154</v>
      </c>
      <c r="D6" s="17">
        <f t="shared" si="0"/>
        <v>0</v>
      </c>
      <c r="E6" s="16">
        <v>0.36944668004841702</v>
      </c>
      <c r="F6" t="s">
        <v>143</v>
      </c>
      <c r="H6">
        <f>IF('Annual Cost Prediction'!$D$2=4,1,0)</f>
        <v>0</v>
      </c>
    </row>
    <row r="7" spans="1:13" x14ac:dyDescent="0.3">
      <c r="A7" t="s">
        <v>224</v>
      </c>
      <c r="B7" s="14">
        <v>0</v>
      </c>
      <c r="C7">
        <v>0</v>
      </c>
      <c r="D7" s="17">
        <f t="shared" si="0"/>
        <v>0</v>
      </c>
      <c r="E7" s="16">
        <v>0.33870028081189801</v>
      </c>
      <c r="F7" t="s">
        <v>145</v>
      </c>
      <c r="H7">
        <f>IF('Annual Cost Prediction'!$D4=2,1,0)</f>
        <v>0</v>
      </c>
      <c r="K7">
        <f>SUMPRODUCT(--B3:B30,$H$3:$H$30)</f>
        <v>-2.2224965172690982</v>
      </c>
      <c r="L7">
        <v>-1.661859</v>
      </c>
      <c r="M7">
        <f>K7-L7</f>
        <v>-0.56063751726909827</v>
      </c>
    </row>
    <row r="8" spans="1:13" x14ac:dyDescent="0.3">
      <c r="A8" t="s">
        <v>225</v>
      </c>
      <c r="B8" s="14">
        <v>0</v>
      </c>
      <c r="C8">
        <v>0</v>
      </c>
      <c r="D8" s="17">
        <f t="shared" si="0"/>
        <v>0</v>
      </c>
      <c r="E8" s="16">
        <v>1.3577670308913301</v>
      </c>
      <c r="F8" t="s">
        <v>143</v>
      </c>
      <c r="H8">
        <f>IF('Annual Cost Prediction'!$D5=2,1,0)</f>
        <v>0</v>
      </c>
      <c r="K8">
        <f>SUMPRODUCT(--E3:E30,$H$3:$H$30)</f>
        <v>7.7863954313521875</v>
      </c>
    </row>
    <row r="9" spans="1:13" x14ac:dyDescent="0.3">
      <c r="A9" t="s">
        <v>226</v>
      </c>
      <c r="B9" s="14">
        <v>0</v>
      </c>
      <c r="C9">
        <v>0</v>
      </c>
      <c r="D9" s="17">
        <f t="shared" si="0"/>
        <v>0</v>
      </c>
      <c r="E9" s="16">
        <v>0.23793286655522999</v>
      </c>
      <c r="F9" t="s">
        <v>137</v>
      </c>
      <c r="H9">
        <f>IF('Annual Cost Prediction'!$D6=2,1,0)</f>
        <v>0</v>
      </c>
    </row>
    <row r="10" spans="1:13" x14ac:dyDescent="0.3">
      <c r="A10" t="s">
        <v>227</v>
      </c>
      <c r="B10" s="14">
        <v>0</v>
      </c>
      <c r="C10">
        <v>0</v>
      </c>
      <c r="D10" s="17">
        <f t="shared" si="0"/>
        <v>0</v>
      </c>
      <c r="E10" s="16">
        <v>-0.206937605282183</v>
      </c>
      <c r="F10" t="s">
        <v>146</v>
      </c>
      <c r="H10">
        <f>IF(COUNTIF(H7:H9,1),1,0)</f>
        <v>0</v>
      </c>
    </row>
    <row r="11" spans="1:13" x14ac:dyDescent="0.3">
      <c r="A11" t="s">
        <v>228</v>
      </c>
      <c r="B11" s="14">
        <v>4.9561576577661102</v>
      </c>
      <c r="C11" t="s">
        <v>155</v>
      </c>
      <c r="D11" s="17">
        <f t="shared" si="0"/>
        <v>0</v>
      </c>
      <c r="E11" s="16">
        <v>0.71633302753399597</v>
      </c>
      <c r="F11" t="s">
        <v>138</v>
      </c>
      <c r="H11">
        <f>IF('Annual Cost Prediction'!$D7=2,1,0)</f>
        <v>0</v>
      </c>
    </row>
    <row r="12" spans="1:13" x14ac:dyDescent="0.3">
      <c r="A12" t="s">
        <v>229</v>
      </c>
      <c r="B12" s="14">
        <v>4.4863318404325403</v>
      </c>
      <c r="C12" t="s">
        <v>156</v>
      </c>
      <c r="D12" s="17">
        <f t="shared" si="0"/>
        <v>0</v>
      </c>
      <c r="E12" s="16">
        <v>0.37197601487003001</v>
      </c>
      <c r="F12" t="s">
        <v>141</v>
      </c>
      <c r="H12">
        <f>IF('Annual Cost Prediction'!$D8=2,1,0)</f>
        <v>0</v>
      </c>
    </row>
    <row r="13" spans="1:13" x14ac:dyDescent="0.3">
      <c r="A13" t="s">
        <v>230</v>
      </c>
      <c r="B13" s="14">
        <v>4.3174746738676602</v>
      </c>
      <c r="C13" t="s">
        <v>158</v>
      </c>
      <c r="D13" s="17">
        <f t="shared" si="0"/>
        <v>0</v>
      </c>
      <c r="E13" s="16">
        <v>0.32722231939387197</v>
      </c>
      <c r="F13" t="s">
        <v>139</v>
      </c>
      <c r="H13">
        <f>IF('Annual Cost Prediction'!$D9=2,1,0)</f>
        <v>0</v>
      </c>
    </row>
    <row r="14" spans="1:13" x14ac:dyDescent="0.3">
      <c r="A14" t="s">
        <v>231</v>
      </c>
      <c r="B14" s="14">
        <v>2.9178408105058802</v>
      </c>
      <c r="C14" t="s">
        <v>157</v>
      </c>
      <c r="D14" s="17">
        <f t="shared" si="0"/>
        <v>0</v>
      </c>
      <c r="E14" s="16">
        <v>0</v>
      </c>
      <c r="F14">
        <v>0</v>
      </c>
      <c r="H14">
        <f>IF('Annual Cost Prediction'!$D10=2,1,0)</f>
        <v>0</v>
      </c>
    </row>
    <row r="15" spans="1:13" x14ac:dyDescent="0.3">
      <c r="A15" t="s">
        <v>232</v>
      </c>
      <c r="B15" s="14">
        <v>2.4393435889902499</v>
      </c>
      <c r="C15" t="s">
        <v>151</v>
      </c>
      <c r="D15" s="17">
        <f t="shared" si="0"/>
        <v>0</v>
      </c>
      <c r="E15" s="16">
        <v>0</v>
      </c>
      <c r="F15">
        <v>0</v>
      </c>
      <c r="H15">
        <f>IF('Annual Cost Prediction'!$D11=2,1,0)</f>
        <v>0</v>
      </c>
    </row>
    <row r="16" spans="1:13" x14ac:dyDescent="0.3">
      <c r="A16" t="s">
        <v>233</v>
      </c>
      <c r="B16" s="14">
        <v>4.0207463320411199</v>
      </c>
      <c r="C16" t="s">
        <v>152</v>
      </c>
      <c r="D16" s="17">
        <f t="shared" si="0"/>
        <v>0</v>
      </c>
      <c r="E16" s="16">
        <v>0</v>
      </c>
      <c r="F16">
        <v>0</v>
      </c>
      <c r="H16">
        <f>IF('Annual Cost Prediction'!$D12=2,1,0)</f>
        <v>0</v>
      </c>
    </row>
    <row r="17" spans="1:8" x14ac:dyDescent="0.3">
      <c r="A17" t="s">
        <v>234</v>
      </c>
      <c r="B17" s="14">
        <v>4.4948264440020802</v>
      </c>
      <c r="C17" t="s">
        <v>161</v>
      </c>
      <c r="D17" s="17">
        <f t="shared" si="0"/>
        <v>0</v>
      </c>
      <c r="E17" s="16">
        <v>0.32825896531617499</v>
      </c>
      <c r="F17" t="s">
        <v>150</v>
      </c>
      <c r="H17">
        <f>IF('Annual Cost Prediction'!$D13=2,1,0)</f>
        <v>0</v>
      </c>
    </row>
    <row r="18" spans="1:8" x14ac:dyDescent="0.3">
      <c r="A18" t="s">
        <v>235</v>
      </c>
      <c r="B18" s="14">
        <v>3.81772894104436</v>
      </c>
      <c r="C18" t="s">
        <v>149</v>
      </c>
      <c r="D18" s="17">
        <f t="shared" si="0"/>
        <v>0</v>
      </c>
      <c r="E18" s="16">
        <v>0.24013148110884899</v>
      </c>
      <c r="F18" t="s">
        <v>28</v>
      </c>
      <c r="H18">
        <f>IF('Annual Cost Prediction'!$D14=2,1,0)</f>
        <v>0</v>
      </c>
    </row>
    <row r="19" spans="1:8" x14ac:dyDescent="0.3">
      <c r="A19" t="s">
        <v>236</v>
      </c>
      <c r="B19" s="14">
        <v>1.7741996542963501</v>
      </c>
      <c r="C19" t="s">
        <v>160</v>
      </c>
      <c r="D19" s="17">
        <f t="shared" si="0"/>
        <v>0</v>
      </c>
      <c r="E19" s="16">
        <v>0</v>
      </c>
      <c r="F19">
        <v>0</v>
      </c>
      <c r="H19">
        <f>IF('Annual Cost Prediction'!$D15=2,1,0)</f>
        <v>0</v>
      </c>
    </row>
    <row r="20" spans="1:8" x14ac:dyDescent="0.3">
      <c r="A20" t="s">
        <v>237</v>
      </c>
      <c r="B20" s="14">
        <v>0.60580913621872201</v>
      </c>
      <c r="C20" t="s">
        <v>148</v>
      </c>
      <c r="D20" s="17">
        <f t="shared" si="0"/>
        <v>0</v>
      </c>
      <c r="E20" s="16">
        <v>0</v>
      </c>
      <c r="F20">
        <v>0</v>
      </c>
      <c r="H20">
        <f>IF('Annual Cost Prediction'!$D17=2,1,0)</f>
        <v>0</v>
      </c>
    </row>
    <row r="21" spans="1:8" x14ac:dyDescent="0.3">
      <c r="A21" t="s">
        <v>238</v>
      </c>
      <c r="B21" s="14">
        <v>0.15062528911679099</v>
      </c>
      <c r="C21" t="s">
        <v>138</v>
      </c>
      <c r="D21" s="17">
        <f t="shared" si="0"/>
        <v>0.15062528911679099</v>
      </c>
      <c r="E21" s="16">
        <v>0</v>
      </c>
      <c r="F21">
        <v>0</v>
      </c>
      <c r="H21">
        <f>IF('Annual Cost Prediction'!$D18=2,1,0)</f>
        <v>1</v>
      </c>
    </row>
    <row r="22" spans="1:8" x14ac:dyDescent="0.3">
      <c r="A22" t="s">
        <v>239</v>
      </c>
      <c r="B22" s="14">
        <v>0.26503013935701503</v>
      </c>
      <c r="C22" t="s">
        <v>138</v>
      </c>
      <c r="D22" s="17">
        <f t="shared" si="0"/>
        <v>0</v>
      </c>
      <c r="E22" s="16">
        <v>0</v>
      </c>
      <c r="F22">
        <v>0</v>
      </c>
      <c r="H22">
        <f>IF('Annual Cost Prediction'!$D$19&gt;2,1,0)</f>
        <v>0</v>
      </c>
    </row>
    <row r="23" spans="1:8" x14ac:dyDescent="0.3">
      <c r="A23" t="s">
        <v>240</v>
      </c>
      <c r="B23" s="14">
        <v>0</v>
      </c>
      <c r="C23">
        <v>0</v>
      </c>
      <c r="D23" s="17">
        <f t="shared" si="0"/>
        <v>0</v>
      </c>
      <c r="E23" s="16">
        <v>8.9162731607128398E-2</v>
      </c>
      <c r="F23" t="s">
        <v>23</v>
      </c>
      <c r="H23">
        <f>IF(OR('Annual Cost Prediction'!$D$19=2,'Annual Cost Prediction'!$D$19=3),1,0)</f>
        <v>0</v>
      </c>
    </row>
    <row r="24" spans="1:8" x14ac:dyDescent="0.3">
      <c r="A24" t="s">
        <v>241</v>
      </c>
      <c r="B24" s="14">
        <v>0</v>
      </c>
      <c r="C24">
        <v>0</v>
      </c>
      <c r="D24" s="17">
        <f t="shared" si="0"/>
        <v>0</v>
      </c>
      <c r="E24" s="16">
        <v>0.2243903577044</v>
      </c>
      <c r="F24" t="s">
        <v>140</v>
      </c>
      <c r="H24">
        <f>IF(OR('Annual Cost Prediction'!$D$19=4,'Annual Cost Prediction'!$D$19=5),1,0)</f>
        <v>0</v>
      </c>
    </row>
    <row r="25" spans="1:8" x14ac:dyDescent="0.3">
      <c r="A25" t="s">
        <v>242</v>
      </c>
      <c r="B25" s="14">
        <v>1.00695800113567</v>
      </c>
      <c r="C25" t="s">
        <v>147</v>
      </c>
      <c r="D25" s="17">
        <f t="shared" si="0"/>
        <v>0</v>
      </c>
      <c r="E25" s="16">
        <v>0</v>
      </c>
      <c r="F25">
        <v>0</v>
      </c>
      <c r="H25">
        <f>IF('Annual Cost Prediction'!$D20=2,1,0)</f>
        <v>0</v>
      </c>
    </row>
    <row r="26" spans="1:8" x14ac:dyDescent="0.3">
      <c r="A26" t="s">
        <v>243</v>
      </c>
      <c r="B26" s="14">
        <v>8.8499583269480903E-2</v>
      </c>
      <c r="C26" t="s">
        <v>135</v>
      </c>
      <c r="D26" s="17">
        <f t="shared" si="0"/>
        <v>0</v>
      </c>
      <c r="E26" s="16">
        <v>0</v>
      </c>
      <c r="F26">
        <v>0</v>
      </c>
      <c r="H26">
        <f>IF('Annual Cost Prediction'!$D21=2,1,0)</f>
        <v>0</v>
      </c>
    </row>
    <row r="27" spans="1:8" x14ac:dyDescent="0.3">
      <c r="A27" t="s">
        <v>244</v>
      </c>
      <c r="B27" s="14">
        <v>0.22427986341405601</v>
      </c>
      <c r="C27" t="s">
        <v>29</v>
      </c>
      <c r="D27" s="17">
        <f t="shared" si="0"/>
        <v>-0.15699590438983921</v>
      </c>
      <c r="E27" s="16">
        <v>6.5609415818203606E-2</v>
      </c>
      <c r="F27" t="s">
        <v>14</v>
      </c>
      <c r="H27">
        <f>('Annual Cost Prediction'!$B23-65)/10</f>
        <v>-0.7</v>
      </c>
    </row>
    <row r="28" spans="1:8" x14ac:dyDescent="0.3">
      <c r="A28" t="s">
        <v>245</v>
      </c>
      <c r="B28" s="14">
        <v>-0.190001782739637</v>
      </c>
      <c r="C28" t="s">
        <v>31</v>
      </c>
      <c r="D28" s="17">
        <f t="shared" si="0"/>
        <v>0</v>
      </c>
      <c r="E28" s="16">
        <v>0</v>
      </c>
      <c r="F28">
        <v>0</v>
      </c>
      <c r="H28">
        <f>IF('Annual Cost Prediction'!$D26=1,1,0)</f>
        <v>0</v>
      </c>
    </row>
    <row r="29" spans="1:8" x14ac:dyDescent="0.3">
      <c r="A29" t="s">
        <v>246</v>
      </c>
      <c r="B29" s="14">
        <v>0.11328983587217401</v>
      </c>
      <c r="C29" t="s">
        <v>136</v>
      </c>
      <c r="D29" s="17">
        <f t="shared" si="0"/>
        <v>0</v>
      </c>
      <c r="E29" s="16">
        <v>0</v>
      </c>
      <c r="F29">
        <v>0</v>
      </c>
      <c r="H29">
        <f>IF('Annual Cost Prediction'!$D24=2,1,0)</f>
        <v>0</v>
      </c>
    </row>
    <row r="30" spans="1:8" ht="17.399999999999999" x14ac:dyDescent="0.3">
      <c r="A30" t="s">
        <v>247</v>
      </c>
      <c r="B30" s="14">
        <v>0.10267563306253299</v>
      </c>
      <c r="C30" t="s">
        <v>28</v>
      </c>
      <c r="D30" s="17">
        <f t="shared" si="0"/>
        <v>0</v>
      </c>
      <c r="E30" s="16">
        <v>0</v>
      </c>
      <c r="F30">
        <v>0</v>
      </c>
      <c r="H30">
        <f>IF('Annual Cost Prediction'!$D25=2,1,0)</f>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01"/>
  <sheetViews>
    <sheetView topLeftCell="O1" workbookViewId="0">
      <selection activeCell="E25" sqref="E25"/>
    </sheetView>
  </sheetViews>
  <sheetFormatPr defaultRowHeight="14.4" x14ac:dyDescent="0.3"/>
  <sheetData>
    <row r="1" spans="1:33" x14ac:dyDescent="0.3">
      <c r="A1" t="s">
        <v>134</v>
      </c>
      <c r="B1" s="2" t="s">
        <v>85</v>
      </c>
      <c r="C1" s="8" t="s">
        <v>86</v>
      </c>
      <c r="D1" s="8" t="s">
        <v>87</v>
      </c>
      <c r="E1" s="8" t="s">
        <v>88</v>
      </c>
      <c r="F1" s="8" t="s">
        <v>89</v>
      </c>
      <c r="G1" s="3" t="s">
        <v>90</v>
      </c>
      <c r="H1" s="3" t="s">
        <v>91</v>
      </c>
      <c r="I1" s="2" t="s">
        <v>92</v>
      </c>
      <c r="J1" s="2" t="s">
        <v>93</v>
      </c>
      <c r="K1" s="5" t="s">
        <v>94</v>
      </c>
      <c r="L1" s="5" t="s">
        <v>95</v>
      </c>
      <c r="M1" s="2" t="s">
        <v>96</v>
      </c>
      <c r="N1" s="2" t="s">
        <v>97</v>
      </c>
      <c r="O1" s="2" t="s">
        <v>98</v>
      </c>
      <c r="P1" s="2" t="s">
        <v>99</v>
      </c>
      <c r="Q1" t="s">
        <v>100</v>
      </c>
      <c r="R1" t="s">
        <v>101</v>
      </c>
      <c r="S1" t="s">
        <v>102</v>
      </c>
      <c r="T1" t="s">
        <v>103</v>
      </c>
      <c r="U1" t="s">
        <v>104</v>
      </c>
      <c r="V1" t="s">
        <v>105</v>
      </c>
      <c r="W1" t="s">
        <v>106</v>
      </c>
      <c r="X1" t="s">
        <v>107</v>
      </c>
      <c r="Y1" t="s">
        <v>108</v>
      </c>
      <c r="Z1" t="s">
        <v>109</v>
      </c>
      <c r="AA1" t="s">
        <v>110</v>
      </c>
      <c r="AB1" t="s">
        <v>111</v>
      </c>
      <c r="AC1" t="s">
        <v>112</v>
      </c>
      <c r="AE1" t="s">
        <v>264</v>
      </c>
      <c r="AF1" t="s">
        <v>265</v>
      </c>
      <c r="AG1" t="s">
        <v>266</v>
      </c>
    </row>
    <row r="2" spans="1:33" x14ac:dyDescent="0.3">
      <c r="A2">
        <v>1</v>
      </c>
      <c r="B2" s="15">
        <v>-2.2695962916194699</v>
      </c>
      <c r="C2" s="15">
        <v>2.0142381778706402</v>
      </c>
      <c r="D2" s="15">
        <v>3.8343251009469199</v>
      </c>
      <c r="E2" s="15">
        <v>2.4100498962155901</v>
      </c>
      <c r="F2" s="15">
        <v>0</v>
      </c>
      <c r="G2" s="15">
        <v>0</v>
      </c>
      <c r="H2" s="15">
        <v>0</v>
      </c>
      <c r="I2" s="15">
        <v>0</v>
      </c>
      <c r="J2" s="15">
        <v>4.8219710917159997</v>
      </c>
      <c r="K2" s="15">
        <v>4.3518585271294903</v>
      </c>
      <c r="L2" s="15">
        <v>3.63529288742903</v>
      </c>
      <c r="M2" s="15">
        <v>3.0443503219035999</v>
      </c>
      <c r="N2" s="15">
        <v>2.3406602436887902</v>
      </c>
      <c r="O2" s="15">
        <v>3.9497348068725899</v>
      </c>
      <c r="P2" s="15">
        <v>4.0330546843050099</v>
      </c>
      <c r="Q2" s="15">
        <v>3.8025344391997602</v>
      </c>
      <c r="R2" s="15">
        <v>1.8694948641312299</v>
      </c>
      <c r="S2" s="15">
        <v>0.68446998641908197</v>
      </c>
      <c r="T2" s="15">
        <v>0.104609402332421</v>
      </c>
      <c r="U2" s="15">
        <v>0.23501106664802901</v>
      </c>
      <c r="V2" s="15">
        <v>0</v>
      </c>
      <c r="W2" s="15">
        <v>0</v>
      </c>
      <c r="X2" s="15">
        <v>0.99906909117443199</v>
      </c>
      <c r="Y2" s="15">
        <v>8.3142920393275602E-2</v>
      </c>
      <c r="Z2" s="15">
        <v>2.07091740209553E-2</v>
      </c>
      <c r="AA2" s="15">
        <v>-7.7454309032267604E-2</v>
      </c>
      <c r="AB2" s="15">
        <v>9.5980117340693297E-2</v>
      </c>
      <c r="AC2" s="15">
        <v>0.11146084376271199</v>
      </c>
      <c r="AE2">
        <f t="array" ref="AE2">IF(COUNTIF('Cost regression results'!$H$7:$H$10,1)=0,EXP(SUMPRODUCT(--B2:AC2,TRANSPOSE('Cost regression results'!$H$3:$H$30)))/(1+EXP(SUMPRODUCT(--B2:AC2,TRANSPOSE('Cost regression results'!$H$3:$H$30)))),1)</f>
        <v>0.1016080835577059</v>
      </c>
      <c r="AF2">
        <f>'cost part 2 bs coef'!AE2</f>
        <v>2593.4375913444464</v>
      </c>
      <c r="AG2">
        <f>AE2*AF2</f>
        <v>263.51422348302202</v>
      </c>
    </row>
    <row r="3" spans="1:33" x14ac:dyDescent="0.3">
      <c r="A3">
        <v>2</v>
      </c>
      <c r="B3" s="15">
        <v>-2.2170132976916399</v>
      </c>
      <c r="C3" s="15">
        <v>1.90576400314508</v>
      </c>
      <c r="D3" s="15">
        <v>3.4726667125185302</v>
      </c>
      <c r="E3" s="15">
        <v>2.27464502870271</v>
      </c>
      <c r="F3" s="15">
        <v>0</v>
      </c>
      <c r="G3" s="15">
        <v>0</v>
      </c>
      <c r="H3" s="15">
        <v>0</v>
      </c>
      <c r="I3" s="15">
        <v>0</v>
      </c>
      <c r="J3" s="15">
        <v>4.5899751981087302</v>
      </c>
      <c r="K3" s="15">
        <v>4.3108181981522096</v>
      </c>
      <c r="L3" s="15">
        <v>4.0472792368573698</v>
      </c>
      <c r="M3" s="15">
        <v>2.7846986333695201</v>
      </c>
      <c r="N3" s="15">
        <v>2.37790820287894</v>
      </c>
      <c r="O3" s="15">
        <v>3.7128805573560699</v>
      </c>
      <c r="P3" s="15">
        <v>4.7147034148890601</v>
      </c>
      <c r="Q3" s="15">
        <v>3.7364491404726099</v>
      </c>
      <c r="R3" s="15">
        <v>1.4210085701298101</v>
      </c>
      <c r="S3" s="15">
        <v>0.72511179259741299</v>
      </c>
      <c r="T3" s="15">
        <v>0.128624516582695</v>
      </c>
      <c r="U3" s="15">
        <v>0.22574041604001899</v>
      </c>
      <c r="V3" s="15">
        <v>0</v>
      </c>
      <c r="W3" s="15">
        <v>0</v>
      </c>
      <c r="X3" s="15">
        <v>0.91812829574689403</v>
      </c>
      <c r="Y3" s="15">
        <v>0.10639631433397399</v>
      </c>
      <c r="Z3" s="15">
        <v>2.3763099598863E-2</v>
      </c>
      <c r="AA3" s="15">
        <v>-0.21141238102597801</v>
      </c>
      <c r="AB3" s="15">
        <v>0.135819891228847</v>
      </c>
      <c r="AC3" s="15">
        <v>7.3030592186481905E-2</v>
      </c>
      <c r="AE3">
        <f t="array" ref="AE3">IF(COUNTIF('Cost regression results'!$H$7:$H$10,1)=0,EXP(SUMPRODUCT(--B3:AC3,TRANSPOSE('Cost regression results'!$H$3:$H$30)))/(1+EXP(SUMPRODUCT(--B3:AC3,TRANSPOSE('Cost regression results'!$H$3:$H$30)))),1)</f>
        <v>0.10860957469945785</v>
      </c>
      <c r="AF3">
        <f>'cost part 2 bs coef'!AE3</f>
        <v>2614.1797071346405</v>
      </c>
      <c r="AG3">
        <f t="shared" ref="AG3:AG66" si="0">AE3*AF3</f>
        <v>283.92494617984659</v>
      </c>
    </row>
    <row r="4" spans="1:33" x14ac:dyDescent="0.3">
      <c r="A4">
        <v>3</v>
      </c>
      <c r="B4" s="15">
        <v>-2.20059239478744</v>
      </c>
      <c r="C4" s="15">
        <v>2.5292023786244902</v>
      </c>
      <c r="D4" s="15">
        <v>3.4247036318054098</v>
      </c>
      <c r="E4" s="15">
        <v>2.3089979137331298</v>
      </c>
      <c r="F4" s="15">
        <v>0</v>
      </c>
      <c r="G4" s="15">
        <v>0</v>
      </c>
      <c r="H4" s="15">
        <v>0</v>
      </c>
      <c r="I4" s="15">
        <v>0</v>
      </c>
      <c r="J4" s="15">
        <v>5.10865001444221</v>
      </c>
      <c r="K4" s="15">
        <v>4.8644364038210197</v>
      </c>
      <c r="L4" s="15">
        <v>4.4820702399618302</v>
      </c>
      <c r="M4" s="15">
        <v>2.70836023148743</v>
      </c>
      <c r="N4" s="15">
        <v>2.4397751212018801</v>
      </c>
      <c r="O4" s="15">
        <v>4.0314130929829703</v>
      </c>
      <c r="P4" s="15">
        <v>4.0706126731763499</v>
      </c>
      <c r="Q4" s="15">
        <v>3.9949403685710698</v>
      </c>
      <c r="R4" s="15">
        <v>1.4233279422437599</v>
      </c>
      <c r="S4" s="15">
        <v>0.50266655415622397</v>
      </c>
      <c r="T4" s="15">
        <v>0.17651508503716301</v>
      </c>
      <c r="U4" s="15">
        <v>0.267322477306974</v>
      </c>
      <c r="V4" s="15">
        <v>0</v>
      </c>
      <c r="W4" s="15">
        <v>0</v>
      </c>
      <c r="X4" s="15">
        <v>1.1132187540820999</v>
      </c>
      <c r="Y4" s="15">
        <v>0.135903591232093</v>
      </c>
      <c r="Z4" s="15">
        <v>2.0207459527415799E-2</v>
      </c>
      <c r="AA4" s="15">
        <v>-0.219263390035348</v>
      </c>
      <c r="AB4" s="15">
        <v>5.5927481870730197E-2</v>
      </c>
      <c r="AC4" s="15">
        <v>8.80148903078352E-2</v>
      </c>
      <c r="AE4">
        <f t="array" ref="AE4">IF(COUNTIF('Cost regression results'!$H$7:$H$10,1)=0,EXP(SUMPRODUCT(--B4:AC4,TRANSPOSE('Cost regression results'!$H$3:$H$30)))/(1+EXP(SUMPRODUCT(--B4:AC4,TRANSPOSE('Cost regression results'!$H$3:$H$30)))),1)</f>
        <v>0.11524784910912564</v>
      </c>
      <c r="AF4">
        <f>'cost part 2 bs coef'!AE4</f>
        <v>2601.902862851678</v>
      </c>
      <c r="AG4">
        <f t="shared" si="0"/>
        <v>299.86370853453224</v>
      </c>
    </row>
    <row r="5" spans="1:33" x14ac:dyDescent="0.3">
      <c r="A5">
        <v>4</v>
      </c>
      <c r="B5" s="15">
        <v>-2.1985432666570399</v>
      </c>
      <c r="C5" s="15">
        <v>1.9476513926388701</v>
      </c>
      <c r="D5" s="15">
        <v>3.4176782696066899</v>
      </c>
      <c r="E5" s="15">
        <v>2.6136004860611202</v>
      </c>
      <c r="F5" s="15">
        <v>0</v>
      </c>
      <c r="G5" s="15">
        <v>0</v>
      </c>
      <c r="H5" s="15">
        <v>0</v>
      </c>
      <c r="I5" s="15">
        <v>0</v>
      </c>
      <c r="J5" s="15">
        <v>5.0850956815903503</v>
      </c>
      <c r="K5" s="15">
        <v>4.6869877409851197</v>
      </c>
      <c r="L5" s="15">
        <v>4.2685409081010404</v>
      </c>
      <c r="M5" s="15">
        <v>2.8728316921066499</v>
      </c>
      <c r="N5" s="15">
        <v>2.4307224858030798</v>
      </c>
      <c r="O5" s="15">
        <v>3.9988492693659001</v>
      </c>
      <c r="P5" s="15">
        <v>4.5936263548101204</v>
      </c>
      <c r="Q5" s="15">
        <v>3.8413549363963502</v>
      </c>
      <c r="R5" s="15">
        <v>1.6648375238566799</v>
      </c>
      <c r="S5" s="15">
        <v>0.76278693635614203</v>
      </c>
      <c r="T5" s="15">
        <v>0.18035725876457401</v>
      </c>
      <c r="U5" s="15">
        <v>0.21761062052001001</v>
      </c>
      <c r="V5" s="15">
        <v>0</v>
      </c>
      <c r="W5" s="15">
        <v>0</v>
      </c>
      <c r="X5" s="15">
        <v>1.10187873278433</v>
      </c>
      <c r="Y5" s="15">
        <v>7.2308896370636602E-2</v>
      </c>
      <c r="Z5" s="15">
        <v>2.0883355673281399E-2</v>
      </c>
      <c r="AA5" s="15">
        <v>-0.16118477099155701</v>
      </c>
      <c r="AB5" s="15">
        <v>7.36510033204201E-2</v>
      </c>
      <c r="AC5" s="15">
        <v>0.133785740754884</v>
      </c>
      <c r="AE5">
        <f t="array" ref="AE5">IF(COUNTIF('Cost regression results'!$H$7:$H$10,1)=0,EXP(SUMPRODUCT(--B5:AC5,TRANSPOSE('Cost regression results'!$H$3:$H$30)))/(1+EXP(SUMPRODUCT(--B5:AC5,TRANSPOSE('Cost regression results'!$H$3:$H$30)))),1)</f>
        <v>0.11580147027117006</v>
      </c>
      <c r="AF5">
        <f>'cost part 2 bs coef'!AE5</f>
        <v>2452.5791545330212</v>
      </c>
      <c r="AG5">
        <f t="shared" si="0"/>
        <v>284.01227205134705</v>
      </c>
    </row>
    <row r="6" spans="1:33" x14ac:dyDescent="0.3">
      <c r="A6">
        <v>5</v>
      </c>
      <c r="B6" s="15">
        <v>-2.2583993937987201</v>
      </c>
      <c r="C6" s="15">
        <v>2.1904094863881398</v>
      </c>
      <c r="D6" s="15">
        <v>3.1797280468015598</v>
      </c>
      <c r="E6" s="15">
        <v>2.65875908633685</v>
      </c>
      <c r="F6" s="15">
        <v>0</v>
      </c>
      <c r="G6" s="15">
        <v>0</v>
      </c>
      <c r="H6" s="15">
        <v>0</v>
      </c>
      <c r="I6" s="15">
        <v>0</v>
      </c>
      <c r="J6" s="15">
        <v>4.7020769133869598</v>
      </c>
      <c r="K6" s="15">
        <v>4.4385724764253798</v>
      </c>
      <c r="L6" s="15">
        <v>4.3648814793624302</v>
      </c>
      <c r="M6" s="15">
        <v>2.9051030629550398</v>
      </c>
      <c r="N6" s="15">
        <v>2.2917064774728999</v>
      </c>
      <c r="O6" s="15">
        <v>4.0210723514215099</v>
      </c>
      <c r="P6" s="15">
        <v>4.17883469187076</v>
      </c>
      <c r="Q6" s="15">
        <v>3.8282884022803199</v>
      </c>
      <c r="R6" s="15">
        <v>1.8315191336415699</v>
      </c>
      <c r="S6" s="15">
        <v>0.67142362132259803</v>
      </c>
      <c r="T6" s="15">
        <v>0.148861244138387</v>
      </c>
      <c r="U6" s="15">
        <v>0.34616441780610602</v>
      </c>
      <c r="V6" s="15">
        <v>0</v>
      </c>
      <c r="W6" s="15">
        <v>0</v>
      </c>
      <c r="X6" s="15">
        <v>0.99440149587342597</v>
      </c>
      <c r="Y6" s="15">
        <v>5.7335913077953701E-2</v>
      </c>
      <c r="Z6" s="15">
        <v>2.3753027170660999E-2</v>
      </c>
      <c r="AA6" s="15">
        <v>-0.15250697399475399</v>
      </c>
      <c r="AB6" s="15">
        <v>0.10616894549108299</v>
      </c>
      <c r="AC6" s="15">
        <v>0.15593395800260401</v>
      </c>
      <c r="AE6">
        <f t="array" ref="AE6">IF(COUNTIF('Cost regression results'!$H$7:$H$10,1)=0,EXP(SUMPRODUCT(--B6:AC6,TRANSPOSE('Cost regression results'!$H$3:$H$30)))/(1+EXP(SUMPRODUCT(--B6:AC6,TRANSPOSE('Cost regression results'!$H$3:$H$30)))),1)</f>
        <v>0.10657958574380837</v>
      </c>
      <c r="AF6">
        <f>'cost part 2 bs coef'!AE6</f>
        <v>2580.8394034335415</v>
      </c>
      <c r="AG6">
        <f t="shared" si="0"/>
        <v>275.06479448924438</v>
      </c>
    </row>
    <row r="7" spans="1:33" x14ac:dyDescent="0.3">
      <c r="A7">
        <v>6</v>
      </c>
      <c r="B7" s="15">
        <v>-2.2164270854508201</v>
      </c>
      <c r="C7" s="15">
        <v>2.0274215074258799</v>
      </c>
      <c r="D7" s="15">
        <v>3.0876850405444398</v>
      </c>
      <c r="E7" s="15">
        <v>2.98143230077341</v>
      </c>
      <c r="F7" s="15">
        <v>0</v>
      </c>
      <c r="G7" s="15">
        <v>0</v>
      </c>
      <c r="H7" s="15">
        <v>0</v>
      </c>
      <c r="I7" s="15">
        <v>0</v>
      </c>
      <c r="J7" s="15">
        <v>5.1616212545067004</v>
      </c>
      <c r="K7" s="15">
        <v>4.4059034136536397</v>
      </c>
      <c r="L7" s="15">
        <v>4.5110330597825596</v>
      </c>
      <c r="M7" s="15">
        <v>2.83278677830589</v>
      </c>
      <c r="N7" s="15">
        <v>2.5181469445257401</v>
      </c>
      <c r="O7" s="15">
        <v>3.9713014231388599</v>
      </c>
      <c r="P7" s="15">
        <v>4.8826210407550104</v>
      </c>
      <c r="Q7" s="15">
        <v>3.8111017144664401</v>
      </c>
      <c r="R7" s="15">
        <v>1.8618740582992701</v>
      </c>
      <c r="S7" s="15">
        <v>0.65958187008860103</v>
      </c>
      <c r="T7" s="15">
        <v>0.149069227592069</v>
      </c>
      <c r="U7" s="15">
        <v>0.28587664281471498</v>
      </c>
      <c r="V7" s="15">
        <v>0</v>
      </c>
      <c r="W7" s="15">
        <v>0</v>
      </c>
      <c r="X7" s="15">
        <v>1.0409248189173499</v>
      </c>
      <c r="Y7" s="15">
        <v>0.12842391216888399</v>
      </c>
      <c r="Z7" s="15">
        <v>2.3718490541068098E-2</v>
      </c>
      <c r="AA7" s="15">
        <v>-0.182876746277326</v>
      </c>
      <c r="AB7" s="15">
        <v>9.1251720486141094E-2</v>
      </c>
      <c r="AC7" s="15">
        <v>8.7628858043764593E-2</v>
      </c>
      <c r="AE7">
        <f t="array" ref="AE7">IF(COUNTIF('Cost regression results'!$H$7:$H$10,1)=0,EXP(SUMPRODUCT(--B7:AC7,TRANSPOSE('Cost regression results'!$H$3:$H$30)))/(1+EXP(SUMPRODUCT(--B7:AC7,TRANSPOSE('Cost regression results'!$H$3:$H$30)))),1)</f>
        <v>0.11066554831854447</v>
      </c>
      <c r="AF7">
        <f>'cost part 2 bs coef'!AE7</f>
        <v>2409.1326248332102</v>
      </c>
      <c r="AG7">
        <f t="shared" si="0"/>
        <v>266.60798289926151</v>
      </c>
    </row>
    <row r="8" spans="1:33" x14ac:dyDescent="0.3">
      <c r="A8">
        <v>7</v>
      </c>
      <c r="B8" s="15">
        <v>-2.3313835623971202</v>
      </c>
      <c r="C8" s="15">
        <v>2.1272946203582901</v>
      </c>
      <c r="D8" s="15">
        <v>3.1905857333522198</v>
      </c>
      <c r="E8" s="15">
        <v>2.6943431176042001</v>
      </c>
      <c r="F8" s="15">
        <v>0</v>
      </c>
      <c r="G8" s="15">
        <v>0</v>
      </c>
      <c r="H8" s="15">
        <v>0</v>
      </c>
      <c r="I8" s="15">
        <v>0</v>
      </c>
      <c r="J8" s="15">
        <v>5.0532747624600001</v>
      </c>
      <c r="K8" s="15">
        <v>4.3817931837573996</v>
      </c>
      <c r="L8" s="15">
        <v>4.20484636687614</v>
      </c>
      <c r="M8" s="15">
        <v>2.8410006795833702</v>
      </c>
      <c r="N8" s="15">
        <v>2.41279650032781</v>
      </c>
      <c r="O8" s="15">
        <v>4.2448542872221102</v>
      </c>
      <c r="P8" s="15">
        <v>4.4050704450223197</v>
      </c>
      <c r="Q8" s="15">
        <v>3.96875457124978</v>
      </c>
      <c r="R8" s="15">
        <v>1.4104171471207201</v>
      </c>
      <c r="S8" s="15">
        <v>0.76379905638175505</v>
      </c>
      <c r="T8" s="15">
        <v>0.301460193045471</v>
      </c>
      <c r="U8" s="15">
        <v>0.32648629324501399</v>
      </c>
      <c r="V8" s="15">
        <v>0</v>
      </c>
      <c r="W8" s="15">
        <v>0</v>
      </c>
      <c r="X8" s="15">
        <v>1.0159992334760899</v>
      </c>
      <c r="Y8" s="15">
        <v>9.1768969628082106E-2</v>
      </c>
      <c r="Z8" s="15">
        <v>2.31661144333235E-2</v>
      </c>
      <c r="AA8" s="15">
        <v>-0.18906597453093801</v>
      </c>
      <c r="AB8" s="15">
        <v>4.7129422106911401E-2</v>
      </c>
      <c r="AC8" s="15">
        <v>7.5958394914700897E-2</v>
      </c>
      <c r="AE8">
        <f t="array" ref="AE8">IF(COUNTIF('Cost regression results'!$H$7:$H$10,1)=0,EXP(SUMPRODUCT(--B8:AC8,TRANSPOSE('Cost regression results'!$H$3:$H$30)))/(1+EXP(SUMPRODUCT(--B8:AC8,TRANSPOSE('Cost regression results'!$H$3:$H$30)))),1)</f>
        <v>0.11444302976119416</v>
      </c>
      <c r="AF8">
        <f>'cost part 2 bs coef'!AE8</f>
        <v>2517.5617163997526</v>
      </c>
      <c r="AG8">
        <f t="shared" si="0"/>
        <v>288.11739043557998</v>
      </c>
    </row>
    <row r="9" spans="1:33" x14ac:dyDescent="0.3">
      <c r="A9">
        <v>8</v>
      </c>
      <c r="B9" s="15">
        <v>-2.3446584779387001</v>
      </c>
      <c r="C9" s="15">
        <v>1.6686793999546701</v>
      </c>
      <c r="D9" s="15">
        <v>3.7762722117607201</v>
      </c>
      <c r="E9" s="15">
        <v>2.5098850695583299</v>
      </c>
      <c r="F9" s="15">
        <v>0</v>
      </c>
      <c r="G9" s="15">
        <v>0</v>
      </c>
      <c r="H9" s="15">
        <v>0</v>
      </c>
      <c r="I9" s="15">
        <v>0</v>
      </c>
      <c r="J9" s="15">
        <v>4.8343903712408904</v>
      </c>
      <c r="K9" s="15">
        <v>4.6541004892800002</v>
      </c>
      <c r="L9" s="15">
        <v>4.89491653715538</v>
      </c>
      <c r="M9" s="15">
        <v>2.7955948940933499</v>
      </c>
      <c r="N9" s="15">
        <v>2.6868669189133598</v>
      </c>
      <c r="O9" s="15">
        <v>3.92031597728118</v>
      </c>
      <c r="P9" s="15">
        <v>4.8682144653130797</v>
      </c>
      <c r="Q9" s="15">
        <v>3.8779200705724599</v>
      </c>
      <c r="R9" s="15">
        <v>1.91748613333377</v>
      </c>
      <c r="S9" s="15">
        <v>0.665930920735751</v>
      </c>
      <c r="T9" s="15">
        <v>0.19479572632740699</v>
      </c>
      <c r="U9" s="15">
        <v>0.29464141264342297</v>
      </c>
      <c r="V9" s="15">
        <v>0</v>
      </c>
      <c r="W9" s="15">
        <v>0</v>
      </c>
      <c r="X9" s="15">
        <v>0.93260812457077802</v>
      </c>
      <c r="Y9" s="15">
        <v>0.106732895626623</v>
      </c>
      <c r="Z9" s="15">
        <v>2.37977598261126E-2</v>
      </c>
      <c r="AA9" s="15">
        <v>-0.118127961983818</v>
      </c>
      <c r="AB9" s="15">
        <v>0.14398870763572999</v>
      </c>
      <c r="AC9" s="15">
        <v>0.118721821867392</v>
      </c>
      <c r="AE9">
        <f t="array" ref="AE9">IF(COUNTIF('Cost regression results'!$H$7:$H$10,1)=0,EXP(SUMPRODUCT(--B9:AC9,TRANSPOSE('Cost regression results'!$H$3:$H$30)))/(1+EXP(SUMPRODUCT(--B9:AC9,TRANSPOSE('Cost regression results'!$H$3:$H$30)))),1)</f>
        <v>0.10279744207394234</v>
      </c>
      <c r="AF9">
        <f>'cost part 2 bs coef'!AE9</f>
        <v>2422.1509908732337</v>
      </c>
      <c r="AG9">
        <f t="shared" si="0"/>
        <v>248.99092617863329</v>
      </c>
    </row>
    <row r="10" spans="1:33" x14ac:dyDescent="0.3">
      <c r="A10">
        <v>9</v>
      </c>
      <c r="B10" s="15">
        <v>-2.2566002557068701</v>
      </c>
      <c r="C10" s="15">
        <v>1.9593420663882599</v>
      </c>
      <c r="D10" s="15">
        <v>3.61624323609042</v>
      </c>
      <c r="E10" s="15">
        <v>2.4899823423096499</v>
      </c>
      <c r="F10" s="15">
        <v>0</v>
      </c>
      <c r="G10" s="15">
        <v>0</v>
      </c>
      <c r="H10" s="15">
        <v>0</v>
      </c>
      <c r="I10" s="15">
        <v>0</v>
      </c>
      <c r="J10" s="15">
        <v>4.9245774881819298</v>
      </c>
      <c r="K10" s="15">
        <v>4.37004339085399</v>
      </c>
      <c r="L10" s="15">
        <v>4.2032696379580399</v>
      </c>
      <c r="M10" s="15">
        <v>2.4981559008577099</v>
      </c>
      <c r="N10" s="15">
        <v>2.5394013732154601</v>
      </c>
      <c r="O10" s="15">
        <v>3.97528619222722</v>
      </c>
      <c r="P10" s="15">
        <v>4.5073222779214701</v>
      </c>
      <c r="Q10" s="15">
        <v>3.8742279905366801</v>
      </c>
      <c r="R10" s="15">
        <v>1.3894419493835599</v>
      </c>
      <c r="S10" s="15">
        <v>0.80818703415619697</v>
      </c>
      <c r="T10" s="15">
        <v>0.16928804669333999</v>
      </c>
      <c r="U10" s="15">
        <v>0.38429928451866202</v>
      </c>
      <c r="V10" s="15">
        <v>0</v>
      </c>
      <c r="W10" s="15">
        <v>0</v>
      </c>
      <c r="X10" s="15">
        <v>1.0987533364052</v>
      </c>
      <c r="Y10" s="15">
        <v>7.4694938685115703E-2</v>
      </c>
      <c r="Z10" s="15">
        <v>2.2135362373700999E-2</v>
      </c>
      <c r="AA10" s="15">
        <v>-0.15885274882313499</v>
      </c>
      <c r="AB10" s="15">
        <v>8.4699929273428398E-2</v>
      </c>
      <c r="AC10" s="15">
        <v>7.1539349979532499E-2</v>
      </c>
      <c r="AE10">
        <f t="array" ref="AE10">IF(COUNTIF('Cost regression results'!$H$7:$H$10,1)=0,EXP(SUMPRODUCT(--B10:AC10,TRANSPOSE('Cost regression results'!$H$3:$H$30)))/(1+EXP(SUMPRODUCT(--B10:AC10,TRANSPOSE('Cost regression results'!$H$3:$H$30)))),1)</f>
        <v>0.10882429849166222</v>
      </c>
      <c r="AF10">
        <f>'cost part 2 bs coef'!AE10</f>
        <v>2541.1837368166366</v>
      </c>
      <c r="AG10">
        <f t="shared" si="0"/>
        <v>276.54253749749131</v>
      </c>
    </row>
    <row r="11" spans="1:33" x14ac:dyDescent="0.3">
      <c r="A11">
        <v>10</v>
      </c>
      <c r="B11" s="15">
        <v>-2.1514203754755501</v>
      </c>
      <c r="C11" s="15">
        <v>1.9754911153483901</v>
      </c>
      <c r="D11" s="15">
        <v>2.4092755444906202</v>
      </c>
      <c r="E11" s="15">
        <v>2.6190437457714402</v>
      </c>
      <c r="F11" s="15">
        <v>0</v>
      </c>
      <c r="G11" s="15">
        <v>0</v>
      </c>
      <c r="H11" s="15">
        <v>0</v>
      </c>
      <c r="I11" s="15">
        <v>0</v>
      </c>
      <c r="J11" s="15">
        <v>4.7153391766513302</v>
      </c>
      <c r="K11" s="15">
        <v>4.5048611688023801</v>
      </c>
      <c r="L11" s="15">
        <v>4.2424557471595801</v>
      </c>
      <c r="M11" s="15">
        <v>3.0549364482583901</v>
      </c>
      <c r="N11" s="15">
        <v>2.6001823385486502</v>
      </c>
      <c r="O11" s="15">
        <v>4.1144640082318</v>
      </c>
      <c r="P11" s="15">
        <v>4.6169235088064697</v>
      </c>
      <c r="Q11" s="15">
        <v>3.8649350154375899</v>
      </c>
      <c r="R11" s="15">
        <v>1.4023003672551499</v>
      </c>
      <c r="S11" s="15">
        <v>0.63034602436391596</v>
      </c>
      <c r="T11" s="15">
        <v>0.11652700789309001</v>
      </c>
      <c r="U11" s="15">
        <v>0.27802354789480499</v>
      </c>
      <c r="V11" s="15">
        <v>0</v>
      </c>
      <c r="W11" s="15">
        <v>0</v>
      </c>
      <c r="X11" s="15">
        <v>1.0312812750773199</v>
      </c>
      <c r="Y11" s="15">
        <v>0.12208365449132499</v>
      </c>
      <c r="Z11" s="15">
        <v>2.19426627395789E-2</v>
      </c>
      <c r="AA11" s="15">
        <v>-0.18924577063211501</v>
      </c>
      <c r="AB11" s="15">
        <v>9.5786564593214094E-2</v>
      </c>
      <c r="AC11" s="15">
        <v>5.7004777731992202E-2</v>
      </c>
      <c r="AE11">
        <f t="array" ref="AE11">IF(COUNTIF('Cost regression results'!$H$7:$H$10,1)=0,EXP(SUMPRODUCT(--B11:AC11,TRANSPOSE('Cost regression results'!$H$3:$H$30)))/(1+EXP(SUMPRODUCT(--B11:AC11,TRANSPOSE('Cost regression results'!$H$3:$H$30)))),1)</f>
        <v>0.11402679614645604</v>
      </c>
      <c r="AF11">
        <f>'cost part 2 bs coef'!AE11</f>
        <v>2483.0496727142754</v>
      </c>
      <c r="AG11">
        <f t="shared" si="0"/>
        <v>283.13419885211505</v>
      </c>
    </row>
    <row r="12" spans="1:33" x14ac:dyDescent="0.3">
      <c r="A12">
        <v>11</v>
      </c>
      <c r="B12" s="15">
        <v>-2.1662620593364199</v>
      </c>
      <c r="C12" s="15">
        <v>2.25384520645403</v>
      </c>
      <c r="D12" s="15">
        <v>3.5286331546460898</v>
      </c>
      <c r="E12" s="15">
        <v>2.7919696771222999</v>
      </c>
      <c r="F12" s="15">
        <v>0</v>
      </c>
      <c r="G12" s="15">
        <v>0</v>
      </c>
      <c r="H12" s="15">
        <v>0</v>
      </c>
      <c r="I12" s="15">
        <v>0</v>
      </c>
      <c r="J12" s="15">
        <v>5.0403674779797303</v>
      </c>
      <c r="K12" s="15">
        <v>4.4210158191131503</v>
      </c>
      <c r="L12" s="15">
        <v>3.8060223887390401</v>
      </c>
      <c r="M12" s="15">
        <v>2.7451648012309402</v>
      </c>
      <c r="N12" s="15">
        <v>2.52219612091158</v>
      </c>
      <c r="O12" s="15">
        <v>3.9767718684404398</v>
      </c>
      <c r="P12" s="15">
        <v>4.8681270842195801</v>
      </c>
      <c r="Q12" s="15">
        <v>3.9047251997832602</v>
      </c>
      <c r="R12" s="15">
        <v>1.65414301593601</v>
      </c>
      <c r="S12" s="15">
        <v>0.79247567482338799</v>
      </c>
      <c r="T12" s="15">
        <v>0.14573143431378899</v>
      </c>
      <c r="U12" s="15">
        <v>0.25757456299711101</v>
      </c>
      <c r="V12" s="15">
        <v>0</v>
      </c>
      <c r="W12" s="15">
        <v>0</v>
      </c>
      <c r="X12" s="15">
        <v>0.94669935795779603</v>
      </c>
      <c r="Y12" s="15">
        <v>5.9966839589293601E-2</v>
      </c>
      <c r="Z12" s="15">
        <v>2.26274146637306E-2</v>
      </c>
      <c r="AA12" s="15">
        <v>-0.19524120250787999</v>
      </c>
      <c r="AB12" s="15">
        <v>7.6087810359451197E-2</v>
      </c>
      <c r="AC12" s="15">
        <v>6.2861460716251802E-2</v>
      </c>
      <c r="AE12">
        <f t="array" ref="AE12">IF(COUNTIF('Cost regression results'!$H$7:$H$10,1)=0,EXP(SUMPRODUCT(--B12:AC12,TRANSPOSE('Cost regression results'!$H$3:$H$30)))/(1+EXP(SUMPRODUCT(--B12:AC12,TRANSPOSE('Cost regression results'!$H$3:$H$30)))),1)</f>
        <v>0.11543689746558039</v>
      </c>
      <c r="AF12">
        <f>'cost part 2 bs coef'!AE12</f>
        <v>2567.24667340714</v>
      </c>
      <c r="AG12">
        <f t="shared" si="0"/>
        <v>296.35499100695239</v>
      </c>
    </row>
    <row r="13" spans="1:33" x14ac:dyDescent="0.3">
      <c r="A13">
        <v>12</v>
      </c>
      <c r="B13" s="15">
        <v>-2.14486233526307</v>
      </c>
      <c r="C13" s="15">
        <v>2.3045942827900499</v>
      </c>
      <c r="D13" s="15">
        <v>2.9635172275510202</v>
      </c>
      <c r="E13" s="15">
        <v>2.42384949168467</v>
      </c>
      <c r="F13" s="15">
        <v>0</v>
      </c>
      <c r="G13" s="15">
        <v>0</v>
      </c>
      <c r="H13" s="15">
        <v>0</v>
      </c>
      <c r="I13" s="15">
        <v>0</v>
      </c>
      <c r="J13" s="15">
        <v>5.3281770405299298</v>
      </c>
      <c r="K13" s="15">
        <v>4.0641617692398402</v>
      </c>
      <c r="L13" s="15">
        <v>4.3534025294172096</v>
      </c>
      <c r="M13" s="15">
        <v>2.9585523822815398</v>
      </c>
      <c r="N13" s="15">
        <v>2.4754559137780601</v>
      </c>
      <c r="O13" s="15">
        <v>3.8491669636097101</v>
      </c>
      <c r="P13" s="15">
        <v>4.1709830615071102</v>
      </c>
      <c r="Q13" s="15">
        <v>3.8389262595069402</v>
      </c>
      <c r="R13" s="15">
        <v>1.6890052775453801</v>
      </c>
      <c r="S13" s="15">
        <v>0.54873009384633398</v>
      </c>
      <c r="T13" s="15">
        <v>0.19572655349233201</v>
      </c>
      <c r="U13" s="15">
        <v>0.25646495671742903</v>
      </c>
      <c r="V13" s="15">
        <v>0</v>
      </c>
      <c r="W13" s="15">
        <v>0</v>
      </c>
      <c r="X13" s="15">
        <v>0.92593414920167305</v>
      </c>
      <c r="Y13" s="15">
        <v>5.5955374968717303E-2</v>
      </c>
      <c r="Z13" s="15">
        <v>2.2246163199774599E-2</v>
      </c>
      <c r="AA13" s="15">
        <v>-0.23632483156696099</v>
      </c>
      <c r="AB13" s="15">
        <v>0.111446472409922</v>
      </c>
      <c r="AC13" s="15">
        <v>7.9257211605233094E-2</v>
      </c>
      <c r="AE13">
        <f t="array" ref="AE13">IF(COUNTIF('Cost regression results'!$H$7:$H$10,1)=0,EXP(SUMPRODUCT(--B13:AC13,TRANSPOSE('Cost regression results'!$H$3:$H$30)))/(1+EXP(SUMPRODUCT(--B13:AC13,TRANSPOSE('Cost regression results'!$H$3:$H$30)))),1)</f>
        <v>0.12295842619298361</v>
      </c>
      <c r="AF13">
        <f>'cost part 2 bs coef'!AE13</f>
        <v>2479.4438119912215</v>
      </c>
      <c r="AG13">
        <f t="shared" si="0"/>
        <v>304.86850895637252</v>
      </c>
    </row>
    <row r="14" spans="1:33" x14ac:dyDescent="0.3">
      <c r="A14">
        <v>13</v>
      </c>
      <c r="B14" s="15">
        <v>-2.2529915161782199</v>
      </c>
      <c r="C14" s="15">
        <v>2.0799487815193101</v>
      </c>
      <c r="D14" s="15">
        <v>3.3134823262726698</v>
      </c>
      <c r="E14" s="15">
        <v>2.4062058938775102</v>
      </c>
      <c r="F14" s="15">
        <v>0</v>
      </c>
      <c r="G14" s="15">
        <v>0</v>
      </c>
      <c r="H14" s="15">
        <v>0</v>
      </c>
      <c r="I14" s="15">
        <v>0</v>
      </c>
      <c r="J14" s="15">
        <v>4.9912514261794598</v>
      </c>
      <c r="K14" s="15">
        <v>4.3684889510274898</v>
      </c>
      <c r="L14" s="15">
        <v>4.6738487637884303</v>
      </c>
      <c r="M14" s="15">
        <v>3.3083353530738799</v>
      </c>
      <c r="N14" s="15">
        <v>2.4364110120876701</v>
      </c>
      <c r="O14" s="15">
        <v>3.9484584531948701</v>
      </c>
      <c r="P14" s="15">
        <v>4.3334936830118798</v>
      </c>
      <c r="Q14" s="15">
        <v>3.74789824877542</v>
      </c>
      <c r="R14" s="15">
        <v>1.76021794995373</v>
      </c>
      <c r="S14" s="15">
        <v>0.70546818475287398</v>
      </c>
      <c r="T14" s="15">
        <v>0.162698211974343</v>
      </c>
      <c r="U14" s="15">
        <v>0.27176633853890197</v>
      </c>
      <c r="V14" s="15">
        <v>0</v>
      </c>
      <c r="W14" s="15">
        <v>0</v>
      </c>
      <c r="X14" s="15">
        <v>0.938483282571555</v>
      </c>
      <c r="Y14" s="15">
        <v>8.5869457055312098E-2</v>
      </c>
      <c r="Z14" s="15">
        <v>2.61464379496581E-2</v>
      </c>
      <c r="AA14" s="15">
        <v>-0.14369084103160701</v>
      </c>
      <c r="AB14" s="15">
        <v>0.11266836756904799</v>
      </c>
      <c r="AC14" s="15">
        <v>8.6580752399098598E-2</v>
      </c>
      <c r="AE14">
        <f t="array" ref="AE14">IF(COUNTIF('Cost regression results'!$H$7:$H$10,1)=0,EXP(SUMPRODUCT(--B14:AC14,TRANSPOSE('Cost regression results'!$H$3:$H$30)))/(1+EXP(SUMPRODUCT(--B14:AC14,TRANSPOSE('Cost regression results'!$H$3:$H$30)))),1)</f>
        <v>0.1082641568925158</v>
      </c>
      <c r="AF14">
        <f>'cost part 2 bs coef'!AE14</f>
        <v>2534.32947039172</v>
      </c>
      <c r="AG14">
        <f t="shared" si="0"/>
        <v>274.37704339981565</v>
      </c>
    </row>
    <row r="15" spans="1:33" x14ac:dyDescent="0.3">
      <c r="A15">
        <v>14</v>
      </c>
      <c r="B15" s="15">
        <v>-2.1617447316109999</v>
      </c>
      <c r="C15" s="15">
        <v>1.6100235425299001</v>
      </c>
      <c r="D15" s="15">
        <v>3.4597444482991602</v>
      </c>
      <c r="E15" s="15">
        <v>2.4023223142918999</v>
      </c>
      <c r="F15" s="15">
        <v>0</v>
      </c>
      <c r="G15" s="15">
        <v>0</v>
      </c>
      <c r="H15" s="15">
        <v>0</v>
      </c>
      <c r="I15" s="15">
        <v>0</v>
      </c>
      <c r="J15" s="15">
        <v>4.79161280920626</v>
      </c>
      <c r="K15" s="15">
        <v>4.5231195585858099</v>
      </c>
      <c r="L15" s="15">
        <v>4.4146120804176698</v>
      </c>
      <c r="M15" s="15">
        <v>3.1951444069948201</v>
      </c>
      <c r="N15" s="15">
        <v>2.1549794389180099</v>
      </c>
      <c r="O15" s="15">
        <v>3.9555163578105801</v>
      </c>
      <c r="P15" s="15">
        <v>4.4129090099813997</v>
      </c>
      <c r="Q15" s="15">
        <v>3.8578635250894502</v>
      </c>
      <c r="R15" s="15">
        <v>1.4917680402340101</v>
      </c>
      <c r="S15" s="15">
        <v>0.53121989761357402</v>
      </c>
      <c r="T15" s="15">
        <v>0.225821509631007</v>
      </c>
      <c r="U15" s="15">
        <v>0.33754809311904399</v>
      </c>
      <c r="V15" s="15">
        <v>0</v>
      </c>
      <c r="W15" s="15">
        <v>0</v>
      </c>
      <c r="X15" s="15">
        <v>0.98875631661906005</v>
      </c>
      <c r="Y15" s="15">
        <v>8.2776325515980007E-2</v>
      </c>
      <c r="Z15" s="15">
        <v>2.0823593216878801E-2</v>
      </c>
      <c r="AA15" s="15">
        <v>-0.23840629484461101</v>
      </c>
      <c r="AB15" s="15">
        <v>5.12528027051979E-2</v>
      </c>
      <c r="AC15" s="15">
        <v>9.0551983328440902E-2</v>
      </c>
      <c r="AE15">
        <f t="array" ref="AE15">IF(COUNTIF('Cost regression results'!$H$7:$H$10,1)=0,EXP(SUMPRODUCT(--B15:AC15,TRANSPOSE('Cost regression results'!$H$3:$H$30)))/(1+EXP(SUMPRODUCT(--B15:AC15,TRANSPOSE('Cost regression results'!$H$3:$H$30)))),1)</f>
        <v>0.12449887715315638</v>
      </c>
      <c r="AF15">
        <f>'cost part 2 bs coef'!AE15</f>
        <v>2538.7013168137728</v>
      </c>
      <c r="AG15">
        <f t="shared" si="0"/>
        <v>316.06546337055426</v>
      </c>
    </row>
    <row r="16" spans="1:33" x14ac:dyDescent="0.3">
      <c r="A16">
        <v>15</v>
      </c>
      <c r="B16" s="15">
        <v>-2.3728517231147999</v>
      </c>
      <c r="C16" s="15">
        <v>2.0841855470201902</v>
      </c>
      <c r="D16" s="15">
        <v>3.04839675853894</v>
      </c>
      <c r="E16" s="15">
        <v>2.6146112921615998</v>
      </c>
      <c r="F16" s="15">
        <v>0</v>
      </c>
      <c r="G16" s="15">
        <v>0</v>
      </c>
      <c r="H16" s="15">
        <v>0</v>
      </c>
      <c r="I16" s="15">
        <v>0</v>
      </c>
      <c r="J16" s="15">
        <v>5.0007414015996696</v>
      </c>
      <c r="K16" s="15">
        <v>4.36459929903108</v>
      </c>
      <c r="L16" s="15">
        <v>4.4031367950698499</v>
      </c>
      <c r="M16" s="15">
        <v>3.5003624976372798</v>
      </c>
      <c r="N16" s="15">
        <v>2.4048135551334102</v>
      </c>
      <c r="O16" s="15">
        <v>3.9032769386566901</v>
      </c>
      <c r="P16" s="15">
        <v>4.2998631561672997</v>
      </c>
      <c r="Q16" s="15">
        <v>3.7507530334261601</v>
      </c>
      <c r="R16" s="15">
        <v>2.2692892999659202</v>
      </c>
      <c r="S16" s="15">
        <v>0.65687784242953295</v>
      </c>
      <c r="T16" s="15">
        <v>0.202210306531245</v>
      </c>
      <c r="U16" s="15">
        <v>0.243836757852921</v>
      </c>
      <c r="V16" s="15">
        <v>0</v>
      </c>
      <c r="W16" s="15">
        <v>0</v>
      </c>
      <c r="X16" s="15">
        <v>0.98109064439428995</v>
      </c>
      <c r="Y16" s="15">
        <v>0.12601996867541501</v>
      </c>
      <c r="Z16" s="15">
        <v>2.4485477448568601E-2</v>
      </c>
      <c r="AA16" s="15">
        <v>-8.2252457433367607E-2</v>
      </c>
      <c r="AB16" s="15">
        <v>7.1318797589594904E-2</v>
      </c>
      <c r="AC16" s="15">
        <v>0.14639030998747701</v>
      </c>
      <c r="AE16">
        <f t="array" ref="AE16">IF(COUNTIF('Cost regression results'!$H$7:$H$10,1)=0,EXP(SUMPRODUCT(--B16:AC16,TRANSPOSE('Cost regression results'!$H$3:$H$30)))/(1+EXP(SUMPRODUCT(--B16:AC16,TRANSPOSE('Cost regression results'!$H$3:$H$30)))),1)</f>
        <v>0.10085311554815236</v>
      </c>
      <c r="AF16">
        <f>'cost part 2 bs coef'!AE16</f>
        <v>2636.1398771820691</v>
      </c>
      <c r="AG16">
        <f t="shared" si="0"/>
        <v>265.86291963453539</v>
      </c>
    </row>
    <row r="17" spans="1:33" x14ac:dyDescent="0.3">
      <c r="A17">
        <v>16</v>
      </c>
      <c r="B17" s="15">
        <v>-2.2773023271290702</v>
      </c>
      <c r="C17" s="15">
        <v>1.83541660914377</v>
      </c>
      <c r="D17" s="15">
        <v>3.2235671175488001</v>
      </c>
      <c r="E17" s="15">
        <v>2.5266038772467501</v>
      </c>
      <c r="F17" s="15">
        <v>0</v>
      </c>
      <c r="G17" s="15">
        <v>0</v>
      </c>
      <c r="H17" s="15">
        <v>0</v>
      </c>
      <c r="I17" s="15">
        <v>0</v>
      </c>
      <c r="J17" s="15">
        <v>4.9852057306842301</v>
      </c>
      <c r="K17" s="15">
        <v>4.6043263684469196</v>
      </c>
      <c r="L17" s="15">
        <v>4.6436477689324702</v>
      </c>
      <c r="M17" s="15">
        <v>3.0802729958962698</v>
      </c>
      <c r="N17" s="15">
        <v>2.3749854325302202</v>
      </c>
      <c r="O17" s="15">
        <v>3.85284229943775</v>
      </c>
      <c r="P17" s="15">
        <v>5.10585763786304</v>
      </c>
      <c r="Q17" s="15">
        <v>3.7178181411370401</v>
      </c>
      <c r="R17" s="15">
        <v>0.60233323820810103</v>
      </c>
      <c r="S17" s="15">
        <v>0.63865320799692005</v>
      </c>
      <c r="T17" s="15">
        <v>0.16810066483800001</v>
      </c>
      <c r="U17" s="15">
        <v>0.25012295745876001</v>
      </c>
      <c r="V17" s="15">
        <v>0</v>
      </c>
      <c r="W17" s="15">
        <v>0</v>
      </c>
      <c r="X17" s="15">
        <v>1.0206072125424099</v>
      </c>
      <c r="Y17" s="15">
        <v>9.3217450853928796E-2</v>
      </c>
      <c r="Z17" s="15">
        <v>2.2514389178205502E-2</v>
      </c>
      <c r="AA17" s="15">
        <v>-0.16977947831824</v>
      </c>
      <c r="AB17" s="15">
        <v>0.166140986381449</v>
      </c>
      <c r="AC17" s="15">
        <v>6.7024926903982401E-2</v>
      </c>
      <c r="AE17">
        <f t="array" ref="AE17">IF(COUNTIF('Cost regression results'!$H$7:$H$10,1)=0,EXP(SUMPRODUCT(--B17:AC17,TRANSPOSE('Cost regression results'!$H$3:$H$30)))/(1+EXP(SUMPRODUCT(--B17:AC17,TRANSPOSE('Cost regression results'!$H$3:$H$30)))),1)</f>
        <v>0.10669424097718964</v>
      </c>
      <c r="AF17">
        <f>'cost part 2 bs coef'!AE17</f>
        <v>2410.0351924999081</v>
      </c>
      <c r="AG17">
        <f t="shared" si="0"/>
        <v>257.13687559209285</v>
      </c>
    </row>
    <row r="18" spans="1:33" x14ac:dyDescent="0.3">
      <c r="A18">
        <v>17</v>
      </c>
      <c r="B18" s="15">
        <v>-2.2593769007417501</v>
      </c>
      <c r="C18" s="15">
        <v>2.10217074743773</v>
      </c>
      <c r="D18" s="15">
        <v>3.6608972343101902</v>
      </c>
      <c r="E18" s="15">
        <v>2.7697661951060502</v>
      </c>
      <c r="F18" s="15">
        <v>0</v>
      </c>
      <c r="G18" s="15">
        <v>0</v>
      </c>
      <c r="H18" s="15">
        <v>0</v>
      </c>
      <c r="I18" s="15">
        <v>0</v>
      </c>
      <c r="J18" s="15">
        <v>5.1114990653874504</v>
      </c>
      <c r="K18" s="15">
        <v>4.4642078429788903</v>
      </c>
      <c r="L18" s="15">
        <v>4.36101095385572</v>
      </c>
      <c r="M18" s="15">
        <v>3.0087146416171802</v>
      </c>
      <c r="N18" s="15">
        <v>2.30482245364542</v>
      </c>
      <c r="O18" s="15">
        <v>4.2367369205489398</v>
      </c>
      <c r="P18" s="15">
        <v>4.9282677137719197</v>
      </c>
      <c r="Q18" s="15">
        <v>3.9006598556279499</v>
      </c>
      <c r="R18" s="15">
        <v>1.5660999092633301</v>
      </c>
      <c r="S18" s="15">
        <v>0.49660680928471301</v>
      </c>
      <c r="T18" s="15">
        <v>0.150279828929301</v>
      </c>
      <c r="U18" s="15">
        <v>0.24466657616365001</v>
      </c>
      <c r="V18" s="15">
        <v>0</v>
      </c>
      <c r="W18" s="15">
        <v>0</v>
      </c>
      <c r="X18" s="15">
        <v>0.85329361214824395</v>
      </c>
      <c r="Y18" s="15">
        <v>3.9363436172500203E-2</v>
      </c>
      <c r="Z18" s="15">
        <v>2.3296384361600801E-2</v>
      </c>
      <c r="AA18" s="15">
        <v>-0.11367647823397301</v>
      </c>
      <c r="AB18" s="15">
        <v>0.115484092384137</v>
      </c>
      <c r="AC18" s="15">
        <v>0.15969293206032201</v>
      </c>
      <c r="AE18">
        <f t="array" ref="AE18">IF(COUNTIF('Cost regression results'!$H$7:$H$10,1)=0,EXP(SUMPRODUCT(--B18:AC18,TRANSPOSE('Cost regression results'!$H$3:$H$30)))/(1+EXP(SUMPRODUCT(--B18:AC18,TRANSPOSE('Cost regression results'!$H$3:$H$30)))),1)</f>
        <v>0.10665204421586634</v>
      </c>
      <c r="AF18">
        <f>'cost part 2 bs coef'!AE18</f>
        <v>2483.8232405031927</v>
      </c>
      <c r="AG18">
        <f t="shared" si="0"/>
        <v>264.90482607054292</v>
      </c>
    </row>
    <row r="19" spans="1:33" x14ac:dyDescent="0.3">
      <c r="A19">
        <v>18</v>
      </c>
      <c r="B19" s="15">
        <v>-2.0946289148458601</v>
      </c>
      <c r="C19" s="15">
        <v>2.08646955514378</v>
      </c>
      <c r="D19" s="15">
        <v>3.05210755766901</v>
      </c>
      <c r="E19" s="15">
        <v>2.5140539065003602</v>
      </c>
      <c r="F19" s="15">
        <v>0</v>
      </c>
      <c r="G19" s="15">
        <v>0</v>
      </c>
      <c r="H19" s="15">
        <v>0</v>
      </c>
      <c r="I19" s="15">
        <v>0</v>
      </c>
      <c r="J19" s="15">
        <v>5.0482071905324402</v>
      </c>
      <c r="K19" s="15">
        <v>4.56067484537434</v>
      </c>
      <c r="L19" s="15">
        <v>4.7272780157724901</v>
      </c>
      <c r="M19" s="15">
        <v>2.8052602430393399</v>
      </c>
      <c r="N19" s="15">
        <v>2.53723756573187</v>
      </c>
      <c r="O19" s="15">
        <v>4.2107975067293104</v>
      </c>
      <c r="P19" s="15">
        <v>4.5605289243301899</v>
      </c>
      <c r="Q19" s="15">
        <v>3.7735082652130401</v>
      </c>
      <c r="R19" s="15">
        <v>1.4480728411430099</v>
      </c>
      <c r="S19" s="15">
        <v>0.47145055561398602</v>
      </c>
      <c r="T19" s="15">
        <v>0.15294834671541899</v>
      </c>
      <c r="U19" s="15">
        <v>0.26284021180464601</v>
      </c>
      <c r="V19" s="15">
        <v>0</v>
      </c>
      <c r="W19" s="15">
        <v>0</v>
      </c>
      <c r="X19" s="15">
        <v>0.90993328134705198</v>
      </c>
      <c r="Y19" s="15">
        <v>2.6128596880159099E-2</v>
      </c>
      <c r="Z19" s="15">
        <v>2.1216810662102601E-2</v>
      </c>
      <c r="AA19" s="15">
        <v>-0.258313902309803</v>
      </c>
      <c r="AB19" s="15">
        <v>7.7008768755148602E-2</v>
      </c>
      <c r="AC19" s="15">
        <v>9.8741441039127395E-2</v>
      </c>
      <c r="AE19">
        <f t="array" ref="AE19">IF(COUNTIF('Cost regression results'!$H$7:$H$10,1)=0,EXP(SUMPRODUCT(--B19:AC19,TRANSPOSE('Cost regression results'!$H$3:$H$30)))/(1+EXP(SUMPRODUCT(--B19:AC19,TRANSPOSE('Cost regression results'!$H$3:$H$30)))),1)</f>
        <v>0.1238428186513536</v>
      </c>
      <c r="AF19">
        <f>'cost part 2 bs coef'!AE19</f>
        <v>2467.053033595434</v>
      </c>
      <c r="AG19">
        <f t="shared" si="0"/>
        <v>305.52680144283113</v>
      </c>
    </row>
    <row r="20" spans="1:33" x14ac:dyDescent="0.3">
      <c r="A20">
        <v>19</v>
      </c>
      <c r="B20" s="15">
        <v>-2.0173976230889101</v>
      </c>
      <c r="C20" s="15">
        <v>2.2710248590964399</v>
      </c>
      <c r="D20" s="15">
        <v>3.9429222623289402</v>
      </c>
      <c r="E20" s="15">
        <v>2.4169648720572598</v>
      </c>
      <c r="F20" s="15">
        <v>0</v>
      </c>
      <c r="G20" s="15">
        <v>0</v>
      </c>
      <c r="H20" s="15">
        <v>0</v>
      </c>
      <c r="I20" s="15">
        <v>0</v>
      </c>
      <c r="J20" s="15">
        <v>4.8443942610708799</v>
      </c>
      <c r="K20" s="15">
        <v>4.4716545003163102</v>
      </c>
      <c r="L20" s="15">
        <v>4.5770654843008902</v>
      </c>
      <c r="M20" s="15">
        <v>2.7714803700365298</v>
      </c>
      <c r="N20" s="15">
        <v>2.3550231859004902</v>
      </c>
      <c r="O20" s="15">
        <v>4.1721882888397799</v>
      </c>
      <c r="P20" s="15">
        <v>4.1553302885501697</v>
      </c>
      <c r="Q20" s="15">
        <v>3.94250276730072</v>
      </c>
      <c r="R20" s="15">
        <v>1.67305421149196</v>
      </c>
      <c r="S20" s="15">
        <v>0.451663785994875</v>
      </c>
      <c r="T20" s="15">
        <v>0.14222686454051001</v>
      </c>
      <c r="U20" s="15">
        <v>0.14720516665629299</v>
      </c>
      <c r="V20" s="15">
        <v>0</v>
      </c>
      <c r="W20" s="15">
        <v>0</v>
      </c>
      <c r="X20" s="15">
        <v>1.04083699460636</v>
      </c>
      <c r="Y20" s="15">
        <v>6.7194090670856202E-2</v>
      </c>
      <c r="Z20" s="15">
        <v>1.6989633853906401E-2</v>
      </c>
      <c r="AA20" s="15">
        <v>-0.27921857281629098</v>
      </c>
      <c r="AB20" s="15">
        <v>0.11721048262039099</v>
      </c>
      <c r="AC20" s="15">
        <v>0.114593269867166</v>
      </c>
      <c r="AE20">
        <f t="array" ref="AE20">IF(COUNTIF('Cost regression results'!$H$7:$H$10,1)=0,EXP(SUMPRODUCT(--B20:AC20,TRANSPOSE('Cost regression results'!$H$3:$H$30)))/(1+EXP(SUMPRODUCT(--B20:AC20,TRANSPOSE('Cost regression results'!$H$3:$H$30)))),1)</f>
        <v>0.13157964973824604</v>
      </c>
      <c r="AF20">
        <f>'cost part 2 bs coef'!AE20</f>
        <v>2550.0137756769109</v>
      </c>
      <c r="AG20">
        <f t="shared" si="0"/>
        <v>335.52991943127023</v>
      </c>
    </row>
    <row r="21" spans="1:33" x14ac:dyDescent="0.3">
      <c r="A21">
        <v>20</v>
      </c>
      <c r="B21" s="15">
        <v>-2.2656197694654701</v>
      </c>
      <c r="C21" s="15">
        <v>2.2398799323075802</v>
      </c>
      <c r="D21" s="15">
        <v>4.2120687956133498</v>
      </c>
      <c r="E21" s="15">
        <v>2.4791750528071499</v>
      </c>
      <c r="F21" s="15">
        <v>0</v>
      </c>
      <c r="G21" s="15">
        <v>0</v>
      </c>
      <c r="H21" s="15">
        <v>0</v>
      </c>
      <c r="I21" s="15">
        <v>0</v>
      </c>
      <c r="J21" s="15">
        <v>5.1191549599864601</v>
      </c>
      <c r="K21" s="15">
        <v>4.7423829766798402</v>
      </c>
      <c r="L21" s="15">
        <v>4.4660905380382001</v>
      </c>
      <c r="M21" s="15">
        <v>3.3507092721687401</v>
      </c>
      <c r="N21" s="15">
        <v>2.2755872696363402</v>
      </c>
      <c r="O21" s="15">
        <v>4.2777619708598804</v>
      </c>
      <c r="P21" s="15">
        <v>4.0690340646353604</v>
      </c>
      <c r="Q21" s="15">
        <v>3.88270618127908</v>
      </c>
      <c r="R21" s="15">
        <v>1.75885416747859</v>
      </c>
      <c r="S21" s="15">
        <v>0.64347309316472101</v>
      </c>
      <c r="T21" s="15">
        <v>0.12663197896326001</v>
      </c>
      <c r="U21" s="15">
        <v>0.26385371163886301</v>
      </c>
      <c r="V21" s="15">
        <v>0</v>
      </c>
      <c r="W21" s="15">
        <v>0</v>
      </c>
      <c r="X21" s="15">
        <v>1.0070070233888899</v>
      </c>
      <c r="Y21" s="15">
        <v>2.7928565538029901E-2</v>
      </c>
      <c r="Z21" s="15">
        <v>2.6353942768189802E-2</v>
      </c>
      <c r="AA21" s="15">
        <v>-0.13740957389790101</v>
      </c>
      <c r="AB21" s="15">
        <v>0.161223553858936</v>
      </c>
      <c r="AC21" s="15">
        <v>9.5694498488060206E-2</v>
      </c>
      <c r="AE21">
        <f t="array" ref="AE21">IF(COUNTIF('Cost regression results'!$H$7:$H$10,1)=0,EXP(SUMPRODUCT(--B21:AC21,TRANSPOSE('Cost regression results'!$H$3:$H$30)))/(1+EXP(SUMPRODUCT(--B21:AC21,TRANSPOSE('Cost regression results'!$H$3:$H$30)))),1)</f>
        <v>0.10363844041325218</v>
      </c>
      <c r="AF21">
        <f>'cost part 2 bs coef'!AE21</f>
        <v>2428.6491706168058</v>
      </c>
      <c r="AG21">
        <f t="shared" si="0"/>
        <v>251.70141235366415</v>
      </c>
    </row>
    <row r="22" spans="1:33" x14ac:dyDescent="0.3">
      <c r="A22">
        <v>21</v>
      </c>
      <c r="B22" s="15">
        <v>-2.1879913792877899</v>
      </c>
      <c r="C22" s="15">
        <v>2.1524446014395799</v>
      </c>
      <c r="D22" s="15">
        <v>3.9047836742531001</v>
      </c>
      <c r="E22" s="15">
        <v>2.7779298270563499</v>
      </c>
      <c r="F22" s="15">
        <v>0</v>
      </c>
      <c r="G22" s="15">
        <v>0</v>
      </c>
      <c r="H22" s="15">
        <v>0</v>
      </c>
      <c r="I22" s="15">
        <v>0</v>
      </c>
      <c r="J22" s="15">
        <v>4.9511433013900099</v>
      </c>
      <c r="K22" s="15">
        <v>4.3946202198893101</v>
      </c>
      <c r="L22" s="15">
        <v>4.3200092733587399</v>
      </c>
      <c r="M22" s="15">
        <v>2.7056761458355201</v>
      </c>
      <c r="N22" s="15">
        <v>2.4103855007443999</v>
      </c>
      <c r="O22" s="15">
        <v>4.0452538715125801</v>
      </c>
      <c r="P22" s="15">
        <v>5.0559318319001196</v>
      </c>
      <c r="Q22" s="15">
        <v>3.97957443096151</v>
      </c>
      <c r="R22" s="15">
        <v>1.7254028893369</v>
      </c>
      <c r="S22" s="15">
        <v>0.64887675052998695</v>
      </c>
      <c r="T22" s="15">
        <v>0.16939414932411101</v>
      </c>
      <c r="U22" s="15">
        <v>0.24483276952341501</v>
      </c>
      <c r="V22" s="15">
        <v>0</v>
      </c>
      <c r="W22" s="15">
        <v>0</v>
      </c>
      <c r="X22" s="15">
        <v>0.90896412033180596</v>
      </c>
      <c r="Y22" s="15">
        <v>5.0883204628420498E-2</v>
      </c>
      <c r="Z22" s="15">
        <v>2.0459572610047601E-2</v>
      </c>
      <c r="AA22" s="15">
        <v>-0.18350715127103101</v>
      </c>
      <c r="AB22" s="15">
        <v>8.2462192726333094E-2</v>
      </c>
      <c r="AC22" s="15">
        <v>0.11313744304718901</v>
      </c>
      <c r="AE22">
        <f t="array" ref="AE22">IF(COUNTIF('Cost regression results'!$H$7:$H$10,1)=0,EXP(SUMPRODUCT(--B22:AC22,TRANSPOSE('Cost regression results'!$H$3:$H$30)))/(1+EXP(SUMPRODUCT(--B22:AC22,TRANSPOSE('Cost regression results'!$H$3:$H$30)))),1)</f>
        <v>0.11578973939249869</v>
      </c>
      <c r="AF22">
        <f>'cost part 2 bs coef'!AE22</f>
        <v>2513.1684551473718</v>
      </c>
      <c r="AG22">
        <f t="shared" si="0"/>
        <v>290.99912047096274</v>
      </c>
    </row>
    <row r="23" spans="1:33" x14ac:dyDescent="0.3">
      <c r="A23">
        <v>22</v>
      </c>
      <c r="B23" s="15">
        <v>-2.2084666911386002</v>
      </c>
      <c r="C23" s="15">
        <v>2.2343786727579502</v>
      </c>
      <c r="D23" s="15">
        <v>3.6751505579155799</v>
      </c>
      <c r="E23" s="15">
        <v>2.3994733725599899</v>
      </c>
      <c r="F23" s="15">
        <v>0</v>
      </c>
      <c r="G23" s="15">
        <v>0</v>
      </c>
      <c r="H23" s="15">
        <v>0</v>
      </c>
      <c r="I23" s="15">
        <v>0</v>
      </c>
      <c r="J23" s="15">
        <v>4.9899208945384697</v>
      </c>
      <c r="K23" s="15">
        <v>4.1991006305370204</v>
      </c>
      <c r="L23" s="15">
        <v>4.5025221562541198</v>
      </c>
      <c r="M23" s="15">
        <v>2.63641811091885</v>
      </c>
      <c r="N23" s="15">
        <v>2.5402746645035399</v>
      </c>
      <c r="O23" s="15">
        <v>3.8993125468710099</v>
      </c>
      <c r="P23" s="15">
        <v>3.7874894371691901</v>
      </c>
      <c r="Q23" s="15">
        <v>3.8688151547318999</v>
      </c>
      <c r="R23" s="15">
        <v>1.8409581871148699</v>
      </c>
      <c r="S23" s="15">
        <v>0.53747038043066697</v>
      </c>
      <c r="T23" s="15">
        <v>0.13993773837514301</v>
      </c>
      <c r="U23" s="15">
        <v>0.29415748354582</v>
      </c>
      <c r="V23" s="15">
        <v>0</v>
      </c>
      <c r="W23" s="15">
        <v>0</v>
      </c>
      <c r="X23" s="15">
        <v>0.93165830512698999</v>
      </c>
      <c r="Y23" s="15">
        <v>0.116054884724296</v>
      </c>
      <c r="Z23" s="15">
        <v>1.8604268139738998E-2</v>
      </c>
      <c r="AA23" s="15">
        <v>-0.13987402728461101</v>
      </c>
      <c r="AB23" s="15">
        <v>8.1700593143036807E-2</v>
      </c>
      <c r="AC23" s="15">
        <v>6.7794701616103695E-2</v>
      </c>
      <c r="AE23">
        <f t="array" ref="AE23">IF(COUNTIF('Cost regression results'!$H$7:$H$10,1)=0,EXP(SUMPRODUCT(--B23:AC23,TRANSPOSE('Cost regression results'!$H$3:$H$30)))/(1+EXP(SUMPRODUCT(--B23:AC23,TRANSPOSE('Cost regression results'!$H$3:$H$30)))),1)</f>
        <v>0.11090284766488397</v>
      </c>
      <c r="AF23">
        <f>'cost part 2 bs coef'!AE23</f>
        <v>2478.7270416120814</v>
      </c>
      <c r="AG23">
        <f t="shared" si="0"/>
        <v>274.89788749873316</v>
      </c>
    </row>
    <row r="24" spans="1:33" x14ac:dyDescent="0.3">
      <c r="A24">
        <v>23</v>
      </c>
      <c r="B24" s="15">
        <v>-2.2375225596004</v>
      </c>
      <c r="C24" s="15">
        <v>2.1529062112531698</v>
      </c>
      <c r="D24" s="15">
        <v>3.1713470940858501</v>
      </c>
      <c r="E24" s="15">
        <v>2.5251121085134902</v>
      </c>
      <c r="F24" s="15">
        <v>0</v>
      </c>
      <c r="G24" s="15">
        <v>0</v>
      </c>
      <c r="H24" s="15">
        <v>0</v>
      </c>
      <c r="I24" s="15">
        <v>0</v>
      </c>
      <c r="J24" s="15">
        <v>4.73553895919457</v>
      </c>
      <c r="K24" s="15">
        <v>4.3604055834923097</v>
      </c>
      <c r="L24" s="15">
        <v>4.0910696585958002</v>
      </c>
      <c r="M24" s="15">
        <v>2.3650812792026201</v>
      </c>
      <c r="N24" s="15">
        <v>2.4999754436998298</v>
      </c>
      <c r="O24" s="15">
        <v>4.0621565726686697</v>
      </c>
      <c r="P24" s="15">
        <v>4.6047819110336103</v>
      </c>
      <c r="Q24" s="15">
        <v>3.7475907673258102</v>
      </c>
      <c r="R24" s="15">
        <v>1.5529403804092701</v>
      </c>
      <c r="S24" s="15">
        <v>0.41093562139934497</v>
      </c>
      <c r="T24" s="15">
        <v>0.17383056313242701</v>
      </c>
      <c r="U24" s="15">
        <v>0.286038343061982</v>
      </c>
      <c r="V24" s="15">
        <v>0</v>
      </c>
      <c r="W24" s="15">
        <v>0</v>
      </c>
      <c r="X24" s="15">
        <v>1.09121429890469</v>
      </c>
      <c r="Y24" s="15">
        <v>7.5776951454360503E-2</v>
      </c>
      <c r="Z24" s="15">
        <v>2.4248927879513101E-2</v>
      </c>
      <c r="AA24" s="15">
        <v>-0.15595415792283299</v>
      </c>
      <c r="AB24" s="15">
        <v>9.2848349987960294E-2</v>
      </c>
      <c r="AC24" s="15">
        <v>0.116833564499807</v>
      </c>
      <c r="AE24">
        <f t="array" ref="AE24">IF(COUNTIF('Cost regression results'!$H$7:$H$10,1)=0,EXP(SUMPRODUCT(--B24:AC24,TRANSPOSE('Cost regression results'!$H$3:$H$30)))/(1+EXP(SUMPRODUCT(--B24:AC24,TRANSPOSE('Cost regression results'!$H$3:$H$30)))),1)</f>
        <v>0.11099021025838522</v>
      </c>
      <c r="AF24">
        <f>'cost part 2 bs coef'!AE24</f>
        <v>2425.9186301865243</v>
      </c>
      <c r="AG24">
        <f t="shared" si="0"/>
        <v>269.25321883413619</v>
      </c>
    </row>
    <row r="25" spans="1:33" x14ac:dyDescent="0.3">
      <c r="A25">
        <v>24</v>
      </c>
      <c r="B25" s="15">
        <v>-2.2466620446771599</v>
      </c>
      <c r="C25" s="15">
        <v>2.3267691994390498</v>
      </c>
      <c r="D25" s="15">
        <v>3.58173315541285</v>
      </c>
      <c r="E25" s="15">
        <v>2.9423132845260001</v>
      </c>
      <c r="F25" s="15">
        <v>0</v>
      </c>
      <c r="G25" s="15">
        <v>0</v>
      </c>
      <c r="H25" s="15">
        <v>0</v>
      </c>
      <c r="I25" s="15">
        <v>0</v>
      </c>
      <c r="J25" s="15">
        <v>5.2150401653703202</v>
      </c>
      <c r="K25" s="15">
        <v>4.4955107113772197</v>
      </c>
      <c r="L25" s="15">
        <v>4.4968947556618604</v>
      </c>
      <c r="M25" s="15">
        <v>3.1069678274771002</v>
      </c>
      <c r="N25" s="15">
        <v>2.36364683495326</v>
      </c>
      <c r="O25" s="15">
        <v>3.8631402262149601</v>
      </c>
      <c r="P25" s="15">
        <v>4.1699325045924001</v>
      </c>
      <c r="Q25" s="15">
        <v>3.82872128930024</v>
      </c>
      <c r="R25" s="15">
        <v>1.4446152946529101</v>
      </c>
      <c r="S25" s="15">
        <v>0.65796077542448606</v>
      </c>
      <c r="T25" s="15">
        <v>0.15121271968508099</v>
      </c>
      <c r="U25" s="15">
        <v>0.31982554478872699</v>
      </c>
      <c r="V25" s="15">
        <v>0</v>
      </c>
      <c r="W25" s="15">
        <v>0</v>
      </c>
      <c r="X25" s="15">
        <v>1.0176319269573</v>
      </c>
      <c r="Y25" s="15">
        <v>0.128079981582536</v>
      </c>
      <c r="Z25" s="15">
        <v>2.2092345403621198E-2</v>
      </c>
      <c r="AA25" s="15">
        <v>-0.18060066151819101</v>
      </c>
      <c r="AB25" s="15">
        <v>8.67791303555141E-2</v>
      </c>
      <c r="AC25" s="15">
        <v>7.27632331238528E-2</v>
      </c>
      <c r="AE25">
        <f t="array" ref="AE25">IF(COUNTIF('Cost regression results'!$H$7:$H$10,1)=0,EXP(SUMPRODUCT(--B25:AC25,TRANSPOSE('Cost regression results'!$H$3:$H$30)))/(1+EXP(SUMPRODUCT(--B25:AC25,TRANSPOSE('Cost regression results'!$H$3:$H$30)))),1)</f>
        <v>0.10804055824062356</v>
      </c>
      <c r="AF25">
        <f>'cost part 2 bs coef'!AE25</f>
        <v>2657.7552296784756</v>
      </c>
      <c r="AG25">
        <f t="shared" si="0"/>
        <v>287.14535868139922</v>
      </c>
    </row>
    <row r="26" spans="1:33" x14ac:dyDescent="0.3">
      <c r="A26">
        <v>25</v>
      </c>
      <c r="B26" s="15">
        <v>-2.25667044357168</v>
      </c>
      <c r="C26" s="15">
        <v>2.0201538449554501</v>
      </c>
      <c r="D26" s="15">
        <v>3.18094234032512</v>
      </c>
      <c r="E26" s="15">
        <v>2.2812473450499602</v>
      </c>
      <c r="F26" s="15">
        <v>0</v>
      </c>
      <c r="G26" s="15">
        <v>0</v>
      </c>
      <c r="H26" s="15">
        <v>0</v>
      </c>
      <c r="I26" s="15">
        <v>0</v>
      </c>
      <c r="J26" s="15">
        <v>4.5716423008358396</v>
      </c>
      <c r="K26" s="15">
        <v>4.83368791821324</v>
      </c>
      <c r="L26" s="15">
        <v>4.2038010564105202</v>
      </c>
      <c r="M26" s="15">
        <v>2.8202397866150601</v>
      </c>
      <c r="N26" s="15">
        <v>2.4327621308154299</v>
      </c>
      <c r="O26" s="15">
        <v>3.83741866527168</v>
      </c>
      <c r="P26" s="15">
        <v>4.7230870760973298</v>
      </c>
      <c r="Q26" s="15">
        <v>3.81301962527438</v>
      </c>
      <c r="R26" s="15">
        <v>2.3691639205019901</v>
      </c>
      <c r="S26" s="15">
        <v>0.60134971587959896</v>
      </c>
      <c r="T26" s="15">
        <v>0.13412914684851199</v>
      </c>
      <c r="U26" s="15">
        <v>0.27313318786601498</v>
      </c>
      <c r="V26" s="15">
        <v>0</v>
      </c>
      <c r="W26" s="15">
        <v>0</v>
      </c>
      <c r="X26" s="15">
        <v>1.1103062513606199</v>
      </c>
      <c r="Y26" s="15">
        <v>0.108959194155433</v>
      </c>
      <c r="Z26" s="15">
        <v>2.33326696710233E-2</v>
      </c>
      <c r="AA26" s="15">
        <v>-0.19630613715692199</v>
      </c>
      <c r="AB26" s="15">
        <v>0.13596927981627899</v>
      </c>
      <c r="AC26" s="15">
        <v>0.10335354638317799</v>
      </c>
      <c r="AE26">
        <f t="array" ref="AE26">IF(COUNTIF('Cost regression results'!$H$7:$H$10,1)=0,EXP(SUMPRODUCT(--B26:AC26,TRANSPOSE('Cost regression results'!$H$3:$H$30)))/(1+EXP(SUMPRODUCT(--B26:AC26,TRANSPOSE('Cost regression results'!$H$3:$H$30)))),1)</f>
        <v>0.10537547647012588</v>
      </c>
      <c r="AF26">
        <f>'cost part 2 bs coef'!AE26</f>
        <v>2479.0295527672088</v>
      </c>
      <c r="AG26">
        <f t="shared" si="0"/>
        <v>261.22892030636768</v>
      </c>
    </row>
    <row r="27" spans="1:33" x14ac:dyDescent="0.3">
      <c r="A27">
        <v>26</v>
      </c>
      <c r="B27" s="15">
        <v>-2.2787569093187701</v>
      </c>
      <c r="C27" s="15">
        <v>2.1503889495497299</v>
      </c>
      <c r="D27" s="15">
        <v>3.40987485103267</v>
      </c>
      <c r="E27" s="15">
        <v>2.6923015202039502</v>
      </c>
      <c r="F27" s="15">
        <v>0</v>
      </c>
      <c r="G27" s="15">
        <v>0</v>
      </c>
      <c r="H27" s="15">
        <v>0</v>
      </c>
      <c r="I27" s="15">
        <v>0</v>
      </c>
      <c r="J27" s="15">
        <v>4.9380709541530603</v>
      </c>
      <c r="K27" s="15">
        <v>4.7206261975896897</v>
      </c>
      <c r="L27" s="15">
        <v>4.4606918867073704</v>
      </c>
      <c r="M27" s="15">
        <v>2.95860035985987</v>
      </c>
      <c r="N27" s="15">
        <v>2.3687771768425501</v>
      </c>
      <c r="O27" s="15">
        <v>3.8548443083510699</v>
      </c>
      <c r="P27" s="15">
        <v>4.24663540466213</v>
      </c>
      <c r="Q27" s="15">
        <v>3.6984833096199101</v>
      </c>
      <c r="R27" s="15">
        <v>1.5515887722377399</v>
      </c>
      <c r="S27" s="15">
        <v>0.44532621871182498</v>
      </c>
      <c r="T27" s="15">
        <v>0.213792872760981</v>
      </c>
      <c r="U27" s="15">
        <v>0.33532506863258099</v>
      </c>
      <c r="V27" s="15">
        <v>0</v>
      </c>
      <c r="W27" s="15">
        <v>0</v>
      </c>
      <c r="X27" s="15">
        <v>0.94110359395393495</v>
      </c>
      <c r="Y27" s="15">
        <v>6.4078634178069305E-2</v>
      </c>
      <c r="Z27" s="15">
        <v>2.41446201756009E-2</v>
      </c>
      <c r="AA27" s="15">
        <v>-0.217057954533003</v>
      </c>
      <c r="AB27" s="15">
        <v>0.13626230927893901</v>
      </c>
      <c r="AC27" s="15">
        <v>0.13831930890082</v>
      </c>
      <c r="AE27">
        <f t="array" ref="AE27">IF(COUNTIF('Cost regression results'!$H$7:$H$10,1)=0,EXP(SUMPRODUCT(--B27:AC27,TRANSPOSE('Cost regression results'!$H$3:$H$30)))/(1+EXP(SUMPRODUCT(--B27:AC27,TRANSPOSE('Cost regression results'!$H$3:$H$30)))),1)</f>
        <v>0.11087195600446814</v>
      </c>
      <c r="AF27">
        <f>'cost part 2 bs coef'!AE27</f>
        <v>2602.7921052622355</v>
      </c>
      <c r="AG27">
        <f t="shared" si="0"/>
        <v>288.57665178341159</v>
      </c>
    </row>
    <row r="28" spans="1:33" x14ac:dyDescent="0.3">
      <c r="A28">
        <v>27</v>
      </c>
      <c r="B28" s="15">
        <v>-2.1289484588465499</v>
      </c>
      <c r="C28" s="15">
        <v>2.00403722023737</v>
      </c>
      <c r="D28" s="15">
        <v>3.3777513450506702</v>
      </c>
      <c r="E28" s="15">
        <v>2.3589392122355899</v>
      </c>
      <c r="F28" s="15">
        <v>0</v>
      </c>
      <c r="G28" s="15">
        <v>0</v>
      </c>
      <c r="H28" s="15">
        <v>0</v>
      </c>
      <c r="I28" s="15">
        <v>0</v>
      </c>
      <c r="J28" s="15">
        <v>4.6924601278078004</v>
      </c>
      <c r="K28" s="15">
        <v>4.6899654318533797</v>
      </c>
      <c r="L28" s="15">
        <v>3.6861192636002502</v>
      </c>
      <c r="M28" s="15">
        <v>2.4587200078859799</v>
      </c>
      <c r="N28" s="15">
        <v>2.46680451005169</v>
      </c>
      <c r="O28" s="15">
        <v>4.1044220150491704</v>
      </c>
      <c r="P28" s="15">
        <v>4.3615722153291099</v>
      </c>
      <c r="Q28" s="15">
        <v>3.7092417428285702</v>
      </c>
      <c r="R28" s="15">
        <v>2.0595331436888098</v>
      </c>
      <c r="S28" s="15">
        <v>0.59392829280657999</v>
      </c>
      <c r="T28" s="15">
        <v>0.112218557835685</v>
      </c>
      <c r="U28" s="15">
        <v>0.27505050274986498</v>
      </c>
      <c r="V28" s="15">
        <v>0</v>
      </c>
      <c r="W28" s="15">
        <v>0</v>
      </c>
      <c r="X28" s="15">
        <v>1.06450108556825</v>
      </c>
      <c r="Y28" s="15">
        <v>8.6957407630078601E-2</v>
      </c>
      <c r="Z28" s="15">
        <v>2.4461039437679102E-2</v>
      </c>
      <c r="AA28" s="15">
        <v>-0.24362346733426299</v>
      </c>
      <c r="AB28" s="15">
        <v>8.9360616919529096E-2</v>
      </c>
      <c r="AC28" s="15">
        <v>0.162856895406052</v>
      </c>
      <c r="AE28">
        <f t="array" ref="AE28">IF(COUNTIF('Cost regression results'!$H$7:$H$10,1)=0,EXP(SUMPRODUCT(--B28:AC28,TRANSPOSE('Cost regression results'!$H$3:$H$30)))/(1+EXP(SUMPRODUCT(--B28:AC28,TRANSPOSE('Cost regression results'!$H$3:$H$30)))),1)</f>
        <v>0.11569417938529977</v>
      </c>
      <c r="AF28">
        <f>'cost part 2 bs coef'!AE28</f>
        <v>2471.6249833771712</v>
      </c>
      <c r="AG28">
        <f t="shared" si="0"/>
        <v>285.952624200027</v>
      </c>
    </row>
    <row r="29" spans="1:33" x14ac:dyDescent="0.3">
      <c r="A29">
        <v>28</v>
      </c>
      <c r="B29" s="15">
        <v>-2.1120898992793702</v>
      </c>
      <c r="C29" s="15">
        <v>2.3466707061341698</v>
      </c>
      <c r="D29" s="15">
        <v>3.3592093423764799</v>
      </c>
      <c r="E29" s="15">
        <v>2.57655513809976</v>
      </c>
      <c r="F29" s="15">
        <v>0</v>
      </c>
      <c r="G29" s="15">
        <v>0</v>
      </c>
      <c r="H29" s="15">
        <v>0</v>
      </c>
      <c r="I29" s="15">
        <v>0</v>
      </c>
      <c r="J29" s="15">
        <v>5.3572039131488998</v>
      </c>
      <c r="K29" s="15">
        <v>4.6386454879089003</v>
      </c>
      <c r="L29" s="15">
        <v>4.1599142150487998</v>
      </c>
      <c r="M29" s="15">
        <v>2.6677756205674101</v>
      </c>
      <c r="N29" s="15">
        <v>2.39705717582931</v>
      </c>
      <c r="O29" s="15">
        <v>3.9654929341616798</v>
      </c>
      <c r="P29" s="15">
        <v>4.4148753547250399</v>
      </c>
      <c r="Q29" s="15">
        <v>3.6904833889978002</v>
      </c>
      <c r="R29" s="15">
        <v>1.34896494935584</v>
      </c>
      <c r="S29" s="15">
        <v>0.35566093968572399</v>
      </c>
      <c r="T29" s="15">
        <v>0.13668395302504599</v>
      </c>
      <c r="U29" s="15">
        <v>0.18789806426706801</v>
      </c>
      <c r="V29" s="15">
        <v>0</v>
      </c>
      <c r="W29" s="15">
        <v>0</v>
      </c>
      <c r="X29" s="15">
        <v>0.99558190089576604</v>
      </c>
      <c r="Y29" s="15">
        <v>7.2651571496252801E-2</v>
      </c>
      <c r="Z29" s="15">
        <v>2.2157766451574801E-2</v>
      </c>
      <c r="AA29" s="15">
        <v>-0.24548992523603599</v>
      </c>
      <c r="AB29" s="15">
        <v>0.10976873937673</v>
      </c>
      <c r="AC29" s="15">
        <v>0.12901606892002301</v>
      </c>
      <c r="AE29">
        <f t="array" ref="AE29">IF(COUNTIF('Cost regression results'!$H$7:$H$10,1)=0,EXP(SUMPRODUCT(--B29:AC29,TRANSPOSE('Cost regression results'!$H$3:$H$30)))/(1+EXP(SUMPRODUCT(--B29:AC29,TRANSPOSE('Cost regression results'!$H$3:$H$30)))),1)</f>
        <v>0.12015994734783825</v>
      </c>
      <c r="AF29">
        <f>'cost part 2 bs coef'!AE29</f>
        <v>2530.5793304828835</v>
      </c>
      <c r="AG29">
        <f t="shared" si="0"/>
        <v>304.07427911035103</v>
      </c>
    </row>
    <row r="30" spans="1:33" x14ac:dyDescent="0.3">
      <c r="A30">
        <v>29</v>
      </c>
      <c r="B30" s="15">
        <v>-2.2041295167518502</v>
      </c>
      <c r="C30" s="15">
        <v>2.0980869609484598</v>
      </c>
      <c r="D30" s="15">
        <v>3.8698405572833301</v>
      </c>
      <c r="E30" s="15">
        <v>2.4812940478650098</v>
      </c>
      <c r="F30" s="15">
        <v>0</v>
      </c>
      <c r="G30" s="15">
        <v>0</v>
      </c>
      <c r="H30" s="15">
        <v>0</v>
      </c>
      <c r="I30" s="15">
        <v>0</v>
      </c>
      <c r="J30" s="15">
        <v>5.2699213912101603</v>
      </c>
      <c r="K30" s="15">
        <v>4.4118042277860896</v>
      </c>
      <c r="L30" s="15">
        <v>4.6276783189681101</v>
      </c>
      <c r="M30" s="15">
        <v>2.8180576843935499</v>
      </c>
      <c r="N30" s="15">
        <v>2.52277005364963</v>
      </c>
      <c r="O30" s="15">
        <v>4.03662747966293</v>
      </c>
      <c r="P30" s="15">
        <v>4.5383083281460497</v>
      </c>
      <c r="Q30" s="15">
        <v>3.7988116983801499</v>
      </c>
      <c r="R30" s="15">
        <v>1.5747117980454199</v>
      </c>
      <c r="S30" s="15">
        <v>0.82021369356658003</v>
      </c>
      <c r="T30" s="15">
        <v>0.17822813866297499</v>
      </c>
      <c r="U30" s="15">
        <v>0.32811751924277299</v>
      </c>
      <c r="V30" s="15">
        <v>0</v>
      </c>
      <c r="W30" s="15">
        <v>0</v>
      </c>
      <c r="X30" s="15">
        <v>0.93114652543397602</v>
      </c>
      <c r="Y30" s="15">
        <v>6.8920426300741799E-2</v>
      </c>
      <c r="Z30" s="15">
        <v>2.1475559843860102E-2</v>
      </c>
      <c r="AA30" s="15">
        <v>-0.19234547334652199</v>
      </c>
      <c r="AB30" s="15">
        <v>0.109972303530743</v>
      </c>
      <c r="AC30" s="15">
        <v>9.7590349035798898E-2</v>
      </c>
      <c r="AE30">
        <f t="array" ref="AE30">IF(COUNTIF('Cost regression results'!$H$7:$H$10,1)=0,EXP(SUMPRODUCT(--B30:AC30,TRANSPOSE('Cost regression results'!$H$3:$H$30)))/(1+EXP(SUMPRODUCT(--B30:AC30,TRANSPOSE('Cost regression results'!$H$3:$H$30)))),1)</f>
        <v>0.11497163292388006</v>
      </c>
      <c r="AF30">
        <f>'cost part 2 bs coef'!AE30</f>
        <v>2544.526865792679</v>
      </c>
      <c r="AG30">
        <f t="shared" si="0"/>
        <v>292.54840877886693</v>
      </c>
    </row>
    <row r="31" spans="1:33" x14ac:dyDescent="0.3">
      <c r="A31">
        <v>30</v>
      </c>
      <c r="B31" s="15">
        <v>-2.2938830076203098</v>
      </c>
      <c r="C31" s="15">
        <v>2.2742153705520201</v>
      </c>
      <c r="D31" s="15">
        <v>3.11472377096886</v>
      </c>
      <c r="E31" s="15">
        <v>2.7988373829700102</v>
      </c>
      <c r="F31" s="15">
        <v>0</v>
      </c>
      <c r="G31" s="15">
        <v>0</v>
      </c>
      <c r="H31" s="15">
        <v>0</v>
      </c>
      <c r="I31" s="15">
        <v>0</v>
      </c>
      <c r="J31" s="15">
        <v>4.7762810157609401</v>
      </c>
      <c r="K31" s="15">
        <v>4.6120857480605997</v>
      </c>
      <c r="L31" s="15">
        <v>3.89147797784991</v>
      </c>
      <c r="M31" s="15">
        <v>2.64301091845706</v>
      </c>
      <c r="N31" s="15">
        <v>2.4282668225462598</v>
      </c>
      <c r="O31" s="15">
        <v>4.0073641980615502</v>
      </c>
      <c r="P31" s="15">
        <v>4.2070682084887299</v>
      </c>
      <c r="Q31" s="15">
        <v>3.7788563420876802</v>
      </c>
      <c r="R31" s="15">
        <v>1.91024509594403</v>
      </c>
      <c r="S31" s="15">
        <v>0.64148117972649099</v>
      </c>
      <c r="T31" s="15">
        <v>0.140828315399422</v>
      </c>
      <c r="U31" s="15">
        <v>0.26562300925237797</v>
      </c>
      <c r="V31" s="15">
        <v>0</v>
      </c>
      <c r="W31" s="15">
        <v>0</v>
      </c>
      <c r="X31" s="15">
        <v>1.07855030816648</v>
      </c>
      <c r="Y31" s="15">
        <v>6.0782390525423897E-2</v>
      </c>
      <c r="Z31" s="15">
        <v>2.2572444818549101E-2</v>
      </c>
      <c r="AA31" s="15">
        <v>-0.129804175458796</v>
      </c>
      <c r="AB31" s="15">
        <v>0.13024094815904699</v>
      </c>
      <c r="AC31" s="15">
        <v>0.11899147970062</v>
      </c>
      <c r="AE31">
        <f t="array" ref="AE31">IF(COUNTIF('Cost regression results'!$H$7:$H$10,1)=0,EXP(SUMPRODUCT(--B31:AC31,TRANSPOSE('Cost regression results'!$H$3:$H$30)))/(1+EXP(SUMPRODUCT(--B31:AC31,TRANSPOSE('Cost regression results'!$H$3:$H$30)))),1)</f>
        <v>0.10258235617131317</v>
      </c>
      <c r="AF31">
        <f>'cost part 2 bs coef'!AE31</f>
        <v>2539.5261047426679</v>
      </c>
      <c r="AG31">
        <f t="shared" si="0"/>
        <v>260.51057138305993</v>
      </c>
    </row>
    <row r="32" spans="1:33" x14ac:dyDescent="0.3">
      <c r="A32">
        <v>31</v>
      </c>
      <c r="B32" s="15">
        <v>-2.2546182673614998</v>
      </c>
      <c r="C32" s="15">
        <v>2.1382301664934902</v>
      </c>
      <c r="D32" s="15">
        <v>2.9552521279333401</v>
      </c>
      <c r="E32" s="15">
        <v>2.57183338153432</v>
      </c>
      <c r="F32" s="15">
        <v>0</v>
      </c>
      <c r="G32" s="15">
        <v>0</v>
      </c>
      <c r="H32" s="15">
        <v>0</v>
      </c>
      <c r="I32" s="15">
        <v>0</v>
      </c>
      <c r="J32" s="15">
        <v>4.8317400857155501</v>
      </c>
      <c r="K32" s="15">
        <v>4.63706929568907</v>
      </c>
      <c r="L32" s="15">
        <v>4.4620586507168003</v>
      </c>
      <c r="M32" s="15">
        <v>2.86344441780453</v>
      </c>
      <c r="N32" s="15">
        <v>2.3228082614602701</v>
      </c>
      <c r="O32" s="15">
        <v>4.1065699232238497</v>
      </c>
      <c r="P32" s="15">
        <v>5.11160123901682</v>
      </c>
      <c r="Q32" s="15">
        <v>3.8517188738912398</v>
      </c>
      <c r="R32" s="15">
        <v>1.6153651016737101</v>
      </c>
      <c r="S32" s="15">
        <v>0.60874853632152304</v>
      </c>
      <c r="T32" s="15">
        <v>0.140804031211377</v>
      </c>
      <c r="U32" s="15">
        <v>0.222716716504476</v>
      </c>
      <c r="V32" s="15">
        <v>0</v>
      </c>
      <c r="W32" s="15">
        <v>0</v>
      </c>
      <c r="X32" s="15">
        <v>1.01398430434924</v>
      </c>
      <c r="Y32" s="15">
        <v>0.123875985451793</v>
      </c>
      <c r="Z32" s="15">
        <v>2.4534338577376E-2</v>
      </c>
      <c r="AA32" s="15">
        <v>-0.222290056224346</v>
      </c>
      <c r="AB32" s="15">
        <v>0.145395884583225</v>
      </c>
      <c r="AC32" s="15">
        <v>8.1860813109935399E-2</v>
      </c>
      <c r="AE32">
        <f t="array" ref="AE32">IF(COUNTIF('Cost regression results'!$H$7:$H$10,1)=0,EXP(SUMPRODUCT(--B32:AC32,TRANSPOSE('Cost regression results'!$H$3:$H$30)))/(1+EXP(SUMPRODUCT(--B32:AC32,TRANSPOSE('Cost regression results'!$H$3:$H$30)))),1)</f>
        <v>0.1061212080820344</v>
      </c>
      <c r="AF32">
        <f>'cost part 2 bs coef'!AE32</f>
        <v>2416.9167956889437</v>
      </c>
      <c r="AG32">
        <f t="shared" si="0"/>
        <v>256.4861301922702</v>
      </c>
    </row>
    <row r="33" spans="1:33" x14ac:dyDescent="0.3">
      <c r="A33">
        <v>32</v>
      </c>
      <c r="B33" s="15">
        <v>-2.1703185793565001</v>
      </c>
      <c r="C33" s="15">
        <v>2.1094382536530398</v>
      </c>
      <c r="D33" s="15">
        <v>3.6639218649973899</v>
      </c>
      <c r="E33" s="15">
        <v>2.4922519968835499</v>
      </c>
      <c r="F33" s="15">
        <v>0</v>
      </c>
      <c r="G33" s="15">
        <v>0</v>
      </c>
      <c r="H33" s="15">
        <v>0</v>
      </c>
      <c r="I33" s="15">
        <v>0</v>
      </c>
      <c r="J33" s="15">
        <v>5.48846566747285</v>
      </c>
      <c r="K33" s="15">
        <v>4.3416823430904898</v>
      </c>
      <c r="L33" s="15">
        <v>4.2145178001756198</v>
      </c>
      <c r="M33" s="15">
        <v>3.0873189443062699</v>
      </c>
      <c r="N33" s="15">
        <v>2.3779509151897198</v>
      </c>
      <c r="O33" s="15">
        <v>4.0213892997760299</v>
      </c>
      <c r="P33" s="15">
        <v>4.0730202204611201</v>
      </c>
      <c r="Q33" s="15">
        <v>3.7239899015222799</v>
      </c>
      <c r="R33" s="15">
        <v>1.69722855720314</v>
      </c>
      <c r="S33" s="15">
        <v>0.49691110096527602</v>
      </c>
      <c r="T33" s="15">
        <v>0.11782064818487201</v>
      </c>
      <c r="U33" s="15">
        <v>0.319244951720627</v>
      </c>
      <c r="V33" s="15">
        <v>0</v>
      </c>
      <c r="W33" s="15">
        <v>0</v>
      </c>
      <c r="X33" s="15">
        <v>1.0798360702090899</v>
      </c>
      <c r="Y33" s="15">
        <v>4.4158022862845099E-2</v>
      </c>
      <c r="Z33" s="15">
        <v>2.2844391736800199E-2</v>
      </c>
      <c r="AA33" s="15">
        <v>-0.16935559425958399</v>
      </c>
      <c r="AB33" s="15">
        <v>9.7689854008290597E-2</v>
      </c>
      <c r="AC33" s="15">
        <v>8.7025907572101199E-2</v>
      </c>
      <c r="AE33">
        <f t="array" ref="AE33">IF(COUNTIF('Cost regression results'!$H$7:$H$10,1)=0,EXP(SUMPRODUCT(--B33:AC33,TRANSPOSE('Cost regression results'!$H$3:$H$30)))/(1+EXP(SUMPRODUCT(--B33:AC33,TRANSPOSE('Cost regression results'!$H$3:$H$30)))),1)</f>
        <v>0.11219745933530818</v>
      </c>
      <c r="AF33">
        <f>'cost part 2 bs coef'!AE33</f>
        <v>2465.2798516795656</v>
      </c>
      <c r="AG33">
        <f t="shared" si="0"/>
        <v>276.59813590897267</v>
      </c>
    </row>
    <row r="34" spans="1:33" x14ac:dyDescent="0.3">
      <c r="A34">
        <v>33</v>
      </c>
      <c r="B34" s="15">
        <v>-2.3155900038700099</v>
      </c>
      <c r="C34" s="15">
        <v>2.12345802549184</v>
      </c>
      <c r="D34" s="15">
        <v>3.7110186714798199</v>
      </c>
      <c r="E34" s="15">
        <v>2.3668403339674202</v>
      </c>
      <c r="F34" s="15">
        <v>0</v>
      </c>
      <c r="G34" s="15">
        <v>0</v>
      </c>
      <c r="H34" s="15">
        <v>0</v>
      </c>
      <c r="I34" s="15">
        <v>0</v>
      </c>
      <c r="J34" s="15">
        <v>4.5831855797363197</v>
      </c>
      <c r="K34" s="15">
        <v>4.35377402833966</v>
      </c>
      <c r="L34" s="15">
        <v>4.62958169846606</v>
      </c>
      <c r="M34" s="15">
        <v>2.9715192263077701</v>
      </c>
      <c r="N34" s="15">
        <v>2.40054737269325</v>
      </c>
      <c r="O34" s="15">
        <v>3.9611261240275302</v>
      </c>
      <c r="P34" s="15">
        <v>4.2637581302263197</v>
      </c>
      <c r="Q34" s="15">
        <v>3.6792880673567501</v>
      </c>
      <c r="R34" s="15">
        <v>1.9911334893616199</v>
      </c>
      <c r="S34" s="15">
        <v>0.60768019476789104</v>
      </c>
      <c r="T34" s="15">
        <v>0.22044604663428799</v>
      </c>
      <c r="U34" s="15">
        <v>0.26370077955433302</v>
      </c>
      <c r="V34" s="15">
        <v>0</v>
      </c>
      <c r="W34" s="15">
        <v>0</v>
      </c>
      <c r="X34" s="15">
        <v>0.88257984774402098</v>
      </c>
      <c r="Y34" s="15">
        <v>7.5352721023758104E-2</v>
      </c>
      <c r="Z34" s="15">
        <v>2.2382017954252899E-2</v>
      </c>
      <c r="AA34" s="15">
        <v>-0.13366859756680299</v>
      </c>
      <c r="AB34" s="15">
        <v>0.138475591669802</v>
      </c>
      <c r="AC34" s="15">
        <v>6.4374509637835198E-2</v>
      </c>
      <c r="AE34">
        <f t="array" ref="AE34">IF(COUNTIF('Cost regression results'!$H$7:$H$10,1)=0,EXP(SUMPRODUCT(--B34:AC34,TRANSPOSE('Cost regression results'!$H$3:$H$30)))/(1+EXP(SUMPRODUCT(--B34:AC34,TRANSPOSE('Cost regression results'!$H$3:$H$30)))),1)</f>
        <v>0.10805044568219192</v>
      </c>
      <c r="AF34">
        <f>'cost part 2 bs coef'!AE34</f>
        <v>2529.9204417027154</v>
      </c>
      <c r="AG34">
        <f t="shared" si="0"/>
        <v>273.35903126646622</v>
      </c>
    </row>
    <row r="35" spans="1:33" x14ac:dyDescent="0.3">
      <c r="A35">
        <v>34</v>
      </c>
      <c r="B35" s="15">
        <v>-2.1643217125451599</v>
      </c>
      <c r="C35" s="15">
        <v>1.9855243039864701</v>
      </c>
      <c r="D35" s="15">
        <v>3.3023132373399098</v>
      </c>
      <c r="E35" s="15">
        <v>2.8475347201952199</v>
      </c>
      <c r="F35" s="15">
        <v>0</v>
      </c>
      <c r="G35" s="15">
        <v>0</v>
      </c>
      <c r="H35" s="15">
        <v>0</v>
      </c>
      <c r="I35" s="15">
        <v>0</v>
      </c>
      <c r="J35" s="15">
        <v>5.0078249579843899</v>
      </c>
      <c r="K35" s="15">
        <v>4.4530009410036202</v>
      </c>
      <c r="L35" s="15">
        <v>4.4630703177072402</v>
      </c>
      <c r="M35" s="15">
        <v>2.68145985694487</v>
      </c>
      <c r="N35" s="15">
        <v>2.4241653007703898</v>
      </c>
      <c r="O35" s="15">
        <v>3.7523178591903599</v>
      </c>
      <c r="P35" s="15">
        <v>4.0985156695967797</v>
      </c>
      <c r="Q35" s="15">
        <v>3.7211777609101402</v>
      </c>
      <c r="R35" s="15">
        <v>1.9151065511911101</v>
      </c>
      <c r="S35" s="15">
        <v>0.59115264473791596</v>
      </c>
      <c r="T35" s="15">
        <v>9.6899728404000199E-2</v>
      </c>
      <c r="U35" s="15">
        <v>0.27100810325637298</v>
      </c>
      <c r="V35" s="15">
        <v>0</v>
      </c>
      <c r="W35" s="15">
        <v>0</v>
      </c>
      <c r="X35" s="15">
        <v>1.01997842665613</v>
      </c>
      <c r="Y35" s="15">
        <v>6.0830715274252302E-2</v>
      </c>
      <c r="Z35" s="15">
        <v>2.4622736922974901E-2</v>
      </c>
      <c r="AA35" s="15">
        <v>-0.15977970183254001</v>
      </c>
      <c r="AB35" s="15">
        <v>9.9364059434094903E-2</v>
      </c>
      <c r="AC35" s="15">
        <v>0.12532083382085199</v>
      </c>
      <c r="AE35">
        <f t="array" ref="AE35">IF(COUNTIF('Cost regression results'!$H$7:$H$10,1)=0,EXP(SUMPRODUCT(--B35:AC35,TRANSPOSE('Cost regression results'!$H$3:$H$30)))/(1+EXP(SUMPRODUCT(--B35:AC35,TRANSPOSE('Cost regression results'!$H$3:$H$30)))),1)</f>
        <v>0.11059695939458931</v>
      </c>
      <c r="AF35">
        <f>'cost part 2 bs coef'!AE35</f>
        <v>2416.7375473267193</v>
      </c>
      <c r="AG35">
        <f t="shared" si="0"/>
        <v>267.28382438907255</v>
      </c>
    </row>
    <row r="36" spans="1:33" x14ac:dyDescent="0.3">
      <c r="A36">
        <v>35</v>
      </c>
      <c r="B36" s="15">
        <v>-2.2290773780336699</v>
      </c>
      <c r="C36" s="15">
        <v>2.0039555920491301</v>
      </c>
      <c r="D36" s="15">
        <v>2.8685872239385399</v>
      </c>
      <c r="E36" s="15">
        <v>2.5756679318589799</v>
      </c>
      <c r="F36" s="15">
        <v>0</v>
      </c>
      <c r="G36" s="15">
        <v>0</v>
      </c>
      <c r="H36" s="15">
        <v>0</v>
      </c>
      <c r="I36" s="15">
        <v>0</v>
      </c>
      <c r="J36" s="15">
        <v>5.1182743550338898</v>
      </c>
      <c r="K36" s="15">
        <v>4.2902677214191103</v>
      </c>
      <c r="L36" s="15">
        <v>4.5543340553039</v>
      </c>
      <c r="M36" s="15">
        <v>3.0845493055027502</v>
      </c>
      <c r="N36" s="15">
        <v>2.4537662536554499</v>
      </c>
      <c r="O36" s="15">
        <v>3.9654497465849099</v>
      </c>
      <c r="P36" s="15">
        <v>5.18044823876882</v>
      </c>
      <c r="Q36" s="15">
        <v>3.8174451337537301</v>
      </c>
      <c r="R36" s="15">
        <v>2.0954653700957202</v>
      </c>
      <c r="S36" s="15">
        <v>0.74598902614237295</v>
      </c>
      <c r="T36" s="15">
        <v>0.169914641897186</v>
      </c>
      <c r="U36" s="15">
        <v>0.19816590895490199</v>
      </c>
      <c r="V36" s="15">
        <v>0</v>
      </c>
      <c r="W36" s="15">
        <v>0</v>
      </c>
      <c r="X36" s="15">
        <v>1.06682927122085</v>
      </c>
      <c r="Y36" s="15">
        <v>0.107015303623628</v>
      </c>
      <c r="Z36" s="15">
        <v>2.1870667823577699E-2</v>
      </c>
      <c r="AA36" s="15">
        <v>-0.15832256300761399</v>
      </c>
      <c r="AB36" s="15">
        <v>9.8068078188900398E-2</v>
      </c>
      <c r="AC36" s="15">
        <v>9.4265288736118599E-2</v>
      </c>
      <c r="AE36">
        <f t="array" ref="AE36">IF(COUNTIF('Cost regression results'!$H$7:$H$10,1)=0,EXP(SUMPRODUCT(--B36:AC36,TRANSPOSE('Cost regression results'!$H$3:$H$30)))/(1+EXP(SUMPRODUCT(--B36:AC36,TRANSPOSE('Cost regression results'!$H$3:$H$30)))),1)</f>
        <v>0.11160285923383859</v>
      </c>
      <c r="AF36">
        <f>'cost part 2 bs coef'!AE36</f>
        <v>2660.9467155723833</v>
      </c>
      <c r="AG36">
        <f t="shared" si="0"/>
        <v>296.96926172676979</v>
      </c>
    </row>
    <row r="37" spans="1:33" x14ac:dyDescent="0.3">
      <c r="A37">
        <v>36</v>
      </c>
      <c r="B37" s="15">
        <v>-2.1834618421272101</v>
      </c>
      <c r="C37" s="15">
        <v>2.2274509481072902</v>
      </c>
      <c r="D37" s="15">
        <v>3.7003563980970999</v>
      </c>
      <c r="E37" s="15">
        <v>2.6364724019179402</v>
      </c>
      <c r="F37" s="15">
        <v>0</v>
      </c>
      <c r="G37" s="15">
        <v>0</v>
      </c>
      <c r="H37" s="15">
        <v>0</v>
      </c>
      <c r="I37" s="15">
        <v>0</v>
      </c>
      <c r="J37" s="15">
        <v>4.8835523097195397</v>
      </c>
      <c r="K37" s="15">
        <v>4.9314543858601496</v>
      </c>
      <c r="L37" s="15">
        <v>4.20535147798366</v>
      </c>
      <c r="M37" s="15">
        <v>2.8244667798926701</v>
      </c>
      <c r="N37" s="15">
        <v>2.4803999269286199</v>
      </c>
      <c r="O37" s="15">
        <v>3.9588200828807398</v>
      </c>
      <c r="P37" s="15">
        <v>4.5711491035860998</v>
      </c>
      <c r="Q37" s="15">
        <v>3.8352755508103402</v>
      </c>
      <c r="R37" s="15">
        <v>1.39164831672724</v>
      </c>
      <c r="S37" s="15">
        <v>0.54341445720765003</v>
      </c>
      <c r="T37" s="15">
        <v>0.17839657431053901</v>
      </c>
      <c r="U37" s="15">
        <v>0.215735851609031</v>
      </c>
      <c r="V37" s="15">
        <v>0</v>
      </c>
      <c r="W37" s="15">
        <v>0</v>
      </c>
      <c r="X37" s="15">
        <v>1.0553673992536801</v>
      </c>
      <c r="Y37" s="15">
        <v>6.6057126471913502E-2</v>
      </c>
      <c r="Z37" s="15">
        <v>2.3284356333777501E-2</v>
      </c>
      <c r="AA37" s="15">
        <v>-0.228238251509009</v>
      </c>
      <c r="AB37" s="15">
        <v>0.14401569856153601</v>
      </c>
      <c r="AC37" s="15">
        <v>9.9299590562511003E-2</v>
      </c>
      <c r="AE37">
        <f t="array" ref="AE37">IF(COUNTIF('Cost regression results'!$H$7:$H$10,1)=0,EXP(SUMPRODUCT(--B37:AC37,TRANSPOSE('Cost regression results'!$H$3:$H$30)))/(1+EXP(SUMPRODUCT(--B37:AC37,TRANSPOSE('Cost regression results'!$H$3:$H$30)))),1)</f>
        <v>0.11697799123822707</v>
      </c>
      <c r="AF37">
        <f>'cost part 2 bs coef'!AE37</f>
        <v>2487.6704405234987</v>
      </c>
      <c r="AG37">
        <f t="shared" si="0"/>
        <v>291.0026909951543</v>
      </c>
    </row>
    <row r="38" spans="1:33" x14ac:dyDescent="0.3">
      <c r="A38">
        <v>37</v>
      </c>
      <c r="B38" s="15">
        <v>-2.1557351546012899</v>
      </c>
      <c r="C38" s="15">
        <v>2.1609994421961001</v>
      </c>
      <c r="D38" s="15">
        <v>3.9678363533556298</v>
      </c>
      <c r="E38" s="15">
        <v>2.18507172768147</v>
      </c>
      <c r="F38" s="15">
        <v>0</v>
      </c>
      <c r="G38" s="15">
        <v>0</v>
      </c>
      <c r="H38" s="15">
        <v>0</v>
      </c>
      <c r="I38" s="15">
        <v>0</v>
      </c>
      <c r="J38" s="15">
        <v>4.8497851826179703</v>
      </c>
      <c r="K38" s="15">
        <v>4.4945052276493103</v>
      </c>
      <c r="L38" s="15">
        <v>3.9109903301559901</v>
      </c>
      <c r="M38" s="15">
        <v>2.4997234173698599</v>
      </c>
      <c r="N38" s="15">
        <v>2.1139478220739898</v>
      </c>
      <c r="O38" s="15">
        <v>4.0700958125246398</v>
      </c>
      <c r="P38" s="15">
        <v>4.0259370851027603</v>
      </c>
      <c r="Q38" s="15">
        <v>3.7867086861963699</v>
      </c>
      <c r="R38" s="15">
        <v>2.4803320000217002</v>
      </c>
      <c r="S38" s="15">
        <v>0.529104054646792</v>
      </c>
      <c r="T38" s="15">
        <v>0.127716582166744</v>
      </c>
      <c r="U38" s="15">
        <v>0.26945578848392798</v>
      </c>
      <c r="V38" s="15">
        <v>0</v>
      </c>
      <c r="W38" s="15">
        <v>0</v>
      </c>
      <c r="X38" s="15">
        <v>1.0100663787417801</v>
      </c>
      <c r="Y38" s="15">
        <v>9.0222696720354101E-2</v>
      </c>
      <c r="Z38" s="15">
        <v>1.7405259270739101E-2</v>
      </c>
      <c r="AA38" s="15">
        <v>-0.18243920503591499</v>
      </c>
      <c r="AB38" s="15">
        <v>0.12967438036067</v>
      </c>
      <c r="AC38" s="15">
        <v>6.3641179568166395E-2</v>
      </c>
      <c r="AE38">
        <f t="array" ref="AE38">IF(COUNTIF('Cost regression results'!$H$7:$H$10,1)=0,EXP(SUMPRODUCT(--B38:AC38,TRANSPOSE('Cost regression results'!$H$3:$H$30)))/(1+EXP(SUMPRODUCT(--B38:AC38,TRANSPOSE('Cost regression results'!$H$3:$H$30)))),1)</f>
        <v>0.1150461388641162</v>
      </c>
      <c r="AF38">
        <f>'cost part 2 bs coef'!AE38</f>
        <v>2514.5049445357658</v>
      </c>
      <c r="AG38">
        <f t="shared" si="0"/>
        <v>289.28408502356854</v>
      </c>
    </row>
    <row r="39" spans="1:33" x14ac:dyDescent="0.3">
      <c r="A39">
        <v>38</v>
      </c>
      <c r="B39" s="15">
        <v>-2.2674605676508701</v>
      </c>
      <c r="C39" s="15">
        <v>2.1894603484981499</v>
      </c>
      <c r="D39" s="15">
        <v>3.7881686486886199</v>
      </c>
      <c r="E39" s="15">
        <v>2.9676052608578201</v>
      </c>
      <c r="F39" s="15">
        <v>0</v>
      </c>
      <c r="G39" s="15">
        <v>0</v>
      </c>
      <c r="H39" s="15">
        <v>0</v>
      </c>
      <c r="I39" s="15">
        <v>0</v>
      </c>
      <c r="J39" s="15">
        <v>4.8092423048719599</v>
      </c>
      <c r="K39" s="15">
        <v>4.43642350691196</v>
      </c>
      <c r="L39" s="15">
        <v>4.2899542652032201</v>
      </c>
      <c r="M39" s="15">
        <v>3.02907869930569</v>
      </c>
      <c r="N39" s="15">
        <v>2.34218569028361</v>
      </c>
      <c r="O39" s="15">
        <v>4.3516813947775299</v>
      </c>
      <c r="P39" s="15">
        <v>4.7840877441216003</v>
      </c>
      <c r="Q39" s="15">
        <v>4.0211047303226497</v>
      </c>
      <c r="R39" s="15">
        <v>1.77948416403484</v>
      </c>
      <c r="S39" s="15">
        <v>0.574288446146202</v>
      </c>
      <c r="T39" s="15">
        <v>0.159622946721341</v>
      </c>
      <c r="U39" s="15">
        <v>0.34421443244577099</v>
      </c>
      <c r="V39" s="15">
        <v>0</v>
      </c>
      <c r="W39" s="15">
        <v>0</v>
      </c>
      <c r="X39" s="15">
        <v>0.94660169055607501</v>
      </c>
      <c r="Y39" s="15">
        <v>8.6230649543238599E-2</v>
      </c>
      <c r="Z39" s="15">
        <v>2.2423205172429898E-2</v>
      </c>
      <c r="AA39" s="15">
        <v>-0.14759338184976301</v>
      </c>
      <c r="AB39" s="15">
        <v>9.1911491662390696E-2</v>
      </c>
      <c r="AC39" s="15">
        <v>0.123488779281734</v>
      </c>
      <c r="AE39">
        <f t="array" ref="AE39">IF(COUNTIF('Cost regression results'!$H$7:$H$10,1)=0,EXP(SUMPRODUCT(--B39:AC39,TRANSPOSE('Cost regression results'!$H$3:$H$30)))/(1+EXP(SUMPRODUCT(--B39:AC39,TRANSPOSE('Cost regression results'!$H$3:$H$30)))),1)</f>
        <v>0.10683040855787777</v>
      </c>
      <c r="AF39">
        <f>'cost part 2 bs coef'!AE39</f>
        <v>2542.9842379730712</v>
      </c>
      <c r="AG39">
        <f t="shared" si="0"/>
        <v>271.6680450989067</v>
      </c>
    </row>
    <row r="40" spans="1:33" x14ac:dyDescent="0.3">
      <c r="A40">
        <v>39</v>
      </c>
      <c r="B40" s="15">
        <v>-2.3305300201664898</v>
      </c>
      <c r="C40" s="15">
        <v>2.1652246415113399</v>
      </c>
      <c r="D40" s="15">
        <v>3.5601442738092</v>
      </c>
      <c r="E40" s="15">
        <v>2.3392125641175201</v>
      </c>
      <c r="F40" s="15">
        <v>0</v>
      </c>
      <c r="G40" s="15">
        <v>0</v>
      </c>
      <c r="H40" s="15">
        <v>0</v>
      </c>
      <c r="I40" s="15">
        <v>0</v>
      </c>
      <c r="J40" s="15">
        <v>5.0798484118852496</v>
      </c>
      <c r="K40" s="15">
        <v>4.0672007393972196</v>
      </c>
      <c r="L40" s="15">
        <v>4.0575329682724499</v>
      </c>
      <c r="M40" s="15">
        <v>3.2643859851863102</v>
      </c>
      <c r="N40" s="15">
        <v>2.3021336066699498</v>
      </c>
      <c r="O40" s="15">
        <v>4.1145474237159299</v>
      </c>
      <c r="P40" s="15">
        <v>4.8597197437384203</v>
      </c>
      <c r="Q40" s="15">
        <v>3.84237092734416</v>
      </c>
      <c r="R40" s="15">
        <v>1.71732438004443</v>
      </c>
      <c r="S40" s="15">
        <v>0.45655157247370298</v>
      </c>
      <c r="T40" s="15">
        <v>0.215067323138182</v>
      </c>
      <c r="U40" s="15">
        <v>0.31018133837082701</v>
      </c>
      <c r="V40" s="15">
        <v>0</v>
      </c>
      <c r="W40" s="15">
        <v>0</v>
      </c>
      <c r="X40" s="15">
        <v>1.05454904394926</v>
      </c>
      <c r="Y40" s="15">
        <v>0.13963583345624</v>
      </c>
      <c r="Z40" s="15">
        <v>2.1798714303098699E-2</v>
      </c>
      <c r="AA40" s="15">
        <v>-0.16811225010051301</v>
      </c>
      <c r="AB40" s="15">
        <v>7.7593944960497999E-2</v>
      </c>
      <c r="AC40" s="15">
        <v>9.0737584455008402E-2</v>
      </c>
      <c r="AE40">
        <f t="array" ref="AE40">IF(COUNTIF('Cost regression results'!$H$7:$H$10,1)=0,EXP(SUMPRODUCT(--B40:AC40,TRANSPOSE('Cost regression results'!$H$3:$H$30)))/(1+EXP(SUMPRODUCT(--B40:AC40,TRANSPOSE('Cost regression results'!$H$3:$H$30)))),1)</f>
        <v>0.10614648852549448</v>
      </c>
      <c r="AF40">
        <f>'cost part 2 bs coef'!AE40</f>
        <v>2460.4467454409087</v>
      </c>
      <c r="AG40">
        <f t="shared" si="0"/>
        <v>261.16778223253363</v>
      </c>
    </row>
    <row r="41" spans="1:33" x14ac:dyDescent="0.3">
      <c r="A41">
        <v>40</v>
      </c>
      <c r="B41" s="15">
        <v>-2.3144803054994498</v>
      </c>
      <c r="C41" s="15">
        <v>1.97674765099467</v>
      </c>
      <c r="D41" s="15">
        <v>3.3286581932093</v>
      </c>
      <c r="E41" s="15">
        <v>2.5791314784533199</v>
      </c>
      <c r="F41" s="15">
        <v>0</v>
      </c>
      <c r="G41" s="15">
        <v>0</v>
      </c>
      <c r="H41" s="15">
        <v>0</v>
      </c>
      <c r="I41" s="15">
        <v>0</v>
      </c>
      <c r="J41" s="15">
        <v>4.9229803011411901</v>
      </c>
      <c r="K41" s="15">
        <v>4.4792667595012201</v>
      </c>
      <c r="L41" s="15">
        <v>3.6360773483486701</v>
      </c>
      <c r="M41" s="15">
        <v>2.61954689704553</v>
      </c>
      <c r="N41" s="15">
        <v>2.5915934379197898</v>
      </c>
      <c r="O41" s="15">
        <v>3.9614996792724302</v>
      </c>
      <c r="P41" s="15">
        <v>4.5508257418726101</v>
      </c>
      <c r="Q41" s="15">
        <v>3.8747176760211102</v>
      </c>
      <c r="R41" s="15">
        <v>1.7970524923723901</v>
      </c>
      <c r="S41" s="15">
        <v>0.57608637386977701</v>
      </c>
      <c r="T41" s="15">
        <v>0.16359391774916099</v>
      </c>
      <c r="U41" s="15">
        <v>0.23170499362851599</v>
      </c>
      <c r="V41" s="15">
        <v>0</v>
      </c>
      <c r="W41" s="15">
        <v>0</v>
      </c>
      <c r="X41" s="15">
        <v>0.90972337617538501</v>
      </c>
      <c r="Y41" s="15">
        <v>0.16372197623943699</v>
      </c>
      <c r="Z41" s="15">
        <v>2.4854255228034E-2</v>
      </c>
      <c r="AA41" s="15">
        <v>-0.181673510638169</v>
      </c>
      <c r="AB41" s="15">
        <v>0.13773302764391299</v>
      </c>
      <c r="AC41" s="15">
        <v>8.8066015885538404E-2</v>
      </c>
      <c r="AE41">
        <f t="array" ref="AE41">IF(COUNTIF('Cost regression results'!$H$7:$H$10,1)=0,EXP(SUMPRODUCT(--B41:AC41,TRANSPOSE('Cost regression results'!$H$3:$H$30)))/(1+EXP(SUMPRODUCT(--B41:AC41,TRANSPOSE('Cost regression results'!$H$3:$H$30)))),1)</f>
        <v>0.10263493733834321</v>
      </c>
      <c r="AF41">
        <f>'cost part 2 bs coef'!AE41</f>
        <v>2535.4082239232162</v>
      </c>
      <c r="AG41">
        <f t="shared" si="0"/>
        <v>260.22146418947932</v>
      </c>
    </row>
    <row r="42" spans="1:33" x14ac:dyDescent="0.3">
      <c r="A42">
        <v>41</v>
      </c>
      <c r="B42" s="15">
        <v>-2.2329175046378902</v>
      </c>
      <c r="C42" s="15">
        <v>1.9121662381123401</v>
      </c>
      <c r="D42" s="15">
        <v>3.2927970878214099</v>
      </c>
      <c r="E42" s="15">
        <v>2.4092367149768199</v>
      </c>
      <c r="F42" s="15">
        <v>0</v>
      </c>
      <c r="G42" s="15">
        <v>0</v>
      </c>
      <c r="H42" s="15">
        <v>0</v>
      </c>
      <c r="I42" s="15">
        <v>0</v>
      </c>
      <c r="J42" s="15">
        <v>4.5763242273787696</v>
      </c>
      <c r="K42" s="15">
        <v>4.7056375274342201</v>
      </c>
      <c r="L42" s="15">
        <v>4.4742340562643399</v>
      </c>
      <c r="M42" s="15">
        <v>3.2998742488172299</v>
      </c>
      <c r="N42" s="15">
        <v>2.4389716275299298</v>
      </c>
      <c r="O42" s="15">
        <v>3.9966880377004501</v>
      </c>
      <c r="P42" s="15">
        <v>4.5704326214297897</v>
      </c>
      <c r="Q42" s="15">
        <v>3.8241622540560698</v>
      </c>
      <c r="R42" s="15">
        <v>1.3530331987434301</v>
      </c>
      <c r="S42" s="15">
        <v>0.77477676019717101</v>
      </c>
      <c r="T42" s="15">
        <v>0.14860615586230799</v>
      </c>
      <c r="U42" s="15">
        <v>0.26465515821172297</v>
      </c>
      <c r="V42" s="15">
        <v>0</v>
      </c>
      <c r="W42" s="15">
        <v>0</v>
      </c>
      <c r="X42" s="15">
        <v>1.03565216454537</v>
      </c>
      <c r="Y42" s="15">
        <v>7.78651515532994E-2</v>
      </c>
      <c r="Z42" s="15">
        <v>2.0261992096008902E-2</v>
      </c>
      <c r="AA42" s="15">
        <v>-0.211538536180088</v>
      </c>
      <c r="AB42" s="15">
        <v>0.16105549274355299</v>
      </c>
      <c r="AC42" s="15">
        <v>0.14993064185764099</v>
      </c>
      <c r="AE42">
        <f t="array" ref="AE42">IF(COUNTIF('Cost regression results'!$H$7:$H$10,1)=0,EXP(SUMPRODUCT(--B42:AC42,TRANSPOSE('Cost regression results'!$H$3:$H$30)))/(1+EXP(SUMPRODUCT(--B42:AC42,TRANSPOSE('Cost regression results'!$H$3:$H$30)))),1)</f>
        <v>0.10924321029089511</v>
      </c>
      <c r="AF42">
        <f>'cost part 2 bs coef'!AE42</f>
        <v>2526.9124307340048</v>
      </c>
      <c r="AG42">
        <f t="shared" si="0"/>
        <v>276.04802605735182</v>
      </c>
    </row>
    <row r="43" spans="1:33" x14ac:dyDescent="0.3">
      <c r="A43">
        <v>42</v>
      </c>
      <c r="B43" s="15">
        <v>-2.2567992427499699</v>
      </c>
      <c r="C43" s="15">
        <v>2.1525960075706099</v>
      </c>
      <c r="D43" s="15">
        <v>3.4397266236348201</v>
      </c>
      <c r="E43" s="15">
        <v>2.6403521025276699</v>
      </c>
      <c r="F43" s="15">
        <v>0</v>
      </c>
      <c r="G43" s="15">
        <v>0</v>
      </c>
      <c r="H43" s="15">
        <v>0</v>
      </c>
      <c r="I43" s="15">
        <v>0</v>
      </c>
      <c r="J43" s="15">
        <v>5.2110015963535998</v>
      </c>
      <c r="K43" s="15">
        <v>4.0716152911944903</v>
      </c>
      <c r="L43" s="15">
        <v>4.3895449763713801</v>
      </c>
      <c r="M43" s="15">
        <v>2.8148501148839902</v>
      </c>
      <c r="N43" s="15">
        <v>2.3749254145926599</v>
      </c>
      <c r="O43" s="15">
        <v>4.0196178048943496</v>
      </c>
      <c r="P43" s="15">
        <v>4.3155066179053696</v>
      </c>
      <c r="Q43" s="15">
        <v>3.7115877966206798</v>
      </c>
      <c r="R43" s="15">
        <v>1.88190805547235</v>
      </c>
      <c r="S43" s="15">
        <v>0.60793933229533903</v>
      </c>
      <c r="T43" s="15">
        <v>0.13953220165868599</v>
      </c>
      <c r="U43" s="15">
        <v>0.29055413259216201</v>
      </c>
      <c r="V43" s="15">
        <v>0</v>
      </c>
      <c r="W43" s="15">
        <v>0</v>
      </c>
      <c r="X43" s="15">
        <v>1.0731793291367699</v>
      </c>
      <c r="Y43" s="15">
        <v>6.0461974039220302E-2</v>
      </c>
      <c r="Z43" s="15">
        <v>2.6180413978108101E-2</v>
      </c>
      <c r="AA43" s="15">
        <v>-0.16621158126166199</v>
      </c>
      <c r="AB43" s="15">
        <v>0.13677132084785601</v>
      </c>
      <c r="AC43" s="15">
        <v>0.13094797924722401</v>
      </c>
      <c r="AE43">
        <f t="array" ref="AE43">IF(COUNTIF('Cost regression results'!$H$7:$H$10,1)=0,EXP(SUMPRODUCT(--B43:AC43,TRANSPOSE('Cost regression results'!$H$3:$H$30)))/(1+EXP(SUMPRODUCT(--B43:AC43,TRANSPOSE('Cost regression results'!$H$3:$H$30)))),1)</f>
        <v>0.10568516629986158</v>
      </c>
      <c r="AF43">
        <f>'cost part 2 bs coef'!AE43</f>
        <v>2561.0219328939083</v>
      </c>
      <c r="AG43">
        <f t="shared" si="0"/>
        <v>270.66202887548565</v>
      </c>
    </row>
    <row r="44" spans="1:33" x14ac:dyDescent="0.3">
      <c r="A44">
        <v>43</v>
      </c>
      <c r="B44" s="15">
        <v>-2.2208491991909298</v>
      </c>
      <c r="C44" s="15">
        <v>1.9676431314976299</v>
      </c>
      <c r="D44" s="15">
        <v>3.44762356597849</v>
      </c>
      <c r="E44" s="15">
        <v>2.3383691316935198</v>
      </c>
      <c r="F44" s="15">
        <v>0</v>
      </c>
      <c r="G44" s="15">
        <v>0</v>
      </c>
      <c r="H44" s="15">
        <v>0</v>
      </c>
      <c r="I44" s="15">
        <v>0</v>
      </c>
      <c r="J44" s="15">
        <v>4.9805306506780598</v>
      </c>
      <c r="K44" s="15">
        <v>4.45680492815442</v>
      </c>
      <c r="L44" s="15">
        <v>4.9436669313415598</v>
      </c>
      <c r="M44" s="15">
        <v>2.8638638423440002</v>
      </c>
      <c r="N44" s="15">
        <v>2.3074510055226201</v>
      </c>
      <c r="O44" s="15">
        <v>4.0347571488964604</v>
      </c>
      <c r="P44" s="15">
        <v>4.4681765387793799</v>
      </c>
      <c r="Q44" s="15">
        <v>3.8995216386835501</v>
      </c>
      <c r="R44" s="15">
        <v>1.92160963472584</v>
      </c>
      <c r="S44" s="15">
        <v>0.66970631744921305</v>
      </c>
      <c r="T44" s="15">
        <v>0.15991601367361699</v>
      </c>
      <c r="U44" s="15">
        <v>0.25222839025383498</v>
      </c>
      <c r="V44" s="15">
        <v>0</v>
      </c>
      <c r="W44" s="15">
        <v>0</v>
      </c>
      <c r="X44" s="15">
        <v>0.96038543917657704</v>
      </c>
      <c r="Y44" s="15">
        <v>9.9125899151591104E-2</v>
      </c>
      <c r="Z44" s="15">
        <v>2.2715708075287701E-2</v>
      </c>
      <c r="AA44" s="15">
        <v>-0.21923771191102401</v>
      </c>
      <c r="AB44" s="15">
        <v>0.14097117156767999</v>
      </c>
      <c r="AC44" s="15">
        <v>0.104779882124224</v>
      </c>
      <c r="AE44">
        <f t="array" ref="AE44">IF(COUNTIF('Cost regression results'!$H$7:$H$10,1)=0,EXP(SUMPRODUCT(--B44:AC44,TRANSPOSE('Cost regression results'!$H$3:$H$30)))/(1+EXP(SUMPRODUCT(--B44:AC44,TRANSPOSE('Cost regression results'!$H$3:$H$30)))),1)</f>
        <v>0.11136888943285771</v>
      </c>
      <c r="AF44">
        <f>'cost part 2 bs coef'!AE44</f>
        <v>2625.3669103930265</v>
      </c>
      <c r="AG44">
        <f t="shared" si="0"/>
        <v>292.3841971642442</v>
      </c>
    </row>
    <row r="45" spans="1:33" x14ac:dyDescent="0.3">
      <c r="A45">
        <v>44</v>
      </c>
      <c r="B45" s="15">
        <v>-2.1442582627625901</v>
      </c>
      <c r="C45" s="15">
        <v>1.6152498690650099</v>
      </c>
      <c r="D45" s="15">
        <v>2.5049079790025899</v>
      </c>
      <c r="E45" s="15">
        <v>2.4082948646441298</v>
      </c>
      <c r="F45" s="15">
        <v>0</v>
      </c>
      <c r="G45" s="15">
        <v>0</v>
      </c>
      <c r="H45" s="15">
        <v>0</v>
      </c>
      <c r="I45" s="15">
        <v>0</v>
      </c>
      <c r="J45" s="15">
        <v>4.8462976279687497</v>
      </c>
      <c r="K45" s="15">
        <v>4.2442068790072804</v>
      </c>
      <c r="L45" s="15">
        <v>4.2082795964649602</v>
      </c>
      <c r="M45" s="15">
        <v>2.6474283977119</v>
      </c>
      <c r="N45" s="15">
        <v>2.4844601448900598</v>
      </c>
      <c r="O45" s="15">
        <v>4.1351620740347199</v>
      </c>
      <c r="P45" s="15">
        <v>4.8745380953569999</v>
      </c>
      <c r="Q45" s="15">
        <v>3.8553698016383602</v>
      </c>
      <c r="R45" s="15">
        <v>2.14243848270416</v>
      </c>
      <c r="S45" s="15">
        <v>0.74058993457021804</v>
      </c>
      <c r="T45" s="15">
        <v>0.19063126307453901</v>
      </c>
      <c r="U45" s="15">
        <v>0.24797412131282401</v>
      </c>
      <c r="V45" s="15">
        <v>0</v>
      </c>
      <c r="W45" s="15">
        <v>0</v>
      </c>
      <c r="X45" s="15">
        <v>1.0287331245182201</v>
      </c>
      <c r="Y45" s="15">
        <v>3.6769130028499401E-2</v>
      </c>
      <c r="Z45" s="15">
        <v>2.2752334015729E-2</v>
      </c>
      <c r="AA45" s="15">
        <v>-0.26922828893609502</v>
      </c>
      <c r="AB45" s="15">
        <v>0.106852542941197</v>
      </c>
      <c r="AC45" s="15">
        <v>0.10510915568429</v>
      </c>
      <c r="AE45">
        <f t="array" ref="AE45">IF(COUNTIF('Cost regression results'!$H$7:$H$10,1)=0,EXP(SUMPRODUCT(--B45:AC45,TRANSPOSE('Cost regression results'!$H$3:$H$30)))/(1+EXP(SUMPRODUCT(--B45:AC45,TRANSPOSE('Cost regression results'!$H$3:$H$30)))),1)</f>
        <v>0.12243683906240753</v>
      </c>
      <c r="AF45">
        <f>'cost part 2 bs coef'!AE45</f>
        <v>2395.8597652144445</v>
      </c>
      <c r="AG45">
        <f t="shared" si="0"/>
        <v>293.34149648965843</v>
      </c>
    </row>
    <row r="46" spans="1:33" x14ac:dyDescent="0.3">
      <c r="A46">
        <v>45</v>
      </c>
      <c r="B46" s="15">
        <v>-2.3318782360711698</v>
      </c>
      <c r="C46" s="15">
        <v>2.2002512925841402</v>
      </c>
      <c r="D46" s="15">
        <v>3.9447891724457902</v>
      </c>
      <c r="E46" s="15">
        <v>2.9554140362621899</v>
      </c>
      <c r="F46" s="15">
        <v>0</v>
      </c>
      <c r="G46" s="15">
        <v>0</v>
      </c>
      <c r="H46" s="15">
        <v>0</v>
      </c>
      <c r="I46" s="15">
        <v>0</v>
      </c>
      <c r="J46" s="15">
        <v>5.0403457977178601</v>
      </c>
      <c r="K46" s="15">
        <v>4.4056331882528497</v>
      </c>
      <c r="L46" s="15">
        <v>4.7735974567246897</v>
      </c>
      <c r="M46" s="15">
        <v>3.1233676660794401</v>
      </c>
      <c r="N46" s="15">
        <v>2.5754920223514599</v>
      </c>
      <c r="O46" s="15">
        <v>4.1298106733028703</v>
      </c>
      <c r="P46" s="15">
        <v>4.3612291117598501</v>
      </c>
      <c r="Q46" s="15">
        <v>3.77501712648156</v>
      </c>
      <c r="R46" s="15">
        <v>2.1320386662468001</v>
      </c>
      <c r="S46" s="15">
        <v>0.63033727201198597</v>
      </c>
      <c r="T46" s="15">
        <v>0.161468188219136</v>
      </c>
      <c r="U46" s="15">
        <v>0.307124185694505</v>
      </c>
      <c r="V46" s="15">
        <v>0</v>
      </c>
      <c r="W46" s="15">
        <v>0</v>
      </c>
      <c r="X46" s="15">
        <v>1.12120431003306</v>
      </c>
      <c r="Y46" s="15">
        <v>0.110231423146818</v>
      </c>
      <c r="Z46" s="15">
        <v>2.1683296094301301E-2</v>
      </c>
      <c r="AA46" s="15">
        <v>-0.17595504358522501</v>
      </c>
      <c r="AB46" s="15">
        <v>0.17245343570513999</v>
      </c>
      <c r="AC46" s="15">
        <v>9.1999370684824902E-2</v>
      </c>
      <c r="AE46">
        <f t="array" ref="AE46">IF(COUNTIF('Cost regression results'!$H$7:$H$10,1)=0,EXP(SUMPRODUCT(--B46:AC46,TRANSPOSE('Cost regression results'!$H$3:$H$30)))/(1+EXP(SUMPRODUCT(--B46:AC46,TRANSPOSE('Cost regression results'!$H$3:$H$30)))),1)</f>
        <v>0.10105214532654003</v>
      </c>
      <c r="AF46">
        <f>'cost part 2 bs coef'!AE46</f>
        <v>2612.1378116047244</v>
      </c>
      <c r="AG46">
        <f t="shared" si="0"/>
        <v>263.96212975123086</v>
      </c>
    </row>
    <row r="47" spans="1:33" x14ac:dyDescent="0.3">
      <c r="A47">
        <v>46</v>
      </c>
      <c r="B47" s="15">
        <v>-2.2659863452403601</v>
      </c>
      <c r="C47" s="15">
        <v>1.9570363760191001</v>
      </c>
      <c r="D47" s="15">
        <v>3.7916011054122101</v>
      </c>
      <c r="E47" s="15">
        <v>2.3753205708576699</v>
      </c>
      <c r="F47" s="15">
        <v>0</v>
      </c>
      <c r="G47" s="15">
        <v>0</v>
      </c>
      <c r="H47" s="15">
        <v>0</v>
      </c>
      <c r="I47" s="15">
        <v>0</v>
      </c>
      <c r="J47" s="15">
        <v>4.69649618691217</v>
      </c>
      <c r="K47" s="15">
        <v>4.7514348062682004</v>
      </c>
      <c r="L47" s="15">
        <v>4.0042245710006599</v>
      </c>
      <c r="M47" s="15">
        <v>3.1714361599980299</v>
      </c>
      <c r="N47" s="15">
        <v>2.4335254380140801</v>
      </c>
      <c r="O47" s="15">
        <v>3.9284416773323998</v>
      </c>
      <c r="P47" s="15">
        <v>4.4668797235809103</v>
      </c>
      <c r="Q47" s="15">
        <v>3.9291136934803501</v>
      </c>
      <c r="R47" s="15">
        <v>1.7043122219764699</v>
      </c>
      <c r="S47" s="15">
        <v>0.37682146769902602</v>
      </c>
      <c r="T47" s="15">
        <v>0.133911179804101</v>
      </c>
      <c r="U47" s="15">
        <v>0.30402299189210902</v>
      </c>
      <c r="V47" s="15">
        <v>0</v>
      </c>
      <c r="W47" s="15">
        <v>0</v>
      </c>
      <c r="X47" s="15">
        <v>1.0750990043726301</v>
      </c>
      <c r="Y47" s="15">
        <v>7.8855091308202604E-2</v>
      </c>
      <c r="Z47" s="15">
        <v>2.23229601944934E-2</v>
      </c>
      <c r="AA47" s="15">
        <v>-0.15441675194090501</v>
      </c>
      <c r="AB47" s="15">
        <v>0.19209596717976599</v>
      </c>
      <c r="AC47" s="15">
        <v>0.10700374193168299</v>
      </c>
      <c r="AE47">
        <f t="array" ref="AE47">IF(COUNTIF('Cost regression results'!$H$7:$H$10,1)=0,EXP(SUMPRODUCT(--B47:AC47,TRANSPOSE('Cost regression results'!$H$3:$H$30)))/(1+EXP(SUMPRODUCT(--B47:AC47,TRANSPOSE('Cost regression results'!$H$3:$H$30)))),1)</f>
        <v>0.10454622924006168</v>
      </c>
      <c r="AF47">
        <f>'cost part 2 bs coef'!AE47</f>
        <v>2453.4212840485716</v>
      </c>
      <c r="AG47">
        <f t="shared" si="0"/>
        <v>256.49594398458845</v>
      </c>
    </row>
    <row r="48" spans="1:33" x14ac:dyDescent="0.3">
      <c r="A48">
        <v>47</v>
      </c>
      <c r="B48" s="15">
        <v>-2.2308904275022199</v>
      </c>
      <c r="C48" s="15">
        <v>2.3012880238163298</v>
      </c>
      <c r="D48" s="15">
        <v>3.3384660067829199</v>
      </c>
      <c r="E48" s="15">
        <v>2.8229259446427202</v>
      </c>
      <c r="F48" s="15">
        <v>0</v>
      </c>
      <c r="G48" s="15">
        <v>0</v>
      </c>
      <c r="H48" s="15">
        <v>0</v>
      </c>
      <c r="I48" s="15">
        <v>0</v>
      </c>
      <c r="J48" s="15">
        <v>5.2285223578494602</v>
      </c>
      <c r="K48" s="15">
        <v>4.7172807491132698</v>
      </c>
      <c r="L48" s="15">
        <v>4.1604907361923704</v>
      </c>
      <c r="M48" s="15">
        <v>3.4944893065213001</v>
      </c>
      <c r="N48" s="15">
        <v>2.4661653470565201</v>
      </c>
      <c r="O48" s="15">
        <v>4.1059910178793997</v>
      </c>
      <c r="P48" s="15">
        <v>4.2061817354037698</v>
      </c>
      <c r="Q48" s="15">
        <v>3.8883953242265301</v>
      </c>
      <c r="R48" s="15">
        <v>1.02781068777694</v>
      </c>
      <c r="S48" s="15">
        <v>0.51517896311060096</v>
      </c>
      <c r="T48" s="15">
        <v>0.19176413270599699</v>
      </c>
      <c r="U48" s="15">
        <v>0.26853790528010402</v>
      </c>
      <c r="V48" s="15">
        <v>0</v>
      </c>
      <c r="W48" s="15">
        <v>0</v>
      </c>
      <c r="X48" s="15">
        <v>0.96047157369545999</v>
      </c>
      <c r="Y48" s="15">
        <v>8.4225150515092398E-2</v>
      </c>
      <c r="Z48" s="15">
        <v>2.0225771996466399E-2</v>
      </c>
      <c r="AA48" s="15">
        <v>-0.16868490397279701</v>
      </c>
      <c r="AB48" s="15">
        <v>8.7228442678317406E-2</v>
      </c>
      <c r="AC48" s="15">
        <v>0.120972938219786</v>
      </c>
      <c r="AE48">
        <f t="array" ref="AE48">IF(COUNTIF('Cost regression results'!$H$7:$H$10,1)=0,EXP(SUMPRODUCT(--B48:AC48,TRANSPOSE('Cost regression results'!$H$3:$H$30)))/(1+EXP(SUMPRODUCT(--B48:AC48,TRANSPOSE('Cost regression results'!$H$3:$H$30)))),1)</f>
        <v>0.11372093791316859</v>
      </c>
      <c r="AF48">
        <f>'cost part 2 bs coef'!AE48</f>
        <v>2459.0652976173387</v>
      </c>
      <c r="AG48">
        <f t="shared" si="0"/>
        <v>279.64721203476881</v>
      </c>
    </row>
    <row r="49" spans="1:33" x14ac:dyDescent="0.3">
      <c r="A49">
        <v>48</v>
      </c>
      <c r="B49" s="15">
        <v>-2.2621357335358199</v>
      </c>
      <c r="C49" s="15">
        <v>2.1515256633679298</v>
      </c>
      <c r="D49" s="15">
        <v>3.5141431129482399</v>
      </c>
      <c r="E49" s="15">
        <v>2.4066003389308199</v>
      </c>
      <c r="F49" s="15">
        <v>0</v>
      </c>
      <c r="G49" s="15">
        <v>0</v>
      </c>
      <c r="H49" s="15">
        <v>0</v>
      </c>
      <c r="I49" s="15">
        <v>0</v>
      </c>
      <c r="J49" s="15">
        <v>5.1776826738136297</v>
      </c>
      <c r="K49" s="15">
        <v>4.4022759541057903</v>
      </c>
      <c r="L49" s="15">
        <v>4.0545933570553396</v>
      </c>
      <c r="M49" s="15">
        <v>2.9381150001621599</v>
      </c>
      <c r="N49" s="15">
        <v>2.53367752431673</v>
      </c>
      <c r="O49" s="15">
        <v>3.6626339745729299</v>
      </c>
      <c r="P49" s="15">
        <v>4.7822421999380804</v>
      </c>
      <c r="Q49" s="15">
        <v>3.72704146041877</v>
      </c>
      <c r="R49" s="15">
        <v>1.9310829232381099</v>
      </c>
      <c r="S49" s="15">
        <v>0.63587091287493602</v>
      </c>
      <c r="T49" s="15">
        <v>0.14149909839820099</v>
      </c>
      <c r="U49" s="15">
        <v>0.26154970475211597</v>
      </c>
      <c r="V49" s="15">
        <v>0</v>
      </c>
      <c r="W49" s="15">
        <v>0</v>
      </c>
      <c r="X49" s="15">
        <v>1.0243461509766401</v>
      </c>
      <c r="Y49" s="15">
        <v>0.100453799040005</v>
      </c>
      <c r="Z49" s="15">
        <v>2.30557558529393E-2</v>
      </c>
      <c r="AA49" s="15">
        <v>-0.16364973839727801</v>
      </c>
      <c r="AB49" s="15">
        <v>0.141243529372759</v>
      </c>
      <c r="AC49" s="15">
        <v>0.14460867451767001</v>
      </c>
      <c r="AE49">
        <f t="array" ref="AE49">IF(COUNTIF('Cost regression results'!$H$7:$H$10,1)=0,EXP(SUMPRODUCT(--B49:AC49,TRANSPOSE('Cost regression results'!$H$3:$H$30)))/(1+EXP(SUMPRODUCT(--B49:AC49,TRANSPOSE('Cost regression results'!$H$3:$H$30)))),1)</f>
        <v>0.10557346918999576</v>
      </c>
      <c r="AF49">
        <f>'cost part 2 bs coef'!AE49</f>
        <v>2497.7015050716805</v>
      </c>
      <c r="AG49">
        <f t="shared" si="0"/>
        <v>263.69101289149108</v>
      </c>
    </row>
    <row r="50" spans="1:33" x14ac:dyDescent="0.3">
      <c r="A50">
        <v>49</v>
      </c>
      <c r="B50" s="15">
        <v>-2.2067998415075798</v>
      </c>
      <c r="C50" s="15">
        <v>2.2935268609790902</v>
      </c>
      <c r="D50" s="15">
        <v>4.0334981702170198</v>
      </c>
      <c r="E50" s="15">
        <v>2.6141620059399902</v>
      </c>
      <c r="F50" s="15">
        <v>0</v>
      </c>
      <c r="G50" s="15">
        <v>0</v>
      </c>
      <c r="H50" s="15">
        <v>0</v>
      </c>
      <c r="I50" s="15">
        <v>0</v>
      </c>
      <c r="J50" s="15">
        <v>5.0045325658496598</v>
      </c>
      <c r="K50" s="15">
        <v>4.6890607646679898</v>
      </c>
      <c r="L50" s="15">
        <v>4.2792886753905304</v>
      </c>
      <c r="M50" s="15">
        <v>2.8872986181665401</v>
      </c>
      <c r="N50" s="15">
        <v>2.3635785205415498</v>
      </c>
      <c r="O50" s="15">
        <v>3.8581688582708602</v>
      </c>
      <c r="P50" s="15">
        <v>4.7393981060583101</v>
      </c>
      <c r="Q50" s="15">
        <v>3.94938672210088</v>
      </c>
      <c r="R50" s="15">
        <v>1.6326719407793799</v>
      </c>
      <c r="S50" s="15">
        <v>0.67266030070743199</v>
      </c>
      <c r="T50" s="15">
        <v>0.16759971246347299</v>
      </c>
      <c r="U50" s="15">
        <v>0.237403203455333</v>
      </c>
      <c r="V50" s="15">
        <v>0</v>
      </c>
      <c r="W50" s="15">
        <v>0</v>
      </c>
      <c r="X50" s="15">
        <v>0.86417583491941496</v>
      </c>
      <c r="Y50" s="15">
        <v>4.9304976786222199E-2</v>
      </c>
      <c r="Z50" s="15">
        <v>2.2954106888622702E-2</v>
      </c>
      <c r="AA50" s="15">
        <v>-0.20272872413210999</v>
      </c>
      <c r="AB50" s="15">
        <v>0.14967819017600201</v>
      </c>
      <c r="AC50" s="15">
        <v>6.1850800184581903E-2</v>
      </c>
      <c r="AE50">
        <f t="array" ref="AE50">IF(COUNTIF('Cost regression results'!$H$7:$H$10,1)=0,EXP(SUMPRODUCT(--B50:AC50,TRANSPOSE('Cost regression results'!$H$3:$H$30)))/(1+EXP(SUMPRODUCT(--B50:AC50,TRANSPOSE('Cost regression results'!$H$3:$H$30)))),1)</f>
        <v>0.11352116009576597</v>
      </c>
      <c r="AF50">
        <f>'cost part 2 bs coef'!AE50</f>
        <v>2396.5333026318808</v>
      </c>
      <c r="AG50">
        <f t="shared" si="0"/>
        <v>272.05724072290849</v>
      </c>
    </row>
    <row r="51" spans="1:33" x14ac:dyDescent="0.3">
      <c r="A51">
        <v>50</v>
      </c>
      <c r="B51" s="15">
        <v>-2.21010341431895</v>
      </c>
      <c r="C51" s="15">
        <v>2.4795046720922298</v>
      </c>
      <c r="D51" s="15">
        <v>4.2386240139824496</v>
      </c>
      <c r="E51" s="15">
        <v>2.5884512830844901</v>
      </c>
      <c r="F51" s="15">
        <v>0</v>
      </c>
      <c r="G51" s="15">
        <v>0</v>
      </c>
      <c r="H51" s="15">
        <v>0</v>
      </c>
      <c r="I51" s="15">
        <v>0</v>
      </c>
      <c r="J51" s="15">
        <v>4.6053328732967298</v>
      </c>
      <c r="K51" s="15">
        <v>4.2126731297968396</v>
      </c>
      <c r="L51" s="15">
        <v>4.0699723251461002</v>
      </c>
      <c r="M51" s="15">
        <v>2.5101304455084201</v>
      </c>
      <c r="N51" s="15">
        <v>2.37433523278091</v>
      </c>
      <c r="O51" s="15">
        <v>4.1558122573446497</v>
      </c>
      <c r="P51" s="15">
        <v>4.8235094317598497</v>
      </c>
      <c r="Q51" s="15">
        <v>3.8218498556330398</v>
      </c>
      <c r="R51" s="15">
        <v>1.7919998500955401</v>
      </c>
      <c r="S51" s="15">
        <v>0.70402898772437394</v>
      </c>
      <c r="T51" s="15">
        <v>0.113908006681618</v>
      </c>
      <c r="U51" s="15">
        <v>0.219464653043004</v>
      </c>
      <c r="V51" s="15">
        <v>0</v>
      </c>
      <c r="W51" s="15">
        <v>0</v>
      </c>
      <c r="X51" s="15">
        <v>1.0742489844243099</v>
      </c>
      <c r="Y51" s="15">
        <v>0.139050228680794</v>
      </c>
      <c r="Z51" s="15">
        <v>2.2526474900194E-2</v>
      </c>
      <c r="AA51" s="15">
        <v>-0.17839295178843301</v>
      </c>
      <c r="AB51" s="15">
        <v>0.111270162738226</v>
      </c>
      <c r="AC51" s="15">
        <v>9.8462832155585905E-2</v>
      </c>
      <c r="AE51">
        <f t="array" ref="AE51">IF(COUNTIF('Cost regression results'!$H$7:$H$10,1)=0,EXP(SUMPRODUCT(--B51:AC51,TRANSPOSE('Cost regression results'!$H$3:$H$30)))/(1+EXP(SUMPRODUCT(--B51:AC51,TRANSPOSE('Cost regression results'!$H$3:$H$30)))),1)</f>
        <v>0.10793941626247999</v>
      </c>
      <c r="AF51">
        <f>'cost part 2 bs coef'!AE51</f>
        <v>2439.7392305030794</v>
      </c>
      <c r="AG51">
        <f t="shared" si="0"/>
        <v>263.34402837317452</v>
      </c>
    </row>
    <row r="52" spans="1:33" x14ac:dyDescent="0.3">
      <c r="A52">
        <v>51</v>
      </c>
      <c r="B52" s="15">
        <v>-2.2351230451106501</v>
      </c>
      <c r="C52" s="15">
        <v>2.3157016033360098</v>
      </c>
      <c r="D52" s="15">
        <v>4.1269714991621598</v>
      </c>
      <c r="E52" s="15">
        <v>2.66773456845781</v>
      </c>
      <c r="F52" s="15">
        <v>0</v>
      </c>
      <c r="G52" s="15">
        <v>0</v>
      </c>
      <c r="H52" s="15">
        <v>0</v>
      </c>
      <c r="I52" s="15">
        <v>0</v>
      </c>
      <c r="J52" s="15">
        <v>4.9323203275852201</v>
      </c>
      <c r="K52" s="15">
        <v>4.6495313382088899</v>
      </c>
      <c r="L52" s="15">
        <v>4.4485978405679898</v>
      </c>
      <c r="M52" s="15">
        <v>2.9504468999830098</v>
      </c>
      <c r="N52" s="15">
        <v>2.2057719123768602</v>
      </c>
      <c r="O52" s="15">
        <v>3.9953404081119199</v>
      </c>
      <c r="P52" s="15">
        <v>4.8969533243566996</v>
      </c>
      <c r="Q52" s="15">
        <v>3.8462756046890401</v>
      </c>
      <c r="R52" s="15">
        <v>1.90143986126316</v>
      </c>
      <c r="S52" s="15">
        <v>0.61021917471619203</v>
      </c>
      <c r="T52" s="15">
        <v>0.175896913525452</v>
      </c>
      <c r="U52" s="15">
        <v>0.268627341238169</v>
      </c>
      <c r="V52" s="15">
        <v>0</v>
      </c>
      <c r="W52" s="15">
        <v>0</v>
      </c>
      <c r="X52" s="15">
        <v>0.96249283429039001</v>
      </c>
      <c r="Y52" s="15">
        <v>6.8357760206732801E-2</v>
      </c>
      <c r="Z52" s="15">
        <v>2.46459799394118E-2</v>
      </c>
      <c r="AA52" s="15">
        <v>-0.18396798801470801</v>
      </c>
      <c r="AB52" s="15">
        <v>0.138822087386239</v>
      </c>
      <c r="AC52" s="15">
        <v>8.5292427727612002E-2</v>
      </c>
      <c r="AE52">
        <f t="array" ref="AE52">IF(COUNTIF('Cost regression results'!$H$7:$H$10,1)=0,EXP(SUMPRODUCT(--B52:AC52,TRANSPOSE('Cost regression results'!$H$3:$H$30)))/(1+EXP(SUMPRODUCT(--B52:AC52,TRANSPOSE('Cost regression results'!$H$3:$H$30)))),1)</f>
        <v>0.11140411265372156</v>
      </c>
      <c r="AF52">
        <f>'cost part 2 bs coef'!AE52</f>
        <v>2609.5658173129541</v>
      </c>
      <c r="AG52">
        <f t="shared" si="0"/>
        <v>290.7163642892333</v>
      </c>
    </row>
    <row r="53" spans="1:33" x14ac:dyDescent="0.3">
      <c r="A53">
        <v>52</v>
      </c>
      <c r="B53" s="15">
        <v>-2.24062630071395</v>
      </c>
      <c r="C53" s="15">
        <v>2.3072779872154898</v>
      </c>
      <c r="D53" s="15">
        <v>3.4680392390874899</v>
      </c>
      <c r="E53" s="15">
        <v>2.54055844312462</v>
      </c>
      <c r="F53" s="15">
        <v>0</v>
      </c>
      <c r="G53" s="15">
        <v>0</v>
      </c>
      <c r="H53" s="15">
        <v>0</v>
      </c>
      <c r="I53" s="15">
        <v>0</v>
      </c>
      <c r="J53" s="15">
        <v>4.9671175047018901</v>
      </c>
      <c r="K53" s="15">
        <v>4.7990063237600999</v>
      </c>
      <c r="L53" s="15">
        <v>4.6804626187633502</v>
      </c>
      <c r="M53" s="15">
        <v>3.0022575171429402</v>
      </c>
      <c r="N53" s="15">
        <v>2.4227186413703001</v>
      </c>
      <c r="O53" s="15">
        <v>3.99870967968431</v>
      </c>
      <c r="P53" s="15">
        <v>4.8004308803650897</v>
      </c>
      <c r="Q53" s="15">
        <v>3.94744695678017</v>
      </c>
      <c r="R53" s="15">
        <v>1.65294906765339</v>
      </c>
      <c r="S53" s="15">
        <v>0.62515718268891796</v>
      </c>
      <c r="T53" s="15">
        <v>9.7582886230738006E-2</v>
      </c>
      <c r="U53" s="15">
        <v>0.20058218848493101</v>
      </c>
      <c r="V53" s="15">
        <v>0</v>
      </c>
      <c r="W53" s="15">
        <v>0</v>
      </c>
      <c r="X53" s="15">
        <v>1.0111341842875099</v>
      </c>
      <c r="Y53" s="15">
        <v>0.117539745372432</v>
      </c>
      <c r="Z53" s="15">
        <v>2.31301327817337E-2</v>
      </c>
      <c r="AA53" s="15">
        <v>-0.16397920200963401</v>
      </c>
      <c r="AB53" s="15">
        <v>0.132413302398322</v>
      </c>
      <c r="AC53" s="15">
        <v>0.136104984222681</v>
      </c>
      <c r="AE53">
        <f t="array" ref="AE53">IF(COUNTIF('Cost regression results'!$H$7:$H$10,1)=0,EXP(SUMPRODUCT(--B53:AC53,TRANSPOSE('Cost regression results'!$H$3:$H$30)))/(1+EXP(SUMPRODUCT(--B53:AC53,TRANSPOSE('Cost regression results'!$H$3:$H$30)))),1)</f>
        <v>0.10347144090283007</v>
      </c>
      <c r="AF53">
        <f>'cost part 2 bs coef'!AE53</f>
        <v>2521.373549688838</v>
      </c>
      <c r="AG53">
        <f t="shared" si="0"/>
        <v>260.89015424058749</v>
      </c>
    </row>
    <row r="54" spans="1:33" x14ac:dyDescent="0.3">
      <c r="A54">
        <v>53</v>
      </c>
      <c r="B54" s="15">
        <v>-2.1792307245793401</v>
      </c>
      <c r="C54" s="15">
        <v>2.20460376905611</v>
      </c>
      <c r="D54" s="15">
        <v>3.93793931032861</v>
      </c>
      <c r="E54" s="15">
        <v>2.63692305075178</v>
      </c>
      <c r="F54" s="15">
        <v>0</v>
      </c>
      <c r="G54" s="15">
        <v>0</v>
      </c>
      <c r="H54" s="15">
        <v>0</v>
      </c>
      <c r="I54" s="15">
        <v>0</v>
      </c>
      <c r="J54" s="15">
        <v>4.8454723704791496</v>
      </c>
      <c r="K54" s="15">
        <v>5.1290649289500401</v>
      </c>
      <c r="L54" s="15">
        <v>4.4501819565170804</v>
      </c>
      <c r="M54" s="15">
        <v>2.7874292962507199</v>
      </c>
      <c r="N54" s="15">
        <v>2.3380895582660801</v>
      </c>
      <c r="O54" s="15">
        <v>4.0996956690825499</v>
      </c>
      <c r="P54" s="15">
        <v>5.1202820244104501</v>
      </c>
      <c r="Q54" s="15">
        <v>3.81430334838491</v>
      </c>
      <c r="R54" s="15">
        <v>1.88983502239635</v>
      </c>
      <c r="S54" s="15">
        <v>0.75681914051792898</v>
      </c>
      <c r="T54" s="15">
        <v>0.115137544344225</v>
      </c>
      <c r="U54" s="15">
        <v>0.23594506484674399</v>
      </c>
      <c r="V54" s="15">
        <v>0</v>
      </c>
      <c r="W54" s="15">
        <v>0</v>
      </c>
      <c r="X54" s="15">
        <v>0.96229365635988096</v>
      </c>
      <c r="Y54" s="15">
        <v>3.1486094832334902E-2</v>
      </c>
      <c r="Z54" s="15">
        <v>2.1113492375114999E-2</v>
      </c>
      <c r="AA54" s="15">
        <v>-0.157011803756477</v>
      </c>
      <c r="AB54" s="15">
        <v>0.153697969771283</v>
      </c>
      <c r="AC54" s="15">
        <v>0.110960776702619</v>
      </c>
      <c r="AE54">
        <f t="array" ref="AE54">IF(COUNTIF('Cost regression results'!$H$7:$H$10,1)=0,EXP(SUMPRODUCT(--B54:AC54,TRANSPOSE('Cost regression results'!$H$3:$H$30)))/(1+EXP(SUMPRODUCT(--B54:AC54,TRANSPOSE('Cost regression results'!$H$3:$H$30)))),1)</f>
        <v>0.11116731285578992</v>
      </c>
      <c r="AF54">
        <f>'cost part 2 bs coef'!AE54</f>
        <v>2557.6998691503904</v>
      </c>
      <c r="AG54">
        <f t="shared" si="0"/>
        <v>284.33262154505439</v>
      </c>
    </row>
    <row r="55" spans="1:33" x14ac:dyDescent="0.3">
      <c r="A55">
        <v>54</v>
      </c>
      <c r="B55" s="15">
        <v>-2.2107921593622</v>
      </c>
      <c r="C55" s="15">
        <v>2.2329353053625201</v>
      </c>
      <c r="D55" s="15">
        <v>2.9516962044450898</v>
      </c>
      <c r="E55" s="15">
        <v>2.4000544120807401</v>
      </c>
      <c r="F55" s="15">
        <v>0</v>
      </c>
      <c r="G55" s="15">
        <v>0</v>
      </c>
      <c r="H55" s="15">
        <v>0</v>
      </c>
      <c r="I55" s="15">
        <v>0</v>
      </c>
      <c r="J55" s="15">
        <v>4.87796107305621</v>
      </c>
      <c r="K55" s="15">
        <v>4.6743008426800596</v>
      </c>
      <c r="L55" s="15">
        <v>4.5241891745816503</v>
      </c>
      <c r="M55" s="15">
        <v>2.5175370563352599</v>
      </c>
      <c r="N55" s="15">
        <v>2.5084163489067701</v>
      </c>
      <c r="O55" s="15">
        <v>3.8891680736500698</v>
      </c>
      <c r="P55" s="15">
        <v>4.7451637949541503</v>
      </c>
      <c r="Q55" s="15">
        <v>3.7048878509476202</v>
      </c>
      <c r="R55" s="15">
        <v>1.45518951576348</v>
      </c>
      <c r="S55" s="15">
        <v>0.703641688098255</v>
      </c>
      <c r="T55" s="15">
        <v>0.167835738591402</v>
      </c>
      <c r="U55" s="15">
        <v>0.23593057726179001</v>
      </c>
      <c r="V55" s="15">
        <v>0</v>
      </c>
      <c r="W55" s="15">
        <v>0</v>
      </c>
      <c r="X55" s="15">
        <v>0.98928423917847697</v>
      </c>
      <c r="Y55" s="15">
        <v>5.3676264138128101E-2</v>
      </c>
      <c r="Z55" s="15">
        <v>2.2158225536955699E-2</v>
      </c>
      <c r="AA55" s="15">
        <v>-0.236997751992709</v>
      </c>
      <c r="AB55" s="15">
        <v>0.21797772835829601</v>
      </c>
      <c r="AC55" s="15">
        <v>6.1854166346770899E-2</v>
      </c>
      <c r="AE55">
        <f t="array" ref="AE55">IF(COUNTIF('Cost regression results'!$H$7:$H$10,1)=0,EXP(SUMPRODUCT(--B55:AC55,TRANSPOSE('Cost regression results'!$H$3:$H$30)))/(1+EXP(SUMPRODUCT(--B55:AC55,TRANSPOSE('Cost regression results'!$H$3:$H$30)))),1)</f>
        <v>0.11319961184161322</v>
      </c>
      <c r="AF55">
        <f>'cost part 2 bs coef'!AE55</f>
        <v>2487.4124535967353</v>
      </c>
      <c r="AG55">
        <f t="shared" si="0"/>
        <v>281.57412423714516</v>
      </c>
    </row>
    <row r="56" spans="1:33" x14ac:dyDescent="0.3">
      <c r="A56">
        <v>55</v>
      </c>
      <c r="B56" s="15">
        <v>-2.2339710354653999</v>
      </c>
      <c r="C56" s="15">
        <v>2.2977796446179202</v>
      </c>
      <c r="D56" s="15">
        <v>3.5116919305969199</v>
      </c>
      <c r="E56" s="15">
        <v>2.6035690829297802</v>
      </c>
      <c r="F56" s="15">
        <v>0</v>
      </c>
      <c r="G56" s="15">
        <v>0</v>
      </c>
      <c r="H56" s="15">
        <v>0</v>
      </c>
      <c r="I56" s="15">
        <v>0</v>
      </c>
      <c r="J56" s="15">
        <v>4.9568486039762503</v>
      </c>
      <c r="K56" s="15">
        <v>4.6878450674239103</v>
      </c>
      <c r="L56" s="15">
        <v>4.3167260215549401</v>
      </c>
      <c r="M56" s="15">
        <v>3.1087298263701002</v>
      </c>
      <c r="N56" s="15">
        <v>2.54968139188516</v>
      </c>
      <c r="O56" s="15">
        <v>4.0071557538667397</v>
      </c>
      <c r="P56" s="15">
        <v>5.0141940820665898</v>
      </c>
      <c r="Q56" s="15">
        <v>3.8136973396671299</v>
      </c>
      <c r="R56" s="15">
        <v>2.3440752491221901</v>
      </c>
      <c r="S56" s="15">
        <v>0.75205130561861699</v>
      </c>
      <c r="T56" s="15">
        <v>0.104463213194669</v>
      </c>
      <c r="U56" s="15">
        <v>0.28151381144983501</v>
      </c>
      <c r="V56" s="15">
        <v>0</v>
      </c>
      <c r="W56" s="15">
        <v>0</v>
      </c>
      <c r="X56" s="15">
        <v>1.04517706823817</v>
      </c>
      <c r="Y56" s="15">
        <v>0.115141353399713</v>
      </c>
      <c r="Z56" s="15">
        <v>2.3598953066093501E-2</v>
      </c>
      <c r="AA56" s="15">
        <v>-0.18217965376380299</v>
      </c>
      <c r="AB56" s="15">
        <v>0.12281868233674401</v>
      </c>
      <c r="AC56" s="15">
        <v>5.7099404737948403E-2</v>
      </c>
      <c r="AE56">
        <f t="array" ref="AE56">IF(COUNTIF('Cost regression results'!$H$7:$H$10,1)=0,EXP(SUMPRODUCT(--B56:AC56,TRANSPOSE('Cost regression results'!$H$3:$H$30)))/(1+EXP(SUMPRODUCT(--B56:AC56,TRANSPOSE('Cost regression results'!$H$3:$H$30)))),1)</f>
        <v>0.10470306061475532</v>
      </c>
      <c r="AF56">
        <f>'cost part 2 bs coef'!AE56</f>
        <v>2500.0400862674069</v>
      </c>
      <c r="AG56">
        <f t="shared" si="0"/>
        <v>261.76184869177439</v>
      </c>
    </row>
    <row r="57" spans="1:33" x14ac:dyDescent="0.3">
      <c r="A57">
        <v>56</v>
      </c>
      <c r="B57" s="15">
        <v>-2.2166349401102701</v>
      </c>
      <c r="C57" s="15">
        <v>2.1214186843267</v>
      </c>
      <c r="D57" s="15">
        <v>3.6679817197299598</v>
      </c>
      <c r="E57" s="15">
        <v>2.9612060290114299</v>
      </c>
      <c r="F57" s="15">
        <v>0</v>
      </c>
      <c r="G57" s="15">
        <v>0</v>
      </c>
      <c r="H57" s="15">
        <v>0</v>
      </c>
      <c r="I57" s="15">
        <v>0</v>
      </c>
      <c r="J57" s="15">
        <v>4.7498258205242996</v>
      </c>
      <c r="K57" s="15">
        <v>4.6868804276640299</v>
      </c>
      <c r="L57" s="15">
        <v>4.3880556118532699</v>
      </c>
      <c r="M57" s="15">
        <v>2.80433743885472</v>
      </c>
      <c r="N57" s="15">
        <v>2.4384401567251901</v>
      </c>
      <c r="O57" s="15">
        <v>4.0128131017383701</v>
      </c>
      <c r="P57" s="15">
        <v>4.71699953056262</v>
      </c>
      <c r="Q57" s="15">
        <v>3.78654318352865</v>
      </c>
      <c r="R57" s="15">
        <v>2.1109311299378701</v>
      </c>
      <c r="S57" s="15">
        <v>0.59040474487142203</v>
      </c>
      <c r="T57" s="15">
        <v>0.11920032212470601</v>
      </c>
      <c r="U57" s="15">
        <v>0.24083949263797999</v>
      </c>
      <c r="V57" s="15">
        <v>0</v>
      </c>
      <c r="W57" s="15">
        <v>0</v>
      </c>
      <c r="X57" s="15">
        <v>0.93154729178340201</v>
      </c>
      <c r="Y57" s="15">
        <v>7.8328695330535505E-2</v>
      </c>
      <c r="Z57" s="15">
        <v>2.3839230019892001E-2</v>
      </c>
      <c r="AA57" s="15">
        <v>-0.17408751152690999</v>
      </c>
      <c r="AB57" s="15">
        <v>7.9276642924483998E-2</v>
      </c>
      <c r="AC57" s="15">
        <v>0.13068904309269</v>
      </c>
      <c r="AE57">
        <f t="array" ref="AE57">IF(COUNTIF('Cost regression results'!$H$7:$H$10,1)=0,EXP(SUMPRODUCT(--B57:AC57,TRANSPOSE('Cost regression results'!$H$3:$H$30)))/(1+EXP(SUMPRODUCT(--B57:AC57,TRANSPOSE('Cost regression results'!$H$3:$H$30)))),1)</f>
        <v>0.10773178806398344</v>
      </c>
      <c r="AF57">
        <f>'cost part 2 bs coef'!AE57</f>
        <v>2409.9731605969218</v>
      </c>
      <c r="AG57">
        <f t="shared" si="0"/>
        <v>259.63071777731591</v>
      </c>
    </row>
    <row r="58" spans="1:33" x14ac:dyDescent="0.3">
      <c r="A58">
        <v>57</v>
      </c>
      <c r="B58" s="15">
        <v>-2.26864804556004</v>
      </c>
      <c r="C58" s="15">
        <v>2.0704293995577601</v>
      </c>
      <c r="D58" s="15">
        <v>3.1389043785425401</v>
      </c>
      <c r="E58" s="15">
        <v>2.5889020545768702</v>
      </c>
      <c r="F58" s="15">
        <v>0</v>
      </c>
      <c r="G58" s="15">
        <v>0</v>
      </c>
      <c r="H58" s="15">
        <v>0</v>
      </c>
      <c r="I58" s="15">
        <v>0</v>
      </c>
      <c r="J58" s="15">
        <v>4.8100133063899104</v>
      </c>
      <c r="K58" s="15">
        <v>4.9949626322449996</v>
      </c>
      <c r="L58" s="15">
        <v>4.6267888124324701</v>
      </c>
      <c r="M58" s="15">
        <v>2.95052867319301</v>
      </c>
      <c r="N58" s="15">
        <v>2.4842848769888399</v>
      </c>
      <c r="O58" s="15">
        <v>3.9960404394212801</v>
      </c>
      <c r="P58" s="15">
        <v>4.5111089329274296</v>
      </c>
      <c r="Q58" s="15">
        <v>3.8475347949868799</v>
      </c>
      <c r="R58" s="15">
        <v>1.6837461184154301</v>
      </c>
      <c r="S58" s="15">
        <v>0.51309950317291997</v>
      </c>
      <c r="T58" s="15">
        <v>0.123924529146017</v>
      </c>
      <c r="U58" s="15">
        <v>0.23313397405057101</v>
      </c>
      <c r="V58" s="15">
        <v>0</v>
      </c>
      <c r="W58" s="15">
        <v>0</v>
      </c>
      <c r="X58" s="15">
        <v>0.89757833005509002</v>
      </c>
      <c r="Y58" s="15">
        <v>0.119918058100848</v>
      </c>
      <c r="Z58" s="15">
        <v>2.00162525645344E-2</v>
      </c>
      <c r="AA58" s="15">
        <v>-0.123023108880147</v>
      </c>
      <c r="AB58" s="15">
        <v>0.119494090278378</v>
      </c>
      <c r="AC58" s="15">
        <v>0.11176006613152099</v>
      </c>
      <c r="AE58">
        <f t="array" ref="AE58">IF(COUNTIF('Cost regression results'!$H$7:$H$10,1)=0,EXP(SUMPRODUCT(--B58:AC58,TRANSPOSE('Cost regression results'!$H$3:$H$30)))/(1+EXP(SUMPRODUCT(--B58:AC58,TRANSPOSE('Cost regression results'!$H$3:$H$30)))),1)</f>
        <v>0.10351779684960614</v>
      </c>
      <c r="AF58">
        <f>'cost part 2 bs coef'!AE58</f>
        <v>2539.6165690151324</v>
      </c>
      <c r="AG58">
        <f t="shared" si="0"/>
        <v>262.89551206720222</v>
      </c>
    </row>
    <row r="59" spans="1:33" x14ac:dyDescent="0.3">
      <c r="A59">
        <v>58</v>
      </c>
      <c r="B59" s="15">
        <v>-2.1532572485198398</v>
      </c>
      <c r="C59" s="15">
        <v>1.9706749911047701</v>
      </c>
      <c r="D59" s="15">
        <v>3.02452702452389</v>
      </c>
      <c r="E59" s="15">
        <v>2.5806569653696401</v>
      </c>
      <c r="F59" s="15">
        <v>0</v>
      </c>
      <c r="G59" s="15">
        <v>0</v>
      </c>
      <c r="H59" s="15">
        <v>0</v>
      </c>
      <c r="I59" s="15">
        <v>0</v>
      </c>
      <c r="J59" s="15">
        <v>5.1548262435469798</v>
      </c>
      <c r="K59" s="15">
        <v>4.5382654287385797</v>
      </c>
      <c r="L59" s="15">
        <v>4.2043935144193298</v>
      </c>
      <c r="M59" s="15">
        <v>2.9037104210172502</v>
      </c>
      <c r="N59" s="15">
        <v>2.4106792445891898</v>
      </c>
      <c r="O59" s="15">
        <v>3.9086693530601</v>
      </c>
      <c r="P59" s="15">
        <v>4.2629856434690803</v>
      </c>
      <c r="Q59" s="15">
        <v>3.8139396424748502</v>
      </c>
      <c r="R59" s="15">
        <v>1.8833058831173699</v>
      </c>
      <c r="S59" s="15">
        <v>0.742180090945187</v>
      </c>
      <c r="T59" s="15">
        <v>0.147166838425873</v>
      </c>
      <c r="U59" s="15">
        <v>0.32891150036182798</v>
      </c>
      <c r="V59" s="15">
        <v>0</v>
      </c>
      <c r="W59" s="15">
        <v>0</v>
      </c>
      <c r="X59" s="15">
        <v>1.0558760007474499</v>
      </c>
      <c r="Y59" s="15">
        <v>7.8242876042824205E-2</v>
      </c>
      <c r="Z59" s="15">
        <v>1.8806178982171198E-2</v>
      </c>
      <c r="AA59" s="15">
        <v>-0.26798611238442699</v>
      </c>
      <c r="AB59" s="15">
        <v>0.13129671849371699</v>
      </c>
      <c r="AC59" s="15">
        <v>6.8371477619354706E-2</v>
      </c>
      <c r="AE59">
        <f t="array" ref="AE59">IF(COUNTIF('Cost regression results'!$H$7:$H$10,1)=0,EXP(SUMPRODUCT(--B59:AC59,TRANSPOSE('Cost regression results'!$H$3:$H$30)))/(1+EXP(SUMPRODUCT(--B59:AC59,TRANSPOSE('Cost regression results'!$H$3:$H$30)))),1)</f>
        <v>0.11719607481902969</v>
      </c>
      <c r="AF59">
        <f>'cost part 2 bs coef'!AE59</f>
        <v>2544.8581461053427</v>
      </c>
      <c r="AG59">
        <f t="shared" si="0"/>
        <v>298.24738569477893</v>
      </c>
    </row>
    <row r="60" spans="1:33" x14ac:dyDescent="0.3">
      <c r="A60">
        <v>59</v>
      </c>
      <c r="B60" s="15">
        <v>-2.2466057297065598</v>
      </c>
      <c r="C60" s="15">
        <v>2.27885732071868</v>
      </c>
      <c r="D60" s="15">
        <v>3.3534693767994601</v>
      </c>
      <c r="E60" s="15">
        <v>2.2033166104925801</v>
      </c>
      <c r="F60" s="15">
        <v>0</v>
      </c>
      <c r="G60" s="15">
        <v>0</v>
      </c>
      <c r="H60" s="15">
        <v>0</v>
      </c>
      <c r="I60" s="15">
        <v>0</v>
      </c>
      <c r="J60" s="15">
        <v>5.6206352092751901</v>
      </c>
      <c r="K60" s="15">
        <v>4.5514724436012903</v>
      </c>
      <c r="L60" s="15">
        <v>4.1420219539800103</v>
      </c>
      <c r="M60" s="15">
        <v>3.1020213798340501</v>
      </c>
      <c r="N60" s="15">
        <v>2.4260518893443601</v>
      </c>
      <c r="O60" s="15">
        <v>4.1970974213083299</v>
      </c>
      <c r="P60" s="15">
        <v>4.2930408190544602</v>
      </c>
      <c r="Q60" s="15">
        <v>3.8999943068060601</v>
      </c>
      <c r="R60" s="15">
        <v>1.58174210775752</v>
      </c>
      <c r="S60" s="15">
        <v>0.63590683493921196</v>
      </c>
      <c r="T60" s="15">
        <v>0.110676347772331</v>
      </c>
      <c r="U60" s="15">
        <v>0.256602505315419</v>
      </c>
      <c r="V60" s="15">
        <v>0</v>
      </c>
      <c r="W60" s="15">
        <v>0</v>
      </c>
      <c r="X60" s="15">
        <v>1.0661246900111101</v>
      </c>
      <c r="Y60" s="15">
        <v>0.104851155779941</v>
      </c>
      <c r="Z60" s="15">
        <v>2.6481737192230799E-2</v>
      </c>
      <c r="AA60" s="15">
        <v>-0.22006810945060501</v>
      </c>
      <c r="AB60" s="15">
        <v>0.14352710360085899</v>
      </c>
      <c r="AC60" s="15">
        <v>0.14307944766948</v>
      </c>
      <c r="AE60">
        <f t="array" ref="AE60">IF(COUNTIF('Cost regression results'!$H$7:$H$10,1)=0,EXP(SUMPRODUCT(--B60:AC60,TRANSPOSE('Cost regression results'!$H$3:$H$30)))/(1+EXP(SUMPRODUCT(--B60:AC60,TRANSPOSE('Cost regression results'!$H$3:$H$30)))),1)</f>
        <v>0.10391457346188564</v>
      </c>
      <c r="AF60">
        <f>'cost part 2 bs coef'!AE60</f>
        <v>2484.8645457398261</v>
      </c>
      <c r="AG60">
        <f t="shared" si="0"/>
        <v>258.21363938111625</v>
      </c>
    </row>
    <row r="61" spans="1:33" x14ac:dyDescent="0.3">
      <c r="A61">
        <v>60</v>
      </c>
      <c r="B61" s="15">
        <v>-2.1527358235525602</v>
      </c>
      <c r="C61" s="15">
        <v>2.2544568683372899</v>
      </c>
      <c r="D61" s="15">
        <v>3.45746534065022</v>
      </c>
      <c r="E61" s="15">
        <v>2.5711760869812101</v>
      </c>
      <c r="F61" s="15">
        <v>0</v>
      </c>
      <c r="G61" s="15">
        <v>0</v>
      </c>
      <c r="H61" s="15">
        <v>0</v>
      </c>
      <c r="I61" s="15">
        <v>0</v>
      </c>
      <c r="J61" s="15">
        <v>5.1663112458487896</v>
      </c>
      <c r="K61" s="15">
        <v>4.3327611571354296</v>
      </c>
      <c r="L61" s="15">
        <v>4.3226176735258104</v>
      </c>
      <c r="M61" s="15">
        <v>2.7757067726067302</v>
      </c>
      <c r="N61" s="15">
        <v>2.3186136090463898</v>
      </c>
      <c r="O61" s="15">
        <v>3.9342858914014198</v>
      </c>
      <c r="P61" s="15">
        <v>4.8167457643437697</v>
      </c>
      <c r="Q61" s="15">
        <v>3.7315367880393899</v>
      </c>
      <c r="R61" s="15">
        <v>1.4756388573410399</v>
      </c>
      <c r="S61" s="15">
        <v>0.54502868982182195</v>
      </c>
      <c r="T61" s="15">
        <v>0.20326796769898101</v>
      </c>
      <c r="U61" s="15">
        <v>0.27594736585366098</v>
      </c>
      <c r="V61" s="15">
        <v>0</v>
      </c>
      <c r="W61" s="15">
        <v>0</v>
      </c>
      <c r="X61" s="15">
        <v>0.89224697864416802</v>
      </c>
      <c r="Y61" s="15">
        <v>-1.03204932501308E-2</v>
      </c>
      <c r="Z61" s="15">
        <v>2.3046168632554601E-2</v>
      </c>
      <c r="AA61" s="15">
        <v>-0.23793768185518499</v>
      </c>
      <c r="AB61" s="15">
        <v>0.12585093429491301</v>
      </c>
      <c r="AC61" s="15">
        <v>0.12674472637398701</v>
      </c>
      <c r="AE61">
        <f t="array" ref="AE61">IF(COUNTIF('Cost regression results'!$H$7:$H$10,1)=0,EXP(SUMPRODUCT(--B61:AC61,TRANSPOSE('Cost regression results'!$H$3:$H$30)))/(1+EXP(SUMPRODUCT(--B61:AC61,TRANSPOSE('Cost regression results'!$H$3:$H$30)))),1)</f>
        <v>0.12286225717743068</v>
      </c>
      <c r="AF61">
        <f>'cost part 2 bs coef'!AE61</f>
        <v>2567.6169307890355</v>
      </c>
      <c r="AG61">
        <f t="shared" si="0"/>
        <v>315.46321168372771</v>
      </c>
    </row>
    <row r="62" spans="1:33" x14ac:dyDescent="0.3">
      <c r="A62">
        <v>61</v>
      </c>
      <c r="B62" s="15">
        <v>-2.2326105869103898</v>
      </c>
      <c r="C62" s="15">
        <v>2.0576959079808699</v>
      </c>
      <c r="D62" s="15">
        <v>3.1875102679601199</v>
      </c>
      <c r="E62" s="15">
        <v>2.9223567176895502</v>
      </c>
      <c r="F62" s="15">
        <v>0</v>
      </c>
      <c r="G62" s="15">
        <v>0</v>
      </c>
      <c r="H62" s="15">
        <v>0</v>
      </c>
      <c r="I62" s="15">
        <v>0</v>
      </c>
      <c r="J62" s="15">
        <v>5.3160792877632304</v>
      </c>
      <c r="K62" s="15">
        <v>4.7124478839607304</v>
      </c>
      <c r="L62" s="15">
        <v>4.1330659252262096</v>
      </c>
      <c r="M62" s="15">
        <v>2.7448368374002698</v>
      </c>
      <c r="N62" s="15">
        <v>2.3342942707840399</v>
      </c>
      <c r="O62" s="15">
        <v>4.0398420936417399</v>
      </c>
      <c r="P62" s="15">
        <v>4.2947169378210903</v>
      </c>
      <c r="Q62" s="15">
        <v>3.7365109557214802</v>
      </c>
      <c r="R62" s="15">
        <v>1.3936552496788099</v>
      </c>
      <c r="S62" s="15">
        <v>0.568286181141342</v>
      </c>
      <c r="T62" s="15">
        <v>0.14242727760034901</v>
      </c>
      <c r="U62" s="15">
        <v>0.229319395452035</v>
      </c>
      <c r="V62" s="15">
        <v>0</v>
      </c>
      <c r="W62" s="15">
        <v>0</v>
      </c>
      <c r="X62" s="15">
        <v>1.15342766513909</v>
      </c>
      <c r="Y62" s="15">
        <v>7.1707682947928494E-2</v>
      </c>
      <c r="Z62" s="15">
        <v>2.3872975183126099E-2</v>
      </c>
      <c r="AA62" s="15">
        <v>-0.191271751075135</v>
      </c>
      <c r="AB62" s="15">
        <v>0.14016468309632099</v>
      </c>
      <c r="AC62" s="15">
        <v>0.122689205063894</v>
      </c>
      <c r="AE62">
        <f t="array" ref="AE62">IF(COUNTIF('Cost regression results'!$H$7:$H$10,1)=0,EXP(SUMPRODUCT(--B62:AC62,TRANSPOSE('Cost regression results'!$H$3:$H$30)))/(1+EXP(SUMPRODUCT(--B62:AC62,TRANSPOSE('Cost regression results'!$H$3:$H$30)))),1)</f>
        <v>0.10842852653420587</v>
      </c>
      <c r="AF62">
        <f>'cost part 2 bs coef'!AE62</f>
        <v>2384.4075466208869</v>
      </c>
      <c r="AG62">
        <f t="shared" si="0"/>
        <v>258.53779693714358</v>
      </c>
    </row>
    <row r="63" spans="1:33" x14ac:dyDescent="0.3">
      <c r="A63">
        <v>62</v>
      </c>
      <c r="B63" s="15">
        <v>-2.1299182650263999</v>
      </c>
      <c r="C63" s="15">
        <v>1.8488194887884799</v>
      </c>
      <c r="D63" s="15">
        <v>3.2134047928351901</v>
      </c>
      <c r="E63" s="15">
        <v>2.63843599557699</v>
      </c>
      <c r="F63" s="15">
        <v>0</v>
      </c>
      <c r="G63" s="15">
        <v>0</v>
      </c>
      <c r="H63" s="15">
        <v>0</v>
      </c>
      <c r="I63" s="15">
        <v>0</v>
      </c>
      <c r="J63" s="15">
        <v>5.0971975774044997</v>
      </c>
      <c r="K63" s="15">
        <v>4.5524401522802798</v>
      </c>
      <c r="L63" s="15">
        <v>3.72432349112034</v>
      </c>
      <c r="M63" s="15">
        <v>3.0820961870087298</v>
      </c>
      <c r="N63" s="15">
        <v>2.5181400806037102</v>
      </c>
      <c r="O63" s="15">
        <v>4.2181262898586098</v>
      </c>
      <c r="P63" s="15">
        <v>4.8658779565157104</v>
      </c>
      <c r="Q63" s="15">
        <v>3.7327678288130799</v>
      </c>
      <c r="R63" s="15">
        <v>1.31351854866568</v>
      </c>
      <c r="S63" s="15">
        <v>0.57494226996069697</v>
      </c>
      <c r="T63" s="15">
        <v>7.3586086212208093E-2</v>
      </c>
      <c r="U63" s="15">
        <v>0.24418865403717899</v>
      </c>
      <c r="V63" s="15">
        <v>0</v>
      </c>
      <c r="W63" s="15">
        <v>0</v>
      </c>
      <c r="X63" s="15">
        <v>0.90996567855143395</v>
      </c>
      <c r="Y63" s="15">
        <v>4.7689200958639197E-2</v>
      </c>
      <c r="Z63" s="15">
        <v>2.3574645120982798E-2</v>
      </c>
      <c r="AA63" s="15">
        <v>-0.21354446345168199</v>
      </c>
      <c r="AB63" s="15">
        <v>0.146477031713907</v>
      </c>
      <c r="AC63" s="15">
        <v>0.122167441272653</v>
      </c>
      <c r="AE63">
        <f t="array" ref="AE63">IF(COUNTIF('Cost regression results'!$H$7:$H$10,1)=0,EXP(SUMPRODUCT(--B63:AC63,TRANSPOSE('Cost regression results'!$H$3:$H$30)))/(1+EXP(SUMPRODUCT(--B63:AC63,TRANSPOSE('Cost regression results'!$H$3:$H$30)))),1)</f>
        <v>0.11176534393858573</v>
      </c>
      <c r="AF63">
        <f>'cost part 2 bs coef'!AE63</f>
        <v>2446.9975600124199</v>
      </c>
      <c r="AG63">
        <f t="shared" si="0"/>
        <v>273.48952391166819</v>
      </c>
    </row>
    <row r="64" spans="1:33" x14ac:dyDescent="0.3">
      <c r="A64">
        <v>63</v>
      </c>
      <c r="B64" s="15">
        <v>-2.2164537477889401</v>
      </c>
      <c r="C64" s="15">
        <v>2.3388986315968499</v>
      </c>
      <c r="D64" s="15">
        <v>3.3326794457497102</v>
      </c>
      <c r="E64" s="15">
        <v>2.4461882978146998</v>
      </c>
      <c r="F64" s="15">
        <v>0</v>
      </c>
      <c r="G64" s="15">
        <v>0</v>
      </c>
      <c r="H64" s="15">
        <v>0</v>
      </c>
      <c r="I64" s="15">
        <v>0</v>
      </c>
      <c r="J64" s="15">
        <v>4.9307402263322997</v>
      </c>
      <c r="K64" s="15">
        <v>4.3432478602487503</v>
      </c>
      <c r="L64" s="15">
        <v>3.7086935308926399</v>
      </c>
      <c r="M64" s="15">
        <v>3.1738490505155301</v>
      </c>
      <c r="N64" s="15">
        <v>2.5229572452161499</v>
      </c>
      <c r="O64" s="15">
        <v>4.0211049238266403</v>
      </c>
      <c r="P64" s="15">
        <v>4.9717784891726096</v>
      </c>
      <c r="Q64" s="15">
        <v>3.8799092152255801</v>
      </c>
      <c r="R64" s="15">
        <v>1.3485030321373901</v>
      </c>
      <c r="S64" s="15">
        <v>0.44329523539582499</v>
      </c>
      <c r="T64" s="15">
        <v>8.4542235396931398E-2</v>
      </c>
      <c r="U64" s="15">
        <v>0.189517531344395</v>
      </c>
      <c r="V64" s="15">
        <v>0</v>
      </c>
      <c r="W64" s="15">
        <v>0</v>
      </c>
      <c r="X64" s="15">
        <v>1.0602088557061999</v>
      </c>
      <c r="Y64" s="15">
        <v>7.7742335553327602E-2</v>
      </c>
      <c r="Z64" s="15">
        <v>2.48474154275132E-2</v>
      </c>
      <c r="AA64" s="15">
        <v>-0.18131574513065099</v>
      </c>
      <c r="AB64" s="15">
        <v>0.20132259910130801</v>
      </c>
      <c r="AC64" s="15">
        <v>7.7530412399005294E-2</v>
      </c>
      <c r="AE64">
        <f t="array" ref="AE64">IF(COUNTIF('Cost regression results'!$H$7:$H$10,1)=0,EXP(SUMPRODUCT(--B64:AC64,TRANSPOSE('Cost regression results'!$H$3:$H$30)))/(1+EXP(SUMPRODUCT(--B64:AC64,TRANSPOSE('Cost regression results'!$H$3:$H$30)))),1)</f>
        <v>0.10439621385366438</v>
      </c>
      <c r="AF64">
        <f>'cost part 2 bs coef'!AE64</f>
        <v>2571.3015109086882</v>
      </c>
      <c r="AG64">
        <f t="shared" si="0"/>
        <v>268.43414241507372</v>
      </c>
    </row>
    <row r="65" spans="1:33" x14ac:dyDescent="0.3">
      <c r="A65">
        <v>64</v>
      </c>
      <c r="B65" s="15">
        <v>-2.1953293001199499</v>
      </c>
      <c r="C65" s="15">
        <v>2.1102521738836102</v>
      </c>
      <c r="D65" s="15">
        <v>3.5367604668985102</v>
      </c>
      <c r="E65" s="15">
        <v>2.5977493819733599</v>
      </c>
      <c r="F65" s="15">
        <v>0</v>
      </c>
      <c r="G65" s="15">
        <v>0</v>
      </c>
      <c r="H65" s="15">
        <v>0</v>
      </c>
      <c r="I65" s="15">
        <v>0</v>
      </c>
      <c r="J65" s="15">
        <v>5.4190867512590399</v>
      </c>
      <c r="K65" s="15">
        <v>4.7460707475865904</v>
      </c>
      <c r="L65" s="15">
        <v>4.4385298750897997</v>
      </c>
      <c r="M65" s="15">
        <v>2.6345975654677298</v>
      </c>
      <c r="N65" s="15">
        <v>2.4071239303409002</v>
      </c>
      <c r="O65" s="15">
        <v>4.00623289510047</v>
      </c>
      <c r="P65" s="15">
        <v>4.7569064396212699</v>
      </c>
      <c r="Q65" s="15">
        <v>3.7958893304125598</v>
      </c>
      <c r="R65" s="15">
        <v>1.5908315915523601</v>
      </c>
      <c r="S65" s="15">
        <v>0.60150699667738505</v>
      </c>
      <c r="T65" s="15">
        <v>8.0772517163674604E-2</v>
      </c>
      <c r="U65" s="15">
        <v>0.22579660171417201</v>
      </c>
      <c r="V65" s="15">
        <v>0</v>
      </c>
      <c r="W65" s="15">
        <v>0</v>
      </c>
      <c r="X65" s="15">
        <v>0.84722407611033301</v>
      </c>
      <c r="Y65" s="15">
        <v>0.17595320530479699</v>
      </c>
      <c r="Z65" s="15">
        <v>2.3241787239775099E-2</v>
      </c>
      <c r="AA65" s="15">
        <v>-0.25644191945440997</v>
      </c>
      <c r="AB65" s="15">
        <v>0.13127133197697599</v>
      </c>
      <c r="AC65" s="15">
        <v>9.5429963632652395E-2</v>
      </c>
      <c r="AE65">
        <f t="array" ref="AE65">IF(COUNTIF('Cost regression results'!$H$7:$H$10,1)=0,EXP(SUMPRODUCT(--B65:AC65,TRANSPOSE('Cost regression results'!$H$3:$H$30)))/(1+EXP(SUMPRODUCT(--B65:AC65,TRANSPOSE('Cost regression results'!$H$3:$H$30)))),1)</f>
        <v>0.10613659898784525</v>
      </c>
      <c r="AF65">
        <f>'cost part 2 bs coef'!AE65</f>
        <v>2590.6007996476478</v>
      </c>
      <c r="AG65">
        <f t="shared" si="0"/>
        <v>274.9575582097936</v>
      </c>
    </row>
    <row r="66" spans="1:33" x14ac:dyDescent="0.3">
      <c r="A66">
        <v>65</v>
      </c>
      <c r="B66" s="15">
        <v>-2.2291029321350502</v>
      </c>
      <c r="C66" s="15">
        <v>2.0253273778374399</v>
      </c>
      <c r="D66" s="15">
        <v>3.1888663541956102</v>
      </c>
      <c r="E66" s="15">
        <v>2.69133069862451</v>
      </c>
      <c r="F66" s="15">
        <v>0</v>
      </c>
      <c r="G66" s="15">
        <v>0</v>
      </c>
      <c r="H66" s="15">
        <v>0</v>
      </c>
      <c r="I66" s="15">
        <v>0</v>
      </c>
      <c r="J66" s="15">
        <v>4.9246808781187896</v>
      </c>
      <c r="K66" s="15">
        <v>4.2978582350621997</v>
      </c>
      <c r="L66" s="15">
        <v>4.6000970701219703</v>
      </c>
      <c r="M66" s="15">
        <v>2.7124281934789898</v>
      </c>
      <c r="N66" s="15">
        <v>2.3063103169914099</v>
      </c>
      <c r="O66" s="15">
        <v>4.1165832456756002</v>
      </c>
      <c r="P66" s="15">
        <v>4.4315307488889397</v>
      </c>
      <c r="Q66" s="15">
        <v>3.8324065282837401</v>
      </c>
      <c r="R66" s="15">
        <v>1.20093287323891</v>
      </c>
      <c r="S66" s="15">
        <v>0.57299574058068403</v>
      </c>
      <c r="T66" s="15">
        <v>0.18623731899337501</v>
      </c>
      <c r="U66" s="15">
        <v>0.296411201769951</v>
      </c>
      <c r="V66" s="15">
        <v>0</v>
      </c>
      <c r="W66" s="15">
        <v>0</v>
      </c>
      <c r="X66" s="15">
        <v>1.12607778447034</v>
      </c>
      <c r="Y66" s="15">
        <v>7.6586219624803095E-2</v>
      </c>
      <c r="Z66" s="15">
        <v>2.19023399524193E-2</v>
      </c>
      <c r="AA66" s="15">
        <v>-0.213625164523601</v>
      </c>
      <c r="AB66" s="15">
        <v>0.13695677569357101</v>
      </c>
      <c r="AC66" s="15">
        <v>0.103152910679756</v>
      </c>
      <c r="AE66">
        <f t="array" ref="AE66">IF(COUNTIF('Cost regression results'!$H$7:$H$10,1)=0,EXP(SUMPRODUCT(--B66:AC66,TRANSPOSE('Cost regression results'!$H$3:$H$30)))/(1+EXP(SUMPRODUCT(--B66:AC66,TRANSPOSE('Cost regression results'!$H$3:$H$30)))),1)</f>
        <v>0.11322671147089217</v>
      </c>
      <c r="AF66">
        <f>'cost part 2 bs coef'!AE66</f>
        <v>2494.0298922183151</v>
      </c>
      <c r="AG66">
        <f t="shared" si="0"/>
        <v>282.39080300598346</v>
      </c>
    </row>
    <row r="67" spans="1:33" x14ac:dyDescent="0.3">
      <c r="A67">
        <v>66</v>
      </c>
      <c r="B67" s="15">
        <v>-2.1478024172705501</v>
      </c>
      <c r="C67" s="15">
        <v>1.88417017589336</v>
      </c>
      <c r="D67" s="15">
        <v>3.5198140957335302</v>
      </c>
      <c r="E67" s="15">
        <v>2.8462556769783198</v>
      </c>
      <c r="F67" s="15">
        <v>0</v>
      </c>
      <c r="G67" s="15">
        <v>0</v>
      </c>
      <c r="H67" s="15">
        <v>0</v>
      </c>
      <c r="I67" s="15">
        <v>0</v>
      </c>
      <c r="J67" s="15">
        <v>4.5944307230152397</v>
      </c>
      <c r="K67" s="15">
        <v>4.3479231240310803</v>
      </c>
      <c r="L67" s="15">
        <v>3.8279499357252198</v>
      </c>
      <c r="M67" s="15">
        <v>2.873827769145</v>
      </c>
      <c r="N67" s="15">
        <v>2.41572314892775</v>
      </c>
      <c r="O67" s="15">
        <v>3.94990374139722</v>
      </c>
      <c r="P67" s="15">
        <v>3.7221162082201702</v>
      </c>
      <c r="Q67" s="15">
        <v>3.7030816522483301</v>
      </c>
      <c r="R67" s="15">
        <v>1.86645513710004</v>
      </c>
      <c r="S67" s="15">
        <v>0.74545397591470197</v>
      </c>
      <c r="T67" s="15">
        <v>0.15912928003409299</v>
      </c>
      <c r="U67" s="15">
        <v>0.27554584654223302</v>
      </c>
      <c r="V67" s="15">
        <v>0</v>
      </c>
      <c r="W67" s="15">
        <v>0</v>
      </c>
      <c r="X67" s="15">
        <v>0.98050517035140905</v>
      </c>
      <c r="Y67" s="15">
        <v>7.1232428983572403E-3</v>
      </c>
      <c r="Z67" s="15">
        <v>2.2729830076330001E-2</v>
      </c>
      <c r="AA67" s="15">
        <v>-0.16088152424931901</v>
      </c>
      <c r="AB67" s="15">
        <v>8.2505522198353803E-2</v>
      </c>
      <c r="AC67" s="15">
        <v>6.7098846971189105E-2</v>
      </c>
      <c r="AE67">
        <f t="array" ref="AE67">IF(COUNTIF('Cost regression results'!$H$7:$H$10,1)=0,EXP(SUMPRODUCT(--B67:AC67,TRANSPOSE('Cost regression results'!$H$3:$H$30)))/(1+EXP(SUMPRODUCT(--B67:AC67,TRANSPOSE('Cost regression results'!$H$3:$H$30)))),1)</f>
        <v>0.11872246901715529</v>
      </c>
      <c r="AF67">
        <f>'cost part 2 bs coef'!AE67</f>
        <v>2529.8364490231565</v>
      </c>
      <c r="AG67">
        <f t="shared" ref="AG67:AG130" si="1">AE67*AF67</f>
        <v>300.34842943762186</v>
      </c>
    </row>
    <row r="68" spans="1:33" x14ac:dyDescent="0.3">
      <c r="A68">
        <v>67</v>
      </c>
      <c r="B68" s="15">
        <v>-2.28354273021389</v>
      </c>
      <c r="C68" s="15">
        <v>1.81835631624697</v>
      </c>
      <c r="D68" s="15">
        <v>3.6138355247244101</v>
      </c>
      <c r="E68" s="15">
        <v>2.3698424442202501</v>
      </c>
      <c r="F68" s="15">
        <v>0</v>
      </c>
      <c r="G68" s="15">
        <v>0</v>
      </c>
      <c r="H68" s="15">
        <v>0</v>
      </c>
      <c r="I68" s="15">
        <v>0</v>
      </c>
      <c r="J68" s="15">
        <v>4.7688695082700203</v>
      </c>
      <c r="K68" s="15">
        <v>4.7064270612605696</v>
      </c>
      <c r="L68" s="15">
        <v>4.5140326552080197</v>
      </c>
      <c r="M68" s="15">
        <v>2.5633800490863599</v>
      </c>
      <c r="N68" s="15">
        <v>2.1992109684400001</v>
      </c>
      <c r="O68" s="15">
        <v>3.9128584846845098</v>
      </c>
      <c r="P68" s="15">
        <v>4.3137052377023704</v>
      </c>
      <c r="Q68" s="15">
        <v>3.7647510550499699</v>
      </c>
      <c r="R68" s="15">
        <v>1.9753307754637599</v>
      </c>
      <c r="S68" s="15">
        <v>0.65076711153733302</v>
      </c>
      <c r="T68" s="15">
        <v>0.23930759815348601</v>
      </c>
      <c r="U68" s="15">
        <v>0.27208842633497698</v>
      </c>
      <c r="V68" s="15">
        <v>0</v>
      </c>
      <c r="W68" s="15">
        <v>0</v>
      </c>
      <c r="X68" s="15">
        <v>0.89219127614805005</v>
      </c>
      <c r="Y68" s="15">
        <v>5.4492900681574398E-2</v>
      </c>
      <c r="Z68" s="15">
        <v>1.9574678791604998E-2</v>
      </c>
      <c r="AA68" s="15">
        <v>-0.124345320997994</v>
      </c>
      <c r="AB68" s="15">
        <v>0.14189329778213899</v>
      </c>
      <c r="AC68" s="15">
        <v>3.9562384565935201E-2</v>
      </c>
      <c r="AE68">
        <f t="array" ref="AE68">IF(COUNTIF('Cost regression results'!$H$7:$H$10,1)=0,EXP(SUMPRODUCT(--B68:AC68,TRANSPOSE('Cost regression results'!$H$3:$H$30)))/(1+EXP(SUMPRODUCT(--B68:AC68,TRANSPOSE('Cost regression results'!$H$3:$H$30)))),1)</f>
        <v>0.11325280408906299</v>
      </c>
      <c r="AF68">
        <f>'cost part 2 bs coef'!AE68</f>
        <v>2477.9169691271368</v>
      </c>
      <c r="AG68">
        <f t="shared" si="1"/>
        <v>280.63104505352038</v>
      </c>
    </row>
    <row r="69" spans="1:33" x14ac:dyDescent="0.3">
      <c r="A69">
        <v>68</v>
      </c>
      <c r="B69" s="15">
        <v>-2.2448479139573099</v>
      </c>
      <c r="C69" s="15">
        <v>1.86360979836525</v>
      </c>
      <c r="D69" s="15">
        <v>3.2040519480896799</v>
      </c>
      <c r="E69" s="15">
        <v>2.3109595920949499</v>
      </c>
      <c r="F69" s="15">
        <v>0</v>
      </c>
      <c r="G69" s="15">
        <v>0</v>
      </c>
      <c r="H69" s="15">
        <v>0</v>
      </c>
      <c r="I69" s="15">
        <v>0</v>
      </c>
      <c r="J69" s="15">
        <v>5.3832320589306901</v>
      </c>
      <c r="K69" s="15">
        <v>4.45110308828579</v>
      </c>
      <c r="L69" s="15">
        <v>4.0364729694365398</v>
      </c>
      <c r="M69" s="15">
        <v>3.3697068921641802</v>
      </c>
      <c r="N69" s="15">
        <v>2.6033941763372499</v>
      </c>
      <c r="O69" s="15">
        <v>3.9125974809611401</v>
      </c>
      <c r="P69" s="15">
        <v>4.2364265603598801</v>
      </c>
      <c r="Q69" s="15">
        <v>3.87593011402853</v>
      </c>
      <c r="R69" s="15">
        <v>2.1266575608243499</v>
      </c>
      <c r="S69" s="15">
        <v>0.66211517041029</v>
      </c>
      <c r="T69" s="15">
        <v>0.175313243366885</v>
      </c>
      <c r="U69" s="15">
        <v>0.30363907801006701</v>
      </c>
      <c r="V69" s="15">
        <v>0</v>
      </c>
      <c r="W69" s="15">
        <v>0</v>
      </c>
      <c r="X69" s="15">
        <v>1.0162332477061</v>
      </c>
      <c r="Y69" s="15">
        <v>0.10361736878719099</v>
      </c>
      <c r="Z69" s="15">
        <v>1.8376281918112799E-2</v>
      </c>
      <c r="AA69" s="15">
        <v>-0.19830259978791701</v>
      </c>
      <c r="AB69" s="15">
        <v>7.4604319528810206E-2</v>
      </c>
      <c r="AC69" s="15">
        <v>0.16459672458010799</v>
      </c>
      <c r="AE69">
        <f t="array" ref="AE69">IF(COUNTIF('Cost regression results'!$H$7:$H$10,1)=0,EXP(SUMPRODUCT(--B69:AC69,TRANSPOSE('Cost regression results'!$H$3:$H$30)))/(1+EXP(SUMPRODUCT(--B69:AC69,TRANSPOSE('Cost regression results'!$H$3:$H$30)))),1)</f>
        <v>0.11081944407780134</v>
      </c>
      <c r="AF69">
        <f>'cost part 2 bs coef'!AE69</f>
        <v>2524.6400749981926</v>
      </c>
      <c r="AG69">
        <f t="shared" si="1"/>
        <v>279.77920960783837</v>
      </c>
    </row>
    <row r="70" spans="1:33" x14ac:dyDescent="0.3">
      <c r="A70">
        <v>69</v>
      </c>
      <c r="B70" s="15">
        <v>-2.1883991958632598</v>
      </c>
      <c r="C70" s="15">
        <v>2.2428578058196602</v>
      </c>
      <c r="D70" s="15">
        <v>3.87278346259024</v>
      </c>
      <c r="E70" s="15">
        <v>2.5419910993441799</v>
      </c>
      <c r="F70" s="15">
        <v>0</v>
      </c>
      <c r="G70" s="15">
        <v>0</v>
      </c>
      <c r="H70" s="15">
        <v>0</v>
      </c>
      <c r="I70" s="15">
        <v>0</v>
      </c>
      <c r="J70" s="15">
        <v>4.9125211362984098</v>
      </c>
      <c r="K70" s="15">
        <v>4.7445943098213297</v>
      </c>
      <c r="L70" s="15">
        <v>4.3777926007649697</v>
      </c>
      <c r="M70" s="15">
        <v>3.1602255885322199</v>
      </c>
      <c r="N70" s="15">
        <v>2.37928395896619</v>
      </c>
      <c r="O70" s="15">
        <v>3.9630488288793502</v>
      </c>
      <c r="P70" s="15">
        <v>4.2616065452031702</v>
      </c>
      <c r="Q70" s="15">
        <v>3.8692770164333701</v>
      </c>
      <c r="R70" s="15">
        <v>1.9787785455501701</v>
      </c>
      <c r="S70" s="15">
        <v>0.65740432221530598</v>
      </c>
      <c r="T70" s="15">
        <v>0.13335592875608501</v>
      </c>
      <c r="U70" s="15">
        <v>0.21125225929024199</v>
      </c>
      <c r="V70" s="15">
        <v>0</v>
      </c>
      <c r="W70" s="15">
        <v>0</v>
      </c>
      <c r="X70" s="15">
        <v>0.99494869541269504</v>
      </c>
      <c r="Y70" s="15">
        <v>7.1433957523035593E-2</v>
      </c>
      <c r="Z70" s="15">
        <v>2.1707717744951002E-2</v>
      </c>
      <c r="AA70" s="15">
        <v>-0.15890085351680999</v>
      </c>
      <c r="AB70" s="15">
        <v>0.12888589486879601</v>
      </c>
      <c r="AC70" s="15">
        <v>0.109256734929061</v>
      </c>
      <c r="AE70">
        <f t="array" ref="AE70">IF(COUNTIF('Cost regression results'!$H$7:$H$10,1)=0,EXP(SUMPRODUCT(--B70:AC70,TRANSPOSE('Cost regression results'!$H$3:$H$30)))/(1+EXP(SUMPRODUCT(--B70:AC70,TRANSPOSE('Cost regression results'!$H$3:$H$30)))),1)</f>
        <v>0.11202329492757772</v>
      </c>
      <c r="AF70">
        <f>'cost part 2 bs coef'!AE70</f>
        <v>2501.6247867827306</v>
      </c>
      <c r="AG70">
        <f t="shared" si="1"/>
        <v>280.24025128790055</v>
      </c>
    </row>
    <row r="71" spans="1:33" x14ac:dyDescent="0.3">
      <c r="A71">
        <v>70</v>
      </c>
      <c r="B71" s="15">
        <v>-2.2801694839573501</v>
      </c>
      <c r="C71" s="15">
        <v>2.0561256831498</v>
      </c>
      <c r="D71" s="15">
        <v>3.0897871020343</v>
      </c>
      <c r="E71" s="15">
        <v>2.61777198361212</v>
      </c>
      <c r="F71" s="15">
        <v>0</v>
      </c>
      <c r="G71" s="15">
        <v>0</v>
      </c>
      <c r="H71" s="15">
        <v>0</v>
      </c>
      <c r="I71" s="15">
        <v>0</v>
      </c>
      <c r="J71" s="15">
        <v>4.6843006876861999</v>
      </c>
      <c r="K71" s="15">
        <v>4.36009535335885</v>
      </c>
      <c r="L71" s="15">
        <v>4.70690149929829</v>
      </c>
      <c r="M71" s="15">
        <v>2.92848214533874</v>
      </c>
      <c r="N71" s="15">
        <v>2.25004480259329</v>
      </c>
      <c r="O71" s="15">
        <v>4.0821984459296701</v>
      </c>
      <c r="P71" s="15">
        <v>4.7313465446119096</v>
      </c>
      <c r="Q71" s="15">
        <v>3.78056193824197</v>
      </c>
      <c r="R71" s="15">
        <v>2.48151406359184</v>
      </c>
      <c r="S71" s="15">
        <v>0.65089361317610595</v>
      </c>
      <c r="T71" s="15">
        <v>0.19176809411523099</v>
      </c>
      <c r="U71" s="15">
        <v>0.28917077282731002</v>
      </c>
      <c r="V71" s="15">
        <v>0</v>
      </c>
      <c r="W71" s="15">
        <v>0</v>
      </c>
      <c r="X71" s="15">
        <v>0.94418228994110598</v>
      </c>
      <c r="Y71" s="15">
        <v>7.2232436235637507E-2</v>
      </c>
      <c r="Z71" s="15">
        <v>2.4412248877448799E-2</v>
      </c>
      <c r="AA71" s="15">
        <v>-0.191210675431459</v>
      </c>
      <c r="AB71" s="15">
        <v>9.7458168012230201E-2</v>
      </c>
      <c r="AC71" s="15">
        <v>0.20963518745781401</v>
      </c>
      <c r="AE71">
        <f t="array" ref="AE71">IF(COUNTIF('Cost regression results'!$H$7:$H$10,1)=0,EXP(SUMPRODUCT(--B71:AC71,TRANSPOSE('Cost regression results'!$H$3:$H$30)))/(1+EXP(SUMPRODUCT(--B71:AC71,TRANSPOSE('Cost regression results'!$H$3:$H$30)))),1)</f>
        <v>0.10856436976153733</v>
      </c>
      <c r="AF71">
        <f>'cost part 2 bs coef'!AE71</f>
        <v>2502.3409413920858</v>
      </c>
      <c r="AG71">
        <f t="shared" si="1"/>
        <v>271.66506723072382</v>
      </c>
    </row>
    <row r="72" spans="1:33" x14ac:dyDescent="0.3">
      <c r="A72">
        <v>71</v>
      </c>
      <c r="B72" s="15">
        <v>-2.2283112530813498</v>
      </c>
      <c r="C72" s="15">
        <v>2.3201377382069999</v>
      </c>
      <c r="D72" s="15">
        <v>2.8699691894332902</v>
      </c>
      <c r="E72" s="15">
        <v>3.0544819208726199</v>
      </c>
      <c r="F72" s="15">
        <v>0</v>
      </c>
      <c r="G72" s="15">
        <v>0</v>
      </c>
      <c r="H72" s="15">
        <v>0</v>
      </c>
      <c r="I72" s="15">
        <v>0</v>
      </c>
      <c r="J72" s="15">
        <v>5.0346095182536699</v>
      </c>
      <c r="K72" s="15">
        <v>4.8761813003747898</v>
      </c>
      <c r="L72" s="15">
        <v>4.4934494091645396</v>
      </c>
      <c r="M72" s="15">
        <v>2.8066317440413999</v>
      </c>
      <c r="N72" s="15">
        <v>2.33353503347361</v>
      </c>
      <c r="O72" s="15">
        <v>4.0982265732791898</v>
      </c>
      <c r="P72" s="15">
        <v>4.4976121865731002</v>
      </c>
      <c r="Q72" s="15">
        <v>3.8850635209956299</v>
      </c>
      <c r="R72" s="15">
        <v>1.17701206232272</v>
      </c>
      <c r="S72" s="15">
        <v>0.63361467673609895</v>
      </c>
      <c r="T72" s="15">
        <v>0.14863534231575501</v>
      </c>
      <c r="U72" s="15">
        <v>0.311537685959144</v>
      </c>
      <c r="V72" s="15">
        <v>0</v>
      </c>
      <c r="W72" s="15">
        <v>0</v>
      </c>
      <c r="X72" s="15">
        <v>1.11514629650596</v>
      </c>
      <c r="Y72" s="15">
        <v>5.5295861394126802E-2</v>
      </c>
      <c r="Z72" s="15">
        <v>2.3418394321326402E-2</v>
      </c>
      <c r="AA72" s="15">
        <v>-0.21365476126805699</v>
      </c>
      <c r="AB72" s="15">
        <v>0.13330889905865601</v>
      </c>
      <c r="AC72" s="15">
        <v>8.8689649516161997E-2</v>
      </c>
      <c r="AE72">
        <f t="array" ref="AE72">IF(COUNTIF('Cost regression results'!$H$7:$H$10,1)=0,EXP(SUMPRODUCT(--B72:AC72,TRANSPOSE('Cost regression results'!$H$3:$H$30)))/(1+EXP(SUMPRODUCT(--B72:AC72,TRANSPOSE('Cost regression results'!$H$3:$H$30)))),1)</f>
        <v>0.10947950188467336</v>
      </c>
      <c r="AF72">
        <f>'cost part 2 bs coef'!AE72</f>
        <v>2484.460238709129</v>
      </c>
      <c r="AG72">
        <f t="shared" si="1"/>
        <v>271.99746938615209</v>
      </c>
    </row>
    <row r="73" spans="1:33" x14ac:dyDescent="0.3">
      <c r="A73">
        <v>72</v>
      </c>
      <c r="B73" s="15">
        <v>-2.1165470033585798</v>
      </c>
      <c r="C73" s="15">
        <v>1.87149012071984</v>
      </c>
      <c r="D73" s="15">
        <v>3.4353376387571601</v>
      </c>
      <c r="E73" s="15">
        <v>2.4951891710955301</v>
      </c>
      <c r="F73" s="15">
        <v>0</v>
      </c>
      <c r="G73" s="15">
        <v>0</v>
      </c>
      <c r="H73" s="15">
        <v>0</v>
      </c>
      <c r="I73" s="15">
        <v>0</v>
      </c>
      <c r="J73" s="15">
        <v>5.3550300491100504</v>
      </c>
      <c r="K73" s="15">
        <v>4.7442266765582701</v>
      </c>
      <c r="L73" s="15">
        <v>4.8537656431847802</v>
      </c>
      <c r="M73" s="15">
        <v>2.9773916253568502</v>
      </c>
      <c r="N73" s="15">
        <v>2.4165910823099499</v>
      </c>
      <c r="O73" s="15">
        <v>4.0210174094344797</v>
      </c>
      <c r="P73" s="15">
        <v>4.4126076374549204</v>
      </c>
      <c r="Q73" s="15">
        <v>3.8735389255393802</v>
      </c>
      <c r="R73" s="15">
        <v>1.45800076550531</v>
      </c>
      <c r="S73" s="15">
        <v>0.56598415524268098</v>
      </c>
      <c r="T73" s="15">
        <v>0.13265334029135101</v>
      </c>
      <c r="U73" s="15">
        <v>0.32983712935504</v>
      </c>
      <c r="V73" s="15">
        <v>0</v>
      </c>
      <c r="W73" s="15">
        <v>0</v>
      </c>
      <c r="X73" s="15">
        <v>0.91850146655438103</v>
      </c>
      <c r="Y73" s="15">
        <v>5.7838789543689699E-2</v>
      </c>
      <c r="Z73" s="15">
        <v>2.6393821452892801E-2</v>
      </c>
      <c r="AA73" s="15">
        <v>-0.24033471822966501</v>
      </c>
      <c r="AB73" s="15">
        <v>6.5244807292619902E-2</v>
      </c>
      <c r="AC73" s="15">
        <v>0.11240245744935599</v>
      </c>
      <c r="AE73">
        <f t="array" ref="AE73">IF(COUNTIF('Cost regression results'!$H$7:$H$10,1)=0,EXP(SUMPRODUCT(--B73:AC73,TRANSPOSE('Cost regression results'!$H$3:$H$30)))/(1+EXP(SUMPRODUCT(--B73:AC73,TRANSPOSE('Cost regression results'!$H$3:$H$30)))),1)</f>
        <v>0.1189543810807276</v>
      </c>
      <c r="AF73">
        <f>'cost part 2 bs coef'!AE73</f>
        <v>2456.8998511030136</v>
      </c>
      <c r="AG73">
        <f t="shared" si="1"/>
        <v>292.25900116529078</v>
      </c>
    </row>
    <row r="74" spans="1:33" x14ac:dyDescent="0.3">
      <c r="A74">
        <v>73</v>
      </c>
      <c r="B74" s="15">
        <v>-2.1731166411608398</v>
      </c>
      <c r="C74" s="15">
        <v>2.0449809987804399</v>
      </c>
      <c r="D74" s="15">
        <v>3.3642295295460198</v>
      </c>
      <c r="E74" s="15">
        <v>2.8082386096426601</v>
      </c>
      <c r="F74" s="15">
        <v>0</v>
      </c>
      <c r="G74" s="15">
        <v>0</v>
      </c>
      <c r="H74" s="15">
        <v>0</v>
      </c>
      <c r="I74" s="15">
        <v>0</v>
      </c>
      <c r="J74" s="15">
        <v>5.1144680194796104</v>
      </c>
      <c r="K74" s="15">
        <v>4.6929332123951797</v>
      </c>
      <c r="L74" s="15">
        <v>4.7724039905182796</v>
      </c>
      <c r="M74" s="15">
        <v>2.9482576040202502</v>
      </c>
      <c r="N74" s="15">
        <v>2.47999790261089</v>
      </c>
      <c r="O74" s="15">
        <v>4.2295906862064401</v>
      </c>
      <c r="P74" s="15">
        <v>4.80129949325352</v>
      </c>
      <c r="Q74" s="15">
        <v>3.8208371444306799</v>
      </c>
      <c r="R74" s="15">
        <v>1.15573290216869</v>
      </c>
      <c r="S74" s="15">
        <v>0.61363260626451299</v>
      </c>
      <c r="T74" s="15">
        <v>0.11942293647380001</v>
      </c>
      <c r="U74" s="15">
        <v>0.21136444956756401</v>
      </c>
      <c r="V74" s="15">
        <v>0</v>
      </c>
      <c r="W74" s="15">
        <v>0</v>
      </c>
      <c r="X74" s="15">
        <v>1.03261762731032</v>
      </c>
      <c r="Y74" s="15">
        <v>8.3351806207772397E-2</v>
      </c>
      <c r="Z74" s="15">
        <v>2.6290050539232401E-2</v>
      </c>
      <c r="AA74" s="15">
        <v>-0.120149734161456</v>
      </c>
      <c r="AB74" s="15">
        <v>7.2863262737312806E-2</v>
      </c>
      <c r="AC74" s="15">
        <v>2.0701185924328101E-2</v>
      </c>
      <c r="AE74">
        <f t="array" ref="AE74">IF(COUNTIF('Cost regression results'!$H$7:$H$10,1)=0,EXP(SUMPRODUCT(--B74:AC74,TRANSPOSE('Cost regression results'!$H$3:$H$30)))/(1+EXP(SUMPRODUCT(--B74:AC74,TRANSPOSE('Cost regression results'!$H$3:$H$30)))),1)</f>
        <v>0.11183859827603629</v>
      </c>
      <c r="AF74">
        <f>'cost part 2 bs coef'!AE74</f>
        <v>2547.7518096824201</v>
      </c>
      <c r="AG74">
        <f t="shared" si="1"/>
        <v>284.93699115011663</v>
      </c>
    </row>
    <row r="75" spans="1:33" x14ac:dyDescent="0.3">
      <c r="A75">
        <v>74</v>
      </c>
      <c r="B75" s="15">
        <v>-2.2013347241104801</v>
      </c>
      <c r="C75" s="15">
        <v>2.2795293611254799</v>
      </c>
      <c r="D75" s="15">
        <v>3.8474899953916002</v>
      </c>
      <c r="E75" s="15">
        <v>2.55132054168915</v>
      </c>
      <c r="F75" s="15">
        <v>0</v>
      </c>
      <c r="G75" s="15">
        <v>0</v>
      </c>
      <c r="H75" s="15">
        <v>0</v>
      </c>
      <c r="I75" s="15">
        <v>0</v>
      </c>
      <c r="J75" s="15">
        <v>5.0970250444631597</v>
      </c>
      <c r="K75" s="15">
        <v>4.4294322911571804</v>
      </c>
      <c r="L75" s="15">
        <v>4.52121877050282</v>
      </c>
      <c r="M75" s="15">
        <v>2.8757501324636001</v>
      </c>
      <c r="N75" s="15">
        <v>2.58647666950516</v>
      </c>
      <c r="O75" s="15">
        <v>3.8787705351861699</v>
      </c>
      <c r="P75" s="15">
        <v>4.4396536772945696</v>
      </c>
      <c r="Q75" s="15">
        <v>3.94390906394259</v>
      </c>
      <c r="R75" s="15">
        <v>1.7822189958836001</v>
      </c>
      <c r="S75" s="15">
        <v>0.49511951441750501</v>
      </c>
      <c r="T75" s="15">
        <v>0.136992406060331</v>
      </c>
      <c r="U75" s="15">
        <v>0.23039493947671699</v>
      </c>
      <c r="V75" s="15">
        <v>0</v>
      </c>
      <c r="W75" s="15">
        <v>0</v>
      </c>
      <c r="X75" s="15">
        <v>1.0742487676923</v>
      </c>
      <c r="Y75" s="15">
        <v>9.9387561173160804E-2</v>
      </c>
      <c r="Z75" s="15">
        <v>2.3255870526312099E-2</v>
      </c>
      <c r="AA75" s="15">
        <v>-0.20440382046914399</v>
      </c>
      <c r="AB75" s="15">
        <v>0.10462809526228201</v>
      </c>
      <c r="AC75" s="15">
        <v>3.7708809632604298E-2</v>
      </c>
      <c r="AE75">
        <f t="array" ref="AE75">IF(COUNTIF('Cost regression results'!$H$7:$H$10,1)=0,EXP(SUMPRODUCT(--B75:AC75,TRANSPOSE('Cost regression results'!$H$3:$H$30)))/(1+EXP(SUMPRODUCT(--B75:AC75,TRANSPOSE('Cost regression results'!$H$3:$H$30)))),1)</f>
        <v>0.11099463264530891</v>
      </c>
      <c r="AF75">
        <f>'cost part 2 bs coef'!AE75</f>
        <v>2577.8442592637089</v>
      </c>
      <c r="AG75">
        <f t="shared" si="1"/>
        <v>286.12687657379382</v>
      </c>
    </row>
    <row r="76" spans="1:33" x14ac:dyDescent="0.3">
      <c r="A76">
        <v>75</v>
      </c>
      <c r="B76" s="15">
        <v>-2.2396106065768899</v>
      </c>
      <c r="C76" s="15">
        <v>1.8131952141190399</v>
      </c>
      <c r="D76" s="15">
        <v>3.5719029241739499</v>
      </c>
      <c r="E76" s="15">
        <v>2.4862275156609002</v>
      </c>
      <c r="F76" s="15">
        <v>0</v>
      </c>
      <c r="G76" s="15">
        <v>0</v>
      </c>
      <c r="H76" s="15">
        <v>0</v>
      </c>
      <c r="I76" s="15">
        <v>0</v>
      </c>
      <c r="J76" s="15">
        <v>4.4329547154706299</v>
      </c>
      <c r="K76" s="15">
        <v>4.4486642660243003</v>
      </c>
      <c r="L76" s="15">
        <v>4.7795507869359701</v>
      </c>
      <c r="M76" s="15">
        <v>3.1874028336244802</v>
      </c>
      <c r="N76" s="15">
        <v>2.4889552729311002</v>
      </c>
      <c r="O76" s="15">
        <v>3.9926348128192202</v>
      </c>
      <c r="P76" s="15">
        <v>4.5292463393810003</v>
      </c>
      <c r="Q76" s="15">
        <v>3.8920446690333499</v>
      </c>
      <c r="R76" s="15">
        <v>1.3035158401264599</v>
      </c>
      <c r="S76" s="15">
        <v>0.56476480171941401</v>
      </c>
      <c r="T76" s="15">
        <v>0.12481214163231499</v>
      </c>
      <c r="U76" s="15">
        <v>0.26066761126839899</v>
      </c>
      <c r="V76" s="15">
        <v>0</v>
      </c>
      <c r="W76" s="15">
        <v>0</v>
      </c>
      <c r="X76" s="15">
        <v>0.968104783730803</v>
      </c>
      <c r="Y76" s="15">
        <v>7.2352789126948994E-2</v>
      </c>
      <c r="Z76" s="15">
        <v>2.5743306778550998E-2</v>
      </c>
      <c r="AA76" s="15">
        <v>-0.144134554702079</v>
      </c>
      <c r="AB76" s="15">
        <v>0.122486869271768</v>
      </c>
      <c r="AC76" s="15">
        <v>0.11958326676796199</v>
      </c>
      <c r="AE76">
        <f t="array" ref="AE76">IF(COUNTIF('Cost regression results'!$H$7:$H$10,1)=0,EXP(SUMPRODUCT(--B76:AC76,TRANSPOSE('Cost regression results'!$H$3:$H$30)))/(1+EXP(SUMPRODUCT(--B76:AC76,TRANSPOSE('Cost regression results'!$H$3:$H$30)))),1)</f>
        <v>0.10594769230526271</v>
      </c>
      <c r="AF76">
        <f>'cost part 2 bs coef'!AE76</f>
        <v>2599.0873823622155</v>
      </c>
      <c r="AG76">
        <f t="shared" si="1"/>
        <v>275.36731026100273</v>
      </c>
    </row>
    <row r="77" spans="1:33" x14ac:dyDescent="0.3">
      <c r="A77">
        <v>76</v>
      </c>
      <c r="B77" s="15">
        <v>-2.1343021130322399</v>
      </c>
      <c r="C77" s="15">
        <v>2.2144252511058502</v>
      </c>
      <c r="D77" s="15">
        <v>3.6840619274952799</v>
      </c>
      <c r="E77" s="15">
        <v>2.6153123566478902</v>
      </c>
      <c r="F77" s="15">
        <v>0</v>
      </c>
      <c r="G77" s="15">
        <v>0</v>
      </c>
      <c r="H77" s="15">
        <v>0</v>
      </c>
      <c r="I77" s="15">
        <v>0</v>
      </c>
      <c r="J77" s="15">
        <v>5.3643675556258197</v>
      </c>
      <c r="K77" s="15">
        <v>4.9138606600767796</v>
      </c>
      <c r="L77" s="15">
        <v>4.5109876537996199</v>
      </c>
      <c r="M77" s="15">
        <v>2.8534823616088398</v>
      </c>
      <c r="N77" s="15">
        <v>2.3188174383370801</v>
      </c>
      <c r="O77" s="15">
        <v>4.1797582932842303</v>
      </c>
      <c r="P77" s="15">
        <v>3.6262547953167799</v>
      </c>
      <c r="Q77" s="15">
        <v>3.86587958431664</v>
      </c>
      <c r="R77" s="15">
        <v>1.43718867609816</v>
      </c>
      <c r="S77" s="15">
        <v>0.64989906822835597</v>
      </c>
      <c r="T77" s="15">
        <v>4.68689150265316E-2</v>
      </c>
      <c r="U77" s="15">
        <v>0.20766496292535699</v>
      </c>
      <c r="V77" s="15">
        <v>0</v>
      </c>
      <c r="W77" s="15">
        <v>0</v>
      </c>
      <c r="X77" s="15">
        <v>0.97672902790009197</v>
      </c>
      <c r="Y77" s="15">
        <v>0.15022637313808801</v>
      </c>
      <c r="Z77" s="15">
        <v>2.1259709858214501E-2</v>
      </c>
      <c r="AA77" s="15">
        <v>-0.16013165636648799</v>
      </c>
      <c r="AB77" s="15">
        <v>5.8385025805233998E-2</v>
      </c>
      <c r="AC77" s="15">
        <v>7.8427366407641294E-2</v>
      </c>
      <c r="AE77">
        <f t="array" ref="AE77">IF(COUNTIF('Cost regression results'!$H$7:$H$10,1)=0,EXP(SUMPRODUCT(--B77:AC77,TRANSPOSE('Cost regression results'!$H$3:$H$30)))/(1+EXP(SUMPRODUCT(--B77:AC77,TRANSPOSE('Cost regression results'!$H$3:$H$30)))),1)</f>
        <v>0.10887201948127009</v>
      </c>
      <c r="AF77">
        <f>'cost part 2 bs coef'!AE77</f>
        <v>2545.7736849669727</v>
      </c>
      <c r="AG77">
        <f t="shared" si="1"/>
        <v>277.16352222462899</v>
      </c>
    </row>
    <row r="78" spans="1:33" x14ac:dyDescent="0.3">
      <c r="A78">
        <v>77</v>
      </c>
      <c r="B78" s="15">
        <v>-2.2063384735152001</v>
      </c>
      <c r="C78" s="15">
        <v>1.9074846890080499</v>
      </c>
      <c r="D78" s="15">
        <v>3.5199273991806601</v>
      </c>
      <c r="E78" s="15">
        <v>2.4322967706440899</v>
      </c>
      <c r="F78" s="15">
        <v>0</v>
      </c>
      <c r="G78" s="15">
        <v>0</v>
      </c>
      <c r="H78" s="15">
        <v>0</v>
      </c>
      <c r="I78" s="15">
        <v>0</v>
      </c>
      <c r="J78" s="15">
        <v>4.9444930672154097</v>
      </c>
      <c r="K78" s="15">
        <v>4.63010843835713</v>
      </c>
      <c r="L78" s="15">
        <v>3.9559576854906799</v>
      </c>
      <c r="M78" s="15">
        <v>2.74929458628728</v>
      </c>
      <c r="N78" s="15">
        <v>2.5316722402238199</v>
      </c>
      <c r="O78" s="15">
        <v>3.9600527900935298</v>
      </c>
      <c r="P78" s="15">
        <v>4.1907708105417996</v>
      </c>
      <c r="Q78" s="15">
        <v>3.9436644559686398</v>
      </c>
      <c r="R78" s="15">
        <v>1.8826758856442001</v>
      </c>
      <c r="S78" s="15">
        <v>0.60630237228291695</v>
      </c>
      <c r="T78" s="15">
        <v>0.15032201856438801</v>
      </c>
      <c r="U78" s="15">
        <v>0.34141848891618698</v>
      </c>
      <c r="V78" s="15">
        <v>0</v>
      </c>
      <c r="W78" s="15">
        <v>0</v>
      </c>
      <c r="X78" s="15">
        <v>1.04150133149298</v>
      </c>
      <c r="Y78" s="15">
        <v>3.1288224197641899E-2</v>
      </c>
      <c r="Z78" s="15">
        <v>2.3281628415803401E-2</v>
      </c>
      <c r="AA78" s="15">
        <v>-0.188624986025202</v>
      </c>
      <c r="AB78" s="15">
        <v>0.103472900427555</v>
      </c>
      <c r="AC78" s="15">
        <v>0.13580596043155899</v>
      </c>
      <c r="AE78">
        <f t="array" ref="AE78">IF(COUNTIF('Cost regression results'!$H$7:$H$10,1)=0,EXP(SUMPRODUCT(--B78:AC78,TRANSPOSE('Cost regression results'!$H$3:$H$30)))/(1+EXP(SUMPRODUCT(--B78:AC78,TRANSPOSE('Cost regression results'!$H$3:$H$30)))),1)</f>
        <v>0.1118170597466001</v>
      </c>
      <c r="AF78">
        <f>'cost part 2 bs coef'!AE78</f>
        <v>2534.6455435763705</v>
      </c>
      <c r="AG78">
        <f t="shared" si="1"/>
        <v>283.41661218253273</v>
      </c>
    </row>
    <row r="79" spans="1:33" x14ac:dyDescent="0.3">
      <c r="A79">
        <v>78</v>
      </c>
      <c r="B79" s="15">
        <v>-2.1994392888215599</v>
      </c>
      <c r="C79" s="15">
        <v>1.93675673785383</v>
      </c>
      <c r="D79" s="15">
        <v>2.9263925011544698</v>
      </c>
      <c r="E79" s="15">
        <v>2.8805614213227302</v>
      </c>
      <c r="F79" s="15">
        <v>0</v>
      </c>
      <c r="G79" s="15">
        <v>0</v>
      </c>
      <c r="H79" s="15">
        <v>0</v>
      </c>
      <c r="I79" s="15">
        <v>0</v>
      </c>
      <c r="J79" s="15">
        <v>4.7605184401159502</v>
      </c>
      <c r="K79" s="15">
        <v>4.3821488419722598</v>
      </c>
      <c r="L79" s="15">
        <v>4.0100383779159499</v>
      </c>
      <c r="M79" s="15">
        <v>3.06184727290269</v>
      </c>
      <c r="N79" s="15">
        <v>2.29172027469978</v>
      </c>
      <c r="O79" s="15">
        <v>4.0536080656333597</v>
      </c>
      <c r="P79" s="15">
        <v>4.4524639663259604</v>
      </c>
      <c r="Q79" s="15">
        <v>3.9102415960530701</v>
      </c>
      <c r="R79" s="15">
        <v>2.1857679237109502</v>
      </c>
      <c r="S79" s="15">
        <v>0.65413252268255095</v>
      </c>
      <c r="T79" s="15">
        <v>0.24160526399524199</v>
      </c>
      <c r="U79" s="15">
        <v>0.30205255026226902</v>
      </c>
      <c r="V79" s="15">
        <v>0</v>
      </c>
      <c r="W79" s="15">
        <v>0</v>
      </c>
      <c r="X79" s="15">
        <v>1.02733043297991</v>
      </c>
      <c r="Y79" s="15">
        <v>2.7340072733775901E-2</v>
      </c>
      <c r="Z79" s="15">
        <v>2.31534925801276E-2</v>
      </c>
      <c r="AA79" s="15">
        <v>-0.21864801042103299</v>
      </c>
      <c r="AB79" s="15">
        <v>5.6068696230560301E-2</v>
      </c>
      <c r="AC79" s="15">
        <v>0.100897566891584</v>
      </c>
      <c r="AE79">
        <f t="array" ref="AE79">IF(COUNTIF('Cost regression results'!$H$7:$H$10,1)=0,EXP(SUMPRODUCT(--B79:AC79,TRANSPOSE('Cost regression results'!$H$3:$H$30)))/(1+EXP(SUMPRODUCT(--B79:AC79,TRANSPOSE('Cost regression results'!$H$3:$H$30)))),1)</f>
        <v>0.12195545523890872</v>
      </c>
      <c r="AF79">
        <f>'cost part 2 bs coef'!AE79</f>
        <v>2531.9505560622943</v>
      </c>
      <c r="AG79">
        <f t="shared" si="1"/>
        <v>308.78518270698515</v>
      </c>
    </row>
    <row r="80" spans="1:33" x14ac:dyDescent="0.3">
      <c r="A80">
        <v>79</v>
      </c>
      <c r="B80" s="15">
        <v>-2.2819512059849298</v>
      </c>
      <c r="C80" s="15">
        <v>2.2472000648605301</v>
      </c>
      <c r="D80" s="15">
        <v>3.2868735174701</v>
      </c>
      <c r="E80" s="15">
        <v>2.51102759360773</v>
      </c>
      <c r="F80" s="15">
        <v>0</v>
      </c>
      <c r="G80" s="15">
        <v>0</v>
      </c>
      <c r="H80" s="15">
        <v>0</v>
      </c>
      <c r="I80" s="15">
        <v>0</v>
      </c>
      <c r="J80" s="15">
        <v>5.30770027656851</v>
      </c>
      <c r="K80" s="15">
        <v>4.58131610112817</v>
      </c>
      <c r="L80" s="15">
        <v>4.9765917198096199</v>
      </c>
      <c r="M80" s="15">
        <v>2.5373099621255299</v>
      </c>
      <c r="N80" s="15">
        <v>2.48523304524387</v>
      </c>
      <c r="O80" s="15">
        <v>4.1334678877492603</v>
      </c>
      <c r="P80" s="15">
        <v>4.8678047079750604</v>
      </c>
      <c r="Q80" s="15">
        <v>3.8653517248943299</v>
      </c>
      <c r="R80" s="15">
        <v>0.96204618547763399</v>
      </c>
      <c r="S80" s="15">
        <v>0.41381541457079601</v>
      </c>
      <c r="T80" s="15">
        <v>9.5556818799278298E-2</v>
      </c>
      <c r="U80" s="15">
        <v>0.27059558468612399</v>
      </c>
      <c r="V80" s="15">
        <v>0</v>
      </c>
      <c r="W80" s="15">
        <v>0</v>
      </c>
      <c r="X80" s="15">
        <v>1.06491113114745</v>
      </c>
      <c r="Y80" s="15">
        <v>9.9357869012689795E-2</v>
      </c>
      <c r="Z80" s="15">
        <v>2.159294446631E-2</v>
      </c>
      <c r="AA80" s="15">
        <v>-9.6838126311566297E-2</v>
      </c>
      <c r="AB80" s="15">
        <v>9.7544137176506396E-2</v>
      </c>
      <c r="AC80" s="15">
        <v>0.130838229216237</v>
      </c>
      <c r="AE80">
        <f t="array" ref="AE80">IF(COUNTIF('Cost regression results'!$H$7:$H$10,1)=0,EXP(SUMPRODUCT(--B80:AC80,TRANSPOSE('Cost regression results'!$H$3:$H$30)))/(1+EXP(SUMPRODUCT(--B80:AC80,TRANSPOSE('Cost regression results'!$H$3:$H$30)))),1)</f>
        <v>9.9615022033559417E-2</v>
      </c>
      <c r="AF80">
        <f>'cost part 2 bs coef'!AE80</f>
        <v>2505.3884206299667</v>
      </c>
      <c r="AG80">
        <f t="shared" si="1"/>
        <v>249.57432272367876</v>
      </c>
    </row>
    <row r="81" spans="1:33" x14ac:dyDescent="0.3">
      <c r="A81">
        <v>80</v>
      </c>
      <c r="B81" s="15">
        <v>-2.1679710828219498</v>
      </c>
      <c r="C81" s="15">
        <v>2.2978888373122999</v>
      </c>
      <c r="D81" s="15">
        <v>3.40012453391958</v>
      </c>
      <c r="E81" s="15">
        <v>2.3497840259865499</v>
      </c>
      <c r="F81" s="15">
        <v>0</v>
      </c>
      <c r="G81" s="15">
        <v>0</v>
      </c>
      <c r="H81" s="15">
        <v>0</v>
      </c>
      <c r="I81" s="15">
        <v>0</v>
      </c>
      <c r="J81" s="15">
        <v>5.1602211626686003</v>
      </c>
      <c r="K81" s="15">
        <v>4.4254015646550702</v>
      </c>
      <c r="L81" s="15">
        <v>4.5674822212792501</v>
      </c>
      <c r="M81" s="15">
        <v>2.7040938959205598</v>
      </c>
      <c r="N81" s="15">
        <v>2.5622462831131498</v>
      </c>
      <c r="O81" s="15">
        <v>4.2552138269691504</v>
      </c>
      <c r="P81" s="15">
        <v>4.9404311386972504</v>
      </c>
      <c r="Q81" s="15">
        <v>3.7499217723087801</v>
      </c>
      <c r="R81" s="15">
        <v>1.6140315115063599</v>
      </c>
      <c r="S81" s="15">
        <v>0.55216647844907596</v>
      </c>
      <c r="T81" s="15">
        <v>0.15404608159348199</v>
      </c>
      <c r="U81" s="15">
        <v>0.29198202062765699</v>
      </c>
      <c r="V81" s="15">
        <v>0</v>
      </c>
      <c r="W81" s="15">
        <v>0</v>
      </c>
      <c r="X81" s="15">
        <v>0.90409789351133196</v>
      </c>
      <c r="Y81" s="15">
        <v>4.4190026026429102E-2</v>
      </c>
      <c r="Z81" s="15">
        <v>2.2569745709812301E-2</v>
      </c>
      <c r="AA81" s="15">
        <v>-0.197992558370084</v>
      </c>
      <c r="AB81" s="15">
        <v>0.11814895186157399</v>
      </c>
      <c r="AC81" s="15">
        <v>6.9920778576385595E-2</v>
      </c>
      <c r="AE81">
        <f t="array" ref="AE81">IF(COUNTIF('Cost regression results'!$H$7:$H$10,1)=0,EXP(SUMPRODUCT(--B81:AC81,TRANSPOSE('Cost regression results'!$H$3:$H$30)))/(1+EXP(SUMPRODUCT(--B81:AC81,TRANSPOSE('Cost regression results'!$H$3:$H$30)))),1)</f>
        <v>0.11611726420355813</v>
      </c>
      <c r="AF81">
        <f>'cost part 2 bs coef'!AE81</f>
        <v>2501.6867904195833</v>
      </c>
      <c r="AG81">
        <f t="shared" si="1"/>
        <v>290.48902599770213</v>
      </c>
    </row>
    <row r="82" spans="1:33" x14ac:dyDescent="0.3">
      <c r="A82">
        <v>81</v>
      </c>
      <c r="B82" s="15">
        <v>-2.1589861742801402</v>
      </c>
      <c r="C82" s="15">
        <v>1.86595491179122</v>
      </c>
      <c r="D82" s="15">
        <v>3.3398300211036598</v>
      </c>
      <c r="E82" s="15">
        <v>2.8095361738836901</v>
      </c>
      <c r="F82" s="15">
        <v>0</v>
      </c>
      <c r="G82" s="15">
        <v>0</v>
      </c>
      <c r="H82" s="15">
        <v>0</v>
      </c>
      <c r="I82" s="15">
        <v>0</v>
      </c>
      <c r="J82" s="15">
        <v>5.0762424218987299</v>
      </c>
      <c r="K82" s="15">
        <v>4.5125267990948297</v>
      </c>
      <c r="L82" s="15">
        <v>4.4746874936753098</v>
      </c>
      <c r="M82" s="15">
        <v>3.2950253344140599</v>
      </c>
      <c r="N82" s="15">
        <v>2.5953666406360298</v>
      </c>
      <c r="O82" s="15">
        <v>3.7558963519405699</v>
      </c>
      <c r="P82" s="15">
        <v>4.1314934999707402</v>
      </c>
      <c r="Q82" s="15">
        <v>3.88101008573013</v>
      </c>
      <c r="R82" s="15">
        <v>1.08187137479389</v>
      </c>
      <c r="S82" s="15">
        <v>0.71331672973587001</v>
      </c>
      <c r="T82" s="15">
        <v>0.15394436595987601</v>
      </c>
      <c r="U82" s="15">
        <v>0.29478342357508303</v>
      </c>
      <c r="V82" s="15">
        <v>0</v>
      </c>
      <c r="W82" s="15">
        <v>0</v>
      </c>
      <c r="X82" s="15">
        <v>1.0904632235209899</v>
      </c>
      <c r="Y82" s="15">
        <v>5.5029720419263801E-2</v>
      </c>
      <c r="Z82" s="15">
        <v>2.1890789536073599E-2</v>
      </c>
      <c r="AA82" s="15">
        <v>-0.24003621356916899</v>
      </c>
      <c r="AB82" s="15">
        <v>6.3678646214154699E-2</v>
      </c>
      <c r="AC82" s="15">
        <v>8.4914713842158304E-2</v>
      </c>
      <c r="AE82">
        <f t="array" ref="AE82">IF(COUNTIF('Cost regression results'!$H$7:$H$10,1)=0,EXP(SUMPRODUCT(--B82:AC82,TRANSPOSE('Cost regression results'!$H$3:$H$30)))/(1+EXP(SUMPRODUCT(--B82:AC82,TRANSPOSE('Cost regression results'!$H$3:$H$30)))),1)</f>
        <v>0.11708121705417532</v>
      </c>
      <c r="AF82">
        <f>'cost part 2 bs coef'!AE82</f>
        <v>2497.6388759196088</v>
      </c>
      <c r="AG82">
        <f t="shared" si="1"/>
        <v>292.42659935449018</v>
      </c>
    </row>
    <row r="83" spans="1:33" x14ac:dyDescent="0.3">
      <c r="A83">
        <v>82</v>
      </c>
      <c r="B83" s="15">
        <v>-2.3377869749094602</v>
      </c>
      <c r="C83" s="15">
        <v>2.2611829545770799</v>
      </c>
      <c r="D83" s="15">
        <v>3.5319531684073899</v>
      </c>
      <c r="E83" s="15">
        <v>2.8960629468603001</v>
      </c>
      <c r="F83" s="15">
        <v>0</v>
      </c>
      <c r="G83" s="15">
        <v>0</v>
      </c>
      <c r="H83" s="15">
        <v>0</v>
      </c>
      <c r="I83" s="15">
        <v>0</v>
      </c>
      <c r="J83" s="15">
        <v>4.9745540171842801</v>
      </c>
      <c r="K83" s="15">
        <v>4.6296186276609301</v>
      </c>
      <c r="L83" s="15">
        <v>4.3029859756961102</v>
      </c>
      <c r="M83" s="15">
        <v>2.2944613544303198</v>
      </c>
      <c r="N83" s="15">
        <v>2.4119901757989402</v>
      </c>
      <c r="O83" s="15">
        <v>3.9983874659864802</v>
      </c>
      <c r="P83" s="15">
        <v>4.1908292542258598</v>
      </c>
      <c r="Q83" s="15">
        <v>3.9695672817994399</v>
      </c>
      <c r="R83" s="15">
        <v>1.8046827896789399</v>
      </c>
      <c r="S83" s="15">
        <v>0.75514270320385801</v>
      </c>
      <c r="T83" s="15">
        <v>0.12347440280774501</v>
      </c>
      <c r="U83" s="15">
        <v>0.203903375854569</v>
      </c>
      <c r="V83" s="15">
        <v>0</v>
      </c>
      <c r="W83" s="15">
        <v>0</v>
      </c>
      <c r="X83" s="15">
        <v>1.1740939404664199</v>
      </c>
      <c r="Y83" s="15">
        <v>7.9989218103824006E-2</v>
      </c>
      <c r="Z83" s="15">
        <v>2.3236383143410699E-2</v>
      </c>
      <c r="AA83" s="15">
        <v>-0.14895537183677501</v>
      </c>
      <c r="AB83" s="15">
        <v>0.20826462009215899</v>
      </c>
      <c r="AC83" s="15">
        <v>0.114651887637401</v>
      </c>
      <c r="AE83">
        <f t="array" ref="AE83">IF(COUNTIF('Cost regression results'!$H$7:$H$10,1)=0,EXP(SUMPRODUCT(--B83:AC83,TRANSPOSE('Cost regression results'!$H$3:$H$30)))/(1+EXP(SUMPRODUCT(--B83:AC83,TRANSPOSE('Cost regression results'!$H$3:$H$30)))),1)</f>
        <v>9.7037980365279566E-2</v>
      </c>
      <c r="AF83">
        <f>'cost part 2 bs coef'!AE83</f>
        <v>2488.756226073122</v>
      </c>
      <c r="AG83">
        <f t="shared" si="1"/>
        <v>241.50387779965089</v>
      </c>
    </row>
    <row r="84" spans="1:33" x14ac:dyDescent="0.3">
      <c r="A84">
        <v>83</v>
      </c>
      <c r="B84" s="15">
        <v>-2.3065267632999702</v>
      </c>
      <c r="C84" s="15">
        <v>2.2299498492102399</v>
      </c>
      <c r="D84" s="15">
        <v>3.3126857686070901</v>
      </c>
      <c r="E84" s="15">
        <v>2.7882118963498299</v>
      </c>
      <c r="F84" s="15">
        <v>0</v>
      </c>
      <c r="G84" s="15">
        <v>0</v>
      </c>
      <c r="H84" s="15">
        <v>0</v>
      </c>
      <c r="I84" s="15">
        <v>0</v>
      </c>
      <c r="J84" s="15">
        <v>4.8887908246199396</v>
      </c>
      <c r="K84" s="15">
        <v>4.5193490153512297</v>
      </c>
      <c r="L84" s="15">
        <v>3.9130260210432701</v>
      </c>
      <c r="M84" s="15">
        <v>2.65164850076075</v>
      </c>
      <c r="N84" s="15">
        <v>2.2871191159859601</v>
      </c>
      <c r="O84" s="15">
        <v>4.2496993300478296</v>
      </c>
      <c r="P84" s="15">
        <v>4.5601469288505099</v>
      </c>
      <c r="Q84" s="15">
        <v>3.66702203460722</v>
      </c>
      <c r="R84" s="15">
        <v>1.7321111390809001</v>
      </c>
      <c r="S84" s="15">
        <v>0.61103475403577001</v>
      </c>
      <c r="T84" s="15">
        <v>0.18725503454053299</v>
      </c>
      <c r="U84" s="15">
        <v>0.26428557367205802</v>
      </c>
      <c r="V84" s="15">
        <v>0</v>
      </c>
      <c r="W84" s="15">
        <v>0</v>
      </c>
      <c r="X84" s="15">
        <v>1.00641689913245</v>
      </c>
      <c r="Y84" s="15">
        <v>0.161275886767591</v>
      </c>
      <c r="Z84" s="15">
        <v>2.3254613005709399E-2</v>
      </c>
      <c r="AA84" s="15">
        <v>-0.14869811784991299</v>
      </c>
      <c r="AB84" s="15">
        <v>0.14654645528416099</v>
      </c>
      <c r="AC84" s="15">
        <v>6.0588915953364297E-2</v>
      </c>
      <c r="AE84">
        <f t="array" ref="AE84">IF(COUNTIF('Cost regression results'!$H$7:$H$10,1)=0,EXP(SUMPRODUCT(--B84:AC84,TRANSPOSE('Cost regression results'!$H$3:$H$30)))/(1+EXP(SUMPRODUCT(--B84:AC84,TRANSPOSE('Cost regression results'!$H$3:$H$30)))),1)</f>
        <v>0.10568926580546772</v>
      </c>
      <c r="AF84">
        <f>'cost part 2 bs coef'!AE84</f>
        <v>2512.3344063007626</v>
      </c>
      <c r="AG84">
        <f t="shared" si="1"/>
        <v>265.52677885974322</v>
      </c>
    </row>
    <row r="85" spans="1:33" x14ac:dyDescent="0.3">
      <c r="A85">
        <v>84</v>
      </c>
      <c r="B85" s="15">
        <v>-2.28032915660464</v>
      </c>
      <c r="C85" s="15">
        <v>2.2546793883790102</v>
      </c>
      <c r="D85" s="15">
        <v>3.47956865027058</v>
      </c>
      <c r="E85" s="15">
        <v>2.77003616471276</v>
      </c>
      <c r="F85" s="15">
        <v>0</v>
      </c>
      <c r="G85" s="15">
        <v>0</v>
      </c>
      <c r="H85" s="15">
        <v>0</v>
      </c>
      <c r="I85" s="15">
        <v>0</v>
      </c>
      <c r="J85" s="15">
        <v>5.2175310097860397</v>
      </c>
      <c r="K85" s="15">
        <v>4.7984299939498003</v>
      </c>
      <c r="L85" s="15">
        <v>4.37431132963665</v>
      </c>
      <c r="M85" s="15">
        <v>3.0673925498329599</v>
      </c>
      <c r="N85" s="15">
        <v>2.3839328380027802</v>
      </c>
      <c r="O85" s="15">
        <v>3.85666975232665</v>
      </c>
      <c r="P85" s="15">
        <v>4.8984708946486304</v>
      </c>
      <c r="Q85" s="15">
        <v>3.80440604651562</v>
      </c>
      <c r="R85" s="15">
        <v>2.2688299791343098</v>
      </c>
      <c r="S85" s="15">
        <v>0.598917534468422</v>
      </c>
      <c r="T85" s="15">
        <v>0.19728578876962199</v>
      </c>
      <c r="U85" s="15">
        <v>0.28212235957721099</v>
      </c>
      <c r="V85" s="15">
        <v>0</v>
      </c>
      <c r="W85" s="15">
        <v>0</v>
      </c>
      <c r="X85" s="15">
        <v>0.91632198507792595</v>
      </c>
      <c r="Y85" s="15">
        <v>9.3937213193201294E-2</v>
      </c>
      <c r="Z85" s="15">
        <v>2.3753938401145099E-2</v>
      </c>
      <c r="AA85" s="15">
        <v>-0.239986331536714</v>
      </c>
      <c r="AB85" s="15">
        <v>0.181303486051544</v>
      </c>
      <c r="AC85" s="15">
        <v>9.7537205534799096E-2</v>
      </c>
      <c r="AE85">
        <f t="array" ref="AE85">IF(COUNTIF('Cost regression results'!$H$7:$H$10,1)=0,EXP(SUMPRODUCT(--B85:AC85,TRANSPOSE('Cost regression results'!$H$3:$H$30)))/(1+EXP(SUMPRODUCT(--B85:AC85,TRANSPOSE('Cost regression results'!$H$3:$H$30)))),1)</f>
        <v>0.10912879024137609</v>
      </c>
      <c r="AF85">
        <f>'cost part 2 bs coef'!AE85</f>
        <v>2465.6811321079695</v>
      </c>
      <c r="AG85">
        <f t="shared" si="1"/>
        <v>269.0767990679293</v>
      </c>
    </row>
    <row r="86" spans="1:33" x14ac:dyDescent="0.3">
      <c r="A86">
        <v>85</v>
      </c>
      <c r="B86" s="15">
        <v>-2.1855542781886101</v>
      </c>
      <c r="C86" s="15">
        <v>1.94785205352744</v>
      </c>
      <c r="D86" s="15">
        <v>3.4447333165941099</v>
      </c>
      <c r="E86" s="15">
        <v>2.6524976738100499</v>
      </c>
      <c r="F86" s="15">
        <v>0</v>
      </c>
      <c r="G86" s="15">
        <v>0</v>
      </c>
      <c r="H86" s="15">
        <v>0</v>
      </c>
      <c r="I86" s="15">
        <v>0</v>
      </c>
      <c r="J86" s="15">
        <v>5.0827124863668098</v>
      </c>
      <c r="K86" s="15">
        <v>4.9952378794767798</v>
      </c>
      <c r="L86" s="15">
        <v>4.2072935034475298</v>
      </c>
      <c r="M86" s="15">
        <v>2.84052493422619</v>
      </c>
      <c r="N86" s="15">
        <v>2.4905560442766399</v>
      </c>
      <c r="O86" s="15">
        <v>4.0697367898312304</v>
      </c>
      <c r="P86" s="15">
        <v>4.1913625830000099</v>
      </c>
      <c r="Q86" s="15">
        <v>3.84293953302338</v>
      </c>
      <c r="R86" s="15">
        <v>1.70049721826668</v>
      </c>
      <c r="S86" s="15">
        <v>0.79151269223583498</v>
      </c>
      <c r="T86" s="15">
        <v>0.116818763326575</v>
      </c>
      <c r="U86" s="15">
        <v>0.23255923898481601</v>
      </c>
      <c r="V86" s="15">
        <v>0</v>
      </c>
      <c r="W86" s="15">
        <v>0</v>
      </c>
      <c r="X86" s="15">
        <v>0.85099254896276699</v>
      </c>
      <c r="Y86" s="15">
        <v>3.7959728666871903E-2</v>
      </c>
      <c r="Z86" s="15">
        <v>2.4567587192974898E-2</v>
      </c>
      <c r="AA86" s="15">
        <v>-0.19163001795982801</v>
      </c>
      <c r="AB86" s="15">
        <v>0.12620022809716</v>
      </c>
      <c r="AC86" s="15">
        <v>7.31204648938589E-2</v>
      </c>
      <c r="AE86">
        <f t="array" ref="AE86">IF(COUNTIF('Cost regression results'!$H$7:$H$10,1)=0,EXP(SUMPRODUCT(--B86:AC86,TRANSPOSE('Cost regression results'!$H$3:$H$30)))/(1+EXP(SUMPRODUCT(--B86:AC86,TRANSPOSE('Cost regression results'!$H$3:$H$30)))),1)</f>
        <v>0.11047161320707632</v>
      </c>
      <c r="AF86">
        <f>'cost part 2 bs coef'!AE86</f>
        <v>2553.5986055203925</v>
      </c>
      <c r="AG86">
        <f t="shared" si="1"/>
        <v>282.10015743517829</v>
      </c>
    </row>
    <row r="87" spans="1:33" x14ac:dyDescent="0.3">
      <c r="A87">
        <v>86</v>
      </c>
      <c r="B87" s="15">
        <v>-2.2119858014811502</v>
      </c>
      <c r="C87" s="15">
        <v>2.0715007567222399</v>
      </c>
      <c r="D87" s="15">
        <v>3.55215838608065</v>
      </c>
      <c r="E87" s="15">
        <v>2.64336604279708</v>
      </c>
      <c r="F87" s="15">
        <v>0</v>
      </c>
      <c r="G87" s="15">
        <v>0</v>
      </c>
      <c r="H87" s="15">
        <v>0</v>
      </c>
      <c r="I87" s="15">
        <v>0</v>
      </c>
      <c r="J87" s="15">
        <v>4.8945963070708096</v>
      </c>
      <c r="K87" s="15">
        <v>4.5347916338326097</v>
      </c>
      <c r="L87" s="15">
        <v>4.9594374450580601</v>
      </c>
      <c r="M87" s="15">
        <v>3.30725224228068</v>
      </c>
      <c r="N87" s="15">
        <v>2.2543197159405999</v>
      </c>
      <c r="O87" s="15">
        <v>4.1249527087326303</v>
      </c>
      <c r="P87" s="15">
        <v>4.3897491875597696</v>
      </c>
      <c r="Q87" s="15">
        <v>3.9560976619735202</v>
      </c>
      <c r="R87" s="15">
        <v>2.4728331320997001</v>
      </c>
      <c r="S87" s="15">
        <v>0.55299416432634796</v>
      </c>
      <c r="T87" s="15">
        <v>0.147886854860551</v>
      </c>
      <c r="U87" s="15">
        <v>0.27923232740930398</v>
      </c>
      <c r="V87" s="15">
        <v>0</v>
      </c>
      <c r="W87" s="15">
        <v>0</v>
      </c>
      <c r="X87" s="15">
        <v>1.0827389569374599</v>
      </c>
      <c r="Y87" s="15">
        <v>0.115588926929606</v>
      </c>
      <c r="Z87" s="15">
        <v>2.2049033331512001E-2</v>
      </c>
      <c r="AA87" s="15">
        <v>-0.22972411173038099</v>
      </c>
      <c r="AB87" s="15">
        <v>9.0996016861129403E-2</v>
      </c>
      <c r="AC87" s="15">
        <v>0.100056006276441</v>
      </c>
      <c r="AE87">
        <f t="array" ref="AE87">IF(COUNTIF('Cost regression results'!$H$7:$H$10,1)=0,EXP(SUMPRODUCT(--B87:AC87,TRANSPOSE('Cost regression results'!$H$3:$H$30)))/(1+EXP(SUMPRODUCT(--B87:AC87,TRANSPOSE('Cost regression results'!$H$3:$H$30)))),1)</f>
        <v>0.11110205185177942</v>
      </c>
      <c r="AF87">
        <f>'cost part 2 bs coef'!AE87</f>
        <v>2431.4845593197269</v>
      </c>
      <c r="AG87">
        <f t="shared" si="1"/>
        <v>270.14292358634134</v>
      </c>
    </row>
    <row r="88" spans="1:33" x14ac:dyDescent="0.3">
      <c r="A88">
        <v>87</v>
      </c>
      <c r="B88" s="15">
        <v>-2.1472911982085501</v>
      </c>
      <c r="C88" s="15">
        <v>1.75233792657454</v>
      </c>
      <c r="D88" s="15">
        <v>3.4793479770245899</v>
      </c>
      <c r="E88" s="15">
        <v>2.3432864476574702</v>
      </c>
      <c r="F88" s="15">
        <v>0</v>
      </c>
      <c r="G88" s="15">
        <v>0</v>
      </c>
      <c r="H88" s="15">
        <v>0</v>
      </c>
      <c r="I88" s="15">
        <v>0</v>
      </c>
      <c r="J88" s="15">
        <v>5.03696647327076</v>
      </c>
      <c r="K88" s="15">
        <v>4.0263910104610501</v>
      </c>
      <c r="L88" s="15">
        <v>3.78984702477839</v>
      </c>
      <c r="M88" s="15">
        <v>3.0248551646080499</v>
      </c>
      <c r="N88" s="15">
        <v>2.5816414801331198</v>
      </c>
      <c r="O88" s="15">
        <v>3.9399374390772701</v>
      </c>
      <c r="P88" s="15">
        <v>4.2659369250104398</v>
      </c>
      <c r="Q88" s="15">
        <v>3.96663430340283</v>
      </c>
      <c r="R88" s="15">
        <v>1.54492059346207</v>
      </c>
      <c r="S88" s="15">
        <v>0.71551670211269902</v>
      </c>
      <c r="T88" s="15">
        <v>0.117820716047879</v>
      </c>
      <c r="U88" s="15">
        <v>0.26297311364413301</v>
      </c>
      <c r="V88" s="15">
        <v>0</v>
      </c>
      <c r="W88" s="15">
        <v>0</v>
      </c>
      <c r="X88" s="15">
        <v>1.13176498233451</v>
      </c>
      <c r="Y88" s="15">
        <v>6.9896874399554901E-2</v>
      </c>
      <c r="Z88" s="15">
        <v>2.0235584221764399E-2</v>
      </c>
      <c r="AA88" s="15">
        <v>-0.144748899636261</v>
      </c>
      <c r="AB88" s="15">
        <v>5.7786016292474401E-2</v>
      </c>
      <c r="AC88" s="15">
        <v>0.102781137210919</v>
      </c>
      <c r="AE88">
        <f t="array" ref="AE88">IF(COUNTIF('Cost regression results'!$H$7:$H$10,1)=0,EXP(SUMPRODUCT(--B88:AC88,TRANSPOSE('Cost regression results'!$H$3:$H$30)))/(1+EXP(SUMPRODUCT(--B88:AC88,TRANSPOSE('Cost regression results'!$H$3:$H$30)))),1)</f>
        <v>0.11469707103561021</v>
      </c>
      <c r="AF88">
        <f>'cost part 2 bs coef'!AE88</f>
        <v>2527.7233756139863</v>
      </c>
      <c r="AG88">
        <f t="shared" si="1"/>
        <v>289.92246757116982</v>
      </c>
    </row>
    <row r="89" spans="1:33" x14ac:dyDescent="0.3">
      <c r="A89">
        <v>88</v>
      </c>
      <c r="B89" s="15">
        <v>-2.25296467416497</v>
      </c>
      <c r="C89" s="15">
        <v>1.94042352837195</v>
      </c>
      <c r="D89" s="15">
        <v>3.1141689587313399</v>
      </c>
      <c r="E89" s="15">
        <v>2.6275410728299899</v>
      </c>
      <c r="F89" s="15">
        <v>0</v>
      </c>
      <c r="G89" s="15">
        <v>0</v>
      </c>
      <c r="H89" s="15">
        <v>0</v>
      </c>
      <c r="I89" s="15">
        <v>0</v>
      </c>
      <c r="J89" s="15">
        <v>4.9645099929409398</v>
      </c>
      <c r="K89" s="15">
        <v>3.9426082677322598</v>
      </c>
      <c r="L89" s="15">
        <v>4.4588100615122999</v>
      </c>
      <c r="M89" s="15">
        <v>3.2043278954323098</v>
      </c>
      <c r="N89" s="15">
        <v>2.4360215367470999</v>
      </c>
      <c r="O89" s="15">
        <v>3.94816268947018</v>
      </c>
      <c r="P89" s="15">
        <v>4.5361030903266402</v>
      </c>
      <c r="Q89" s="15">
        <v>3.7409513929334599</v>
      </c>
      <c r="R89" s="15">
        <v>2.78923624048497</v>
      </c>
      <c r="S89" s="15">
        <v>0.58231124120877897</v>
      </c>
      <c r="T89" s="15">
        <v>0.121045526672576</v>
      </c>
      <c r="U89" s="15">
        <v>0.32607531814544999</v>
      </c>
      <c r="V89" s="15">
        <v>0</v>
      </c>
      <c r="W89" s="15">
        <v>0</v>
      </c>
      <c r="X89" s="15">
        <v>1.1444108271511</v>
      </c>
      <c r="Y89" s="15">
        <v>4.9579358400834099E-2</v>
      </c>
      <c r="Z89" s="15">
        <v>2.16336752673136E-2</v>
      </c>
      <c r="AA89" s="15">
        <v>-0.16457824108278099</v>
      </c>
      <c r="AB89" s="15">
        <v>0.10389333381527099</v>
      </c>
      <c r="AC89" s="15">
        <v>0.12767447236622601</v>
      </c>
      <c r="AE89">
        <f t="array" ref="AE89">IF(COUNTIF('Cost regression results'!$H$7:$H$10,1)=0,EXP(SUMPRODUCT(--B89:AC89,TRANSPOSE('Cost regression results'!$H$3:$H$30)))/(1+EXP(SUMPRODUCT(--B89:AC89,TRANSPOSE('Cost regression results'!$H$3:$H$30)))),1)</f>
        <v>0.1046060199809464</v>
      </c>
      <c r="AF89">
        <f>'cost part 2 bs coef'!AE89</f>
        <v>2464.5644708255099</v>
      </c>
      <c r="AG89">
        <f t="shared" si="1"/>
        <v>257.80828027950389</v>
      </c>
    </row>
    <row r="90" spans="1:33" x14ac:dyDescent="0.3">
      <c r="A90">
        <v>89</v>
      </c>
      <c r="B90" s="15">
        <v>-2.19034908317848</v>
      </c>
      <c r="C90" s="15">
        <v>2.2957158180839299</v>
      </c>
      <c r="D90" s="15">
        <v>3.6747868796173599</v>
      </c>
      <c r="E90" s="15">
        <v>2.5646284029267501</v>
      </c>
      <c r="F90" s="15">
        <v>0</v>
      </c>
      <c r="G90" s="15">
        <v>0</v>
      </c>
      <c r="H90" s="15">
        <v>0</v>
      </c>
      <c r="I90" s="15">
        <v>0</v>
      </c>
      <c r="J90" s="15">
        <v>5.2011499823043996</v>
      </c>
      <c r="K90" s="15">
        <v>4.3271227564638499</v>
      </c>
      <c r="L90" s="15">
        <v>4.70626009549036</v>
      </c>
      <c r="M90" s="15">
        <v>2.46602621892933</v>
      </c>
      <c r="N90" s="15">
        <v>2.42328451081868</v>
      </c>
      <c r="O90" s="15">
        <v>4.0580183936770702</v>
      </c>
      <c r="P90" s="15">
        <v>4.57894635598592</v>
      </c>
      <c r="Q90" s="15">
        <v>3.88347805156147</v>
      </c>
      <c r="R90" s="15">
        <v>1.2051540376004599</v>
      </c>
      <c r="S90" s="15">
        <v>0.67900030075390605</v>
      </c>
      <c r="T90" s="15">
        <v>0.158264278342334</v>
      </c>
      <c r="U90" s="15">
        <v>0.27539285587531098</v>
      </c>
      <c r="V90" s="15">
        <v>0</v>
      </c>
      <c r="W90" s="15">
        <v>0</v>
      </c>
      <c r="X90" s="15">
        <v>1.1503264725104501</v>
      </c>
      <c r="Y90" s="15">
        <v>6.7792525423214706E-2</v>
      </c>
      <c r="Z90" s="15">
        <v>2.61413119348427E-2</v>
      </c>
      <c r="AA90" s="15">
        <v>-0.26510844434539799</v>
      </c>
      <c r="AB90" s="15">
        <v>9.9941663586343196E-2</v>
      </c>
      <c r="AC90" s="15">
        <v>9.4765023959943906E-2</v>
      </c>
      <c r="AE90">
        <f t="array" ref="AE90">IF(COUNTIF('Cost regression results'!$H$7:$H$10,1)=0,EXP(SUMPRODUCT(--B90:AC90,TRANSPOSE('Cost regression results'!$H$3:$H$30)))/(1+EXP(SUMPRODUCT(--B90:AC90,TRANSPOSE('Cost regression results'!$H$3:$H$30)))),1)</f>
        <v>0.11401361392838102</v>
      </c>
      <c r="AF90">
        <f>'cost part 2 bs coef'!AE90</f>
        <v>2554.4681475010311</v>
      </c>
      <c r="AG90">
        <f t="shared" si="1"/>
        <v>291.24414516152922</v>
      </c>
    </row>
    <row r="91" spans="1:33" x14ac:dyDescent="0.3">
      <c r="A91">
        <v>90</v>
      </c>
      <c r="B91" s="15">
        <v>-2.2522163519241398</v>
      </c>
      <c r="C91" s="15">
        <v>1.89331305832686</v>
      </c>
      <c r="D91" s="15">
        <v>3.77481127325512</v>
      </c>
      <c r="E91" s="15">
        <v>2.5329358352254299</v>
      </c>
      <c r="F91" s="15">
        <v>0</v>
      </c>
      <c r="G91" s="15">
        <v>0</v>
      </c>
      <c r="H91" s="15">
        <v>0</v>
      </c>
      <c r="I91" s="15">
        <v>0</v>
      </c>
      <c r="J91" s="15">
        <v>5.1190935248100198</v>
      </c>
      <c r="K91" s="15">
        <v>4.3048909448952601</v>
      </c>
      <c r="L91" s="15">
        <v>4.3890946956390398</v>
      </c>
      <c r="M91" s="15">
        <v>2.90511443676401</v>
      </c>
      <c r="N91" s="15">
        <v>2.4749213118830702</v>
      </c>
      <c r="O91" s="15">
        <v>3.9840860944554199</v>
      </c>
      <c r="P91" s="15">
        <v>5.0666208668425403</v>
      </c>
      <c r="Q91" s="15">
        <v>3.7341905379796199</v>
      </c>
      <c r="R91" s="15">
        <v>2.2068500385988901</v>
      </c>
      <c r="S91" s="15">
        <v>0.69141345119726705</v>
      </c>
      <c r="T91" s="15">
        <v>0.17287470410457201</v>
      </c>
      <c r="U91" s="15">
        <v>0.31353238771504899</v>
      </c>
      <c r="V91" s="15">
        <v>0</v>
      </c>
      <c r="W91" s="15">
        <v>0</v>
      </c>
      <c r="X91" s="15">
        <v>0.97050939031904304</v>
      </c>
      <c r="Y91" s="15">
        <v>8.3390263019338801E-2</v>
      </c>
      <c r="Z91" s="15">
        <v>2.2763770314555402E-2</v>
      </c>
      <c r="AA91" s="15">
        <v>-0.19315517748818001</v>
      </c>
      <c r="AB91" s="15">
        <v>0.100888712401786</v>
      </c>
      <c r="AC91" s="15">
        <v>0.122189551038502</v>
      </c>
      <c r="AE91">
        <f t="array" ref="AE91">IF(COUNTIF('Cost regression results'!$H$7:$H$10,1)=0,EXP(SUMPRODUCT(--B91:AC91,TRANSPOSE('Cost regression results'!$H$3:$H$30)))/(1+EXP(SUMPRODUCT(--B91:AC91,TRANSPOSE('Cost regression results'!$H$3:$H$30)))),1)</f>
        <v>0.10955678956527998</v>
      </c>
      <c r="AF91">
        <f>'cost part 2 bs coef'!AE91</f>
        <v>2430.410900592326</v>
      </c>
      <c r="AG91">
        <f t="shared" si="1"/>
        <v>266.26801559335604</v>
      </c>
    </row>
    <row r="92" spans="1:33" x14ac:dyDescent="0.3">
      <c r="A92">
        <v>91</v>
      </c>
      <c r="B92" s="15">
        <v>-2.27865960898882</v>
      </c>
      <c r="C92" s="15">
        <v>2.0350456397952499</v>
      </c>
      <c r="D92" s="15">
        <v>4.2067015578428704</v>
      </c>
      <c r="E92" s="15">
        <v>2.4896557063871798</v>
      </c>
      <c r="F92" s="15">
        <v>0</v>
      </c>
      <c r="G92" s="15">
        <v>0</v>
      </c>
      <c r="H92" s="15">
        <v>0</v>
      </c>
      <c r="I92" s="15">
        <v>0</v>
      </c>
      <c r="J92" s="15">
        <v>4.6969549071701904</v>
      </c>
      <c r="K92" s="15">
        <v>4.5319810789449901</v>
      </c>
      <c r="L92" s="15">
        <v>4.2585261329480302</v>
      </c>
      <c r="M92" s="15">
        <v>2.99644083886409</v>
      </c>
      <c r="N92" s="15">
        <v>2.4849057313572702</v>
      </c>
      <c r="O92" s="15">
        <v>3.8656346660640999</v>
      </c>
      <c r="P92" s="15">
        <v>4.4404194705015803</v>
      </c>
      <c r="Q92" s="15">
        <v>3.8938104751509002</v>
      </c>
      <c r="R92" s="15">
        <v>1.63392499660473</v>
      </c>
      <c r="S92" s="15">
        <v>0.86581160193142404</v>
      </c>
      <c r="T92" s="15">
        <v>0.15674444297638901</v>
      </c>
      <c r="U92" s="15">
        <v>0.27695199263604098</v>
      </c>
      <c r="V92" s="15">
        <v>0</v>
      </c>
      <c r="W92" s="15">
        <v>0</v>
      </c>
      <c r="X92" s="15">
        <v>1.0551687931518099</v>
      </c>
      <c r="Y92" s="15">
        <v>0.102798080076784</v>
      </c>
      <c r="Z92" s="15">
        <v>1.8883555868099401E-2</v>
      </c>
      <c r="AA92" s="15">
        <v>-0.134173870932732</v>
      </c>
      <c r="AB92" s="15">
        <v>0.12931134552745099</v>
      </c>
      <c r="AC92" s="15">
        <v>9.0218697936521E-2</v>
      </c>
      <c r="AE92">
        <f t="array" ref="AE92">IF(COUNTIF('Cost regression results'!$H$7:$H$10,1)=0,EXP(SUMPRODUCT(--B92:AC92,TRANSPOSE('Cost regression results'!$H$3:$H$30)))/(1+EXP(SUMPRODUCT(--B92:AC92,TRANSPOSE('Cost regression results'!$H$3:$H$30)))),1)</f>
        <v>0.10572862080281473</v>
      </c>
      <c r="AF92">
        <f>'cost part 2 bs coef'!AE92</f>
        <v>2471.2569798989002</v>
      </c>
      <c r="AG92">
        <f t="shared" si="1"/>
        <v>261.28259213403993</v>
      </c>
    </row>
    <row r="93" spans="1:33" x14ac:dyDescent="0.3">
      <c r="A93">
        <v>92</v>
      </c>
      <c r="B93" s="15">
        <v>-2.1902216321225398</v>
      </c>
      <c r="C93" s="15">
        <v>1.8433064223253299</v>
      </c>
      <c r="D93" s="15">
        <v>3.6159994445257002</v>
      </c>
      <c r="E93" s="15">
        <v>2.6434491103209901</v>
      </c>
      <c r="F93" s="15">
        <v>0</v>
      </c>
      <c r="G93" s="15">
        <v>0</v>
      </c>
      <c r="H93" s="15">
        <v>0</v>
      </c>
      <c r="I93" s="15">
        <v>0</v>
      </c>
      <c r="J93" s="15">
        <v>5.0445385294891496</v>
      </c>
      <c r="K93" s="15">
        <v>4.4651542774647996</v>
      </c>
      <c r="L93" s="15">
        <v>4.3500979169691796</v>
      </c>
      <c r="M93" s="15">
        <v>3.07170066646554</v>
      </c>
      <c r="N93" s="15">
        <v>2.4344367569242098</v>
      </c>
      <c r="O93" s="15">
        <v>4.2294911135920197</v>
      </c>
      <c r="P93" s="15">
        <v>5.2690471164367798</v>
      </c>
      <c r="Q93" s="15">
        <v>4.0110543125890104</v>
      </c>
      <c r="R93" s="15">
        <v>1.7936927480673699</v>
      </c>
      <c r="S93" s="15">
        <v>0.47425039123116602</v>
      </c>
      <c r="T93" s="15">
        <v>0.12670263672776699</v>
      </c>
      <c r="U93" s="15">
        <v>0.18416536131717501</v>
      </c>
      <c r="V93" s="15">
        <v>0</v>
      </c>
      <c r="W93" s="15">
        <v>0</v>
      </c>
      <c r="X93" s="15">
        <v>1.1585334685684501</v>
      </c>
      <c r="Y93" s="15">
        <v>0.117331122691833</v>
      </c>
      <c r="Z93" s="15">
        <v>2.20770317502758E-2</v>
      </c>
      <c r="AA93" s="15">
        <v>-0.20859436054057701</v>
      </c>
      <c r="AB93" s="15">
        <v>0.159194185069126</v>
      </c>
      <c r="AC93" s="15">
        <v>6.5292673711981705E-2</v>
      </c>
      <c r="AE93">
        <f t="array" ref="AE93">IF(COUNTIF('Cost regression results'!$H$7:$H$10,1)=0,EXP(SUMPRODUCT(--B93:AC93,TRANSPOSE('Cost regression results'!$H$3:$H$30)))/(1+EXP(SUMPRODUCT(--B93:AC93,TRANSPOSE('Cost regression results'!$H$3:$H$30)))),1)</f>
        <v>0.11115740340446092</v>
      </c>
      <c r="AF93">
        <f>'cost part 2 bs coef'!AE93</f>
        <v>2465.4485594511848</v>
      </c>
      <c r="AG93">
        <f t="shared" si="1"/>
        <v>274.0528600958624</v>
      </c>
    </row>
    <row r="94" spans="1:33" x14ac:dyDescent="0.3">
      <c r="A94">
        <v>93</v>
      </c>
      <c r="B94" s="15">
        <v>-2.2325570280113798</v>
      </c>
      <c r="C94" s="15">
        <v>2.0130935876049199</v>
      </c>
      <c r="D94" s="15">
        <v>3.2756465669158401</v>
      </c>
      <c r="E94" s="15">
        <v>2.3626524454419902</v>
      </c>
      <c r="F94" s="15">
        <v>0</v>
      </c>
      <c r="G94" s="15">
        <v>0</v>
      </c>
      <c r="H94" s="15">
        <v>0</v>
      </c>
      <c r="I94" s="15">
        <v>0</v>
      </c>
      <c r="J94" s="15">
        <v>4.7910488134042799</v>
      </c>
      <c r="K94" s="15">
        <v>4.6078702111322398</v>
      </c>
      <c r="L94" s="15">
        <v>4.0132189552072797</v>
      </c>
      <c r="M94" s="15">
        <v>3.0027389861225702</v>
      </c>
      <c r="N94" s="15">
        <v>2.2356430763067001</v>
      </c>
      <c r="O94" s="15">
        <v>4.0001753031605602</v>
      </c>
      <c r="P94" s="15">
        <v>3.8878595451038001</v>
      </c>
      <c r="Q94" s="15">
        <v>3.8515921694628101</v>
      </c>
      <c r="R94" s="15">
        <v>2.0690145007726102</v>
      </c>
      <c r="S94" s="15">
        <v>0.54261806171393401</v>
      </c>
      <c r="T94" s="15">
        <v>0.23603229261398101</v>
      </c>
      <c r="U94" s="15">
        <v>0.28159575913210899</v>
      </c>
      <c r="V94" s="15">
        <v>0</v>
      </c>
      <c r="W94" s="15">
        <v>0</v>
      </c>
      <c r="X94" s="15">
        <v>1.1092586670356099</v>
      </c>
      <c r="Y94" s="15">
        <v>7.1232966280305204E-2</v>
      </c>
      <c r="Z94" s="15">
        <v>2.1143804032617401E-2</v>
      </c>
      <c r="AA94" s="15">
        <v>-0.152936538442252</v>
      </c>
      <c r="AB94" s="15">
        <v>6.0854345173883898E-2</v>
      </c>
      <c r="AC94" s="15">
        <v>9.2543081553155104E-2</v>
      </c>
      <c r="AE94">
        <f t="array" ref="AE94">IF(COUNTIF('Cost regression results'!$H$7:$H$10,1)=0,EXP(SUMPRODUCT(--B94:AC94,TRANSPOSE('Cost regression results'!$H$3:$H$30)))/(1+EXP(SUMPRODUCT(--B94:AC94,TRANSPOSE('Cost regression results'!$H$3:$H$30)))),1)</f>
        <v>0.11801894661733903</v>
      </c>
      <c r="AF94">
        <f>'cost part 2 bs coef'!AE94</f>
        <v>2568.8396725951166</v>
      </c>
      <c r="AG94">
        <f t="shared" si="1"/>
        <v>303.17175218850571</v>
      </c>
    </row>
    <row r="95" spans="1:33" x14ac:dyDescent="0.3">
      <c r="A95">
        <v>94</v>
      </c>
      <c r="B95" s="15">
        <v>-2.06653742674199</v>
      </c>
      <c r="C95" s="15">
        <v>1.9948973824141401</v>
      </c>
      <c r="D95" s="15">
        <v>3.51786775569746</v>
      </c>
      <c r="E95" s="15">
        <v>2.6431194479386999</v>
      </c>
      <c r="F95" s="15">
        <v>0</v>
      </c>
      <c r="G95" s="15">
        <v>0</v>
      </c>
      <c r="H95" s="15">
        <v>0</v>
      </c>
      <c r="I95" s="15">
        <v>0</v>
      </c>
      <c r="J95" s="15">
        <v>4.6271534381734103</v>
      </c>
      <c r="K95" s="15">
        <v>4.4955878174197599</v>
      </c>
      <c r="L95" s="15">
        <v>4.2701230246104096</v>
      </c>
      <c r="M95" s="15">
        <v>2.7821873357501499</v>
      </c>
      <c r="N95" s="15">
        <v>2.2923238154235799</v>
      </c>
      <c r="O95" s="15">
        <v>3.8691861726832699</v>
      </c>
      <c r="P95" s="15">
        <v>4.9955976182713204</v>
      </c>
      <c r="Q95" s="15">
        <v>3.7918671697189898</v>
      </c>
      <c r="R95" s="15">
        <v>2.20399678836141</v>
      </c>
      <c r="S95" s="15">
        <v>0.51732233712716902</v>
      </c>
      <c r="T95" s="15">
        <v>0.113126940958197</v>
      </c>
      <c r="U95" s="15">
        <v>0.24403560600096599</v>
      </c>
      <c r="V95" s="15">
        <v>0</v>
      </c>
      <c r="W95" s="15">
        <v>0</v>
      </c>
      <c r="X95" s="15">
        <v>1.0024353396885699</v>
      </c>
      <c r="Y95" s="15">
        <v>7.7428556962005804E-2</v>
      </c>
      <c r="Z95" s="15">
        <v>2.3046497664693699E-2</v>
      </c>
      <c r="AA95" s="15">
        <v>-0.206511436782745</v>
      </c>
      <c r="AB95" s="15">
        <v>3.5801131317894801E-2</v>
      </c>
      <c r="AC95" s="15">
        <v>9.8428482879498902E-2</v>
      </c>
      <c r="AE95">
        <f t="array" ref="AE95">IF(COUNTIF('Cost regression results'!$H$7:$H$10,1)=0,EXP(SUMPRODUCT(--B95:AC95,TRANSPOSE('Cost regression results'!$H$3:$H$30)))/(1+EXP(SUMPRODUCT(--B95:AC95,TRANSPOSE('Cost regression results'!$H$3:$H$30)))),1)</f>
        <v>0.12243797792535409</v>
      </c>
      <c r="AF95">
        <f>'cost part 2 bs coef'!AE95</f>
        <v>2416.8215667703575</v>
      </c>
      <c r="AG95">
        <f t="shared" si="1"/>
        <v>295.91074564174875</v>
      </c>
    </row>
    <row r="96" spans="1:33" x14ac:dyDescent="0.3">
      <c r="A96">
        <v>95</v>
      </c>
      <c r="B96" s="15">
        <v>-2.1422440793428499</v>
      </c>
      <c r="C96" s="15">
        <v>1.74900512437663</v>
      </c>
      <c r="D96" s="15">
        <v>3.1122625203912699</v>
      </c>
      <c r="E96" s="15">
        <v>2.6523739057045002</v>
      </c>
      <c r="F96" s="15">
        <v>0</v>
      </c>
      <c r="G96" s="15">
        <v>0</v>
      </c>
      <c r="H96" s="15">
        <v>0</v>
      </c>
      <c r="I96" s="15">
        <v>0</v>
      </c>
      <c r="J96" s="15">
        <v>5.3023498786409302</v>
      </c>
      <c r="K96" s="15">
        <v>4.9333084352653396</v>
      </c>
      <c r="L96" s="15">
        <v>3.5682438733034498</v>
      </c>
      <c r="M96" s="15">
        <v>2.8010853507038198</v>
      </c>
      <c r="N96" s="15">
        <v>2.5545642819301699</v>
      </c>
      <c r="O96" s="15">
        <v>4.1865881535951202</v>
      </c>
      <c r="P96" s="15">
        <v>4.14053161611624</v>
      </c>
      <c r="Q96" s="15">
        <v>3.6336318732877402</v>
      </c>
      <c r="R96" s="15">
        <v>2.2451917319793302</v>
      </c>
      <c r="S96" s="15">
        <v>0.692047560996636</v>
      </c>
      <c r="T96" s="15">
        <v>9.84334286987186E-2</v>
      </c>
      <c r="U96" s="15">
        <v>0.27956869505329601</v>
      </c>
      <c r="V96" s="15">
        <v>0</v>
      </c>
      <c r="W96" s="15">
        <v>0</v>
      </c>
      <c r="X96" s="15">
        <v>0.99286001058272999</v>
      </c>
      <c r="Y96" s="15">
        <v>4.0663447526381798E-2</v>
      </c>
      <c r="Z96" s="15">
        <v>2.2789459930351599E-2</v>
      </c>
      <c r="AA96" s="15">
        <v>-0.21188436079657799</v>
      </c>
      <c r="AB96" s="15">
        <v>0.134026023884881</v>
      </c>
      <c r="AC96" s="15">
        <v>0.12117695226057699</v>
      </c>
      <c r="AE96">
        <f t="array" ref="AE96">IF(COUNTIF('Cost regression results'!$H$7:$H$10,1)=0,EXP(SUMPRODUCT(--B96:AC96,TRANSPOSE('Cost regression results'!$H$3:$H$30)))/(1+EXP(SUMPRODUCT(--B96:AC96,TRANSPOSE('Cost regression results'!$H$3:$H$30)))),1)</f>
        <v>0.11306956806773423</v>
      </c>
      <c r="AF96">
        <f>'cost part 2 bs coef'!AE96</f>
        <v>2436.3232479763342</v>
      </c>
      <c r="AG96">
        <f t="shared" si="1"/>
        <v>275.47401732206345</v>
      </c>
    </row>
    <row r="97" spans="1:33" x14ac:dyDescent="0.3">
      <c r="A97">
        <v>96</v>
      </c>
      <c r="B97" s="15">
        <v>-2.2616986496390101</v>
      </c>
      <c r="C97" s="15">
        <v>1.84380869532931</v>
      </c>
      <c r="D97" s="15">
        <v>3.52242093094925</v>
      </c>
      <c r="E97" s="15">
        <v>2.6071769660243</v>
      </c>
      <c r="F97" s="15">
        <v>0</v>
      </c>
      <c r="G97" s="15">
        <v>0</v>
      </c>
      <c r="H97" s="15">
        <v>0</v>
      </c>
      <c r="I97" s="15">
        <v>0</v>
      </c>
      <c r="J97" s="15">
        <v>4.9018136391858702</v>
      </c>
      <c r="K97" s="15">
        <v>4.2144158753057601</v>
      </c>
      <c r="L97" s="15">
        <v>4.4285601157624601</v>
      </c>
      <c r="M97" s="15">
        <v>3.12336703085536</v>
      </c>
      <c r="N97" s="15">
        <v>2.3607212963978101</v>
      </c>
      <c r="O97" s="15">
        <v>4.1193962421354398</v>
      </c>
      <c r="P97" s="15">
        <v>4.4918292827149999</v>
      </c>
      <c r="Q97" s="15">
        <v>3.8566578579616899</v>
      </c>
      <c r="R97" s="15">
        <v>2.2643929573639001</v>
      </c>
      <c r="S97" s="15">
        <v>0.62453489860185196</v>
      </c>
      <c r="T97" s="15">
        <v>0.21411441559411901</v>
      </c>
      <c r="U97" s="15">
        <v>0.28753753810946697</v>
      </c>
      <c r="V97" s="15">
        <v>0</v>
      </c>
      <c r="W97" s="15">
        <v>0</v>
      </c>
      <c r="X97" s="15">
        <v>0.95063854433291095</v>
      </c>
      <c r="Y97" s="15">
        <v>9.8397193000259994E-2</v>
      </c>
      <c r="Z97" s="15">
        <v>2.02724979924549E-2</v>
      </c>
      <c r="AA97" s="15">
        <v>-0.22539362064857499</v>
      </c>
      <c r="AB97" s="15">
        <v>0.110440021204794</v>
      </c>
      <c r="AC97" s="15">
        <v>0.114814630319688</v>
      </c>
      <c r="AE97">
        <f t="array" ref="AE97">IF(COUNTIF('Cost regression results'!$H$7:$H$10,1)=0,EXP(SUMPRODUCT(--B97:AC97,TRANSPOSE('Cost regression results'!$H$3:$H$30)))/(1+EXP(SUMPRODUCT(--B97:AC97,TRANSPOSE('Cost regression results'!$H$3:$H$30)))),1)</f>
        <v>0.11286798102781372</v>
      </c>
      <c r="AF97">
        <f>'cost part 2 bs coef'!AE97</f>
        <v>2534.4097467931242</v>
      </c>
      <c r="AG97">
        <f t="shared" si="1"/>
        <v>286.05371121775249</v>
      </c>
    </row>
    <row r="98" spans="1:33" x14ac:dyDescent="0.3">
      <c r="A98">
        <v>97</v>
      </c>
      <c r="B98" s="15">
        <v>-2.28698912406329</v>
      </c>
      <c r="C98" s="15">
        <v>1.8279127695751001</v>
      </c>
      <c r="D98" s="15">
        <v>3.4945557414199402</v>
      </c>
      <c r="E98" s="15">
        <v>2.7998022726286198</v>
      </c>
      <c r="F98" s="15">
        <v>0</v>
      </c>
      <c r="G98" s="15">
        <v>0</v>
      </c>
      <c r="H98" s="15">
        <v>0</v>
      </c>
      <c r="I98" s="15">
        <v>0</v>
      </c>
      <c r="J98" s="15">
        <v>4.4801646197991998</v>
      </c>
      <c r="K98" s="15">
        <v>4.1744477662009096</v>
      </c>
      <c r="L98" s="15">
        <v>4.5187144954193004</v>
      </c>
      <c r="M98" s="15">
        <v>3.0589595488493999</v>
      </c>
      <c r="N98" s="15">
        <v>2.4543718966166699</v>
      </c>
      <c r="O98" s="15">
        <v>3.90678186998323</v>
      </c>
      <c r="P98" s="15">
        <v>4.6693711627587602</v>
      </c>
      <c r="Q98" s="15">
        <v>3.9032818192486398</v>
      </c>
      <c r="R98" s="15">
        <v>1.83793705430361</v>
      </c>
      <c r="S98" s="15">
        <v>0.65023027771952202</v>
      </c>
      <c r="T98" s="15">
        <v>0.18817402994937299</v>
      </c>
      <c r="U98" s="15">
        <v>0.244097981163056</v>
      </c>
      <c r="V98" s="15">
        <v>0</v>
      </c>
      <c r="W98" s="15">
        <v>0</v>
      </c>
      <c r="X98" s="15">
        <v>1.0484476181176701</v>
      </c>
      <c r="Y98" s="15">
        <v>0.104749808588304</v>
      </c>
      <c r="Z98" s="15">
        <v>2.0543840963107799E-2</v>
      </c>
      <c r="AA98" s="15">
        <v>-0.22769540339959701</v>
      </c>
      <c r="AB98" s="15">
        <v>0.13724680175953899</v>
      </c>
      <c r="AC98" s="15">
        <v>0.113921371320617</v>
      </c>
      <c r="AE98">
        <f t="array" ref="AE98">IF(COUNTIF('Cost regression results'!$H$7:$H$10,1)=0,EXP(SUMPRODUCT(--B98:AC98,TRANSPOSE('Cost regression results'!$H$3:$H$30)))/(1+EXP(SUMPRODUCT(--B98:AC98,TRANSPOSE('Cost regression results'!$H$3:$H$30)))),1)</f>
        <v>0.10782086124826473</v>
      </c>
      <c r="AF98">
        <f>'cost part 2 bs coef'!AE98</f>
        <v>2511.2339083790398</v>
      </c>
      <c r="AG98">
        <f t="shared" si="1"/>
        <v>270.76340279727401</v>
      </c>
    </row>
    <row r="99" spans="1:33" x14ac:dyDescent="0.3">
      <c r="A99">
        <v>98</v>
      </c>
      <c r="B99" s="15">
        <v>-2.2144571916099198</v>
      </c>
      <c r="C99" s="15">
        <v>1.9155011004948801</v>
      </c>
      <c r="D99" s="15">
        <v>3.1878909340497499</v>
      </c>
      <c r="E99" s="15">
        <v>2.7216728147645699</v>
      </c>
      <c r="F99" s="15">
        <v>0</v>
      </c>
      <c r="G99" s="15">
        <v>0</v>
      </c>
      <c r="H99" s="15">
        <v>0</v>
      </c>
      <c r="I99" s="15">
        <v>0</v>
      </c>
      <c r="J99" s="15">
        <v>4.9181197906220397</v>
      </c>
      <c r="K99" s="15">
        <v>4.7443287364742899</v>
      </c>
      <c r="L99" s="15">
        <v>4.1891263613892002</v>
      </c>
      <c r="M99" s="15">
        <v>3.2181921203422901</v>
      </c>
      <c r="N99" s="15">
        <v>2.4712351176501501</v>
      </c>
      <c r="O99" s="15">
        <v>4.1617286980094503</v>
      </c>
      <c r="P99" s="15">
        <v>4.7133573900424297</v>
      </c>
      <c r="Q99" s="15">
        <v>3.6802113300467298</v>
      </c>
      <c r="R99" s="15">
        <v>1.4375897095765999</v>
      </c>
      <c r="S99" s="15">
        <v>0.68637299373350102</v>
      </c>
      <c r="T99" s="15">
        <v>0.12173368684838499</v>
      </c>
      <c r="U99" s="15">
        <v>0.316047211501646</v>
      </c>
      <c r="V99" s="15">
        <v>0</v>
      </c>
      <c r="W99" s="15">
        <v>0</v>
      </c>
      <c r="X99" s="15">
        <v>0.96273714323308002</v>
      </c>
      <c r="Y99" s="15">
        <v>6.54016057849897E-2</v>
      </c>
      <c r="Z99" s="15">
        <v>2.1854255406420501E-2</v>
      </c>
      <c r="AA99" s="15">
        <v>-0.14449062586099501</v>
      </c>
      <c r="AB99" s="15">
        <v>9.5017591541323596E-2</v>
      </c>
      <c r="AC99" s="15">
        <v>0.137719810117862</v>
      </c>
      <c r="AE99">
        <f t="array" ref="AE99">IF(COUNTIF('Cost regression results'!$H$7:$H$10,1)=0,EXP(SUMPRODUCT(--B99:AC99,TRANSPOSE('Cost regression results'!$H$3:$H$30)))/(1+EXP(SUMPRODUCT(--B99:AC99,TRANSPOSE('Cost regression results'!$H$3:$H$30)))),1)</f>
        <v>0.10831961665841922</v>
      </c>
      <c r="AF99">
        <f>'cost part 2 bs coef'!AE99</f>
        <v>2647.7652498673651</v>
      </c>
      <c r="AG99">
        <f t="shared" si="1"/>
        <v>286.80491686711656</v>
      </c>
    </row>
    <row r="100" spans="1:33" x14ac:dyDescent="0.3">
      <c r="A100">
        <v>99</v>
      </c>
      <c r="B100" s="15">
        <v>-2.2347234882707601</v>
      </c>
      <c r="C100" s="15">
        <v>1.7177744853271399</v>
      </c>
      <c r="D100" s="15">
        <v>3.1178272047797999</v>
      </c>
      <c r="E100" s="15">
        <v>2.4172301590248799</v>
      </c>
      <c r="F100" s="15">
        <v>0</v>
      </c>
      <c r="G100" s="15">
        <v>0</v>
      </c>
      <c r="H100" s="15">
        <v>0</v>
      </c>
      <c r="I100" s="15">
        <v>0</v>
      </c>
      <c r="J100" s="15">
        <v>5.1742672568490899</v>
      </c>
      <c r="K100" s="15">
        <v>4.6450937074824399</v>
      </c>
      <c r="L100" s="15">
        <v>4.1231273254693699</v>
      </c>
      <c r="M100" s="15">
        <v>2.88051662249624</v>
      </c>
      <c r="N100" s="15">
        <v>2.4787386738514798</v>
      </c>
      <c r="O100" s="15">
        <v>3.9612360361588301</v>
      </c>
      <c r="P100" s="15">
        <v>3.9872436968757099</v>
      </c>
      <c r="Q100" s="15">
        <v>3.7862982352259098</v>
      </c>
      <c r="R100" s="15">
        <v>1.4663877793967599</v>
      </c>
      <c r="S100" s="15">
        <v>0.58040235894063397</v>
      </c>
      <c r="T100" s="15">
        <v>0.18393940941912201</v>
      </c>
      <c r="U100" s="15">
        <v>0.27110949559137898</v>
      </c>
      <c r="V100" s="15">
        <v>0</v>
      </c>
      <c r="W100" s="15">
        <v>0</v>
      </c>
      <c r="X100" s="15">
        <v>1.10035632933538</v>
      </c>
      <c r="Y100" s="15">
        <v>0.12443250326425701</v>
      </c>
      <c r="Z100" s="15">
        <v>1.8333116276842601E-2</v>
      </c>
      <c r="AA100" s="15">
        <v>-0.15855327705310701</v>
      </c>
      <c r="AB100" s="15">
        <v>9.2759517031829303E-2</v>
      </c>
      <c r="AC100" s="15">
        <v>5.3623256758970797E-2</v>
      </c>
      <c r="AE100">
        <f t="array" ref="AE100">IF(COUNTIF('Cost regression results'!$H$7:$H$10,1)=0,EXP(SUMPRODUCT(--B100:AC100,TRANSPOSE('Cost regression results'!$H$3:$H$30)))/(1+EXP(SUMPRODUCT(--B100:AC100,TRANSPOSE('Cost regression results'!$H$3:$H$30)))),1)</f>
        <v>0.11268364750174852</v>
      </c>
      <c r="AF100">
        <f>'cost part 2 bs coef'!AE100</f>
        <v>2487.1186090571641</v>
      </c>
      <c r="AG100">
        <f t="shared" si="1"/>
        <v>280.25759663803655</v>
      </c>
    </row>
    <row r="101" spans="1:33" x14ac:dyDescent="0.3">
      <c r="A101">
        <v>100</v>
      </c>
      <c r="B101" s="15">
        <v>-2.2529029201788102</v>
      </c>
      <c r="C101" s="15">
        <v>2.2565106934439001</v>
      </c>
      <c r="D101" s="15">
        <v>3.2249073422505901</v>
      </c>
      <c r="E101" s="15">
        <v>2.6646149663917602</v>
      </c>
      <c r="F101" s="15">
        <v>0</v>
      </c>
      <c r="G101" s="15">
        <v>0</v>
      </c>
      <c r="H101" s="15">
        <v>0</v>
      </c>
      <c r="I101" s="15">
        <v>0</v>
      </c>
      <c r="J101" s="15">
        <v>5.1245953314307897</v>
      </c>
      <c r="K101" s="15">
        <v>4.4267300713826003</v>
      </c>
      <c r="L101" s="15">
        <v>4.2870251326995099</v>
      </c>
      <c r="M101" s="15">
        <v>2.8987009328912801</v>
      </c>
      <c r="N101" s="15">
        <v>2.4262872911647699</v>
      </c>
      <c r="O101" s="15">
        <v>4.1350816715179404</v>
      </c>
      <c r="P101" s="15">
        <v>4.44896049422813</v>
      </c>
      <c r="Q101" s="15">
        <v>3.99668925838529</v>
      </c>
      <c r="R101" s="15">
        <v>1.86517120989694</v>
      </c>
      <c r="S101" s="15">
        <v>0.50119288905223103</v>
      </c>
      <c r="T101" s="15">
        <v>0.11452859761006599</v>
      </c>
      <c r="U101" s="15">
        <v>0.22081211339166801</v>
      </c>
      <c r="V101" s="15">
        <v>0</v>
      </c>
      <c r="W101" s="15">
        <v>0</v>
      </c>
      <c r="X101" s="15">
        <v>1.0015071193184799</v>
      </c>
      <c r="Y101" s="15">
        <v>0.112183357439453</v>
      </c>
      <c r="Z101" s="15">
        <v>2.5766843282432401E-2</v>
      </c>
      <c r="AA101" s="15">
        <v>-0.17106527987965101</v>
      </c>
      <c r="AB101" s="15">
        <v>0.15070516388729499</v>
      </c>
      <c r="AC101" s="15">
        <v>6.8896232057591197E-2</v>
      </c>
      <c r="AE101">
        <f t="array" ref="AE101">IF(COUNTIF('Cost regression results'!$H$7:$H$10,1)=0,EXP(SUMPRODUCT(--B101:AC101,TRANSPOSE('Cost regression results'!$H$3:$H$30)))/(1+EXP(SUMPRODUCT(--B101:AC101,TRANSPOSE('Cost regression results'!$H$3:$H$30)))),1)</f>
        <v>0.10373364676715432</v>
      </c>
      <c r="AF101">
        <f>'cost part 2 bs coef'!AE101</f>
        <v>2481.2636483640449</v>
      </c>
      <c r="AG101">
        <f t="shared" si="1"/>
        <v>257.39052683557645</v>
      </c>
    </row>
    <row r="102" spans="1:33" x14ac:dyDescent="0.3">
      <c r="A102">
        <v>101</v>
      </c>
      <c r="B102" s="15">
        <v>-2.22816444609348</v>
      </c>
      <c r="C102" s="15">
        <v>2.0787906762022401</v>
      </c>
      <c r="D102" s="15">
        <v>3.3330604242880999</v>
      </c>
      <c r="E102" s="15">
        <v>2.6723833622617099</v>
      </c>
      <c r="F102" s="15">
        <v>0</v>
      </c>
      <c r="G102" s="15">
        <v>0</v>
      </c>
      <c r="H102" s="15">
        <v>0</v>
      </c>
      <c r="I102" s="15">
        <v>0</v>
      </c>
      <c r="J102" s="15">
        <v>4.9333820369285899</v>
      </c>
      <c r="K102" s="15">
        <v>4.2341398994936696</v>
      </c>
      <c r="L102" s="15">
        <v>4.3939818312982197</v>
      </c>
      <c r="M102" s="15">
        <v>2.9091053879721702</v>
      </c>
      <c r="N102" s="15">
        <v>2.5096022156800402</v>
      </c>
      <c r="O102" s="15">
        <v>4.1223170649423402</v>
      </c>
      <c r="P102" s="15">
        <v>5.2473332061056297</v>
      </c>
      <c r="Q102" s="15">
        <v>3.6536749406740201</v>
      </c>
      <c r="R102" s="15">
        <v>1.5306994855499101</v>
      </c>
      <c r="S102" s="15">
        <v>0.62555528867735499</v>
      </c>
      <c r="T102" s="15">
        <v>0.17174465855992199</v>
      </c>
      <c r="U102" s="15">
        <v>0.252393220151998</v>
      </c>
      <c r="V102" s="15">
        <v>0</v>
      </c>
      <c r="W102" s="15">
        <v>0</v>
      </c>
      <c r="X102" s="15">
        <v>1.0798588874361399</v>
      </c>
      <c r="Y102" s="15">
        <v>8.4226476334423095E-2</v>
      </c>
      <c r="Z102" s="15">
        <v>2.3515810101894598E-2</v>
      </c>
      <c r="AA102" s="15">
        <v>-0.18166973798921901</v>
      </c>
      <c r="AB102" s="15">
        <v>0.13421598060699999</v>
      </c>
      <c r="AC102" s="15">
        <v>0.13191300384723201</v>
      </c>
      <c r="AE102">
        <f t="array" ref="AE102">IF(COUNTIF('Cost regression results'!$H$7:$H$10,1)=0,EXP(SUMPRODUCT(--B102:AC102,TRANSPOSE('Cost regression results'!$H$3:$H$30)))/(1+EXP(SUMPRODUCT(--B102:AC102,TRANSPOSE('Cost regression results'!$H$3:$H$30)))),1)</f>
        <v>0.11176073531190171</v>
      </c>
      <c r="AF102">
        <f>'cost part 2 bs coef'!AE102</f>
        <v>2505.5483663128471</v>
      </c>
      <c r="AG102">
        <f t="shared" si="1"/>
        <v>280.02192777865787</v>
      </c>
    </row>
    <row r="103" spans="1:33" x14ac:dyDescent="0.3">
      <c r="A103">
        <v>102</v>
      </c>
      <c r="B103" s="15">
        <v>-2.2697971930527099</v>
      </c>
      <c r="C103" s="15">
        <v>2.0446404358529899</v>
      </c>
      <c r="D103" s="15">
        <v>2.9339950288284902</v>
      </c>
      <c r="E103" s="15">
        <v>2.8140067369534201</v>
      </c>
      <c r="F103" s="15">
        <v>0</v>
      </c>
      <c r="G103" s="15">
        <v>0</v>
      </c>
      <c r="H103" s="15">
        <v>0</v>
      </c>
      <c r="I103" s="15">
        <v>0</v>
      </c>
      <c r="J103" s="15">
        <v>5.4248053718402804</v>
      </c>
      <c r="K103" s="15">
        <v>4.3478736327261904</v>
      </c>
      <c r="L103" s="15">
        <v>3.8423757673141901</v>
      </c>
      <c r="M103" s="15">
        <v>2.92702891684484</v>
      </c>
      <c r="N103" s="15">
        <v>2.585191266432</v>
      </c>
      <c r="O103" s="15">
        <v>4.1887973439034498</v>
      </c>
      <c r="P103" s="15">
        <v>4.1410382175321798</v>
      </c>
      <c r="Q103" s="15">
        <v>4.0729856258838799</v>
      </c>
      <c r="R103" s="15">
        <v>1.8447927289914099</v>
      </c>
      <c r="S103" s="15">
        <v>0.54566064336947095</v>
      </c>
      <c r="T103" s="15">
        <v>0.156107649129404</v>
      </c>
      <c r="U103" s="15">
        <v>0.21732584106957101</v>
      </c>
      <c r="V103" s="15">
        <v>0</v>
      </c>
      <c r="W103" s="15">
        <v>0</v>
      </c>
      <c r="X103" s="15">
        <v>0.91577597918463505</v>
      </c>
      <c r="Y103" s="15">
        <v>9.7977467214277705E-2</v>
      </c>
      <c r="Z103" s="15">
        <v>2.27562805661429E-2</v>
      </c>
      <c r="AA103" s="15">
        <v>-0.21442338236743</v>
      </c>
      <c r="AB103" s="15">
        <v>0.16813914973668101</v>
      </c>
      <c r="AC103" s="15">
        <v>0.138967695129564</v>
      </c>
      <c r="AE103">
        <f t="array" ref="AE103">IF(COUNTIF('Cost regression results'!$H$7:$H$10,1)=0,EXP(SUMPRODUCT(--B103:AC103,TRANSPOSE('Cost regression results'!$H$3:$H$30)))/(1+EXP(SUMPRODUCT(--B103:AC103,TRANSPOSE('Cost regression results'!$H$3:$H$30)))),1)</f>
        <v>0.10625117238242617</v>
      </c>
      <c r="AF103">
        <f>'cost part 2 bs coef'!AE103</f>
        <v>2444.3973543063748</v>
      </c>
      <c r="AG103">
        <f t="shared" si="1"/>
        <v>259.72008466355305</v>
      </c>
    </row>
    <row r="104" spans="1:33" x14ac:dyDescent="0.3">
      <c r="A104">
        <v>103</v>
      </c>
      <c r="B104" s="15">
        <v>-2.29018935230595</v>
      </c>
      <c r="C104" s="15">
        <v>1.882976748443</v>
      </c>
      <c r="D104" s="15">
        <v>3.8568769502607498</v>
      </c>
      <c r="E104" s="15">
        <v>2.6085497755923002</v>
      </c>
      <c r="F104" s="15">
        <v>0</v>
      </c>
      <c r="G104" s="15">
        <v>0</v>
      </c>
      <c r="H104" s="15">
        <v>0</v>
      </c>
      <c r="I104" s="15">
        <v>0</v>
      </c>
      <c r="J104" s="15">
        <v>4.8692407070507597</v>
      </c>
      <c r="K104" s="15">
        <v>4.0559884430892899</v>
      </c>
      <c r="L104" s="15">
        <v>4.5562628556662199</v>
      </c>
      <c r="M104" s="15">
        <v>3.1009557626515298</v>
      </c>
      <c r="N104" s="15">
        <v>2.5059828593982099</v>
      </c>
      <c r="O104" s="15">
        <v>4.0330963055910702</v>
      </c>
      <c r="P104" s="15">
        <v>4.8312848238673096</v>
      </c>
      <c r="Q104" s="15">
        <v>3.75359906172435</v>
      </c>
      <c r="R104" s="15">
        <v>1.8039862463194301</v>
      </c>
      <c r="S104" s="15">
        <v>0.63646233330597302</v>
      </c>
      <c r="T104" s="15">
        <v>0.14111043285545499</v>
      </c>
      <c r="U104" s="15">
        <v>0.29645552680814902</v>
      </c>
      <c r="V104" s="15">
        <v>0</v>
      </c>
      <c r="W104" s="15">
        <v>0</v>
      </c>
      <c r="X104" s="15">
        <v>1.0389184116330601</v>
      </c>
      <c r="Y104" s="15">
        <v>8.5841042373074494E-2</v>
      </c>
      <c r="Z104" s="15">
        <v>2.3852209634892301E-2</v>
      </c>
      <c r="AA104" s="15">
        <v>-0.181226206627597</v>
      </c>
      <c r="AB104" s="15">
        <v>0.167224428724876</v>
      </c>
      <c r="AC104" s="15">
        <v>0.11658745463711601</v>
      </c>
      <c r="AE104">
        <f t="array" ref="AE104">IF(COUNTIF('Cost regression results'!$H$7:$H$10,1)=0,EXP(SUMPRODUCT(--B104:AC104,TRANSPOSE('Cost regression results'!$H$3:$H$30)))/(1+EXP(SUMPRODUCT(--B104:AC104,TRANSPOSE('Cost regression results'!$H$3:$H$30)))),1)</f>
        <v>0.10286624005029139</v>
      </c>
      <c r="AF104">
        <f>'cost part 2 bs coef'!AE104</f>
        <v>2485.1103799453299</v>
      </c>
      <c r="AG104">
        <f t="shared" si="1"/>
        <v>255.63396089492716</v>
      </c>
    </row>
    <row r="105" spans="1:33" x14ac:dyDescent="0.3">
      <c r="A105">
        <v>104</v>
      </c>
      <c r="B105" s="15">
        <v>-2.15330381920979</v>
      </c>
      <c r="C105" s="15">
        <v>1.9147079476503801</v>
      </c>
      <c r="D105" s="15">
        <v>3.67928002015254</v>
      </c>
      <c r="E105" s="15">
        <v>2.71890066895301</v>
      </c>
      <c r="F105" s="15">
        <v>0</v>
      </c>
      <c r="G105" s="15">
        <v>0</v>
      </c>
      <c r="H105" s="15">
        <v>0</v>
      </c>
      <c r="I105" s="15">
        <v>0</v>
      </c>
      <c r="J105" s="15">
        <v>5.1447321675847899</v>
      </c>
      <c r="K105" s="15">
        <v>4.1894206608931697</v>
      </c>
      <c r="L105" s="15">
        <v>4.5872094219618198</v>
      </c>
      <c r="M105" s="15">
        <v>3.2648811405262599</v>
      </c>
      <c r="N105" s="15">
        <v>2.5834002543986001</v>
      </c>
      <c r="O105" s="15">
        <v>4.0911354637515798</v>
      </c>
      <c r="P105" s="15">
        <v>4.3967925368301204</v>
      </c>
      <c r="Q105" s="15">
        <v>3.87019668901626</v>
      </c>
      <c r="R105" s="15">
        <v>1.4802103000647899</v>
      </c>
      <c r="S105" s="15">
        <v>0.52705080903693302</v>
      </c>
      <c r="T105" s="15">
        <v>0.17521140683449801</v>
      </c>
      <c r="U105" s="15">
        <v>0.23476131897539501</v>
      </c>
      <c r="V105" s="15">
        <v>0</v>
      </c>
      <c r="W105" s="15">
        <v>0</v>
      </c>
      <c r="X105" s="15">
        <v>0.96908006574890404</v>
      </c>
      <c r="Y105" s="15">
        <v>0.130125594889862</v>
      </c>
      <c r="Z105" s="15">
        <v>2.1575117044073101E-2</v>
      </c>
      <c r="AA105" s="15">
        <v>-0.25228573591495002</v>
      </c>
      <c r="AB105" s="15">
        <v>6.7100665814813706E-2</v>
      </c>
      <c r="AC105" s="15">
        <v>0.11811592658291099</v>
      </c>
      <c r="AE105">
        <f t="array" ref="AE105">IF(COUNTIF('Cost regression results'!$H$7:$H$10,1)=0,EXP(SUMPRODUCT(--B105:AC105,TRANSPOSE('Cost regression results'!$H$3:$H$30)))/(1+EXP(SUMPRODUCT(--B105:AC105,TRANSPOSE('Cost regression results'!$H$3:$H$30)))),1)</f>
        <v>0.11991925746312074</v>
      </c>
      <c r="AF105">
        <f>'cost part 2 bs coef'!AE105</f>
        <v>2502.5728131477172</v>
      </c>
      <c r="AG105">
        <f t="shared" si="1"/>
        <v>300.10667350006742</v>
      </c>
    </row>
    <row r="106" spans="1:33" x14ac:dyDescent="0.3">
      <c r="A106">
        <v>105</v>
      </c>
      <c r="B106" s="15">
        <v>-2.1788756726538501</v>
      </c>
      <c r="C106" s="15">
        <v>2.07884344853916</v>
      </c>
      <c r="D106" s="15">
        <v>3.2147252653895002</v>
      </c>
      <c r="E106" s="15">
        <v>2.2100765738822501</v>
      </c>
      <c r="F106" s="15">
        <v>0</v>
      </c>
      <c r="G106" s="15">
        <v>0</v>
      </c>
      <c r="H106" s="15">
        <v>0</v>
      </c>
      <c r="I106" s="15">
        <v>0</v>
      </c>
      <c r="J106" s="15">
        <v>4.9062840007899604</v>
      </c>
      <c r="K106" s="15">
        <v>4.7021681602829704</v>
      </c>
      <c r="L106" s="15">
        <v>4.3494481531781899</v>
      </c>
      <c r="M106" s="15">
        <v>2.5495508178214998</v>
      </c>
      <c r="N106" s="15">
        <v>2.51211658141517</v>
      </c>
      <c r="O106" s="15">
        <v>3.9660045793587901</v>
      </c>
      <c r="P106" s="15">
        <v>4.1443915863490099</v>
      </c>
      <c r="Q106" s="15">
        <v>3.7707980885280299</v>
      </c>
      <c r="R106" s="15">
        <v>2.5357871164235801</v>
      </c>
      <c r="S106" s="15">
        <v>0.74440148237413395</v>
      </c>
      <c r="T106" s="15">
        <v>0.110237086769224</v>
      </c>
      <c r="U106" s="15">
        <v>0.25955482224361498</v>
      </c>
      <c r="V106" s="15">
        <v>0</v>
      </c>
      <c r="W106" s="15">
        <v>0</v>
      </c>
      <c r="X106" s="15">
        <v>0.942226648641873</v>
      </c>
      <c r="Y106" s="15">
        <v>8.1919022132720301E-2</v>
      </c>
      <c r="Z106" s="15">
        <v>1.9479949907689701E-2</v>
      </c>
      <c r="AA106" s="15">
        <v>-0.23961261840136799</v>
      </c>
      <c r="AB106" s="15">
        <v>0.179924247575067</v>
      </c>
      <c r="AC106" s="15">
        <v>0.10502376815160799</v>
      </c>
      <c r="AE106">
        <f t="array" ref="AE106">IF(COUNTIF('Cost regression results'!$H$7:$H$10,1)=0,EXP(SUMPRODUCT(--B106:AC106,TRANSPOSE('Cost regression results'!$H$3:$H$30)))/(1+EXP(SUMPRODUCT(--B106:AC106,TRANSPOSE('Cost regression results'!$H$3:$H$30)))),1)</f>
        <v>0.1108316158533065</v>
      </c>
      <c r="AF106">
        <f>'cost part 2 bs coef'!AE106</f>
        <v>2536.0754182869155</v>
      </c>
      <c r="AG106">
        <f t="shared" si="1"/>
        <v>281.07733653458899</v>
      </c>
    </row>
    <row r="107" spans="1:33" x14ac:dyDescent="0.3">
      <c r="A107">
        <v>106</v>
      </c>
      <c r="B107" s="15">
        <v>-2.3488658414344101</v>
      </c>
      <c r="C107" s="15">
        <v>2.17357061421048</v>
      </c>
      <c r="D107" s="15">
        <v>3.6102610681956699</v>
      </c>
      <c r="E107" s="15">
        <v>2.3520752523706299</v>
      </c>
      <c r="F107" s="15">
        <v>0</v>
      </c>
      <c r="G107" s="15">
        <v>0</v>
      </c>
      <c r="H107" s="15">
        <v>0</v>
      </c>
      <c r="I107" s="15">
        <v>0</v>
      </c>
      <c r="J107" s="15">
        <v>5.0143626989053596</v>
      </c>
      <c r="K107" s="15">
        <v>4.8777605304817797</v>
      </c>
      <c r="L107" s="15">
        <v>4.4659626383877002</v>
      </c>
      <c r="M107" s="15">
        <v>2.7127039033953699</v>
      </c>
      <c r="N107" s="15">
        <v>2.3527921329386201</v>
      </c>
      <c r="O107" s="15">
        <v>3.9001559948761302</v>
      </c>
      <c r="P107" s="15">
        <v>4.1664376983344198</v>
      </c>
      <c r="Q107" s="15">
        <v>4.0218528040785904</v>
      </c>
      <c r="R107" s="15">
        <v>1.3045495762821899</v>
      </c>
      <c r="S107" s="15">
        <v>0.53292312046007195</v>
      </c>
      <c r="T107" s="15">
        <v>0.17055271203788</v>
      </c>
      <c r="U107" s="15">
        <v>0.30173957478629698</v>
      </c>
      <c r="V107" s="15">
        <v>0</v>
      </c>
      <c r="W107" s="15">
        <v>0</v>
      </c>
      <c r="X107" s="15">
        <v>1.00891969495185</v>
      </c>
      <c r="Y107" s="15">
        <v>0.11645081785931399</v>
      </c>
      <c r="Z107" s="15">
        <v>2.1959516466414301E-2</v>
      </c>
      <c r="AA107" s="15">
        <v>-0.21958609582706501</v>
      </c>
      <c r="AB107" s="15">
        <v>0.181128690637479</v>
      </c>
      <c r="AC107" s="15">
        <v>0.13011880015605201</v>
      </c>
      <c r="AE107">
        <f t="array" ref="AE107">IF(COUNTIF('Cost regression results'!$H$7:$H$10,1)=0,EXP(SUMPRODUCT(--B107:AC107,TRANSPOSE('Cost regression results'!$H$3:$H$30)))/(1+EXP(SUMPRODUCT(--B107:AC107,TRANSPOSE('Cost regression results'!$H$3:$H$30)))),1)</f>
        <v>0.10031903216635404</v>
      </c>
      <c r="AF107">
        <f>'cost part 2 bs coef'!AE107</f>
        <v>2542.3604695467529</v>
      </c>
      <c r="AG107">
        <f t="shared" si="1"/>
        <v>255.04714172292768</v>
      </c>
    </row>
    <row r="108" spans="1:33" x14ac:dyDescent="0.3">
      <c r="A108">
        <v>107</v>
      </c>
      <c r="B108" s="15">
        <v>-2.1422559810842801</v>
      </c>
      <c r="C108" s="15">
        <v>2.0724540427508602</v>
      </c>
      <c r="D108" s="15">
        <v>4.1330060748408002</v>
      </c>
      <c r="E108" s="15">
        <v>2.7059267139348799</v>
      </c>
      <c r="F108" s="15">
        <v>0</v>
      </c>
      <c r="G108" s="15">
        <v>0</v>
      </c>
      <c r="H108" s="15">
        <v>0</v>
      </c>
      <c r="I108" s="15">
        <v>0</v>
      </c>
      <c r="J108" s="15">
        <v>5.2310030542168802</v>
      </c>
      <c r="K108" s="15">
        <v>4.5206115498483497</v>
      </c>
      <c r="L108" s="15">
        <v>4.1243190809203503</v>
      </c>
      <c r="M108" s="15">
        <v>3.41300859921824</v>
      </c>
      <c r="N108" s="15">
        <v>2.3836674012266199</v>
      </c>
      <c r="O108" s="15">
        <v>3.8426394095448999</v>
      </c>
      <c r="P108" s="15">
        <v>5.21436305867807</v>
      </c>
      <c r="Q108" s="15">
        <v>3.79961348115389</v>
      </c>
      <c r="R108" s="15">
        <v>1.8492862806194299</v>
      </c>
      <c r="S108" s="15">
        <v>0.65395810297404899</v>
      </c>
      <c r="T108" s="15">
        <v>0.132363789292373</v>
      </c>
      <c r="U108" s="15">
        <v>0.25111253001341799</v>
      </c>
      <c r="V108" s="15">
        <v>0</v>
      </c>
      <c r="W108" s="15">
        <v>0</v>
      </c>
      <c r="X108" s="15">
        <v>0.88303128115890495</v>
      </c>
      <c r="Y108" s="15">
        <v>7.8949065106542204E-2</v>
      </c>
      <c r="Z108" s="15">
        <v>2.3204196067763701E-2</v>
      </c>
      <c r="AA108" s="15">
        <v>-0.174433463793321</v>
      </c>
      <c r="AB108" s="15">
        <v>0.106473857110953</v>
      </c>
      <c r="AC108" s="15">
        <v>8.7339027898545696E-2</v>
      </c>
      <c r="AE108">
        <f t="array" ref="AE108">IF(COUNTIF('Cost regression results'!$H$7:$H$10,1)=0,EXP(SUMPRODUCT(--B108:AC108,TRANSPOSE('Cost regression results'!$H$3:$H$30)))/(1+EXP(SUMPRODUCT(--B108:AC108,TRANSPOSE('Cost regression results'!$H$3:$H$30)))),1)</f>
        <v>0.11648609412287884</v>
      </c>
      <c r="AF108">
        <f>'cost part 2 bs coef'!AE108</f>
        <v>2409.3255614424925</v>
      </c>
      <c r="AG108">
        <f t="shared" si="1"/>
        <v>280.65292412284811</v>
      </c>
    </row>
    <row r="109" spans="1:33" x14ac:dyDescent="0.3">
      <c r="A109">
        <v>108</v>
      </c>
      <c r="B109" s="15">
        <v>-2.2567269463872499</v>
      </c>
      <c r="C109" s="15">
        <v>2.3992815528554501</v>
      </c>
      <c r="D109" s="15">
        <v>4.2424701955337403</v>
      </c>
      <c r="E109" s="15">
        <v>2.7899248483560699</v>
      </c>
      <c r="F109" s="15">
        <v>0</v>
      </c>
      <c r="G109" s="15">
        <v>0</v>
      </c>
      <c r="H109" s="15">
        <v>0</v>
      </c>
      <c r="I109" s="15">
        <v>0</v>
      </c>
      <c r="J109" s="15">
        <v>4.8696035689246102</v>
      </c>
      <c r="K109" s="15">
        <v>4.4614946214139097</v>
      </c>
      <c r="L109" s="15">
        <v>3.8396769389308201</v>
      </c>
      <c r="M109" s="15">
        <v>3.3456732617467302</v>
      </c>
      <c r="N109" s="15">
        <v>2.3811976439917801</v>
      </c>
      <c r="O109" s="15">
        <v>4.1790453194821104</v>
      </c>
      <c r="P109" s="15">
        <v>4.5604618626618398</v>
      </c>
      <c r="Q109" s="15">
        <v>3.6707391427645</v>
      </c>
      <c r="R109" s="15">
        <v>1.7677656995494</v>
      </c>
      <c r="S109" s="15">
        <v>0.75370259850735399</v>
      </c>
      <c r="T109" s="15">
        <v>0.227833178808035</v>
      </c>
      <c r="U109" s="15">
        <v>0.29715482994105502</v>
      </c>
      <c r="V109" s="15">
        <v>0</v>
      </c>
      <c r="W109" s="15">
        <v>0</v>
      </c>
      <c r="X109" s="15">
        <v>1.00341219283049</v>
      </c>
      <c r="Y109" s="15">
        <v>0.102435775624662</v>
      </c>
      <c r="Z109" s="15">
        <v>2.0382679664606801E-2</v>
      </c>
      <c r="AA109" s="15">
        <v>-0.235160857018611</v>
      </c>
      <c r="AB109" s="15">
        <v>0.11033003966760301</v>
      </c>
      <c r="AC109" s="15">
        <v>9.6118236230833307E-2</v>
      </c>
      <c r="AE109">
        <f t="array" ref="AE109">IF(COUNTIF('Cost regression results'!$H$7:$H$10,1)=0,EXP(SUMPRODUCT(--B109:AC109,TRANSPOSE('Cost regression results'!$H$3:$H$30)))/(1+EXP(SUMPRODUCT(--B109:AC109,TRANSPOSE('Cost regression results'!$H$3:$H$30)))),1)</f>
        <v>0.11474518494903842</v>
      </c>
      <c r="AF109">
        <f>'cost part 2 bs coef'!AE109</f>
        <v>2551.3935915334919</v>
      </c>
      <c r="AG109">
        <f t="shared" si="1"/>
        <v>292.7601295383019</v>
      </c>
    </row>
    <row r="110" spans="1:33" x14ac:dyDescent="0.3">
      <c r="A110">
        <v>109</v>
      </c>
      <c r="B110" s="15">
        <v>-2.30260990863421</v>
      </c>
      <c r="C110" s="15">
        <v>1.96258285305252</v>
      </c>
      <c r="D110" s="15">
        <v>3.7460084151667701</v>
      </c>
      <c r="E110" s="15">
        <v>2.5021343233632201</v>
      </c>
      <c r="F110" s="15">
        <v>0</v>
      </c>
      <c r="G110" s="15">
        <v>0</v>
      </c>
      <c r="H110" s="15">
        <v>0</v>
      </c>
      <c r="I110" s="15">
        <v>0</v>
      </c>
      <c r="J110" s="15">
        <v>5.1889576728962101</v>
      </c>
      <c r="K110" s="15">
        <v>4.8561109919475598</v>
      </c>
      <c r="L110" s="15">
        <v>4.4364650191147597</v>
      </c>
      <c r="M110" s="15">
        <v>3.2000939194706901</v>
      </c>
      <c r="N110" s="15">
        <v>2.5680026780121201</v>
      </c>
      <c r="O110" s="15">
        <v>4.1799770505273601</v>
      </c>
      <c r="P110" s="15">
        <v>4.45203287682682</v>
      </c>
      <c r="Q110" s="15">
        <v>3.9785545000706199</v>
      </c>
      <c r="R110" s="15">
        <v>1.4827642200926101</v>
      </c>
      <c r="S110" s="15">
        <v>0.64456427149798701</v>
      </c>
      <c r="T110" s="15">
        <v>0.137170999919978</v>
      </c>
      <c r="U110" s="15">
        <v>0.25985641651178498</v>
      </c>
      <c r="V110" s="15">
        <v>0</v>
      </c>
      <c r="W110" s="15">
        <v>0</v>
      </c>
      <c r="X110" s="15">
        <v>1.01761141733941</v>
      </c>
      <c r="Y110" s="15">
        <v>0.106900334392247</v>
      </c>
      <c r="Z110" s="15">
        <v>2.5158745115652199E-2</v>
      </c>
      <c r="AA110" s="15">
        <v>-0.17028179152761699</v>
      </c>
      <c r="AB110" s="15">
        <v>0.14572284345512099</v>
      </c>
      <c r="AC110" s="15">
        <v>0.15128182943681501</v>
      </c>
      <c r="AE110">
        <f t="array" ref="AE110">IF(COUNTIF('Cost regression results'!$H$7:$H$10,1)=0,EXP(SUMPRODUCT(--B110:AC110,TRANSPOSE('Cost regression results'!$H$3:$H$30)))/(1+EXP(SUMPRODUCT(--B110:AC110,TRANSPOSE('Cost regression results'!$H$3:$H$30)))),1)</f>
        <v>0.10128296191454651</v>
      </c>
      <c r="AF110">
        <f>'cost part 2 bs coef'!AE110</f>
        <v>2433.2577324064423</v>
      </c>
      <c r="AG110">
        <f t="shared" si="1"/>
        <v>246.44755023959752</v>
      </c>
    </row>
    <row r="111" spans="1:33" x14ac:dyDescent="0.3">
      <c r="A111">
        <v>110</v>
      </c>
      <c r="B111" s="15">
        <v>-2.2254910089254398</v>
      </c>
      <c r="C111" s="15">
        <v>1.59106814888393</v>
      </c>
      <c r="D111" s="15">
        <v>3.6277651649423701</v>
      </c>
      <c r="E111" s="15">
        <v>2.6630599046252801</v>
      </c>
      <c r="F111" s="15">
        <v>0</v>
      </c>
      <c r="G111" s="15">
        <v>0</v>
      </c>
      <c r="H111" s="15">
        <v>0</v>
      </c>
      <c r="I111" s="15">
        <v>0</v>
      </c>
      <c r="J111" s="15">
        <v>4.6287148014854198</v>
      </c>
      <c r="K111" s="15">
        <v>4.4173053285282702</v>
      </c>
      <c r="L111" s="15">
        <v>3.8617593078821399</v>
      </c>
      <c r="M111" s="15">
        <v>2.9474064426016202</v>
      </c>
      <c r="N111" s="15">
        <v>2.6330894238210401</v>
      </c>
      <c r="O111" s="15">
        <v>3.8486952832866201</v>
      </c>
      <c r="P111" s="15">
        <v>4.5094455215763398</v>
      </c>
      <c r="Q111" s="15">
        <v>3.9600004798262098</v>
      </c>
      <c r="R111" s="15">
        <v>1.80866989877455</v>
      </c>
      <c r="S111" s="15">
        <v>0.47111882947290701</v>
      </c>
      <c r="T111" s="15">
        <v>0.18505901692392199</v>
      </c>
      <c r="U111" s="15">
        <v>0.28954698285620001</v>
      </c>
      <c r="V111" s="15">
        <v>0</v>
      </c>
      <c r="W111" s="15">
        <v>0</v>
      </c>
      <c r="X111" s="15">
        <v>0.94322266095929297</v>
      </c>
      <c r="Y111" s="15">
        <v>6.4366268644585403E-2</v>
      </c>
      <c r="Z111" s="15">
        <v>2.4699020433911301E-2</v>
      </c>
      <c r="AA111" s="15">
        <v>-0.15849549275599101</v>
      </c>
      <c r="AB111" s="15">
        <v>4.1217151409874503E-2</v>
      </c>
      <c r="AC111" s="15">
        <v>0.13505504939263399</v>
      </c>
      <c r="AE111">
        <f t="array" ref="AE111">IF(COUNTIF('Cost regression results'!$H$7:$H$10,1)=0,EXP(SUMPRODUCT(--B111:AC111,TRANSPOSE('Cost regression results'!$H$3:$H$30)))/(1+EXP(SUMPRODUCT(--B111:AC111,TRANSPOSE('Cost regression results'!$H$3:$H$30)))),1)</f>
        <v>0.1132745081838991</v>
      </c>
      <c r="AF111">
        <f>'cost part 2 bs coef'!AE111</f>
        <v>2430.5435061025919</v>
      </c>
      <c r="AG111">
        <f t="shared" si="1"/>
        <v>275.31862027334085</v>
      </c>
    </row>
    <row r="112" spans="1:33" x14ac:dyDescent="0.3">
      <c r="A112">
        <v>111</v>
      </c>
      <c r="B112" s="15">
        <v>-2.2668638535196801</v>
      </c>
      <c r="C112" s="15">
        <v>2.1545928297569699</v>
      </c>
      <c r="D112" s="15">
        <v>3.5186416503512601</v>
      </c>
      <c r="E112" s="15">
        <v>2.93401916356125</v>
      </c>
      <c r="F112" s="15">
        <v>0</v>
      </c>
      <c r="G112" s="15">
        <v>0</v>
      </c>
      <c r="H112" s="15">
        <v>0</v>
      </c>
      <c r="I112" s="15">
        <v>0</v>
      </c>
      <c r="J112" s="15">
        <v>4.9702508794030402</v>
      </c>
      <c r="K112" s="15">
        <v>4.5129582470604799</v>
      </c>
      <c r="L112" s="15">
        <v>4.4497058050880796</v>
      </c>
      <c r="M112" s="15">
        <v>2.7702764303399601</v>
      </c>
      <c r="N112" s="15">
        <v>2.36409205433216</v>
      </c>
      <c r="O112" s="15">
        <v>4.2345107009296798</v>
      </c>
      <c r="P112" s="15">
        <v>4.4428543877086399</v>
      </c>
      <c r="Q112" s="15">
        <v>3.9968573678706201</v>
      </c>
      <c r="R112" s="15">
        <v>1.2904374760906201</v>
      </c>
      <c r="S112" s="15">
        <v>0.67633031372685004</v>
      </c>
      <c r="T112" s="15">
        <v>0.144167733085003</v>
      </c>
      <c r="U112" s="15">
        <v>0.26182166927662798</v>
      </c>
      <c r="V112" s="15">
        <v>0</v>
      </c>
      <c r="W112" s="15">
        <v>0</v>
      </c>
      <c r="X112" s="15">
        <v>0.86188253165818896</v>
      </c>
      <c r="Y112" s="15">
        <v>0.155479579875376</v>
      </c>
      <c r="Z112" s="15">
        <v>2.23658809553503E-2</v>
      </c>
      <c r="AA112" s="15">
        <v>-0.19040836048586199</v>
      </c>
      <c r="AB112" s="15">
        <v>0.13420975545255501</v>
      </c>
      <c r="AC112" s="15">
        <v>7.2484517283107605E-2</v>
      </c>
      <c r="AE112">
        <f t="array" ref="AE112">IF(COUNTIF('Cost regression results'!$H$7:$H$10,1)=0,EXP(SUMPRODUCT(--B112:AC112,TRANSPOSE('Cost regression results'!$H$3:$H$30)))/(1+EXP(SUMPRODUCT(--B112:AC112,TRANSPOSE('Cost regression results'!$H$3:$H$30)))),1)</f>
        <v>0.10542468956978329</v>
      </c>
      <c r="AF112">
        <f>'cost part 2 bs coef'!AE112</f>
        <v>2436.2168552083567</v>
      </c>
      <c r="AG112">
        <f t="shared" si="1"/>
        <v>256.83740568501469</v>
      </c>
    </row>
    <row r="113" spans="1:33" x14ac:dyDescent="0.3">
      <c r="A113">
        <v>112</v>
      </c>
      <c r="B113" s="15">
        <v>-2.2883978506884102</v>
      </c>
      <c r="C113" s="15">
        <v>1.99924695159498</v>
      </c>
      <c r="D113" s="15">
        <v>3.5909598387960702</v>
      </c>
      <c r="E113" s="15">
        <v>2.5872837236860202</v>
      </c>
      <c r="F113" s="15">
        <v>0</v>
      </c>
      <c r="G113" s="15">
        <v>0</v>
      </c>
      <c r="H113" s="15">
        <v>0</v>
      </c>
      <c r="I113" s="15">
        <v>0</v>
      </c>
      <c r="J113" s="15">
        <v>4.6663505282023303</v>
      </c>
      <c r="K113" s="15">
        <v>4.8081746308676001</v>
      </c>
      <c r="L113" s="15">
        <v>5.0285213644220601</v>
      </c>
      <c r="M113" s="15">
        <v>3.13939072846803</v>
      </c>
      <c r="N113" s="15">
        <v>2.4644194747783001</v>
      </c>
      <c r="O113" s="15">
        <v>4.1044114597881496</v>
      </c>
      <c r="P113" s="15">
        <v>4.7853907228088604</v>
      </c>
      <c r="Q113" s="15">
        <v>3.78662537346082</v>
      </c>
      <c r="R113" s="15">
        <v>1.9598373487723</v>
      </c>
      <c r="S113" s="15">
        <v>0.66569014096073698</v>
      </c>
      <c r="T113" s="15">
        <v>0.13332536691254801</v>
      </c>
      <c r="U113" s="15">
        <v>0.24126999962159901</v>
      </c>
      <c r="V113" s="15">
        <v>0</v>
      </c>
      <c r="W113" s="15">
        <v>0</v>
      </c>
      <c r="X113" s="15">
        <v>1.1242943318757801</v>
      </c>
      <c r="Y113" s="15">
        <v>0.169133226255928</v>
      </c>
      <c r="Z113" s="15">
        <v>1.9909854279590598E-2</v>
      </c>
      <c r="AA113" s="15">
        <v>-0.17030870393249301</v>
      </c>
      <c r="AB113" s="15">
        <v>0.15680539693280901</v>
      </c>
      <c r="AC113" s="15">
        <v>9.0186740030614193E-2</v>
      </c>
      <c r="AE113">
        <f t="array" ref="AE113">IF(COUNTIF('Cost regression results'!$H$7:$H$10,1)=0,EXP(SUMPRODUCT(--B113:AC113,TRANSPOSE('Cost regression results'!$H$3:$H$30)))/(1+EXP(SUMPRODUCT(--B113:AC113,TRANSPOSE('Cost regression results'!$H$3:$H$30)))),1)</f>
        <v>0.10256818192833676</v>
      </c>
      <c r="AF113">
        <f>'cost part 2 bs coef'!AE113</f>
        <v>2478.6031915044719</v>
      </c>
      <c r="AG113">
        <f t="shared" si="1"/>
        <v>254.2258230743868</v>
      </c>
    </row>
    <row r="114" spans="1:33" x14ac:dyDescent="0.3">
      <c r="A114">
        <v>113</v>
      </c>
      <c r="B114" s="15">
        <v>-2.2167498252207398</v>
      </c>
      <c r="C114" s="15">
        <v>1.95047749467567</v>
      </c>
      <c r="D114" s="15">
        <v>3.4183735111144902</v>
      </c>
      <c r="E114" s="15">
        <v>2.5301519622430502</v>
      </c>
      <c r="F114" s="15">
        <v>0</v>
      </c>
      <c r="G114" s="15">
        <v>0</v>
      </c>
      <c r="H114" s="15">
        <v>0</v>
      </c>
      <c r="I114" s="15">
        <v>0</v>
      </c>
      <c r="J114" s="15">
        <v>4.7710648054417897</v>
      </c>
      <c r="K114" s="15">
        <v>4.4270539802899602</v>
      </c>
      <c r="L114" s="15">
        <v>4.5490222374765201</v>
      </c>
      <c r="M114" s="15">
        <v>2.9520312336655299</v>
      </c>
      <c r="N114" s="15">
        <v>2.51124051066749</v>
      </c>
      <c r="O114" s="15">
        <v>3.9958334500139201</v>
      </c>
      <c r="P114" s="15">
        <v>4.3353644825709798</v>
      </c>
      <c r="Q114" s="15">
        <v>3.7611744722269802</v>
      </c>
      <c r="R114" s="15">
        <v>1.91670289780869</v>
      </c>
      <c r="S114" s="15">
        <v>0.52716371246920402</v>
      </c>
      <c r="T114" s="15">
        <v>0.17611077965239999</v>
      </c>
      <c r="U114" s="15">
        <v>0.36842950872925501</v>
      </c>
      <c r="V114" s="15">
        <v>0</v>
      </c>
      <c r="W114" s="15">
        <v>0</v>
      </c>
      <c r="X114" s="15">
        <v>1.00734696674601</v>
      </c>
      <c r="Y114" s="15">
        <v>4.7419928068254201E-2</v>
      </c>
      <c r="Z114" s="15">
        <v>2.1878922942241998E-2</v>
      </c>
      <c r="AA114" s="15">
        <v>-0.155535388906033</v>
      </c>
      <c r="AB114" s="15">
        <v>0.130747600021907</v>
      </c>
      <c r="AC114" s="15">
        <v>6.9988243328139799E-2</v>
      </c>
      <c r="AE114">
        <f t="array" ref="AE114">IF(COUNTIF('Cost regression results'!$H$7:$H$10,1)=0,EXP(SUMPRODUCT(--B114:AC114,TRANSPOSE('Cost regression results'!$H$3:$H$30)))/(1+EXP(SUMPRODUCT(--B114:AC114,TRANSPOSE('Cost regression results'!$H$3:$H$30)))),1)</f>
        <v>0.11345211445627001</v>
      </c>
      <c r="AF114">
        <f>'cost part 2 bs coef'!AE114</f>
        <v>2444.0719501677336</v>
      </c>
      <c r="AG114">
        <f t="shared" si="1"/>
        <v>277.2851306297888</v>
      </c>
    </row>
    <row r="115" spans="1:33" x14ac:dyDescent="0.3">
      <c r="A115">
        <v>114</v>
      </c>
      <c r="B115" s="15">
        <v>-2.2727811994917899</v>
      </c>
      <c r="C115" s="15">
        <v>2.0125044531231699</v>
      </c>
      <c r="D115" s="15">
        <v>3.8879287244581699</v>
      </c>
      <c r="E115" s="15">
        <v>2.5529345787414401</v>
      </c>
      <c r="F115" s="15">
        <v>0</v>
      </c>
      <c r="G115" s="15">
        <v>0</v>
      </c>
      <c r="H115" s="15">
        <v>0</v>
      </c>
      <c r="I115" s="15">
        <v>0</v>
      </c>
      <c r="J115" s="15">
        <v>5.01514332223603</v>
      </c>
      <c r="K115" s="15">
        <v>4.6270091852587001</v>
      </c>
      <c r="L115" s="15">
        <v>4.37571061708495</v>
      </c>
      <c r="M115" s="15">
        <v>2.9963029003550199</v>
      </c>
      <c r="N115" s="15">
        <v>2.5932440831672698</v>
      </c>
      <c r="O115" s="15">
        <v>3.6952936442656799</v>
      </c>
      <c r="P115" s="15">
        <v>4.5164388733558098</v>
      </c>
      <c r="Q115" s="15">
        <v>3.84918163767823</v>
      </c>
      <c r="R115" s="15">
        <v>1.52922127566732</v>
      </c>
      <c r="S115" s="15">
        <v>0.62905912094678995</v>
      </c>
      <c r="T115" s="15">
        <v>0.20418675543967299</v>
      </c>
      <c r="U115" s="15">
        <v>0.24114755333419899</v>
      </c>
      <c r="V115" s="15">
        <v>0</v>
      </c>
      <c r="W115" s="15">
        <v>0</v>
      </c>
      <c r="X115" s="15">
        <v>1.0358438522994999</v>
      </c>
      <c r="Y115" s="15">
        <v>0.131852831162906</v>
      </c>
      <c r="Z115" s="15">
        <v>2.1297691118149598E-2</v>
      </c>
      <c r="AA115" s="15">
        <v>-0.17426842027487599</v>
      </c>
      <c r="AB115" s="15">
        <v>0.108055721928398</v>
      </c>
      <c r="AC115" s="15">
        <v>0.122780624942129</v>
      </c>
      <c r="AE115">
        <f t="array" ref="AE115">IF(COUNTIF('Cost regression results'!$H$7:$H$10,1)=0,EXP(SUMPRODUCT(--B115:AC115,TRANSPOSE('Cost regression results'!$H$3:$H$30)))/(1+EXP(SUMPRODUCT(--B115:AC115,TRANSPOSE('Cost regression results'!$H$3:$H$30)))),1)</f>
        <v>0.11071062949588246</v>
      </c>
      <c r="AF115">
        <f>'cost part 2 bs coef'!AE115</f>
        <v>2469.9944197074119</v>
      </c>
      <c r="AG115">
        <f t="shared" si="1"/>
        <v>273.4546370571245</v>
      </c>
    </row>
    <row r="116" spans="1:33" x14ac:dyDescent="0.3">
      <c r="A116">
        <v>115</v>
      </c>
      <c r="B116" s="15">
        <v>-2.2637415900061999</v>
      </c>
      <c r="C116" s="15">
        <v>2.1856881853366001</v>
      </c>
      <c r="D116" s="15">
        <v>3.6303107495668199</v>
      </c>
      <c r="E116" s="15">
        <v>2.6253713013877702</v>
      </c>
      <c r="F116" s="15">
        <v>0</v>
      </c>
      <c r="G116" s="15">
        <v>0</v>
      </c>
      <c r="H116" s="15">
        <v>0</v>
      </c>
      <c r="I116" s="15">
        <v>0</v>
      </c>
      <c r="J116" s="15">
        <v>5.1674830544981996</v>
      </c>
      <c r="K116" s="15">
        <v>4.3435683103860798</v>
      </c>
      <c r="L116" s="15">
        <v>4.1739237317329101</v>
      </c>
      <c r="M116" s="15">
        <v>3.14056322934487</v>
      </c>
      <c r="N116" s="15">
        <v>2.60315884151525</v>
      </c>
      <c r="O116" s="15">
        <v>3.9958501662522301</v>
      </c>
      <c r="P116" s="15">
        <v>4.5554470463026302</v>
      </c>
      <c r="Q116" s="15">
        <v>3.7294289785636501</v>
      </c>
      <c r="R116" s="15">
        <v>2.08351732624353</v>
      </c>
      <c r="S116" s="15">
        <v>0.40472087965002201</v>
      </c>
      <c r="T116" s="15">
        <v>0.26809872052249301</v>
      </c>
      <c r="U116" s="15">
        <v>0.29925970735919899</v>
      </c>
      <c r="V116" s="15">
        <v>0</v>
      </c>
      <c r="W116" s="15">
        <v>0</v>
      </c>
      <c r="X116" s="15">
        <v>1.07726668265818</v>
      </c>
      <c r="Y116" s="15">
        <v>4.6579281312038999E-2</v>
      </c>
      <c r="Z116" s="15">
        <v>2.2881521084326902E-2</v>
      </c>
      <c r="AA116" s="15">
        <v>-0.235138149192199</v>
      </c>
      <c r="AB116" s="15">
        <v>0.13126056458393201</v>
      </c>
      <c r="AC116" s="15">
        <v>0.117303243693893</v>
      </c>
      <c r="AE116">
        <f t="array" ref="AE116">IF(COUNTIF('Cost regression results'!$H$7:$H$10,1)=0,EXP(SUMPRODUCT(--B116:AC116,TRANSPOSE('Cost regression results'!$H$3:$H$30)))/(1+EXP(SUMPRODUCT(--B116:AC116,TRANSPOSE('Cost regression results'!$H$3:$H$30)))),1)</f>
        <v>0.11798412905343643</v>
      </c>
      <c r="AF116">
        <f>'cost part 2 bs coef'!AE116</f>
        <v>2386.9667363904609</v>
      </c>
      <c r="AG116">
        <f t="shared" si="1"/>
        <v>281.62419147255213</v>
      </c>
    </row>
    <row r="117" spans="1:33" x14ac:dyDescent="0.3">
      <c r="A117">
        <v>116</v>
      </c>
      <c r="B117" s="15">
        <v>-2.1798831095813598</v>
      </c>
      <c r="C117" s="15">
        <v>2.0564143431675701</v>
      </c>
      <c r="D117" s="15">
        <v>3.3606918674094</v>
      </c>
      <c r="E117" s="15">
        <v>2.5307135898467701</v>
      </c>
      <c r="F117" s="15">
        <v>0</v>
      </c>
      <c r="G117" s="15">
        <v>0</v>
      </c>
      <c r="H117" s="15">
        <v>0</v>
      </c>
      <c r="I117" s="15">
        <v>0</v>
      </c>
      <c r="J117" s="15">
        <v>5.0075626203977999</v>
      </c>
      <c r="K117" s="15">
        <v>4.1386728224864102</v>
      </c>
      <c r="L117" s="15">
        <v>4.0264971701583301</v>
      </c>
      <c r="M117" s="15">
        <v>3.3459043076597901</v>
      </c>
      <c r="N117" s="15">
        <v>2.47445052146342</v>
      </c>
      <c r="O117" s="15">
        <v>3.9579271722404501</v>
      </c>
      <c r="P117" s="15">
        <v>4.0671839012341904</v>
      </c>
      <c r="Q117" s="15">
        <v>3.9963016138429999</v>
      </c>
      <c r="R117" s="15">
        <v>1.84697687247693</v>
      </c>
      <c r="S117" s="15">
        <v>0.75265981191096998</v>
      </c>
      <c r="T117" s="15">
        <v>0.16245078800092499</v>
      </c>
      <c r="U117" s="15">
        <v>0.19635434268020899</v>
      </c>
      <c r="V117" s="15">
        <v>0</v>
      </c>
      <c r="W117" s="15">
        <v>0</v>
      </c>
      <c r="X117" s="15">
        <v>0.97950941397367397</v>
      </c>
      <c r="Y117" s="15">
        <v>0.10624748198275601</v>
      </c>
      <c r="Z117" s="15">
        <v>2.58046203799219E-2</v>
      </c>
      <c r="AA117" s="15">
        <v>-0.17579628477697901</v>
      </c>
      <c r="AB117" s="15">
        <v>5.2020089187808601E-2</v>
      </c>
      <c r="AC117" s="15">
        <v>8.7350198344536695E-2</v>
      </c>
      <c r="AE117">
        <f t="array" ref="AE117">IF(COUNTIF('Cost regression results'!$H$7:$H$10,1)=0,EXP(SUMPRODUCT(--B117:AC117,TRANSPOSE('Cost regression results'!$H$3:$H$30)))/(1+EXP(SUMPRODUCT(--B117:AC117,TRANSPOSE('Cost regression results'!$H$3:$H$30)))),1)</f>
        <v>0.11552619918208783</v>
      </c>
      <c r="AF117">
        <f>'cost part 2 bs coef'!AE117</f>
        <v>2455.3432777824928</v>
      </c>
      <c r="AG117">
        <f t="shared" si="1"/>
        <v>283.65647656950068</v>
      </c>
    </row>
    <row r="118" spans="1:33" x14ac:dyDescent="0.3">
      <c r="A118">
        <v>117</v>
      </c>
      <c r="B118" s="15">
        <v>-2.1872591424402299</v>
      </c>
      <c r="C118" s="15">
        <v>2.19139094309921</v>
      </c>
      <c r="D118" s="15">
        <v>3.5177201792478598</v>
      </c>
      <c r="E118" s="15">
        <v>2.4779644801451099</v>
      </c>
      <c r="F118" s="15">
        <v>0</v>
      </c>
      <c r="G118" s="15">
        <v>0</v>
      </c>
      <c r="H118" s="15">
        <v>0</v>
      </c>
      <c r="I118" s="15">
        <v>0</v>
      </c>
      <c r="J118" s="15">
        <v>4.7637616301500296</v>
      </c>
      <c r="K118" s="15">
        <v>4.3058030148864201</v>
      </c>
      <c r="L118" s="15">
        <v>4.4563919192393504</v>
      </c>
      <c r="M118" s="15">
        <v>3.02872937926234</v>
      </c>
      <c r="N118" s="15">
        <v>2.33573630286693</v>
      </c>
      <c r="O118" s="15">
        <v>4.06719036005759</v>
      </c>
      <c r="P118" s="15">
        <v>4.2139952969588803</v>
      </c>
      <c r="Q118" s="15">
        <v>3.75166369274254</v>
      </c>
      <c r="R118" s="15">
        <v>1.3490216131544599</v>
      </c>
      <c r="S118" s="15">
        <v>0.70323533663562299</v>
      </c>
      <c r="T118" s="15">
        <v>0.18462673642472999</v>
      </c>
      <c r="U118" s="15">
        <v>0.31662146100518701</v>
      </c>
      <c r="V118" s="15">
        <v>0</v>
      </c>
      <c r="W118" s="15">
        <v>0</v>
      </c>
      <c r="X118" s="15">
        <v>1.0333301674784301</v>
      </c>
      <c r="Y118" s="15">
        <v>8.5099355493986797E-2</v>
      </c>
      <c r="Z118" s="15">
        <v>2.2185329261685101E-2</v>
      </c>
      <c r="AA118" s="15">
        <v>-0.21660048702742199</v>
      </c>
      <c r="AB118" s="15">
        <v>9.6234001843634398E-2</v>
      </c>
      <c r="AC118" s="15">
        <v>4.0909337417740402E-2</v>
      </c>
      <c r="AE118">
        <f t="array" ref="AE118">IF(COUNTIF('Cost regression results'!$H$7:$H$10,1)=0,EXP(SUMPRODUCT(--B118:AC118,TRANSPOSE('Cost regression results'!$H$3:$H$30)))/(1+EXP(SUMPRODUCT(--B118:AC118,TRANSPOSE('Cost regression results'!$H$3:$H$30)))),1)</f>
        <v>0.11730916364953241</v>
      </c>
      <c r="AF118">
        <f>'cost part 2 bs coef'!AE118</f>
        <v>2477.2301780111638</v>
      </c>
      <c r="AG118">
        <f t="shared" si="1"/>
        <v>290.60180034987189</v>
      </c>
    </row>
    <row r="119" spans="1:33" x14ac:dyDescent="0.3">
      <c r="A119">
        <v>118</v>
      </c>
      <c r="B119" s="15">
        <v>-2.1939526591374698</v>
      </c>
      <c r="C119" s="15">
        <v>1.7937004918667201</v>
      </c>
      <c r="D119" s="15">
        <v>3.4028721217945099</v>
      </c>
      <c r="E119" s="15">
        <v>2.83226075376529</v>
      </c>
      <c r="F119" s="15">
        <v>0</v>
      </c>
      <c r="G119" s="15">
        <v>0</v>
      </c>
      <c r="H119" s="15">
        <v>0</v>
      </c>
      <c r="I119" s="15">
        <v>0</v>
      </c>
      <c r="J119" s="15">
        <v>4.8516704945153197</v>
      </c>
      <c r="K119" s="15">
        <v>4.9156355090305199</v>
      </c>
      <c r="L119" s="15">
        <v>4.4861792469148796</v>
      </c>
      <c r="M119" s="15">
        <v>2.7173935147316399</v>
      </c>
      <c r="N119" s="15">
        <v>2.44098549360131</v>
      </c>
      <c r="O119" s="15">
        <v>3.63493346870963</v>
      </c>
      <c r="P119" s="15">
        <v>4.4764962874172296</v>
      </c>
      <c r="Q119" s="15">
        <v>3.8406708119670498</v>
      </c>
      <c r="R119" s="15">
        <v>1.8038212557504201</v>
      </c>
      <c r="S119" s="15">
        <v>0.62829828017908096</v>
      </c>
      <c r="T119" s="15">
        <v>0.150318727605149</v>
      </c>
      <c r="U119" s="15">
        <v>0.29374042112853799</v>
      </c>
      <c r="V119" s="15">
        <v>0</v>
      </c>
      <c r="W119" s="15">
        <v>0</v>
      </c>
      <c r="X119" s="15">
        <v>1.0006074239988501</v>
      </c>
      <c r="Y119" s="15">
        <v>7.9236831117408105E-2</v>
      </c>
      <c r="Z119" s="15">
        <v>1.88039061538589E-2</v>
      </c>
      <c r="AA119" s="15">
        <v>-0.19713043417537299</v>
      </c>
      <c r="AB119" s="15">
        <v>0.10782654049685</v>
      </c>
      <c r="AC119" s="15">
        <v>0.12041781094173</v>
      </c>
      <c r="AE119">
        <f t="array" ref="AE119">IF(COUNTIF('Cost regression results'!$H$7:$H$10,1)=0,EXP(SUMPRODUCT(--B119:AC119,TRANSPOSE('Cost regression results'!$H$3:$H$30)))/(1+EXP(SUMPRODUCT(--B119:AC119,TRANSPOSE('Cost regression results'!$H$3:$H$30)))),1)</f>
        <v>0.11336741542577965</v>
      </c>
      <c r="AF119">
        <f>'cost part 2 bs coef'!AE119</f>
        <v>2435.7557252852334</v>
      </c>
      <c r="AG119">
        <f t="shared" si="1"/>
        <v>276.13533118413227</v>
      </c>
    </row>
    <row r="120" spans="1:33" x14ac:dyDescent="0.3">
      <c r="A120">
        <v>119</v>
      </c>
      <c r="B120" s="15">
        <v>-2.2660991828267001</v>
      </c>
      <c r="C120" s="15">
        <v>1.72843601164854</v>
      </c>
      <c r="D120" s="15">
        <v>3.3684907912344699</v>
      </c>
      <c r="E120" s="15">
        <v>2.6520106640112999</v>
      </c>
      <c r="F120" s="15">
        <v>0</v>
      </c>
      <c r="G120" s="15">
        <v>0</v>
      </c>
      <c r="H120" s="15">
        <v>0</v>
      </c>
      <c r="I120" s="15">
        <v>0</v>
      </c>
      <c r="J120" s="15">
        <v>5.1270276467464004</v>
      </c>
      <c r="K120" s="15">
        <v>4.6612560968626902</v>
      </c>
      <c r="L120" s="15">
        <v>3.79698199689444</v>
      </c>
      <c r="M120" s="15">
        <v>2.7565398744318301</v>
      </c>
      <c r="N120" s="15">
        <v>2.4085667634446999</v>
      </c>
      <c r="O120" s="15">
        <v>3.8630663502645999</v>
      </c>
      <c r="P120" s="15">
        <v>3.7637568133344801</v>
      </c>
      <c r="Q120" s="15">
        <v>3.9952304981535298</v>
      </c>
      <c r="R120" s="15">
        <v>1.9774002511966</v>
      </c>
      <c r="S120" s="15">
        <v>0.58940898171948597</v>
      </c>
      <c r="T120" s="15">
        <v>0.143589895377918</v>
      </c>
      <c r="U120" s="15">
        <v>0.33891349896631501</v>
      </c>
      <c r="V120" s="15">
        <v>0</v>
      </c>
      <c r="W120" s="15">
        <v>0</v>
      </c>
      <c r="X120" s="15">
        <v>0.83571937296971299</v>
      </c>
      <c r="Y120" s="15">
        <v>5.16400752813823E-2</v>
      </c>
      <c r="Z120" s="15">
        <v>2.1639299875190601E-2</v>
      </c>
      <c r="AA120" s="15">
        <v>-0.105195619993951</v>
      </c>
      <c r="AB120" s="15">
        <v>8.15746362134636E-2</v>
      </c>
      <c r="AC120" s="15">
        <v>0.14278933582724099</v>
      </c>
      <c r="AE120">
        <f t="array" ref="AE120">IF(COUNTIF('Cost regression results'!$H$7:$H$10,1)=0,EXP(SUMPRODUCT(--B120:AC120,TRANSPOSE('Cost regression results'!$H$3:$H$30)))/(1+EXP(SUMPRODUCT(--B120:AC120,TRANSPOSE('Cost regression results'!$H$3:$H$30)))),1)</f>
        <v>0.10549029471708013</v>
      </c>
      <c r="AF120">
        <f>'cost part 2 bs coef'!AE120</f>
        <v>2457.7832264481085</v>
      </c>
      <c r="AG120">
        <f t="shared" si="1"/>
        <v>259.27227690870706</v>
      </c>
    </row>
    <row r="121" spans="1:33" x14ac:dyDescent="0.3">
      <c r="A121">
        <v>120</v>
      </c>
      <c r="B121" s="15">
        <v>-2.17844278154119</v>
      </c>
      <c r="C121" s="15">
        <v>1.8552559104528199</v>
      </c>
      <c r="D121" s="15">
        <v>3.79082696581417</v>
      </c>
      <c r="E121" s="15">
        <v>2.6010457311841702</v>
      </c>
      <c r="F121" s="15">
        <v>0</v>
      </c>
      <c r="G121" s="15">
        <v>0</v>
      </c>
      <c r="H121" s="15">
        <v>0</v>
      </c>
      <c r="I121" s="15">
        <v>0</v>
      </c>
      <c r="J121" s="15">
        <v>5.1392376510416904</v>
      </c>
      <c r="K121" s="15">
        <v>4.6641291223263304</v>
      </c>
      <c r="L121" s="15">
        <v>4.3945056790754604</v>
      </c>
      <c r="M121" s="15">
        <v>3.01491057571037</v>
      </c>
      <c r="N121" s="15">
        <v>2.5048803699285198</v>
      </c>
      <c r="O121" s="15">
        <v>4.0188878997301201</v>
      </c>
      <c r="P121" s="15">
        <v>3.9953181726142901</v>
      </c>
      <c r="Q121" s="15">
        <v>3.9621336965836802</v>
      </c>
      <c r="R121" s="15">
        <v>1.8393678949050301</v>
      </c>
      <c r="S121" s="15">
        <v>0.65683966751693001</v>
      </c>
      <c r="T121" s="15">
        <v>0.13279583683719101</v>
      </c>
      <c r="U121" s="15">
        <v>0.25106334375587702</v>
      </c>
      <c r="V121" s="15">
        <v>0</v>
      </c>
      <c r="W121" s="15">
        <v>0</v>
      </c>
      <c r="X121" s="15">
        <v>1.0740716954313501</v>
      </c>
      <c r="Y121" s="15">
        <v>0.14617850860673401</v>
      </c>
      <c r="Z121" s="15">
        <v>2.0980696407025198E-2</v>
      </c>
      <c r="AA121" s="15">
        <v>-0.22222224289597201</v>
      </c>
      <c r="AB121" s="15">
        <v>7.3824640525622806E-2</v>
      </c>
      <c r="AC121" s="15">
        <v>0.10315719874031</v>
      </c>
      <c r="AE121">
        <f t="array" ref="AE121">IF(COUNTIF('Cost regression results'!$H$7:$H$10,1)=0,EXP(SUMPRODUCT(--B121:AC121,TRANSPOSE('Cost regression results'!$H$3:$H$30)))/(1+EXP(SUMPRODUCT(--B121:AC121,TRANSPOSE('Cost regression results'!$H$3:$H$30)))),1)</f>
        <v>0.11301240231664493</v>
      </c>
      <c r="AF121">
        <f>'cost part 2 bs coef'!AE121</f>
        <v>2454.7767889874872</v>
      </c>
      <c r="AG121">
        <f t="shared" si="1"/>
        <v>277.42022207461571</v>
      </c>
    </row>
    <row r="122" spans="1:33" x14ac:dyDescent="0.3">
      <c r="A122">
        <v>121</v>
      </c>
      <c r="B122" s="15">
        <v>-2.17697141539186</v>
      </c>
      <c r="C122" s="15">
        <v>1.99774747705261</v>
      </c>
      <c r="D122" s="15">
        <v>3.0794961064149802</v>
      </c>
      <c r="E122" s="15">
        <v>2.38141675231144</v>
      </c>
      <c r="F122" s="15">
        <v>0</v>
      </c>
      <c r="G122" s="15">
        <v>0</v>
      </c>
      <c r="H122" s="15">
        <v>0</v>
      </c>
      <c r="I122" s="15">
        <v>0</v>
      </c>
      <c r="J122" s="15">
        <v>5.0417488667132897</v>
      </c>
      <c r="K122" s="15">
        <v>4.5123287803657597</v>
      </c>
      <c r="L122" s="15">
        <v>4.4338792748301099</v>
      </c>
      <c r="M122" s="15">
        <v>2.4085818041728602</v>
      </c>
      <c r="N122" s="15">
        <v>2.3053092280380998</v>
      </c>
      <c r="O122" s="15">
        <v>4.02700816579594</v>
      </c>
      <c r="P122" s="15">
        <v>5.06689829986004</v>
      </c>
      <c r="Q122" s="15">
        <v>3.74331528369314</v>
      </c>
      <c r="R122" s="15">
        <v>1.42631201525184</v>
      </c>
      <c r="S122" s="15">
        <v>0.47310713946906302</v>
      </c>
      <c r="T122" s="15">
        <v>0.16971660183765999</v>
      </c>
      <c r="U122" s="15">
        <v>0.24535982723142799</v>
      </c>
      <c r="V122" s="15">
        <v>0</v>
      </c>
      <c r="W122" s="15">
        <v>0</v>
      </c>
      <c r="X122" s="15">
        <v>0.998384481111384</v>
      </c>
      <c r="Y122" s="15">
        <v>0.13835722054131699</v>
      </c>
      <c r="Z122" s="15">
        <v>2.0761519153124599E-2</v>
      </c>
      <c r="AA122" s="15">
        <v>-0.220109603360475</v>
      </c>
      <c r="AB122" s="15">
        <v>4.2327899639944398E-2</v>
      </c>
      <c r="AC122" s="15">
        <v>0.12802143309649699</v>
      </c>
      <c r="AE122">
        <f t="array" ref="AE122">IF(COUNTIF('Cost regression results'!$H$7:$H$10,1)=0,EXP(SUMPRODUCT(--B122:AC122,TRANSPOSE('Cost regression results'!$H$3:$H$30)))/(1+EXP(SUMPRODUCT(--B122:AC122,TRANSPOSE('Cost regression results'!$H$3:$H$30)))),1)</f>
        <v>0.11693424709917608</v>
      </c>
      <c r="AF122">
        <f>'cost part 2 bs coef'!AE122</f>
        <v>2620.2479509511768</v>
      </c>
      <c r="AG122">
        <f t="shared" si="1"/>
        <v>306.3967213576347</v>
      </c>
    </row>
    <row r="123" spans="1:33" x14ac:dyDescent="0.3">
      <c r="A123">
        <v>122</v>
      </c>
      <c r="B123" s="15">
        <v>-2.2385473060594698</v>
      </c>
      <c r="C123" s="15">
        <v>2.20995797995799</v>
      </c>
      <c r="D123" s="15">
        <v>3.79048277915465</v>
      </c>
      <c r="E123" s="15">
        <v>2.4034441163950402</v>
      </c>
      <c r="F123" s="15">
        <v>0</v>
      </c>
      <c r="G123" s="15">
        <v>0</v>
      </c>
      <c r="H123" s="15">
        <v>0</v>
      </c>
      <c r="I123" s="15">
        <v>0</v>
      </c>
      <c r="J123" s="15">
        <v>4.9816976039640197</v>
      </c>
      <c r="K123" s="15">
        <v>4.4744192578447697</v>
      </c>
      <c r="L123" s="15">
        <v>4.60484845221682</v>
      </c>
      <c r="M123" s="15">
        <v>2.9863804185201901</v>
      </c>
      <c r="N123" s="15">
        <v>2.29305852621393</v>
      </c>
      <c r="O123" s="15">
        <v>4.2368469280535104</v>
      </c>
      <c r="P123" s="15">
        <v>4.7398576508013202</v>
      </c>
      <c r="Q123" s="15">
        <v>3.7107383032780898</v>
      </c>
      <c r="R123" s="15">
        <v>1.72973904609442</v>
      </c>
      <c r="S123" s="15">
        <v>0.46091397988039801</v>
      </c>
      <c r="T123" s="15">
        <v>0.15320074525591201</v>
      </c>
      <c r="U123" s="15">
        <v>0.22290014297972799</v>
      </c>
      <c r="V123" s="15">
        <v>0</v>
      </c>
      <c r="W123" s="15">
        <v>0</v>
      </c>
      <c r="X123" s="15">
        <v>1.0801300672544201</v>
      </c>
      <c r="Y123" s="15">
        <v>4.8115767334414902E-2</v>
      </c>
      <c r="Z123" s="15">
        <v>2.36915928273095E-2</v>
      </c>
      <c r="AA123" s="15">
        <v>-0.13586734660396901</v>
      </c>
      <c r="AB123" s="15">
        <v>0.113161831059193</v>
      </c>
      <c r="AC123" s="15">
        <v>0.15769335546507099</v>
      </c>
      <c r="AE123">
        <f t="array" ref="AE123">IF(COUNTIF('Cost regression results'!$H$7:$H$10,1)=0,EXP(SUMPRODUCT(--B123:AC123,TRANSPOSE('Cost regression results'!$H$3:$H$30)))/(1+EXP(SUMPRODUCT(--B123:AC123,TRANSPOSE('Cost regression results'!$H$3:$H$30)))),1)</f>
        <v>0.10890931130617806</v>
      </c>
      <c r="AF123">
        <f>'cost part 2 bs coef'!AE123</f>
        <v>2436.2736044589697</v>
      </c>
      <c r="AG123">
        <f t="shared" si="1"/>
        <v>265.33288041504647</v>
      </c>
    </row>
    <row r="124" spans="1:33" x14ac:dyDescent="0.3">
      <c r="A124">
        <v>123</v>
      </c>
      <c r="B124" s="15">
        <v>-2.1585096106605799</v>
      </c>
      <c r="C124" s="15">
        <v>2.3385713641694101</v>
      </c>
      <c r="D124" s="15">
        <v>3.8981040452946298</v>
      </c>
      <c r="E124" s="15">
        <v>2.53892013808666</v>
      </c>
      <c r="F124" s="15">
        <v>0</v>
      </c>
      <c r="G124" s="15">
        <v>0</v>
      </c>
      <c r="H124" s="15">
        <v>0</v>
      </c>
      <c r="I124" s="15">
        <v>0</v>
      </c>
      <c r="J124" s="15">
        <v>4.9862062207771602</v>
      </c>
      <c r="K124" s="15">
        <v>4.5339997821960498</v>
      </c>
      <c r="L124" s="15">
        <v>4.0125775292501702</v>
      </c>
      <c r="M124" s="15">
        <v>2.8168003842568798</v>
      </c>
      <c r="N124" s="15">
        <v>2.5150019479224799</v>
      </c>
      <c r="O124" s="15">
        <v>3.8248307968281599</v>
      </c>
      <c r="P124" s="15">
        <v>4.0480498518929098</v>
      </c>
      <c r="Q124" s="15">
        <v>3.80589258065852</v>
      </c>
      <c r="R124" s="15">
        <v>1.69343520932305</v>
      </c>
      <c r="S124" s="15">
        <v>0.54081223290003899</v>
      </c>
      <c r="T124" s="15">
        <v>0.15860495714155101</v>
      </c>
      <c r="U124" s="15">
        <v>0.216427174355136</v>
      </c>
      <c r="V124" s="15">
        <v>0</v>
      </c>
      <c r="W124" s="15">
        <v>0</v>
      </c>
      <c r="X124" s="15">
        <v>1.1566352297807201</v>
      </c>
      <c r="Y124" s="15">
        <v>4.38207773746421E-2</v>
      </c>
      <c r="Z124" s="15">
        <v>1.9157021502522301E-2</v>
      </c>
      <c r="AA124" s="15">
        <v>-0.22885568374836501</v>
      </c>
      <c r="AB124" s="15">
        <v>0.16722565701827699</v>
      </c>
      <c r="AC124" s="15">
        <v>3.6533999976185803E-2</v>
      </c>
      <c r="AE124">
        <f t="array" ref="AE124">IF(COUNTIF('Cost regression results'!$H$7:$H$10,1)=0,EXP(SUMPRODUCT(--B124:AC124,TRANSPOSE('Cost regression results'!$H$3:$H$30)))/(1+EXP(SUMPRODUCT(--B124:AC124,TRANSPOSE('Cost regression results'!$H$3:$H$30)))),1)</f>
        <v>0.11781205020434551</v>
      </c>
      <c r="AF124">
        <f>'cost part 2 bs coef'!AE124</f>
        <v>2475.9098294332384</v>
      </c>
      <c r="AG124">
        <f t="shared" si="1"/>
        <v>291.69201312662125</v>
      </c>
    </row>
    <row r="125" spans="1:33" x14ac:dyDescent="0.3">
      <c r="A125">
        <v>124</v>
      </c>
      <c r="B125" s="15">
        <v>-2.0947384063252499</v>
      </c>
      <c r="C125" s="15">
        <v>2.0820111465023698</v>
      </c>
      <c r="D125" s="15">
        <v>3.44290685651761</v>
      </c>
      <c r="E125" s="15">
        <v>2.5631476033849001</v>
      </c>
      <c r="F125" s="15">
        <v>0</v>
      </c>
      <c r="G125" s="15">
        <v>0</v>
      </c>
      <c r="H125" s="15">
        <v>0</v>
      </c>
      <c r="I125" s="15">
        <v>0</v>
      </c>
      <c r="J125" s="15">
        <v>4.9425288785761898</v>
      </c>
      <c r="K125" s="15">
        <v>4.1688208827843196</v>
      </c>
      <c r="L125" s="15">
        <v>4.5275475633102298</v>
      </c>
      <c r="M125" s="15">
        <v>2.8150930910343899</v>
      </c>
      <c r="N125" s="15">
        <v>2.37548265319777</v>
      </c>
      <c r="O125" s="15">
        <v>4.0927516257201404</v>
      </c>
      <c r="P125" s="15">
        <v>4.3253347983035804</v>
      </c>
      <c r="Q125" s="15">
        <v>4.0396503723543997</v>
      </c>
      <c r="R125" s="15">
        <v>1.9009035850946301</v>
      </c>
      <c r="S125" s="15">
        <v>0.63919378155649698</v>
      </c>
      <c r="T125" s="15">
        <v>8.6569307522587194E-2</v>
      </c>
      <c r="U125" s="15">
        <v>0.298309117429646</v>
      </c>
      <c r="V125" s="15">
        <v>0</v>
      </c>
      <c r="W125" s="15">
        <v>0</v>
      </c>
      <c r="X125" s="15">
        <v>1.0523263451688001</v>
      </c>
      <c r="Y125" s="15">
        <v>3.74400473378226E-2</v>
      </c>
      <c r="Z125" s="15">
        <v>2.0582123482229198E-2</v>
      </c>
      <c r="AA125" s="15">
        <v>-0.17919916101703801</v>
      </c>
      <c r="AB125" s="15">
        <v>8.5267136574797495E-2</v>
      </c>
      <c r="AC125" s="15">
        <v>0.107917686331252</v>
      </c>
      <c r="AE125">
        <f t="array" ref="AE125">IF(COUNTIF('Cost regression results'!$H$7:$H$10,1)=0,EXP(SUMPRODUCT(--B125:AC125,TRANSPOSE('Cost regression results'!$H$3:$H$30)))/(1+EXP(SUMPRODUCT(--B125:AC125,TRANSPOSE('Cost regression results'!$H$3:$H$30)))),1)</f>
        <v>0.116852829189022</v>
      </c>
      <c r="AF125">
        <f>'cost part 2 bs coef'!AE125</f>
        <v>2559.7476301163601</v>
      </c>
      <c r="AG125">
        <f t="shared" si="1"/>
        <v>299.11375258899091</v>
      </c>
    </row>
    <row r="126" spans="1:33" x14ac:dyDescent="0.3">
      <c r="A126">
        <v>125</v>
      </c>
      <c r="B126" s="15">
        <v>-2.17982257311118</v>
      </c>
      <c r="C126" s="15">
        <v>2.1423529637389098</v>
      </c>
      <c r="D126" s="15">
        <v>3.623761458173</v>
      </c>
      <c r="E126" s="15">
        <v>2.5523515170618101</v>
      </c>
      <c r="F126" s="15">
        <v>0</v>
      </c>
      <c r="G126" s="15">
        <v>0</v>
      </c>
      <c r="H126" s="15">
        <v>0</v>
      </c>
      <c r="I126" s="15">
        <v>0</v>
      </c>
      <c r="J126" s="15">
        <v>4.7295322196408103</v>
      </c>
      <c r="K126" s="15">
        <v>4.2560762341616201</v>
      </c>
      <c r="L126" s="15">
        <v>4.2478871536015301</v>
      </c>
      <c r="M126" s="15">
        <v>2.71286485000619</v>
      </c>
      <c r="N126" s="15">
        <v>2.4966960288545099</v>
      </c>
      <c r="O126" s="15">
        <v>4.2228421742755202</v>
      </c>
      <c r="P126" s="15">
        <v>4.5724147160484403</v>
      </c>
      <c r="Q126" s="15">
        <v>3.74217582707205</v>
      </c>
      <c r="R126" s="15">
        <v>1.8196437790765501</v>
      </c>
      <c r="S126" s="15">
        <v>0.67421517278110399</v>
      </c>
      <c r="T126" s="15">
        <v>0.151969151931064</v>
      </c>
      <c r="U126" s="15">
        <v>0.28911022422532201</v>
      </c>
      <c r="V126" s="15">
        <v>0</v>
      </c>
      <c r="W126" s="15">
        <v>0</v>
      </c>
      <c r="X126" s="15">
        <v>0.99913711882779299</v>
      </c>
      <c r="Y126" s="15">
        <v>7.0584641110616103E-2</v>
      </c>
      <c r="Z126" s="15">
        <v>2.4155120749378201E-2</v>
      </c>
      <c r="AA126" s="15">
        <v>-0.181474306018685</v>
      </c>
      <c r="AB126" s="15">
        <v>5.6821187752655697E-2</v>
      </c>
      <c r="AC126" s="15">
        <v>9.5507264173774697E-2</v>
      </c>
      <c r="AE126">
        <f t="array" ref="AE126">IF(COUNTIF('Cost regression results'!$H$7:$H$10,1)=0,EXP(SUMPRODUCT(--B126:AC126,TRANSPOSE('Cost regression results'!$H$3:$H$30)))/(1+EXP(SUMPRODUCT(--B126:AC126,TRANSPOSE('Cost regression results'!$H$3:$H$30)))),1)</f>
        <v>0.11458272237751317</v>
      </c>
      <c r="AF126">
        <f>'cost part 2 bs coef'!AE126</f>
        <v>2363.558440563871</v>
      </c>
      <c r="AG126">
        <f t="shared" si="1"/>
        <v>270.82296061815799</v>
      </c>
    </row>
    <row r="127" spans="1:33" x14ac:dyDescent="0.3">
      <c r="A127">
        <v>126</v>
      </c>
      <c r="B127" s="15">
        <v>-2.2380940904309901</v>
      </c>
      <c r="C127" s="15">
        <v>1.80853340636455</v>
      </c>
      <c r="D127" s="15">
        <v>3.3967747501468</v>
      </c>
      <c r="E127" s="15">
        <v>2.7114580761946301</v>
      </c>
      <c r="F127" s="15">
        <v>0</v>
      </c>
      <c r="G127" s="15">
        <v>0</v>
      </c>
      <c r="H127" s="15">
        <v>0</v>
      </c>
      <c r="I127" s="15">
        <v>0</v>
      </c>
      <c r="J127" s="15">
        <v>4.8198014387987698</v>
      </c>
      <c r="K127" s="15">
        <v>4.1666085456075104</v>
      </c>
      <c r="L127" s="15">
        <v>4.4180775003899901</v>
      </c>
      <c r="M127" s="15">
        <v>2.94166700382908</v>
      </c>
      <c r="N127" s="15">
        <v>2.45580573831479</v>
      </c>
      <c r="O127" s="15">
        <v>4.1011619450523602</v>
      </c>
      <c r="P127" s="15">
        <v>4.6706851174296</v>
      </c>
      <c r="Q127" s="15">
        <v>3.9001819285177901</v>
      </c>
      <c r="R127" s="15">
        <v>2.0189615861601902</v>
      </c>
      <c r="S127" s="15">
        <v>0.569171378751545</v>
      </c>
      <c r="T127" s="15">
        <v>0.23818710797673401</v>
      </c>
      <c r="U127" s="15">
        <v>0.29488649752760998</v>
      </c>
      <c r="V127" s="15">
        <v>0</v>
      </c>
      <c r="W127" s="15">
        <v>0</v>
      </c>
      <c r="X127" s="15">
        <v>0.98131382049036198</v>
      </c>
      <c r="Y127" s="15">
        <v>9.5272629623137595E-2</v>
      </c>
      <c r="Z127" s="15">
        <v>2.1297065556651E-2</v>
      </c>
      <c r="AA127" s="15">
        <v>-0.205778259989783</v>
      </c>
      <c r="AB127" s="15">
        <v>8.4452426646633605E-2</v>
      </c>
      <c r="AC127" s="15">
        <v>0.11091674991721</v>
      </c>
      <c r="AE127">
        <f t="array" ref="AE127">IF(COUNTIF('Cost regression results'!$H$7:$H$10,1)=0,EXP(SUMPRODUCT(--B127:AC127,TRANSPOSE('Cost regression results'!$H$3:$H$30)))/(1+EXP(SUMPRODUCT(--B127:AC127,TRANSPOSE('Cost regression results'!$H$3:$H$30)))),1)</f>
        <v>0.11765620365040255</v>
      </c>
      <c r="AF127">
        <f>'cost part 2 bs coef'!AE127</f>
        <v>2525.552960642598</v>
      </c>
      <c r="AG127">
        <f t="shared" si="1"/>
        <v>297.14697346724262</v>
      </c>
    </row>
    <row r="128" spans="1:33" x14ac:dyDescent="0.3">
      <c r="A128">
        <v>127</v>
      </c>
      <c r="B128" s="15">
        <v>-2.2479034390441401</v>
      </c>
      <c r="C128" s="15">
        <v>2.1988652404953801</v>
      </c>
      <c r="D128" s="15">
        <v>3.48792819876964</v>
      </c>
      <c r="E128" s="15">
        <v>2.7813865569148399</v>
      </c>
      <c r="F128" s="15">
        <v>0</v>
      </c>
      <c r="G128" s="15">
        <v>0</v>
      </c>
      <c r="H128" s="15">
        <v>0</v>
      </c>
      <c r="I128" s="15">
        <v>0</v>
      </c>
      <c r="J128" s="15">
        <v>4.4500990476107196</v>
      </c>
      <c r="K128" s="15">
        <v>4.4055152183538002</v>
      </c>
      <c r="L128" s="15">
        <v>4.0543818088437797</v>
      </c>
      <c r="M128" s="15">
        <v>2.5131472929964702</v>
      </c>
      <c r="N128" s="15">
        <v>2.5577576557086301</v>
      </c>
      <c r="O128" s="15">
        <v>3.7627105664369598</v>
      </c>
      <c r="P128" s="15">
        <v>4.0567800227386002</v>
      </c>
      <c r="Q128" s="15">
        <v>3.8742580101962401</v>
      </c>
      <c r="R128" s="15">
        <v>1.95054181659013</v>
      </c>
      <c r="S128" s="15">
        <v>0.62965849873917801</v>
      </c>
      <c r="T128" s="15">
        <v>0.17720335786861199</v>
      </c>
      <c r="U128" s="15">
        <v>0.26473350815142099</v>
      </c>
      <c r="V128" s="15">
        <v>0</v>
      </c>
      <c r="W128" s="15">
        <v>0</v>
      </c>
      <c r="X128" s="15">
        <v>1.0059104974136801</v>
      </c>
      <c r="Y128" s="15">
        <v>0.102673776844836</v>
      </c>
      <c r="Z128" s="15">
        <v>2.3325491073906499E-2</v>
      </c>
      <c r="AA128" s="15">
        <v>-0.177557879624271</v>
      </c>
      <c r="AB128" s="15">
        <v>9.3773946954694307E-2</v>
      </c>
      <c r="AC128" s="15">
        <v>0.15384533606612599</v>
      </c>
      <c r="AE128">
        <f t="array" ref="AE128">IF(COUNTIF('Cost regression results'!$H$7:$H$10,1)=0,EXP(SUMPRODUCT(--B128:AC128,TRANSPOSE('Cost regression results'!$H$3:$H$30)))/(1+EXP(SUMPRODUCT(--B128:AC128,TRANSPOSE('Cost regression results'!$H$3:$H$30)))),1)</f>
        <v>0.11036404631012005</v>
      </c>
      <c r="AF128">
        <f>'cost part 2 bs coef'!AE128</f>
        <v>2500.884748658078</v>
      </c>
      <c r="AG128">
        <f t="shared" si="1"/>
        <v>276.00776021717309</v>
      </c>
    </row>
    <row r="129" spans="1:33" x14ac:dyDescent="0.3">
      <c r="A129">
        <v>128</v>
      </c>
      <c r="B129" s="15">
        <v>-2.2465954084295698</v>
      </c>
      <c r="C129" s="15">
        <v>2.3492193392455101</v>
      </c>
      <c r="D129" s="15">
        <v>3.79545658658171</v>
      </c>
      <c r="E129" s="15">
        <v>2.7401485055324399</v>
      </c>
      <c r="F129" s="15">
        <v>0</v>
      </c>
      <c r="G129" s="15">
        <v>0</v>
      </c>
      <c r="H129" s="15">
        <v>0</v>
      </c>
      <c r="I129" s="15">
        <v>0</v>
      </c>
      <c r="J129" s="15">
        <v>4.8828679437361897</v>
      </c>
      <c r="K129" s="15">
        <v>4.2587639799331498</v>
      </c>
      <c r="L129" s="15">
        <v>4.4814407589019503</v>
      </c>
      <c r="M129" s="15">
        <v>2.8218229613755001</v>
      </c>
      <c r="N129" s="15">
        <v>2.5535921313351402</v>
      </c>
      <c r="O129" s="15">
        <v>4.21805919410198</v>
      </c>
      <c r="P129" s="15">
        <v>4.6792151698421103</v>
      </c>
      <c r="Q129" s="15">
        <v>3.7578687508203701</v>
      </c>
      <c r="R129" s="15">
        <v>1.6369747881113901</v>
      </c>
      <c r="S129" s="15">
        <v>0.46863409986015497</v>
      </c>
      <c r="T129" s="15">
        <v>0.20627910217939999</v>
      </c>
      <c r="U129" s="15">
        <v>0.31166170052461001</v>
      </c>
      <c r="V129" s="15">
        <v>0</v>
      </c>
      <c r="W129" s="15">
        <v>0</v>
      </c>
      <c r="X129" s="15">
        <v>0.96412366550971995</v>
      </c>
      <c r="Y129" s="15">
        <v>5.5109614753216199E-2</v>
      </c>
      <c r="Z129" s="15">
        <v>2.3239714604878101E-2</v>
      </c>
      <c r="AA129" s="15">
        <v>-0.170456219897346</v>
      </c>
      <c r="AB129" s="15">
        <v>0.11569034980908401</v>
      </c>
      <c r="AC129" s="15">
        <v>8.1760275743751498E-2</v>
      </c>
      <c r="AE129">
        <f t="array" ref="AE129">IF(COUNTIF('Cost regression results'!$H$7:$H$10,1)=0,EXP(SUMPRODUCT(--B129:AC129,TRANSPOSE('Cost regression results'!$H$3:$H$30)))/(1+EXP(SUMPRODUCT(--B129:AC129,TRANSPOSE('Cost regression results'!$H$3:$H$30)))),1)</f>
        <v>0.11338878263840542</v>
      </c>
      <c r="AF129">
        <f>'cost part 2 bs coef'!AE129</f>
        <v>2482.1467594283617</v>
      </c>
      <c r="AG129">
        <f t="shared" si="1"/>
        <v>281.44759938144489</v>
      </c>
    </row>
    <row r="130" spans="1:33" x14ac:dyDescent="0.3">
      <c r="A130">
        <v>129</v>
      </c>
      <c r="B130" s="15">
        <v>-2.2696910755600901</v>
      </c>
      <c r="C130" s="15">
        <v>2.22046225483292</v>
      </c>
      <c r="D130" s="15">
        <v>2.8874429854617398</v>
      </c>
      <c r="E130" s="15">
        <v>2.8533756844189102</v>
      </c>
      <c r="F130" s="15">
        <v>0</v>
      </c>
      <c r="G130" s="15">
        <v>0</v>
      </c>
      <c r="H130" s="15">
        <v>0</v>
      </c>
      <c r="I130" s="15">
        <v>0</v>
      </c>
      <c r="J130" s="15">
        <v>4.7173037599798402</v>
      </c>
      <c r="K130" s="15">
        <v>4.2228776895704501</v>
      </c>
      <c r="L130" s="15">
        <v>4.3603566745872504</v>
      </c>
      <c r="M130" s="15">
        <v>2.77449994032522</v>
      </c>
      <c r="N130" s="15">
        <v>2.4932751994298701</v>
      </c>
      <c r="O130" s="15">
        <v>4.1039351573063199</v>
      </c>
      <c r="P130" s="15">
        <v>3.84756077638884</v>
      </c>
      <c r="Q130" s="15">
        <v>3.9005932249859101</v>
      </c>
      <c r="R130" s="15">
        <v>1.7504582537523401</v>
      </c>
      <c r="S130" s="15">
        <v>0.86118379198099204</v>
      </c>
      <c r="T130" s="15">
        <v>0.218739847256053</v>
      </c>
      <c r="U130" s="15">
        <v>0.29921826575452098</v>
      </c>
      <c r="V130" s="15">
        <v>0</v>
      </c>
      <c r="W130" s="15">
        <v>0</v>
      </c>
      <c r="X130" s="15">
        <v>0.860495290898878</v>
      </c>
      <c r="Y130" s="15">
        <v>0.147483365656254</v>
      </c>
      <c r="Z130" s="15">
        <v>2.44883339323443E-2</v>
      </c>
      <c r="AA130" s="15">
        <v>-0.22047603245692099</v>
      </c>
      <c r="AB130" s="15">
        <v>8.5111302712260195E-2</v>
      </c>
      <c r="AC130" s="15">
        <v>0.161339499358472</v>
      </c>
      <c r="AE130">
        <f t="array" ref="AE130">IF(COUNTIF('Cost regression results'!$H$7:$H$10,1)=0,EXP(SUMPRODUCT(--B130:AC130,TRANSPOSE('Cost regression results'!$H$3:$H$30)))/(1+EXP(SUMPRODUCT(--B130:AC130,TRANSPOSE('Cost regression results'!$H$3:$H$30)))),1)</f>
        <v>0.11223690498582863</v>
      </c>
      <c r="AF130">
        <f>'cost part 2 bs coef'!AE130</f>
        <v>2526.9122214448607</v>
      </c>
      <c r="AG130">
        <f t="shared" si="1"/>
        <v>283.61280690583595</v>
      </c>
    </row>
    <row r="131" spans="1:33" x14ac:dyDescent="0.3">
      <c r="A131">
        <v>130</v>
      </c>
      <c r="B131" s="15">
        <v>-2.1466433914703802</v>
      </c>
      <c r="C131" s="15">
        <v>1.8368997149883699</v>
      </c>
      <c r="D131" s="15">
        <v>3.1134711377550599</v>
      </c>
      <c r="E131" s="15">
        <v>2.3607789060015199</v>
      </c>
      <c r="F131" s="15">
        <v>0</v>
      </c>
      <c r="G131" s="15">
        <v>0</v>
      </c>
      <c r="H131" s="15">
        <v>0</v>
      </c>
      <c r="I131" s="15">
        <v>0</v>
      </c>
      <c r="J131" s="15">
        <v>5.0314105694975702</v>
      </c>
      <c r="K131" s="15">
        <v>4.7934697022920298</v>
      </c>
      <c r="L131" s="15">
        <v>4.4500544481807101</v>
      </c>
      <c r="M131" s="15">
        <v>2.95796313326837</v>
      </c>
      <c r="N131" s="15">
        <v>2.35776373890792</v>
      </c>
      <c r="O131" s="15">
        <v>4.00970411702958</v>
      </c>
      <c r="P131" s="15">
        <v>4.4554733682054897</v>
      </c>
      <c r="Q131" s="15">
        <v>3.82387299758989</v>
      </c>
      <c r="R131" s="15">
        <v>2.0813595780886902</v>
      </c>
      <c r="S131" s="15">
        <v>0.69248599584492299</v>
      </c>
      <c r="T131" s="15">
        <v>0.15609876281148599</v>
      </c>
      <c r="U131" s="15">
        <v>0.19800195614638</v>
      </c>
      <c r="V131" s="15">
        <v>0</v>
      </c>
      <c r="W131" s="15">
        <v>0</v>
      </c>
      <c r="X131" s="15">
        <v>0.99182394644466099</v>
      </c>
      <c r="Y131" s="15">
        <v>7.1588838187542303E-2</v>
      </c>
      <c r="Z131" s="15">
        <v>2.2368677754882001E-2</v>
      </c>
      <c r="AA131" s="15">
        <v>-0.20527339746381301</v>
      </c>
      <c r="AB131" s="15">
        <v>6.8083407471798404E-2</v>
      </c>
      <c r="AC131" s="15">
        <v>0.10072665679304101</v>
      </c>
      <c r="AE131">
        <f t="array" ref="AE131">IF(COUNTIF('Cost regression results'!$H$7:$H$10,1)=0,EXP(SUMPRODUCT(--B131:AC131,TRANSPOSE('Cost regression results'!$H$3:$H$30)))/(1+EXP(SUMPRODUCT(--B131:AC131,TRANSPOSE('Cost regression results'!$H$3:$H$30)))),1)</f>
        <v>0.11855321465891797</v>
      </c>
      <c r="AF131">
        <f>'cost part 2 bs coef'!AE131</f>
        <v>2589.4895995095471</v>
      </c>
      <c r="AG131">
        <f t="shared" ref="AG131:AG194" si="2">AE131*AF131</f>
        <v>306.99231634769086</v>
      </c>
    </row>
    <row r="132" spans="1:33" x14ac:dyDescent="0.3">
      <c r="A132">
        <v>131</v>
      </c>
      <c r="B132" s="15">
        <v>-2.2328384734850402</v>
      </c>
      <c r="C132" s="15">
        <v>2.0509101650090802</v>
      </c>
      <c r="D132" s="15">
        <v>3.94108734668918</v>
      </c>
      <c r="E132" s="15">
        <v>2.4768444274137398</v>
      </c>
      <c r="F132" s="15">
        <v>0</v>
      </c>
      <c r="G132" s="15">
        <v>0</v>
      </c>
      <c r="H132" s="15">
        <v>0</v>
      </c>
      <c r="I132" s="15">
        <v>0</v>
      </c>
      <c r="J132" s="15">
        <v>4.9301920042528602</v>
      </c>
      <c r="K132" s="15">
        <v>4.3936544256264503</v>
      </c>
      <c r="L132" s="15">
        <v>4.07292707111821</v>
      </c>
      <c r="M132" s="15">
        <v>3.1909344078627102</v>
      </c>
      <c r="N132" s="15">
        <v>2.6025148487083198</v>
      </c>
      <c r="O132" s="15">
        <v>3.7944591108259398</v>
      </c>
      <c r="P132" s="15">
        <v>4.9475880109371504</v>
      </c>
      <c r="Q132" s="15">
        <v>3.89131486598703</v>
      </c>
      <c r="R132" s="15">
        <v>2.4503591037448298</v>
      </c>
      <c r="S132" s="15">
        <v>0.63165534544027602</v>
      </c>
      <c r="T132" s="15">
        <v>0.118721594850522</v>
      </c>
      <c r="U132" s="15">
        <v>0.270646671287533</v>
      </c>
      <c r="V132" s="15">
        <v>0</v>
      </c>
      <c r="W132" s="15">
        <v>0</v>
      </c>
      <c r="X132" s="15">
        <v>1.00266776206768</v>
      </c>
      <c r="Y132" s="15">
        <v>9.4536948661558304E-2</v>
      </c>
      <c r="Z132" s="15">
        <v>2.2118581438411E-2</v>
      </c>
      <c r="AA132" s="15">
        <v>-0.117987256773103</v>
      </c>
      <c r="AB132" s="15">
        <v>0.110788301779459</v>
      </c>
      <c r="AC132" s="15">
        <v>0.101886490426476</v>
      </c>
      <c r="AE132">
        <f t="array" ref="AE132">IF(COUNTIF('Cost regression results'!$H$7:$H$10,1)=0,EXP(SUMPRODUCT(--B132:AC132,TRANSPOSE('Cost regression results'!$H$3:$H$30)))/(1+EXP(SUMPRODUCT(--B132:AC132,TRANSPOSE('Cost regression results'!$H$3:$H$30)))),1)</f>
        <v>0.10625298186370008</v>
      </c>
      <c r="AF132">
        <f>'cost part 2 bs coef'!AE132</f>
        <v>2403.0211551003526</v>
      </c>
      <c r="AG132">
        <f t="shared" si="2"/>
        <v>255.32816321096539</v>
      </c>
    </row>
    <row r="133" spans="1:33" x14ac:dyDescent="0.3">
      <c r="A133">
        <v>132</v>
      </c>
      <c r="B133" s="15">
        <v>-2.08381019946947</v>
      </c>
      <c r="C133" s="15">
        <v>2.02062617441113</v>
      </c>
      <c r="D133" s="15">
        <v>3.4624604131557901</v>
      </c>
      <c r="E133" s="15">
        <v>2.6941683593948702</v>
      </c>
      <c r="F133" s="15">
        <v>0</v>
      </c>
      <c r="G133" s="15">
        <v>0</v>
      </c>
      <c r="H133" s="15">
        <v>0</v>
      </c>
      <c r="I133" s="15">
        <v>0</v>
      </c>
      <c r="J133" s="15">
        <v>4.7927249420279701</v>
      </c>
      <c r="K133" s="15">
        <v>4.67669622535501</v>
      </c>
      <c r="L133" s="15">
        <v>4.11680731451691</v>
      </c>
      <c r="M133" s="15">
        <v>3.13625093342137</v>
      </c>
      <c r="N133" s="15">
        <v>2.4187474431779998</v>
      </c>
      <c r="O133" s="15">
        <v>3.8883671990929498</v>
      </c>
      <c r="P133" s="15">
        <v>4.2046789018920103</v>
      </c>
      <c r="Q133" s="15">
        <v>3.81748802165218</v>
      </c>
      <c r="R133" s="15">
        <v>1.92680770686805</v>
      </c>
      <c r="S133" s="15">
        <v>0.60211288024625498</v>
      </c>
      <c r="T133" s="15">
        <v>0.14812969037252699</v>
      </c>
      <c r="U133" s="15">
        <v>0.32538695445516802</v>
      </c>
      <c r="V133" s="15">
        <v>0</v>
      </c>
      <c r="W133" s="15">
        <v>0</v>
      </c>
      <c r="X133" s="15">
        <v>1.0609984832487001</v>
      </c>
      <c r="Y133" s="15">
        <v>-7.4152622549023698E-3</v>
      </c>
      <c r="Z133" s="15">
        <v>1.85803838810597E-2</v>
      </c>
      <c r="AA133" s="15">
        <v>-0.22146053955028699</v>
      </c>
      <c r="AB133" s="15">
        <v>0.101881366739763</v>
      </c>
      <c r="AC133" s="15">
        <v>3.6421923394884897E-2</v>
      </c>
      <c r="AE133">
        <f t="array" ref="AE133">IF(COUNTIF('Cost regression results'!$H$7:$H$10,1)=0,EXP(SUMPRODUCT(--B133:AC133,TRANSPOSE('Cost regression results'!$H$3:$H$30)))/(1+EXP(SUMPRODUCT(--B133:AC133,TRANSPOSE('Cost regression results'!$H$3:$H$30)))),1)</f>
        <v>0.12469662231216962</v>
      </c>
      <c r="AF133">
        <f>'cost part 2 bs coef'!AE133</f>
        <v>2409.2588855119275</v>
      </c>
      <c r="AG133">
        <f t="shared" si="2"/>
        <v>300.42644529891953</v>
      </c>
    </row>
    <row r="134" spans="1:33" x14ac:dyDescent="0.3">
      <c r="A134">
        <v>133</v>
      </c>
      <c r="B134" s="15">
        <v>-2.2086246855698199</v>
      </c>
      <c r="C134" s="15">
        <v>1.94176735593657</v>
      </c>
      <c r="D134" s="15">
        <v>3.53322711095664</v>
      </c>
      <c r="E134" s="15">
        <v>2.5621557149299998</v>
      </c>
      <c r="F134" s="15">
        <v>0</v>
      </c>
      <c r="G134" s="15">
        <v>0</v>
      </c>
      <c r="H134" s="15">
        <v>0</v>
      </c>
      <c r="I134" s="15">
        <v>0</v>
      </c>
      <c r="J134" s="15">
        <v>5.3244015207180002</v>
      </c>
      <c r="K134" s="15">
        <v>4.3107253840811799</v>
      </c>
      <c r="L134" s="15">
        <v>4.2545836785276903</v>
      </c>
      <c r="M134" s="15">
        <v>3.1838881224692601</v>
      </c>
      <c r="N134" s="15">
        <v>2.4878976065769498</v>
      </c>
      <c r="O134" s="15">
        <v>4.0801586510129502</v>
      </c>
      <c r="P134" s="15">
        <v>4.7694528480694096</v>
      </c>
      <c r="Q134" s="15">
        <v>3.9356298235621798</v>
      </c>
      <c r="R134" s="15">
        <v>1.7436509925452599</v>
      </c>
      <c r="S134" s="15">
        <v>0.60519126304041704</v>
      </c>
      <c r="T134" s="15">
        <v>0.12463801984190501</v>
      </c>
      <c r="U134" s="15">
        <v>0.26277809022222398</v>
      </c>
      <c r="V134" s="15">
        <v>0</v>
      </c>
      <c r="W134" s="15">
        <v>0</v>
      </c>
      <c r="X134" s="15">
        <v>1.05132303611519</v>
      </c>
      <c r="Y134" s="15">
        <v>4.8535709781025803E-2</v>
      </c>
      <c r="Z134" s="15">
        <v>2.4562317391714002E-2</v>
      </c>
      <c r="AA134" s="15">
        <v>-0.169180958910263</v>
      </c>
      <c r="AB134" s="15">
        <v>0.116251053657878</v>
      </c>
      <c r="AC134" s="15">
        <v>0.126700178862097</v>
      </c>
      <c r="AE134">
        <f t="array" ref="AE134">IF(COUNTIF('Cost regression results'!$H$7:$H$10,1)=0,EXP(SUMPRODUCT(--B134:AC134,TRANSPOSE('Cost regression results'!$H$3:$H$30)))/(1+EXP(SUMPRODUCT(--B134:AC134,TRANSPOSE('Cost regression results'!$H$3:$H$30)))),1)</f>
        <v>0.10898215637855611</v>
      </c>
      <c r="AF134">
        <f>'cost part 2 bs coef'!AE134</f>
        <v>2544.1120546491761</v>
      </c>
      <c r="AG134">
        <f t="shared" si="2"/>
        <v>277.26281778434623</v>
      </c>
    </row>
    <row r="135" spans="1:33" x14ac:dyDescent="0.3">
      <c r="A135">
        <v>134</v>
      </c>
      <c r="B135" s="15">
        <v>-2.2368836079558001</v>
      </c>
      <c r="C135" s="15">
        <v>2.07762868183528</v>
      </c>
      <c r="D135" s="15">
        <v>3.8668301473086801</v>
      </c>
      <c r="E135" s="15">
        <v>2.5118049287178201</v>
      </c>
      <c r="F135" s="15">
        <v>0</v>
      </c>
      <c r="G135" s="15">
        <v>0</v>
      </c>
      <c r="H135" s="15">
        <v>0</v>
      </c>
      <c r="I135" s="15">
        <v>0</v>
      </c>
      <c r="J135" s="15">
        <v>4.9642663180848201</v>
      </c>
      <c r="K135" s="15">
        <v>4.3972978223909296</v>
      </c>
      <c r="L135" s="15">
        <v>4.1797080670495497</v>
      </c>
      <c r="M135" s="15">
        <v>2.8672880871528799</v>
      </c>
      <c r="N135" s="15">
        <v>2.5231586899432901</v>
      </c>
      <c r="O135" s="15">
        <v>4.16455948027187</v>
      </c>
      <c r="P135" s="15">
        <v>4.2087130387142704</v>
      </c>
      <c r="Q135" s="15">
        <v>3.9821020713789101</v>
      </c>
      <c r="R135" s="15">
        <v>1.8091523084411001</v>
      </c>
      <c r="S135" s="15">
        <v>0.65176604000379401</v>
      </c>
      <c r="T135" s="15">
        <v>0.18133440759175601</v>
      </c>
      <c r="U135" s="15">
        <v>0.29989577579357102</v>
      </c>
      <c r="V135" s="15">
        <v>0</v>
      </c>
      <c r="W135" s="15">
        <v>0</v>
      </c>
      <c r="X135" s="15">
        <v>0.88190797688168499</v>
      </c>
      <c r="Y135" s="15">
        <v>8.9101026360326296E-2</v>
      </c>
      <c r="Z135" s="15">
        <v>2.49792544753508E-2</v>
      </c>
      <c r="AA135" s="15">
        <v>-0.193570853709021</v>
      </c>
      <c r="AB135" s="15">
        <v>0.107587888244079</v>
      </c>
      <c r="AC135" s="15">
        <v>9.3202878163602995E-2</v>
      </c>
      <c r="AE135">
        <f t="array" ref="AE135">IF(COUNTIF('Cost regression results'!$H$7:$H$10,1)=0,EXP(SUMPRODUCT(--B135:AC135,TRANSPOSE('Cost regression results'!$H$3:$H$30)))/(1+EXP(SUMPRODUCT(--B135:AC135,TRANSPOSE('Cost regression results'!$H$3:$H$30)))),1)</f>
        <v>0.11174546608401943</v>
      </c>
      <c r="AF135">
        <f>'cost part 2 bs coef'!AE135</f>
        <v>2558.5609081466355</v>
      </c>
      <c r="AG135">
        <f t="shared" si="2"/>
        <v>285.90758118519778</v>
      </c>
    </row>
    <row r="136" spans="1:33" x14ac:dyDescent="0.3">
      <c r="A136">
        <v>135</v>
      </c>
      <c r="B136" s="15">
        <v>-2.2661685499624</v>
      </c>
      <c r="C136" s="15">
        <v>2.3174406418524698</v>
      </c>
      <c r="D136" s="15">
        <v>3.6386266246429702</v>
      </c>
      <c r="E136" s="15">
        <v>2.7573671636508501</v>
      </c>
      <c r="F136" s="15">
        <v>0</v>
      </c>
      <c r="G136" s="15">
        <v>0</v>
      </c>
      <c r="H136" s="15">
        <v>0</v>
      </c>
      <c r="I136" s="15">
        <v>0</v>
      </c>
      <c r="J136" s="15">
        <v>4.6786790366861197</v>
      </c>
      <c r="K136" s="15">
        <v>5.0223686542165904</v>
      </c>
      <c r="L136" s="15">
        <v>4.4113414372549098</v>
      </c>
      <c r="M136" s="15">
        <v>2.6558646283071701</v>
      </c>
      <c r="N136" s="15">
        <v>2.5547338869664902</v>
      </c>
      <c r="O136" s="15">
        <v>4.0060528356118699</v>
      </c>
      <c r="P136" s="15">
        <v>4.4638812153983096</v>
      </c>
      <c r="Q136" s="15">
        <v>3.8011454795134099</v>
      </c>
      <c r="R136" s="15">
        <v>1.8868571610567999</v>
      </c>
      <c r="S136" s="15">
        <v>0.61871449298829595</v>
      </c>
      <c r="T136" s="15">
        <v>0.1571259603381</v>
      </c>
      <c r="U136" s="15">
        <v>0.26937432592065702</v>
      </c>
      <c r="V136" s="15">
        <v>0</v>
      </c>
      <c r="W136" s="15">
        <v>0</v>
      </c>
      <c r="X136" s="15">
        <v>0.93207021693589598</v>
      </c>
      <c r="Y136" s="15">
        <v>6.7900700818326706E-2</v>
      </c>
      <c r="Z136" s="15">
        <v>2.6639740443118301E-2</v>
      </c>
      <c r="AA136" s="15">
        <v>-0.18475821051920499</v>
      </c>
      <c r="AB136" s="15">
        <v>0.109889629624614</v>
      </c>
      <c r="AC136" s="15">
        <v>0.13098887653246999</v>
      </c>
      <c r="AE136">
        <f t="array" ref="AE136">IF(COUNTIF('Cost regression results'!$H$7:$H$10,1)=0,EXP(SUMPRODUCT(--B136:AC136,TRANSPOSE('Cost regression results'!$H$3:$H$30)))/(1+EXP(SUMPRODUCT(--B136:AC136,TRANSPOSE('Cost regression results'!$H$3:$H$30)))),1)</f>
        <v>0.10643444852151589</v>
      </c>
      <c r="AF136">
        <f>'cost part 2 bs coef'!AE136</f>
        <v>2492.4687113446839</v>
      </c>
      <c r="AG136">
        <f t="shared" si="2"/>
        <v>265.28453274910481</v>
      </c>
    </row>
    <row r="137" spans="1:33" x14ac:dyDescent="0.3">
      <c r="A137">
        <v>136</v>
      </c>
      <c r="B137" s="15">
        <v>-2.19016647978221</v>
      </c>
      <c r="C137" s="15">
        <v>2.21228809900725</v>
      </c>
      <c r="D137" s="15">
        <v>3.5152157579833401</v>
      </c>
      <c r="E137" s="15">
        <v>2.4755695878424802</v>
      </c>
      <c r="F137" s="15">
        <v>0</v>
      </c>
      <c r="G137" s="15">
        <v>0</v>
      </c>
      <c r="H137" s="15">
        <v>0</v>
      </c>
      <c r="I137" s="15">
        <v>0</v>
      </c>
      <c r="J137" s="15">
        <v>5.0570224988157602</v>
      </c>
      <c r="K137" s="15">
        <v>4.4857691476529302</v>
      </c>
      <c r="L137" s="15">
        <v>4.4327434160577202</v>
      </c>
      <c r="M137" s="15">
        <v>2.5870447454605898</v>
      </c>
      <c r="N137" s="15">
        <v>2.5798244674964601</v>
      </c>
      <c r="O137" s="15">
        <v>3.8599782723497702</v>
      </c>
      <c r="P137" s="15">
        <v>4.6873773423636296</v>
      </c>
      <c r="Q137" s="15">
        <v>3.6940343780872098</v>
      </c>
      <c r="R137" s="15">
        <v>1.8584582397265701</v>
      </c>
      <c r="S137" s="15">
        <v>0.49445270754825299</v>
      </c>
      <c r="T137" s="15">
        <v>0.151551597028459</v>
      </c>
      <c r="U137" s="15">
        <v>0.23763603654335799</v>
      </c>
      <c r="V137" s="15">
        <v>0</v>
      </c>
      <c r="W137" s="15">
        <v>0</v>
      </c>
      <c r="X137" s="15">
        <v>1.01120855050712</v>
      </c>
      <c r="Y137" s="15">
        <v>7.1693223671074099E-2</v>
      </c>
      <c r="Z137" s="15">
        <v>2.01434114808394E-2</v>
      </c>
      <c r="AA137" s="15">
        <v>-0.14597776843903501</v>
      </c>
      <c r="AB137" s="15">
        <v>6.9473378498402599E-2</v>
      </c>
      <c r="AC137" s="15">
        <v>4.9426846063369702E-2</v>
      </c>
      <c r="AE137">
        <f t="array" ref="AE137">IF(COUNTIF('Cost regression results'!$H$7:$H$10,1)=0,EXP(SUMPRODUCT(--B137:AC137,TRANSPOSE('Cost regression results'!$H$3:$H$30)))/(1+EXP(SUMPRODUCT(--B137:AC137,TRANSPOSE('Cost regression results'!$H$3:$H$30)))),1)</f>
        <v>0.11377830566183121</v>
      </c>
      <c r="AF137">
        <f>'cost part 2 bs coef'!AE137</f>
        <v>2567.1776101375699</v>
      </c>
      <c r="AG137">
        <f t="shared" si="2"/>
        <v>292.0891188144418</v>
      </c>
    </row>
    <row r="138" spans="1:33" x14ac:dyDescent="0.3">
      <c r="A138">
        <v>137</v>
      </c>
      <c r="B138" s="15">
        <v>-2.2666730946029201</v>
      </c>
      <c r="C138" s="15">
        <v>2.2807138201589501</v>
      </c>
      <c r="D138" s="15">
        <v>3.4031714876771502</v>
      </c>
      <c r="E138" s="15">
        <v>2.57622076213045</v>
      </c>
      <c r="F138" s="15">
        <v>0</v>
      </c>
      <c r="G138" s="15">
        <v>0</v>
      </c>
      <c r="H138" s="15">
        <v>0</v>
      </c>
      <c r="I138" s="15">
        <v>0</v>
      </c>
      <c r="J138" s="15">
        <v>4.5732829702069902</v>
      </c>
      <c r="K138" s="15">
        <v>3.8961166106642802</v>
      </c>
      <c r="L138" s="15">
        <v>4.1224038498537299</v>
      </c>
      <c r="M138" s="15">
        <v>2.9564963794962602</v>
      </c>
      <c r="N138" s="15">
        <v>2.6046043773619401</v>
      </c>
      <c r="O138" s="15">
        <v>3.9623279023663698</v>
      </c>
      <c r="P138" s="15">
        <v>4.2741110626314303</v>
      </c>
      <c r="Q138" s="15">
        <v>3.6986059315297402</v>
      </c>
      <c r="R138" s="15">
        <v>1.79120084237208</v>
      </c>
      <c r="S138" s="15">
        <v>0.79673106033522401</v>
      </c>
      <c r="T138" s="15">
        <v>0.121656391768034</v>
      </c>
      <c r="U138" s="15">
        <v>0.25043139200141701</v>
      </c>
      <c r="V138" s="15">
        <v>0</v>
      </c>
      <c r="W138" s="15">
        <v>0</v>
      </c>
      <c r="X138" s="15">
        <v>0.98388048211268997</v>
      </c>
      <c r="Y138" s="15">
        <v>8.1611126985109306E-2</v>
      </c>
      <c r="Z138" s="15">
        <v>2.42159355091685E-2</v>
      </c>
      <c r="AA138" s="15">
        <v>-0.14769796841980401</v>
      </c>
      <c r="AB138" s="15">
        <v>0.13683749009896101</v>
      </c>
      <c r="AC138" s="15">
        <v>0.100384491840045</v>
      </c>
      <c r="AE138">
        <f t="array" ref="AE138">IF(COUNTIF('Cost regression results'!$H$7:$H$10,1)=0,EXP(SUMPRODUCT(--B138:AC138,TRANSPOSE('Cost regression results'!$H$3:$H$30)))/(1+EXP(SUMPRODUCT(--B138:AC138,TRANSPOSE('Cost regression results'!$H$3:$H$30)))),1)</f>
        <v>0.10321815606839688</v>
      </c>
      <c r="AF138">
        <f>'cost part 2 bs coef'!AE138</f>
        <v>2586.8899428175214</v>
      </c>
      <c r="AG138">
        <f t="shared" si="2"/>
        <v>267.01400984950521</v>
      </c>
    </row>
    <row r="139" spans="1:33" x14ac:dyDescent="0.3">
      <c r="A139">
        <v>138</v>
      </c>
      <c r="B139" s="15">
        <v>-2.1609978735668198</v>
      </c>
      <c r="C139" s="15">
        <v>2.1239528992119898</v>
      </c>
      <c r="D139" s="15">
        <v>3.80855435164078</v>
      </c>
      <c r="E139" s="15">
        <v>2.5885483110128802</v>
      </c>
      <c r="F139" s="15">
        <v>0</v>
      </c>
      <c r="G139" s="15">
        <v>0</v>
      </c>
      <c r="H139" s="15">
        <v>0</v>
      </c>
      <c r="I139" s="15">
        <v>0</v>
      </c>
      <c r="J139" s="15">
        <v>4.3949322012872596</v>
      </c>
      <c r="K139" s="15">
        <v>4.5403005694916496</v>
      </c>
      <c r="L139" s="15">
        <v>4.3535874344358101</v>
      </c>
      <c r="M139" s="15">
        <v>3.33535221335636</v>
      </c>
      <c r="N139" s="15">
        <v>2.3609013527948699</v>
      </c>
      <c r="O139" s="15">
        <v>3.9994024101116699</v>
      </c>
      <c r="P139" s="15">
        <v>4.4304905940031896</v>
      </c>
      <c r="Q139" s="15">
        <v>3.9235034694301198</v>
      </c>
      <c r="R139" s="15">
        <v>1.26330996963483</v>
      </c>
      <c r="S139" s="15">
        <v>0.54166270091303903</v>
      </c>
      <c r="T139" s="15">
        <v>9.7861314369381405E-2</v>
      </c>
      <c r="U139" s="15">
        <v>0.251980995426487</v>
      </c>
      <c r="V139" s="15">
        <v>0</v>
      </c>
      <c r="W139" s="15">
        <v>0</v>
      </c>
      <c r="X139" s="15">
        <v>0.96275514989432098</v>
      </c>
      <c r="Y139" s="15">
        <v>3.3567658675261E-2</v>
      </c>
      <c r="Z139" s="15">
        <v>2.11142737986614E-2</v>
      </c>
      <c r="AA139" s="15">
        <v>-0.16577192283379899</v>
      </c>
      <c r="AB139" s="15">
        <v>0.123729099481184</v>
      </c>
      <c r="AC139" s="15">
        <v>0.14695365058583201</v>
      </c>
      <c r="AE139">
        <f t="array" ref="AE139">IF(COUNTIF('Cost regression results'!$H$7:$H$10,1)=0,EXP(SUMPRODUCT(--B139:AC139,TRANSPOSE('Cost regression results'!$H$3:$H$30)))/(1+EXP(SUMPRODUCT(--B139:AC139,TRANSPOSE('Cost regression results'!$H$3:$H$30)))),1)</f>
        <v>0.11126181683584715</v>
      </c>
      <c r="AF139">
        <f>'cost part 2 bs coef'!AE139</f>
        <v>2471.7164284130608</v>
      </c>
      <c r="AG139">
        <f t="shared" si="2"/>
        <v>275.00766052824827</v>
      </c>
    </row>
    <row r="140" spans="1:33" x14ac:dyDescent="0.3">
      <c r="A140">
        <v>139</v>
      </c>
      <c r="B140" s="15">
        <v>-2.1558986774525799</v>
      </c>
      <c r="C140" s="15">
        <v>1.88179893921428</v>
      </c>
      <c r="D140" s="15">
        <v>3.3813809850477998</v>
      </c>
      <c r="E140" s="15">
        <v>2.9591625672555102</v>
      </c>
      <c r="F140" s="15">
        <v>0</v>
      </c>
      <c r="G140" s="15">
        <v>0</v>
      </c>
      <c r="H140" s="15">
        <v>0</v>
      </c>
      <c r="I140" s="15">
        <v>0</v>
      </c>
      <c r="J140" s="15">
        <v>4.7791941096950801</v>
      </c>
      <c r="K140" s="15">
        <v>4.1325268731854701</v>
      </c>
      <c r="L140" s="15">
        <v>4.1198193527025104</v>
      </c>
      <c r="M140" s="15">
        <v>3.1366019085669001</v>
      </c>
      <c r="N140" s="15">
        <v>2.2898854696511299</v>
      </c>
      <c r="O140" s="15">
        <v>3.9106808654529002</v>
      </c>
      <c r="P140" s="15">
        <v>4.5136365906301803</v>
      </c>
      <c r="Q140" s="15">
        <v>3.6589792219138801</v>
      </c>
      <c r="R140" s="15">
        <v>1.9781487042628201</v>
      </c>
      <c r="S140" s="15">
        <v>0.50249537835199798</v>
      </c>
      <c r="T140" s="15">
        <v>0.16180761175789701</v>
      </c>
      <c r="U140" s="15">
        <v>0.25491360132956398</v>
      </c>
      <c r="V140" s="15">
        <v>0</v>
      </c>
      <c r="W140" s="15">
        <v>0</v>
      </c>
      <c r="X140" s="15">
        <v>0.95081701895804005</v>
      </c>
      <c r="Y140" s="15">
        <v>9.49592344354281E-2</v>
      </c>
      <c r="Z140" s="15">
        <v>1.9226031177606299E-2</v>
      </c>
      <c r="AA140" s="15">
        <v>-0.26132853344276302</v>
      </c>
      <c r="AB140" s="15">
        <v>0.110577013717944</v>
      </c>
      <c r="AC140" s="15">
        <v>8.0539555611019206E-2</v>
      </c>
      <c r="AE140">
        <f t="array" ref="AE140">IF(COUNTIF('Cost regression results'!$H$7:$H$10,1)=0,EXP(SUMPRODUCT(--B140:AC140,TRANSPOSE('Cost regression results'!$H$3:$H$30)))/(1+EXP(SUMPRODUCT(--B140:AC140,TRANSPOSE('Cost regression results'!$H$3:$H$30)))),1)</f>
        <v>0.11841257107060743</v>
      </c>
      <c r="AF140">
        <f>'cost part 2 bs coef'!AE140</f>
        <v>2374.3990915816403</v>
      </c>
      <c r="AG140">
        <f t="shared" si="2"/>
        <v>281.15870118189667</v>
      </c>
    </row>
    <row r="141" spans="1:33" x14ac:dyDescent="0.3">
      <c r="A141">
        <v>140</v>
      </c>
      <c r="B141" s="15">
        <v>-2.1287662702677301</v>
      </c>
      <c r="C141" s="15">
        <v>1.9118118093515299</v>
      </c>
      <c r="D141" s="15">
        <v>3.1104466529998702</v>
      </c>
      <c r="E141" s="15">
        <v>2.8010775800798502</v>
      </c>
      <c r="F141" s="15">
        <v>0</v>
      </c>
      <c r="G141" s="15">
        <v>0</v>
      </c>
      <c r="H141" s="15">
        <v>0</v>
      </c>
      <c r="I141" s="15">
        <v>0</v>
      </c>
      <c r="J141" s="15">
        <v>5.1302872479905703</v>
      </c>
      <c r="K141" s="15">
        <v>4.4609926081627496</v>
      </c>
      <c r="L141" s="15">
        <v>4.6480813037436803</v>
      </c>
      <c r="M141" s="15">
        <v>3.2094293181354101</v>
      </c>
      <c r="N141" s="15">
        <v>2.3771198877825501</v>
      </c>
      <c r="O141" s="15">
        <v>4.2932799459686404</v>
      </c>
      <c r="P141" s="15">
        <v>4.6618138323109104</v>
      </c>
      <c r="Q141" s="15">
        <v>3.8187428271297801</v>
      </c>
      <c r="R141" s="15">
        <v>1.58799843380461</v>
      </c>
      <c r="S141" s="15">
        <v>0.59547710900595696</v>
      </c>
      <c r="T141" s="15">
        <v>0.16131302045173199</v>
      </c>
      <c r="U141" s="15">
        <v>0.33490520021915399</v>
      </c>
      <c r="V141" s="15">
        <v>0</v>
      </c>
      <c r="W141" s="15">
        <v>0</v>
      </c>
      <c r="X141" s="15">
        <v>1.1212424065337201</v>
      </c>
      <c r="Y141" s="15">
        <v>6.6699740111067496E-2</v>
      </c>
      <c r="Z141" s="15">
        <v>2.2811408232932699E-2</v>
      </c>
      <c r="AA141" s="15">
        <v>-0.219252428329579</v>
      </c>
      <c r="AB141" s="15">
        <v>4.3330710770047E-2</v>
      </c>
      <c r="AC141" s="15">
        <v>8.9435016500776399E-2</v>
      </c>
      <c r="AE141">
        <f t="array" ref="AE141">IF(COUNTIF('Cost regression results'!$H$7:$H$10,1)=0,EXP(SUMPRODUCT(--B141:AC141,TRANSPOSE('Cost regression results'!$H$3:$H$30)))/(1+EXP(SUMPRODUCT(--B141:AC141,TRANSPOSE('Cost regression results'!$H$3:$H$30)))),1)</f>
        <v>0.12095460444400552</v>
      </c>
      <c r="AF141">
        <f>'cost part 2 bs coef'!AE141</f>
        <v>2588.8532291167089</v>
      </c>
      <c r="AG141">
        <f t="shared" si="2"/>
        <v>313.13371829139794</v>
      </c>
    </row>
    <row r="142" spans="1:33" x14ac:dyDescent="0.3">
      <c r="A142">
        <v>141</v>
      </c>
      <c r="B142" s="15">
        <v>-2.26048832516154</v>
      </c>
      <c r="C142" s="15">
        <v>1.7134390992403301</v>
      </c>
      <c r="D142" s="15">
        <v>3.4357016060878198</v>
      </c>
      <c r="E142" s="15">
        <v>2.5482656936852699</v>
      </c>
      <c r="F142" s="15">
        <v>0</v>
      </c>
      <c r="G142" s="15">
        <v>0</v>
      </c>
      <c r="H142" s="15">
        <v>0</v>
      </c>
      <c r="I142" s="15">
        <v>0</v>
      </c>
      <c r="J142" s="15">
        <v>5.2363921505185296</v>
      </c>
      <c r="K142" s="15">
        <v>4.1911012100877398</v>
      </c>
      <c r="L142" s="15">
        <v>4.3154104263191799</v>
      </c>
      <c r="M142" s="15">
        <v>3.1486332853501899</v>
      </c>
      <c r="N142" s="15">
        <v>2.5684496083097499</v>
      </c>
      <c r="O142" s="15">
        <v>4.0950916455388997</v>
      </c>
      <c r="P142" s="15">
        <v>4.7231269989743998</v>
      </c>
      <c r="Q142" s="15">
        <v>3.8540251000110999</v>
      </c>
      <c r="R142" s="15">
        <v>2.13810144504304</v>
      </c>
      <c r="S142" s="15">
        <v>0.61068052998188904</v>
      </c>
      <c r="T142" s="15">
        <v>0.177484685179775</v>
      </c>
      <c r="U142" s="15">
        <v>0.224366009564192</v>
      </c>
      <c r="V142" s="15">
        <v>0</v>
      </c>
      <c r="W142" s="15">
        <v>0</v>
      </c>
      <c r="X142" s="15">
        <v>1.07037517017943</v>
      </c>
      <c r="Y142" s="15">
        <v>6.77821237128194E-2</v>
      </c>
      <c r="Z142" s="15">
        <v>2.61784235245274E-2</v>
      </c>
      <c r="AA142" s="15">
        <v>-0.16925484103161001</v>
      </c>
      <c r="AB142" s="15">
        <v>0.15896472227580899</v>
      </c>
      <c r="AC142" s="15">
        <v>9.6673243518546698E-2</v>
      </c>
      <c r="AE142">
        <f t="array" ref="AE142">IF(COUNTIF('Cost regression results'!$H$7:$H$10,1)=0,EXP(SUMPRODUCT(--B142:AC142,TRANSPOSE('Cost regression results'!$H$3:$H$30)))/(1+EXP(SUMPRODUCT(--B142:AC142,TRANSPOSE('Cost regression results'!$H$3:$H$30)))),1)</f>
        <v>0.10896776153106667</v>
      </c>
      <c r="AF142">
        <f>'cost part 2 bs coef'!AE142</f>
        <v>2483.2536077071891</v>
      </c>
      <c r="AG142">
        <f t="shared" si="2"/>
        <v>270.59458694579797</v>
      </c>
    </row>
    <row r="143" spans="1:33" x14ac:dyDescent="0.3">
      <c r="A143">
        <v>142</v>
      </c>
      <c r="B143" s="15">
        <v>-2.2550437576747902</v>
      </c>
      <c r="C143" s="15">
        <v>2.12663290944842</v>
      </c>
      <c r="D143" s="15">
        <v>3.4698748240837598</v>
      </c>
      <c r="E143" s="15">
        <v>2.4636820602592699</v>
      </c>
      <c r="F143" s="15">
        <v>0</v>
      </c>
      <c r="G143" s="15">
        <v>0</v>
      </c>
      <c r="H143" s="15">
        <v>0</v>
      </c>
      <c r="I143" s="15">
        <v>0</v>
      </c>
      <c r="J143" s="15">
        <v>5.2058734828703104</v>
      </c>
      <c r="K143" s="15">
        <v>4.47633810770136</v>
      </c>
      <c r="L143" s="15">
        <v>4.6618546722374301</v>
      </c>
      <c r="M143" s="15">
        <v>2.9315630809717002</v>
      </c>
      <c r="N143" s="15">
        <v>2.4338725606590099</v>
      </c>
      <c r="O143" s="15">
        <v>4.0418906623373596</v>
      </c>
      <c r="P143" s="15">
        <v>4.5979774512861997</v>
      </c>
      <c r="Q143" s="15">
        <v>3.8815050519218199</v>
      </c>
      <c r="R143" s="15">
        <v>1.67281740938127</v>
      </c>
      <c r="S143" s="15">
        <v>0.63562629619563404</v>
      </c>
      <c r="T143" s="15">
        <v>0.16084873103983</v>
      </c>
      <c r="U143" s="15">
        <v>0.22546039419132999</v>
      </c>
      <c r="V143" s="15">
        <v>0</v>
      </c>
      <c r="W143" s="15">
        <v>0</v>
      </c>
      <c r="X143" s="15">
        <v>0.94034811155970899</v>
      </c>
      <c r="Y143" s="15">
        <v>6.7693805667944196E-2</v>
      </c>
      <c r="Z143" s="15">
        <v>2.5047651573463999E-2</v>
      </c>
      <c r="AA143" s="15">
        <v>-0.13855495879369001</v>
      </c>
      <c r="AB143" s="15">
        <v>0.120031974158745</v>
      </c>
      <c r="AC143" s="15">
        <v>0.13721048796371499</v>
      </c>
      <c r="AE143">
        <f t="array" ref="AE143">IF(COUNTIF('Cost regression results'!$H$7:$H$10,1)=0,EXP(SUMPRODUCT(--B143:AC143,TRANSPOSE('Cost regression results'!$H$3:$H$30)))/(1+EXP(SUMPRODUCT(--B143:AC143,TRANSPOSE('Cost regression results'!$H$3:$H$30)))),1)</f>
        <v>0.10796209981902677</v>
      </c>
      <c r="AF143">
        <f>'cost part 2 bs coef'!AE143</f>
        <v>2603.9140577630565</v>
      </c>
      <c r="AG143">
        <f t="shared" si="2"/>
        <v>281.12402942438212</v>
      </c>
    </row>
    <row r="144" spans="1:33" x14ac:dyDescent="0.3">
      <c r="A144">
        <v>143</v>
      </c>
      <c r="B144" s="15">
        <v>-2.2198523035553701</v>
      </c>
      <c r="C144" s="15">
        <v>1.7718806265006</v>
      </c>
      <c r="D144" s="15">
        <v>2.7117583205418301</v>
      </c>
      <c r="E144" s="15">
        <v>2.5714704447473</v>
      </c>
      <c r="F144" s="15">
        <v>0</v>
      </c>
      <c r="G144" s="15">
        <v>0</v>
      </c>
      <c r="H144" s="15">
        <v>0</v>
      </c>
      <c r="I144" s="15">
        <v>0</v>
      </c>
      <c r="J144" s="15">
        <v>4.9065023937226897</v>
      </c>
      <c r="K144" s="15">
        <v>4.3785282891372503</v>
      </c>
      <c r="L144" s="15">
        <v>4.2570297311239598</v>
      </c>
      <c r="M144" s="15">
        <v>3.02784912036828</v>
      </c>
      <c r="N144" s="15">
        <v>2.46762652768889</v>
      </c>
      <c r="O144" s="15">
        <v>3.7196505649604701</v>
      </c>
      <c r="P144" s="15">
        <v>4.4837479639477698</v>
      </c>
      <c r="Q144" s="15">
        <v>3.7524439156985898</v>
      </c>
      <c r="R144" s="15">
        <v>1.6615063971842801</v>
      </c>
      <c r="S144" s="15">
        <v>0.635477852180516</v>
      </c>
      <c r="T144" s="15">
        <v>0.13422451485727699</v>
      </c>
      <c r="U144" s="15">
        <v>0.25026357403348998</v>
      </c>
      <c r="V144" s="15">
        <v>0</v>
      </c>
      <c r="W144" s="15">
        <v>0</v>
      </c>
      <c r="X144" s="15">
        <v>0.80861755914635902</v>
      </c>
      <c r="Y144" s="15">
        <v>0.13965737849600099</v>
      </c>
      <c r="Z144" s="15">
        <v>2.12221695094762E-2</v>
      </c>
      <c r="AA144" s="15">
        <v>-0.139364593798255</v>
      </c>
      <c r="AB144" s="15">
        <v>9.3411068926076798E-2</v>
      </c>
      <c r="AC144" s="15">
        <v>0.11282957717222999</v>
      </c>
      <c r="AE144">
        <f t="array" ref="AE144">IF(COUNTIF('Cost regression results'!$H$7:$H$10,1)=0,EXP(SUMPRODUCT(--B144:AC144,TRANSPOSE('Cost regression results'!$H$3:$H$30)))/(1+EXP(SUMPRODUCT(--B144:AC144,TRANSPOSE('Cost regression results'!$H$3:$H$30)))),1)</f>
        <v>0.10904985515398082</v>
      </c>
      <c r="AF144">
        <f>'cost part 2 bs coef'!AE144</f>
        <v>2470.3295529779407</v>
      </c>
      <c r="AG144">
        <f t="shared" si="2"/>
        <v>269.38907993484258</v>
      </c>
    </row>
    <row r="145" spans="1:33" x14ac:dyDescent="0.3">
      <c r="A145">
        <v>144</v>
      </c>
      <c r="B145" s="15">
        <v>-2.25121100700829</v>
      </c>
      <c r="C145" s="15">
        <v>2.3491861191685501</v>
      </c>
      <c r="D145" s="15">
        <v>3.4255724645179799</v>
      </c>
      <c r="E145" s="15">
        <v>2.5936967752581301</v>
      </c>
      <c r="F145" s="15">
        <v>0</v>
      </c>
      <c r="G145" s="15">
        <v>0</v>
      </c>
      <c r="H145" s="15">
        <v>0</v>
      </c>
      <c r="I145" s="15">
        <v>0</v>
      </c>
      <c r="J145" s="15">
        <v>4.9779355091238298</v>
      </c>
      <c r="K145" s="15">
        <v>4.5996162921948196</v>
      </c>
      <c r="L145" s="15">
        <v>4.10409240637411</v>
      </c>
      <c r="M145" s="15">
        <v>2.8805420258776899</v>
      </c>
      <c r="N145" s="15">
        <v>2.41807769158435</v>
      </c>
      <c r="O145" s="15">
        <v>3.7832728038590901</v>
      </c>
      <c r="P145" s="15">
        <v>4.2895819416406997</v>
      </c>
      <c r="Q145" s="15">
        <v>3.6695429684300498</v>
      </c>
      <c r="R145" s="15">
        <v>2.06683167209663</v>
      </c>
      <c r="S145" s="15">
        <v>0.84403853253487704</v>
      </c>
      <c r="T145" s="15">
        <v>9.1542071916183104E-2</v>
      </c>
      <c r="U145" s="15">
        <v>0.22783903870983399</v>
      </c>
      <c r="V145" s="15">
        <v>0</v>
      </c>
      <c r="W145" s="15">
        <v>0</v>
      </c>
      <c r="X145" s="15">
        <v>0.96201848369037302</v>
      </c>
      <c r="Y145" s="15">
        <v>0.15965183322736301</v>
      </c>
      <c r="Z145" s="15">
        <v>2.2174637644654199E-2</v>
      </c>
      <c r="AA145" s="15">
        <v>-0.21240643042059101</v>
      </c>
      <c r="AB145" s="15">
        <v>0.17475880963773699</v>
      </c>
      <c r="AC145" s="15">
        <v>7.5164160735642305E-2</v>
      </c>
      <c r="AE145">
        <f t="array" ref="AE145">IF(COUNTIF('Cost regression results'!$H$7:$H$10,1)=0,EXP(SUMPRODUCT(--B145:AC145,TRANSPOSE('Cost regression results'!$H$3:$H$30)))/(1+EXP(SUMPRODUCT(--B145:AC145,TRANSPOSE('Cost regression results'!$H$3:$H$30)))),1)</f>
        <v>0.10200055631648053</v>
      </c>
      <c r="AF145">
        <f>'cost part 2 bs coef'!AE145</f>
        <v>2526.37308248097</v>
      </c>
      <c r="AG145">
        <f t="shared" si="2"/>
        <v>257.69145987604071</v>
      </c>
    </row>
    <row r="146" spans="1:33" x14ac:dyDescent="0.3">
      <c r="A146">
        <v>145</v>
      </c>
      <c r="B146" s="15">
        <v>-2.1711455367167098</v>
      </c>
      <c r="C146" s="15">
        <v>2.2813999141630101</v>
      </c>
      <c r="D146" s="15">
        <v>3.4038245997807501</v>
      </c>
      <c r="E146" s="15">
        <v>2.58008588678041</v>
      </c>
      <c r="F146" s="15">
        <v>0</v>
      </c>
      <c r="G146" s="15">
        <v>0</v>
      </c>
      <c r="H146" s="15">
        <v>0</v>
      </c>
      <c r="I146" s="15">
        <v>0</v>
      </c>
      <c r="J146" s="15">
        <v>5.1055940120420198</v>
      </c>
      <c r="K146" s="15">
        <v>4.0939426719281604</v>
      </c>
      <c r="L146" s="15">
        <v>4.45834779602363</v>
      </c>
      <c r="M146" s="15">
        <v>2.8938489760843602</v>
      </c>
      <c r="N146" s="15">
        <v>2.41402655642093</v>
      </c>
      <c r="O146" s="15">
        <v>3.7790307064927</v>
      </c>
      <c r="P146" s="15">
        <v>4.5741344877971999</v>
      </c>
      <c r="Q146" s="15">
        <v>3.9265508529322601</v>
      </c>
      <c r="R146" s="15">
        <v>1.45991371389444</v>
      </c>
      <c r="S146" s="15">
        <v>0.62150696348652401</v>
      </c>
      <c r="T146" s="15">
        <v>0.170151163706001</v>
      </c>
      <c r="U146" s="15">
        <v>0.219721139242641</v>
      </c>
      <c r="V146" s="15">
        <v>0</v>
      </c>
      <c r="W146" s="15">
        <v>0</v>
      </c>
      <c r="X146" s="15">
        <v>0.90201180973677497</v>
      </c>
      <c r="Y146" s="15">
        <v>0.106958436516245</v>
      </c>
      <c r="Z146" s="15">
        <v>1.9055498366477901E-2</v>
      </c>
      <c r="AA146" s="15">
        <v>-0.28251889885590997</v>
      </c>
      <c r="AB146" s="15">
        <v>0.117707273515556</v>
      </c>
      <c r="AC146" s="15">
        <v>0.16329714587966801</v>
      </c>
      <c r="AE146">
        <f t="array" ref="AE146">IF(COUNTIF('Cost regression results'!$H$7:$H$10,1)=0,EXP(SUMPRODUCT(--B146:AC146,TRANSPOSE('Cost regression results'!$H$3:$H$30)))/(1+EXP(SUMPRODUCT(--B146:AC146,TRANSPOSE('Cost regression results'!$H$3:$H$30)))),1)</f>
        <v>0.11770622036249637</v>
      </c>
      <c r="AF146">
        <f>'cost part 2 bs coef'!AE146</f>
        <v>2469.567449128343</v>
      </c>
      <c r="AG146">
        <f t="shared" si="2"/>
        <v>290.68345036714879</v>
      </c>
    </row>
    <row r="147" spans="1:33" x14ac:dyDescent="0.3">
      <c r="A147">
        <v>146</v>
      </c>
      <c r="B147" s="15">
        <v>-2.2333260943981701</v>
      </c>
      <c r="C147" s="15">
        <v>2.1031737546882701</v>
      </c>
      <c r="D147" s="15">
        <v>3.1557404233359501</v>
      </c>
      <c r="E147" s="15">
        <v>2.46373735764042</v>
      </c>
      <c r="F147" s="15">
        <v>0</v>
      </c>
      <c r="G147" s="15">
        <v>0</v>
      </c>
      <c r="H147" s="15">
        <v>0</v>
      </c>
      <c r="I147" s="15">
        <v>0</v>
      </c>
      <c r="J147" s="15">
        <v>5.0508914275015799</v>
      </c>
      <c r="K147" s="15">
        <v>4.2460344212000001</v>
      </c>
      <c r="L147" s="15">
        <v>4.3876858363675604</v>
      </c>
      <c r="M147" s="15">
        <v>2.6777746988048801</v>
      </c>
      <c r="N147" s="15">
        <v>2.5547509278347702</v>
      </c>
      <c r="O147" s="15">
        <v>3.98092617080846</v>
      </c>
      <c r="P147" s="15">
        <v>5.1305985265830403</v>
      </c>
      <c r="Q147" s="15">
        <v>3.8663314822837398</v>
      </c>
      <c r="R147" s="15">
        <v>2.03327677269173</v>
      </c>
      <c r="S147" s="15">
        <v>0.65322215485744906</v>
      </c>
      <c r="T147" s="15">
        <v>0.118003180894242</v>
      </c>
      <c r="U147" s="15">
        <v>0.25467933106081703</v>
      </c>
      <c r="V147" s="15">
        <v>0</v>
      </c>
      <c r="W147" s="15">
        <v>0</v>
      </c>
      <c r="X147" s="15">
        <v>0.82857896632997996</v>
      </c>
      <c r="Y147" s="15">
        <v>7.1178577165000603E-2</v>
      </c>
      <c r="Z147" s="15">
        <v>2.37790590003246E-2</v>
      </c>
      <c r="AA147" s="15">
        <v>-0.14367108667739401</v>
      </c>
      <c r="AB147" s="15">
        <v>0.122395317966073</v>
      </c>
      <c r="AC147" s="15">
        <v>0.108542656229366</v>
      </c>
      <c r="AE147">
        <f t="array" ref="AE147">IF(COUNTIF('Cost regression results'!$H$7:$H$10,1)=0,EXP(SUMPRODUCT(--B147:AC147,TRANSPOSE('Cost regression results'!$H$3:$H$30)))/(1+EXP(SUMPRODUCT(--B147:AC147,TRANSPOSE('Cost regression results'!$H$3:$H$30)))),1)</f>
        <v>0.10602828339119567</v>
      </c>
      <c r="AF147">
        <f>'cost part 2 bs coef'!AE147</f>
        <v>2500.2521969529785</v>
      </c>
      <c r="AG147">
        <f t="shared" si="2"/>
        <v>265.09744848798999</v>
      </c>
    </row>
    <row r="148" spans="1:33" x14ac:dyDescent="0.3">
      <c r="A148">
        <v>147</v>
      </c>
      <c r="B148" s="15">
        <v>-2.18475528278708</v>
      </c>
      <c r="C148" s="15">
        <v>2.00643849711033</v>
      </c>
      <c r="D148" s="15">
        <v>3.1199132655727499</v>
      </c>
      <c r="E148" s="15">
        <v>2.7532695098650599</v>
      </c>
      <c r="F148" s="15">
        <v>0</v>
      </c>
      <c r="G148" s="15">
        <v>0</v>
      </c>
      <c r="H148" s="15">
        <v>0</v>
      </c>
      <c r="I148" s="15">
        <v>0</v>
      </c>
      <c r="J148" s="15">
        <v>5.0613063109234</v>
      </c>
      <c r="K148" s="15">
        <v>4.2330443827011903</v>
      </c>
      <c r="L148" s="15">
        <v>4.1099357979261404</v>
      </c>
      <c r="M148" s="15">
        <v>3.5709672777161101</v>
      </c>
      <c r="N148" s="15">
        <v>2.3088056173057798</v>
      </c>
      <c r="O148" s="15">
        <v>3.7782635834141298</v>
      </c>
      <c r="P148" s="15">
        <v>4.8763972096376298</v>
      </c>
      <c r="Q148" s="15">
        <v>3.6735386629833102</v>
      </c>
      <c r="R148" s="15">
        <v>1.72670280270806</v>
      </c>
      <c r="S148" s="15">
        <v>0.50171457257082097</v>
      </c>
      <c r="T148" s="15">
        <v>0.20352576686058099</v>
      </c>
      <c r="U148" s="15">
        <v>0.23714170543122301</v>
      </c>
      <c r="V148" s="15">
        <v>0</v>
      </c>
      <c r="W148" s="15">
        <v>0</v>
      </c>
      <c r="X148" s="15">
        <v>1.10890403895338</v>
      </c>
      <c r="Y148" s="15">
        <v>0.14973461632120699</v>
      </c>
      <c r="Z148" s="15">
        <v>2.0365945115869401E-2</v>
      </c>
      <c r="AA148" s="15">
        <v>-0.20578255752185701</v>
      </c>
      <c r="AB148" s="15">
        <v>2.1986348350034501E-2</v>
      </c>
      <c r="AC148" s="15">
        <v>9.6591158584402398E-2</v>
      </c>
      <c r="AE148">
        <f t="array" ref="AE148">IF(COUNTIF('Cost regression results'!$H$7:$H$10,1)=0,EXP(SUMPRODUCT(--B148:AC148,TRANSPOSE('Cost regression results'!$H$3:$H$30)))/(1+EXP(SUMPRODUCT(--B148:AC148,TRANSPOSE('Cost regression results'!$H$3:$H$30)))),1)</f>
        <v>0.11967771230381738</v>
      </c>
      <c r="AF148">
        <f>'cost part 2 bs coef'!AE148</f>
        <v>2506.5546925469989</v>
      </c>
      <c r="AG148">
        <f t="shared" si="2"/>
        <v>299.97873136842315</v>
      </c>
    </row>
    <row r="149" spans="1:33" x14ac:dyDescent="0.3">
      <c r="A149">
        <v>148</v>
      </c>
      <c r="B149" s="15">
        <v>-2.1520761629409502</v>
      </c>
      <c r="C149" s="15">
        <v>2.2414044066025398</v>
      </c>
      <c r="D149" s="15">
        <v>3.1665119298320201</v>
      </c>
      <c r="E149" s="15">
        <v>2.4408422203476801</v>
      </c>
      <c r="F149" s="15">
        <v>0</v>
      </c>
      <c r="G149" s="15">
        <v>0</v>
      </c>
      <c r="H149" s="15">
        <v>0</v>
      </c>
      <c r="I149" s="15">
        <v>0</v>
      </c>
      <c r="J149" s="15">
        <v>4.9707143239567104</v>
      </c>
      <c r="K149" s="15">
        <v>4.5834174023730601</v>
      </c>
      <c r="L149" s="15">
        <v>4.4502364514361501</v>
      </c>
      <c r="M149" s="15">
        <v>2.8404201532484898</v>
      </c>
      <c r="N149" s="15">
        <v>2.4064994460252498</v>
      </c>
      <c r="O149" s="15">
        <v>3.9596023235495901</v>
      </c>
      <c r="P149" s="15">
        <v>4.48971001792862</v>
      </c>
      <c r="Q149" s="15">
        <v>3.9893546124893802</v>
      </c>
      <c r="R149" s="15">
        <v>1.88213912790903</v>
      </c>
      <c r="S149" s="15">
        <v>0.57543813206149397</v>
      </c>
      <c r="T149" s="15">
        <v>0.12779408082938401</v>
      </c>
      <c r="U149" s="15">
        <v>0.24108552393806701</v>
      </c>
      <c r="V149" s="15">
        <v>0</v>
      </c>
      <c r="W149" s="15">
        <v>0</v>
      </c>
      <c r="X149" s="15">
        <v>0.99721085217150696</v>
      </c>
      <c r="Y149" s="15">
        <v>3.07175656966223E-2</v>
      </c>
      <c r="Z149" s="15">
        <v>2.4408646802609599E-2</v>
      </c>
      <c r="AA149" s="15">
        <v>-0.15155623745036401</v>
      </c>
      <c r="AB149" s="15">
        <v>9.3916557458626704E-2</v>
      </c>
      <c r="AC149" s="15">
        <v>5.6670458867604502E-2</v>
      </c>
      <c r="AE149">
        <f t="array" ref="AE149">IF(COUNTIF('Cost regression results'!$H$7:$H$10,1)=0,EXP(SUMPRODUCT(--B149:AC149,TRANSPOSE('Cost regression results'!$H$3:$H$30)))/(1+EXP(SUMPRODUCT(--B149:AC149,TRANSPOSE('Cost regression results'!$H$3:$H$30)))),1)</f>
        <v>0.11492749317566966</v>
      </c>
      <c r="AF149">
        <f>'cost part 2 bs coef'!AE149</f>
        <v>2581.9887899385612</v>
      </c>
      <c r="AG149">
        <f t="shared" si="2"/>
        <v>296.74149903531958</v>
      </c>
    </row>
    <row r="150" spans="1:33" x14ac:dyDescent="0.3">
      <c r="A150">
        <v>149</v>
      </c>
      <c r="B150" s="15">
        <v>-2.2389455203438899</v>
      </c>
      <c r="C150" s="15">
        <v>2.0330469946674201</v>
      </c>
      <c r="D150" s="15">
        <v>4.1149123204905802</v>
      </c>
      <c r="E150" s="15">
        <v>2.51420726808038</v>
      </c>
      <c r="F150" s="15">
        <v>0</v>
      </c>
      <c r="G150" s="15">
        <v>0</v>
      </c>
      <c r="H150" s="15">
        <v>0</v>
      </c>
      <c r="I150" s="15">
        <v>0</v>
      </c>
      <c r="J150" s="15">
        <v>4.9506426169784703</v>
      </c>
      <c r="K150" s="15">
        <v>4.4291884138678297</v>
      </c>
      <c r="L150" s="15">
        <v>3.9685782484233498</v>
      </c>
      <c r="M150" s="15">
        <v>2.7419846703769801</v>
      </c>
      <c r="N150" s="15">
        <v>2.3503689370429899</v>
      </c>
      <c r="O150" s="15">
        <v>3.9272967431968699</v>
      </c>
      <c r="P150" s="15">
        <v>4.7346809932383298</v>
      </c>
      <c r="Q150" s="15">
        <v>3.80426079519897</v>
      </c>
      <c r="R150" s="15">
        <v>2.4139835737619699</v>
      </c>
      <c r="S150" s="15">
        <v>0.69334245039981202</v>
      </c>
      <c r="T150" s="15">
        <v>0.155472450168198</v>
      </c>
      <c r="U150" s="15">
        <v>0.27704134827282301</v>
      </c>
      <c r="V150" s="15">
        <v>0</v>
      </c>
      <c r="W150" s="15">
        <v>0</v>
      </c>
      <c r="X150" s="15">
        <v>0.96423224809435504</v>
      </c>
      <c r="Y150" s="15">
        <v>4.01118833522775E-2</v>
      </c>
      <c r="Z150" s="15">
        <v>2.1449365651248099E-2</v>
      </c>
      <c r="AA150" s="15">
        <v>-0.170943786642025</v>
      </c>
      <c r="AB150" s="15">
        <v>0.164683133126723</v>
      </c>
      <c r="AC150" s="15">
        <v>0.12414355750721</v>
      </c>
      <c r="AE150">
        <f t="array" ref="AE150">IF(COUNTIF('Cost regression results'!$H$7:$H$10,1)=0,EXP(SUMPRODUCT(--B150:AC150,TRANSPOSE('Cost regression results'!$H$3:$H$30)))/(1+EXP(SUMPRODUCT(--B150:AC150,TRANSPOSE('Cost regression results'!$H$3:$H$30)))),1)</f>
        <v>0.10924390285273158</v>
      </c>
      <c r="AF150">
        <f>'cost part 2 bs coef'!AE150</f>
        <v>2560.0066458396668</v>
      </c>
      <c r="AG150">
        <f t="shared" si="2"/>
        <v>279.66511732045581</v>
      </c>
    </row>
    <row r="151" spans="1:33" x14ac:dyDescent="0.3">
      <c r="A151">
        <v>150</v>
      </c>
      <c r="B151" s="15">
        <v>-2.1805368044973301</v>
      </c>
      <c r="C151" s="15">
        <v>2.2096843993854902</v>
      </c>
      <c r="D151" s="15">
        <v>3.5226465454941001</v>
      </c>
      <c r="E151" s="15">
        <v>2.7959398978858498</v>
      </c>
      <c r="F151" s="15">
        <v>0</v>
      </c>
      <c r="G151" s="15">
        <v>0</v>
      </c>
      <c r="H151" s="15">
        <v>0</v>
      </c>
      <c r="I151" s="15">
        <v>0</v>
      </c>
      <c r="J151" s="15">
        <v>4.8028465267478104</v>
      </c>
      <c r="K151" s="15">
        <v>4.596435257225</v>
      </c>
      <c r="L151" s="15">
        <v>4.8827582140318802</v>
      </c>
      <c r="M151" s="15">
        <v>3.2518639663950801</v>
      </c>
      <c r="N151" s="15">
        <v>2.3220245670668702</v>
      </c>
      <c r="O151" s="15">
        <v>4.0821249150283698</v>
      </c>
      <c r="P151" s="15">
        <v>4.5979650049193896</v>
      </c>
      <c r="Q151" s="15">
        <v>3.92231701762991</v>
      </c>
      <c r="R151" s="15">
        <v>1.7380926189535699</v>
      </c>
      <c r="S151" s="15">
        <v>0.58773381323906004</v>
      </c>
      <c r="T151" s="15">
        <v>0.154147952860238</v>
      </c>
      <c r="U151" s="15">
        <v>0.233594186674669</v>
      </c>
      <c r="V151" s="15">
        <v>0</v>
      </c>
      <c r="W151" s="15">
        <v>0</v>
      </c>
      <c r="X151" s="15">
        <v>0.97945670990863898</v>
      </c>
      <c r="Y151" s="15">
        <v>5.5664039837153199E-2</v>
      </c>
      <c r="Z151" s="15">
        <v>2.0789019517091199E-2</v>
      </c>
      <c r="AA151" s="15">
        <v>-0.18243498329030799</v>
      </c>
      <c r="AB151" s="15">
        <v>0.155454196292441</v>
      </c>
      <c r="AC151" s="15">
        <v>7.1915630144316095E-2</v>
      </c>
      <c r="AE151">
        <f t="array" ref="AE151">IF(COUNTIF('Cost regression results'!$H$7:$H$10,1)=0,EXP(SUMPRODUCT(--B151:AC151,TRANSPOSE('Cost regression results'!$H$3:$H$30)))/(1+EXP(SUMPRODUCT(--B151:AC151,TRANSPOSE('Cost regression results'!$H$3:$H$30)))),1)</f>
        <v>0.11497093130522042</v>
      </c>
      <c r="AF151">
        <f>'cost part 2 bs coef'!AE151</f>
        <v>2510.2723101770739</v>
      </c>
      <c r="AG151">
        <f t="shared" si="2"/>
        <v>288.6083453307653</v>
      </c>
    </row>
    <row r="152" spans="1:33" x14ac:dyDescent="0.3">
      <c r="A152">
        <v>151</v>
      </c>
      <c r="B152" s="15">
        <v>-2.2499394439381399</v>
      </c>
      <c r="C152" s="15">
        <v>2.1865983707779799</v>
      </c>
      <c r="D152" s="15">
        <v>3.4314728584517802</v>
      </c>
      <c r="E152" s="15">
        <v>2.4442249351116501</v>
      </c>
      <c r="F152" s="15">
        <v>0</v>
      </c>
      <c r="G152" s="15">
        <v>0</v>
      </c>
      <c r="H152" s="15">
        <v>0</v>
      </c>
      <c r="I152" s="15">
        <v>0</v>
      </c>
      <c r="J152" s="15">
        <v>5.0515149339828396</v>
      </c>
      <c r="K152" s="15">
        <v>4.6345997285324998</v>
      </c>
      <c r="L152" s="15">
        <v>4.5117843169976801</v>
      </c>
      <c r="M152" s="15">
        <v>3.0737298464590199</v>
      </c>
      <c r="N152" s="15">
        <v>2.3472151438348301</v>
      </c>
      <c r="O152" s="15">
        <v>3.8434150253401702</v>
      </c>
      <c r="P152" s="15">
        <v>4.7489079167336703</v>
      </c>
      <c r="Q152" s="15">
        <v>3.6741508608528299</v>
      </c>
      <c r="R152" s="15">
        <v>1.3838628148095</v>
      </c>
      <c r="S152" s="15">
        <v>0.71212178910361901</v>
      </c>
      <c r="T152" s="15">
        <v>0.155790888397352</v>
      </c>
      <c r="U152" s="15">
        <v>0.30502549209031099</v>
      </c>
      <c r="V152" s="15">
        <v>0</v>
      </c>
      <c r="W152" s="15">
        <v>0</v>
      </c>
      <c r="X152" s="15">
        <v>1.0957255284177401</v>
      </c>
      <c r="Y152" s="15">
        <v>4.35175270338767E-2</v>
      </c>
      <c r="Z152" s="15">
        <v>2.1389102491666898E-2</v>
      </c>
      <c r="AA152" s="15">
        <v>-0.18115651344040001</v>
      </c>
      <c r="AB152" s="15">
        <v>0.19773532091160601</v>
      </c>
      <c r="AC152" s="15">
        <v>7.7258868001648801E-2</v>
      </c>
      <c r="AE152">
        <f t="array" ref="AE152">IF(COUNTIF('Cost regression results'!$H$7:$H$10,1)=0,EXP(SUMPRODUCT(--B152:AC152,TRANSPOSE('Cost regression results'!$H$3:$H$30)))/(1+EXP(SUMPRODUCT(--B152:AC152,TRANSPOSE('Cost regression results'!$H$3:$H$30)))),1)</f>
        <v>0.10821347098094404</v>
      </c>
      <c r="AF152">
        <f>'cost part 2 bs coef'!AE152</f>
        <v>2444.4090983528868</v>
      </c>
      <c r="AG152">
        <f t="shared" si="2"/>
        <v>264.51799303016571</v>
      </c>
    </row>
    <row r="153" spans="1:33" x14ac:dyDescent="0.3">
      <c r="A153">
        <v>152</v>
      </c>
      <c r="B153" s="15">
        <v>-2.2539677589246501</v>
      </c>
      <c r="C153" s="15">
        <v>2.2272936695413801</v>
      </c>
      <c r="D153" s="15">
        <v>3.6011082292843399</v>
      </c>
      <c r="E153" s="15">
        <v>2.7071758869486802</v>
      </c>
      <c r="F153" s="15">
        <v>0</v>
      </c>
      <c r="G153" s="15">
        <v>0</v>
      </c>
      <c r="H153" s="15">
        <v>0</v>
      </c>
      <c r="I153" s="15">
        <v>0</v>
      </c>
      <c r="J153" s="15">
        <v>5.1020277888446204</v>
      </c>
      <c r="K153" s="15">
        <v>4.6045087644463703</v>
      </c>
      <c r="L153" s="15">
        <v>4.4397962835419502</v>
      </c>
      <c r="M153" s="15">
        <v>2.8463773991405801</v>
      </c>
      <c r="N153" s="15">
        <v>2.33743932143134</v>
      </c>
      <c r="O153" s="15">
        <v>3.8958342945435498</v>
      </c>
      <c r="P153" s="15">
        <v>4.1671557023860899</v>
      </c>
      <c r="Q153" s="15">
        <v>3.8188373201487802</v>
      </c>
      <c r="R153" s="15">
        <v>2.0713504420855098</v>
      </c>
      <c r="S153" s="15">
        <v>0.63276472922073501</v>
      </c>
      <c r="T153" s="15">
        <v>0.14778540545730401</v>
      </c>
      <c r="U153" s="15">
        <v>0.248029965009644</v>
      </c>
      <c r="V153" s="15">
        <v>0</v>
      </c>
      <c r="W153" s="15">
        <v>0</v>
      </c>
      <c r="X153" s="15">
        <v>0.95276828664791702</v>
      </c>
      <c r="Y153" s="15">
        <v>0.129755238844625</v>
      </c>
      <c r="Z153" s="15">
        <v>2.3744997518061899E-2</v>
      </c>
      <c r="AA153" s="15">
        <v>-0.18402837949825199</v>
      </c>
      <c r="AB153" s="15">
        <v>0.15791213737673501</v>
      </c>
      <c r="AC153" s="15">
        <v>9.0903175265289404E-2</v>
      </c>
      <c r="AE153">
        <f t="array" ref="AE153">IF(COUNTIF('Cost regression results'!$H$7:$H$10,1)=0,EXP(SUMPRODUCT(--B153:AC153,TRANSPOSE('Cost regression results'!$H$3:$H$30)))/(1+EXP(SUMPRODUCT(--B153:AC153,TRANSPOSE('Cost regression results'!$H$3:$H$30)))),1)</f>
        <v>0.10690008467724672</v>
      </c>
      <c r="AF153">
        <f>'cost part 2 bs coef'!AE153</f>
        <v>2504.7589471860665</v>
      </c>
      <c r="AG153">
        <f t="shared" si="2"/>
        <v>267.75894355028186</v>
      </c>
    </row>
    <row r="154" spans="1:33" x14ac:dyDescent="0.3">
      <c r="A154">
        <v>153</v>
      </c>
      <c r="B154" s="15">
        <v>-2.3268165088554</v>
      </c>
      <c r="C154" s="15">
        <v>2.2039653917461899</v>
      </c>
      <c r="D154" s="15">
        <v>3.4210694859417101</v>
      </c>
      <c r="E154" s="15">
        <v>2.7420262412673999</v>
      </c>
      <c r="F154" s="15">
        <v>0</v>
      </c>
      <c r="G154" s="15">
        <v>0</v>
      </c>
      <c r="H154" s="15">
        <v>0</v>
      </c>
      <c r="I154" s="15">
        <v>0</v>
      </c>
      <c r="J154" s="15">
        <v>4.7162537410841097</v>
      </c>
      <c r="K154" s="15">
        <v>4.3483404026396499</v>
      </c>
      <c r="L154" s="15">
        <v>4.2406307609140699</v>
      </c>
      <c r="M154" s="15">
        <v>2.9603447720377498</v>
      </c>
      <c r="N154" s="15">
        <v>2.5621353522849999</v>
      </c>
      <c r="O154" s="15">
        <v>4.2295884113959099</v>
      </c>
      <c r="P154" s="15">
        <v>4.2462330840612204</v>
      </c>
      <c r="Q154" s="15">
        <v>3.8775384639622699</v>
      </c>
      <c r="R154" s="15">
        <v>2.1658575637868198</v>
      </c>
      <c r="S154" s="15">
        <v>0.68839759957844904</v>
      </c>
      <c r="T154" s="15">
        <v>0.217604804733188</v>
      </c>
      <c r="U154" s="15">
        <v>0.26973425401415202</v>
      </c>
      <c r="V154" s="15">
        <v>0</v>
      </c>
      <c r="W154" s="15">
        <v>0</v>
      </c>
      <c r="X154" s="15">
        <v>1.1233991459408601</v>
      </c>
      <c r="Y154" s="15">
        <v>8.4710765948464106E-2</v>
      </c>
      <c r="Z154" s="15">
        <v>2.3980635458546399E-2</v>
      </c>
      <c r="AA154" s="15">
        <v>-0.19416094202703499</v>
      </c>
      <c r="AB154" s="15">
        <v>0.13364087932278401</v>
      </c>
      <c r="AC154" s="15">
        <v>6.2977202024206203E-2</v>
      </c>
      <c r="AE154">
        <f t="array" ref="AE154">IF(COUNTIF('Cost regression results'!$H$7:$H$10,1)=0,EXP(SUMPRODUCT(--B154:AC154,TRANSPOSE('Cost regression results'!$H$3:$H$30)))/(1+EXP(SUMPRODUCT(--B154:AC154,TRANSPOSE('Cost regression results'!$H$3:$H$30)))),1)</f>
        <v>0.10659549999453788</v>
      </c>
      <c r="AF154">
        <f>'cost part 2 bs coef'!AE154</f>
        <v>2472.0905258314633</v>
      </c>
      <c r="AG154">
        <f t="shared" si="2"/>
        <v>263.51372563276487</v>
      </c>
    </row>
    <row r="155" spans="1:33" x14ac:dyDescent="0.3">
      <c r="A155">
        <v>154</v>
      </c>
      <c r="B155" s="15">
        <v>-2.1840655187873499</v>
      </c>
      <c r="C155" s="15">
        <v>2.1217561853729898</v>
      </c>
      <c r="D155" s="15">
        <v>3.45809883323528</v>
      </c>
      <c r="E155" s="15">
        <v>2.5853356450283802</v>
      </c>
      <c r="F155" s="15">
        <v>0</v>
      </c>
      <c r="G155" s="15">
        <v>0</v>
      </c>
      <c r="H155" s="15">
        <v>0</v>
      </c>
      <c r="I155" s="15">
        <v>0</v>
      </c>
      <c r="J155" s="15">
        <v>5.1588254903923101</v>
      </c>
      <c r="K155" s="15">
        <v>4.4619009193187704</v>
      </c>
      <c r="L155" s="15">
        <v>4.0055084844384998</v>
      </c>
      <c r="M155" s="15">
        <v>3.1062668310769599</v>
      </c>
      <c r="N155" s="15">
        <v>2.3939993202055998</v>
      </c>
      <c r="O155" s="15">
        <v>4.2295997675779997</v>
      </c>
      <c r="P155" s="15">
        <v>4.7853159579453797</v>
      </c>
      <c r="Q155" s="15">
        <v>3.7387186025258798</v>
      </c>
      <c r="R155" s="15">
        <v>1.4343909158838599</v>
      </c>
      <c r="S155" s="15">
        <v>0.61760594563333004</v>
      </c>
      <c r="T155" s="15">
        <v>0.10523093824686</v>
      </c>
      <c r="U155" s="15">
        <v>0.27276388199535001</v>
      </c>
      <c r="V155" s="15">
        <v>0</v>
      </c>
      <c r="W155" s="15">
        <v>0</v>
      </c>
      <c r="X155" s="15">
        <v>0.90795311666034195</v>
      </c>
      <c r="Y155" s="15">
        <v>6.2345541060975E-2</v>
      </c>
      <c r="Z155" s="15">
        <v>2.6902256325600001E-2</v>
      </c>
      <c r="AA155" s="15">
        <v>-0.163107913642529</v>
      </c>
      <c r="AB155" s="15">
        <v>0.123047549156574</v>
      </c>
      <c r="AC155" s="15">
        <v>6.6861658488555104E-2</v>
      </c>
      <c r="AE155">
        <f t="array" ref="AE155">IF(COUNTIF('Cost regression results'!$H$7:$H$10,1)=0,EXP(SUMPRODUCT(--B155:AC155,TRANSPOSE('Cost regression results'!$H$3:$H$30)))/(1+EXP(SUMPRODUCT(--B155:AC155,TRANSPOSE('Cost regression results'!$H$3:$H$30)))),1)</f>
        <v>0.10932386511889686</v>
      </c>
      <c r="AF155">
        <f>'cost part 2 bs coef'!AE155</f>
        <v>2508.7946025662768</v>
      </c>
      <c r="AG155">
        <f t="shared" si="2"/>
        <v>274.27112274197208</v>
      </c>
    </row>
    <row r="156" spans="1:33" x14ac:dyDescent="0.3">
      <c r="A156">
        <v>155</v>
      </c>
      <c r="B156" s="15">
        <v>-2.2497487153114002</v>
      </c>
      <c r="C156" s="15">
        <v>1.66875054698603</v>
      </c>
      <c r="D156" s="15">
        <v>3.4313410064914498</v>
      </c>
      <c r="E156" s="15">
        <v>2.72504446436055</v>
      </c>
      <c r="F156" s="15">
        <v>0</v>
      </c>
      <c r="G156" s="15">
        <v>0</v>
      </c>
      <c r="H156" s="15">
        <v>0</v>
      </c>
      <c r="I156" s="15">
        <v>0</v>
      </c>
      <c r="J156" s="15">
        <v>5.1051385880205897</v>
      </c>
      <c r="K156" s="15">
        <v>4.5498571067976803</v>
      </c>
      <c r="L156" s="15">
        <v>3.9106696315990499</v>
      </c>
      <c r="M156" s="15">
        <v>2.8753969431556201</v>
      </c>
      <c r="N156" s="15">
        <v>2.2965658996970202</v>
      </c>
      <c r="O156" s="15">
        <v>3.7279343736168502</v>
      </c>
      <c r="P156" s="15">
        <v>4.7632933486846198</v>
      </c>
      <c r="Q156" s="15">
        <v>3.6974811132690601</v>
      </c>
      <c r="R156" s="15">
        <v>2.1095726702826298</v>
      </c>
      <c r="S156" s="15">
        <v>0.49977184833058802</v>
      </c>
      <c r="T156" s="15">
        <v>0.15354454469683501</v>
      </c>
      <c r="U156" s="15">
        <v>0.23288486008715401</v>
      </c>
      <c r="V156" s="15">
        <v>0</v>
      </c>
      <c r="W156" s="15">
        <v>0</v>
      </c>
      <c r="X156" s="15">
        <v>0.94752351005878999</v>
      </c>
      <c r="Y156" s="15">
        <v>6.5038114324669105E-2</v>
      </c>
      <c r="Z156" s="15">
        <v>2.3460671745902301E-2</v>
      </c>
      <c r="AA156" s="15">
        <v>-0.117966801856684</v>
      </c>
      <c r="AB156" s="15">
        <v>0.100832320810337</v>
      </c>
      <c r="AC156" s="15">
        <v>0.13882422833390201</v>
      </c>
      <c r="AE156">
        <f t="array" ref="AE156">IF(COUNTIF('Cost regression results'!$H$7:$H$10,1)=0,EXP(SUMPRODUCT(--B156:AC156,TRANSPOSE('Cost regression results'!$H$3:$H$30)))/(1+EXP(SUMPRODUCT(--B156:AC156,TRANSPOSE('Cost regression results'!$H$3:$H$30)))),1)</f>
        <v>0.10787562237752585</v>
      </c>
      <c r="AF156">
        <f>'cost part 2 bs coef'!AE156</f>
        <v>2517.8501075711929</v>
      </c>
      <c r="AG156">
        <f t="shared" si="2"/>
        <v>271.61464740756281</v>
      </c>
    </row>
    <row r="157" spans="1:33" x14ac:dyDescent="0.3">
      <c r="A157">
        <v>156</v>
      </c>
      <c r="B157" s="15">
        <v>-2.2770210224117</v>
      </c>
      <c r="C157" s="15">
        <v>1.892021046407</v>
      </c>
      <c r="D157" s="15">
        <v>3.1345265357124901</v>
      </c>
      <c r="E157" s="15">
        <v>2.6815272982836098</v>
      </c>
      <c r="F157" s="15">
        <v>0</v>
      </c>
      <c r="G157" s="15">
        <v>0</v>
      </c>
      <c r="H157" s="15">
        <v>0</v>
      </c>
      <c r="I157" s="15">
        <v>0</v>
      </c>
      <c r="J157" s="15">
        <v>4.62444233241325</v>
      </c>
      <c r="K157" s="15">
        <v>5.0855808340288098</v>
      </c>
      <c r="L157" s="15">
        <v>4.3690533630527204</v>
      </c>
      <c r="M157" s="15">
        <v>2.9337850457449401</v>
      </c>
      <c r="N157" s="15">
        <v>2.4000468126594798</v>
      </c>
      <c r="O157" s="15">
        <v>4.1754283854402301</v>
      </c>
      <c r="P157" s="15">
        <v>4.3062000463150101</v>
      </c>
      <c r="Q157" s="15">
        <v>3.6810445680454</v>
      </c>
      <c r="R157" s="15">
        <v>2.2562168111523899</v>
      </c>
      <c r="S157" s="15">
        <v>0.74125439526579495</v>
      </c>
      <c r="T157" s="15">
        <v>0.15818596083372899</v>
      </c>
      <c r="U157" s="15">
        <v>0.26920406057570601</v>
      </c>
      <c r="V157" s="15">
        <v>0</v>
      </c>
      <c r="W157" s="15">
        <v>0</v>
      </c>
      <c r="X157" s="15">
        <v>1.0030975781941001</v>
      </c>
      <c r="Y157" s="15">
        <v>9.6282081624496099E-2</v>
      </c>
      <c r="Z157" s="15">
        <v>2.1136010590614599E-2</v>
      </c>
      <c r="AA157" s="15">
        <v>-0.15143352128454801</v>
      </c>
      <c r="AB157" s="15">
        <v>8.3166850854860294E-2</v>
      </c>
      <c r="AC157" s="15">
        <v>0.14555017481792501</v>
      </c>
      <c r="AE157">
        <f t="array" ref="AE157">IF(COUNTIF('Cost regression results'!$H$7:$H$10,1)=0,EXP(SUMPRODUCT(--B157:AC157,TRANSPOSE('Cost regression results'!$H$3:$H$30)))/(1+EXP(SUMPRODUCT(--B157:AC157,TRANSPOSE('Cost regression results'!$H$3:$H$30)))),1)</f>
        <v>0.10587085035953225</v>
      </c>
      <c r="AF157">
        <f>'cost part 2 bs coef'!AE157</f>
        <v>2510.8439693097853</v>
      </c>
      <c r="AG157">
        <f t="shared" si="2"/>
        <v>265.82518615093028</v>
      </c>
    </row>
    <row r="158" spans="1:33" x14ac:dyDescent="0.3">
      <c r="A158">
        <v>157</v>
      </c>
      <c r="B158" s="15">
        <v>-2.16573497764344</v>
      </c>
      <c r="C158" s="15">
        <v>2.1599141099650598</v>
      </c>
      <c r="D158" s="15">
        <v>3.5459369804507999</v>
      </c>
      <c r="E158" s="15">
        <v>2.6366546393114301</v>
      </c>
      <c r="F158" s="15">
        <v>0</v>
      </c>
      <c r="G158" s="15">
        <v>0</v>
      </c>
      <c r="H158" s="15">
        <v>0</v>
      </c>
      <c r="I158" s="15">
        <v>0</v>
      </c>
      <c r="J158" s="15">
        <v>4.9473445760458503</v>
      </c>
      <c r="K158" s="15">
        <v>4.59286418460891</v>
      </c>
      <c r="L158" s="15">
        <v>4.3518930783370902</v>
      </c>
      <c r="M158" s="15">
        <v>2.9179267020688102</v>
      </c>
      <c r="N158" s="15">
        <v>2.3638146181044402</v>
      </c>
      <c r="O158" s="15">
        <v>4.02826651353024</v>
      </c>
      <c r="P158" s="15">
        <v>4.2902553548982096</v>
      </c>
      <c r="Q158" s="15">
        <v>3.87945259126997</v>
      </c>
      <c r="R158" s="15">
        <v>1.8188016452957201</v>
      </c>
      <c r="S158" s="15">
        <v>0.70770123490100501</v>
      </c>
      <c r="T158" s="15">
        <v>9.89027061297231E-2</v>
      </c>
      <c r="U158" s="15">
        <v>0.252391337320168</v>
      </c>
      <c r="V158" s="15">
        <v>0</v>
      </c>
      <c r="W158" s="15">
        <v>0</v>
      </c>
      <c r="X158" s="15">
        <v>0.94687176403559004</v>
      </c>
      <c r="Y158" s="15">
        <v>8.1497156903092796E-2</v>
      </c>
      <c r="Z158" s="15">
        <v>2.52780207676651E-2</v>
      </c>
      <c r="AA158" s="15">
        <v>-0.23207253580513301</v>
      </c>
      <c r="AB158" s="15">
        <v>8.6828220607993598E-2</v>
      </c>
      <c r="AC158" s="15">
        <v>0.14011082906356601</v>
      </c>
      <c r="AE158">
        <f t="array" ref="AE158">IF(COUNTIF('Cost regression results'!$H$7:$H$10,1)=0,EXP(SUMPRODUCT(--B158:AC158,TRANSPOSE('Cost regression results'!$H$3:$H$30)))/(1+EXP(SUMPRODUCT(--B158:AC158,TRANSPOSE('Cost regression results'!$H$3:$H$30)))),1)</f>
        <v>0.11060984727353652</v>
      </c>
      <c r="AF158">
        <f>'cost part 2 bs coef'!AE158</f>
        <v>2534.2823721076938</v>
      </c>
      <c r="AG158">
        <f t="shared" si="2"/>
        <v>280.31658612684788</v>
      </c>
    </row>
    <row r="159" spans="1:33" x14ac:dyDescent="0.3">
      <c r="A159">
        <v>158</v>
      </c>
      <c r="B159" s="15">
        <v>-2.1888080663846199</v>
      </c>
      <c r="C159" s="15">
        <v>1.9831535976722501</v>
      </c>
      <c r="D159" s="15">
        <v>3.1992003426842199</v>
      </c>
      <c r="E159" s="15">
        <v>2.58946637320309</v>
      </c>
      <c r="F159" s="15">
        <v>0</v>
      </c>
      <c r="G159" s="15">
        <v>0</v>
      </c>
      <c r="H159" s="15">
        <v>0</v>
      </c>
      <c r="I159" s="15">
        <v>0</v>
      </c>
      <c r="J159" s="15">
        <v>5.3484416828579402</v>
      </c>
      <c r="K159" s="15">
        <v>4.8773154399417296</v>
      </c>
      <c r="L159" s="15">
        <v>4.6423629805296596</v>
      </c>
      <c r="M159" s="15">
        <v>3.0770899288290501</v>
      </c>
      <c r="N159" s="15">
        <v>2.4425229553883199</v>
      </c>
      <c r="O159" s="15">
        <v>4.1636671021521003</v>
      </c>
      <c r="P159" s="15">
        <v>4.7454853742424801</v>
      </c>
      <c r="Q159" s="15">
        <v>3.7940692564538998</v>
      </c>
      <c r="R159" s="15">
        <v>1.95030025014441</v>
      </c>
      <c r="S159" s="15">
        <v>0.59009725102519694</v>
      </c>
      <c r="T159" s="15">
        <v>0.14079796784295101</v>
      </c>
      <c r="U159" s="15">
        <v>0.34240302834994402</v>
      </c>
      <c r="V159" s="15">
        <v>0</v>
      </c>
      <c r="W159" s="15">
        <v>0</v>
      </c>
      <c r="X159" s="15">
        <v>0.92762099762641703</v>
      </c>
      <c r="Y159" s="15">
        <v>6.75695917059113E-2</v>
      </c>
      <c r="Z159" s="15">
        <v>2.7077718873901702E-2</v>
      </c>
      <c r="AA159" s="15">
        <v>-0.234119322064682</v>
      </c>
      <c r="AB159" s="15">
        <v>0.12879128122915101</v>
      </c>
      <c r="AC159" s="15">
        <v>9.2503428865332402E-2</v>
      </c>
      <c r="AE159">
        <f t="array" ref="AE159">IF(COUNTIF('Cost regression results'!$H$7:$H$10,1)=0,EXP(SUMPRODUCT(--B159:AC159,TRANSPOSE('Cost regression results'!$H$3:$H$30)))/(1+EXP(SUMPRODUCT(--B159:AC159,TRANSPOSE('Cost regression results'!$H$3:$H$30)))),1)</f>
        <v>0.11234940370766422</v>
      </c>
      <c r="AF159">
        <f>'cost part 2 bs coef'!AE159</f>
        <v>2569.4939463034043</v>
      </c>
      <c r="AG159">
        <f t="shared" si="2"/>
        <v>288.68111269764046</v>
      </c>
    </row>
    <row r="160" spans="1:33" x14ac:dyDescent="0.3">
      <c r="A160">
        <v>159</v>
      </c>
      <c r="B160" s="15">
        <v>-2.2641749399575</v>
      </c>
      <c r="C160" s="15">
        <v>2.1414820796805301</v>
      </c>
      <c r="D160" s="15">
        <v>3.2078277517625202</v>
      </c>
      <c r="E160" s="15">
        <v>2.4509563450450602</v>
      </c>
      <c r="F160" s="15">
        <v>0</v>
      </c>
      <c r="G160" s="15">
        <v>0</v>
      </c>
      <c r="H160" s="15">
        <v>0</v>
      </c>
      <c r="I160" s="15">
        <v>0</v>
      </c>
      <c r="J160" s="15">
        <v>4.4740974520747097</v>
      </c>
      <c r="K160" s="15">
        <v>4.5313187919157798</v>
      </c>
      <c r="L160" s="15">
        <v>4.8633355187681904</v>
      </c>
      <c r="M160" s="15">
        <v>2.7148756661748799</v>
      </c>
      <c r="N160" s="15">
        <v>2.4877220082338498</v>
      </c>
      <c r="O160" s="15">
        <v>3.90855259271303</v>
      </c>
      <c r="P160" s="15">
        <v>4.8843180081707098</v>
      </c>
      <c r="Q160" s="15">
        <v>3.86097767837783</v>
      </c>
      <c r="R160" s="15">
        <v>2.0519636136250998</v>
      </c>
      <c r="S160" s="15">
        <v>0.67077767050749104</v>
      </c>
      <c r="T160" s="15">
        <v>0.17732806332033799</v>
      </c>
      <c r="U160" s="15">
        <v>0.23133246253884701</v>
      </c>
      <c r="V160" s="15">
        <v>0</v>
      </c>
      <c r="W160" s="15">
        <v>0</v>
      </c>
      <c r="X160" s="15">
        <v>1.05887590536571</v>
      </c>
      <c r="Y160" s="15">
        <v>9.24776705070008E-2</v>
      </c>
      <c r="Z160" s="15">
        <v>1.90568610440311E-2</v>
      </c>
      <c r="AA160" s="15">
        <v>-0.20209375754624201</v>
      </c>
      <c r="AB160" s="15">
        <v>0.13279934216997699</v>
      </c>
      <c r="AC160" s="15">
        <v>0.102358088880068</v>
      </c>
      <c r="AE160">
        <f t="array" ref="AE160">IF(COUNTIF('Cost regression results'!$H$7:$H$10,1)=0,EXP(SUMPRODUCT(--B160:AC160,TRANSPOSE('Cost regression results'!$H$3:$H$30)))/(1+EXP(SUMPRODUCT(--B160:AC160,TRANSPOSE('Cost regression results'!$H$3:$H$30)))),1)</f>
        <v>0.10907867827355568</v>
      </c>
      <c r="AF160">
        <f>'cost part 2 bs coef'!AE160</f>
        <v>2463.6906962696635</v>
      </c>
      <c r="AG160">
        <f t="shared" si="2"/>
        <v>268.736124823951</v>
      </c>
    </row>
    <row r="161" spans="1:33" x14ac:dyDescent="0.3">
      <c r="A161">
        <v>160</v>
      </c>
      <c r="B161" s="15">
        <v>-2.26847307308589</v>
      </c>
      <c r="C161" s="15">
        <v>2.22656953186703</v>
      </c>
      <c r="D161" s="15">
        <v>4.0727904927830902</v>
      </c>
      <c r="E161" s="15">
        <v>2.8181698670306199</v>
      </c>
      <c r="F161" s="15">
        <v>0</v>
      </c>
      <c r="G161" s="15">
        <v>0</v>
      </c>
      <c r="H161" s="15">
        <v>0</v>
      </c>
      <c r="I161" s="15">
        <v>0</v>
      </c>
      <c r="J161" s="15">
        <v>5.1186459393745301</v>
      </c>
      <c r="K161" s="15">
        <v>4.6204546377132498</v>
      </c>
      <c r="L161" s="15">
        <v>4.6025074676658102</v>
      </c>
      <c r="M161" s="15">
        <v>2.92535025789293</v>
      </c>
      <c r="N161" s="15">
        <v>2.3958744482522301</v>
      </c>
      <c r="O161" s="15">
        <v>3.7738739822369101</v>
      </c>
      <c r="P161" s="15">
        <v>5.2186420848132702</v>
      </c>
      <c r="Q161" s="15">
        <v>3.8270437079122201</v>
      </c>
      <c r="R161" s="15">
        <v>2.2388103524245899</v>
      </c>
      <c r="S161" s="15">
        <v>0.47802826344864102</v>
      </c>
      <c r="T161" s="15">
        <v>0.121514273466288</v>
      </c>
      <c r="U161" s="15">
        <v>0.24153670184318801</v>
      </c>
      <c r="V161" s="15">
        <v>0</v>
      </c>
      <c r="W161" s="15">
        <v>0</v>
      </c>
      <c r="X161" s="15">
        <v>0.99508084311378897</v>
      </c>
      <c r="Y161" s="15">
        <v>0.13387469256527901</v>
      </c>
      <c r="Z161" s="15">
        <v>2.59586992504416E-2</v>
      </c>
      <c r="AA161" s="15">
        <v>-0.16024700646019799</v>
      </c>
      <c r="AB161" s="15">
        <v>0.15092665659497401</v>
      </c>
      <c r="AC161" s="15">
        <v>0.13768099480719501</v>
      </c>
      <c r="AE161">
        <f t="array" ref="AE161">IF(COUNTIF('Cost regression results'!$H$7:$H$10,1)=0,EXP(SUMPRODUCT(--B161:AC161,TRANSPOSE('Cost regression results'!$H$3:$H$30)))/(1+EXP(SUMPRODUCT(--B161:AC161,TRANSPOSE('Cost regression results'!$H$3:$H$30)))),1)</f>
        <v>0.10292583226502343</v>
      </c>
      <c r="AF161">
        <f>'cost part 2 bs coef'!AE161</f>
        <v>2527.6539774605899</v>
      </c>
      <c r="AG161">
        <f t="shared" si="2"/>
        <v>260.16088930812799</v>
      </c>
    </row>
    <row r="162" spans="1:33" x14ac:dyDescent="0.3">
      <c r="A162">
        <v>161</v>
      </c>
      <c r="B162" s="15">
        <v>-2.1966293670901602</v>
      </c>
      <c r="C162" s="15">
        <v>1.9358047171705699</v>
      </c>
      <c r="D162" s="15">
        <v>3.6023698184717499</v>
      </c>
      <c r="E162" s="15">
        <v>2.2590448543683399</v>
      </c>
      <c r="F162" s="15">
        <v>0</v>
      </c>
      <c r="G162" s="15">
        <v>0</v>
      </c>
      <c r="H162" s="15">
        <v>0</v>
      </c>
      <c r="I162" s="15">
        <v>0</v>
      </c>
      <c r="J162" s="15">
        <v>4.8516726404264396</v>
      </c>
      <c r="K162" s="15">
        <v>4.4506448136541001</v>
      </c>
      <c r="L162" s="15">
        <v>3.9887378673141498</v>
      </c>
      <c r="M162" s="15">
        <v>3.3658774236326101</v>
      </c>
      <c r="N162" s="15">
        <v>2.5760103386564999</v>
      </c>
      <c r="O162" s="15">
        <v>4.1957781673629704</v>
      </c>
      <c r="P162" s="15">
        <v>4.9472760717390498</v>
      </c>
      <c r="Q162" s="15">
        <v>3.6993097427537101</v>
      </c>
      <c r="R162" s="15">
        <v>1.8379725227397501</v>
      </c>
      <c r="S162" s="15">
        <v>0.57506054867805201</v>
      </c>
      <c r="T162" s="15">
        <v>0.175639031130886</v>
      </c>
      <c r="U162" s="15">
        <v>0.25361787436054101</v>
      </c>
      <c r="V162" s="15">
        <v>0</v>
      </c>
      <c r="W162" s="15">
        <v>0</v>
      </c>
      <c r="X162" s="15">
        <v>0.98028523871713202</v>
      </c>
      <c r="Y162" s="15">
        <v>9.0555352364718705E-2</v>
      </c>
      <c r="Z162" s="15">
        <v>1.7958589902635401E-2</v>
      </c>
      <c r="AA162" s="15">
        <v>-0.15946104649898801</v>
      </c>
      <c r="AB162" s="15">
        <v>0.100265743073731</v>
      </c>
      <c r="AC162" s="15">
        <v>0.128719453034291</v>
      </c>
      <c r="AE162">
        <f t="array" ref="AE162">IF(COUNTIF('Cost regression results'!$H$7:$H$10,1)=0,EXP(SUMPRODUCT(--B162:AC162,TRANSPOSE('Cost regression results'!$H$3:$H$30)))/(1+EXP(SUMPRODUCT(--B162:AC162,TRANSPOSE('Cost regression results'!$H$3:$H$30)))),1)</f>
        <v>0.11572398326940675</v>
      </c>
      <c r="AF162">
        <f>'cost part 2 bs coef'!AE162</f>
        <v>2536.1864384296146</v>
      </c>
      <c r="AG162">
        <f t="shared" si="2"/>
        <v>293.497596968925</v>
      </c>
    </row>
    <row r="163" spans="1:33" x14ac:dyDescent="0.3">
      <c r="A163">
        <v>162</v>
      </c>
      <c r="B163" s="15">
        <v>-2.3543960035482399</v>
      </c>
      <c r="C163" s="15">
        <v>1.9734274860360901</v>
      </c>
      <c r="D163" s="15">
        <v>2.99576754802092</v>
      </c>
      <c r="E163" s="15">
        <v>2.5451139666568898</v>
      </c>
      <c r="F163" s="15">
        <v>0</v>
      </c>
      <c r="G163" s="15">
        <v>0</v>
      </c>
      <c r="H163" s="15">
        <v>0</v>
      </c>
      <c r="I163" s="15">
        <v>0</v>
      </c>
      <c r="J163" s="15">
        <v>4.8904799565109096</v>
      </c>
      <c r="K163" s="15">
        <v>4.5124586876267996</v>
      </c>
      <c r="L163" s="15">
        <v>4.6111645380323898</v>
      </c>
      <c r="M163" s="15">
        <v>2.9194539154142798</v>
      </c>
      <c r="N163" s="15">
        <v>2.3750600756468798</v>
      </c>
      <c r="O163" s="15">
        <v>3.8743272896208798</v>
      </c>
      <c r="P163" s="15">
        <v>4.8251960692556199</v>
      </c>
      <c r="Q163" s="15">
        <v>3.8793511542386701</v>
      </c>
      <c r="R163" s="15">
        <v>1.6611829375385601</v>
      </c>
      <c r="S163" s="15">
        <v>0.53796776190632001</v>
      </c>
      <c r="T163" s="15">
        <v>0.186631331944004</v>
      </c>
      <c r="U163" s="15">
        <v>0.26499987604383202</v>
      </c>
      <c r="V163" s="15">
        <v>0</v>
      </c>
      <c r="W163" s="15">
        <v>0</v>
      </c>
      <c r="X163" s="15">
        <v>0.93147216070017902</v>
      </c>
      <c r="Y163" s="15">
        <v>0.13104457968411001</v>
      </c>
      <c r="Z163" s="15">
        <v>1.9928618757324299E-2</v>
      </c>
      <c r="AA163" s="15">
        <v>-0.114937685919586</v>
      </c>
      <c r="AB163" s="15">
        <v>0.12543721881400199</v>
      </c>
      <c r="AC163" s="15">
        <v>7.9090981232491198E-2</v>
      </c>
      <c r="AE163">
        <f t="array" ref="AE163">IF(COUNTIF('Cost regression results'!$H$7:$H$10,1)=0,EXP(SUMPRODUCT(--B163:AC163,TRANSPOSE('Cost regression results'!$H$3:$H$30)))/(1+EXP(SUMPRODUCT(--B163:AC163,TRANSPOSE('Cost regression results'!$H$3:$H$30)))),1)</f>
        <v>0.10140457428498632</v>
      </c>
      <c r="AF163">
        <f>'cost part 2 bs coef'!AE163</f>
        <v>2596.9920079933227</v>
      </c>
      <c r="AG163">
        <f t="shared" si="2"/>
        <v>263.34686899207469</v>
      </c>
    </row>
    <row r="164" spans="1:33" x14ac:dyDescent="0.3">
      <c r="A164">
        <v>163</v>
      </c>
      <c r="B164" s="15">
        <v>-2.2565256734227699</v>
      </c>
      <c r="C164" s="15">
        <v>2.1168515250798099</v>
      </c>
      <c r="D164" s="15">
        <v>3.7372326082265301</v>
      </c>
      <c r="E164" s="15">
        <v>2.6939239468349001</v>
      </c>
      <c r="F164" s="15">
        <v>0</v>
      </c>
      <c r="G164" s="15">
        <v>0</v>
      </c>
      <c r="H164" s="15">
        <v>0</v>
      </c>
      <c r="I164" s="15">
        <v>0</v>
      </c>
      <c r="J164" s="15">
        <v>5.1141784226049403</v>
      </c>
      <c r="K164" s="15">
        <v>4.5494460133190202</v>
      </c>
      <c r="L164" s="15">
        <v>3.7057080002475402</v>
      </c>
      <c r="M164" s="15">
        <v>2.9112295795844401</v>
      </c>
      <c r="N164" s="15">
        <v>2.4986309684302102</v>
      </c>
      <c r="O164" s="15">
        <v>4.0288468984056198</v>
      </c>
      <c r="P164" s="15">
        <v>4.5345123003087799</v>
      </c>
      <c r="Q164" s="15">
        <v>3.8143778654110698</v>
      </c>
      <c r="R164" s="15">
        <v>1.6239919609213</v>
      </c>
      <c r="S164" s="15">
        <v>0.66230782396297005</v>
      </c>
      <c r="T164" s="15">
        <v>9.0929373561700902E-2</v>
      </c>
      <c r="U164" s="15">
        <v>0.25813177899145501</v>
      </c>
      <c r="V164" s="15">
        <v>0</v>
      </c>
      <c r="W164" s="15">
        <v>0</v>
      </c>
      <c r="X164" s="15">
        <v>0.92103980574144295</v>
      </c>
      <c r="Y164" s="15">
        <v>0.113532740771576</v>
      </c>
      <c r="Z164" s="15">
        <v>2.4589519158151E-2</v>
      </c>
      <c r="AA164" s="15">
        <v>-0.1830816898373</v>
      </c>
      <c r="AB164" s="15">
        <v>0.16249041645658999</v>
      </c>
      <c r="AC164" s="15">
        <v>0.100225238968803</v>
      </c>
      <c r="AE164">
        <f t="array" ref="AE164">IF(COUNTIF('Cost regression results'!$H$7:$H$10,1)=0,EXP(SUMPRODUCT(--B164:AC164,TRANSPOSE('Cost regression results'!$H$3:$H$30)))/(1+EXP(SUMPRODUCT(--B164:AC164,TRANSPOSE('Cost regression results'!$H$3:$H$30)))),1)</f>
        <v>0.10130490708291651</v>
      </c>
      <c r="AF164">
        <f>'cost part 2 bs coef'!AE164</f>
        <v>2540.0314718321993</v>
      </c>
      <c r="AG164">
        <f t="shared" si="2"/>
        <v>257.31765224164462</v>
      </c>
    </row>
    <row r="165" spans="1:33" x14ac:dyDescent="0.3">
      <c r="A165">
        <v>164</v>
      </c>
      <c r="B165" s="15">
        <v>-2.2834901357209501</v>
      </c>
      <c r="C165" s="15">
        <v>2.1008363078052601</v>
      </c>
      <c r="D165" s="15">
        <v>3.3705080747900502</v>
      </c>
      <c r="E165" s="15">
        <v>2.7766641254823798</v>
      </c>
      <c r="F165" s="15">
        <v>0</v>
      </c>
      <c r="G165" s="15">
        <v>0</v>
      </c>
      <c r="H165" s="15">
        <v>0</v>
      </c>
      <c r="I165" s="15">
        <v>0</v>
      </c>
      <c r="J165" s="15">
        <v>4.9312739657901998</v>
      </c>
      <c r="K165" s="15">
        <v>4.5764515989259396</v>
      </c>
      <c r="L165" s="15">
        <v>3.6944789092452499</v>
      </c>
      <c r="M165" s="15">
        <v>2.2979612139502801</v>
      </c>
      <c r="N165" s="15">
        <v>2.4315747278578601</v>
      </c>
      <c r="O165" s="15">
        <v>3.82263630207972</v>
      </c>
      <c r="P165" s="15">
        <v>4.4001492209411603</v>
      </c>
      <c r="Q165" s="15">
        <v>3.8314114293950201</v>
      </c>
      <c r="R165" s="15">
        <v>1.1489610218409001</v>
      </c>
      <c r="S165" s="15">
        <v>0.70654205677854898</v>
      </c>
      <c r="T165" s="15">
        <v>0.111285855567634</v>
      </c>
      <c r="U165" s="15">
        <v>0.29838455722342799</v>
      </c>
      <c r="V165" s="15">
        <v>0</v>
      </c>
      <c r="W165" s="15">
        <v>0</v>
      </c>
      <c r="X165" s="15">
        <v>0.98776149779794098</v>
      </c>
      <c r="Y165" s="15">
        <v>8.7244211668688995E-2</v>
      </c>
      <c r="Z165" s="15">
        <v>2.3952119357977301E-2</v>
      </c>
      <c r="AA165" s="15">
        <v>-0.12467259986370099</v>
      </c>
      <c r="AB165" s="15">
        <v>0.161826139579725</v>
      </c>
      <c r="AC165" s="15">
        <v>6.3692659678638894E-2</v>
      </c>
      <c r="AE165">
        <f t="array" ref="AE165">IF(COUNTIF('Cost regression results'!$H$7:$H$10,1)=0,EXP(SUMPRODUCT(--B165:AC165,TRANSPOSE('Cost regression results'!$H$3:$H$30)))/(1+EXP(SUMPRODUCT(--B165:AC165,TRANSPOSE('Cost regression results'!$H$3:$H$30)))),1)</f>
        <v>0.10074529962142841</v>
      </c>
      <c r="AF165">
        <f>'cost part 2 bs coef'!AE165</f>
        <v>2478.8864993322595</v>
      </c>
      <c r="AG165">
        <f t="shared" si="2"/>
        <v>249.73616310274227</v>
      </c>
    </row>
    <row r="166" spans="1:33" x14ac:dyDescent="0.3">
      <c r="A166">
        <v>165</v>
      </c>
      <c r="B166" s="15">
        <v>-2.14485477680681</v>
      </c>
      <c r="C166" s="15">
        <v>1.8525318820551899</v>
      </c>
      <c r="D166" s="15">
        <v>3.17480681670235</v>
      </c>
      <c r="E166" s="15">
        <v>2.6765995044547801</v>
      </c>
      <c r="F166" s="15">
        <v>0</v>
      </c>
      <c r="G166" s="15">
        <v>0</v>
      </c>
      <c r="H166" s="15">
        <v>0</v>
      </c>
      <c r="I166" s="15">
        <v>0</v>
      </c>
      <c r="J166" s="15">
        <v>5.2278356423344503</v>
      </c>
      <c r="K166" s="15">
        <v>4.4198171760600902</v>
      </c>
      <c r="L166" s="15">
        <v>4.03458800510281</v>
      </c>
      <c r="M166" s="15">
        <v>2.7467707402572898</v>
      </c>
      <c r="N166" s="15">
        <v>2.5276289215826102</v>
      </c>
      <c r="O166" s="15">
        <v>3.9845506045554302</v>
      </c>
      <c r="P166" s="15">
        <v>4.0910938369743697</v>
      </c>
      <c r="Q166" s="15">
        <v>3.7715097992236899</v>
      </c>
      <c r="R166" s="15">
        <v>1.67859829462577</v>
      </c>
      <c r="S166" s="15">
        <v>0.50963404473945395</v>
      </c>
      <c r="T166" s="15">
        <v>0.185590429897774</v>
      </c>
      <c r="U166" s="15">
        <v>0.21795705667287801</v>
      </c>
      <c r="V166" s="15">
        <v>0</v>
      </c>
      <c r="W166" s="15">
        <v>0</v>
      </c>
      <c r="X166" s="15">
        <v>1.04379076979275</v>
      </c>
      <c r="Y166" s="15">
        <v>2.9321025701552299E-2</v>
      </c>
      <c r="Z166" s="15">
        <v>1.98366780198889E-2</v>
      </c>
      <c r="AA166" s="15">
        <v>-0.20389048791317099</v>
      </c>
      <c r="AB166" s="15">
        <v>0.104964767216466</v>
      </c>
      <c r="AC166" s="15">
        <v>8.0634640005304903E-2</v>
      </c>
      <c r="AE166">
        <f t="array" ref="AE166">IF(COUNTIF('Cost regression results'!$H$7:$H$10,1)=0,EXP(SUMPRODUCT(--B166:AC166,TRANSPOSE('Cost regression results'!$H$3:$H$30)))/(1+EXP(SUMPRODUCT(--B166:AC166,TRANSPOSE('Cost regression results'!$H$3:$H$30)))),1)</f>
        <v>0.12205094574722333</v>
      </c>
      <c r="AF166">
        <f>'cost part 2 bs coef'!AE166</f>
        <v>2478.8734366783005</v>
      </c>
      <c r="AG166">
        <f t="shared" si="2"/>
        <v>302.54884733425632</v>
      </c>
    </row>
    <row r="167" spans="1:33" x14ac:dyDescent="0.3">
      <c r="A167">
        <v>166</v>
      </c>
      <c r="B167" s="15">
        <v>-2.1802274653018099</v>
      </c>
      <c r="C167" s="15">
        <v>2.1879429825844299</v>
      </c>
      <c r="D167" s="15">
        <v>3.5163429881215702</v>
      </c>
      <c r="E167" s="15">
        <v>2.6148360123660099</v>
      </c>
      <c r="F167" s="15">
        <v>0</v>
      </c>
      <c r="G167" s="15">
        <v>0</v>
      </c>
      <c r="H167" s="15">
        <v>0</v>
      </c>
      <c r="I167" s="15">
        <v>0</v>
      </c>
      <c r="J167" s="15">
        <v>4.86828273107351</v>
      </c>
      <c r="K167" s="15">
        <v>4.5128170398620302</v>
      </c>
      <c r="L167" s="15">
        <v>4.1354434417660197</v>
      </c>
      <c r="M167" s="15">
        <v>3.1080541540662399</v>
      </c>
      <c r="N167" s="15">
        <v>2.3958175868973801</v>
      </c>
      <c r="O167" s="15">
        <v>4.2392848606158502</v>
      </c>
      <c r="P167" s="15">
        <v>4.1272864710706703</v>
      </c>
      <c r="Q167" s="15">
        <v>3.9585792804136202</v>
      </c>
      <c r="R167" s="15">
        <v>1.97872013622698</v>
      </c>
      <c r="S167" s="15">
        <v>0.61477628067728096</v>
      </c>
      <c r="T167" s="15">
        <v>0.21747613612025399</v>
      </c>
      <c r="U167" s="15">
        <v>0.25543334488050901</v>
      </c>
      <c r="V167" s="15">
        <v>0</v>
      </c>
      <c r="W167" s="15">
        <v>0</v>
      </c>
      <c r="X167" s="15">
        <v>1.0205223009797899</v>
      </c>
      <c r="Y167" s="15">
        <v>7.5720663780784098E-2</v>
      </c>
      <c r="Z167" s="15">
        <v>1.9066458227376501E-2</v>
      </c>
      <c r="AA167" s="15">
        <v>-0.29471525815946997</v>
      </c>
      <c r="AB167" s="15">
        <v>0.101971084260079</v>
      </c>
      <c r="AC167" s="15">
        <v>0.12323863157215</v>
      </c>
      <c r="AE167">
        <f t="array" ref="AE167">IF(COUNTIF('Cost regression results'!$H$7:$H$10,1)=0,EXP(SUMPRODUCT(--B167:AC167,TRANSPOSE('Cost regression results'!$H$3:$H$30)))/(1+EXP(SUMPRODUCT(--B167:AC167,TRANSPOSE('Cost regression results'!$H$3:$H$30)))),1)</f>
        <v>0.12173542439047422</v>
      </c>
      <c r="AF167">
        <f>'cost part 2 bs coef'!AE167</f>
        <v>2512.2087547681544</v>
      </c>
      <c r="AG167">
        <f t="shared" si="2"/>
        <v>305.82479891916603</v>
      </c>
    </row>
    <row r="168" spans="1:33" x14ac:dyDescent="0.3">
      <c r="A168">
        <v>167</v>
      </c>
      <c r="B168" s="15">
        <v>-2.0766397119642299</v>
      </c>
      <c r="C168" s="15">
        <v>1.62453050686228</v>
      </c>
      <c r="D168" s="15">
        <v>3.1015355493300998</v>
      </c>
      <c r="E168" s="15">
        <v>2.6237804526459798</v>
      </c>
      <c r="F168" s="15">
        <v>0</v>
      </c>
      <c r="G168" s="15">
        <v>0</v>
      </c>
      <c r="H168" s="15">
        <v>0</v>
      </c>
      <c r="I168" s="15">
        <v>0</v>
      </c>
      <c r="J168" s="15">
        <v>4.8558539750144698</v>
      </c>
      <c r="K168" s="15">
        <v>4.1977444164470397</v>
      </c>
      <c r="L168" s="15">
        <v>4.4597262583046398</v>
      </c>
      <c r="M168" s="15">
        <v>3.16166902967234</v>
      </c>
      <c r="N168" s="15">
        <v>2.5909117732912001</v>
      </c>
      <c r="O168" s="15">
        <v>4.0110112967387703</v>
      </c>
      <c r="P168" s="15">
        <v>4.1338346120903999</v>
      </c>
      <c r="Q168" s="15">
        <v>3.7871425464211801</v>
      </c>
      <c r="R168" s="15">
        <v>1.8350939067867</v>
      </c>
      <c r="S168" s="15">
        <v>0.66331942907677499</v>
      </c>
      <c r="T168" s="15">
        <v>0.11979892414117101</v>
      </c>
      <c r="U168" s="15">
        <v>0.250518057150174</v>
      </c>
      <c r="V168" s="15">
        <v>0</v>
      </c>
      <c r="W168" s="15">
        <v>0</v>
      </c>
      <c r="X168" s="15">
        <v>1.0548294937150999</v>
      </c>
      <c r="Y168" s="15">
        <v>6.59068759429811E-2</v>
      </c>
      <c r="Z168" s="15">
        <v>2.4263743920366E-2</v>
      </c>
      <c r="AA168" s="15">
        <v>-0.24695098712452701</v>
      </c>
      <c r="AB168" s="15">
        <v>8.6022470281481897E-2</v>
      </c>
      <c r="AC168" s="15">
        <v>6.7577155284784404E-2</v>
      </c>
      <c r="AE168">
        <f t="array" ref="AE168">IF(COUNTIF('Cost regression results'!$H$7:$H$10,1)=0,EXP(SUMPRODUCT(--B168:AC168,TRANSPOSE('Cost regression results'!$H$3:$H$30)))/(1+EXP(SUMPRODUCT(--B168:AC168,TRANSPOSE('Cost regression results'!$H$3:$H$30)))),1)</f>
        <v>0.12197859344934607</v>
      </c>
      <c r="AF168">
        <f>'cost part 2 bs coef'!AE168</f>
        <v>2526.5133998000256</v>
      </c>
      <c r="AG168">
        <f t="shared" si="2"/>
        <v>308.1805508385325</v>
      </c>
    </row>
    <row r="169" spans="1:33" x14ac:dyDescent="0.3">
      <c r="A169">
        <v>168</v>
      </c>
      <c r="B169" s="15">
        <v>-2.1644445252897802</v>
      </c>
      <c r="C169" s="15">
        <v>2.07530360081173</v>
      </c>
      <c r="D169" s="15">
        <v>3.5235844690045601</v>
      </c>
      <c r="E169" s="15">
        <v>2.62211518320815</v>
      </c>
      <c r="F169" s="15">
        <v>0</v>
      </c>
      <c r="G169" s="15">
        <v>0</v>
      </c>
      <c r="H169" s="15">
        <v>0</v>
      </c>
      <c r="I169" s="15">
        <v>0</v>
      </c>
      <c r="J169" s="15">
        <v>4.6476135264891099</v>
      </c>
      <c r="K169" s="15">
        <v>4.3831628833322203</v>
      </c>
      <c r="L169" s="15">
        <v>4.2508252801576303</v>
      </c>
      <c r="M169" s="15">
        <v>2.84787099461168</v>
      </c>
      <c r="N169" s="15">
        <v>2.44321112419237</v>
      </c>
      <c r="O169" s="15">
        <v>4.1667347723340704</v>
      </c>
      <c r="P169" s="15">
        <v>4.6836682252099902</v>
      </c>
      <c r="Q169" s="15">
        <v>3.7071905889112799</v>
      </c>
      <c r="R169" s="15">
        <v>1.5342592112430899</v>
      </c>
      <c r="S169" s="15">
        <v>0.71965801511791605</v>
      </c>
      <c r="T169" s="15">
        <v>0.13344320191303899</v>
      </c>
      <c r="U169" s="15">
        <v>0.23757559907932599</v>
      </c>
      <c r="V169" s="15">
        <v>0</v>
      </c>
      <c r="W169" s="15">
        <v>0</v>
      </c>
      <c r="X169" s="15">
        <v>1.0460114668097</v>
      </c>
      <c r="Y169" s="15">
        <v>8.7794149867722798E-2</v>
      </c>
      <c r="Z169" s="15">
        <v>1.7667519200886401E-2</v>
      </c>
      <c r="AA169" s="15">
        <v>-0.15591737924819499</v>
      </c>
      <c r="AB169" s="15">
        <v>4.3769318971221001E-2</v>
      </c>
      <c r="AC169" s="15">
        <v>0.14221563123379999</v>
      </c>
      <c r="AE169">
        <f t="array" ref="AE169">IF(COUNTIF('Cost regression results'!$H$7:$H$10,1)=0,EXP(SUMPRODUCT(--B169:AC169,TRANSPOSE('Cost regression results'!$H$3:$H$30)))/(1+EXP(SUMPRODUCT(--B169:AC169,TRANSPOSE('Cost regression results'!$H$3:$H$30)))),1)</f>
        <v>0.11472416557026401</v>
      </c>
      <c r="AF169">
        <f>'cost part 2 bs coef'!AE169</f>
        <v>2534.5589496039561</v>
      </c>
      <c r="AG169">
        <f t="shared" si="2"/>
        <v>290.77516058195869</v>
      </c>
    </row>
    <row r="170" spans="1:33" x14ac:dyDescent="0.3">
      <c r="A170">
        <v>169</v>
      </c>
      <c r="B170" s="15">
        <v>-2.2196286509281</v>
      </c>
      <c r="C170" s="15">
        <v>2.0674211987998898</v>
      </c>
      <c r="D170" s="15">
        <v>3.1975833440778501</v>
      </c>
      <c r="E170" s="15">
        <v>2.43607772192088</v>
      </c>
      <c r="F170" s="15">
        <v>0</v>
      </c>
      <c r="G170" s="15">
        <v>0</v>
      </c>
      <c r="H170" s="15">
        <v>0</v>
      </c>
      <c r="I170" s="15">
        <v>0</v>
      </c>
      <c r="J170" s="15">
        <v>5.03550500366058</v>
      </c>
      <c r="K170" s="15">
        <v>4.6481293068793903</v>
      </c>
      <c r="L170" s="15">
        <v>4.1231454137007599</v>
      </c>
      <c r="M170" s="15">
        <v>2.7387956798722901</v>
      </c>
      <c r="N170" s="15">
        <v>2.7488534636419701</v>
      </c>
      <c r="O170" s="15">
        <v>4.0436834941562703</v>
      </c>
      <c r="P170" s="15">
        <v>4.2140052697637804</v>
      </c>
      <c r="Q170" s="15">
        <v>3.68860748592521</v>
      </c>
      <c r="R170" s="15">
        <v>2.1367659748592498</v>
      </c>
      <c r="S170" s="15">
        <v>0.63415127078188605</v>
      </c>
      <c r="T170" s="15">
        <v>6.6094180499412403E-2</v>
      </c>
      <c r="U170" s="15">
        <v>0.25089779745104901</v>
      </c>
      <c r="V170" s="15">
        <v>0</v>
      </c>
      <c r="W170" s="15">
        <v>0</v>
      </c>
      <c r="X170" s="15">
        <v>0.89309008798056799</v>
      </c>
      <c r="Y170" s="15">
        <v>1.67365911603444E-2</v>
      </c>
      <c r="Z170" s="15">
        <v>2.7113796966148299E-2</v>
      </c>
      <c r="AA170" s="15">
        <v>-0.16021161264976599</v>
      </c>
      <c r="AB170" s="15">
        <v>0.115136770617662</v>
      </c>
      <c r="AC170" s="15">
        <v>0.167121572253766</v>
      </c>
      <c r="AE170">
        <f t="array" ref="AE170">IF(COUNTIF('Cost regression results'!$H$7:$H$10,1)=0,EXP(SUMPRODUCT(--B170:AC170,TRANSPOSE('Cost regression results'!$H$3:$H$30)))/(1+EXP(SUMPRODUCT(--B170:AC170,TRANSPOSE('Cost regression results'!$H$3:$H$30)))),1)</f>
        <v>0.10224602625440636</v>
      </c>
      <c r="AF170">
        <f>'cost part 2 bs coef'!AE170</f>
        <v>2420.1113640153726</v>
      </c>
      <c r="AG170">
        <f t="shared" si="2"/>
        <v>247.44677006370298</v>
      </c>
    </row>
    <row r="171" spans="1:33" x14ac:dyDescent="0.3">
      <c r="A171">
        <v>170</v>
      </c>
      <c r="B171" s="15">
        <v>-2.1096814513390498</v>
      </c>
      <c r="C171" s="15">
        <v>2.0920456263377498</v>
      </c>
      <c r="D171" s="15">
        <v>3.3567564141282</v>
      </c>
      <c r="E171" s="15">
        <v>2.8726686393842198</v>
      </c>
      <c r="F171" s="15">
        <v>0</v>
      </c>
      <c r="G171" s="15">
        <v>0</v>
      </c>
      <c r="H171" s="15">
        <v>0</v>
      </c>
      <c r="I171" s="15">
        <v>0</v>
      </c>
      <c r="J171" s="15">
        <v>5.4722310047601797</v>
      </c>
      <c r="K171" s="15">
        <v>4.7884914074995697</v>
      </c>
      <c r="L171" s="15">
        <v>4.6197908978467099</v>
      </c>
      <c r="M171" s="15">
        <v>3.0028569335145399</v>
      </c>
      <c r="N171" s="15">
        <v>2.4885176934060098</v>
      </c>
      <c r="O171" s="15">
        <v>3.9455044259060501</v>
      </c>
      <c r="P171" s="15">
        <v>4.4345392418837397</v>
      </c>
      <c r="Q171" s="15">
        <v>3.6759250895356499</v>
      </c>
      <c r="R171" s="15">
        <v>1.33234602709448</v>
      </c>
      <c r="S171" s="15">
        <v>0.56434452282542003</v>
      </c>
      <c r="T171" s="15">
        <v>0.17464010142210401</v>
      </c>
      <c r="U171" s="15">
        <v>0.26857643441587298</v>
      </c>
      <c r="V171" s="15">
        <v>0</v>
      </c>
      <c r="W171" s="15">
        <v>0</v>
      </c>
      <c r="X171" s="15">
        <v>1.09832413469878</v>
      </c>
      <c r="Y171" s="15">
        <v>3.1809687710476597E-2</v>
      </c>
      <c r="Z171" s="15">
        <v>2.1268711687701201E-2</v>
      </c>
      <c r="AA171" s="15">
        <v>-0.250900022849261</v>
      </c>
      <c r="AB171" s="15">
        <v>8.7416762649066504E-2</v>
      </c>
      <c r="AC171" s="15">
        <v>0.104741487897326</v>
      </c>
      <c r="AE171">
        <f t="array" ref="AE171">IF(COUNTIF('Cost regression results'!$H$7:$H$10,1)=0,EXP(SUMPRODUCT(--B171:AC171,TRANSPOSE('Cost regression results'!$H$3:$H$30)))/(1+EXP(SUMPRODUCT(--B171:AC171,TRANSPOSE('Cost regression results'!$H$3:$H$30)))),1)</f>
        <v>0.12456105135779175</v>
      </c>
      <c r="AF171">
        <f>'cost part 2 bs coef'!AE171</f>
        <v>2615.2748019649844</v>
      </c>
      <c r="AG171">
        <f t="shared" si="2"/>
        <v>325.76137892229906</v>
      </c>
    </row>
    <row r="172" spans="1:33" x14ac:dyDescent="0.3">
      <c r="A172">
        <v>171</v>
      </c>
      <c r="B172" s="15">
        <v>-2.2463633212938698</v>
      </c>
      <c r="C172" s="15">
        <v>2.0629348484273198</v>
      </c>
      <c r="D172" s="15">
        <v>3.4597646957630901</v>
      </c>
      <c r="E172" s="15">
        <v>2.6277737799313101</v>
      </c>
      <c r="F172" s="15">
        <v>0</v>
      </c>
      <c r="G172" s="15">
        <v>0</v>
      </c>
      <c r="H172" s="15">
        <v>0</v>
      </c>
      <c r="I172" s="15">
        <v>0</v>
      </c>
      <c r="J172" s="15">
        <v>4.8896184270668996</v>
      </c>
      <c r="K172" s="15">
        <v>5.0356599081222297</v>
      </c>
      <c r="L172" s="15">
        <v>4.15176295617312</v>
      </c>
      <c r="M172" s="15">
        <v>2.9992882481275398</v>
      </c>
      <c r="N172" s="15">
        <v>2.7055718390699099</v>
      </c>
      <c r="O172" s="15">
        <v>4.0186372940127599</v>
      </c>
      <c r="P172" s="15">
        <v>4.3179941111215401</v>
      </c>
      <c r="Q172" s="15">
        <v>3.8471804522967701</v>
      </c>
      <c r="R172" s="15">
        <v>1.53615622563489</v>
      </c>
      <c r="S172" s="15">
        <v>0.58261895498132998</v>
      </c>
      <c r="T172" s="15">
        <v>0.15329189798081799</v>
      </c>
      <c r="U172" s="15">
        <v>0.218921272525336</v>
      </c>
      <c r="V172" s="15">
        <v>0</v>
      </c>
      <c r="W172" s="15">
        <v>0</v>
      </c>
      <c r="X172" s="15">
        <v>1.0075037616139</v>
      </c>
      <c r="Y172" s="15">
        <v>0.12233466922917401</v>
      </c>
      <c r="Z172" s="15">
        <v>2.2804336273129201E-2</v>
      </c>
      <c r="AA172" s="15">
        <v>-0.18952889540516399</v>
      </c>
      <c r="AB172" s="15">
        <v>0.13757135605342299</v>
      </c>
      <c r="AC172" s="15">
        <v>7.3219808360055802E-2</v>
      </c>
      <c r="AE172">
        <f t="array" ref="AE172">IF(COUNTIF('Cost regression results'!$H$7:$H$10,1)=0,EXP(SUMPRODUCT(--B172:AC172,TRANSPOSE('Cost regression results'!$H$3:$H$30)))/(1+EXP(SUMPRODUCT(--B172:AC172,TRANSPOSE('Cost regression results'!$H$3:$H$30)))),1)</f>
        <v>0.10822181576837789</v>
      </c>
      <c r="AF172">
        <f>'cost part 2 bs coef'!AE172</f>
        <v>2608.8815353779323</v>
      </c>
      <c r="AG172">
        <f t="shared" si="2"/>
        <v>282.33789688319342</v>
      </c>
    </row>
    <row r="173" spans="1:33" x14ac:dyDescent="0.3">
      <c r="A173">
        <v>172</v>
      </c>
      <c r="B173" s="15">
        <v>-2.1895910576125202</v>
      </c>
      <c r="C173" s="15">
        <v>2.06851184806693</v>
      </c>
      <c r="D173" s="15">
        <v>3.86833440928919</v>
      </c>
      <c r="E173" s="15">
        <v>2.6663964832385001</v>
      </c>
      <c r="F173" s="15">
        <v>0</v>
      </c>
      <c r="G173" s="15">
        <v>0</v>
      </c>
      <c r="H173" s="15">
        <v>0</v>
      </c>
      <c r="I173" s="15">
        <v>0</v>
      </c>
      <c r="J173" s="15">
        <v>4.9932020877558196</v>
      </c>
      <c r="K173" s="15">
        <v>4.1498232616128403</v>
      </c>
      <c r="L173" s="15">
        <v>4.1361398232820603</v>
      </c>
      <c r="M173" s="15">
        <v>2.5184682808555201</v>
      </c>
      <c r="N173" s="15">
        <v>2.6085762806850701</v>
      </c>
      <c r="O173" s="15">
        <v>4.1413245491944002</v>
      </c>
      <c r="P173" s="15">
        <v>4.5674116555344098</v>
      </c>
      <c r="Q173" s="15">
        <v>3.9318503821620499</v>
      </c>
      <c r="R173" s="15">
        <v>2.2395364544765002</v>
      </c>
      <c r="S173" s="15">
        <v>0.61355845830274902</v>
      </c>
      <c r="T173" s="15">
        <v>0.18347477905976201</v>
      </c>
      <c r="U173" s="15">
        <v>0.26150088913344999</v>
      </c>
      <c r="V173" s="15">
        <v>0</v>
      </c>
      <c r="W173" s="15">
        <v>0</v>
      </c>
      <c r="X173" s="15">
        <v>0.98304111955922202</v>
      </c>
      <c r="Y173" s="15">
        <v>8.7755861683834105E-2</v>
      </c>
      <c r="Z173" s="15">
        <v>2.15227945368223E-2</v>
      </c>
      <c r="AA173" s="15">
        <v>-0.18457174903047499</v>
      </c>
      <c r="AB173" s="15">
        <v>5.0607535269607602E-2</v>
      </c>
      <c r="AC173" s="15">
        <v>9.2727731308740596E-2</v>
      </c>
      <c r="AE173">
        <f t="array" ref="AE173">IF(COUNTIF('Cost regression results'!$H$7:$H$10,1)=0,EXP(SUMPRODUCT(--B173:AC173,TRANSPOSE('Cost regression results'!$H$3:$H$30)))/(1+EXP(SUMPRODUCT(--B173:AC173,TRANSPOSE('Cost regression results'!$H$3:$H$30)))),1)</f>
        <v>0.11699680060761372</v>
      </c>
      <c r="AF173">
        <f>'cost part 2 bs coef'!AE173</f>
        <v>2576.2883338018269</v>
      </c>
      <c r="AG173">
        <f t="shared" si="2"/>
        <v>301.41749249753371</v>
      </c>
    </row>
    <row r="174" spans="1:33" x14ac:dyDescent="0.3">
      <c r="A174">
        <v>173</v>
      </c>
      <c r="B174" s="15">
        <v>-2.1887322140248999</v>
      </c>
      <c r="C174" s="15">
        <v>1.9524664485024701</v>
      </c>
      <c r="D174" s="15">
        <v>3.3791483803484401</v>
      </c>
      <c r="E174" s="15">
        <v>2.6733262696014402</v>
      </c>
      <c r="F174" s="15">
        <v>0</v>
      </c>
      <c r="G174" s="15">
        <v>0</v>
      </c>
      <c r="H174" s="15">
        <v>0</v>
      </c>
      <c r="I174" s="15">
        <v>0</v>
      </c>
      <c r="J174" s="15">
        <v>5.1124047063745701</v>
      </c>
      <c r="K174" s="15">
        <v>4.2242152891783098</v>
      </c>
      <c r="L174" s="15">
        <v>4.5092911406691298</v>
      </c>
      <c r="M174" s="15">
        <v>2.9738229294332101</v>
      </c>
      <c r="N174" s="15">
        <v>2.3559720967784501</v>
      </c>
      <c r="O174" s="15">
        <v>4.0108718938697301</v>
      </c>
      <c r="P174" s="15">
        <v>4.2108265059426797</v>
      </c>
      <c r="Q174" s="15">
        <v>3.63072605526169</v>
      </c>
      <c r="R174" s="15">
        <v>2.0423334439933898</v>
      </c>
      <c r="S174" s="15">
        <v>0.59149541324052002</v>
      </c>
      <c r="T174" s="15">
        <v>0.14303047188660301</v>
      </c>
      <c r="U174" s="15">
        <v>0.26261336293104798</v>
      </c>
      <c r="V174" s="15">
        <v>0</v>
      </c>
      <c r="W174" s="15">
        <v>0</v>
      </c>
      <c r="X174" s="15">
        <v>0.98761892506777205</v>
      </c>
      <c r="Y174" s="15">
        <v>4.0180121970860003E-2</v>
      </c>
      <c r="Z174" s="15">
        <v>2.28450774909571E-2</v>
      </c>
      <c r="AA174" s="15">
        <v>-0.17850394530312499</v>
      </c>
      <c r="AB174" s="15">
        <v>0.156813502734761</v>
      </c>
      <c r="AC174" s="15">
        <v>7.4621976031471998E-2</v>
      </c>
      <c r="AE174">
        <f t="array" ref="AE174">IF(COUNTIF('Cost regression results'!$H$7:$H$10,1)=0,EXP(SUMPRODUCT(--B174:AC174,TRANSPOSE('Cost regression results'!$H$3:$H$30)))/(1+EXP(SUMPRODUCT(--B174:AC174,TRANSPOSE('Cost regression results'!$H$3:$H$30)))),1)</f>
        <v>0.11287616043341447</v>
      </c>
      <c r="AF174">
        <f>'cost part 2 bs coef'!AE174</f>
        <v>2403.1221897634855</v>
      </c>
      <c r="AG174">
        <f t="shared" si="2"/>
        <v>271.25520583284151</v>
      </c>
    </row>
    <row r="175" spans="1:33" x14ac:dyDescent="0.3">
      <c r="A175">
        <v>174</v>
      </c>
      <c r="B175" s="15">
        <v>-2.2469172624973899</v>
      </c>
      <c r="C175" s="15">
        <v>1.62335012266748</v>
      </c>
      <c r="D175" s="15">
        <v>3.0206254374074</v>
      </c>
      <c r="E175" s="15">
        <v>2.45531551093113</v>
      </c>
      <c r="F175" s="15">
        <v>0</v>
      </c>
      <c r="G175" s="15">
        <v>0</v>
      </c>
      <c r="H175" s="15">
        <v>0</v>
      </c>
      <c r="I175" s="15">
        <v>0</v>
      </c>
      <c r="J175" s="15">
        <v>4.9181881246590198</v>
      </c>
      <c r="K175" s="15">
        <v>4.2674806275077701</v>
      </c>
      <c r="L175" s="15">
        <v>4.0558029240696998</v>
      </c>
      <c r="M175" s="15">
        <v>2.45615936381648</v>
      </c>
      <c r="N175" s="15">
        <v>2.5579895237132999</v>
      </c>
      <c r="O175" s="15">
        <v>3.9716580908758301</v>
      </c>
      <c r="P175" s="15">
        <v>5.03476854453461</v>
      </c>
      <c r="Q175" s="15">
        <v>3.7089767037610102</v>
      </c>
      <c r="R175" s="15">
        <v>1.71595329396083</v>
      </c>
      <c r="S175" s="15">
        <v>0.76501730622665098</v>
      </c>
      <c r="T175" s="15">
        <v>0.121547325009584</v>
      </c>
      <c r="U175" s="15">
        <v>0.32268028176927699</v>
      </c>
      <c r="V175" s="15">
        <v>0</v>
      </c>
      <c r="W175" s="15">
        <v>0</v>
      </c>
      <c r="X175" s="15">
        <v>1.0024913418827199</v>
      </c>
      <c r="Y175" s="15">
        <v>7.4416187532138203E-2</v>
      </c>
      <c r="Z175" s="15">
        <v>2.2179086230438801E-2</v>
      </c>
      <c r="AA175" s="15">
        <v>-0.12822088189884201</v>
      </c>
      <c r="AB175" s="15">
        <v>0.10991076784231101</v>
      </c>
      <c r="AC175" s="15">
        <v>8.0661877968699405E-2</v>
      </c>
      <c r="AE175">
        <f t="array" ref="AE175">IF(COUNTIF('Cost regression results'!$H$7:$H$10,1)=0,EXP(SUMPRODUCT(--B175:AC175,TRANSPOSE('Cost regression results'!$H$3:$H$30)))/(1+EXP(SUMPRODUCT(--B175:AC175,TRANSPOSE('Cost regression results'!$H$3:$H$30)))),1)</f>
        <v>0.10518509323292539</v>
      </c>
      <c r="AF175">
        <f>'cost part 2 bs coef'!AE175</f>
        <v>2428.0223889434565</v>
      </c>
      <c r="AG175">
        <f t="shared" si="2"/>
        <v>255.39176135264771</v>
      </c>
    </row>
    <row r="176" spans="1:33" x14ac:dyDescent="0.3">
      <c r="A176">
        <v>175</v>
      </c>
      <c r="B176" s="15">
        <v>-2.2862632159152998</v>
      </c>
      <c r="C176" s="15">
        <v>2.0747093784631701</v>
      </c>
      <c r="D176" s="15">
        <v>3.3879259087854399</v>
      </c>
      <c r="E176" s="15">
        <v>2.6475156241373998</v>
      </c>
      <c r="F176" s="15">
        <v>0</v>
      </c>
      <c r="G176" s="15">
        <v>0</v>
      </c>
      <c r="H176" s="15">
        <v>0</v>
      </c>
      <c r="I176" s="15">
        <v>0</v>
      </c>
      <c r="J176" s="15">
        <v>5.0393294691655903</v>
      </c>
      <c r="K176" s="15">
        <v>4.1298491381068398</v>
      </c>
      <c r="L176" s="15">
        <v>4.5887543764982297</v>
      </c>
      <c r="M176" s="15">
        <v>3.0798097150234698</v>
      </c>
      <c r="N176" s="15">
        <v>2.3962669882179499</v>
      </c>
      <c r="O176" s="15">
        <v>4.0893889328573501</v>
      </c>
      <c r="P176" s="15">
        <v>4.8745042833975596</v>
      </c>
      <c r="Q176" s="15">
        <v>3.80662581085222</v>
      </c>
      <c r="R176" s="15">
        <v>1.58911260228805</v>
      </c>
      <c r="S176" s="15">
        <v>0.63249251643920701</v>
      </c>
      <c r="T176" s="15">
        <v>0.15518335159911301</v>
      </c>
      <c r="U176" s="15">
        <v>0.23096756505491201</v>
      </c>
      <c r="V176" s="15">
        <v>0</v>
      </c>
      <c r="W176" s="15">
        <v>0</v>
      </c>
      <c r="X176" s="15">
        <v>0.95127584737127002</v>
      </c>
      <c r="Y176" s="15">
        <v>0.12513574472127301</v>
      </c>
      <c r="Z176" s="15">
        <v>2.08171325352536E-2</v>
      </c>
      <c r="AA176" s="15">
        <v>-0.16972383428076401</v>
      </c>
      <c r="AB176" s="15">
        <v>0.144335310882169</v>
      </c>
      <c r="AC176" s="15">
        <v>7.7673486538149303E-2</v>
      </c>
      <c r="AE176">
        <f t="array" ref="AE176">IF(COUNTIF('Cost regression results'!$H$7:$H$10,1)=0,EXP(SUMPRODUCT(--B176:AC176,TRANSPOSE('Cost regression results'!$H$3:$H$30)))/(1+EXP(SUMPRODUCT(--B176:AC176,TRANSPOSE('Cost regression results'!$H$3:$H$30)))),1)</f>
        <v>0.1047382402344423</v>
      </c>
      <c r="AF176">
        <f>'cost part 2 bs coef'!AE176</f>
        <v>2459.4234043550832</v>
      </c>
      <c r="AG176">
        <f t="shared" si="2"/>
        <v>257.59567936355262</v>
      </c>
    </row>
    <row r="177" spans="1:33" x14ac:dyDescent="0.3">
      <c r="A177">
        <v>176</v>
      </c>
      <c r="B177" s="15">
        <v>-2.2720663003366801</v>
      </c>
      <c r="C177" s="15">
        <v>2.2703457617154101</v>
      </c>
      <c r="D177" s="15">
        <v>3.1883430763940499</v>
      </c>
      <c r="E177" s="15">
        <v>2.7031840385380201</v>
      </c>
      <c r="F177" s="15">
        <v>0</v>
      </c>
      <c r="G177" s="15">
        <v>0</v>
      </c>
      <c r="H177" s="15">
        <v>0</v>
      </c>
      <c r="I177" s="15">
        <v>0</v>
      </c>
      <c r="J177" s="15">
        <v>5.1703468126454899</v>
      </c>
      <c r="K177" s="15">
        <v>5.06980600387379</v>
      </c>
      <c r="L177" s="15">
        <v>3.9197880502182101</v>
      </c>
      <c r="M177" s="15">
        <v>2.5709222786854302</v>
      </c>
      <c r="N177" s="15">
        <v>2.60483857332654</v>
      </c>
      <c r="O177" s="15">
        <v>4.1860877635149603</v>
      </c>
      <c r="P177" s="15">
        <v>4.6453187348920997</v>
      </c>
      <c r="Q177" s="15">
        <v>3.92284257364674</v>
      </c>
      <c r="R177" s="15">
        <v>1.7185285137381701</v>
      </c>
      <c r="S177" s="15">
        <v>0.61781709781762895</v>
      </c>
      <c r="T177" s="15">
        <v>0.157174782668908</v>
      </c>
      <c r="U177" s="15">
        <v>0.28994675395420499</v>
      </c>
      <c r="V177" s="15">
        <v>0</v>
      </c>
      <c r="W177" s="15">
        <v>0</v>
      </c>
      <c r="X177" s="15">
        <v>1.0488384940601601</v>
      </c>
      <c r="Y177" s="15">
        <v>9.2824154970134201E-2</v>
      </c>
      <c r="Z177" s="15">
        <v>1.9616313830938599E-2</v>
      </c>
      <c r="AA177" s="15">
        <v>-0.22819363961368</v>
      </c>
      <c r="AB177" s="15">
        <v>0.21214537732288599</v>
      </c>
      <c r="AC177" s="15">
        <v>9.4906357845110104E-2</v>
      </c>
      <c r="AE177">
        <f t="array" ref="AE177">IF(COUNTIF('Cost regression results'!$H$7:$H$10,1)=0,EXP(SUMPRODUCT(--B177:AC177,TRANSPOSE('Cost regression results'!$H$3:$H$30)))/(1+EXP(SUMPRODUCT(--B177:AC177,TRANSPOSE('Cost regression results'!$H$3:$H$30)))),1)</f>
        <v>0.10634579177732578</v>
      </c>
      <c r="AF177">
        <f>'cost part 2 bs coef'!AE177</f>
        <v>2525.0710678895107</v>
      </c>
      <c r="AG177">
        <f t="shared" si="2"/>
        <v>268.53068200872758</v>
      </c>
    </row>
    <row r="178" spans="1:33" x14ac:dyDescent="0.3">
      <c r="A178">
        <v>177</v>
      </c>
      <c r="B178" s="15">
        <v>-2.2593448357405999</v>
      </c>
      <c r="C178" s="15">
        <v>2.16578297501324</v>
      </c>
      <c r="D178" s="15">
        <v>3.4862811000584402</v>
      </c>
      <c r="E178" s="15">
        <v>2.5901252275623201</v>
      </c>
      <c r="F178" s="15">
        <v>0</v>
      </c>
      <c r="G178" s="15">
        <v>0</v>
      </c>
      <c r="H178" s="15">
        <v>0</v>
      </c>
      <c r="I178" s="15">
        <v>0</v>
      </c>
      <c r="J178" s="15">
        <v>5.2212236908130398</v>
      </c>
      <c r="K178" s="15">
        <v>4.7346361855977097</v>
      </c>
      <c r="L178" s="15">
        <v>3.8212780777990001</v>
      </c>
      <c r="M178" s="15">
        <v>2.6257688343969598</v>
      </c>
      <c r="N178" s="15">
        <v>2.3152169423965199</v>
      </c>
      <c r="O178" s="15">
        <v>4.2357937616608403</v>
      </c>
      <c r="P178" s="15">
        <v>4.4055376940244004</v>
      </c>
      <c r="Q178" s="15">
        <v>3.77475890630999</v>
      </c>
      <c r="R178" s="15">
        <v>1.6395432146284099</v>
      </c>
      <c r="S178" s="15">
        <v>0.61915424923554296</v>
      </c>
      <c r="T178" s="15">
        <v>0.14061773958344101</v>
      </c>
      <c r="U178" s="15">
        <v>0.28780010312507998</v>
      </c>
      <c r="V178" s="15">
        <v>0</v>
      </c>
      <c r="W178" s="15">
        <v>0</v>
      </c>
      <c r="X178" s="15">
        <v>0.92604307750808901</v>
      </c>
      <c r="Y178" s="15">
        <v>9.3649175085935205E-2</v>
      </c>
      <c r="Z178" s="15">
        <v>2.48321493627774E-2</v>
      </c>
      <c r="AA178" s="15">
        <v>-0.19285039904870699</v>
      </c>
      <c r="AB178" s="15">
        <v>0.144649741867142</v>
      </c>
      <c r="AC178" s="15">
        <v>0.144162730229145</v>
      </c>
      <c r="AE178">
        <f t="array" ref="AE178">IF(COUNTIF('Cost regression results'!$H$7:$H$10,1)=0,EXP(SUMPRODUCT(--B178:AC178,TRANSPOSE('Cost regression results'!$H$3:$H$30)))/(1+EXP(SUMPRODUCT(--B178:AC178,TRANSPOSE('Cost regression results'!$H$3:$H$30)))),1)</f>
        <v>0.10563638056975502</v>
      </c>
      <c r="AF178">
        <f>'cost part 2 bs coef'!AE178</f>
        <v>2466.2611541744586</v>
      </c>
      <c r="AG178">
        <f t="shared" si="2"/>
        <v>260.52690186677637</v>
      </c>
    </row>
    <row r="179" spans="1:33" x14ac:dyDescent="0.3">
      <c r="A179">
        <v>178</v>
      </c>
      <c r="B179" s="15">
        <v>-2.31006999352695</v>
      </c>
      <c r="C179" s="15">
        <v>2.13427244831222</v>
      </c>
      <c r="D179" s="15">
        <v>3.78345701949483</v>
      </c>
      <c r="E179" s="15">
        <v>2.6222054348583099</v>
      </c>
      <c r="F179" s="15">
        <v>0</v>
      </c>
      <c r="G179" s="15">
        <v>0</v>
      </c>
      <c r="H179" s="15">
        <v>0</v>
      </c>
      <c r="I179" s="15">
        <v>0</v>
      </c>
      <c r="J179" s="15">
        <v>4.5170378203442096</v>
      </c>
      <c r="K179" s="15">
        <v>4.6600943832918302</v>
      </c>
      <c r="L179" s="15">
        <v>4.4532124403127096</v>
      </c>
      <c r="M179" s="15">
        <v>2.7121830628733901</v>
      </c>
      <c r="N179" s="15">
        <v>2.6166676676562601</v>
      </c>
      <c r="O179" s="15">
        <v>3.8362284722203799</v>
      </c>
      <c r="P179" s="15">
        <v>4.7141881780478903</v>
      </c>
      <c r="Q179" s="15">
        <v>3.75907754462632</v>
      </c>
      <c r="R179" s="15">
        <v>1.5632190843260301</v>
      </c>
      <c r="S179" s="15">
        <v>0.58050534934479303</v>
      </c>
      <c r="T179" s="15">
        <v>0.235120327286471</v>
      </c>
      <c r="U179" s="15">
        <v>0.34756506001964799</v>
      </c>
      <c r="V179" s="15">
        <v>0</v>
      </c>
      <c r="W179" s="15">
        <v>0</v>
      </c>
      <c r="X179" s="15">
        <v>1.0641254599000101</v>
      </c>
      <c r="Y179" s="15">
        <v>0.10981654187805499</v>
      </c>
      <c r="Z179" s="15">
        <v>2.0904026049974801E-2</v>
      </c>
      <c r="AA179" s="15">
        <v>-0.18220858374951601</v>
      </c>
      <c r="AB179" s="15">
        <v>0.14956124481799399</v>
      </c>
      <c r="AC179" s="15">
        <v>9.9194624443925697E-2</v>
      </c>
      <c r="AE179">
        <f t="array" ref="AE179">IF(COUNTIF('Cost regression results'!$H$7:$H$10,1)=0,EXP(SUMPRODUCT(--B179:AC179,TRANSPOSE('Cost regression results'!$H$3:$H$30)))/(1+EXP(SUMPRODUCT(--B179:AC179,TRANSPOSE('Cost regression results'!$H$3:$H$30)))),1)</f>
        <v>0.11011347942365683</v>
      </c>
      <c r="AF179">
        <f>'cost part 2 bs coef'!AE179</f>
        <v>2668.4864126316465</v>
      </c>
      <c r="AG179">
        <f t="shared" si="2"/>
        <v>293.83632368962265</v>
      </c>
    </row>
    <row r="180" spans="1:33" x14ac:dyDescent="0.3">
      <c r="A180">
        <v>179</v>
      </c>
      <c r="B180" s="15">
        <v>-2.2330756755106602</v>
      </c>
      <c r="C180" s="15">
        <v>1.97614195567638</v>
      </c>
      <c r="D180" s="15">
        <v>2.8284536404770702</v>
      </c>
      <c r="E180" s="15">
        <v>2.4250150124957899</v>
      </c>
      <c r="F180" s="15">
        <v>0</v>
      </c>
      <c r="G180" s="15">
        <v>0</v>
      </c>
      <c r="H180" s="15">
        <v>0</v>
      </c>
      <c r="I180" s="15">
        <v>0</v>
      </c>
      <c r="J180" s="15">
        <v>5.0355690755409102</v>
      </c>
      <c r="K180" s="15">
        <v>4.0886387329186302</v>
      </c>
      <c r="L180" s="15">
        <v>4.3434194419393304</v>
      </c>
      <c r="M180" s="15">
        <v>2.4654008120954498</v>
      </c>
      <c r="N180" s="15">
        <v>2.2623874551312402</v>
      </c>
      <c r="O180" s="15">
        <v>3.8877337715727598</v>
      </c>
      <c r="P180" s="15">
        <v>4.1933669650901901</v>
      </c>
      <c r="Q180" s="15">
        <v>3.8395309815807002</v>
      </c>
      <c r="R180" s="15">
        <v>1.19564768049702</v>
      </c>
      <c r="S180" s="15">
        <v>0.55610846701833005</v>
      </c>
      <c r="T180" s="15">
        <v>0.17502316963619299</v>
      </c>
      <c r="U180" s="15">
        <v>0.30256897226323298</v>
      </c>
      <c r="V180" s="15">
        <v>0</v>
      </c>
      <c r="W180" s="15">
        <v>0</v>
      </c>
      <c r="X180" s="15">
        <v>0.93020464024563199</v>
      </c>
      <c r="Y180" s="15">
        <v>0.107900532882428</v>
      </c>
      <c r="Z180" s="15">
        <v>2.2999896404190801E-2</v>
      </c>
      <c r="AA180" s="15">
        <v>-0.19319592594587401</v>
      </c>
      <c r="AB180" s="15">
        <v>0.12761220170631399</v>
      </c>
      <c r="AC180" s="15">
        <v>0.10766440293860401</v>
      </c>
      <c r="AE180">
        <f t="array" ref="AE180">IF(COUNTIF('Cost regression results'!$H$7:$H$10,1)=0,EXP(SUMPRODUCT(--B180:AC180,TRANSPOSE('Cost regression results'!$H$3:$H$30)))/(1+EXP(SUMPRODUCT(--B180:AC180,TRANSPOSE('Cost regression results'!$H$3:$H$30)))),1)</f>
        <v>0.11163456764459807</v>
      </c>
      <c r="AF180">
        <f>'cost part 2 bs coef'!AE180</f>
        <v>2515.637061288438</v>
      </c>
      <c r="AG180">
        <f t="shared" si="2"/>
        <v>280.83205568766203</v>
      </c>
    </row>
    <row r="181" spans="1:33" x14ac:dyDescent="0.3">
      <c r="A181">
        <v>180</v>
      </c>
      <c r="B181" s="15">
        <v>-2.1220275727869802</v>
      </c>
      <c r="C181" s="15">
        <v>2.0429895296390002</v>
      </c>
      <c r="D181" s="15">
        <v>3.3404391390323398</v>
      </c>
      <c r="E181" s="15">
        <v>2.45753899717602</v>
      </c>
      <c r="F181" s="15">
        <v>0</v>
      </c>
      <c r="G181" s="15">
        <v>0</v>
      </c>
      <c r="H181" s="15">
        <v>0</v>
      </c>
      <c r="I181" s="15">
        <v>0</v>
      </c>
      <c r="J181" s="15">
        <v>4.9171618972311499</v>
      </c>
      <c r="K181" s="15">
        <v>4.3932453638110296</v>
      </c>
      <c r="L181" s="15">
        <v>4.4512825027233598</v>
      </c>
      <c r="M181" s="15">
        <v>3.16425480339473</v>
      </c>
      <c r="N181" s="15">
        <v>2.3825639316655298</v>
      </c>
      <c r="O181" s="15">
        <v>4.0283773306518498</v>
      </c>
      <c r="P181" s="15">
        <v>5.2535822535061998</v>
      </c>
      <c r="Q181" s="15">
        <v>3.9194406261503798</v>
      </c>
      <c r="R181" s="15">
        <v>1.3604408134461601</v>
      </c>
      <c r="S181" s="15">
        <v>0.75092429829321505</v>
      </c>
      <c r="T181" s="15">
        <v>0.15864782539852801</v>
      </c>
      <c r="U181" s="15">
        <v>0.297728571826194</v>
      </c>
      <c r="V181" s="15">
        <v>0</v>
      </c>
      <c r="W181" s="15">
        <v>0</v>
      </c>
      <c r="X181" s="15">
        <v>1.04137466927102</v>
      </c>
      <c r="Y181" s="15">
        <v>8.0107712223419003E-2</v>
      </c>
      <c r="Z181" s="15">
        <v>1.92086369118891E-2</v>
      </c>
      <c r="AA181" s="15">
        <v>-0.223876950498303</v>
      </c>
      <c r="AB181" s="15">
        <v>2.48583854540473E-2</v>
      </c>
      <c r="AC181" s="15">
        <v>0.100276872846798</v>
      </c>
      <c r="AE181">
        <f t="array" ref="AE181">IF(COUNTIF('Cost regression results'!$H$7:$H$10,1)=0,EXP(SUMPRODUCT(--B181:AC181,TRANSPOSE('Cost regression results'!$H$3:$H$30)))/(1+EXP(SUMPRODUCT(--B181:AC181,TRANSPOSE('Cost regression results'!$H$3:$H$30)))),1)</f>
        <v>0.12165761709908145</v>
      </c>
      <c r="AF181">
        <f>'cost part 2 bs coef'!AE181</f>
        <v>2543.5266753742594</v>
      </c>
      <c r="AG181">
        <f t="shared" si="2"/>
        <v>309.4393943539813</v>
      </c>
    </row>
    <row r="182" spans="1:33" x14ac:dyDescent="0.3">
      <c r="A182">
        <v>181</v>
      </c>
      <c r="B182" s="15">
        <v>-2.1578883018994302</v>
      </c>
      <c r="C182" s="15">
        <v>2.0359005002392498</v>
      </c>
      <c r="D182" s="15">
        <v>3.7848087895430602</v>
      </c>
      <c r="E182" s="15">
        <v>2.5989141800287499</v>
      </c>
      <c r="F182" s="15">
        <v>0</v>
      </c>
      <c r="G182" s="15">
        <v>0</v>
      </c>
      <c r="H182" s="15">
        <v>0</v>
      </c>
      <c r="I182" s="15">
        <v>0</v>
      </c>
      <c r="J182" s="15">
        <v>4.62335947128539</v>
      </c>
      <c r="K182" s="15">
        <v>4.0774021262048104</v>
      </c>
      <c r="L182" s="15">
        <v>4.5245915048925003</v>
      </c>
      <c r="M182" s="15">
        <v>2.72150390047124</v>
      </c>
      <c r="N182" s="15">
        <v>2.4894014679452501</v>
      </c>
      <c r="O182" s="15">
        <v>3.9672414969004901</v>
      </c>
      <c r="P182" s="15">
        <v>4.3705917948571704</v>
      </c>
      <c r="Q182" s="15">
        <v>3.9303329063421502</v>
      </c>
      <c r="R182" s="15">
        <v>1.4556419048712099</v>
      </c>
      <c r="S182" s="15">
        <v>0.62894885465341099</v>
      </c>
      <c r="T182" s="15">
        <v>0.128547036612111</v>
      </c>
      <c r="U182" s="15">
        <v>0.25324972632555698</v>
      </c>
      <c r="V182" s="15">
        <v>0</v>
      </c>
      <c r="W182" s="15">
        <v>0</v>
      </c>
      <c r="X182" s="15">
        <v>0.83434229522498304</v>
      </c>
      <c r="Y182" s="15">
        <v>0.10430617099436</v>
      </c>
      <c r="Z182" s="15">
        <v>2.14705338467358E-2</v>
      </c>
      <c r="AA182" s="15">
        <v>-0.21741654984503</v>
      </c>
      <c r="AB182" s="15">
        <v>0.110866552788279</v>
      </c>
      <c r="AC182" s="15">
        <v>0.12939909814373499</v>
      </c>
      <c r="AE182">
        <f t="array" ref="AE182">IF(COUNTIF('Cost regression results'!$H$7:$H$10,1)=0,EXP(SUMPRODUCT(--B182:AC182,TRANSPOSE('Cost regression results'!$H$3:$H$30)))/(1+EXP(SUMPRODUCT(--B182:AC182,TRANSPOSE('Cost regression results'!$H$3:$H$30)))),1)</f>
        <v>0.1146224338997244</v>
      </c>
      <c r="AF182">
        <f>'cost part 2 bs coef'!AE182</f>
        <v>2359.5556141790062</v>
      </c>
      <c r="AG182">
        <f t="shared" si="2"/>
        <v>270.45800741895675</v>
      </c>
    </row>
    <row r="183" spans="1:33" x14ac:dyDescent="0.3">
      <c r="A183">
        <v>182</v>
      </c>
      <c r="B183" s="15">
        <v>-2.2468061117080098</v>
      </c>
      <c r="C183" s="15">
        <v>1.7972228477458201</v>
      </c>
      <c r="D183" s="15">
        <v>3.4373268163275199</v>
      </c>
      <c r="E183" s="15">
        <v>2.3269273977409202</v>
      </c>
      <c r="F183" s="15">
        <v>0</v>
      </c>
      <c r="G183" s="15">
        <v>0</v>
      </c>
      <c r="H183" s="15">
        <v>0</v>
      </c>
      <c r="I183" s="15">
        <v>0</v>
      </c>
      <c r="J183" s="15">
        <v>4.8967081051519497</v>
      </c>
      <c r="K183" s="15">
        <v>4.7260866308377798</v>
      </c>
      <c r="L183" s="15">
        <v>4.7063954397269496</v>
      </c>
      <c r="M183" s="15">
        <v>3.0184709134938301</v>
      </c>
      <c r="N183" s="15">
        <v>2.5116473197667601</v>
      </c>
      <c r="O183" s="15">
        <v>4.1826486006220396</v>
      </c>
      <c r="P183" s="15">
        <v>4.69012633366341</v>
      </c>
      <c r="Q183" s="15">
        <v>3.7132986907349701</v>
      </c>
      <c r="R183" s="15">
        <v>1.92501727452003</v>
      </c>
      <c r="S183" s="15">
        <v>0.59849054091602905</v>
      </c>
      <c r="T183" s="15">
        <v>0.16097358683823601</v>
      </c>
      <c r="U183" s="15">
        <v>0.21955412831319901</v>
      </c>
      <c r="V183" s="15">
        <v>0</v>
      </c>
      <c r="W183" s="15">
        <v>0</v>
      </c>
      <c r="X183" s="15">
        <v>1.0134007803712901</v>
      </c>
      <c r="Y183" s="15">
        <v>0.13165416767917601</v>
      </c>
      <c r="Z183" s="15">
        <v>2.4115266295859802E-2</v>
      </c>
      <c r="AA183" s="15">
        <v>-0.21232542781006999</v>
      </c>
      <c r="AB183" s="15">
        <v>0.13786210241493299</v>
      </c>
      <c r="AC183" s="15">
        <v>0.1081825394731</v>
      </c>
      <c r="AE183">
        <f t="array" ref="AE183">IF(COUNTIF('Cost regression results'!$H$7:$H$10,1)=0,EXP(SUMPRODUCT(--B183:AC183,TRANSPOSE('Cost regression results'!$H$3:$H$30)))/(1+EXP(SUMPRODUCT(--B183:AC183,TRANSPOSE('Cost regression results'!$H$3:$H$30)))),1)</f>
        <v>0.10883339098294995</v>
      </c>
      <c r="AF183">
        <f>'cost part 2 bs coef'!AE183</f>
        <v>2498.6702080249397</v>
      </c>
      <c r="AG183">
        <f t="shared" si="2"/>
        <v>271.93875168742716</v>
      </c>
    </row>
    <row r="184" spans="1:33" x14ac:dyDescent="0.3">
      <c r="A184">
        <v>183</v>
      </c>
      <c r="B184" s="15">
        <v>-2.2455727182838401</v>
      </c>
      <c r="C184" s="15">
        <v>1.9579304348842801</v>
      </c>
      <c r="D184" s="15">
        <v>3.39535113622577</v>
      </c>
      <c r="E184" s="15">
        <v>2.6776883697879201</v>
      </c>
      <c r="F184" s="15">
        <v>0</v>
      </c>
      <c r="G184" s="15">
        <v>0</v>
      </c>
      <c r="H184" s="15">
        <v>0</v>
      </c>
      <c r="I184" s="15">
        <v>0</v>
      </c>
      <c r="J184" s="15">
        <v>4.8444633268693797</v>
      </c>
      <c r="K184" s="15">
        <v>4.2787434170685703</v>
      </c>
      <c r="L184" s="15">
        <v>4.0390163729449204</v>
      </c>
      <c r="M184" s="15">
        <v>2.5006212582108698</v>
      </c>
      <c r="N184" s="15">
        <v>2.2754326076971298</v>
      </c>
      <c r="O184" s="15">
        <v>3.71602752220149</v>
      </c>
      <c r="P184" s="15">
        <v>3.7843635220979901</v>
      </c>
      <c r="Q184" s="15">
        <v>3.7575537544141802</v>
      </c>
      <c r="R184" s="15">
        <v>1.71514140631654</v>
      </c>
      <c r="S184" s="15">
        <v>0.60472045771077798</v>
      </c>
      <c r="T184" s="15">
        <v>0.102235410041076</v>
      </c>
      <c r="U184" s="15">
        <v>0.23301924014828401</v>
      </c>
      <c r="V184" s="15">
        <v>0</v>
      </c>
      <c r="W184" s="15">
        <v>0</v>
      </c>
      <c r="X184" s="15">
        <v>1.03184241326074</v>
      </c>
      <c r="Y184" s="15">
        <v>5.5137062873499197E-2</v>
      </c>
      <c r="Z184" s="15">
        <v>2.5739270864232101E-2</v>
      </c>
      <c r="AA184" s="15">
        <v>-0.13398752947565901</v>
      </c>
      <c r="AB184" s="15">
        <v>0.15276396703301101</v>
      </c>
      <c r="AC184" s="15">
        <v>0.10974081412873</v>
      </c>
      <c r="AE184">
        <f t="array" ref="AE184">IF(COUNTIF('Cost regression results'!$H$7:$H$10,1)=0,EXP(SUMPRODUCT(--B184:AC184,TRANSPOSE('Cost regression results'!$H$3:$H$30)))/(1+EXP(SUMPRODUCT(--B184:AC184,TRANSPOSE('Cost regression results'!$H$3:$H$30)))),1)</f>
        <v>0.10327491724838878</v>
      </c>
      <c r="AF184">
        <f>'cost part 2 bs coef'!AE184</f>
        <v>2506.6322452391091</v>
      </c>
      <c r="AG184">
        <f t="shared" si="2"/>
        <v>258.87223769921195</v>
      </c>
    </row>
    <row r="185" spans="1:33" x14ac:dyDescent="0.3">
      <c r="A185">
        <v>184</v>
      </c>
      <c r="B185" s="15">
        <v>-2.2069119423248398</v>
      </c>
      <c r="C185" s="15">
        <v>1.75912122350415</v>
      </c>
      <c r="D185" s="15">
        <v>3.0457574725601502</v>
      </c>
      <c r="E185" s="15">
        <v>2.8474045181398902</v>
      </c>
      <c r="F185" s="15">
        <v>0</v>
      </c>
      <c r="G185" s="15">
        <v>0</v>
      </c>
      <c r="H185" s="15">
        <v>0</v>
      </c>
      <c r="I185" s="15">
        <v>0</v>
      </c>
      <c r="J185" s="15">
        <v>5.1627742774711303</v>
      </c>
      <c r="K185" s="15">
        <v>4.6633982319163598</v>
      </c>
      <c r="L185" s="15">
        <v>3.9583751769799198</v>
      </c>
      <c r="M185" s="15">
        <v>2.7968423229214601</v>
      </c>
      <c r="N185" s="15">
        <v>2.4640190584842299</v>
      </c>
      <c r="O185" s="15">
        <v>4.0243434991852496</v>
      </c>
      <c r="P185" s="15">
        <v>4.9123296931438398</v>
      </c>
      <c r="Q185" s="15">
        <v>3.9402298692735598</v>
      </c>
      <c r="R185" s="15">
        <v>2.55412729044227</v>
      </c>
      <c r="S185" s="15">
        <v>0.534379449968856</v>
      </c>
      <c r="T185" s="15">
        <v>0.12833853858107899</v>
      </c>
      <c r="U185" s="15">
        <v>0.206948454039002</v>
      </c>
      <c r="V185" s="15">
        <v>0</v>
      </c>
      <c r="W185" s="15">
        <v>0</v>
      </c>
      <c r="X185" s="15">
        <v>1.06488378068753</v>
      </c>
      <c r="Y185" s="15">
        <v>7.4573072411597302E-2</v>
      </c>
      <c r="Z185" s="15">
        <v>2.32373927206731E-2</v>
      </c>
      <c r="AA185" s="15">
        <v>-0.161696237596684</v>
      </c>
      <c r="AB185" s="15">
        <v>8.7160963624036594E-2</v>
      </c>
      <c r="AC185" s="15">
        <v>0.129222944011924</v>
      </c>
      <c r="AE185">
        <f t="array" ref="AE185">IF(COUNTIF('Cost regression results'!$H$7:$H$10,1)=0,EXP(SUMPRODUCT(--B185:AC185,TRANSPOSE('Cost regression results'!$H$3:$H$30)))/(1+EXP(SUMPRODUCT(--B185:AC185,TRANSPOSE('Cost regression results'!$H$3:$H$30)))),1)</f>
        <v>0.10959939952386615</v>
      </c>
      <c r="AF185">
        <f>'cost part 2 bs coef'!AE185</f>
        <v>2492.6365508824706</v>
      </c>
      <c r="AG185">
        <f t="shared" si="2"/>
        <v>273.19146920795959</v>
      </c>
    </row>
    <row r="186" spans="1:33" x14ac:dyDescent="0.3">
      <c r="A186">
        <v>185</v>
      </c>
      <c r="B186" s="15">
        <v>-2.2254360738112</v>
      </c>
      <c r="C186" s="15">
        <v>1.85858514077443</v>
      </c>
      <c r="D186" s="15">
        <v>2.6254021725098098</v>
      </c>
      <c r="E186" s="15">
        <v>2.6018988797345899</v>
      </c>
      <c r="F186" s="15">
        <v>0</v>
      </c>
      <c r="G186" s="15">
        <v>0</v>
      </c>
      <c r="H186" s="15">
        <v>0</v>
      </c>
      <c r="I186" s="15">
        <v>0</v>
      </c>
      <c r="J186" s="15">
        <v>5.0294715673252197</v>
      </c>
      <c r="K186" s="15">
        <v>4.1723680332920301</v>
      </c>
      <c r="L186" s="15">
        <v>4.0282489678550801</v>
      </c>
      <c r="M186" s="15">
        <v>2.8336566429906398</v>
      </c>
      <c r="N186" s="15">
        <v>2.5851441551045</v>
      </c>
      <c r="O186" s="15">
        <v>4.3635408774339401</v>
      </c>
      <c r="P186" s="15">
        <v>4.2828931542695496</v>
      </c>
      <c r="Q186" s="15">
        <v>3.8419352575503001</v>
      </c>
      <c r="R186" s="15">
        <v>1.71352853437939</v>
      </c>
      <c r="S186" s="15">
        <v>0.49837940215258802</v>
      </c>
      <c r="T186" s="15">
        <v>0.111755934673041</v>
      </c>
      <c r="U186" s="15">
        <v>0.243788966487168</v>
      </c>
      <c r="V186" s="15">
        <v>0</v>
      </c>
      <c r="W186" s="15">
        <v>0</v>
      </c>
      <c r="X186" s="15">
        <v>1.0248334322459001</v>
      </c>
      <c r="Y186" s="15">
        <v>8.7476782829321101E-2</v>
      </c>
      <c r="Z186" s="15">
        <v>1.8176221832266699E-2</v>
      </c>
      <c r="AA186" s="15">
        <v>-0.12708040818163299</v>
      </c>
      <c r="AB186" s="15">
        <v>0.109585571282212</v>
      </c>
      <c r="AC186" s="15">
        <v>0.119675091286798</v>
      </c>
      <c r="AE186">
        <f t="array" ref="AE186">IF(COUNTIF('Cost regression results'!$H$7:$H$10,1)=0,EXP(SUMPRODUCT(--B186:AC186,TRANSPOSE('Cost regression results'!$H$3:$H$30)))/(1+EXP(SUMPRODUCT(--B186:AC186,TRANSPOSE('Cost regression results'!$H$3:$H$30)))),1)</f>
        <v>0.10655690392470243</v>
      </c>
      <c r="AF186">
        <f>'cost part 2 bs coef'!AE186</f>
        <v>2541.9242339049761</v>
      </c>
      <c r="AG186">
        <f t="shared" si="2"/>
        <v>270.85957637608539</v>
      </c>
    </row>
    <row r="187" spans="1:33" x14ac:dyDescent="0.3">
      <c r="A187">
        <v>186</v>
      </c>
      <c r="B187" s="15">
        <v>-2.08088032030828</v>
      </c>
      <c r="C187" s="15">
        <v>2.1514736120983602</v>
      </c>
      <c r="D187" s="15">
        <v>3.6733856812003101</v>
      </c>
      <c r="E187" s="15">
        <v>2.5732575287133299</v>
      </c>
      <c r="F187" s="15">
        <v>0</v>
      </c>
      <c r="G187" s="15">
        <v>0</v>
      </c>
      <c r="H187" s="15">
        <v>0</v>
      </c>
      <c r="I187" s="15">
        <v>0</v>
      </c>
      <c r="J187" s="15">
        <v>4.9768401767399402</v>
      </c>
      <c r="K187" s="15">
        <v>4.3566810406771896</v>
      </c>
      <c r="L187" s="15">
        <v>4.0593077513761804</v>
      </c>
      <c r="M187" s="15">
        <v>2.49366448030072</v>
      </c>
      <c r="N187" s="15">
        <v>2.2510107564439199</v>
      </c>
      <c r="O187" s="15">
        <v>3.8821244767397198</v>
      </c>
      <c r="P187" s="15">
        <v>3.9428242661891599</v>
      </c>
      <c r="Q187" s="15">
        <v>3.7988755302885</v>
      </c>
      <c r="R187" s="15">
        <v>1.9327886297591399</v>
      </c>
      <c r="S187" s="15">
        <v>0.50806318410527296</v>
      </c>
      <c r="T187" s="15">
        <v>0.10383899868258301</v>
      </c>
      <c r="U187" s="15">
        <v>0.238450550961439</v>
      </c>
      <c r="V187" s="15">
        <v>0</v>
      </c>
      <c r="W187" s="15">
        <v>0</v>
      </c>
      <c r="X187" s="15">
        <v>0.85155188993577702</v>
      </c>
      <c r="Y187" s="15">
        <v>5.7999445079128902E-2</v>
      </c>
      <c r="Z187" s="15">
        <v>2.4180003484563301E-2</v>
      </c>
      <c r="AA187" s="15">
        <v>-0.24319810810359599</v>
      </c>
      <c r="AB187" s="15">
        <v>0.112795076582084</v>
      </c>
      <c r="AC187" s="15">
        <v>7.4149135963795604E-2</v>
      </c>
      <c r="AE187">
        <f t="array" ref="AE187">IF(COUNTIF('Cost regression results'!$H$7:$H$10,1)=0,EXP(SUMPRODUCT(--B187:AC187,TRANSPOSE('Cost regression results'!$H$3:$H$30)))/(1+EXP(SUMPRODUCT(--B187:AC187,TRANSPOSE('Cost regression results'!$H$3:$H$30)))),1)</f>
        <v>0.11983777076340987</v>
      </c>
      <c r="AF187">
        <f>'cost part 2 bs coef'!AE187</f>
        <v>2405.7139900529528</v>
      </c>
      <c r="AG187">
        <f t="shared" si="2"/>
        <v>288.29540166229384</v>
      </c>
    </row>
    <row r="188" spans="1:33" x14ac:dyDescent="0.3">
      <c r="A188">
        <v>187</v>
      </c>
      <c r="B188" s="15">
        <v>-2.1975793097574301</v>
      </c>
      <c r="C188" s="15">
        <v>2.2297288983621999</v>
      </c>
      <c r="D188" s="15">
        <v>3.4308780420100899</v>
      </c>
      <c r="E188" s="15">
        <v>2.4454402596371301</v>
      </c>
      <c r="F188" s="15">
        <v>0</v>
      </c>
      <c r="G188" s="15">
        <v>0</v>
      </c>
      <c r="H188" s="15">
        <v>0</v>
      </c>
      <c r="I188" s="15">
        <v>0</v>
      </c>
      <c r="J188" s="15">
        <v>4.7131784511128396</v>
      </c>
      <c r="K188" s="15">
        <v>4.4969339588330897</v>
      </c>
      <c r="L188" s="15">
        <v>4.3857989258510504</v>
      </c>
      <c r="M188" s="15">
        <v>2.8943392900492602</v>
      </c>
      <c r="N188" s="15">
        <v>2.3840072362832601</v>
      </c>
      <c r="O188" s="15">
        <v>3.8172680742794101</v>
      </c>
      <c r="P188" s="15">
        <v>4.7521331035220697</v>
      </c>
      <c r="Q188" s="15">
        <v>3.8864042043636999</v>
      </c>
      <c r="R188" s="15">
        <v>1.92806634106981</v>
      </c>
      <c r="S188" s="15">
        <v>0.64578536294047095</v>
      </c>
      <c r="T188" s="15">
        <v>0.15382221958316</v>
      </c>
      <c r="U188" s="15">
        <v>0.263200657326152</v>
      </c>
      <c r="V188" s="15">
        <v>0</v>
      </c>
      <c r="W188" s="15">
        <v>0</v>
      </c>
      <c r="X188" s="15">
        <v>0.95649543273578497</v>
      </c>
      <c r="Y188" s="15">
        <v>6.2342098696527799E-2</v>
      </c>
      <c r="Z188" s="15">
        <v>2.0128925924179E-2</v>
      </c>
      <c r="AA188" s="15">
        <v>-0.150185178024689</v>
      </c>
      <c r="AB188" s="15">
        <v>9.2347677599587494E-2</v>
      </c>
      <c r="AC188" s="15">
        <v>0.105392806020717</v>
      </c>
      <c r="AE188">
        <f t="array" ref="AE188">IF(COUNTIF('Cost regression results'!$H$7:$H$10,1)=0,EXP(SUMPRODUCT(--B188:AC188,TRANSPOSE('Cost regression results'!$H$3:$H$30)))/(1+EXP(SUMPRODUCT(--B188:AC188,TRANSPOSE('Cost regression results'!$H$3:$H$30)))),1)</f>
        <v>0.11326184971745583</v>
      </c>
      <c r="AF188">
        <f>'cost part 2 bs coef'!AE188</f>
        <v>2459.3813640564445</v>
      </c>
      <c r="AG188">
        <f t="shared" si="2"/>
        <v>278.55408245367255</v>
      </c>
    </row>
    <row r="189" spans="1:33" x14ac:dyDescent="0.3">
      <c r="A189">
        <v>188</v>
      </c>
      <c r="B189" s="15">
        <v>-2.1826031219034601</v>
      </c>
      <c r="C189" s="15">
        <v>2.0192288183206801</v>
      </c>
      <c r="D189" s="15">
        <v>3.4428382874293102</v>
      </c>
      <c r="E189" s="15">
        <v>2.5081668403720299</v>
      </c>
      <c r="F189" s="15">
        <v>0</v>
      </c>
      <c r="G189" s="15">
        <v>0</v>
      </c>
      <c r="H189" s="15">
        <v>0</v>
      </c>
      <c r="I189" s="15">
        <v>0</v>
      </c>
      <c r="J189" s="15">
        <v>4.8221537172235598</v>
      </c>
      <c r="K189" s="15">
        <v>4.3871011939329501</v>
      </c>
      <c r="L189" s="15">
        <v>4.1106960524215799</v>
      </c>
      <c r="M189" s="15">
        <v>2.7485193726629902</v>
      </c>
      <c r="N189" s="15">
        <v>2.5484861321573899</v>
      </c>
      <c r="O189" s="15">
        <v>4.2006096898286103</v>
      </c>
      <c r="P189" s="15">
        <v>4.38364369325362</v>
      </c>
      <c r="Q189" s="15">
        <v>3.7395132562335598</v>
      </c>
      <c r="R189" s="15">
        <v>1.26868628581067</v>
      </c>
      <c r="S189" s="15">
        <v>0.62522477073710103</v>
      </c>
      <c r="T189" s="15">
        <v>0.14317864111825501</v>
      </c>
      <c r="U189" s="15">
        <v>0.25994858904455598</v>
      </c>
      <c r="V189" s="15">
        <v>0</v>
      </c>
      <c r="W189" s="15">
        <v>0</v>
      </c>
      <c r="X189" s="15">
        <v>0.93677759713193698</v>
      </c>
      <c r="Y189" s="15">
        <v>9.6363805648722697E-2</v>
      </c>
      <c r="Z189" s="15">
        <v>2.2403663791957101E-2</v>
      </c>
      <c r="AA189" s="15">
        <v>-0.25151193811950301</v>
      </c>
      <c r="AB189" s="15">
        <v>0.103700441266423</v>
      </c>
      <c r="AC189" s="15">
        <v>0.127739636144487</v>
      </c>
      <c r="AE189">
        <f t="array" ref="AE189">IF(COUNTIF('Cost regression results'!$H$7:$H$10,1)=0,EXP(SUMPRODUCT(--B189:AC189,TRANSPOSE('Cost regression results'!$H$3:$H$30)))/(1+EXP(SUMPRODUCT(--B189:AC189,TRANSPOSE('Cost regression results'!$H$3:$H$30)))),1)</f>
        <v>0.11353735901082744</v>
      </c>
      <c r="AF189">
        <f>'cost part 2 bs coef'!AE189</f>
        <v>2371.2366094775689</v>
      </c>
      <c r="AG189">
        <f t="shared" si="2"/>
        <v>269.22394222987197</v>
      </c>
    </row>
    <row r="190" spans="1:33" x14ac:dyDescent="0.3">
      <c r="A190">
        <v>189</v>
      </c>
      <c r="B190" s="15">
        <v>-2.2011578786707502</v>
      </c>
      <c r="C190" s="15">
        <v>2.18533096293472</v>
      </c>
      <c r="D190" s="15">
        <v>2.9994004198955801</v>
      </c>
      <c r="E190" s="15">
        <v>2.8231521962788402</v>
      </c>
      <c r="F190" s="15">
        <v>0</v>
      </c>
      <c r="G190" s="15">
        <v>0</v>
      </c>
      <c r="H190" s="15">
        <v>0</v>
      </c>
      <c r="I190" s="15">
        <v>0</v>
      </c>
      <c r="J190" s="15">
        <v>5.1835656397680498</v>
      </c>
      <c r="K190" s="15">
        <v>4.4950328895764402</v>
      </c>
      <c r="L190" s="15">
        <v>4.2245602960554001</v>
      </c>
      <c r="M190" s="15">
        <v>3.1908469866526201</v>
      </c>
      <c r="N190" s="15">
        <v>2.3836663837624998</v>
      </c>
      <c r="O190" s="15">
        <v>3.7064972104567402</v>
      </c>
      <c r="P190" s="15">
        <v>5.0953049424773296</v>
      </c>
      <c r="Q190" s="15">
        <v>3.87605931905214</v>
      </c>
      <c r="R190" s="15">
        <v>1.9887212225133899</v>
      </c>
      <c r="S190" s="15">
        <v>0.53395479458691097</v>
      </c>
      <c r="T190" s="15">
        <v>0.166235164038673</v>
      </c>
      <c r="U190" s="15">
        <v>0.20946361922956599</v>
      </c>
      <c r="V190" s="15">
        <v>0</v>
      </c>
      <c r="W190" s="15">
        <v>0</v>
      </c>
      <c r="X190" s="15">
        <v>1.0589079299072699</v>
      </c>
      <c r="Y190" s="15">
        <v>9.39648921579848E-2</v>
      </c>
      <c r="Z190" s="15">
        <v>2.3616234759169401E-2</v>
      </c>
      <c r="AA190" s="15">
        <v>-0.19305885528642699</v>
      </c>
      <c r="AB190" s="15">
        <v>0.11747959382447901</v>
      </c>
      <c r="AC190" s="15">
        <v>0.17066311785312599</v>
      </c>
      <c r="AE190">
        <f t="array" ref="AE190">IF(COUNTIF('Cost regression results'!$H$7:$H$10,1)=0,EXP(SUMPRODUCT(--B190:AC190,TRANSPOSE('Cost regression results'!$H$3:$H$30)))/(1+EXP(SUMPRODUCT(--B190:AC190,TRANSPOSE('Cost regression results'!$H$3:$H$30)))),1)</f>
        <v>0.11390553712616515</v>
      </c>
      <c r="AF190">
        <f>'cost part 2 bs coef'!AE190</f>
        <v>2407.4154900993053</v>
      </c>
      <c r="AG190">
        <f t="shared" si="2"/>
        <v>274.21795448561147</v>
      </c>
    </row>
    <row r="191" spans="1:33" x14ac:dyDescent="0.3">
      <c r="A191">
        <v>190</v>
      </c>
      <c r="B191" s="15">
        <v>-2.2031067966093301</v>
      </c>
      <c r="C191" s="15">
        <v>1.7888619291126899</v>
      </c>
      <c r="D191" s="15">
        <v>3.27544178922812</v>
      </c>
      <c r="E191" s="15">
        <v>2.6150464083946301</v>
      </c>
      <c r="F191" s="15">
        <v>0</v>
      </c>
      <c r="G191" s="15">
        <v>0</v>
      </c>
      <c r="H191" s="15">
        <v>0</v>
      </c>
      <c r="I191" s="15">
        <v>0</v>
      </c>
      <c r="J191" s="15">
        <v>4.61828070728144</v>
      </c>
      <c r="K191" s="15">
        <v>4.2113124849519998</v>
      </c>
      <c r="L191" s="15">
        <v>4.5579670086598503</v>
      </c>
      <c r="M191" s="15">
        <v>2.82933841355293</v>
      </c>
      <c r="N191" s="15">
        <v>2.4534491281912398</v>
      </c>
      <c r="O191" s="15">
        <v>3.7970347657371599</v>
      </c>
      <c r="P191" s="15">
        <v>4.2844948416384998</v>
      </c>
      <c r="Q191" s="15">
        <v>3.66742269796725</v>
      </c>
      <c r="R191" s="15">
        <v>1.6594106269687801</v>
      </c>
      <c r="S191" s="15">
        <v>0.73877547905548702</v>
      </c>
      <c r="T191" s="15">
        <v>0.13910959780566801</v>
      </c>
      <c r="U191" s="15">
        <v>0.27875159428683999</v>
      </c>
      <c r="V191" s="15">
        <v>0</v>
      </c>
      <c r="W191" s="15">
        <v>0</v>
      </c>
      <c r="X191" s="15">
        <v>1.02721991334135</v>
      </c>
      <c r="Y191" s="15">
        <v>9.60746872464837E-2</v>
      </c>
      <c r="Z191" s="15">
        <v>1.9342830614402801E-2</v>
      </c>
      <c r="AA191" s="15">
        <v>-0.18193773450710399</v>
      </c>
      <c r="AB191" s="15">
        <v>0.100006211622991</v>
      </c>
      <c r="AC191" s="15">
        <v>0.10769910728465899</v>
      </c>
      <c r="AE191">
        <f t="array" ref="AE191">IF(COUNTIF('Cost regression results'!$H$7:$H$10,1)=0,EXP(SUMPRODUCT(--B191:AC191,TRANSPOSE('Cost regression results'!$H$3:$H$30)))/(1+EXP(SUMPRODUCT(--B191:AC191,TRANSPOSE('Cost regression results'!$H$3:$H$30)))),1)</f>
        <v>0.11129933553150585</v>
      </c>
      <c r="AF191">
        <f>'cost part 2 bs coef'!AE191</f>
        <v>2570.3448696134869</v>
      </c>
      <c r="AG191">
        <f t="shared" si="2"/>
        <v>286.07767607479616</v>
      </c>
    </row>
    <row r="192" spans="1:33" x14ac:dyDescent="0.3">
      <c r="A192">
        <v>191</v>
      </c>
      <c r="B192" s="15">
        <v>-2.12357836634561</v>
      </c>
      <c r="C192" s="15">
        <v>2.2223922203067201</v>
      </c>
      <c r="D192" s="15">
        <v>3.75357973676121</v>
      </c>
      <c r="E192" s="15">
        <v>2.55091888755216</v>
      </c>
      <c r="F192" s="15">
        <v>0</v>
      </c>
      <c r="G192" s="15">
        <v>0</v>
      </c>
      <c r="H192" s="15">
        <v>0</v>
      </c>
      <c r="I192" s="15">
        <v>0</v>
      </c>
      <c r="J192" s="15">
        <v>4.9659138274975803</v>
      </c>
      <c r="K192" s="15">
        <v>4.3567309416676396</v>
      </c>
      <c r="L192" s="15">
        <v>4.1473198650108696</v>
      </c>
      <c r="M192" s="15">
        <v>2.6825463278925299</v>
      </c>
      <c r="N192" s="15">
        <v>2.4392508376973598</v>
      </c>
      <c r="O192" s="15">
        <v>4.2382733302923103</v>
      </c>
      <c r="P192" s="15">
        <v>4.9627344744545301</v>
      </c>
      <c r="Q192" s="15">
        <v>3.81526915679824</v>
      </c>
      <c r="R192" s="15">
        <v>1.5706613363386499</v>
      </c>
      <c r="S192" s="15">
        <v>0.43292742989806399</v>
      </c>
      <c r="T192" s="15">
        <v>0.121313304258286</v>
      </c>
      <c r="U192" s="15">
        <v>0.24240564692327199</v>
      </c>
      <c r="V192" s="15">
        <v>0</v>
      </c>
      <c r="W192" s="15">
        <v>0</v>
      </c>
      <c r="X192" s="15">
        <v>1.03824609945281</v>
      </c>
      <c r="Y192" s="15">
        <v>5.1827771622615301E-2</v>
      </c>
      <c r="Z192" s="15">
        <v>2.3802514045752499E-2</v>
      </c>
      <c r="AA192" s="15">
        <v>-0.26816080073079401</v>
      </c>
      <c r="AB192" s="15">
        <v>0.14100513294413899</v>
      </c>
      <c r="AC192" s="15">
        <v>9.9561209141422094E-2</v>
      </c>
      <c r="AE192">
        <f t="array" ref="AE192">IF(COUNTIF('Cost regression results'!$H$7:$H$10,1)=0,EXP(SUMPRODUCT(--B192:AC192,TRANSPOSE('Cost regression results'!$H$3:$H$30)))/(1+EXP(SUMPRODUCT(--B192:AC192,TRANSPOSE('Cost regression results'!$H$3:$H$30)))),1)</f>
        <v>0.11723000538340138</v>
      </c>
      <c r="AF192">
        <f>'cost part 2 bs coef'!AE192</f>
        <v>2600.9077974256952</v>
      </c>
      <c r="AG192">
        <f t="shared" si="2"/>
        <v>304.90443509394487</v>
      </c>
    </row>
    <row r="193" spans="1:33" x14ac:dyDescent="0.3">
      <c r="A193">
        <v>192</v>
      </c>
      <c r="B193" s="15">
        <v>-2.25868197643178</v>
      </c>
      <c r="C193" s="15">
        <v>2.1245654474643101</v>
      </c>
      <c r="D193" s="15">
        <v>3.4334196360974998</v>
      </c>
      <c r="E193" s="15">
        <v>2.5731556100089601</v>
      </c>
      <c r="F193" s="15">
        <v>0</v>
      </c>
      <c r="G193" s="15">
        <v>0</v>
      </c>
      <c r="H193" s="15">
        <v>0</v>
      </c>
      <c r="I193" s="15">
        <v>0</v>
      </c>
      <c r="J193" s="15">
        <v>4.9093656124972203</v>
      </c>
      <c r="K193" s="15">
        <v>4.3721391355267398</v>
      </c>
      <c r="L193" s="15">
        <v>3.9687895470589201</v>
      </c>
      <c r="M193" s="15">
        <v>2.9942847027904498</v>
      </c>
      <c r="N193" s="15">
        <v>2.5843999371826301</v>
      </c>
      <c r="O193" s="15">
        <v>3.8447738210826499</v>
      </c>
      <c r="P193" s="15">
        <v>4.6961650449606198</v>
      </c>
      <c r="Q193" s="15">
        <v>3.6498959962092301</v>
      </c>
      <c r="R193" s="15">
        <v>2.0646481212238998</v>
      </c>
      <c r="S193" s="15">
        <v>0.54241993888783302</v>
      </c>
      <c r="T193" s="15">
        <v>0.19669195089802699</v>
      </c>
      <c r="U193" s="15">
        <v>0.29966457034205402</v>
      </c>
      <c r="V193" s="15">
        <v>0</v>
      </c>
      <c r="W193" s="15">
        <v>0</v>
      </c>
      <c r="X193" s="15">
        <v>1.0770925952958299</v>
      </c>
      <c r="Y193" s="15">
        <v>5.8523905322589297E-2</v>
      </c>
      <c r="Z193" s="15">
        <v>1.8401916964356502E-2</v>
      </c>
      <c r="AA193" s="15">
        <v>-0.24303355931560899</v>
      </c>
      <c r="AB193" s="15">
        <v>0.185407902660675</v>
      </c>
      <c r="AC193" s="15">
        <v>7.7491116788750605E-2</v>
      </c>
      <c r="AE193">
        <f t="array" ref="AE193">IF(COUNTIF('Cost regression results'!$H$7:$H$10,1)=0,EXP(SUMPRODUCT(--B193:AC193,TRANSPOSE('Cost regression results'!$H$3:$H$30)))/(1+EXP(SUMPRODUCT(--B193:AC193,TRANSPOSE('Cost regression results'!$H$3:$H$30)))),1)</f>
        <v>0.11156328921233702</v>
      </c>
      <c r="AF193">
        <f>'cost part 2 bs coef'!AE193</f>
        <v>2542.8605982019608</v>
      </c>
      <c r="AG193">
        <f t="shared" si="2"/>
        <v>283.68989234386169</v>
      </c>
    </row>
    <row r="194" spans="1:33" x14ac:dyDescent="0.3">
      <c r="A194">
        <v>193</v>
      </c>
      <c r="B194" s="15">
        <v>-2.1046552269969099</v>
      </c>
      <c r="C194" s="15">
        <v>2.07150773321146</v>
      </c>
      <c r="D194" s="15">
        <v>3.0765656627678202</v>
      </c>
      <c r="E194" s="15">
        <v>2.5361435748458598</v>
      </c>
      <c r="F194" s="15">
        <v>0</v>
      </c>
      <c r="G194" s="15">
        <v>0</v>
      </c>
      <c r="H194" s="15">
        <v>0</v>
      </c>
      <c r="I194" s="15">
        <v>0</v>
      </c>
      <c r="J194" s="15">
        <v>4.7744053765034797</v>
      </c>
      <c r="K194" s="15">
        <v>4.4658990817071498</v>
      </c>
      <c r="L194" s="15">
        <v>3.9711523581896202</v>
      </c>
      <c r="M194" s="15">
        <v>2.80619492637046</v>
      </c>
      <c r="N194" s="15">
        <v>2.36322060743657</v>
      </c>
      <c r="O194" s="15">
        <v>3.8899146983681701</v>
      </c>
      <c r="P194" s="15">
        <v>5.0528895645009699</v>
      </c>
      <c r="Q194" s="15">
        <v>3.88061499549246</v>
      </c>
      <c r="R194" s="15">
        <v>1.38413672525203</v>
      </c>
      <c r="S194" s="15">
        <v>0.71958721451235097</v>
      </c>
      <c r="T194" s="15">
        <v>9.2780708543658497E-2</v>
      </c>
      <c r="U194" s="15">
        <v>0.2762999259003</v>
      </c>
      <c r="V194" s="15">
        <v>0</v>
      </c>
      <c r="W194" s="15">
        <v>0</v>
      </c>
      <c r="X194" s="15">
        <v>0.96256909587497097</v>
      </c>
      <c r="Y194" s="15">
        <v>3.6665844421208398E-2</v>
      </c>
      <c r="Z194" s="15">
        <v>2.2314531752978001E-2</v>
      </c>
      <c r="AA194" s="15">
        <v>-0.20602352762689499</v>
      </c>
      <c r="AB194" s="15">
        <v>8.2807303622203093E-2</v>
      </c>
      <c r="AC194" s="15">
        <v>0.114306860914501</v>
      </c>
      <c r="AE194">
        <f t="array" ref="AE194">IF(COUNTIF('Cost regression results'!$H$7:$H$10,1)=0,EXP(SUMPRODUCT(--B194:AC194,TRANSPOSE('Cost regression results'!$H$3:$H$30)))/(1+EXP(SUMPRODUCT(--B194:AC194,TRANSPOSE('Cost regression results'!$H$3:$H$30)))),1)</f>
        <v>0.11634624494368419</v>
      </c>
      <c r="AF194">
        <f>'cost part 2 bs coef'!AE194</f>
        <v>2577.0337082442625</v>
      </c>
      <c r="AG194">
        <f t="shared" si="2"/>
        <v>299.82819504751774</v>
      </c>
    </row>
    <row r="195" spans="1:33" x14ac:dyDescent="0.3">
      <c r="A195">
        <v>194</v>
      </c>
      <c r="B195" s="15">
        <v>-2.1967065866958002</v>
      </c>
      <c r="C195" s="15">
        <v>2.28247723860264</v>
      </c>
      <c r="D195" s="15">
        <v>3.7139908098909902</v>
      </c>
      <c r="E195" s="15">
        <v>2.6693152581927202</v>
      </c>
      <c r="F195" s="15">
        <v>0</v>
      </c>
      <c r="G195" s="15">
        <v>0</v>
      </c>
      <c r="H195" s="15">
        <v>0</v>
      </c>
      <c r="I195" s="15">
        <v>0</v>
      </c>
      <c r="J195" s="15">
        <v>4.8176094417060797</v>
      </c>
      <c r="K195" s="15">
        <v>4.4765037569260304</v>
      </c>
      <c r="L195" s="15">
        <v>4.4042984700190004</v>
      </c>
      <c r="M195" s="15">
        <v>2.50585914240642</v>
      </c>
      <c r="N195" s="15">
        <v>2.40542992963432</v>
      </c>
      <c r="O195" s="15">
        <v>4.1378731592898603</v>
      </c>
      <c r="P195" s="15">
        <v>4.1947278999931497</v>
      </c>
      <c r="Q195" s="15">
        <v>3.8230173288694802</v>
      </c>
      <c r="R195" s="15">
        <v>0.978141634755744</v>
      </c>
      <c r="S195" s="15">
        <v>0.57380031391645503</v>
      </c>
      <c r="T195" s="15">
        <v>6.5756985366283396E-2</v>
      </c>
      <c r="U195" s="15">
        <v>0.27610226005153998</v>
      </c>
      <c r="V195" s="15">
        <v>0</v>
      </c>
      <c r="W195" s="15">
        <v>0</v>
      </c>
      <c r="X195" s="15">
        <v>0.92708725396148095</v>
      </c>
      <c r="Y195" s="15">
        <v>4.4724666314039402E-2</v>
      </c>
      <c r="Z195" s="15">
        <v>2.4357484653064702E-2</v>
      </c>
      <c r="AA195" s="15">
        <v>-0.18753955206565101</v>
      </c>
      <c r="AB195" s="15">
        <v>0.13943780017409699</v>
      </c>
      <c r="AC195" s="15">
        <v>0.17466144766658201</v>
      </c>
      <c r="AE195">
        <f t="array" ref="AE195">IF(COUNTIF('Cost regression results'!$H$7:$H$10,1)=0,EXP(SUMPRODUCT(--B195:AC195,TRANSPOSE('Cost regression results'!$H$3:$H$30)))/(1+EXP(SUMPRODUCT(--B195:AC195,TRANSPOSE('Cost regression results'!$H$3:$H$30)))),1)</f>
        <v>0.10451827842690455</v>
      </c>
      <c r="AF195">
        <f>'cost part 2 bs coef'!AE195</f>
        <v>2519.3082271986877</v>
      </c>
      <c r="AG195">
        <f t="shared" ref="AG195:AG258" si="3">AE195*AF195</f>
        <v>263.31375873354375</v>
      </c>
    </row>
    <row r="196" spans="1:33" x14ac:dyDescent="0.3">
      <c r="A196">
        <v>195</v>
      </c>
      <c r="B196" s="15">
        <v>-2.0951080402487299</v>
      </c>
      <c r="C196" s="15">
        <v>2.0690319625207598</v>
      </c>
      <c r="D196" s="15">
        <v>3.5319268321386499</v>
      </c>
      <c r="E196" s="15">
        <v>2.9024847502151201</v>
      </c>
      <c r="F196" s="15">
        <v>0</v>
      </c>
      <c r="G196" s="15">
        <v>0</v>
      </c>
      <c r="H196" s="15">
        <v>0</v>
      </c>
      <c r="I196" s="15">
        <v>0</v>
      </c>
      <c r="J196" s="15">
        <v>5.2206774627315902</v>
      </c>
      <c r="K196" s="15">
        <v>4.8230239513426403</v>
      </c>
      <c r="L196" s="15">
        <v>4.4531861580876102</v>
      </c>
      <c r="M196" s="15">
        <v>3.1941528530113099</v>
      </c>
      <c r="N196" s="15">
        <v>2.43493413340842</v>
      </c>
      <c r="O196" s="15">
        <v>4.0410172575813297</v>
      </c>
      <c r="P196" s="15">
        <v>4.1650714188727402</v>
      </c>
      <c r="Q196" s="15">
        <v>3.9066319998349699</v>
      </c>
      <c r="R196" s="15">
        <v>1.1432523410855</v>
      </c>
      <c r="S196" s="15">
        <v>0.56574331091032404</v>
      </c>
      <c r="T196" s="15">
        <v>0.114196690091648</v>
      </c>
      <c r="U196" s="15">
        <v>0.270947278337276</v>
      </c>
      <c r="V196" s="15">
        <v>0</v>
      </c>
      <c r="W196" s="15">
        <v>0</v>
      </c>
      <c r="X196" s="15">
        <v>0.90773254521149505</v>
      </c>
      <c r="Y196" s="15">
        <v>0.104185747755161</v>
      </c>
      <c r="Z196" s="15">
        <v>2.0891667073885602E-2</v>
      </c>
      <c r="AA196" s="15">
        <v>-0.22452899067406301</v>
      </c>
      <c r="AB196" s="15">
        <v>8.6147134612084203E-2</v>
      </c>
      <c r="AC196" s="15">
        <v>1.7176459048984901E-2</v>
      </c>
      <c r="AE196">
        <f t="array" ref="AE196">IF(COUNTIF('Cost regression results'!$H$7:$H$10,1)=0,EXP(SUMPRODUCT(--B196:AC196,TRANSPOSE('Cost regression results'!$H$3:$H$30)))/(1+EXP(SUMPRODUCT(--B196:AC196,TRANSPOSE('Cost regression results'!$H$3:$H$30)))),1)</f>
        <v>0.11967246155428227</v>
      </c>
      <c r="AF196">
        <f>'cost part 2 bs coef'!AE196</f>
        <v>2392.6449093161086</v>
      </c>
      <c r="AG196">
        <f t="shared" si="3"/>
        <v>286.33370592318118</v>
      </c>
    </row>
    <row r="197" spans="1:33" x14ac:dyDescent="0.3">
      <c r="A197">
        <v>196</v>
      </c>
      <c r="B197" s="15">
        <v>-2.1722377061930902</v>
      </c>
      <c r="C197" s="15">
        <v>2.2433151475173898</v>
      </c>
      <c r="D197" s="15">
        <v>3.8009876194477199</v>
      </c>
      <c r="E197" s="15">
        <v>2.7780920097602699</v>
      </c>
      <c r="F197" s="15">
        <v>0</v>
      </c>
      <c r="G197" s="15">
        <v>0</v>
      </c>
      <c r="H197" s="15">
        <v>0</v>
      </c>
      <c r="I197" s="15">
        <v>0</v>
      </c>
      <c r="J197" s="15">
        <v>4.95728981347421</v>
      </c>
      <c r="K197" s="15">
        <v>4.4785939070163501</v>
      </c>
      <c r="L197" s="15">
        <v>4.1137815722399296</v>
      </c>
      <c r="M197" s="15">
        <v>2.7241091346432502</v>
      </c>
      <c r="N197" s="15">
        <v>2.2839033814462302</v>
      </c>
      <c r="O197" s="15">
        <v>3.9167844954337299</v>
      </c>
      <c r="P197" s="15">
        <v>4.2750485940334801</v>
      </c>
      <c r="Q197" s="15">
        <v>3.81948270989849</v>
      </c>
      <c r="R197" s="15">
        <v>1.0968402944462901</v>
      </c>
      <c r="S197" s="15">
        <v>0.72864562172458003</v>
      </c>
      <c r="T197" s="15">
        <v>0.21412560027632299</v>
      </c>
      <c r="U197" s="15">
        <v>0.29725230195524099</v>
      </c>
      <c r="V197" s="15">
        <v>0</v>
      </c>
      <c r="W197" s="15">
        <v>0</v>
      </c>
      <c r="X197" s="15">
        <v>1.0998527068519199</v>
      </c>
      <c r="Y197" s="15">
        <v>5.3269020231995097E-2</v>
      </c>
      <c r="Z197" s="15">
        <v>2.0518963572966599E-2</v>
      </c>
      <c r="AA197" s="15">
        <v>-0.158071246333925</v>
      </c>
      <c r="AB197" s="15">
        <v>5.2953747855835301E-2</v>
      </c>
      <c r="AC197" s="15">
        <v>5.4066968831238703E-2</v>
      </c>
      <c r="AE197">
        <f t="array" ref="AE197">IF(COUNTIF('Cost regression results'!$H$7:$H$10,1)=0,EXP(SUMPRODUCT(--B197:AC197,TRANSPOSE('Cost regression results'!$H$3:$H$30)))/(1+EXP(SUMPRODUCT(--B197:AC197,TRANSPOSE('Cost regression results'!$H$3:$H$30)))),1)</f>
        <v>0.12212325502055334</v>
      </c>
      <c r="AF197">
        <f>'cost part 2 bs coef'!AE197</f>
        <v>2522.0943144834341</v>
      </c>
      <c r="AG197">
        <f t="shared" si="3"/>
        <v>308.00636715354807</v>
      </c>
    </row>
    <row r="198" spans="1:33" x14ac:dyDescent="0.3">
      <c r="A198">
        <v>197</v>
      </c>
      <c r="B198" s="15">
        <v>-2.1666346452708698</v>
      </c>
      <c r="C198" s="15">
        <v>1.9152625832483601</v>
      </c>
      <c r="D198" s="15">
        <v>3.4450326969063001</v>
      </c>
      <c r="E198" s="15">
        <v>2.32471964670914</v>
      </c>
      <c r="F198" s="15">
        <v>0</v>
      </c>
      <c r="G198" s="15">
        <v>0</v>
      </c>
      <c r="H198" s="15">
        <v>0</v>
      </c>
      <c r="I198" s="15">
        <v>0</v>
      </c>
      <c r="J198" s="15">
        <v>4.5265093673005401</v>
      </c>
      <c r="K198" s="15">
        <v>4.5015535841479197</v>
      </c>
      <c r="L198" s="15">
        <v>4.2914994845648797</v>
      </c>
      <c r="M198" s="15">
        <v>3.01594084213944</v>
      </c>
      <c r="N198" s="15">
        <v>2.4276859369585599</v>
      </c>
      <c r="O198" s="15">
        <v>3.80433146816467</v>
      </c>
      <c r="P198" s="15">
        <v>4.2222023417915899</v>
      </c>
      <c r="Q198" s="15">
        <v>3.6914721856991499</v>
      </c>
      <c r="R198" s="15">
        <v>1.9629569702407901</v>
      </c>
      <c r="S198" s="15">
        <v>0.74319486236578602</v>
      </c>
      <c r="T198" s="15">
        <v>9.6380993125721695E-2</v>
      </c>
      <c r="U198" s="15">
        <v>0.21414992896580601</v>
      </c>
      <c r="V198" s="15">
        <v>0</v>
      </c>
      <c r="W198" s="15">
        <v>0</v>
      </c>
      <c r="X198" s="15">
        <v>1.0742040653826599</v>
      </c>
      <c r="Y198" s="15">
        <v>0.16889428279926</v>
      </c>
      <c r="Z198" s="15">
        <v>2.05159903911806E-2</v>
      </c>
      <c r="AA198" s="15">
        <v>-0.211642197339585</v>
      </c>
      <c r="AB198" s="15">
        <v>0.10112258653595201</v>
      </c>
      <c r="AC198" s="15">
        <v>0.116361228247683</v>
      </c>
      <c r="AE198">
        <f t="array" ref="AE198">IF(COUNTIF('Cost regression results'!$H$7:$H$10,1)=0,EXP(SUMPRODUCT(--B198:AC198,TRANSPOSE('Cost regression results'!$H$3:$H$30)))/(1+EXP(SUMPRODUCT(--B198:AC198,TRANSPOSE('Cost regression results'!$H$3:$H$30)))),1)</f>
        <v>0.11060119453991039</v>
      </c>
      <c r="AF198">
        <f>'cost part 2 bs coef'!AE198</f>
        <v>2515.3666315529654</v>
      </c>
      <c r="AG198">
        <f t="shared" si="3"/>
        <v>278.20255415558864</v>
      </c>
    </row>
    <row r="199" spans="1:33" x14ac:dyDescent="0.3">
      <c r="A199">
        <v>198</v>
      </c>
      <c r="B199" s="15">
        <v>-2.2782218629007001</v>
      </c>
      <c r="C199" s="15">
        <v>2.2256884513745501</v>
      </c>
      <c r="D199" s="15">
        <v>3.94597824419494</v>
      </c>
      <c r="E199" s="15">
        <v>2.9577301138626799</v>
      </c>
      <c r="F199" s="15">
        <v>0</v>
      </c>
      <c r="G199" s="15">
        <v>0</v>
      </c>
      <c r="H199" s="15">
        <v>0</v>
      </c>
      <c r="I199" s="15">
        <v>0</v>
      </c>
      <c r="J199" s="15">
        <v>4.8118459748136404</v>
      </c>
      <c r="K199" s="15">
        <v>4.6066381651888699</v>
      </c>
      <c r="L199" s="15">
        <v>4.4085621080002202</v>
      </c>
      <c r="M199" s="15">
        <v>3.0809918016445401</v>
      </c>
      <c r="N199" s="15">
        <v>2.3218218626438398</v>
      </c>
      <c r="O199" s="15">
        <v>4.1619889011026201</v>
      </c>
      <c r="P199" s="15">
        <v>3.9526403811038402</v>
      </c>
      <c r="Q199" s="15">
        <v>3.7744448196171798</v>
      </c>
      <c r="R199" s="15">
        <v>2.1588573233381498</v>
      </c>
      <c r="S199" s="15">
        <v>0.74184455066394195</v>
      </c>
      <c r="T199" s="15">
        <v>0.200294203742169</v>
      </c>
      <c r="U199" s="15">
        <v>0.25079825066560801</v>
      </c>
      <c r="V199" s="15">
        <v>0</v>
      </c>
      <c r="W199" s="15">
        <v>0</v>
      </c>
      <c r="X199" s="15">
        <v>1.00535749863747</v>
      </c>
      <c r="Y199" s="15">
        <v>5.61766668787071E-2</v>
      </c>
      <c r="Z199" s="15">
        <v>1.9459999632295999E-2</v>
      </c>
      <c r="AA199" s="15">
        <v>-0.158713529687977</v>
      </c>
      <c r="AB199" s="15">
        <v>0.117383348108709</v>
      </c>
      <c r="AC199" s="15">
        <v>8.0709270183306994E-2</v>
      </c>
      <c r="AE199">
        <f t="array" ref="AE199">IF(COUNTIF('Cost regression results'!$H$7:$H$10,1)=0,EXP(SUMPRODUCT(--B199:AC199,TRANSPOSE('Cost regression results'!$H$3:$H$30)))/(1+EXP(SUMPRODUCT(--B199:AC199,TRANSPOSE('Cost regression results'!$H$3:$H$30)))),1)</f>
        <v>0.10992086674152167</v>
      </c>
      <c r="AF199">
        <f>'cost part 2 bs coef'!AE199</f>
        <v>2582.4560117145111</v>
      </c>
      <c r="AG199">
        <f t="shared" si="3"/>
        <v>283.8658031295123</v>
      </c>
    </row>
    <row r="200" spans="1:33" x14ac:dyDescent="0.3">
      <c r="A200">
        <v>199</v>
      </c>
      <c r="B200" s="15">
        <v>-2.2710101986990998</v>
      </c>
      <c r="C200" s="15">
        <v>2.0302170453503599</v>
      </c>
      <c r="D200" s="15">
        <v>3.3448727699347098</v>
      </c>
      <c r="E200" s="15">
        <v>2.5746102484358699</v>
      </c>
      <c r="F200" s="15">
        <v>0</v>
      </c>
      <c r="G200" s="15">
        <v>0</v>
      </c>
      <c r="H200" s="15">
        <v>0</v>
      </c>
      <c r="I200" s="15">
        <v>0</v>
      </c>
      <c r="J200" s="15">
        <v>4.7146811970092104</v>
      </c>
      <c r="K200" s="15">
        <v>4.3205039302487398</v>
      </c>
      <c r="L200" s="15">
        <v>4.4859187827556299</v>
      </c>
      <c r="M200" s="15">
        <v>2.8515073674479301</v>
      </c>
      <c r="N200" s="15">
        <v>2.5139532341181101</v>
      </c>
      <c r="O200" s="15">
        <v>3.9899562964589501</v>
      </c>
      <c r="P200" s="15">
        <v>5.1474839542748798</v>
      </c>
      <c r="Q200" s="15">
        <v>3.8602826125220902</v>
      </c>
      <c r="R200" s="15">
        <v>1.8361752491760099</v>
      </c>
      <c r="S200" s="15">
        <v>0.58231692036535698</v>
      </c>
      <c r="T200" s="15">
        <v>0.10023484869506299</v>
      </c>
      <c r="U200" s="15">
        <v>0.27166982045068999</v>
      </c>
      <c r="V200" s="15">
        <v>0</v>
      </c>
      <c r="W200" s="15">
        <v>0</v>
      </c>
      <c r="X200" s="15">
        <v>1.05207168822095</v>
      </c>
      <c r="Y200" s="15">
        <v>0.118340886507298</v>
      </c>
      <c r="Z200" s="15">
        <v>2.3646290211487501E-2</v>
      </c>
      <c r="AA200" s="15">
        <v>-0.115064362694954</v>
      </c>
      <c r="AB200" s="15">
        <v>0.10618999722361699</v>
      </c>
      <c r="AC200" s="15">
        <v>6.7613894241696698E-2</v>
      </c>
      <c r="AE200">
        <f t="array" ref="AE200">IF(COUNTIF('Cost regression results'!$H$7:$H$10,1)=0,EXP(SUMPRODUCT(--B200:AC200,TRANSPOSE('Cost regression results'!$H$3:$H$30)))/(1+EXP(SUMPRODUCT(--B200:AC200,TRANSPOSE('Cost regression results'!$H$3:$H$30)))),1)</f>
        <v>0.10089424695948188</v>
      </c>
      <c r="AF200">
        <f>'cost part 2 bs coef'!AE200</f>
        <v>2420.3561411847818</v>
      </c>
      <c r="AG200">
        <f t="shared" si="3"/>
        <v>244.20001023859595</v>
      </c>
    </row>
    <row r="201" spans="1:33" x14ac:dyDescent="0.3">
      <c r="A201">
        <v>200</v>
      </c>
      <c r="B201" s="15">
        <v>-2.2759666339321298</v>
      </c>
      <c r="C201" s="15">
        <v>2.03686222571748</v>
      </c>
      <c r="D201" s="15">
        <v>3.1218568265981501</v>
      </c>
      <c r="E201" s="15">
        <v>2.7901489768677998</v>
      </c>
      <c r="F201" s="15">
        <v>0</v>
      </c>
      <c r="G201" s="15">
        <v>0</v>
      </c>
      <c r="H201" s="15">
        <v>0</v>
      </c>
      <c r="I201" s="15">
        <v>0</v>
      </c>
      <c r="J201" s="15">
        <v>4.5393245136249698</v>
      </c>
      <c r="K201" s="15">
        <v>4.3733431721653098</v>
      </c>
      <c r="L201" s="15">
        <v>4.1465425169544003</v>
      </c>
      <c r="M201" s="15">
        <v>3.2083373492905198</v>
      </c>
      <c r="N201" s="15">
        <v>2.55026132369</v>
      </c>
      <c r="O201" s="15">
        <v>3.92696299368128</v>
      </c>
      <c r="P201" s="15">
        <v>4.3879665763461801</v>
      </c>
      <c r="Q201" s="15">
        <v>3.7775474777397799</v>
      </c>
      <c r="R201" s="15">
        <v>1.8339830839792099</v>
      </c>
      <c r="S201" s="15">
        <v>0.46977719367266801</v>
      </c>
      <c r="T201" s="15">
        <v>0.10971903152978001</v>
      </c>
      <c r="U201" s="15">
        <v>0.242831438870866</v>
      </c>
      <c r="V201" s="15">
        <v>0</v>
      </c>
      <c r="W201" s="15">
        <v>0</v>
      </c>
      <c r="X201" s="15">
        <v>0.97445644953170396</v>
      </c>
      <c r="Y201" s="15">
        <v>8.9558824011033406E-2</v>
      </c>
      <c r="Z201" s="15">
        <v>2.51645021648523E-2</v>
      </c>
      <c r="AA201" s="15">
        <v>-0.15134152313690599</v>
      </c>
      <c r="AB201" s="15">
        <v>0.183482080699119</v>
      </c>
      <c r="AC201" s="15">
        <v>0.15752284040970399</v>
      </c>
      <c r="AE201">
        <f t="array" ref="AE201">IF(COUNTIF('Cost regression results'!$H$7:$H$10,1)=0,EXP(SUMPRODUCT(--B201:AC201,TRANSPOSE('Cost regression results'!$H$3:$H$30)))/(1+EXP(SUMPRODUCT(--B201:AC201,TRANSPOSE('Cost regression results'!$H$3:$H$30)))),1)</f>
        <v>0.1012090079401046</v>
      </c>
      <c r="AF201">
        <f>'cost part 2 bs coef'!AE201</f>
        <v>2551.9774133035212</v>
      </c>
      <c r="AG201">
        <f t="shared" si="3"/>
        <v>258.28310228600367</v>
      </c>
    </row>
    <row r="202" spans="1:33" x14ac:dyDescent="0.3">
      <c r="A202">
        <v>201</v>
      </c>
      <c r="B202" s="15">
        <v>-2.2919833149826498</v>
      </c>
      <c r="C202" s="15">
        <v>2.0589298032426999</v>
      </c>
      <c r="D202" s="15">
        <v>3.2974707001111501</v>
      </c>
      <c r="E202" s="15">
        <v>2.5681789877468901</v>
      </c>
      <c r="F202" s="15">
        <v>0</v>
      </c>
      <c r="G202" s="15">
        <v>0</v>
      </c>
      <c r="H202" s="15">
        <v>0</v>
      </c>
      <c r="I202" s="15">
        <v>0</v>
      </c>
      <c r="J202" s="15">
        <v>4.7825083671254696</v>
      </c>
      <c r="K202" s="15">
        <v>4.6513408160096503</v>
      </c>
      <c r="L202" s="15">
        <v>3.72639422501824</v>
      </c>
      <c r="M202" s="15">
        <v>3.22281844006246</v>
      </c>
      <c r="N202" s="15">
        <v>2.58640553224512</v>
      </c>
      <c r="O202" s="15">
        <v>4.0150911192491003</v>
      </c>
      <c r="P202" s="15">
        <v>4.8450428454536203</v>
      </c>
      <c r="Q202" s="15">
        <v>3.9273341320130499</v>
      </c>
      <c r="R202" s="15">
        <v>1.78208944835785</v>
      </c>
      <c r="S202" s="15">
        <v>0.63573700818791401</v>
      </c>
      <c r="T202" s="15">
        <v>0.217252853697294</v>
      </c>
      <c r="U202" s="15">
        <v>0.30846542632160501</v>
      </c>
      <c r="V202" s="15">
        <v>0</v>
      </c>
      <c r="W202" s="15">
        <v>0</v>
      </c>
      <c r="X202" s="15">
        <v>0.91950645832761502</v>
      </c>
      <c r="Y202" s="15">
        <v>0.13415179329611601</v>
      </c>
      <c r="Z202" s="15">
        <v>2.1575919480860101E-2</v>
      </c>
      <c r="AA202" s="15">
        <v>-0.228586829344403</v>
      </c>
      <c r="AB202" s="15">
        <v>0.146611026687892</v>
      </c>
      <c r="AC202" s="15">
        <v>7.8431947589158696E-2</v>
      </c>
      <c r="AE202">
        <f t="array" ref="AE202">IF(COUNTIF('Cost regression results'!$H$7:$H$10,1)=0,EXP(SUMPRODUCT(--B202:AC202,TRANSPOSE('Cost regression results'!$H$3:$H$30)))/(1+EXP(SUMPRODUCT(--B202:AC202,TRANSPOSE('Cost regression results'!$H$3:$H$30)))),1)</f>
        <v>0.11008887491663497</v>
      </c>
      <c r="AF202">
        <f>'cost part 2 bs coef'!AE202</f>
        <v>2475.8577525256187</v>
      </c>
      <c r="AG202">
        <f t="shared" si="3"/>
        <v>272.56439442917383</v>
      </c>
    </row>
    <row r="203" spans="1:33" x14ac:dyDescent="0.3">
      <c r="A203">
        <v>202</v>
      </c>
      <c r="B203" s="15">
        <v>-2.2196238942445201</v>
      </c>
      <c r="C203" s="15">
        <v>2.0694753336189202</v>
      </c>
      <c r="D203" s="15">
        <v>3.4618994295590002</v>
      </c>
      <c r="E203" s="15">
        <v>2.71326079718746</v>
      </c>
      <c r="F203" s="15">
        <v>0</v>
      </c>
      <c r="G203" s="15">
        <v>0</v>
      </c>
      <c r="H203" s="15">
        <v>0</v>
      </c>
      <c r="I203" s="15">
        <v>0</v>
      </c>
      <c r="J203" s="15">
        <v>4.7812471805668197</v>
      </c>
      <c r="K203" s="15">
        <v>4.6066987243631798</v>
      </c>
      <c r="L203" s="15">
        <v>4.7066012711995002</v>
      </c>
      <c r="M203" s="15">
        <v>3.2521424716346301</v>
      </c>
      <c r="N203" s="15">
        <v>2.3119988260460702</v>
      </c>
      <c r="O203" s="15">
        <v>3.8874369661567698</v>
      </c>
      <c r="P203" s="15">
        <v>4.2260926523613103</v>
      </c>
      <c r="Q203" s="15">
        <v>3.7541433123546701</v>
      </c>
      <c r="R203" s="15">
        <v>1.1806701915242099</v>
      </c>
      <c r="S203" s="15">
        <v>0.72452338438503805</v>
      </c>
      <c r="T203" s="15">
        <v>0.101386678152093</v>
      </c>
      <c r="U203" s="15">
        <v>0.24337058825970501</v>
      </c>
      <c r="V203" s="15">
        <v>0</v>
      </c>
      <c r="W203" s="15">
        <v>0</v>
      </c>
      <c r="X203" s="15">
        <v>0.94678132900563405</v>
      </c>
      <c r="Y203" s="15">
        <v>6.2424045630341901E-2</v>
      </c>
      <c r="Z203" s="15">
        <v>2.6824989985895199E-2</v>
      </c>
      <c r="AA203" s="15">
        <v>-0.19828406755675501</v>
      </c>
      <c r="AB203" s="15">
        <v>0.17456600141878301</v>
      </c>
      <c r="AC203" s="15">
        <v>0.13344877405140401</v>
      </c>
      <c r="AE203">
        <f t="array" ref="AE203">IF(COUNTIF('Cost regression results'!$H$7:$H$10,1)=0,EXP(SUMPRODUCT(--B203:AC203,TRANSPOSE('Cost regression results'!$H$3:$H$30)))/(1+EXP(SUMPRODUCT(--B203:AC203,TRANSPOSE('Cost regression results'!$H$3:$H$30)))),1)</f>
        <v>0.10555089886016</v>
      </c>
      <c r="AF203">
        <f>'cost part 2 bs coef'!AE203</f>
        <v>2510.9857897029888</v>
      </c>
      <c r="AG203">
        <f t="shared" si="3"/>
        <v>265.03680712823916</v>
      </c>
    </row>
    <row r="204" spans="1:33" x14ac:dyDescent="0.3">
      <c r="A204">
        <v>203</v>
      </c>
      <c r="B204" s="15">
        <v>-2.2672837276987599</v>
      </c>
      <c r="C204" s="15">
        <v>2.2666670861567999</v>
      </c>
      <c r="D204" s="15">
        <v>3.8450496632295499</v>
      </c>
      <c r="E204" s="15">
        <v>2.7720947235276201</v>
      </c>
      <c r="F204" s="15">
        <v>0</v>
      </c>
      <c r="G204" s="15">
        <v>0</v>
      </c>
      <c r="H204" s="15">
        <v>0</v>
      </c>
      <c r="I204" s="15">
        <v>0</v>
      </c>
      <c r="J204" s="15">
        <v>5.2308286665567501</v>
      </c>
      <c r="K204" s="15">
        <v>4.4753436066937997</v>
      </c>
      <c r="L204" s="15">
        <v>4.1125080382029298</v>
      </c>
      <c r="M204" s="15">
        <v>2.96174349252321</v>
      </c>
      <c r="N204" s="15">
        <v>2.279931151</v>
      </c>
      <c r="O204" s="15">
        <v>4.1894670497935698</v>
      </c>
      <c r="P204" s="15">
        <v>4.8107305020339304</v>
      </c>
      <c r="Q204" s="15">
        <v>3.88818579845011</v>
      </c>
      <c r="R204" s="15">
        <v>2.0615954002397801</v>
      </c>
      <c r="S204" s="15">
        <v>0.44285682131699</v>
      </c>
      <c r="T204" s="15">
        <v>0.191848691596228</v>
      </c>
      <c r="U204" s="15">
        <v>0.32536130226896298</v>
      </c>
      <c r="V204" s="15">
        <v>0</v>
      </c>
      <c r="W204" s="15">
        <v>0</v>
      </c>
      <c r="X204" s="15">
        <v>1.0065895988006801</v>
      </c>
      <c r="Y204" s="15">
        <v>9.6343729047906501E-2</v>
      </c>
      <c r="Z204" s="15">
        <v>2.40152512473801E-2</v>
      </c>
      <c r="AA204" s="15">
        <v>-0.172358268107696</v>
      </c>
      <c r="AB204" s="15">
        <v>0.103722881570762</v>
      </c>
      <c r="AC204" s="15">
        <v>9.0260061767597793E-2</v>
      </c>
      <c r="AE204">
        <f t="array" ref="AE204">IF(COUNTIF('Cost regression results'!$H$7:$H$10,1)=0,EXP(SUMPRODUCT(--B204:AC204,TRANSPOSE('Cost regression results'!$H$3:$H$30)))/(1+EXP(SUMPRODUCT(--B204:AC204,TRANSPOSE('Cost regression results'!$H$3:$H$30)))),1)</f>
        <v>0.10985278460114459</v>
      </c>
      <c r="AF204">
        <f>'cost part 2 bs coef'!AE204</f>
        <v>2491.7142599130502</v>
      </c>
      <c r="AG204">
        <f t="shared" si="3"/>
        <v>273.72174988182871</v>
      </c>
    </row>
    <row r="205" spans="1:33" x14ac:dyDescent="0.3">
      <c r="A205">
        <v>204</v>
      </c>
      <c r="B205" s="15">
        <v>-2.17287184831858</v>
      </c>
      <c r="C205" s="15">
        <v>1.97352217645656</v>
      </c>
      <c r="D205" s="15">
        <v>3.9925180690797299</v>
      </c>
      <c r="E205" s="15">
        <v>2.3327049794724801</v>
      </c>
      <c r="F205" s="15">
        <v>0</v>
      </c>
      <c r="G205" s="15">
        <v>0</v>
      </c>
      <c r="H205" s="15">
        <v>0</v>
      </c>
      <c r="I205" s="15">
        <v>0</v>
      </c>
      <c r="J205" s="15">
        <v>4.7747409676324102</v>
      </c>
      <c r="K205" s="15">
        <v>4.1392823758228001</v>
      </c>
      <c r="L205" s="15">
        <v>4.2039784474217097</v>
      </c>
      <c r="M205" s="15">
        <v>3.1030053754720899</v>
      </c>
      <c r="N205" s="15">
        <v>2.33860074099342</v>
      </c>
      <c r="O205" s="15">
        <v>4.3623400225488798</v>
      </c>
      <c r="P205" s="15">
        <v>4.3738955271786502</v>
      </c>
      <c r="Q205" s="15">
        <v>3.6616717656558202</v>
      </c>
      <c r="R205" s="15">
        <v>1.45736049210788</v>
      </c>
      <c r="S205" s="15">
        <v>0.700390995704535</v>
      </c>
      <c r="T205" s="15">
        <v>0.12537904693022001</v>
      </c>
      <c r="U205" s="15">
        <v>0.30860996245504202</v>
      </c>
      <c r="V205" s="15">
        <v>0</v>
      </c>
      <c r="W205" s="15">
        <v>0</v>
      </c>
      <c r="X205" s="15">
        <v>0.94002445872106499</v>
      </c>
      <c r="Y205" s="15">
        <v>0.11675932322407601</v>
      </c>
      <c r="Z205" s="15">
        <v>2.1476197934070799E-2</v>
      </c>
      <c r="AA205" s="15">
        <v>-0.14081492357580899</v>
      </c>
      <c r="AB205" s="15">
        <v>6.0635211255140903E-2</v>
      </c>
      <c r="AC205" s="15">
        <v>4.6397413459580497E-2</v>
      </c>
      <c r="AE205">
        <f t="array" ref="AE205">IF(COUNTIF('Cost regression results'!$H$7:$H$10,1)=0,EXP(SUMPRODUCT(--B205:AC205,TRANSPOSE('Cost regression results'!$H$3:$H$30)))/(1+EXP(SUMPRODUCT(--B205:AC205,TRANSPOSE('Cost regression results'!$H$3:$H$30)))),1)</f>
        <v>0.11279279041732099</v>
      </c>
      <c r="AF205">
        <f>'cost part 2 bs coef'!AE205</f>
        <v>2472.8594401789819</v>
      </c>
      <c r="AG205">
        <f t="shared" si="3"/>
        <v>278.92071656760163</v>
      </c>
    </row>
    <row r="206" spans="1:33" x14ac:dyDescent="0.3">
      <c r="A206">
        <v>205</v>
      </c>
      <c r="B206" s="15">
        <v>-2.3416583032290399</v>
      </c>
      <c r="C206" s="15">
        <v>2.2493312363108799</v>
      </c>
      <c r="D206" s="15">
        <v>3.2798957687830899</v>
      </c>
      <c r="E206" s="15">
        <v>2.8675503016395401</v>
      </c>
      <c r="F206" s="15">
        <v>0</v>
      </c>
      <c r="G206" s="15">
        <v>0</v>
      </c>
      <c r="H206" s="15">
        <v>0</v>
      </c>
      <c r="I206" s="15">
        <v>0</v>
      </c>
      <c r="J206" s="15">
        <v>5.1282454511125097</v>
      </c>
      <c r="K206" s="15">
        <v>4.4039274599285401</v>
      </c>
      <c r="L206" s="15">
        <v>4.2805395638706996</v>
      </c>
      <c r="M206" s="15">
        <v>2.8738166934723499</v>
      </c>
      <c r="N206" s="15">
        <v>2.5085137891879898</v>
      </c>
      <c r="O206" s="15">
        <v>4.2647888836127104</v>
      </c>
      <c r="P206" s="15">
        <v>5.3343092576449198</v>
      </c>
      <c r="Q206" s="15">
        <v>4.0326274776441497</v>
      </c>
      <c r="R206" s="15">
        <v>2.1937463844908098</v>
      </c>
      <c r="S206" s="15">
        <v>0.52661468964969704</v>
      </c>
      <c r="T206" s="15">
        <v>0.19189377979358299</v>
      </c>
      <c r="U206" s="15">
        <v>0.205358558295165</v>
      </c>
      <c r="V206" s="15">
        <v>0</v>
      </c>
      <c r="W206" s="15">
        <v>0</v>
      </c>
      <c r="X206" s="15">
        <v>1.0554334449823299</v>
      </c>
      <c r="Y206" s="15">
        <v>0.109668072586886</v>
      </c>
      <c r="Z206" s="15">
        <v>2.1835135676918801E-2</v>
      </c>
      <c r="AA206" s="15">
        <v>-0.159488164914317</v>
      </c>
      <c r="AB206" s="15">
        <v>0.14084332212245201</v>
      </c>
      <c r="AC206" s="15">
        <v>0.137946202251091</v>
      </c>
      <c r="AE206">
        <f t="array" ref="AE206">IF(COUNTIF('Cost regression results'!$H$7:$H$10,1)=0,EXP(SUMPRODUCT(--B206:AC206,TRANSPOSE('Cost regression results'!$H$3:$H$30)))/(1+EXP(SUMPRODUCT(--B206:AC206,TRANSPOSE('Cost regression results'!$H$3:$H$30)))),1)</f>
        <v>0.10293329023166127</v>
      </c>
      <c r="AF206">
        <f>'cost part 2 bs coef'!AE206</f>
        <v>2470.4585784473288</v>
      </c>
      <c r="AG206">
        <f t="shared" si="3"/>
        <v>254.29242986061621</v>
      </c>
    </row>
    <row r="207" spans="1:33" x14ac:dyDescent="0.3">
      <c r="A207">
        <v>206</v>
      </c>
      <c r="B207" s="15">
        <v>-2.1473858487325299</v>
      </c>
      <c r="C207" s="15">
        <v>2.2731809618061201</v>
      </c>
      <c r="D207" s="15">
        <v>4.0229948155227699</v>
      </c>
      <c r="E207" s="15">
        <v>2.29952737243593</v>
      </c>
      <c r="F207" s="15">
        <v>0</v>
      </c>
      <c r="G207" s="15">
        <v>0</v>
      </c>
      <c r="H207" s="15">
        <v>0</v>
      </c>
      <c r="I207" s="15">
        <v>0</v>
      </c>
      <c r="J207" s="15">
        <v>4.89721598258489</v>
      </c>
      <c r="K207" s="15">
        <v>4.5613384947883899</v>
      </c>
      <c r="L207" s="15">
        <v>4.3365004213522003</v>
      </c>
      <c r="M207" s="15">
        <v>2.6796929968602501</v>
      </c>
      <c r="N207" s="15">
        <v>2.4327036919021401</v>
      </c>
      <c r="O207" s="15">
        <v>3.85393243311588</v>
      </c>
      <c r="P207" s="15">
        <v>4.1898870550883904</v>
      </c>
      <c r="Q207" s="15">
        <v>3.8923655546723701</v>
      </c>
      <c r="R207" s="15">
        <v>1.8855572063367401</v>
      </c>
      <c r="S207" s="15">
        <v>0.52933178599195796</v>
      </c>
      <c r="T207" s="15">
        <v>0.16426246836354999</v>
      </c>
      <c r="U207" s="15">
        <v>0.30056207907171201</v>
      </c>
      <c r="V207" s="15">
        <v>0</v>
      </c>
      <c r="W207" s="15">
        <v>0</v>
      </c>
      <c r="X207" s="15">
        <v>0.76494299563419699</v>
      </c>
      <c r="Y207" s="15">
        <v>0.122985279926557</v>
      </c>
      <c r="Z207" s="15">
        <v>2.1418987817605699E-2</v>
      </c>
      <c r="AA207" s="15">
        <v>-0.21634834188809099</v>
      </c>
      <c r="AB207" s="15">
        <v>7.4886195756343796E-2</v>
      </c>
      <c r="AC207" s="15">
        <v>8.9614045495620808E-3</v>
      </c>
      <c r="AE207">
        <f t="array" ref="AE207">IF(COUNTIF('Cost regression results'!$H$7:$H$10,1)=0,EXP(SUMPRODUCT(--B207:AC207,TRANSPOSE('Cost regression results'!$H$3:$H$30)))/(1+EXP(SUMPRODUCT(--B207:AC207,TRANSPOSE('Cost regression results'!$H$3:$H$30)))),1)</f>
        <v>0.11940080125172971</v>
      </c>
      <c r="AF207">
        <f>'cost part 2 bs coef'!AE207</f>
        <v>2491.5062065013735</v>
      </c>
      <c r="AG207">
        <f t="shared" si="3"/>
        <v>297.48783737992153</v>
      </c>
    </row>
    <row r="208" spans="1:33" x14ac:dyDescent="0.3">
      <c r="A208">
        <v>207</v>
      </c>
      <c r="B208" s="15">
        <v>-2.2455775964940199</v>
      </c>
      <c r="C208" s="15">
        <v>2.2402523151013201</v>
      </c>
      <c r="D208" s="15">
        <v>3.7205697948088701</v>
      </c>
      <c r="E208" s="15">
        <v>2.6280234690379101</v>
      </c>
      <c r="F208" s="15">
        <v>0</v>
      </c>
      <c r="G208" s="15">
        <v>0</v>
      </c>
      <c r="H208" s="15">
        <v>0</v>
      </c>
      <c r="I208" s="15">
        <v>0</v>
      </c>
      <c r="J208" s="15">
        <v>5.2772223620860004</v>
      </c>
      <c r="K208" s="15">
        <v>4.5039395468144798</v>
      </c>
      <c r="L208" s="15">
        <v>4.6793454512672703</v>
      </c>
      <c r="M208" s="15">
        <v>2.9840527517639899</v>
      </c>
      <c r="N208" s="15">
        <v>2.4260006510265</v>
      </c>
      <c r="O208" s="15">
        <v>4.1792616809711696</v>
      </c>
      <c r="P208" s="15">
        <v>4.5536251803384298</v>
      </c>
      <c r="Q208" s="15">
        <v>3.8092667941756302</v>
      </c>
      <c r="R208" s="15">
        <v>1.67769874842768</v>
      </c>
      <c r="S208" s="15">
        <v>0.663738192232325</v>
      </c>
      <c r="T208" s="15">
        <v>0.158868500867902</v>
      </c>
      <c r="U208" s="15">
        <v>0.25745940460317102</v>
      </c>
      <c r="V208" s="15">
        <v>0</v>
      </c>
      <c r="W208" s="15">
        <v>0</v>
      </c>
      <c r="X208" s="15">
        <v>1.03294606960818</v>
      </c>
      <c r="Y208" s="15">
        <v>0.15074603861675001</v>
      </c>
      <c r="Z208" s="15">
        <v>2.3701069240530101E-2</v>
      </c>
      <c r="AA208" s="15">
        <v>-0.21392434507109101</v>
      </c>
      <c r="AB208" s="15">
        <v>0.141222021816653</v>
      </c>
      <c r="AC208" s="15">
        <v>9.8158479490775594E-2</v>
      </c>
      <c r="AE208">
        <f t="array" ref="AE208">IF(COUNTIF('Cost regression results'!$H$7:$H$10,1)=0,EXP(SUMPRODUCT(--B208:AC208,TRANSPOSE('Cost regression results'!$H$3:$H$30)))/(1+EXP(SUMPRODUCT(--B208:AC208,TRANSPOSE('Cost regression results'!$H$3:$H$30)))),1)</f>
        <v>0.10877650729278246</v>
      </c>
      <c r="AF208">
        <f>'cost part 2 bs coef'!AE208</f>
        <v>2544.1523945825757</v>
      </c>
      <c r="AG208">
        <f t="shared" si="3"/>
        <v>276.7440115032615</v>
      </c>
    </row>
    <row r="209" spans="1:33" x14ac:dyDescent="0.3">
      <c r="A209">
        <v>208</v>
      </c>
      <c r="B209" s="15">
        <v>-2.1264272210832198</v>
      </c>
      <c r="C209" s="15">
        <v>2.1690476391780802</v>
      </c>
      <c r="D209" s="15">
        <v>3.3560196176566599</v>
      </c>
      <c r="E209" s="15">
        <v>2.6689214048439598</v>
      </c>
      <c r="F209" s="15">
        <v>0</v>
      </c>
      <c r="G209" s="15">
        <v>0</v>
      </c>
      <c r="H209" s="15">
        <v>0</v>
      </c>
      <c r="I209" s="15">
        <v>0</v>
      </c>
      <c r="J209" s="15">
        <v>4.6949837978275903</v>
      </c>
      <c r="K209" s="15">
        <v>4.7496309643154602</v>
      </c>
      <c r="L209" s="15">
        <v>4.5005530043719899</v>
      </c>
      <c r="M209" s="15">
        <v>2.6338527111199501</v>
      </c>
      <c r="N209" s="15">
        <v>2.3782851495553201</v>
      </c>
      <c r="O209" s="15">
        <v>4.0027083586426402</v>
      </c>
      <c r="P209" s="15">
        <v>4.1629768906448401</v>
      </c>
      <c r="Q209" s="15">
        <v>3.9003578171557498</v>
      </c>
      <c r="R209" s="15">
        <v>1.5196136885443801</v>
      </c>
      <c r="S209" s="15">
        <v>0.54314865208977703</v>
      </c>
      <c r="T209" s="15">
        <v>0.107088401581149</v>
      </c>
      <c r="U209" s="15">
        <v>0.23524229468039601</v>
      </c>
      <c r="V209" s="15">
        <v>0</v>
      </c>
      <c r="W209" s="15">
        <v>0</v>
      </c>
      <c r="X209" s="15">
        <v>0.98500374051116202</v>
      </c>
      <c r="Y209" s="15">
        <v>0.10428341903117</v>
      </c>
      <c r="Z209" s="15">
        <v>2.1795676652389E-2</v>
      </c>
      <c r="AA209" s="15">
        <v>-0.20406576851635699</v>
      </c>
      <c r="AB209" s="15">
        <v>0.109669746543069</v>
      </c>
      <c r="AC209" s="15">
        <v>5.1837541982291499E-2</v>
      </c>
      <c r="AE209">
        <f t="array" ref="AE209">IF(COUNTIF('Cost regression results'!$H$7:$H$10,1)=0,EXP(SUMPRODUCT(--B209:AC209,TRANSPOSE('Cost regression results'!$H$3:$H$30)))/(1+EXP(SUMPRODUCT(--B209:AC209,TRANSPOSE('Cost regression results'!$H$3:$H$30)))),1)</f>
        <v>0.11561816864964099</v>
      </c>
      <c r="AF209">
        <f>'cost part 2 bs coef'!AE209</f>
        <v>2556.4687936580644</v>
      </c>
      <c r="AG209">
        <f t="shared" si="3"/>
        <v>295.57424013270236</v>
      </c>
    </row>
    <row r="210" spans="1:33" x14ac:dyDescent="0.3">
      <c r="A210">
        <v>209</v>
      </c>
      <c r="B210" s="15">
        <v>-2.2884692377129698</v>
      </c>
      <c r="C210" s="15">
        <v>2.0523435163394899</v>
      </c>
      <c r="D210" s="15">
        <v>3.2908090333644902</v>
      </c>
      <c r="E210" s="15">
        <v>2.5988020633677702</v>
      </c>
      <c r="F210" s="15">
        <v>0</v>
      </c>
      <c r="G210" s="15">
        <v>0</v>
      </c>
      <c r="H210" s="15">
        <v>0</v>
      </c>
      <c r="I210" s="15">
        <v>0</v>
      </c>
      <c r="J210" s="15">
        <v>4.9911123515192903</v>
      </c>
      <c r="K210" s="15">
        <v>4.7363465086873804</v>
      </c>
      <c r="L210" s="15">
        <v>4.62546012974245</v>
      </c>
      <c r="M210" s="15">
        <v>2.9580615060655999</v>
      </c>
      <c r="N210" s="15">
        <v>2.6280541531016302</v>
      </c>
      <c r="O210" s="15">
        <v>3.8506891083538402</v>
      </c>
      <c r="P210" s="15">
        <v>4.7340711258811403</v>
      </c>
      <c r="Q210" s="15">
        <v>3.9555677454053599</v>
      </c>
      <c r="R210" s="15">
        <v>1.4841732868326301</v>
      </c>
      <c r="S210" s="15">
        <v>0.60965050379862296</v>
      </c>
      <c r="T210" s="15">
        <v>0.18278339173192801</v>
      </c>
      <c r="U210" s="15">
        <v>0.255453444266732</v>
      </c>
      <c r="V210" s="15">
        <v>0</v>
      </c>
      <c r="W210" s="15">
        <v>0</v>
      </c>
      <c r="X210" s="15">
        <v>0.87878970750421403</v>
      </c>
      <c r="Y210" s="15">
        <v>8.7688832574417494E-2</v>
      </c>
      <c r="Z210" s="15">
        <v>2.4916732485234998E-2</v>
      </c>
      <c r="AA210" s="15">
        <v>-0.20027614303842201</v>
      </c>
      <c r="AB210" s="15">
        <v>0.130823458067031</v>
      </c>
      <c r="AC210" s="15">
        <v>0.109364025502034</v>
      </c>
      <c r="AE210">
        <f t="array" ref="AE210">IF(COUNTIF('Cost regression results'!$H$7:$H$10,1)=0,EXP(SUMPRODUCT(--B210:AC210,TRANSPOSE('Cost regression results'!$H$3:$H$30)))/(1+EXP(SUMPRODUCT(--B210:AC210,TRANSPOSE('Cost regression results'!$H$3:$H$30)))),1)</f>
        <v>0.10686918350805165</v>
      </c>
      <c r="AF210">
        <f>'cost part 2 bs coef'!AE210</f>
        <v>2561.1110593803814</v>
      </c>
      <c r="AG210">
        <f t="shared" si="3"/>
        <v>273.70384778942253</v>
      </c>
    </row>
    <row r="211" spans="1:33" x14ac:dyDescent="0.3">
      <c r="A211">
        <v>210</v>
      </c>
      <c r="B211" s="15">
        <v>-2.1647016887073098</v>
      </c>
      <c r="C211" s="15">
        <v>2.1377122622545399</v>
      </c>
      <c r="D211" s="15">
        <v>3.5560477543839402</v>
      </c>
      <c r="E211" s="15">
        <v>2.73587732178312</v>
      </c>
      <c r="F211" s="15">
        <v>0</v>
      </c>
      <c r="G211" s="15">
        <v>0</v>
      </c>
      <c r="H211" s="15">
        <v>0</v>
      </c>
      <c r="I211" s="15">
        <v>0</v>
      </c>
      <c r="J211" s="15">
        <v>4.77461751258853</v>
      </c>
      <c r="K211" s="15">
        <v>4.29780175148362</v>
      </c>
      <c r="L211" s="15">
        <v>3.8590672541777402</v>
      </c>
      <c r="M211" s="15">
        <v>2.6591248169415498</v>
      </c>
      <c r="N211" s="15">
        <v>2.5317418755193399</v>
      </c>
      <c r="O211" s="15">
        <v>3.9534949766330598</v>
      </c>
      <c r="P211" s="15">
        <v>4.1835817627900997</v>
      </c>
      <c r="Q211" s="15">
        <v>3.9492843252055501</v>
      </c>
      <c r="R211" s="15">
        <v>1.88504612302351</v>
      </c>
      <c r="S211" s="15">
        <v>0.93262704606882896</v>
      </c>
      <c r="T211" s="15">
        <v>0.122886544585111</v>
      </c>
      <c r="U211" s="15">
        <v>0.31117038065844299</v>
      </c>
      <c r="V211" s="15">
        <v>0</v>
      </c>
      <c r="W211" s="15">
        <v>0</v>
      </c>
      <c r="X211" s="15">
        <v>1.02530279326759</v>
      </c>
      <c r="Y211" s="15">
        <v>0.10265056172423</v>
      </c>
      <c r="Z211" s="15">
        <v>2.0429291752069301E-2</v>
      </c>
      <c r="AA211" s="15">
        <v>-0.16969755440575501</v>
      </c>
      <c r="AB211" s="15">
        <v>4.8856454397281097E-2</v>
      </c>
      <c r="AC211" s="15">
        <v>4.5708398176618099E-2</v>
      </c>
      <c r="AE211">
        <f t="array" ref="AE211">IF(COUNTIF('Cost regression results'!$H$7:$H$10,1)=0,EXP(SUMPRODUCT(--B211:AC211,TRANSPOSE('Cost regression results'!$H$3:$H$30)))/(1+EXP(SUMPRODUCT(--B211:AC211,TRANSPOSE('Cost regression results'!$H$3:$H$30)))),1)</f>
        <v>0.11343588609138813</v>
      </c>
      <c r="AF211">
        <f>'cost part 2 bs coef'!AE211</f>
        <v>2487.7360960862961</v>
      </c>
      <c r="AG211">
        <f t="shared" si="3"/>
        <v>282.19854842107969</v>
      </c>
    </row>
    <row r="212" spans="1:33" x14ac:dyDescent="0.3">
      <c r="A212">
        <v>211</v>
      </c>
      <c r="B212" s="15">
        <v>-2.20836503865445</v>
      </c>
      <c r="C212" s="15">
        <v>1.96092573161636</v>
      </c>
      <c r="D212" s="15">
        <v>4.1095414634175604</v>
      </c>
      <c r="E212" s="15">
        <v>2.3317280858234501</v>
      </c>
      <c r="F212" s="15">
        <v>0</v>
      </c>
      <c r="G212" s="15">
        <v>0</v>
      </c>
      <c r="H212" s="15">
        <v>0</v>
      </c>
      <c r="I212" s="15">
        <v>0</v>
      </c>
      <c r="J212" s="15">
        <v>4.82123820674434</v>
      </c>
      <c r="K212" s="15">
        <v>4.4572470784701199</v>
      </c>
      <c r="L212" s="15">
        <v>4.0241824731777101</v>
      </c>
      <c r="M212" s="15">
        <v>2.7658696350857901</v>
      </c>
      <c r="N212" s="15">
        <v>2.4179420025051801</v>
      </c>
      <c r="O212" s="15">
        <v>4.1615090746959904</v>
      </c>
      <c r="P212" s="15">
        <v>3.72917845755831</v>
      </c>
      <c r="Q212" s="15">
        <v>3.7926455162680401</v>
      </c>
      <c r="R212" s="15">
        <v>1.4307939909070799</v>
      </c>
      <c r="S212" s="15">
        <v>0.69184849253667402</v>
      </c>
      <c r="T212" s="15">
        <v>0.14401003100067999</v>
      </c>
      <c r="U212" s="15">
        <v>0.25874178443176599</v>
      </c>
      <c r="V212" s="15">
        <v>0</v>
      </c>
      <c r="W212" s="15">
        <v>0</v>
      </c>
      <c r="X212" s="15">
        <v>0.96733954822951496</v>
      </c>
      <c r="Y212" s="15">
        <v>8.2640643978808104E-2</v>
      </c>
      <c r="Z212" s="15">
        <v>2.36658986689521E-2</v>
      </c>
      <c r="AA212" s="15">
        <v>-0.16395877922543101</v>
      </c>
      <c r="AB212" s="15">
        <v>9.1571249472629998E-2</v>
      </c>
      <c r="AC212" s="15">
        <v>5.3778542582779303E-2</v>
      </c>
      <c r="AE212">
        <f t="array" ref="AE212">IF(COUNTIF('Cost regression results'!$H$7:$H$10,1)=0,EXP(SUMPRODUCT(--B212:AC212,TRANSPOSE('Cost regression results'!$H$3:$H$30)))/(1+EXP(SUMPRODUCT(--B212:AC212,TRANSPOSE('Cost regression results'!$H$3:$H$30)))),1)</f>
        <v>0.11096506233026808</v>
      </c>
      <c r="AF212">
        <f>'cost part 2 bs coef'!AE212</f>
        <v>2567.7639883219413</v>
      </c>
      <c r="AG212">
        <f t="shared" si="3"/>
        <v>284.93209101356194</v>
      </c>
    </row>
    <row r="213" spans="1:33" x14ac:dyDescent="0.3">
      <c r="A213">
        <v>212</v>
      </c>
      <c r="B213" s="15">
        <v>-2.2481012722521299</v>
      </c>
      <c r="C213" s="15">
        <v>2.1685475403282002</v>
      </c>
      <c r="D213" s="15">
        <v>3.6314431361891502</v>
      </c>
      <c r="E213" s="15">
        <v>2.73346385727015</v>
      </c>
      <c r="F213" s="15">
        <v>0</v>
      </c>
      <c r="G213" s="15">
        <v>0</v>
      </c>
      <c r="H213" s="15">
        <v>0</v>
      </c>
      <c r="I213" s="15">
        <v>0</v>
      </c>
      <c r="J213" s="15">
        <v>5.0709913386769596</v>
      </c>
      <c r="K213" s="15">
        <v>4.7059543258622698</v>
      </c>
      <c r="L213" s="15">
        <v>4.3991015101155897</v>
      </c>
      <c r="M213" s="15">
        <v>2.2860589860462599</v>
      </c>
      <c r="N213" s="15">
        <v>2.4838611646355502</v>
      </c>
      <c r="O213" s="15">
        <v>4.2860406862739797</v>
      </c>
      <c r="P213" s="15">
        <v>4.1664702211639399</v>
      </c>
      <c r="Q213" s="15">
        <v>3.84720969147443</v>
      </c>
      <c r="R213" s="15">
        <v>1.7168946242143599</v>
      </c>
      <c r="S213" s="15">
        <v>0.56658470241131798</v>
      </c>
      <c r="T213" s="15">
        <v>0.16519153564771899</v>
      </c>
      <c r="U213" s="15">
        <v>0.302849436012747</v>
      </c>
      <c r="V213" s="15">
        <v>0</v>
      </c>
      <c r="W213" s="15">
        <v>0</v>
      </c>
      <c r="X213" s="15">
        <v>0.99952719367640996</v>
      </c>
      <c r="Y213" s="15">
        <v>5.50881098281263E-2</v>
      </c>
      <c r="Z213" s="15">
        <v>2.4273030944668199E-2</v>
      </c>
      <c r="AA213" s="15">
        <v>-0.177436833324364</v>
      </c>
      <c r="AB213" s="15">
        <v>0.150321048213545</v>
      </c>
      <c r="AC213" s="15">
        <v>7.4852716905281003E-2</v>
      </c>
      <c r="AE213">
        <f t="array" ref="AE213">IF(COUNTIF('Cost regression results'!$H$7:$H$10,1)=0,EXP(SUMPRODUCT(--B213:AC213,TRANSPOSE('Cost regression results'!$H$3:$H$30)))/(1+EXP(SUMPRODUCT(--B213:AC213,TRANSPOSE('Cost regression results'!$H$3:$H$30)))),1)</f>
        <v>0.10910645762066376</v>
      </c>
      <c r="AF213">
        <f>'cost part 2 bs coef'!AE213</f>
        <v>2450.3218798941634</v>
      </c>
      <c r="AG213">
        <f t="shared" si="3"/>
        <v>267.34594034565771</v>
      </c>
    </row>
    <row r="214" spans="1:33" x14ac:dyDescent="0.3">
      <c r="A214">
        <v>213</v>
      </c>
      <c r="B214" s="15">
        <v>-2.1591414924331298</v>
      </c>
      <c r="C214" s="15">
        <v>2.20566061471796</v>
      </c>
      <c r="D214" s="15">
        <v>3.6741773144383201</v>
      </c>
      <c r="E214" s="15">
        <v>2.4961284716213399</v>
      </c>
      <c r="F214" s="15">
        <v>0</v>
      </c>
      <c r="G214" s="15">
        <v>0</v>
      </c>
      <c r="H214" s="15">
        <v>0</v>
      </c>
      <c r="I214" s="15">
        <v>0</v>
      </c>
      <c r="J214" s="15">
        <v>4.9788494995546504</v>
      </c>
      <c r="K214" s="15">
        <v>4.9418904077972998</v>
      </c>
      <c r="L214" s="15">
        <v>4.8664763845989096</v>
      </c>
      <c r="M214" s="15">
        <v>3.0276942627251602</v>
      </c>
      <c r="N214" s="15">
        <v>2.48011572882274</v>
      </c>
      <c r="O214" s="15">
        <v>3.97864998795129</v>
      </c>
      <c r="P214" s="15">
        <v>4.7799390716296397</v>
      </c>
      <c r="Q214" s="15">
        <v>3.8335115901954802</v>
      </c>
      <c r="R214" s="15">
        <v>1.9262027176723899</v>
      </c>
      <c r="S214" s="15">
        <v>0.48717421615413298</v>
      </c>
      <c r="T214" s="15">
        <v>0.121030946557156</v>
      </c>
      <c r="U214" s="15">
        <v>0.24227474864419199</v>
      </c>
      <c r="V214" s="15">
        <v>0</v>
      </c>
      <c r="W214" s="15">
        <v>0</v>
      </c>
      <c r="X214" s="15">
        <v>0.933416876609238</v>
      </c>
      <c r="Y214" s="15">
        <v>9.2452134049340898E-2</v>
      </c>
      <c r="Z214" s="15">
        <v>2.3279829705312699E-2</v>
      </c>
      <c r="AA214" s="15">
        <v>-0.19028578252864101</v>
      </c>
      <c r="AB214" s="15">
        <v>7.3268154080389905E-2</v>
      </c>
      <c r="AC214" s="15">
        <v>6.0632155038246399E-2</v>
      </c>
      <c r="AE214">
        <f t="array" ref="AE214">IF(COUNTIF('Cost regression results'!$H$7:$H$10,1)=0,EXP(SUMPRODUCT(--B214:AC214,TRANSPOSE('Cost regression results'!$H$3:$H$30)))/(1+EXP(SUMPRODUCT(--B214:AC214,TRANSPOSE('Cost regression results'!$H$3:$H$30)))),1)</f>
        <v>0.11360789302202665</v>
      </c>
      <c r="AF214">
        <f>'cost part 2 bs coef'!AE214</f>
        <v>2383.8339854824494</v>
      </c>
      <c r="AG214">
        <f t="shared" si="3"/>
        <v>270.82235640496151</v>
      </c>
    </row>
    <row r="215" spans="1:33" x14ac:dyDescent="0.3">
      <c r="A215">
        <v>214</v>
      </c>
      <c r="B215" s="15">
        <v>-2.1694065370116702</v>
      </c>
      <c r="C215" s="15">
        <v>2.3524311073312099</v>
      </c>
      <c r="D215" s="15">
        <v>4.03600697569712</v>
      </c>
      <c r="E215" s="15">
        <v>2.1687423264790402</v>
      </c>
      <c r="F215" s="15">
        <v>0</v>
      </c>
      <c r="G215" s="15">
        <v>0</v>
      </c>
      <c r="H215" s="15">
        <v>0</v>
      </c>
      <c r="I215" s="15">
        <v>0</v>
      </c>
      <c r="J215" s="15">
        <v>5.0122344735779798</v>
      </c>
      <c r="K215" s="15">
        <v>4.8002778378434803</v>
      </c>
      <c r="L215" s="15">
        <v>4.4835528790449004</v>
      </c>
      <c r="M215" s="15">
        <v>2.9098739861039</v>
      </c>
      <c r="N215" s="15">
        <v>2.54763107911849</v>
      </c>
      <c r="O215" s="15">
        <v>3.9696083145933199</v>
      </c>
      <c r="P215" s="15">
        <v>5.2392765449471801</v>
      </c>
      <c r="Q215" s="15">
        <v>4.00070189868089</v>
      </c>
      <c r="R215" s="15">
        <v>1.5089792843954</v>
      </c>
      <c r="S215" s="15">
        <v>0.58263316977233504</v>
      </c>
      <c r="T215" s="15">
        <v>0.12156605548402701</v>
      </c>
      <c r="U215" s="15">
        <v>0.27976236902046198</v>
      </c>
      <c r="V215" s="15">
        <v>0</v>
      </c>
      <c r="W215" s="15">
        <v>0</v>
      </c>
      <c r="X215" s="15">
        <v>1.13154174897487</v>
      </c>
      <c r="Y215" s="15">
        <v>8.9408079802861098E-2</v>
      </c>
      <c r="Z215" s="15">
        <v>2.4905474310518799E-2</v>
      </c>
      <c r="AA215" s="15">
        <v>-0.18598688406823399</v>
      </c>
      <c r="AB215" s="15">
        <v>0.12450948303505199</v>
      </c>
      <c r="AC215" s="15">
        <v>9.9731786754649901E-2</v>
      </c>
      <c r="AE215">
        <f t="array" ref="AE215">IF(COUNTIF('Cost regression results'!$H$7:$H$10,1)=0,EXP(SUMPRODUCT(--B215:AC215,TRANSPOSE('Cost regression results'!$H$3:$H$30)))/(1+EXP(SUMPRODUCT(--B215:AC215,TRANSPOSE('Cost regression results'!$H$3:$H$30)))),1)</f>
        <v>0.11251807160427238</v>
      </c>
      <c r="AF215">
        <f>'cost part 2 bs coef'!AE215</f>
        <v>2438.4278841707842</v>
      </c>
      <c r="AG215">
        <f t="shared" si="3"/>
        <v>274.36720327298269</v>
      </c>
    </row>
    <row r="216" spans="1:33" x14ac:dyDescent="0.3">
      <c r="A216">
        <v>215</v>
      </c>
      <c r="B216" s="15">
        <v>-2.2885058944750298</v>
      </c>
      <c r="C216" s="15">
        <v>2.0419222627103499</v>
      </c>
      <c r="D216" s="15">
        <v>2.9569163159407199</v>
      </c>
      <c r="E216" s="15">
        <v>2.61729736894346</v>
      </c>
      <c r="F216" s="15">
        <v>0</v>
      </c>
      <c r="G216" s="15">
        <v>0</v>
      </c>
      <c r="H216" s="15">
        <v>0</v>
      </c>
      <c r="I216" s="15">
        <v>0</v>
      </c>
      <c r="J216" s="15">
        <v>4.8301528735972399</v>
      </c>
      <c r="K216" s="15">
        <v>4.4736062727362302</v>
      </c>
      <c r="L216" s="15">
        <v>4.0136445111756904</v>
      </c>
      <c r="M216" s="15">
        <v>2.74769469292265</v>
      </c>
      <c r="N216" s="15">
        <v>2.4122910819821399</v>
      </c>
      <c r="O216" s="15">
        <v>3.9628659367387402</v>
      </c>
      <c r="P216" s="15">
        <v>4.1428859818328396</v>
      </c>
      <c r="Q216" s="15">
        <v>3.7561056359181899</v>
      </c>
      <c r="R216" s="15">
        <v>1.8954590953665</v>
      </c>
      <c r="S216" s="15">
        <v>0.51930450488522995</v>
      </c>
      <c r="T216" s="15">
        <v>0.152309490488405</v>
      </c>
      <c r="U216" s="15">
        <v>0.27028581722707601</v>
      </c>
      <c r="V216" s="15">
        <v>0</v>
      </c>
      <c r="W216" s="15">
        <v>0</v>
      </c>
      <c r="X216" s="15">
        <v>0.93777961032590296</v>
      </c>
      <c r="Y216" s="15">
        <v>0.147720016198713</v>
      </c>
      <c r="Z216" s="15">
        <v>2.35066862175701E-2</v>
      </c>
      <c r="AA216" s="15">
        <v>-0.112191763605553</v>
      </c>
      <c r="AB216" s="15">
        <v>0.120862806437219</v>
      </c>
      <c r="AC216" s="15">
        <v>7.9460849464566594E-2</v>
      </c>
      <c r="AE216">
        <f t="array" ref="AE216">IF(COUNTIF('Cost regression results'!$H$7:$H$10,1)=0,EXP(SUMPRODUCT(--B216:AC216,TRANSPOSE('Cost regression results'!$H$3:$H$30)))/(1+EXP(SUMPRODUCT(--B216:AC216,TRANSPOSE('Cost regression results'!$H$3:$H$30)))),1)</f>
        <v>0.10408374904446885</v>
      </c>
      <c r="AF216">
        <f>'cost part 2 bs coef'!AE216</f>
        <v>2452.4118169136077</v>
      </c>
      <c r="AG216">
        <f t="shared" si="3"/>
        <v>255.25621610532582</v>
      </c>
    </row>
    <row r="217" spans="1:33" x14ac:dyDescent="0.3">
      <c r="A217">
        <v>216</v>
      </c>
      <c r="B217" s="15">
        <v>-2.2434572970237698</v>
      </c>
      <c r="C217" s="15">
        <v>1.96748832828781</v>
      </c>
      <c r="D217" s="15">
        <v>3.2523706472991201</v>
      </c>
      <c r="E217" s="15">
        <v>2.3311577081791999</v>
      </c>
      <c r="F217" s="15">
        <v>0</v>
      </c>
      <c r="G217" s="15">
        <v>0</v>
      </c>
      <c r="H217" s="15">
        <v>0</v>
      </c>
      <c r="I217" s="15">
        <v>0</v>
      </c>
      <c r="J217" s="15">
        <v>5.0966840073109703</v>
      </c>
      <c r="K217" s="15">
        <v>4.5909539637021997</v>
      </c>
      <c r="L217" s="15">
        <v>4.4521091778813604</v>
      </c>
      <c r="M217" s="15">
        <v>3.1348721538364099</v>
      </c>
      <c r="N217" s="15">
        <v>2.3491956110333798</v>
      </c>
      <c r="O217" s="15">
        <v>3.87385249546977</v>
      </c>
      <c r="P217" s="15">
        <v>3.7572736903539399</v>
      </c>
      <c r="Q217" s="15">
        <v>3.9254313882062299</v>
      </c>
      <c r="R217" s="15">
        <v>1.5584845017201101</v>
      </c>
      <c r="S217" s="15">
        <v>0.55069373203104999</v>
      </c>
      <c r="T217" s="15">
        <v>0.24289142065946401</v>
      </c>
      <c r="U217" s="15">
        <v>0.232615007773052</v>
      </c>
      <c r="V217" s="15">
        <v>0</v>
      </c>
      <c r="W217" s="15">
        <v>0</v>
      </c>
      <c r="X217" s="15">
        <v>1.1758474175695699</v>
      </c>
      <c r="Y217" s="15">
        <v>3.4514655104859501E-2</v>
      </c>
      <c r="Z217" s="15">
        <v>2.74880049067459E-2</v>
      </c>
      <c r="AA217" s="15">
        <v>-0.172727376797708</v>
      </c>
      <c r="AB217" s="15">
        <v>7.8425228840847502E-2</v>
      </c>
      <c r="AC217" s="15">
        <v>0.104433400258736</v>
      </c>
      <c r="AE217">
        <f t="array" ref="AE217">IF(COUNTIF('Cost regression results'!$H$7:$H$10,1)=0,EXP(SUMPRODUCT(--B217:AC217,TRANSPOSE('Cost regression results'!$H$3:$H$30)))/(1+EXP(SUMPRODUCT(--B217:AC217,TRANSPOSE('Cost regression results'!$H$3:$H$30)))),1)</f>
        <v>0.11713889934261607</v>
      </c>
      <c r="AF217">
        <f>'cost part 2 bs coef'!AE217</f>
        <v>2400.5292041155999</v>
      </c>
      <c r="AG217">
        <f t="shared" si="3"/>
        <v>281.1953488099075</v>
      </c>
    </row>
    <row r="218" spans="1:33" x14ac:dyDescent="0.3">
      <c r="A218">
        <v>217</v>
      </c>
      <c r="B218" s="15">
        <v>-2.1811069199927999</v>
      </c>
      <c r="C218" s="15">
        <v>1.96827248792306</v>
      </c>
      <c r="D218" s="15">
        <v>3.5481714041267298</v>
      </c>
      <c r="E218" s="15">
        <v>2.6330262262109598</v>
      </c>
      <c r="F218" s="15">
        <v>0</v>
      </c>
      <c r="G218" s="15">
        <v>0</v>
      </c>
      <c r="H218" s="15">
        <v>0</v>
      </c>
      <c r="I218" s="15">
        <v>0</v>
      </c>
      <c r="J218" s="15">
        <v>5.1391087120804304</v>
      </c>
      <c r="K218" s="15">
        <v>4.9189696229735898</v>
      </c>
      <c r="L218" s="15">
        <v>4.6691761191318504</v>
      </c>
      <c r="M218" s="15">
        <v>3.1971947782366499</v>
      </c>
      <c r="N218" s="15">
        <v>2.38533552080004</v>
      </c>
      <c r="O218" s="15">
        <v>3.79247585475294</v>
      </c>
      <c r="P218" s="15">
        <v>4.6253900323001496</v>
      </c>
      <c r="Q218" s="15">
        <v>3.9081197387517999</v>
      </c>
      <c r="R218" s="15">
        <v>1.7777319241315399</v>
      </c>
      <c r="S218" s="15">
        <v>0.69496342273897804</v>
      </c>
      <c r="T218" s="15">
        <v>0.11280482793056799</v>
      </c>
      <c r="U218" s="15">
        <v>0.22612419234321501</v>
      </c>
      <c r="V218" s="15">
        <v>0</v>
      </c>
      <c r="W218" s="15">
        <v>0</v>
      </c>
      <c r="X218" s="15">
        <v>0.95953776612245001</v>
      </c>
      <c r="Y218" s="15">
        <v>7.3843860871804098E-2</v>
      </c>
      <c r="Z218" s="15">
        <v>1.9625445710993498E-2</v>
      </c>
      <c r="AA218" s="15">
        <v>-0.195941753697398</v>
      </c>
      <c r="AB218" s="15">
        <v>0.14927525377060299</v>
      </c>
      <c r="AC218" s="15">
        <v>0.100233110053826</v>
      </c>
      <c r="AE218">
        <f t="array" ref="AE218">IF(COUNTIF('Cost regression results'!$H$7:$H$10,1)=0,EXP(SUMPRODUCT(--B218:AC218,TRANSPOSE('Cost regression results'!$H$3:$H$30)))/(1+EXP(SUMPRODUCT(--B218:AC218,TRANSPOSE('Cost regression results'!$H$3:$H$30)))),1)</f>
        <v>0.11085474192659332</v>
      </c>
      <c r="AF218">
        <f>'cost part 2 bs coef'!AE218</f>
        <v>2509.6618634192973</v>
      </c>
      <c r="AG218">
        <f t="shared" si="3"/>
        <v>278.2079181923595</v>
      </c>
    </row>
    <row r="219" spans="1:33" x14ac:dyDescent="0.3">
      <c r="A219">
        <v>218</v>
      </c>
      <c r="B219" s="15">
        <v>-2.2355544288923599</v>
      </c>
      <c r="C219" s="15">
        <v>2.11442318243884</v>
      </c>
      <c r="D219" s="15">
        <v>3.6498976033561301</v>
      </c>
      <c r="E219" s="15">
        <v>2.9493424822252101</v>
      </c>
      <c r="F219" s="15">
        <v>0</v>
      </c>
      <c r="G219" s="15">
        <v>0</v>
      </c>
      <c r="H219" s="15">
        <v>0</v>
      </c>
      <c r="I219" s="15">
        <v>0</v>
      </c>
      <c r="J219" s="15">
        <v>4.9676714823914097</v>
      </c>
      <c r="K219" s="15">
        <v>4.2895292420113904</v>
      </c>
      <c r="L219" s="15">
        <v>4.8929646529124096</v>
      </c>
      <c r="M219" s="15">
        <v>2.9727781339867301</v>
      </c>
      <c r="N219" s="15">
        <v>2.54292264157412</v>
      </c>
      <c r="O219" s="15">
        <v>3.9386958130209</v>
      </c>
      <c r="P219" s="15">
        <v>4.2630910397301198</v>
      </c>
      <c r="Q219" s="15">
        <v>3.8553564135200702</v>
      </c>
      <c r="R219" s="15">
        <v>1.6707415778300401</v>
      </c>
      <c r="S219" s="15">
        <v>0.75399817091375898</v>
      </c>
      <c r="T219" s="15">
        <v>0.162181574841187</v>
      </c>
      <c r="U219" s="15">
        <v>0.20359365373160901</v>
      </c>
      <c r="V219" s="15">
        <v>0</v>
      </c>
      <c r="W219" s="15">
        <v>0</v>
      </c>
      <c r="X219" s="15">
        <v>1.0704565069690699</v>
      </c>
      <c r="Y219" s="15">
        <v>9.0194940320883196E-2</v>
      </c>
      <c r="Z219" s="15">
        <v>2.1567425125778101E-2</v>
      </c>
      <c r="AA219" s="15">
        <v>-0.17181084008184799</v>
      </c>
      <c r="AB219" s="15">
        <v>0.124542811769288</v>
      </c>
      <c r="AC219" s="15">
        <v>9.9212332205911399E-2</v>
      </c>
      <c r="AE219">
        <f t="array" ref="AE219">IF(COUNTIF('Cost regression results'!$H$7:$H$10,1)=0,EXP(SUMPRODUCT(--B219:AC219,TRANSPOSE('Cost regression results'!$H$3:$H$30)))/(1+EXP(SUMPRODUCT(--B219:AC219,TRANSPOSE('Cost regression results'!$H$3:$H$30)))),1)</f>
        <v>0.11022253233728818</v>
      </c>
      <c r="AF219">
        <f>'cost part 2 bs coef'!AE219</f>
        <v>2498.5746067699697</v>
      </c>
      <c r="AG219">
        <f t="shared" si="3"/>
        <v>275.39922039183011</v>
      </c>
    </row>
    <row r="220" spans="1:33" x14ac:dyDescent="0.3">
      <c r="A220">
        <v>219</v>
      </c>
      <c r="B220" s="15">
        <v>-2.1423001320309698</v>
      </c>
      <c r="C220" s="15">
        <v>2.0036820559550499</v>
      </c>
      <c r="D220" s="15">
        <v>3.1934105390768601</v>
      </c>
      <c r="E220" s="15">
        <v>2.4264162887534599</v>
      </c>
      <c r="F220" s="15">
        <v>0</v>
      </c>
      <c r="G220" s="15">
        <v>0</v>
      </c>
      <c r="H220" s="15">
        <v>0</v>
      </c>
      <c r="I220" s="15">
        <v>0</v>
      </c>
      <c r="J220" s="15">
        <v>4.4870224943964203</v>
      </c>
      <c r="K220" s="15">
        <v>4.6598718027546102</v>
      </c>
      <c r="L220" s="15">
        <v>4.3258525134710801</v>
      </c>
      <c r="M220" s="15">
        <v>2.7296200417743899</v>
      </c>
      <c r="N220" s="15">
        <v>2.5916613354636202</v>
      </c>
      <c r="O220" s="15">
        <v>3.9858994532202598</v>
      </c>
      <c r="P220" s="15">
        <v>4.4658780430759997</v>
      </c>
      <c r="Q220" s="15">
        <v>3.6342963798511199</v>
      </c>
      <c r="R220" s="15">
        <v>1.1399088084262401</v>
      </c>
      <c r="S220" s="15">
        <v>0.67001829985922001</v>
      </c>
      <c r="T220" s="15">
        <v>0.11014169311229199</v>
      </c>
      <c r="U220" s="15">
        <v>0.28132373059002902</v>
      </c>
      <c r="V220" s="15">
        <v>0</v>
      </c>
      <c r="W220" s="15">
        <v>0</v>
      </c>
      <c r="X220" s="15">
        <v>0.87439221896216601</v>
      </c>
      <c r="Y220" s="15">
        <v>3.76914191100097E-2</v>
      </c>
      <c r="Z220" s="15">
        <v>1.8839951266678898E-2</v>
      </c>
      <c r="AA220" s="15">
        <v>-0.21392761446380501</v>
      </c>
      <c r="AB220" s="15">
        <v>9.9154205184826497E-2</v>
      </c>
      <c r="AC220" s="15">
        <v>0.16267159136082199</v>
      </c>
      <c r="AE220">
        <f t="array" ref="AE220">IF(COUNTIF('Cost regression results'!$H$7:$H$10,1)=0,EXP(SUMPRODUCT(--B220:AC220,TRANSPOSE('Cost regression results'!$H$3:$H$30)))/(1+EXP(SUMPRODUCT(--B220:AC220,TRANSPOSE('Cost regression results'!$H$3:$H$30)))),1)</f>
        <v>0.11452344638329638</v>
      </c>
      <c r="AF220">
        <f>'cost part 2 bs coef'!AE220</f>
        <v>2561.552698103169</v>
      </c>
      <c r="AG220">
        <f t="shared" si="3"/>
        <v>293.35784307920648</v>
      </c>
    </row>
    <row r="221" spans="1:33" x14ac:dyDescent="0.3">
      <c r="A221">
        <v>220</v>
      </c>
      <c r="B221" s="15">
        <v>-2.2257036776249999</v>
      </c>
      <c r="C221" s="15">
        <v>2.0574900027028198</v>
      </c>
      <c r="D221" s="15">
        <v>3.8980713656903898</v>
      </c>
      <c r="E221" s="15">
        <v>2.3814877206181202</v>
      </c>
      <c r="F221" s="15">
        <v>0</v>
      </c>
      <c r="G221" s="15">
        <v>0</v>
      </c>
      <c r="H221" s="15">
        <v>0</v>
      </c>
      <c r="I221" s="15">
        <v>0</v>
      </c>
      <c r="J221" s="15">
        <v>4.8849751691576104</v>
      </c>
      <c r="K221" s="15">
        <v>4.4662117796661898</v>
      </c>
      <c r="L221" s="15">
        <v>4.1615244236109499</v>
      </c>
      <c r="M221" s="15">
        <v>2.8895294807885099</v>
      </c>
      <c r="N221" s="15">
        <v>2.1606686693594499</v>
      </c>
      <c r="O221" s="15">
        <v>4.0199671385983002</v>
      </c>
      <c r="P221" s="15">
        <v>4.3952896299627904</v>
      </c>
      <c r="Q221" s="15">
        <v>3.69817988023906</v>
      </c>
      <c r="R221" s="15">
        <v>1.4474571682348201</v>
      </c>
      <c r="S221" s="15">
        <v>0.74962532723414399</v>
      </c>
      <c r="T221" s="15">
        <v>0.12046322469062599</v>
      </c>
      <c r="U221" s="15">
        <v>0.27359021392043897</v>
      </c>
      <c r="V221" s="15">
        <v>0</v>
      </c>
      <c r="W221" s="15">
        <v>0</v>
      </c>
      <c r="X221" s="15">
        <v>1.10666366710344</v>
      </c>
      <c r="Y221" s="15">
        <v>9.1613482572169405E-2</v>
      </c>
      <c r="Z221" s="15">
        <v>2.2704870996312701E-2</v>
      </c>
      <c r="AA221" s="15">
        <v>-0.23740468579905899</v>
      </c>
      <c r="AB221" s="15">
        <v>0.171732202605622</v>
      </c>
      <c r="AC221" s="15">
        <v>0.121520572862116</v>
      </c>
      <c r="AE221">
        <f t="array" ref="AE221">IF(COUNTIF('Cost regression results'!$H$7:$H$10,1)=0,EXP(SUMPRODUCT(--B221:AC221,TRANSPOSE('Cost regression results'!$H$3:$H$30)))/(1+EXP(SUMPRODUCT(--B221:AC221,TRANSPOSE('Cost regression results'!$H$3:$H$30)))),1)</f>
        <v>0.10705962733720406</v>
      </c>
      <c r="AF221">
        <f>'cost part 2 bs coef'!AE221</f>
        <v>2544.6644568431439</v>
      </c>
      <c r="AG221">
        <f t="shared" si="3"/>
        <v>272.43082844785579</v>
      </c>
    </row>
    <row r="222" spans="1:33" x14ac:dyDescent="0.3">
      <c r="A222">
        <v>221</v>
      </c>
      <c r="B222" s="15">
        <v>-2.2599440828734298</v>
      </c>
      <c r="C222" s="15">
        <v>1.7796681017834499</v>
      </c>
      <c r="D222" s="15">
        <v>2.8922031590204398</v>
      </c>
      <c r="E222" s="15">
        <v>2.7818158661551702</v>
      </c>
      <c r="F222" s="15">
        <v>0</v>
      </c>
      <c r="G222" s="15">
        <v>0</v>
      </c>
      <c r="H222" s="15">
        <v>0</v>
      </c>
      <c r="I222" s="15">
        <v>0</v>
      </c>
      <c r="J222" s="15">
        <v>4.9354518836866497</v>
      </c>
      <c r="K222" s="15">
        <v>4.41367131656013</v>
      </c>
      <c r="L222" s="15">
        <v>3.9148799777405898</v>
      </c>
      <c r="M222" s="15">
        <v>2.7347869917462302</v>
      </c>
      <c r="N222" s="15">
        <v>2.3019144681787398</v>
      </c>
      <c r="O222" s="15">
        <v>4.0547963379482104</v>
      </c>
      <c r="P222" s="15">
        <v>4.3862452586008498</v>
      </c>
      <c r="Q222" s="15">
        <v>3.8091829587562498</v>
      </c>
      <c r="R222" s="15">
        <v>1.7557933552265601</v>
      </c>
      <c r="S222" s="15">
        <v>0.74673256463192295</v>
      </c>
      <c r="T222" s="15">
        <v>0.13548268803695701</v>
      </c>
      <c r="U222" s="15">
        <v>0.22570322135659701</v>
      </c>
      <c r="V222" s="15">
        <v>0</v>
      </c>
      <c r="W222" s="15">
        <v>0</v>
      </c>
      <c r="X222" s="15">
        <v>0.91416741710715299</v>
      </c>
      <c r="Y222" s="15">
        <v>4.6895482249678502E-2</v>
      </c>
      <c r="Z222" s="15">
        <v>2.40152313344171E-2</v>
      </c>
      <c r="AA222" s="15">
        <v>-0.163199781158508</v>
      </c>
      <c r="AB222" s="15">
        <v>0.14030667824048401</v>
      </c>
      <c r="AC222" s="15">
        <v>0.17031383038029899</v>
      </c>
      <c r="AE222">
        <f t="array" ref="AE222">IF(COUNTIF('Cost regression results'!$H$7:$H$10,1)=0,EXP(SUMPRODUCT(--B222:AC222,TRANSPOSE('Cost regression results'!$H$3:$H$30)))/(1+EXP(SUMPRODUCT(--B222:AC222,TRANSPOSE('Cost regression results'!$H$3:$H$30)))),1)</f>
        <v>0.10514963750958295</v>
      </c>
      <c r="AF222">
        <f>'cost part 2 bs coef'!AE222</f>
        <v>2448.776101209844</v>
      </c>
      <c r="AG222">
        <f t="shared" si="3"/>
        <v>257.48791938434488</v>
      </c>
    </row>
    <row r="223" spans="1:33" x14ac:dyDescent="0.3">
      <c r="A223">
        <v>222</v>
      </c>
      <c r="B223" s="15">
        <v>-2.2204539434291601</v>
      </c>
      <c r="C223" s="15">
        <v>2.3074849833600601</v>
      </c>
      <c r="D223" s="15">
        <v>3.83968174372301</v>
      </c>
      <c r="E223" s="15">
        <v>2.59976564246583</v>
      </c>
      <c r="F223" s="15">
        <v>0</v>
      </c>
      <c r="G223" s="15">
        <v>0</v>
      </c>
      <c r="H223" s="15">
        <v>0</v>
      </c>
      <c r="I223" s="15">
        <v>0</v>
      </c>
      <c r="J223" s="15">
        <v>4.9692316206777898</v>
      </c>
      <c r="K223" s="15">
        <v>4.7753540248724704</v>
      </c>
      <c r="L223" s="15">
        <v>4.6237564883921998</v>
      </c>
      <c r="M223" s="15">
        <v>2.9912557652479901</v>
      </c>
      <c r="N223" s="15">
        <v>2.48689160017098</v>
      </c>
      <c r="O223" s="15">
        <v>3.9626663485128599</v>
      </c>
      <c r="P223" s="15">
        <v>4.2850787640715504</v>
      </c>
      <c r="Q223" s="15">
        <v>3.7290407367679199</v>
      </c>
      <c r="R223" s="15">
        <v>1.6283019159510199</v>
      </c>
      <c r="S223" s="15">
        <v>0.59449318626618897</v>
      </c>
      <c r="T223" s="15">
        <v>0.14328683441905499</v>
      </c>
      <c r="U223" s="15">
        <v>0.26943888568399199</v>
      </c>
      <c r="V223" s="15">
        <v>0</v>
      </c>
      <c r="W223" s="15">
        <v>0</v>
      </c>
      <c r="X223" s="15">
        <v>1.1327799397214999</v>
      </c>
      <c r="Y223" s="15">
        <v>9.9376719554491094E-2</v>
      </c>
      <c r="Z223" s="15">
        <v>2.6314209144442699E-2</v>
      </c>
      <c r="AA223" s="15">
        <v>-0.267744246388951</v>
      </c>
      <c r="AB223" s="15">
        <v>0.121632099856474</v>
      </c>
      <c r="AC223" s="15">
        <v>0.12634990479547201</v>
      </c>
      <c r="AE223">
        <f t="array" ref="AE223">IF(COUNTIF('Cost regression results'!$H$7:$H$10,1)=0,EXP(SUMPRODUCT(--B223:AC223,TRANSPOSE('Cost regression results'!$H$3:$H$30)))/(1+EXP(SUMPRODUCT(--B223:AC223,TRANSPOSE('Cost regression results'!$H$3:$H$30)))),1)</f>
        <v>0.10952647651502311</v>
      </c>
      <c r="AF223">
        <f>'cost part 2 bs coef'!AE223</f>
        <v>2589.2607311044349</v>
      </c>
      <c r="AG223">
        <f t="shared" si="3"/>
        <v>283.59260465658144</v>
      </c>
    </row>
    <row r="224" spans="1:33" x14ac:dyDescent="0.3">
      <c r="A224">
        <v>223</v>
      </c>
      <c r="B224" s="15">
        <v>-2.2115464968490901</v>
      </c>
      <c r="C224" s="15">
        <v>1.9857670824429701</v>
      </c>
      <c r="D224" s="15">
        <v>3.2694868172598301</v>
      </c>
      <c r="E224" s="15">
        <v>2.1874670116632302</v>
      </c>
      <c r="F224" s="15">
        <v>0</v>
      </c>
      <c r="G224" s="15">
        <v>0</v>
      </c>
      <c r="H224" s="15">
        <v>0</v>
      </c>
      <c r="I224" s="15">
        <v>0</v>
      </c>
      <c r="J224" s="15">
        <v>4.9483246165705097</v>
      </c>
      <c r="K224" s="15">
        <v>4.5848695555454704</v>
      </c>
      <c r="L224" s="15">
        <v>4.0910920619827698</v>
      </c>
      <c r="M224" s="15">
        <v>2.9624278497116001</v>
      </c>
      <c r="N224" s="15">
        <v>2.4259696799896999</v>
      </c>
      <c r="O224" s="15">
        <v>4.1178239592013401</v>
      </c>
      <c r="P224" s="15">
        <v>4.6546770698267403</v>
      </c>
      <c r="Q224" s="15">
        <v>3.7478586654375001</v>
      </c>
      <c r="R224" s="15">
        <v>2.2661042784244798</v>
      </c>
      <c r="S224" s="15">
        <v>0.75894371530869797</v>
      </c>
      <c r="T224" s="15">
        <v>0.125845372913203</v>
      </c>
      <c r="U224" s="15">
        <v>0.28047769181589699</v>
      </c>
      <c r="V224" s="15">
        <v>0</v>
      </c>
      <c r="W224" s="15">
        <v>0</v>
      </c>
      <c r="X224" s="15">
        <v>0.98023409366855196</v>
      </c>
      <c r="Y224" s="15">
        <v>8.9051290108643696E-2</v>
      </c>
      <c r="Z224" s="15">
        <v>2.4716619670467999E-2</v>
      </c>
      <c r="AA224" s="15">
        <v>-0.180352368056448</v>
      </c>
      <c r="AB224" s="15">
        <v>0.111347387388483</v>
      </c>
      <c r="AC224" s="15">
        <v>0.115211250696216</v>
      </c>
      <c r="AE224">
        <f t="array" ref="AE224">IF(COUNTIF('Cost regression results'!$H$7:$H$10,1)=0,EXP(SUMPRODUCT(--B224:AC224,TRANSPOSE('Cost regression results'!$H$3:$H$30)))/(1+EXP(SUMPRODUCT(--B224:AC224,TRANSPOSE('Cost regression results'!$H$3:$H$30)))),1)</f>
        <v>0.10880531143642205</v>
      </c>
      <c r="AF224">
        <f>'cost part 2 bs coef'!AE224</f>
        <v>2553.4489593257099</v>
      </c>
      <c r="AG224">
        <f t="shared" si="3"/>
        <v>277.82880925644167</v>
      </c>
    </row>
    <row r="225" spans="1:33" x14ac:dyDescent="0.3">
      <c r="A225">
        <v>224</v>
      </c>
      <c r="B225" s="15">
        <v>-2.1903012137595601</v>
      </c>
      <c r="C225" s="15">
        <v>2.0932792816288299</v>
      </c>
      <c r="D225" s="15">
        <v>3.3539948528607901</v>
      </c>
      <c r="E225" s="15">
        <v>2.5502767902000998</v>
      </c>
      <c r="F225" s="15">
        <v>0</v>
      </c>
      <c r="G225" s="15">
        <v>0</v>
      </c>
      <c r="H225" s="15">
        <v>0</v>
      </c>
      <c r="I225" s="15">
        <v>0</v>
      </c>
      <c r="J225" s="15">
        <v>4.9150071253068504</v>
      </c>
      <c r="K225" s="15">
        <v>4.52173848478248</v>
      </c>
      <c r="L225" s="15">
        <v>4.0162704066501904</v>
      </c>
      <c r="M225" s="15">
        <v>2.8975059033200701</v>
      </c>
      <c r="N225" s="15">
        <v>2.5870083108951101</v>
      </c>
      <c r="O225" s="15">
        <v>3.7691052462962098</v>
      </c>
      <c r="P225" s="15">
        <v>4.6160733518930099</v>
      </c>
      <c r="Q225" s="15">
        <v>3.7718636052619101</v>
      </c>
      <c r="R225" s="15">
        <v>1.76580176218695</v>
      </c>
      <c r="S225" s="15">
        <v>0.66197608482761405</v>
      </c>
      <c r="T225" s="15">
        <v>0.13170197051881699</v>
      </c>
      <c r="U225" s="15">
        <v>0.296880379935959</v>
      </c>
      <c r="V225" s="15">
        <v>0</v>
      </c>
      <c r="W225" s="15">
        <v>0</v>
      </c>
      <c r="X225" s="15">
        <v>1.0085064397080801</v>
      </c>
      <c r="Y225" s="15">
        <v>3.4942121072880597E-2</v>
      </c>
      <c r="Z225" s="15">
        <v>2.1293434939115299E-2</v>
      </c>
      <c r="AA225" s="15">
        <v>-0.173091992405146</v>
      </c>
      <c r="AB225" s="15">
        <v>0.12888463211679199</v>
      </c>
      <c r="AC225" s="15">
        <v>7.9438370356759005E-2</v>
      </c>
      <c r="AE225">
        <f t="array" ref="AE225">IF(COUNTIF('Cost regression results'!$H$7:$H$10,1)=0,EXP(SUMPRODUCT(--B225:AC225,TRANSPOSE('Cost regression results'!$H$3:$H$30)))/(1+EXP(SUMPRODUCT(--B225:AC225,TRANSPOSE('Cost regression results'!$H$3:$H$30)))),1)</f>
        <v>0.11169882619623647</v>
      </c>
      <c r="AF225">
        <f>'cost part 2 bs coef'!AE225</f>
        <v>2521.9176444976656</v>
      </c>
      <c r="AG225">
        <f t="shared" si="3"/>
        <v>281.69524065396683</v>
      </c>
    </row>
    <row r="226" spans="1:33" x14ac:dyDescent="0.3">
      <c r="A226">
        <v>225</v>
      </c>
      <c r="B226" s="15">
        <v>-2.1951090958563499</v>
      </c>
      <c r="C226" s="15">
        <v>1.95627119965218</v>
      </c>
      <c r="D226" s="15">
        <v>3.4901626366255898</v>
      </c>
      <c r="E226" s="15">
        <v>2.4728775393645601</v>
      </c>
      <c r="F226" s="15">
        <v>0</v>
      </c>
      <c r="G226" s="15">
        <v>0</v>
      </c>
      <c r="H226" s="15">
        <v>0</v>
      </c>
      <c r="I226" s="15">
        <v>0</v>
      </c>
      <c r="J226" s="15">
        <v>5.2765747620946097</v>
      </c>
      <c r="K226" s="15">
        <v>4.3666892553084304</v>
      </c>
      <c r="L226" s="15">
        <v>4.3583269264242501</v>
      </c>
      <c r="M226" s="15">
        <v>3.47952604167497</v>
      </c>
      <c r="N226" s="15">
        <v>2.5856834192139599</v>
      </c>
      <c r="O226" s="15">
        <v>4.2016353111697802</v>
      </c>
      <c r="P226" s="15">
        <v>4.43421389792789</v>
      </c>
      <c r="Q226" s="15">
        <v>4.0563951809874901</v>
      </c>
      <c r="R226" s="15">
        <v>1.71770835418276</v>
      </c>
      <c r="S226" s="15">
        <v>0.63585225738244699</v>
      </c>
      <c r="T226" s="15">
        <v>0.120968851512701</v>
      </c>
      <c r="U226" s="15">
        <v>0.21726662017873699</v>
      </c>
      <c r="V226" s="15">
        <v>0</v>
      </c>
      <c r="W226" s="15">
        <v>0</v>
      </c>
      <c r="X226" s="15">
        <v>1.07691126250983</v>
      </c>
      <c r="Y226" s="15">
        <v>0.128200864297845</v>
      </c>
      <c r="Z226" s="15">
        <v>2.23889069358327E-2</v>
      </c>
      <c r="AA226" s="15">
        <v>-0.149744246375351</v>
      </c>
      <c r="AB226" s="15">
        <v>5.2283586656715203E-2</v>
      </c>
      <c r="AC226" s="15">
        <v>0.12950060662954099</v>
      </c>
      <c r="AE226">
        <f t="array" ref="AE226">IF(COUNTIF('Cost regression results'!$H$7:$H$10,1)=0,EXP(SUMPRODUCT(--B226:AC226,TRANSPOSE('Cost regression results'!$H$3:$H$30)))/(1+EXP(SUMPRODUCT(--B226:AC226,TRANSPOSE('Cost regression results'!$H$3:$H$30)))),1)</f>
        <v>0.11009094460630682</v>
      </c>
      <c r="AF226">
        <f>'cost part 2 bs coef'!AE226</f>
        <v>2552.81535622406</v>
      </c>
      <c r="AG226">
        <f t="shared" si="3"/>
        <v>281.04185397219243</v>
      </c>
    </row>
    <row r="227" spans="1:33" x14ac:dyDescent="0.3">
      <c r="A227">
        <v>226</v>
      </c>
      <c r="B227" s="15">
        <v>-2.17533960955687</v>
      </c>
      <c r="C227" s="15">
        <v>1.71657285557126</v>
      </c>
      <c r="D227" s="15">
        <v>3.4972351615969499</v>
      </c>
      <c r="E227" s="15">
        <v>2.8998326095411202</v>
      </c>
      <c r="F227" s="15">
        <v>0</v>
      </c>
      <c r="G227" s="15">
        <v>0</v>
      </c>
      <c r="H227" s="15">
        <v>0</v>
      </c>
      <c r="I227" s="15">
        <v>0</v>
      </c>
      <c r="J227" s="15">
        <v>5.0639203066698197</v>
      </c>
      <c r="K227" s="15">
        <v>4.2579612491578702</v>
      </c>
      <c r="L227" s="15">
        <v>4.72875807330702</v>
      </c>
      <c r="M227" s="15">
        <v>2.9228226710729199</v>
      </c>
      <c r="N227" s="15">
        <v>2.52263522742739</v>
      </c>
      <c r="O227" s="15">
        <v>3.9165490561029701</v>
      </c>
      <c r="P227" s="15">
        <v>3.8838190418937502</v>
      </c>
      <c r="Q227" s="15">
        <v>3.8138165235403001</v>
      </c>
      <c r="R227" s="15">
        <v>1.7155823063523701</v>
      </c>
      <c r="S227" s="15">
        <v>0.64773792559365995</v>
      </c>
      <c r="T227" s="15">
        <v>0.15631511752931099</v>
      </c>
      <c r="U227" s="15">
        <v>0.21648791351750801</v>
      </c>
      <c r="V227" s="15">
        <v>0</v>
      </c>
      <c r="W227" s="15">
        <v>0</v>
      </c>
      <c r="X227" s="15">
        <v>1.0321038448089199</v>
      </c>
      <c r="Y227" s="15">
        <v>7.5715460304477705E-2</v>
      </c>
      <c r="Z227" s="15">
        <v>2.1679560180391199E-2</v>
      </c>
      <c r="AA227" s="15">
        <v>-0.16413766915952499</v>
      </c>
      <c r="AB227" s="15">
        <v>5.5737895964262998E-2</v>
      </c>
      <c r="AC227" s="15">
        <v>9.4531200620338096E-2</v>
      </c>
      <c r="AE227">
        <f t="array" ref="AE227">IF(COUNTIF('Cost regression results'!$H$7:$H$10,1)=0,EXP(SUMPRODUCT(--B227:AC227,TRANSPOSE('Cost regression results'!$H$3:$H$30)))/(1+EXP(SUMPRODUCT(--B227:AC227,TRANSPOSE('Cost regression results'!$H$3:$H$30)))),1)</f>
        <v>0.11565862606244097</v>
      </c>
      <c r="AF227">
        <f>'cost part 2 bs coef'!AE227</f>
        <v>2574.4141318500451</v>
      </c>
      <c r="AG227">
        <f t="shared" si="3"/>
        <v>297.75320140550798</v>
      </c>
    </row>
    <row r="228" spans="1:33" x14ac:dyDescent="0.3">
      <c r="A228">
        <v>227</v>
      </c>
      <c r="B228" s="15">
        <v>-2.1282468348495298</v>
      </c>
      <c r="C228" s="15">
        <v>1.9447267889889099</v>
      </c>
      <c r="D228" s="15">
        <v>3.6399099595897901</v>
      </c>
      <c r="E228" s="15">
        <v>2.4710965832153202</v>
      </c>
      <c r="F228" s="15">
        <v>0</v>
      </c>
      <c r="G228" s="15">
        <v>0</v>
      </c>
      <c r="H228" s="15">
        <v>0</v>
      </c>
      <c r="I228" s="15">
        <v>0</v>
      </c>
      <c r="J228" s="15">
        <v>5.0487825739539502</v>
      </c>
      <c r="K228" s="15">
        <v>4.4479017488306898</v>
      </c>
      <c r="L228" s="15">
        <v>4.3450130977276302</v>
      </c>
      <c r="M228" s="15">
        <v>3.2199712059597001</v>
      </c>
      <c r="N228" s="15">
        <v>2.5827612565399201</v>
      </c>
      <c r="O228" s="15">
        <v>4.0336842793306404</v>
      </c>
      <c r="P228" s="15">
        <v>4.5412271153100798</v>
      </c>
      <c r="Q228" s="15">
        <v>3.81794625135722</v>
      </c>
      <c r="R228" s="15">
        <v>1.8660402390192401</v>
      </c>
      <c r="S228" s="15">
        <v>0.63121503175634597</v>
      </c>
      <c r="T228" s="15">
        <v>8.3744721204802003E-2</v>
      </c>
      <c r="U228" s="15">
        <v>0.16271576813470801</v>
      </c>
      <c r="V228" s="15">
        <v>0</v>
      </c>
      <c r="W228" s="15">
        <v>0</v>
      </c>
      <c r="X228" s="15">
        <v>1.0493617323355799</v>
      </c>
      <c r="Y228" s="15">
        <v>0.11726561069566301</v>
      </c>
      <c r="Z228" s="15">
        <v>2.0894413860767801E-2</v>
      </c>
      <c r="AA228" s="15">
        <v>-0.22244822466282599</v>
      </c>
      <c r="AB228" s="15">
        <v>8.4040804022154997E-2</v>
      </c>
      <c r="AC228" s="15">
        <v>9.9783096818590697E-2</v>
      </c>
      <c r="AE228">
        <f t="array" ref="AE228">IF(COUNTIF('Cost regression results'!$H$7:$H$10,1)=0,EXP(SUMPRODUCT(--B228:AC228,TRANSPOSE('Cost regression results'!$H$3:$H$30)))/(1+EXP(SUMPRODUCT(--B228:AC228,TRANSPOSE('Cost regression results'!$H$3:$H$30)))),1)</f>
        <v>0.11313327153776741</v>
      </c>
      <c r="AF228">
        <f>'cost part 2 bs coef'!AE228</f>
        <v>2510.5748635564951</v>
      </c>
      <c r="AG228">
        <f t="shared" si="3"/>
        <v>284.0295477546303</v>
      </c>
    </row>
    <row r="229" spans="1:33" x14ac:dyDescent="0.3">
      <c r="A229">
        <v>228</v>
      </c>
      <c r="B229" s="15">
        <v>-2.2386420472863802</v>
      </c>
      <c r="C229" s="15">
        <v>2.3188372999779001</v>
      </c>
      <c r="D229" s="15">
        <v>3.6148309588871701</v>
      </c>
      <c r="E229" s="15">
        <v>2.5546798977238501</v>
      </c>
      <c r="F229" s="15">
        <v>0</v>
      </c>
      <c r="G229" s="15">
        <v>0</v>
      </c>
      <c r="H229" s="15">
        <v>0</v>
      </c>
      <c r="I229" s="15">
        <v>0</v>
      </c>
      <c r="J229" s="15">
        <v>5.1697055207048699</v>
      </c>
      <c r="K229" s="15">
        <v>5.0969761565197302</v>
      </c>
      <c r="L229" s="15">
        <v>3.9259553391265798</v>
      </c>
      <c r="M229" s="15">
        <v>3.2762215990585899</v>
      </c>
      <c r="N229" s="15">
        <v>2.4121184290785198</v>
      </c>
      <c r="O229" s="15">
        <v>4.0974015876905598</v>
      </c>
      <c r="P229" s="15">
        <v>4.5277488522593696</v>
      </c>
      <c r="Q229" s="15">
        <v>3.7699840210884998</v>
      </c>
      <c r="R229" s="15">
        <v>1.38312324207596</v>
      </c>
      <c r="S229" s="15">
        <v>0.51038739465425098</v>
      </c>
      <c r="T229" s="15">
        <v>0.18791762339425699</v>
      </c>
      <c r="U229" s="15">
        <v>0.272351578973417</v>
      </c>
      <c r="V229" s="15">
        <v>0</v>
      </c>
      <c r="W229" s="15">
        <v>0</v>
      </c>
      <c r="X229" s="15">
        <v>0.87016129359039296</v>
      </c>
      <c r="Y229" s="15">
        <v>7.5411804358562803E-2</v>
      </c>
      <c r="Z229" s="15">
        <v>2.4037919312888099E-2</v>
      </c>
      <c r="AA229" s="15">
        <v>-0.233084731858125</v>
      </c>
      <c r="AB229" s="15">
        <v>0.13197190830914701</v>
      </c>
      <c r="AC229" s="15">
        <v>0.12872155413901701</v>
      </c>
      <c r="AE229">
        <f t="array" ref="AE229">IF(COUNTIF('Cost regression results'!$H$7:$H$10,1)=0,EXP(SUMPRODUCT(--B229:AC229,TRANSPOSE('Cost regression results'!$H$3:$H$30)))/(1+EXP(SUMPRODUCT(--B229:AC229,TRANSPOSE('Cost regression results'!$H$3:$H$30)))),1)</f>
        <v>0.11229093053329081</v>
      </c>
      <c r="AF229">
        <f>'cost part 2 bs coef'!AE229</f>
        <v>2440.0426917814489</v>
      </c>
      <c r="AG229">
        <f t="shared" si="3"/>
        <v>273.99466440109461</v>
      </c>
    </row>
    <row r="230" spans="1:33" x14ac:dyDescent="0.3">
      <c r="A230">
        <v>229</v>
      </c>
      <c r="B230" s="15">
        <v>-2.2111908691384099</v>
      </c>
      <c r="C230" s="15">
        <v>2.0477092242130701</v>
      </c>
      <c r="D230" s="15">
        <v>3.14468774645586</v>
      </c>
      <c r="E230" s="15">
        <v>2.2995497552894499</v>
      </c>
      <c r="F230" s="15">
        <v>0</v>
      </c>
      <c r="G230" s="15">
        <v>0</v>
      </c>
      <c r="H230" s="15">
        <v>0</v>
      </c>
      <c r="I230" s="15">
        <v>0</v>
      </c>
      <c r="J230" s="15">
        <v>4.4815756247292899</v>
      </c>
      <c r="K230" s="15">
        <v>4.69354293027701</v>
      </c>
      <c r="L230" s="15">
        <v>4.5791897981290601</v>
      </c>
      <c r="M230" s="15">
        <v>2.8234006855994398</v>
      </c>
      <c r="N230" s="15">
        <v>2.5852983642547001</v>
      </c>
      <c r="O230" s="15">
        <v>3.9005501424339202</v>
      </c>
      <c r="P230" s="15">
        <v>4.0455265626611698</v>
      </c>
      <c r="Q230" s="15">
        <v>3.7967552277254399</v>
      </c>
      <c r="R230" s="15">
        <v>1.9376391655571801</v>
      </c>
      <c r="S230" s="15">
        <v>0.76789224739018502</v>
      </c>
      <c r="T230" s="15">
        <v>0.11394207912910299</v>
      </c>
      <c r="U230" s="15">
        <v>0.24229231467635201</v>
      </c>
      <c r="V230" s="15">
        <v>0</v>
      </c>
      <c r="W230" s="15">
        <v>0</v>
      </c>
      <c r="X230" s="15">
        <v>0.96755503855732605</v>
      </c>
      <c r="Y230" s="15">
        <v>0.12999189049959001</v>
      </c>
      <c r="Z230" s="15">
        <v>2.1864385404625399E-2</v>
      </c>
      <c r="AA230" s="15">
        <v>-0.20429134021853099</v>
      </c>
      <c r="AB230" s="15">
        <v>0.12211310088124799</v>
      </c>
      <c r="AC230" s="15">
        <v>0.117685265397783</v>
      </c>
      <c r="AE230">
        <f t="array" ref="AE230">IF(COUNTIF('Cost regression results'!$H$7:$H$10,1)=0,EXP(SUMPRODUCT(--B230:AC230,TRANSPOSE('Cost regression results'!$H$3:$H$30)))/(1+EXP(SUMPRODUCT(--B230:AC230,TRANSPOSE('Cost regression results'!$H$3:$H$30)))),1)</f>
        <v>0.10788262691394104</v>
      </c>
      <c r="AF230">
        <f>'cost part 2 bs coef'!AE230</f>
        <v>2447.8552735337103</v>
      </c>
      <c r="AG230">
        <f t="shared" si="3"/>
        <v>264.08105721396038</v>
      </c>
    </row>
    <row r="231" spans="1:33" x14ac:dyDescent="0.3">
      <c r="A231">
        <v>230</v>
      </c>
      <c r="B231" s="15">
        <v>-2.2255713562407999</v>
      </c>
      <c r="C231" s="15">
        <v>1.79269727388691</v>
      </c>
      <c r="D231" s="15">
        <v>2.9046808879641302</v>
      </c>
      <c r="E231" s="15">
        <v>2.77940763744708</v>
      </c>
      <c r="F231" s="15">
        <v>0</v>
      </c>
      <c r="G231" s="15">
        <v>0</v>
      </c>
      <c r="H231" s="15">
        <v>0</v>
      </c>
      <c r="I231" s="15">
        <v>0</v>
      </c>
      <c r="J231" s="15">
        <v>4.7489812657900501</v>
      </c>
      <c r="K231" s="15">
        <v>4.7587503284782802</v>
      </c>
      <c r="L231" s="15">
        <v>4.2595553287760399</v>
      </c>
      <c r="M231" s="15">
        <v>3.2468545390680799</v>
      </c>
      <c r="N231" s="15">
        <v>2.5814264346984701</v>
      </c>
      <c r="O231" s="15">
        <v>3.9397167844172598</v>
      </c>
      <c r="P231" s="15">
        <v>4.3955640125557904</v>
      </c>
      <c r="Q231" s="15">
        <v>3.8383383154658799</v>
      </c>
      <c r="R231" s="15">
        <v>1.87343931318442</v>
      </c>
      <c r="S231" s="15">
        <v>0.50872966097855699</v>
      </c>
      <c r="T231" s="15">
        <v>0.14837748575478199</v>
      </c>
      <c r="U231" s="15">
        <v>0.24194724925144301</v>
      </c>
      <c r="V231" s="15">
        <v>0</v>
      </c>
      <c r="W231" s="15">
        <v>0</v>
      </c>
      <c r="X231" s="15">
        <v>1.0451862838995001</v>
      </c>
      <c r="Y231" s="15">
        <v>8.2033140505600399E-2</v>
      </c>
      <c r="Z231" s="15">
        <v>2.2316873944844402E-2</v>
      </c>
      <c r="AA231" s="15">
        <v>-0.186965475502406</v>
      </c>
      <c r="AB231" s="15">
        <v>0.103052422836997</v>
      </c>
      <c r="AC231" s="15">
        <v>0.117480618075577</v>
      </c>
      <c r="AE231">
        <f t="array" ref="AE231">IF(COUNTIF('Cost regression results'!$H$7:$H$10,1)=0,EXP(SUMPRODUCT(--B231:AC231,TRANSPOSE('Cost regression results'!$H$3:$H$30)))/(1+EXP(SUMPRODUCT(--B231:AC231,TRANSPOSE('Cost regression results'!$H$3:$H$30)))),1)</f>
        <v>0.10979706236504051</v>
      </c>
      <c r="AF231">
        <f>'cost part 2 bs coef'!AE231</f>
        <v>2515.0970725050206</v>
      </c>
      <c r="AG231">
        <f t="shared" si="3"/>
        <v>276.15027012396456</v>
      </c>
    </row>
    <row r="232" spans="1:33" x14ac:dyDescent="0.3">
      <c r="A232">
        <v>231</v>
      </c>
      <c r="B232" s="15">
        <v>-2.2463772783960598</v>
      </c>
      <c r="C232" s="15">
        <v>2.0185484077739</v>
      </c>
      <c r="D232" s="15">
        <v>2.9089050882729399</v>
      </c>
      <c r="E232" s="15">
        <v>2.5267223269094798</v>
      </c>
      <c r="F232" s="15">
        <v>0</v>
      </c>
      <c r="G232" s="15">
        <v>0</v>
      </c>
      <c r="H232" s="15">
        <v>0</v>
      </c>
      <c r="I232" s="15">
        <v>0</v>
      </c>
      <c r="J232" s="15">
        <v>4.9365118837085902</v>
      </c>
      <c r="K232" s="15">
        <v>4.5963081916206399</v>
      </c>
      <c r="L232" s="15">
        <v>4.00479547631664</v>
      </c>
      <c r="M232" s="15">
        <v>2.8141467831558198</v>
      </c>
      <c r="N232" s="15">
        <v>2.40181771495247</v>
      </c>
      <c r="O232" s="15">
        <v>3.8829982672347398</v>
      </c>
      <c r="P232" s="15">
        <v>4.2920169300380602</v>
      </c>
      <c r="Q232" s="15">
        <v>3.6851244915741299</v>
      </c>
      <c r="R232" s="15">
        <v>1.82830103531056</v>
      </c>
      <c r="S232" s="15">
        <v>0.58797267146531396</v>
      </c>
      <c r="T232" s="15">
        <v>0.15631036124675299</v>
      </c>
      <c r="U232" s="15">
        <v>0.25545415438017499</v>
      </c>
      <c r="V232" s="15">
        <v>0</v>
      </c>
      <c r="W232" s="15">
        <v>0</v>
      </c>
      <c r="X232" s="15">
        <v>0.97498722524209502</v>
      </c>
      <c r="Y232" s="15">
        <v>7.1450145407783203E-2</v>
      </c>
      <c r="Z232" s="15">
        <v>2.3986547330307299E-2</v>
      </c>
      <c r="AA232" s="15">
        <v>-0.18511289312005799</v>
      </c>
      <c r="AB232" s="15">
        <v>0.13673247324867899</v>
      </c>
      <c r="AC232" s="15">
        <v>0.108923678340098</v>
      </c>
      <c r="AE232">
        <f t="array" ref="AE232">IF(COUNTIF('Cost regression results'!$H$7:$H$10,1)=0,EXP(SUMPRODUCT(--B232:AC232,TRANSPOSE('Cost regression results'!$H$3:$H$30)))/(1+EXP(SUMPRODUCT(--B232:AC232,TRANSPOSE('Cost regression results'!$H$3:$H$30)))),1)</f>
        <v>0.10843209296798596</v>
      </c>
      <c r="AF232">
        <f>'cost part 2 bs coef'!AE232</f>
        <v>2410.3292217202484</v>
      </c>
      <c r="AG232">
        <f t="shared" si="3"/>
        <v>261.35704225302322</v>
      </c>
    </row>
    <row r="233" spans="1:33" x14ac:dyDescent="0.3">
      <c r="A233">
        <v>232</v>
      </c>
      <c r="B233" s="15">
        <v>-2.29451770110024</v>
      </c>
      <c r="C233" s="15">
        <v>2.5420049796584299</v>
      </c>
      <c r="D233" s="15">
        <v>4.1127221361924402</v>
      </c>
      <c r="E233" s="15">
        <v>2.3932397877771399</v>
      </c>
      <c r="F233" s="15">
        <v>0</v>
      </c>
      <c r="G233" s="15">
        <v>0</v>
      </c>
      <c r="H233" s="15">
        <v>0</v>
      </c>
      <c r="I233" s="15">
        <v>0</v>
      </c>
      <c r="J233" s="15">
        <v>4.6675632518273398</v>
      </c>
      <c r="K233" s="15">
        <v>4.4065208521203996</v>
      </c>
      <c r="L233" s="15">
        <v>4.2952853630676602</v>
      </c>
      <c r="M233" s="15">
        <v>2.8883698588159099</v>
      </c>
      <c r="N233" s="15">
        <v>2.4163876603208498</v>
      </c>
      <c r="O233" s="15">
        <v>4.3362962632107198</v>
      </c>
      <c r="P233" s="15">
        <v>4.2968856864795804</v>
      </c>
      <c r="Q233" s="15">
        <v>3.7026173187743301</v>
      </c>
      <c r="R233" s="15">
        <v>1.9097961085280399</v>
      </c>
      <c r="S233" s="15">
        <v>0.68015167682903799</v>
      </c>
      <c r="T233" s="15">
        <v>0.169680713416614</v>
      </c>
      <c r="U233" s="15">
        <v>0.30776683080490203</v>
      </c>
      <c r="V233" s="15">
        <v>0</v>
      </c>
      <c r="W233" s="15">
        <v>0</v>
      </c>
      <c r="X233" s="15">
        <v>1.0024451500329099</v>
      </c>
      <c r="Y233" s="15">
        <v>0.12369270553799</v>
      </c>
      <c r="Z233" s="15">
        <v>2.28011955445977E-2</v>
      </c>
      <c r="AA233" s="15">
        <v>-0.16258287721040299</v>
      </c>
      <c r="AB233" s="15">
        <v>0.115923064507042</v>
      </c>
      <c r="AC233" s="15">
        <v>0.12182524992900901</v>
      </c>
      <c r="AE233">
        <f t="array" ref="AE233">IF(COUNTIF('Cost regression results'!$H$7:$H$10,1)=0,EXP(SUMPRODUCT(--B233:AC233,TRANSPOSE('Cost regression results'!$H$3:$H$30)))/(1+EXP(SUMPRODUCT(--B233:AC233,TRANSPOSE('Cost regression results'!$H$3:$H$30)))),1)</f>
        <v>0.10519426788744421</v>
      </c>
      <c r="AF233">
        <f>'cost part 2 bs coef'!AE233</f>
        <v>2577.3978316518665</v>
      </c>
      <c r="AG233">
        <f t="shared" si="3"/>
        <v>271.12747795530424</v>
      </c>
    </row>
    <row r="234" spans="1:33" x14ac:dyDescent="0.3">
      <c r="A234">
        <v>233</v>
      </c>
      <c r="B234" s="15">
        <v>-2.29635487302341</v>
      </c>
      <c r="C234" s="15">
        <v>2.01147263547377</v>
      </c>
      <c r="D234" s="15">
        <v>2.8601059756604301</v>
      </c>
      <c r="E234" s="15">
        <v>2.6541229028461601</v>
      </c>
      <c r="F234" s="15">
        <v>0</v>
      </c>
      <c r="G234" s="15">
        <v>0</v>
      </c>
      <c r="H234" s="15">
        <v>0</v>
      </c>
      <c r="I234" s="15">
        <v>0</v>
      </c>
      <c r="J234" s="15">
        <v>5.162907008126</v>
      </c>
      <c r="K234" s="15">
        <v>4.40377898791108</v>
      </c>
      <c r="L234" s="15">
        <v>4.7006916195659203</v>
      </c>
      <c r="M234" s="15">
        <v>2.6386208397805002</v>
      </c>
      <c r="N234" s="15">
        <v>2.2511873222809502</v>
      </c>
      <c r="O234" s="15">
        <v>4.1051655414822399</v>
      </c>
      <c r="P234" s="15">
        <v>4.2906455915831003</v>
      </c>
      <c r="Q234" s="15">
        <v>3.9084655836370099</v>
      </c>
      <c r="R234" s="15">
        <v>1.5723060331372201</v>
      </c>
      <c r="S234" s="15">
        <v>0.527134874649132</v>
      </c>
      <c r="T234" s="15">
        <v>0.156390765511742</v>
      </c>
      <c r="U234" s="15">
        <v>0.278411593009182</v>
      </c>
      <c r="V234" s="15">
        <v>0</v>
      </c>
      <c r="W234" s="15">
        <v>0</v>
      </c>
      <c r="X234" s="15">
        <v>1.1003539354968701</v>
      </c>
      <c r="Y234" s="15">
        <v>0.114039861956847</v>
      </c>
      <c r="Z234" s="15">
        <v>2.1205990471489199E-2</v>
      </c>
      <c r="AA234" s="15">
        <v>-0.18389377749258401</v>
      </c>
      <c r="AB234" s="15">
        <v>0.14125287598328401</v>
      </c>
      <c r="AC234" s="15">
        <v>9.7331920563007795E-2</v>
      </c>
      <c r="AE234">
        <f t="array" ref="AE234">IF(COUNTIF('Cost regression results'!$H$7:$H$10,1)=0,EXP(SUMPRODUCT(--B234:AC234,TRANSPOSE('Cost regression results'!$H$3:$H$30)))/(1+EXP(SUMPRODUCT(--B234:AC234,TRANSPOSE('Cost regression results'!$H$3:$H$30)))),1)</f>
        <v>0.10388275964884321</v>
      </c>
      <c r="AF234">
        <f>'cost part 2 bs coef'!AE234</f>
        <v>2491.3633836549334</v>
      </c>
      <c r="AG234">
        <f t="shared" si="3"/>
        <v>258.80970358215421</v>
      </c>
    </row>
    <row r="235" spans="1:33" x14ac:dyDescent="0.3">
      <c r="A235">
        <v>234</v>
      </c>
      <c r="B235" s="15">
        <v>-2.2078116266343901</v>
      </c>
      <c r="C235" s="15">
        <v>1.8249418743727599</v>
      </c>
      <c r="D235" s="15">
        <v>3.4580525762234702</v>
      </c>
      <c r="E235" s="15">
        <v>2.6348219316177701</v>
      </c>
      <c r="F235" s="15">
        <v>0</v>
      </c>
      <c r="G235" s="15">
        <v>0</v>
      </c>
      <c r="H235" s="15">
        <v>0</v>
      </c>
      <c r="I235" s="15">
        <v>0</v>
      </c>
      <c r="J235" s="15">
        <v>4.8624828716103696</v>
      </c>
      <c r="K235" s="15">
        <v>4.7310185020791504</v>
      </c>
      <c r="L235" s="15">
        <v>3.94688858928756</v>
      </c>
      <c r="M235" s="15">
        <v>2.6707415886865702</v>
      </c>
      <c r="N235" s="15">
        <v>2.4802810879397299</v>
      </c>
      <c r="O235" s="15">
        <v>4.2323195070719901</v>
      </c>
      <c r="P235" s="15">
        <v>4.36889137573315</v>
      </c>
      <c r="Q235" s="15">
        <v>3.7618809855403001</v>
      </c>
      <c r="R235" s="15">
        <v>1.63274565073194</v>
      </c>
      <c r="S235" s="15">
        <v>0.593366850029731</v>
      </c>
      <c r="T235" s="15">
        <v>8.9941918051855904E-2</v>
      </c>
      <c r="U235" s="15">
        <v>0.32140565092257001</v>
      </c>
      <c r="V235" s="15">
        <v>0</v>
      </c>
      <c r="W235" s="15">
        <v>0</v>
      </c>
      <c r="X235" s="15">
        <v>0.94001025797652304</v>
      </c>
      <c r="Y235" s="15">
        <v>0.117512764149899</v>
      </c>
      <c r="Z235" s="15">
        <v>2.6780384190785801E-2</v>
      </c>
      <c r="AA235" s="15">
        <v>-0.166814254903703</v>
      </c>
      <c r="AB235" s="15">
        <v>0.111500469762066</v>
      </c>
      <c r="AC235" s="15">
        <v>0.112240876554438</v>
      </c>
      <c r="AE235">
        <f t="array" ref="AE235">IF(COUNTIF('Cost regression results'!$H$7:$H$10,1)=0,EXP(SUMPRODUCT(--B235:AC235,TRANSPOSE('Cost regression results'!$H$3:$H$30)))/(1+EXP(SUMPRODUCT(--B235:AC235,TRANSPOSE('Cost regression results'!$H$3:$H$30)))),1)</f>
        <v>0.10558854899120054</v>
      </c>
      <c r="AF235">
        <f>'cost part 2 bs coef'!AE235</f>
        <v>2552.2912541051683</v>
      </c>
      <c r="AG235">
        <f t="shared" si="3"/>
        <v>269.49273012389625</v>
      </c>
    </row>
    <row r="236" spans="1:33" x14ac:dyDescent="0.3">
      <c r="A236">
        <v>235</v>
      </c>
      <c r="B236" s="15">
        <v>-2.1776368222712099</v>
      </c>
      <c r="C236" s="15">
        <v>2.1624426670727699</v>
      </c>
      <c r="D236" s="15">
        <v>3.32717616866793</v>
      </c>
      <c r="E236" s="15">
        <v>2.7777880570597002</v>
      </c>
      <c r="F236" s="15">
        <v>0</v>
      </c>
      <c r="G236" s="15">
        <v>0</v>
      </c>
      <c r="H236" s="15">
        <v>0</v>
      </c>
      <c r="I236" s="15">
        <v>0</v>
      </c>
      <c r="J236" s="15">
        <v>5.3141648341525798</v>
      </c>
      <c r="K236" s="15">
        <v>4.4998323215046003</v>
      </c>
      <c r="L236" s="15">
        <v>4.3984270850306899</v>
      </c>
      <c r="M236" s="15">
        <v>2.61365775498271</v>
      </c>
      <c r="N236" s="15">
        <v>2.6765676092392301</v>
      </c>
      <c r="O236" s="15">
        <v>4.2097887068011604</v>
      </c>
      <c r="P236" s="15">
        <v>5.1872594103614604</v>
      </c>
      <c r="Q236" s="15">
        <v>3.7804462681717199</v>
      </c>
      <c r="R236" s="15">
        <v>2.9125516781035601</v>
      </c>
      <c r="S236" s="15">
        <v>0.44152372244843202</v>
      </c>
      <c r="T236" s="15">
        <v>7.1789730571270693E-2</v>
      </c>
      <c r="U236" s="15">
        <v>0.199283099345092</v>
      </c>
      <c r="V236" s="15">
        <v>0</v>
      </c>
      <c r="W236" s="15">
        <v>0</v>
      </c>
      <c r="X236" s="15">
        <v>1.1764303893367101</v>
      </c>
      <c r="Y236" s="15">
        <v>0.105868727176963</v>
      </c>
      <c r="Z236" s="15">
        <v>2.1465064036037599E-2</v>
      </c>
      <c r="AA236" s="15">
        <v>-0.13855368682064501</v>
      </c>
      <c r="AB236" s="15">
        <v>9.9889344068091399E-2</v>
      </c>
      <c r="AC236" s="15">
        <v>8.0834287229308799E-2</v>
      </c>
      <c r="AE236">
        <f t="array" ref="AE236">IF(COUNTIF('Cost regression results'!$H$7:$H$10,1)=0,EXP(SUMPRODUCT(--B236:AC236,TRANSPOSE('Cost regression results'!$H$3:$H$30)))/(1+EXP(SUMPRODUCT(--B236:AC236,TRANSPOSE('Cost regression results'!$H$3:$H$30)))),1)</f>
        <v>0.10708460255836792</v>
      </c>
      <c r="AF236">
        <f>'cost part 2 bs coef'!AE236</f>
        <v>2474.6531463152892</v>
      </c>
      <c r="AG236">
        <f t="shared" si="3"/>
        <v>264.99724864298747</v>
      </c>
    </row>
    <row r="237" spans="1:33" x14ac:dyDescent="0.3">
      <c r="A237">
        <v>236</v>
      </c>
      <c r="B237" s="15">
        <v>-2.2079930642846599</v>
      </c>
      <c r="C237" s="15">
        <v>2.0082003909544701</v>
      </c>
      <c r="D237" s="15">
        <v>3.1546737841985899</v>
      </c>
      <c r="E237" s="15">
        <v>2.4097382573303001</v>
      </c>
      <c r="F237" s="15">
        <v>0</v>
      </c>
      <c r="G237" s="15">
        <v>0</v>
      </c>
      <c r="H237" s="15">
        <v>0</v>
      </c>
      <c r="I237" s="15">
        <v>0</v>
      </c>
      <c r="J237" s="15">
        <v>5.0037616329408197</v>
      </c>
      <c r="K237" s="15">
        <v>4.9288785893079101</v>
      </c>
      <c r="L237" s="15">
        <v>3.9200370112938199</v>
      </c>
      <c r="M237" s="15">
        <v>2.57268686757293</v>
      </c>
      <c r="N237" s="15">
        <v>2.3147613061471799</v>
      </c>
      <c r="O237" s="15">
        <v>4.0991956297879701</v>
      </c>
      <c r="P237" s="15">
        <v>4.5459781170861699</v>
      </c>
      <c r="Q237" s="15">
        <v>3.8417381362324199</v>
      </c>
      <c r="R237" s="15">
        <v>1.97724718715883</v>
      </c>
      <c r="S237" s="15">
        <v>0.57001297910918003</v>
      </c>
      <c r="T237" s="15">
        <v>0.179772428884658</v>
      </c>
      <c r="U237" s="15">
        <v>0.35440781299451302</v>
      </c>
      <c r="V237" s="15">
        <v>0</v>
      </c>
      <c r="W237" s="15">
        <v>0</v>
      </c>
      <c r="X237" s="15">
        <v>1.04307970530141</v>
      </c>
      <c r="Y237" s="15">
        <v>7.7423465466676E-2</v>
      </c>
      <c r="Z237" s="15">
        <v>2.5455836523695201E-2</v>
      </c>
      <c r="AA237" s="15">
        <v>-0.21272545889157901</v>
      </c>
      <c r="AB237" s="15">
        <v>0.10415507180228201</v>
      </c>
      <c r="AC237" s="15">
        <v>7.3579239796437698E-2</v>
      </c>
      <c r="AE237">
        <f t="array" ref="AE237">IF(COUNTIF('Cost regression results'!$H$7:$H$10,1)=0,EXP(SUMPRODUCT(--B237:AC237,TRANSPOSE('Cost regression results'!$H$3:$H$30)))/(1+EXP(SUMPRODUCT(--B237:AC237,TRANSPOSE('Cost regression results'!$H$3:$H$30)))),1)</f>
        <v>0.11445315748625473</v>
      </c>
      <c r="AF237">
        <f>'cost part 2 bs coef'!AE237</f>
        <v>2557.4617916126654</v>
      </c>
      <c r="AG237">
        <f t="shared" si="3"/>
        <v>292.70957720052354</v>
      </c>
    </row>
    <row r="238" spans="1:33" x14ac:dyDescent="0.3">
      <c r="A238">
        <v>237</v>
      </c>
      <c r="B238" s="15">
        <v>-2.2105131707077801</v>
      </c>
      <c r="C238" s="15">
        <v>2.0982152507867098</v>
      </c>
      <c r="D238" s="15">
        <v>3.2652644283414198</v>
      </c>
      <c r="E238" s="15">
        <v>2.5220174521874799</v>
      </c>
      <c r="F238" s="15">
        <v>0</v>
      </c>
      <c r="G238" s="15">
        <v>0</v>
      </c>
      <c r="H238" s="15">
        <v>0</v>
      </c>
      <c r="I238" s="15">
        <v>0</v>
      </c>
      <c r="J238" s="15">
        <v>4.9793845464458002</v>
      </c>
      <c r="K238" s="15">
        <v>4.6851940610648199</v>
      </c>
      <c r="L238" s="15">
        <v>4.6340431160228599</v>
      </c>
      <c r="M238" s="15">
        <v>2.8714894407289302</v>
      </c>
      <c r="N238" s="15">
        <v>2.63491359400689</v>
      </c>
      <c r="O238" s="15">
        <v>4.0264138754823904</v>
      </c>
      <c r="P238" s="15">
        <v>4.9786517037078903</v>
      </c>
      <c r="Q238" s="15">
        <v>3.64388480944594</v>
      </c>
      <c r="R238" s="15">
        <v>1.8189858104965599</v>
      </c>
      <c r="S238" s="15">
        <v>0.60936361272463602</v>
      </c>
      <c r="T238" s="15">
        <v>0.17777924666345299</v>
      </c>
      <c r="U238" s="15">
        <v>0.22542979647331499</v>
      </c>
      <c r="V238" s="15">
        <v>0</v>
      </c>
      <c r="W238" s="15">
        <v>0</v>
      </c>
      <c r="X238" s="15">
        <v>0.96484319089454595</v>
      </c>
      <c r="Y238" s="15">
        <v>6.6945060507306295E-2</v>
      </c>
      <c r="Z238" s="15">
        <v>1.6682922966648198E-2</v>
      </c>
      <c r="AA238" s="15">
        <v>-0.16435740489202699</v>
      </c>
      <c r="AB238" s="15">
        <v>9.6570495716721799E-2</v>
      </c>
      <c r="AC238" s="15">
        <v>7.6107297950996494E-2</v>
      </c>
      <c r="AE238">
        <f t="array" ref="AE238">IF(COUNTIF('Cost regression results'!$H$7:$H$10,1)=0,EXP(SUMPRODUCT(--B238:AC238,TRANSPOSE('Cost regression results'!$H$3:$H$30)))/(1+EXP(SUMPRODUCT(--B238:AC238,TRANSPOSE('Cost regression results'!$H$3:$H$30)))),1)</f>
        <v>0.11461823951158881</v>
      </c>
      <c r="AF238">
        <f>'cost part 2 bs coef'!AE238</f>
        <v>2550.8051671313156</v>
      </c>
      <c r="AG238">
        <f t="shared" si="3"/>
        <v>292.36879759365547</v>
      </c>
    </row>
    <row r="239" spans="1:33" x14ac:dyDescent="0.3">
      <c r="A239">
        <v>238</v>
      </c>
      <c r="B239" s="15">
        <v>-2.2195425445217198</v>
      </c>
      <c r="C239" s="15">
        <v>2.2896086013749599</v>
      </c>
      <c r="D239" s="15">
        <v>3.3338323723074699</v>
      </c>
      <c r="E239" s="15">
        <v>2.7428073262369801</v>
      </c>
      <c r="F239" s="15">
        <v>0</v>
      </c>
      <c r="G239" s="15">
        <v>0</v>
      </c>
      <c r="H239" s="15">
        <v>0</v>
      </c>
      <c r="I239" s="15">
        <v>0</v>
      </c>
      <c r="J239" s="15">
        <v>4.6381443805408802</v>
      </c>
      <c r="K239" s="15">
        <v>4.1135618264058103</v>
      </c>
      <c r="L239" s="15">
        <v>4.6648743722749604</v>
      </c>
      <c r="M239" s="15">
        <v>3.1551858488714801</v>
      </c>
      <c r="N239" s="15">
        <v>2.3042537933654699</v>
      </c>
      <c r="O239" s="15">
        <v>4.0731038202728698</v>
      </c>
      <c r="P239" s="15">
        <v>5.0642213516432601</v>
      </c>
      <c r="Q239" s="15">
        <v>3.72205836008852</v>
      </c>
      <c r="R239" s="15">
        <v>2.3169073580383599</v>
      </c>
      <c r="S239" s="15">
        <v>0.67048449760429496</v>
      </c>
      <c r="T239" s="15">
        <v>0.19002085091277701</v>
      </c>
      <c r="U239" s="15">
        <v>0.29134191784948599</v>
      </c>
      <c r="V239" s="15">
        <v>0</v>
      </c>
      <c r="W239" s="15">
        <v>0</v>
      </c>
      <c r="X239" s="15">
        <v>0.89543143126008296</v>
      </c>
      <c r="Y239" s="15">
        <v>9.1495647714501499E-2</v>
      </c>
      <c r="Z239" s="15">
        <v>2.1304136166473499E-2</v>
      </c>
      <c r="AA239" s="15">
        <v>-0.21882584597973601</v>
      </c>
      <c r="AB239" s="15">
        <v>8.7703928283019594E-2</v>
      </c>
      <c r="AC239" s="15">
        <v>0.108214372911853</v>
      </c>
      <c r="AE239">
        <f t="array" ref="AE239">IF(COUNTIF('Cost regression results'!$H$7:$H$10,1)=0,EXP(SUMPRODUCT(--B239:AC239,TRANSPOSE('Cost regression results'!$H$3:$H$30)))/(1+EXP(SUMPRODUCT(--B239:AC239,TRANSPOSE('Cost regression results'!$H$3:$H$30)))),1)</f>
        <v>0.11461594415499018</v>
      </c>
      <c r="AF239">
        <f>'cost part 2 bs coef'!AE239</f>
        <v>2464.3568463610541</v>
      </c>
      <c r="AG239">
        <f t="shared" si="3"/>
        <v>282.45458668048627</v>
      </c>
    </row>
    <row r="240" spans="1:33" x14ac:dyDescent="0.3">
      <c r="A240">
        <v>239</v>
      </c>
      <c r="B240" s="15">
        <v>-2.2005622747531701</v>
      </c>
      <c r="C240" s="15">
        <v>2.15308696245441</v>
      </c>
      <c r="D240" s="15">
        <v>3.6260730818609002</v>
      </c>
      <c r="E240" s="15">
        <v>2.35985772685365</v>
      </c>
      <c r="F240" s="15">
        <v>0</v>
      </c>
      <c r="G240" s="15">
        <v>0</v>
      </c>
      <c r="H240" s="15">
        <v>0</v>
      </c>
      <c r="I240" s="15">
        <v>0</v>
      </c>
      <c r="J240" s="15">
        <v>4.9887097633800197</v>
      </c>
      <c r="K240" s="15">
        <v>4.2815282176171703</v>
      </c>
      <c r="L240" s="15">
        <v>4.7933523305658996</v>
      </c>
      <c r="M240" s="15">
        <v>2.6309681848325899</v>
      </c>
      <c r="N240" s="15">
        <v>2.5173247903575402</v>
      </c>
      <c r="O240" s="15">
        <v>3.7745929938293998</v>
      </c>
      <c r="P240" s="15">
        <v>4.5685759956011598</v>
      </c>
      <c r="Q240" s="15">
        <v>3.9043093380449401</v>
      </c>
      <c r="R240" s="15">
        <v>1.4394517930091999</v>
      </c>
      <c r="S240" s="15">
        <v>0.75368667498487496</v>
      </c>
      <c r="T240" s="15">
        <v>0.146544870991455</v>
      </c>
      <c r="U240" s="15">
        <v>0.268024093573559</v>
      </c>
      <c r="V240" s="15">
        <v>0</v>
      </c>
      <c r="W240" s="15">
        <v>0</v>
      </c>
      <c r="X240" s="15">
        <v>1.04172014222113</v>
      </c>
      <c r="Y240" s="15">
        <v>2.5116921661153702E-2</v>
      </c>
      <c r="Z240" s="15">
        <v>2.4511665112810301E-2</v>
      </c>
      <c r="AA240" s="15">
        <v>-0.171341438314039</v>
      </c>
      <c r="AB240" s="15">
        <v>0.12657644209077001</v>
      </c>
      <c r="AC240" s="15">
        <v>0.12639328157680599</v>
      </c>
      <c r="AE240">
        <f t="array" ref="AE240">IF(COUNTIF('Cost regression results'!$H$7:$H$10,1)=0,EXP(SUMPRODUCT(--B240:AC240,TRANSPOSE('Cost regression results'!$H$3:$H$30)))/(1+EXP(SUMPRODUCT(--B240:AC240,TRANSPOSE('Cost regression results'!$H$3:$H$30)))),1)</f>
        <v>0.11193013155543227</v>
      </c>
      <c r="AF240">
        <f>'cost part 2 bs coef'!AE240</f>
        <v>2508.0399555244503</v>
      </c>
      <c r="AG240">
        <f t="shared" si="3"/>
        <v>280.72524216813224</v>
      </c>
    </row>
    <row r="241" spans="1:33" x14ac:dyDescent="0.3">
      <c r="A241">
        <v>240</v>
      </c>
      <c r="B241" s="15">
        <v>-2.1508876963830899</v>
      </c>
      <c r="C241" s="15">
        <v>1.99912156498173</v>
      </c>
      <c r="D241" s="15">
        <v>3.4896931597682102</v>
      </c>
      <c r="E241" s="15">
        <v>2.4656559414508701</v>
      </c>
      <c r="F241" s="15">
        <v>0</v>
      </c>
      <c r="G241" s="15">
        <v>0</v>
      </c>
      <c r="H241" s="15">
        <v>0</v>
      </c>
      <c r="I241" s="15">
        <v>0</v>
      </c>
      <c r="J241" s="15">
        <v>5.1123449460281902</v>
      </c>
      <c r="K241" s="15">
        <v>4.3525033220082197</v>
      </c>
      <c r="L241" s="15">
        <v>3.9854409794080001</v>
      </c>
      <c r="M241" s="15">
        <v>3.3054943183341701</v>
      </c>
      <c r="N241" s="15">
        <v>2.4726576790547599</v>
      </c>
      <c r="O241" s="15">
        <v>4.0101622370634997</v>
      </c>
      <c r="P241" s="15">
        <v>4.0823305982670899</v>
      </c>
      <c r="Q241" s="15">
        <v>3.9364210574445599</v>
      </c>
      <c r="R241" s="15">
        <v>1.58753289181255</v>
      </c>
      <c r="S241" s="15">
        <v>0.584397992757686</v>
      </c>
      <c r="T241" s="15">
        <v>0.13600404061544399</v>
      </c>
      <c r="U241" s="15">
        <v>0.282014998256986</v>
      </c>
      <c r="V241" s="15">
        <v>0</v>
      </c>
      <c r="W241" s="15">
        <v>0</v>
      </c>
      <c r="X241" s="15">
        <v>1.0460362771829499</v>
      </c>
      <c r="Y241" s="15">
        <v>0.113126152229548</v>
      </c>
      <c r="Z241" s="15">
        <v>2.3542614916738799E-2</v>
      </c>
      <c r="AA241" s="15">
        <v>-0.248646984754059</v>
      </c>
      <c r="AB241" s="15">
        <v>0.111208754105354</v>
      </c>
      <c r="AC241" s="15">
        <v>0.100538893084499</v>
      </c>
      <c r="AE241">
        <f t="array" ref="AE241">IF(COUNTIF('Cost regression results'!$H$7:$H$10,1)=0,EXP(SUMPRODUCT(--B241:AC241,TRANSPOSE('Cost regression results'!$H$3:$H$30)))/(1+EXP(SUMPRODUCT(--B241:AC241,TRANSPOSE('Cost regression results'!$H$3:$H$30)))),1)</f>
        <v>0.11594908485501697</v>
      </c>
      <c r="AF241">
        <f>'cost part 2 bs coef'!AE241</f>
        <v>2495.7195320798392</v>
      </c>
      <c r="AG241">
        <f t="shared" si="3"/>
        <v>289.37639579944852</v>
      </c>
    </row>
    <row r="242" spans="1:33" x14ac:dyDescent="0.3">
      <c r="A242">
        <v>241</v>
      </c>
      <c r="B242" s="15">
        <v>-2.22495665164268</v>
      </c>
      <c r="C242" s="15">
        <v>1.8971382828072401</v>
      </c>
      <c r="D242" s="15">
        <v>3.9929475728069801</v>
      </c>
      <c r="E242" s="15">
        <v>2.2481085219815302</v>
      </c>
      <c r="F242" s="15">
        <v>0</v>
      </c>
      <c r="G242" s="15">
        <v>0</v>
      </c>
      <c r="H242" s="15">
        <v>0</v>
      </c>
      <c r="I242" s="15">
        <v>0</v>
      </c>
      <c r="J242" s="15">
        <v>4.7112449971736003</v>
      </c>
      <c r="K242" s="15">
        <v>4.4219854792875504</v>
      </c>
      <c r="L242" s="15">
        <v>4.7015182804602098</v>
      </c>
      <c r="M242" s="15">
        <v>2.5609342770947201</v>
      </c>
      <c r="N242" s="15">
        <v>2.3054245732489802</v>
      </c>
      <c r="O242" s="15">
        <v>3.9865590195742699</v>
      </c>
      <c r="P242" s="15">
        <v>4.7465646838751301</v>
      </c>
      <c r="Q242" s="15">
        <v>3.8104655357722601</v>
      </c>
      <c r="R242" s="15">
        <v>1.5534372597285999</v>
      </c>
      <c r="S242" s="15">
        <v>0.51589286737982198</v>
      </c>
      <c r="T242" s="15">
        <v>0.202531834396765</v>
      </c>
      <c r="U242" s="15">
        <v>0.31930017398954302</v>
      </c>
      <c r="V242" s="15">
        <v>0</v>
      </c>
      <c r="W242" s="15">
        <v>0</v>
      </c>
      <c r="X242" s="15">
        <v>0.87379757374274503</v>
      </c>
      <c r="Y242" s="15">
        <v>4.5261923169500298E-2</v>
      </c>
      <c r="Z242" s="15">
        <v>2.2473946489846901E-2</v>
      </c>
      <c r="AA242" s="15">
        <v>-0.21024457202632299</v>
      </c>
      <c r="AB242" s="15">
        <v>0.130833136810655</v>
      </c>
      <c r="AC242" s="15">
        <v>8.5316152028965905E-2</v>
      </c>
      <c r="AE242">
        <f t="array" ref="AE242">IF(COUNTIF('Cost regression results'!$H$7:$H$10,1)=0,EXP(SUMPRODUCT(--B242:AC242,TRANSPOSE('Cost regression results'!$H$3:$H$30)))/(1+EXP(SUMPRODUCT(--B242:AC242,TRANSPOSE('Cost regression results'!$H$3:$H$30)))),1)</f>
        <v>0.11525457408938962</v>
      </c>
      <c r="AF242">
        <f>'cost part 2 bs coef'!AE242</f>
        <v>2472.7157438715594</v>
      </c>
      <c r="AG242">
        <f t="shared" si="3"/>
        <v>284.9917999040448</v>
      </c>
    </row>
    <row r="243" spans="1:33" x14ac:dyDescent="0.3">
      <c r="A243">
        <v>242</v>
      </c>
      <c r="B243" s="15">
        <v>-2.194781067309</v>
      </c>
      <c r="C243" s="15">
        <v>2.1575544255283199</v>
      </c>
      <c r="D243" s="15">
        <v>3.5012846443654602</v>
      </c>
      <c r="E243" s="15">
        <v>2.6123337553999999</v>
      </c>
      <c r="F243" s="15">
        <v>0</v>
      </c>
      <c r="G243" s="15">
        <v>0</v>
      </c>
      <c r="H243" s="15">
        <v>0</v>
      </c>
      <c r="I243" s="15">
        <v>0</v>
      </c>
      <c r="J243" s="15">
        <v>5.19593111815015</v>
      </c>
      <c r="K243" s="15">
        <v>4.2115795108189298</v>
      </c>
      <c r="L243" s="15">
        <v>4.4546829547220801</v>
      </c>
      <c r="M243" s="15">
        <v>2.6468586110156398</v>
      </c>
      <c r="N243" s="15">
        <v>2.37896194359997</v>
      </c>
      <c r="O243" s="15">
        <v>3.8647427317613001</v>
      </c>
      <c r="P243" s="15">
        <v>4.9197931040813003</v>
      </c>
      <c r="Q243" s="15">
        <v>3.83528499206172</v>
      </c>
      <c r="R243" s="15">
        <v>2.1069846272457702</v>
      </c>
      <c r="S243" s="15">
        <v>0.50842409530054899</v>
      </c>
      <c r="T243" s="15">
        <v>0.17158000020601999</v>
      </c>
      <c r="U243" s="15">
        <v>0.22253510538482599</v>
      </c>
      <c r="V243" s="15">
        <v>0</v>
      </c>
      <c r="W243" s="15">
        <v>0</v>
      </c>
      <c r="X243" s="15">
        <v>1.08212562484715</v>
      </c>
      <c r="Y243" s="15">
        <v>6.98218475388966E-2</v>
      </c>
      <c r="Z243" s="15">
        <v>2.2897888907826E-2</v>
      </c>
      <c r="AA243" s="15">
        <v>-0.16989012820235899</v>
      </c>
      <c r="AB243" s="15">
        <v>0.112959673348055</v>
      </c>
      <c r="AC243" s="15">
        <v>8.7471289613720596E-2</v>
      </c>
      <c r="AE243">
        <f t="array" ref="AE243">IF(COUNTIF('Cost regression results'!$H$7:$H$10,1)=0,EXP(SUMPRODUCT(--B243:AC243,TRANSPOSE('Cost regression results'!$H$3:$H$30)))/(1+EXP(SUMPRODUCT(--B243:AC243,TRANSPOSE('Cost regression results'!$H$3:$H$30)))),1)</f>
        <v>0.11514520344106488</v>
      </c>
      <c r="AF243">
        <f>'cost part 2 bs coef'!AE243</f>
        <v>2421.3512707540331</v>
      </c>
      <c r="AG243">
        <f t="shared" si="3"/>
        <v>278.80698467325414</v>
      </c>
    </row>
    <row r="244" spans="1:33" x14ac:dyDescent="0.3">
      <c r="A244">
        <v>243</v>
      </c>
      <c r="B244" s="15">
        <v>-2.2004690060582801</v>
      </c>
      <c r="C244" s="15">
        <v>2.11390111485552</v>
      </c>
      <c r="D244" s="15">
        <v>2.6042521413197601</v>
      </c>
      <c r="E244" s="15">
        <v>2.8312517946468598</v>
      </c>
      <c r="F244" s="15">
        <v>0</v>
      </c>
      <c r="G244" s="15">
        <v>0</v>
      </c>
      <c r="H244" s="15">
        <v>0</v>
      </c>
      <c r="I244" s="15">
        <v>0</v>
      </c>
      <c r="J244" s="15">
        <v>4.86264454013061</v>
      </c>
      <c r="K244" s="15">
        <v>4.3115188163039102</v>
      </c>
      <c r="L244" s="15">
        <v>4.0843607432747202</v>
      </c>
      <c r="M244" s="15">
        <v>3.0550218898074801</v>
      </c>
      <c r="N244" s="15">
        <v>2.5239521681622401</v>
      </c>
      <c r="O244" s="15">
        <v>4.0306462519672204</v>
      </c>
      <c r="P244" s="15">
        <v>4.6192512702478501</v>
      </c>
      <c r="Q244" s="15">
        <v>3.9072581610779902</v>
      </c>
      <c r="R244" s="15">
        <v>1.3666925885007799</v>
      </c>
      <c r="S244" s="15">
        <v>0.591999654810899</v>
      </c>
      <c r="T244" s="15">
        <v>0.15026324673569399</v>
      </c>
      <c r="U244" s="15">
        <v>0.311454151467351</v>
      </c>
      <c r="V244" s="15">
        <v>0</v>
      </c>
      <c r="W244" s="15">
        <v>0</v>
      </c>
      <c r="X244" s="15">
        <v>1.0192510736637701</v>
      </c>
      <c r="Y244" s="15">
        <v>5.20555981519112E-2</v>
      </c>
      <c r="Z244" s="15">
        <v>2.0978703230366401E-2</v>
      </c>
      <c r="AA244" s="15">
        <v>-0.18347921797827099</v>
      </c>
      <c r="AB244" s="15">
        <v>8.2416102532207894E-2</v>
      </c>
      <c r="AC244" s="15">
        <v>4.4754950806799303E-2</v>
      </c>
      <c r="AE244">
        <f t="array" ref="AE244">IF(COUNTIF('Cost regression results'!$H$7:$H$10,1)=0,EXP(SUMPRODUCT(--B244:AC244,TRANSPOSE('Cost regression results'!$H$3:$H$30)))/(1+EXP(SUMPRODUCT(--B244:AC244,TRANSPOSE('Cost regression results'!$H$3:$H$30)))),1)</f>
        <v>0.11255636894483098</v>
      </c>
      <c r="AF244">
        <f>'cost part 2 bs coef'!AE244</f>
        <v>2398.2716258084502</v>
      </c>
      <c r="AG244">
        <f t="shared" si="3"/>
        <v>269.94074594441554</v>
      </c>
    </row>
    <row r="245" spans="1:33" x14ac:dyDescent="0.3">
      <c r="A245">
        <v>244</v>
      </c>
      <c r="B245" s="15">
        <v>-2.2605796983101798</v>
      </c>
      <c r="C245" s="15">
        <v>1.9522513422024199</v>
      </c>
      <c r="D245" s="15">
        <v>3.2284623548596998</v>
      </c>
      <c r="E245" s="15">
        <v>2.7832842381532501</v>
      </c>
      <c r="F245" s="15">
        <v>0</v>
      </c>
      <c r="G245" s="15">
        <v>0</v>
      </c>
      <c r="H245" s="15">
        <v>0</v>
      </c>
      <c r="I245" s="15">
        <v>0</v>
      </c>
      <c r="J245" s="15">
        <v>4.9094716551675104</v>
      </c>
      <c r="K245" s="15">
        <v>4.5900970357587498</v>
      </c>
      <c r="L245" s="15">
        <v>4.1085085755450796</v>
      </c>
      <c r="M245" s="15">
        <v>2.8684330469754</v>
      </c>
      <c r="N245" s="15">
        <v>2.5854771173328501</v>
      </c>
      <c r="O245" s="15">
        <v>4.1138791114452102</v>
      </c>
      <c r="P245" s="15">
        <v>4.60398607450231</v>
      </c>
      <c r="Q245" s="15">
        <v>3.7136608303062801</v>
      </c>
      <c r="R245" s="15">
        <v>1.99204636733526</v>
      </c>
      <c r="S245" s="15">
        <v>0.60511818894238201</v>
      </c>
      <c r="T245" s="15">
        <v>0.192504463302336</v>
      </c>
      <c r="U245" s="15">
        <v>0.26206725632139</v>
      </c>
      <c r="V245" s="15">
        <v>0</v>
      </c>
      <c r="W245" s="15">
        <v>0</v>
      </c>
      <c r="X245" s="15">
        <v>0.97635018412003605</v>
      </c>
      <c r="Y245" s="15">
        <v>4.1721903803049902E-2</v>
      </c>
      <c r="Z245" s="15">
        <v>2.42310261697678E-2</v>
      </c>
      <c r="AA245" s="15">
        <v>-0.13508997247142199</v>
      </c>
      <c r="AB245" s="15">
        <v>0.15057779891113901</v>
      </c>
      <c r="AC245" s="15">
        <v>0.106960597849031</v>
      </c>
      <c r="AE245">
        <f t="array" ref="AE245">IF(COUNTIF('Cost regression results'!$H$7:$H$10,1)=0,EXP(SUMPRODUCT(--B245:AC245,TRANSPOSE('Cost regression results'!$H$3:$H$30)))/(1+EXP(SUMPRODUCT(--B245:AC245,TRANSPOSE('Cost regression results'!$H$3:$H$30)))),1)</f>
        <v>0.11055967921293509</v>
      </c>
      <c r="AF245">
        <f>'cost part 2 bs coef'!AE245</f>
        <v>2513.1340354086801</v>
      </c>
      <c r="AG245">
        <f t="shared" si="3"/>
        <v>277.85129277389274</v>
      </c>
    </row>
    <row r="246" spans="1:33" x14ac:dyDescent="0.3">
      <c r="A246">
        <v>245</v>
      </c>
      <c r="B246" s="15">
        <v>-2.2173589816377102</v>
      </c>
      <c r="C246" s="15">
        <v>2.0729135825582201</v>
      </c>
      <c r="D246" s="15">
        <v>3.3870577695609398</v>
      </c>
      <c r="E246" s="15">
        <v>2.5656270079563499</v>
      </c>
      <c r="F246" s="15">
        <v>0</v>
      </c>
      <c r="G246" s="15">
        <v>0</v>
      </c>
      <c r="H246" s="15">
        <v>0</v>
      </c>
      <c r="I246" s="15">
        <v>0</v>
      </c>
      <c r="J246" s="15">
        <v>4.8500458149039103</v>
      </c>
      <c r="K246" s="15">
        <v>4.58509942849913</v>
      </c>
      <c r="L246" s="15">
        <v>3.9050631682052601</v>
      </c>
      <c r="M246" s="15">
        <v>3.41795658091486</v>
      </c>
      <c r="N246" s="15">
        <v>2.1806260736989498</v>
      </c>
      <c r="O246" s="15">
        <v>4.0958697149960797</v>
      </c>
      <c r="P246" s="15">
        <v>4.1811345152336603</v>
      </c>
      <c r="Q246" s="15">
        <v>3.5188801294927998</v>
      </c>
      <c r="R246" s="15">
        <v>1.9245673182529699</v>
      </c>
      <c r="S246" s="15">
        <v>0.62051171755758405</v>
      </c>
      <c r="T246" s="15">
        <v>0.17537296128581201</v>
      </c>
      <c r="U246" s="15">
        <v>0.281230629242674</v>
      </c>
      <c r="V246" s="15">
        <v>0</v>
      </c>
      <c r="W246" s="15">
        <v>0</v>
      </c>
      <c r="X246" s="15">
        <v>0.934210481822081</v>
      </c>
      <c r="Y246" s="15">
        <v>7.2830998349005402E-2</v>
      </c>
      <c r="Z246" s="15">
        <v>2.1326021182619202E-2</v>
      </c>
      <c r="AA246" s="15">
        <v>-9.8617288474890999E-2</v>
      </c>
      <c r="AB246" s="15">
        <v>5.4508401951835497E-2</v>
      </c>
      <c r="AC246" s="15">
        <v>7.8245010444679006E-2</v>
      </c>
      <c r="AE246">
        <f t="array" ref="AE246">IF(COUNTIF('Cost regression results'!$H$7:$H$10,1)=0,EXP(SUMPRODUCT(--B246:AC246,TRANSPOSE('Cost regression results'!$H$3:$H$30)))/(1+EXP(SUMPRODUCT(--B246:AC246,TRANSPOSE('Cost regression results'!$H$3:$H$30)))),1)</f>
        <v>0.1133555984520153</v>
      </c>
      <c r="AF246">
        <f>'cost part 2 bs coef'!AE246</f>
        <v>2560.6974792626947</v>
      </c>
      <c r="AG246">
        <f t="shared" si="3"/>
        <v>290.2693952163898</v>
      </c>
    </row>
    <row r="247" spans="1:33" x14ac:dyDescent="0.3">
      <c r="A247">
        <v>246</v>
      </c>
      <c r="B247" s="15">
        <v>-2.0636097389747201</v>
      </c>
      <c r="C247" s="15">
        <v>1.5682824187931399</v>
      </c>
      <c r="D247" s="15">
        <v>2.8950338471287398</v>
      </c>
      <c r="E247" s="15">
        <v>2.72582759638501</v>
      </c>
      <c r="F247" s="15">
        <v>0</v>
      </c>
      <c r="G247" s="15">
        <v>0</v>
      </c>
      <c r="H247" s="15">
        <v>0</v>
      </c>
      <c r="I247" s="15">
        <v>0</v>
      </c>
      <c r="J247" s="15">
        <v>4.9930842078395798</v>
      </c>
      <c r="K247" s="15">
        <v>4.6412567378535003</v>
      </c>
      <c r="L247" s="15">
        <v>4.7501043252196302</v>
      </c>
      <c r="M247" s="15">
        <v>2.8027814268753199</v>
      </c>
      <c r="N247" s="15">
        <v>2.31135578468162</v>
      </c>
      <c r="O247" s="15">
        <v>4.0670059163300403</v>
      </c>
      <c r="P247" s="15">
        <v>4.4078770063813897</v>
      </c>
      <c r="Q247" s="15">
        <v>3.9169702805648599</v>
      </c>
      <c r="R247" s="15">
        <v>2.0835487021653698</v>
      </c>
      <c r="S247" s="15">
        <v>0.64037083457717303</v>
      </c>
      <c r="T247" s="15">
        <v>0.12050365848358199</v>
      </c>
      <c r="U247" s="15">
        <v>0.24338462112571299</v>
      </c>
      <c r="V247" s="15">
        <v>0</v>
      </c>
      <c r="W247" s="15">
        <v>0</v>
      </c>
      <c r="X247" s="15">
        <v>0.992441576165909</v>
      </c>
      <c r="Y247" s="15">
        <v>9.8059572425944902E-2</v>
      </c>
      <c r="Z247" s="15">
        <v>1.7540921704685301E-2</v>
      </c>
      <c r="AA247" s="15">
        <v>-0.24917203233228499</v>
      </c>
      <c r="AB247" s="15">
        <v>5.0113285962965597E-2</v>
      </c>
      <c r="AC247" s="15">
        <v>5.9182609239369202E-2</v>
      </c>
      <c r="AE247">
        <f t="array" ref="AE247">IF(COUNTIF('Cost regression results'!$H$7:$H$10,1)=0,EXP(SUMPRODUCT(--B247:AC247,TRANSPOSE('Cost regression results'!$H$3:$H$30)))/(1+EXP(SUMPRODUCT(--B247:AC247,TRANSPOSE('Cost regression results'!$H$3:$H$30)))),1)</f>
        <v>0.12396739471742582</v>
      </c>
      <c r="AF247">
        <f>'cost part 2 bs coef'!AE247</f>
        <v>2543.0720067018183</v>
      </c>
      <c r="AG247">
        <f t="shared" si="3"/>
        <v>315.25801124964045</v>
      </c>
    </row>
    <row r="248" spans="1:33" x14ac:dyDescent="0.3">
      <c r="A248">
        <v>247</v>
      </c>
      <c r="B248" s="15">
        <v>-2.1158214796607702</v>
      </c>
      <c r="C248" s="15">
        <v>1.9065187116051101</v>
      </c>
      <c r="D248" s="15">
        <v>3.8126407967116802</v>
      </c>
      <c r="E248" s="15">
        <v>2.6372104476008502</v>
      </c>
      <c r="F248" s="15">
        <v>0</v>
      </c>
      <c r="G248" s="15">
        <v>0</v>
      </c>
      <c r="H248" s="15">
        <v>0</v>
      </c>
      <c r="I248" s="15">
        <v>0</v>
      </c>
      <c r="J248" s="15">
        <v>4.8832074625984596</v>
      </c>
      <c r="K248" s="15">
        <v>4.5970369871332402</v>
      </c>
      <c r="L248" s="15">
        <v>4.2690404213082802</v>
      </c>
      <c r="M248" s="15">
        <v>3.1682520984294298</v>
      </c>
      <c r="N248" s="15">
        <v>2.5224570080901101</v>
      </c>
      <c r="O248" s="15">
        <v>4.1540599423912701</v>
      </c>
      <c r="P248" s="15">
        <v>4.3990790386703296</v>
      </c>
      <c r="Q248" s="15">
        <v>3.77381029565829</v>
      </c>
      <c r="R248" s="15">
        <v>1.9579030834320199</v>
      </c>
      <c r="S248" s="15">
        <v>0.55999232661623399</v>
      </c>
      <c r="T248" s="15">
        <v>0.17532720311884101</v>
      </c>
      <c r="U248" s="15">
        <v>0.25137112813202001</v>
      </c>
      <c r="V248" s="15">
        <v>0</v>
      </c>
      <c r="W248" s="15">
        <v>0</v>
      </c>
      <c r="X248" s="15">
        <v>0.97490108720992796</v>
      </c>
      <c r="Y248" s="15">
        <v>2.2982722658624301E-2</v>
      </c>
      <c r="Z248" s="15">
        <v>2.2779127182505798E-2</v>
      </c>
      <c r="AA248" s="15">
        <v>-0.30333338583848302</v>
      </c>
      <c r="AB248" s="15">
        <v>0.14199936677789099</v>
      </c>
      <c r="AC248" s="15">
        <v>0.10947139365641299</v>
      </c>
      <c r="AE248">
        <f t="array" ref="AE248">IF(COUNTIF('Cost regression results'!$H$7:$H$10,1)=0,EXP(SUMPRODUCT(--B248:AC248,TRANSPOSE('Cost regression results'!$H$3:$H$30)))/(1+EXP(SUMPRODUCT(--B248:AC248,TRANSPOSE('Cost regression results'!$H$3:$H$30)))),1)</f>
        <v>0.12385287423465981</v>
      </c>
      <c r="AF248">
        <f>'cost part 2 bs coef'!AE248</f>
        <v>2590.5757965241401</v>
      </c>
      <c r="AG248">
        <f t="shared" si="3"/>
        <v>320.85025832225796</v>
      </c>
    </row>
    <row r="249" spans="1:33" x14ac:dyDescent="0.3">
      <c r="A249">
        <v>248</v>
      </c>
      <c r="B249" s="15">
        <v>-2.1583344746293101</v>
      </c>
      <c r="C249" s="15">
        <v>2.1136620769170502</v>
      </c>
      <c r="D249" s="15">
        <v>3.4640849561240601</v>
      </c>
      <c r="E249" s="15">
        <v>2.4427869591870501</v>
      </c>
      <c r="F249" s="15">
        <v>0</v>
      </c>
      <c r="G249" s="15">
        <v>0</v>
      </c>
      <c r="H249" s="15">
        <v>0</v>
      </c>
      <c r="I249" s="15">
        <v>0</v>
      </c>
      <c r="J249" s="15">
        <v>4.8955230399647904</v>
      </c>
      <c r="K249" s="15">
        <v>4.0653572949403296</v>
      </c>
      <c r="L249" s="15">
        <v>3.8709863631100201</v>
      </c>
      <c r="M249" s="15">
        <v>2.8758462608907198</v>
      </c>
      <c r="N249" s="15">
        <v>2.3781762478376698</v>
      </c>
      <c r="O249" s="15">
        <v>3.8748335016745998</v>
      </c>
      <c r="P249" s="15">
        <v>3.6627081370250001</v>
      </c>
      <c r="Q249" s="15">
        <v>3.80864300887231</v>
      </c>
      <c r="R249" s="15">
        <v>2.1466831026950501</v>
      </c>
      <c r="S249" s="15">
        <v>0.57762755947974598</v>
      </c>
      <c r="T249" s="15">
        <v>0.13644428577168799</v>
      </c>
      <c r="U249" s="15">
        <v>0.23179360932541401</v>
      </c>
      <c r="V249" s="15">
        <v>0</v>
      </c>
      <c r="W249" s="15">
        <v>0</v>
      </c>
      <c r="X249" s="15">
        <v>0.84381700189827702</v>
      </c>
      <c r="Y249" s="15">
        <v>6.5391630113435406E-2</v>
      </c>
      <c r="Z249" s="15">
        <v>2.3947488445211999E-2</v>
      </c>
      <c r="AA249" s="15">
        <v>-0.21720387806504901</v>
      </c>
      <c r="AB249" s="15">
        <v>0.11724718702182001</v>
      </c>
      <c r="AC249" s="15">
        <v>3.9528458130306102E-2</v>
      </c>
      <c r="AE249">
        <f t="array" ref="AE249">IF(COUNTIF('Cost regression results'!$H$7:$H$10,1)=0,EXP(SUMPRODUCT(--B249:AC249,TRANSPOSE('Cost regression results'!$H$3:$H$30)))/(1+EXP(SUMPRODUCT(--B249:AC249,TRANSPOSE('Cost regression results'!$H$3:$H$30)))),1)</f>
        <v>0.11520391940355543</v>
      </c>
      <c r="AF249">
        <f>'cost part 2 bs coef'!AE249</f>
        <v>2499.5739310698359</v>
      </c>
      <c r="AG249">
        <f t="shared" si="3"/>
        <v>287.96071369819759</v>
      </c>
    </row>
    <row r="250" spans="1:33" x14ac:dyDescent="0.3">
      <c r="A250">
        <v>249</v>
      </c>
      <c r="B250" s="15">
        <v>-2.2748692328410902</v>
      </c>
      <c r="C250" s="15">
        <v>1.93593854406793</v>
      </c>
      <c r="D250" s="15">
        <v>3.2601624653095902</v>
      </c>
      <c r="E250" s="15">
        <v>2.7609139391187298</v>
      </c>
      <c r="F250" s="15">
        <v>0</v>
      </c>
      <c r="G250" s="15">
        <v>0</v>
      </c>
      <c r="H250" s="15">
        <v>0</v>
      </c>
      <c r="I250" s="15">
        <v>0</v>
      </c>
      <c r="J250" s="15">
        <v>5.23670809631232</v>
      </c>
      <c r="K250" s="15">
        <v>4.2340521120961299</v>
      </c>
      <c r="L250" s="15">
        <v>4.7432859236433202</v>
      </c>
      <c r="M250" s="15">
        <v>2.8312140878265102</v>
      </c>
      <c r="N250" s="15">
        <v>2.51738755500998</v>
      </c>
      <c r="O250" s="15">
        <v>4.01172289016076</v>
      </c>
      <c r="P250" s="15">
        <v>4.7623664678299198</v>
      </c>
      <c r="Q250" s="15">
        <v>3.8357696725149899</v>
      </c>
      <c r="R250" s="15">
        <v>1.7224848628528</v>
      </c>
      <c r="S250" s="15">
        <v>0.70000454853490801</v>
      </c>
      <c r="T250" s="15">
        <v>0.15721648167310701</v>
      </c>
      <c r="U250" s="15">
        <v>0.222541724307526</v>
      </c>
      <c r="V250" s="15">
        <v>0</v>
      </c>
      <c r="W250" s="15">
        <v>0</v>
      </c>
      <c r="X250" s="15">
        <v>0.89622681951104399</v>
      </c>
      <c r="Y250" s="15">
        <v>8.8694235406001395E-2</v>
      </c>
      <c r="Z250" s="15">
        <v>2.36696325469689E-2</v>
      </c>
      <c r="AA250" s="15">
        <v>-0.14451992240776701</v>
      </c>
      <c r="AB250" s="15">
        <v>9.9198848365108797E-2</v>
      </c>
      <c r="AC250" s="15">
        <v>0.14243525763371101</v>
      </c>
      <c r="AE250">
        <f t="array" ref="AE250">IF(COUNTIF('Cost regression results'!$H$7:$H$10,1)=0,EXP(SUMPRODUCT(--B250:AC250,TRANSPOSE('Cost regression results'!$H$3:$H$30)))/(1+EXP(SUMPRODUCT(--B250:AC250,TRANSPOSE('Cost regression results'!$H$3:$H$30)))),1)</f>
        <v>0.105814896736137</v>
      </c>
      <c r="AF250">
        <f>'cost part 2 bs coef'!AE250</f>
        <v>2528.8297727406684</v>
      </c>
      <c r="AG250">
        <f t="shared" si="3"/>
        <v>267.58786126582265</v>
      </c>
    </row>
    <row r="251" spans="1:33" x14ac:dyDescent="0.3">
      <c r="A251">
        <v>250</v>
      </c>
      <c r="B251" s="15">
        <v>-2.27916968965225</v>
      </c>
      <c r="C251" s="15">
        <v>1.7773388919826201</v>
      </c>
      <c r="D251" s="15">
        <v>3.9216968507732699</v>
      </c>
      <c r="E251" s="15">
        <v>2.5685346156879101</v>
      </c>
      <c r="F251" s="15">
        <v>0</v>
      </c>
      <c r="G251" s="15">
        <v>0</v>
      </c>
      <c r="H251" s="15">
        <v>0</v>
      </c>
      <c r="I251" s="15">
        <v>0</v>
      </c>
      <c r="J251" s="15">
        <v>5.1419699325223398</v>
      </c>
      <c r="K251" s="15">
        <v>4.5468130113703902</v>
      </c>
      <c r="L251" s="15">
        <v>4.1818149158838702</v>
      </c>
      <c r="M251" s="15">
        <v>3.1186967808385502</v>
      </c>
      <c r="N251" s="15">
        <v>2.2567382073550002</v>
      </c>
      <c r="O251" s="15">
        <v>4.0230138049647701</v>
      </c>
      <c r="P251" s="15">
        <v>4.7355892554991899</v>
      </c>
      <c r="Q251" s="15">
        <v>3.81377878683851</v>
      </c>
      <c r="R251" s="15">
        <v>1.59304223280442</v>
      </c>
      <c r="S251" s="15">
        <v>0.59394801427170496</v>
      </c>
      <c r="T251" s="15">
        <v>0.161373060884239</v>
      </c>
      <c r="U251" s="15">
        <v>0.24371205359203399</v>
      </c>
      <c r="V251" s="15">
        <v>0</v>
      </c>
      <c r="W251" s="15">
        <v>0</v>
      </c>
      <c r="X251" s="15">
        <v>1.0151764314156799</v>
      </c>
      <c r="Y251" s="15">
        <v>9.6337516126674405E-2</v>
      </c>
      <c r="Z251" s="15">
        <v>2.4304977210059E-2</v>
      </c>
      <c r="AA251" s="15">
        <v>-0.19476365923734801</v>
      </c>
      <c r="AB251" s="15">
        <v>0.15935544272239399</v>
      </c>
      <c r="AC251" s="15">
        <v>8.5959929203194799E-2</v>
      </c>
      <c r="AE251">
        <f t="array" ref="AE251">IF(COUNTIF('Cost regression results'!$H$7:$H$10,1)=0,EXP(SUMPRODUCT(--B251:AC251,TRANSPOSE('Cost regression results'!$H$3:$H$30)))/(1+EXP(SUMPRODUCT(--B251:AC251,TRANSPOSE('Cost regression results'!$H$3:$H$30)))),1)</f>
        <v>0.1057592156560123</v>
      </c>
      <c r="AF251">
        <f>'cost part 2 bs coef'!AE251</f>
        <v>2421.8920576081787</v>
      </c>
      <c r="AG251">
        <f t="shared" si="3"/>
        <v>256.13740441616676</v>
      </c>
    </row>
    <row r="252" spans="1:33" x14ac:dyDescent="0.3">
      <c r="A252">
        <v>251</v>
      </c>
      <c r="B252" s="15">
        <v>-2.1946868829709798</v>
      </c>
      <c r="C252" s="15">
        <v>1.8885059462970599</v>
      </c>
      <c r="D252" s="15">
        <v>3.7343824531715102</v>
      </c>
      <c r="E252" s="15">
        <v>2.45049070194989</v>
      </c>
      <c r="F252" s="15">
        <v>0</v>
      </c>
      <c r="G252" s="15">
        <v>0</v>
      </c>
      <c r="H252" s="15">
        <v>0</v>
      </c>
      <c r="I252" s="15">
        <v>0</v>
      </c>
      <c r="J252" s="15">
        <v>4.9184776258702199</v>
      </c>
      <c r="K252" s="15">
        <v>4.5219494816569101</v>
      </c>
      <c r="L252" s="15">
        <v>4.1739458251589499</v>
      </c>
      <c r="M252" s="15">
        <v>2.4834649437833698</v>
      </c>
      <c r="N252" s="15">
        <v>2.40171718300941</v>
      </c>
      <c r="O252" s="15">
        <v>4.1192088177660597</v>
      </c>
      <c r="P252" s="15">
        <v>4.5330831371707996</v>
      </c>
      <c r="Q252" s="15">
        <v>3.9997542768251302</v>
      </c>
      <c r="R252" s="15">
        <v>1.32049148848373</v>
      </c>
      <c r="S252" s="15">
        <v>0.42259092053102798</v>
      </c>
      <c r="T252" s="15">
        <v>0.160207039746638</v>
      </c>
      <c r="U252" s="15">
        <v>0.27666466661196598</v>
      </c>
      <c r="V252" s="15">
        <v>0</v>
      </c>
      <c r="W252" s="15">
        <v>0</v>
      </c>
      <c r="X252" s="15">
        <v>0.95969685645514602</v>
      </c>
      <c r="Y252" s="15">
        <v>6.7726118623883599E-2</v>
      </c>
      <c r="Z252" s="15">
        <v>1.9951889593343899E-2</v>
      </c>
      <c r="AA252" s="15">
        <v>-9.9419026576095096E-2</v>
      </c>
      <c r="AB252" s="15">
        <v>5.1483950980120999E-2</v>
      </c>
      <c r="AC252" s="15">
        <v>9.6427495225688803E-2</v>
      </c>
      <c r="AE252">
        <f t="array" ref="AE252">IF(COUNTIF('Cost regression results'!$H$7:$H$10,1)=0,EXP(SUMPRODUCT(--B252:AC252,TRANSPOSE('Cost regression results'!$H$3:$H$30)))/(1+EXP(SUMPRODUCT(--B252:AC252,TRANSPOSE('Cost regression results'!$H$3:$H$30)))),1)</f>
        <v>0.11420948174675274</v>
      </c>
      <c r="AF252">
        <f>'cost part 2 bs coef'!AE252</f>
        <v>2440.2082874749226</v>
      </c>
      <c r="AG252">
        <f t="shared" si="3"/>
        <v>278.69492386664194</v>
      </c>
    </row>
    <row r="253" spans="1:33" x14ac:dyDescent="0.3">
      <c r="A253">
        <v>252</v>
      </c>
      <c r="B253" s="15">
        <v>-2.2241873203966498</v>
      </c>
      <c r="C253" s="15">
        <v>2.1329411355642001</v>
      </c>
      <c r="D253" s="15">
        <v>3.44342673789957</v>
      </c>
      <c r="E253" s="15">
        <v>2.23533543765986</v>
      </c>
      <c r="F253" s="15">
        <v>0</v>
      </c>
      <c r="G253" s="15">
        <v>0</v>
      </c>
      <c r="H253" s="15">
        <v>0</v>
      </c>
      <c r="I253" s="15">
        <v>0</v>
      </c>
      <c r="J253" s="15">
        <v>5.2367478228513997</v>
      </c>
      <c r="K253" s="15">
        <v>4.3193088331093996</v>
      </c>
      <c r="L253" s="15">
        <v>4.4848042987648098</v>
      </c>
      <c r="M253" s="15">
        <v>2.9556192734373501</v>
      </c>
      <c r="N253" s="15">
        <v>2.4603245184902698</v>
      </c>
      <c r="O253" s="15">
        <v>4.0963811949420501</v>
      </c>
      <c r="P253" s="15">
        <v>5.1013265819982401</v>
      </c>
      <c r="Q253" s="15">
        <v>3.7782070384208701</v>
      </c>
      <c r="R253" s="15">
        <v>2.04554573036246</v>
      </c>
      <c r="S253" s="15">
        <v>0.55812288793102105</v>
      </c>
      <c r="T253" s="15">
        <v>0.15415712453293801</v>
      </c>
      <c r="U253" s="15">
        <v>0.28169683208997798</v>
      </c>
      <c r="V253" s="15">
        <v>0</v>
      </c>
      <c r="W253" s="15">
        <v>0</v>
      </c>
      <c r="X253" s="15">
        <v>0.95636312912965105</v>
      </c>
      <c r="Y253" s="15">
        <v>6.5668770849221E-2</v>
      </c>
      <c r="Z253" s="15">
        <v>1.8867477148559401E-2</v>
      </c>
      <c r="AA253" s="15">
        <v>-0.15406769837390899</v>
      </c>
      <c r="AB253" s="15">
        <v>8.7879655890037905E-2</v>
      </c>
      <c r="AC253" s="15">
        <v>0.13790686631674801</v>
      </c>
      <c r="AE253">
        <f t="array" ref="AE253">IF(COUNTIF('Cost regression results'!$H$7:$H$10,1)=0,EXP(SUMPRODUCT(--B253:AC253,TRANSPOSE('Cost regression results'!$H$3:$H$30)))/(1+EXP(SUMPRODUCT(--B253:AC253,TRANSPOSE('Cost regression results'!$H$3:$H$30)))),1)</f>
        <v>0.11073676163027535</v>
      </c>
      <c r="AF253">
        <f>'cost part 2 bs coef'!AE253</f>
        <v>2518.8642584493373</v>
      </c>
      <c r="AG253">
        <f t="shared" si="3"/>
        <v>278.93087096692454</v>
      </c>
    </row>
    <row r="254" spans="1:33" x14ac:dyDescent="0.3">
      <c r="A254">
        <v>253</v>
      </c>
      <c r="B254" s="15">
        <v>-2.2708069456552802</v>
      </c>
      <c r="C254" s="15">
        <v>1.83335297492048</v>
      </c>
      <c r="D254" s="15">
        <v>3.3535570784145001</v>
      </c>
      <c r="E254" s="15">
        <v>2.7592680527107301</v>
      </c>
      <c r="F254" s="15">
        <v>0</v>
      </c>
      <c r="G254" s="15">
        <v>0</v>
      </c>
      <c r="H254" s="15">
        <v>0</v>
      </c>
      <c r="I254" s="15">
        <v>0</v>
      </c>
      <c r="J254" s="15">
        <v>5.0182019720124504</v>
      </c>
      <c r="K254" s="15">
        <v>4.81818818274159</v>
      </c>
      <c r="L254" s="15">
        <v>3.8530677287836399</v>
      </c>
      <c r="M254" s="15">
        <v>2.6360389294445801</v>
      </c>
      <c r="N254" s="15">
        <v>2.4051155368284598</v>
      </c>
      <c r="O254" s="15">
        <v>3.8951424780916901</v>
      </c>
      <c r="P254" s="15">
        <v>4.3627760308478196</v>
      </c>
      <c r="Q254" s="15">
        <v>3.8783220198602799</v>
      </c>
      <c r="R254" s="15">
        <v>1.4935077384048401</v>
      </c>
      <c r="S254" s="15">
        <v>0.64480123022151803</v>
      </c>
      <c r="T254" s="15">
        <v>0.124587576231681</v>
      </c>
      <c r="U254" s="15">
        <v>0.18647773785458099</v>
      </c>
      <c r="V254" s="15">
        <v>0</v>
      </c>
      <c r="W254" s="15">
        <v>0</v>
      </c>
      <c r="X254" s="15">
        <v>1.12761046944087</v>
      </c>
      <c r="Y254" s="15">
        <v>0.155168511702197</v>
      </c>
      <c r="Z254" s="15">
        <v>2.56745825066769E-2</v>
      </c>
      <c r="AA254" s="15">
        <v>-0.155086171186232</v>
      </c>
      <c r="AB254" s="15">
        <v>0.11922074900164099</v>
      </c>
      <c r="AC254" s="15">
        <v>0.103308756546917</v>
      </c>
      <c r="AE254">
        <f t="array" ref="AE254">IF(COUNTIF('Cost regression results'!$H$7:$H$10,1)=0,EXP(SUMPRODUCT(--B254:AC254,TRANSPOSE('Cost regression results'!$H$3:$H$30)))/(1+EXP(SUMPRODUCT(--B254:AC254,TRANSPOSE('Cost regression results'!$H$3:$H$30)))),1)</f>
        <v>0.10301250086430913</v>
      </c>
      <c r="AF254">
        <f>'cost part 2 bs coef'!AE254</f>
        <v>2463.2767074007638</v>
      </c>
      <c r="AG254">
        <f t="shared" si="3"/>
        <v>253.74829395015374</v>
      </c>
    </row>
    <row r="255" spans="1:33" x14ac:dyDescent="0.3">
      <c r="A255">
        <v>254</v>
      </c>
      <c r="B255" s="15">
        <v>-2.3596720977490002</v>
      </c>
      <c r="C255" s="15">
        <v>2.0330366438473799</v>
      </c>
      <c r="D255" s="15">
        <v>3.7570270980968301</v>
      </c>
      <c r="E255" s="15">
        <v>2.3295341523930899</v>
      </c>
      <c r="F255" s="15">
        <v>0</v>
      </c>
      <c r="G255" s="15">
        <v>0</v>
      </c>
      <c r="H255" s="15">
        <v>0</v>
      </c>
      <c r="I255" s="15">
        <v>0</v>
      </c>
      <c r="J255" s="15">
        <v>5.1634031617878602</v>
      </c>
      <c r="K255" s="15">
        <v>4.44362720447777</v>
      </c>
      <c r="L255" s="15">
        <v>4.3212325864115302</v>
      </c>
      <c r="M255" s="15">
        <v>3.1678250865486701</v>
      </c>
      <c r="N255" s="15">
        <v>2.4814633070388998</v>
      </c>
      <c r="O255" s="15">
        <v>3.98059500844658</v>
      </c>
      <c r="P255" s="15">
        <v>4.7183212811432798</v>
      </c>
      <c r="Q255" s="15">
        <v>4.0683855400342903</v>
      </c>
      <c r="R255" s="15">
        <v>2.0792878371872798</v>
      </c>
      <c r="S255" s="15">
        <v>0.58008628449697097</v>
      </c>
      <c r="T255" s="15">
        <v>0.20888023636855099</v>
      </c>
      <c r="U255" s="15">
        <v>0.26540901650878501</v>
      </c>
      <c r="V255" s="15">
        <v>0</v>
      </c>
      <c r="W255" s="15">
        <v>0</v>
      </c>
      <c r="X255" s="15">
        <v>1.1177722963704</v>
      </c>
      <c r="Y255" s="15">
        <v>7.8695838175397506E-2</v>
      </c>
      <c r="Z255" s="15">
        <v>2.2187447919519501E-2</v>
      </c>
      <c r="AA255" s="15">
        <v>-0.14135793354513199</v>
      </c>
      <c r="AB255" s="15">
        <v>0.12618969902545901</v>
      </c>
      <c r="AC255" s="15">
        <v>0.15950286802914601</v>
      </c>
      <c r="AE255">
        <f t="array" ref="AE255">IF(COUNTIF('Cost regression results'!$H$7:$H$10,1)=0,EXP(SUMPRODUCT(--B255:AC255,TRANSPOSE('Cost regression results'!$H$3:$H$30)))/(1+EXP(SUMPRODUCT(--B255:AC255,TRANSPOSE('Cost regression results'!$H$3:$H$30)))),1)</f>
        <v>0.10281571509011773</v>
      </c>
      <c r="AF255">
        <f>'cost part 2 bs coef'!AE255</f>
        <v>2448.0191498678878</v>
      </c>
      <c r="AG255">
        <f t="shared" si="3"/>
        <v>251.69483944796897</v>
      </c>
    </row>
    <row r="256" spans="1:33" x14ac:dyDescent="0.3">
      <c r="A256">
        <v>255</v>
      </c>
      <c r="B256" s="15">
        <v>-2.34104852767959</v>
      </c>
      <c r="C256" s="15">
        <v>1.8616215315995499</v>
      </c>
      <c r="D256" s="15">
        <v>3.0946509693556399</v>
      </c>
      <c r="E256" s="15">
        <v>2.62626581396079</v>
      </c>
      <c r="F256" s="15">
        <v>0</v>
      </c>
      <c r="G256" s="15">
        <v>0</v>
      </c>
      <c r="H256" s="15">
        <v>0</v>
      </c>
      <c r="I256" s="15">
        <v>0</v>
      </c>
      <c r="J256" s="15">
        <v>5.0958581525609796</v>
      </c>
      <c r="K256" s="15">
        <v>4.4688109786339503</v>
      </c>
      <c r="L256" s="15">
        <v>4.9860455874599996</v>
      </c>
      <c r="M256" s="15">
        <v>2.6803938546129502</v>
      </c>
      <c r="N256" s="15">
        <v>2.5135564178910101</v>
      </c>
      <c r="O256" s="15">
        <v>3.7294256712453602</v>
      </c>
      <c r="P256" s="15">
        <v>4.1157705125817499</v>
      </c>
      <c r="Q256" s="15">
        <v>3.7728380445588301</v>
      </c>
      <c r="R256" s="15">
        <v>1.33726141539327</v>
      </c>
      <c r="S256" s="15">
        <v>0.76884086493921899</v>
      </c>
      <c r="T256" s="15">
        <v>0.21897631670717699</v>
      </c>
      <c r="U256" s="15">
        <v>0.35492536367014399</v>
      </c>
      <c r="V256" s="15">
        <v>0</v>
      </c>
      <c r="W256" s="15">
        <v>0</v>
      </c>
      <c r="X256" s="15">
        <v>0.96819352952364401</v>
      </c>
      <c r="Y256" s="15">
        <v>0.113368752707751</v>
      </c>
      <c r="Z256" s="15">
        <v>2.3104354800631301E-2</v>
      </c>
      <c r="AA256" s="15">
        <v>-0.15223900397254</v>
      </c>
      <c r="AB256" s="15">
        <v>0.112746041396227</v>
      </c>
      <c r="AC256" s="15">
        <v>6.3254845571093496E-2</v>
      </c>
      <c r="AE256">
        <f t="array" ref="AE256">IF(COUNTIF('Cost regression results'!$H$7:$H$10,1)=0,EXP(SUMPRODUCT(--B256:AC256,TRANSPOSE('Cost regression results'!$H$3:$H$30)))/(1+EXP(SUMPRODUCT(--B256:AC256,TRANSPOSE('Cost regression results'!$H$3:$H$30)))),1)</f>
        <v>0.10543477910390653</v>
      </c>
      <c r="AF256">
        <f>'cost part 2 bs coef'!AE256</f>
        <v>2489.0763314196047</v>
      </c>
      <c r="AG256">
        <f t="shared" si="3"/>
        <v>262.43521317598805</v>
      </c>
    </row>
    <row r="257" spans="1:33" x14ac:dyDescent="0.3">
      <c r="A257">
        <v>256</v>
      </c>
      <c r="B257" s="15">
        <v>-2.2257349957659698</v>
      </c>
      <c r="C257" s="15">
        <v>2.3694088334696599</v>
      </c>
      <c r="D257" s="15">
        <v>3.29890425513147</v>
      </c>
      <c r="E257" s="15">
        <v>2.9878896919248898</v>
      </c>
      <c r="F257" s="15">
        <v>0</v>
      </c>
      <c r="G257" s="15">
        <v>0</v>
      </c>
      <c r="H257" s="15">
        <v>0</v>
      </c>
      <c r="I257" s="15">
        <v>0</v>
      </c>
      <c r="J257" s="15">
        <v>5.0208520446093701</v>
      </c>
      <c r="K257" s="15">
        <v>4.7607219554824702</v>
      </c>
      <c r="L257" s="15">
        <v>4.1875465450238298</v>
      </c>
      <c r="M257" s="15">
        <v>3.1847614704956202</v>
      </c>
      <c r="N257" s="15">
        <v>2.4716540639996598</v>
      </c>
      <c r="O257" s="15">
        <v>4.3004496824785896</v>
      </c>
      <c r="P257" s="15">
        <v>4.4986101359118296</v>
      </c>
      <c r="Q257" s="15">
        <v>4.0022596746296202</v>
      </c>
      <c r="R257" s="15">
        <v>2.4745209052547401</v>
      </c>
      <c r="S257" s="15">
        <v>0.600779640120225</v>
      </c>
      <c r="T257" s="15">
        <v>0.15646408315398899</v>
      </c>
      <c r="U257" s="15">
        <v>0.229071125576114</v>
      </c>
      <c r="V257" s="15">
        <v>0</v>
      </c>
      <c r="W257" s="15">
        <v>0</v>
      </c>
      <c r="X257" s="15">
        <v>0.94980274473689197</v>
      </c>
      <c r="Y257" s="15">
        <v>0.10263144818276999</v>
      </c>
      <c r="Z257" s="15">
        <v>2.1559189680481702E-2</v>
      </c>
      <c r="AA257" s="15">
        <v>-0.187784002362019</v>
      </c>
      <c r="AB257" s="15">
        <v>0.115072074239095</v>
      </c>
      <c r="AC257" s="15">
        <v>6.9826725731986505E-2</v>
      </c>
      <c r="AE257">
        <f t="array" ref="AE257">IF(COUNTIF('Cost regression results'!$H$7:$H$10,1)=0,EXP(SUMPRODUCT(--B257:AC257,TRANSPOSE('Cost regression results'!$H$3:$H$30)))/(1+EXP(SUMPRODUCT(--B257:AC257,TRANSPOSE('Cost regression results'!$H$3:$H$30)))),1)</f>
        <v>0.11062603504919501</v>
      </c>
      <c r="AF257">
        <f>'cost part 2 bs coef'!AE257</f>
        <v>2433.8815529943299</v>
      </c>
      <c r="AG257">
        <f t="shared" si="3"/>
        <v>269.25066598713994</v>
      </c>
    </row>
    <row r="258" spans="1:33" x14ac:dyDescent="0.3">
      <c r="A258">
        <v>257</v>
      </c>
      <c r="B258" s="15">
        <v>-2.2245837061219502</v>
      </c>
      <c r="C258" s="15">
        <v>1.7307810538538799</v>
      </c>
      <c r="D258" s="15">
        <v>3.4459764258154699</v>
      </c>
      <c r="E258" s="15">
        <v>2.4479269919379498</v>
      </c>
      <c r="F258" s="15">
        <v>0</v>
      </c>
      <c r="G258" s="15">
        <v>0</v>
      </c>
      <c r="H258" s="15">
        <v>0</v>
      </c>
      <c r="I258" s="15">
        <v>0</v>
      </c>
      <c r="J258" s="15">
        <v>4.9902320848538704</v>
      </c>
      <c r="K258" s="15">
        <v>4.5787399780630302</v>
      </c>
      <c r="L258" s="15">
        <v>4.0851307308847202</v>
      </c>
      <c r="M258" s="15">
        <v>2.65235416903626</v>
      </c>
      <c r="N258" s="15">
        <v>2.3756995675807402</v>
      </c>
      <c r="O258" s="15">
        <v>4.2043388174020198</v>
      </c>
      <c r="P258" s="15">
        <v>5.1550789957763898</v>
      </c>
      <c r="Q258" s="15">
        <v>3.71978571590919</v>
      </c>
      <c r="R258" s="15">
        <v>1.6186740535723001</v>
      </c>
      <c r="S258" s="15">
        <v>0.64076725082328501</v>
      </c>
      <c r="T258" s="15">
        <v>0.15603482510594999</v>
      </c>
      <c r="U258" s="15">
        <v>0.26181300592430401</v>
      </c>
      <c r="V258" s="15">
        <v>0</v>
      </c>
      <c r="W258" s="15">
        <v>0</v>
      </c>
      <c r="X258" s="15">
        <v>1.0133438245050601</v>
      </c>
      <c r="Y258" s="15">
        <v>8.1149116824593595E-2</v>
      </c>
      <c r="Z258" s="15">
        <v>2.3272487504578301E-2</v>
      </c>
      <c r="AA258" s="15">
        <v>-0.14366283866565599</v>
      </c>
      <c r="AB258" s="15">
        <v>4.99704502287657E-2</v>
      </c>
      <c r="AC258" s="15">
        <v>0.14059341374369</v>
      </c>
      <c r="AE258">
        <f t="array" ref="AE258">IF(COUNTIF('Cost regression results'!$H$7:$H$10,1)=0,EXP(SUMPRODUCT(--B258:AC258,TRANSPOSE('Cost regression results'!$H$3:$H$30)))/(1+EXP(SUMPRODUCT(--B258:AC258,TRANSPOSE('Cost regression results'!$H$3:$H$30)))),1)</f>
        <v>0.11057908549776499</v>
      </c>
      <c r="AF258">
        <f>'cost part 2 bs coef'!AE258</f>
        <v>2411.5833235722162</v>
      </c>
      <c r="AG258">
        <f t="shared" si="3"/>
        <v>266.67067852227632</v>
      </c>
    </row>
    <row r="259" spans="1:33" x14ac:dyDescent="0.3">
      <c r="A259">
        <v>258</v>
      </c>
      <c r="B259" s="15">
        <v>-2.1923989174957601</v>
      </c>
      <c r="C259" s="15">
        <v>1.8272661290557799</v>
      </c>
      <c r="D259" s="15">
        <v>3.3739000939829098</v>
      </c>
      <c r="E259" s="15">
        <v>2.6248399700910898</v>
      </c>
      <c r="F259" s="15">
        <v>0</v>
      </c>
      <c r="G259" s="15">
        <v>0</v>
      </c>
      <c r="H259" s="15">
        <v>0</v>
      </c>
      <c r="I259" s="15">
        <v>0</v>
      </c>
      <c r="J259" s="15">
        <v>4.7065341567831096</v>
      </c>
      <c r="K259" s="15">
        <v>4.4353509990220399</v>
      </c>
      <c r="L259" s="15">
        <v>4.0335323103755396</v>
      </c>
      <c r="M259" s="15">
        <v>2.9176895155376701</v>
      </c>
      <c r="N259" s="15">
        <v>2.2482611039543898</v>
      </c>
      <c r="O259" s="15">
        <v>4.0689171657488501</v>
      </c>
      <c r="P259" s="15">
        <v>4.4942075849763796</v>
      </c>
      <c r="Q259" s="15">
        <v>3.6457223766401201</v>
      </c>
      <c r="R259" s="15">
        <v>2.0285201293602499</v>
      </c>
      <c r="S259" s="15">
        <v>0.59063061297668595</v>
      </c>
      <c r="T259" s="15">
        <v>0.156599193684726</v>
      </c>
      <c r="U259" s="15">
        <v>0.29484716204932598</v>
      </c>
      <c r="V259" s="15">
        <v>0</v>
      </c>
      <c r="W259" s="15">
        <v>0</v>
      </c>
      <c r="X259" s="15">
        <v>0.81077339346946697</v>
      </c>
      <c r="Y259" s="15">
        <v>0.116313296559517</v>
      </c>
      <c r="Z259" s="15">
        <v>1.8866408731987999E-2</v>
      </c>
      <c r="AA259" s="15">
        <v>-0.17672796520303399</v>
      </c>
      <c r="AB259" s="15">
        <v>9.3403846112002503E-2</v>
      </c>
      <c r="AC259" s="15">
        <v>6.4516358621658595E-2</v>
      </c>
      <c r="AE259">
        <f t="array" ref="AE259">IF(COUNTIF('Cost regression results'!$H$7:$H$10,1)=0,EXP(SUMPRODUCT(--B259:AC259,TRANSPOSE('Cost regression results'!$H$3:$H$30)))/(1+EXP(SUMPRODUCT(--B259:AC259,TRANSPOSE('Cost regression results'!$H$3:$H$30)))),1)</f>
        <v>0.11415283675871045</v>
      </c>
      <c r="AF259">
        <f>'cost part 2 bs coef'!AE259</f>
        <v>2451.7275435760507</v>
      </c>
      <c r="AG259">
        <f t="shared" ref="AG259:AG322" si="4">AE259*AF259</f>
        <v>279.87165405867108</v>
      </c>
    </row>
    <row r="260" spans="1:33" x14ac:dyDescent="0.3">
      <c r="A260">
        <v>259</v>
      </c>
      <c r="B260" s="15">
        <v>-2.29315966861529</v>
      </c>
      <c r="C260" s="15">
        <v>1.9963109034498601</v>
      </c>
      <c r="D260" s="15">
        <v>3.0797560691222499</v>
      </c>
      <c r="E260" s="15">
        <v>2.8479836448453102</v>
      </c>
      <c r="F260" s="15">
        <v>0</v>
      </c>
      <c r="G260" s="15">
        <v>0</v>
      </c>
      <c r="H260" s="15">
        <v>0</v>
      </c>
      <c r="I260" s="15">
        <v>0</v>
      </c>
      <c r="J260" s="15">
        <v>4.7643694038621396</v>
      </c>
      <c r="K260" s="15">
        <v>4.4585145858350197</v>
      </c>
      <c r="L260" s="15">
        <v>4.3986246662536201</v>
      </c>
      <c r="M260" s="15">
        <v>2.7388483609714802</v>
      </c>
      <c r="N260" s="15">
        <v>2.3356780723617798</v>
      </c>
      <c r="O260" s="15">
        <v>4.03988817701011</v>
      </c>
      <c r="P260" s="15">
        <v>4.4970590111876803</v>
      </c>
      <c r="Q260" s="15">
        <v>3.9294256958682401</v>
      </c>
      <c r="R260" s="15">
        <v>1.9966584251222299</v>
      </c>
      <c r="S260" s="15">
        <v>0.61057148670158401</v>
      </c>
      <c r="T260" s="15">
        <v>0.21116673594767399</v>
      </c>
      <c r="U260" s="15">
        <v>0.26138302247661599</v>
      </c>
      <c r="V260" s="15">
        <v>0</v>
      </c>
      <c r="W260" s="15">
        <v>0</v>
      </c>
      <c r="X260" s="15">
        <v>1.0255293602395501</v>
      </c>
      <c r="Y260" s="15">
        <v>9.5752278087695805E-2</v>
      </c>
      <c r="Z260" s="15">
        <v>2.5144313059226601E-2</v>
      </c>
      <c r="AA260" s="15">
        <v>-0.19528968770684199</v>
      </c>
      <c r="AB260" s="15">
        <v>0.121417122275714</v>
      </c>
      <c r="AC260" s="15">
        <v>0.122424205335526</v>
      </c>
      <c r="AE260">
        <f t="array" ref="AE260">IF(COUNTIF('Cost regression results'!$H$7:$H$10,1)=0,EXP(SUMPRODUCT(--B260:AC260,TRANSPOSE('Cost regression results'!$H$3:$H$30)))/(1+EXP(SUMPRODUCT(--B260:AC260,TRANSPOSE('Cost regression results'!$H$3:$H$30)))),1)</f>
        <v>0.10913629319433628</v>
      </c>
      <c r="AF260">
        <f>'cost part 2 bs coef'!AE260</f>
        <v>2507.6122159422853</v>
      </c>
      <c r="AG260">
        <f t="shared" si="4"/>
        <v>273.67150201677651</v>
      </c>
    </row>
    <row r="261" spans="1:33" x14ac:dyDescent="0.3">
      <c r="A261">
        <v>260</v>
      </c>
      <c r="B261" s="15">
        <v>-2.20605050850599</v>
      </c>
      <c r="C261" s="15">
        <v>2.1268025507355302</v>
      </c>
      <c r="D261" s="15">
        <v>4.1505781830602801</v>
      </c>
      <c r="E261" s="15">
        <v>2.6812910854505798</v>
      </c>
      <c r="F261" s="15">
        <v>0</v>
      </c>
      <c r="G261" s="15">
        <v>0</v>
      </c>
      <c r="H261" s="15">
        <v>0</v>
      </c>
      <c r="I261" s="15">
        <v>0</v>
      </c>
      <c r="J261" s="15">
        <v>4.7071743838403304</v>
      </c>
      <c r="K261" s="15">
        <v>4.46779282494564</v>
      </c>
      <c r="L261" s="15">
        <v>4.3681684175816997</v>
      </c>
      <c r="M261" s="15">
        <v>2.6766587535784701</v>
      </c>
      <c r="N261" s="15">
        <v>2.3148534346312202</v>
      </c>
      <c r="O261" s="15">
        <v>4.1930334650588996</v>
      </c>
      <c r="P261" s="15">
        <v>4.0275999112756002</v>
      </c>
      <c r="Q261" s="15">
        <v>3.8628355352957202</v>
      </c>
      <c r="R261" s="15">
        <v>2.0887494701857898</v>
      </c>
      <c r="S261" s="15">
        <v>0.57571996764608102</v>
      </c>
      <c r="T261" s="15">
        <v>0.19502138378623801</v>
      </c>
      <c r="U261" s="15">
        <v>0.248479248250908</v>
      </c>
      <c r="V261" s="15">
        <v>0</v>
      </c>
      <c r="W261" s="15">
        <v>0</v>
      </c>
      <c r="X261" s="15">
        <v>0.89448734981190003</v>
      </c>
      <c r="Y261" s="15">
        <v>0.11222199904723799</v>
      </c>
      <c r="Z261" s="15">
        <v>1.91174263643244E-2</v>
      </c>
      <c r="AA261" s="15">
        <v>-0.24114127606800601</v>
      </c>
      <c r="AB261" s="15">
        <v>0.12571656998835801</v>
      </c>
      <c r="AC261" s="15">
        <v>8.7577005028827107E-2</v>
      </c>
      <c r="AE261">
        <f t="array" ref="AE261">IF(COUNTIF('Cost regression results'!$H$7:$H$10,1)=0,EXP(SUMPRODUCT(--B261:AC261,TRANSPOSE('Cost regression results'!$H$3:$H$30)))/(1+EXP(SUMPRODUCT(--B261:AC261,TRANSPOSE('Cost regression results'!$H$3:$H$30)))),1)</f>
        <v>0.11666362051520257</v>
      </c>
      <c r="AF261">
        <f>'cost part 2 bs coef'!AE261</f>
        <v>2541.6169731166851</v>
      </c>
      <c r="AG261">
        <f t="shared" si="4"/>
        <v>296.51423804668275</v>
      </c>
    </row>
    <row r="262" spans="1:33" x14ac:dyDescent="0.3">
      <c r="A262">
        <v>261</v>
      </c>
      <c r="B262" s="15">
        <v>-2.3344334132743798</v>
      </c>
      <c r="C262" s="15">
        <v>1.93804911011801</v>
      </c>
      <c r="D262" s="15">
        <v>3.2433646296951801</v>
      </c>
      <c r="E262" s="15">
        <v>2.6175378383790799</v>
      </c>
      <c r="F262" s="15">
        <v>0</v>
      </c>
      <c r="G262" s="15">
        <v>0</v>
      </c>
      <c r="H262" s="15">
        <v>0</v>
      </c>
      <c r="I262" s="15">
        <v>0</v>
      </c>
      <c r="J262" s="15">
        <v>4.8137234158526301</v>
      </c>
      <c r="K262" s="15">
        <v>4.50043870882278</v>
      </c>
      <c r="L262" s="15">
        <v>4.28589824540785</v>
      </c>
      <c r="M262" s="15">
        <v>2.3393247949029599</v>
      </c>
      <c r="N262" s="15">
        <v>2.6273494946195499</v>
      </c>
      <c r="O262" s="15">
        <v>4.0480378500805401</v>
      </c>
      <c r="P262" s="15">
        <v>5.0266464372945299</v>
      </c>
      <c r="Q262" s="15">
        <v>3.7208986430291202</v>
      </c>
      <c r="R262" s="15">
        <v>1.7860829625521599</v>
      </c>
      <c r="S262" s="15">
        <v>0.64451220740247095</v>
      </c>
      <c r="T262" s="15">
        <v>0.13607732276059401</v>
      </c>
      <c r="U262" s="15">
        <v>0.26808049744359003</v>
      </c>
      <c r="V262" s="15">
        <v>0</v>
      </c>
      <c r="W262" s="15">
        <v>0</v>
      </c>
      <c r="X262" s="15">
        <v>0.99480125855808299</v>
      </c>
      <c r="Y262" s="15">
        <v>0.122631053979789</v>
      </c>
      <c r="Z262" s="15">
        <v>2.0601874036204199E-2</v>
      </c>
      <c r="AA262" s="15">
        <v>-0.11348184453480099</v>
      </c>
      <c r="AB262" s="15">
        <v>0.12941971178218101</v>
      </c>
      <c r="AC262" s="15">
        <v>0.15594762251806399</v>
      </c>
      <c r="AE262">
        <f t="array" ref="AE262">IF(COUNTIF('Cost regression results'!$H$7:$H$10,1)=0,EXP(SUMPRODUCT(--B262:AC262,TRANSPOSE('Cost regression results'!$H$3:$H$30)))/(1+EXP(SUMPRODUCT(--B262:AC262,TRANSPOSE('Cost regression results'!$H$3:$H$30)))),1)</f>
        <v>9.8608927831009038E-2</v>
      </c>
      <c r="AF262">
        <f>'cost part 2 bs coef'!AE262</f>
        <v>2472.8896997604688</v>
      </c>
      <c r="AG262">
        <f t="shared" si="4"/>
        <v>243.84900193772569</v>
      </c>
    </row>
    <row r="263" spans="1:33" x14ac:dyDescent="0.3">
      <c r="A263">
        <v>262</v>
      </c>
      <c r="B263" s="15">
        <v>-2.2583655283467299</v>
      </c>
      <c r="C263" s="15">
        <v>2.0759940738617901</v>
      </c>
      <c r="D263" s="15">
        <v>3.6895036989085601</v>
      </c>
      <c r="E263" s="15">
        <v>2.4346088133803598</v>
      </c>
      <c r="F263" s="15">
        <v>0</v>
      </c>
      <c r="G263" s="15">
        <v>0</v>
      </c>
      <c r="H263" s="15">
        <v>0</v>
      </c>
      <c r="I263" s="15">
        <v>0</v>
      </c>
      <c r="J263" s="15">
        <v>4.9027951942583696</v>
      </c>
      <c r="K263" s="15">
        <v>4.5744024980364797</v>
      </c>
      <c r="L263" s="15">
        <v>4.9045560167863398</v>
      </c>
      <c r="M263" s="15">
        <v>2.5450881786649302</v>
      </c>
      <c r="N263" s="15">
        <v>2.53089005484023</v>
      </c>
      <c r="O263" s="15">
        <v>4.1709786311623098</v>
      </c>
      <c r="P263" s="15">
        <v>5.1204443839669302</v>
      </c>
      <c r="Q263" s="15">
        <v>3.8219681063289599</v>
      </c>
      <c r="R263" s="15">
        <v>1.38635432443678</v>
      </c>
      <c r="S263" s="15">
        <v>0.48017027970519099</v>
      </c>
      <c r="T263" s="15">
        <v>0.122030586563469</v>
      </c>
      <c r="U263" s="15">
        <v>0.29557293213650399</v>
      </c>
      <c r="V263" s="15">
        <v>0</v>
      </c>
      <c r="W263" s="15">
        <v>0</v>
      </c>
      <c r="X263" s="15">
        <v>0.95246691158387997</v>
      </c>
      <c r="Y263" s="15">
        <v>7.93601648119589E-2</v>
      </c>
      <c r="Z263" s="15">
        <v>2.56239826706255E-2</v>
      </c>
      <c r="AA263" s="15">
        <v>-0.18757656143092599</v>
      </c>
      <c r="AB263" s="15">
        <v>0.155011901319663</v>
      </c>
      <c r="AC263" s="15">
        <v>0.18764622475218301</v>
      </c>
      <c r="AE263">
        <f t="array" ref="AE263">IF(COUNTIF('Cost regression results'!$H$7:$H$10,1)=0,EXP(SUMPRODUCT(--B263:AC263,TRANSPOSE('Cost regression results'!$H$3:$H$30)))/(1+EXP(SUMPRODUCT(--B263:AC263,TRANSPOSE('Cost regression results'!$H$3:$H$30)))),1)</f>
        <v>0.10393272028586122</v>
      </c>
      <c r="AF263">
        <f>'cost part 2 bs coef'!AE263</f>
        <v>2527.6530672719455</v>
      </c>
      <c r="AG263">
        <f t="shared" si="4"/>
        <v>262.70585922047422</v>
      </c>
    </row>
    <row r="264" spans="1:33" x14ac:dyDescent="0.3">
      <c r="A264">
        <v>263</v>
      </c>
      <c r="B264" s="15">
        <v>-2.2989697506464002</v>
      </c>
      <c r="C264" s="15">
        <v>2.2538806189512299</v>
      </c>
      <c r="D264" s="15">
        <v>4.0319486958484303</v>
      </c>
      <c r="E264" s="15">
        <v>2.53706999055979</v>
      </c>
      <c r="F264" s="15">
        <v>0</v>
      </c>
      <c r="G264" s="15">
        <v>0</v>
      </c>
      <c r="H264" s="15">
        <v>0</v>
      </c>
      <c r="I264" s="15">
        <v>0</v>
      </c>
      <c r="J264" s="15">
        <v>5.1828387207258499</v>
      </c>
      <c r="K264" s="15">
        <v>4.3978247064089802</v>
      </c>
      <c r="L264" s="15">
        <v>4.10081029598122</v>
      </c>
      <c r="M264" s="15">
        <v>2.94257346066026</v>
      </c>
      <c r="N264" s="15">
        <v>2.4899463898171401</v>
      </c>
      <c r="O264" s="15">
        <v>4.1617138630236097</v>
      </c>
      <c r="P264" s="15">
        <v>4.8666495915397396</v>
      </c>
      <c r="Q264" s="15">
        <v>3.81636310028723</v>
      </c>
      <c r="R264" s="15">
        <v>1.37274826916767</v>
      </c>
      <c r="S264" s="15">
        <v>0.61010771230038197</v>
      </c>
      <c r="T264" s="15">
        <v>0.111603841741702</v>
      </c>
      <c r="U264" s="15">
        <v>0.27292027166168598</v>
      </c>
      <c r="V264" s="15">
        <v>0</v>
      </c>
      <c r="W264" s="15">
        <v>0</v>
      </c>
      <c r="X264" s="15">
        <v>0.90691799232662895</v>
      </c>
      <c r="Y264" s="15">
        <v>0.14313274506773299</v>
      </c>
      <c r="Z264" s="15">
        <v>2.2935725937127598E-2</v>
      </c>
      <c r="AA264" s="15">
        <v>-0.158704999567224</v>
      </c>
      <c r="AB264" s="15">
        <v>0.119094367505228</v>
      </c>
      <c r="AC264" s="15">
        <v>0.14878155285286701</v>
      </c>
      <c r="AE264">
        <f t="array" ref="AE264">IF(COUNTIF('Cost regression results'!$H$7:$H$10,1)=0,EXP(SUMPRODUCT(--B264:AC264,TRANSPOSE('Cost regression results'!$H$3:$H$30)))/(1+EXP(SUMPRODUCT(--B264:AC264,TRANSPOSE('Cost regression results'!$H$3:$H$30)))),1)</f>
        <v>9.9443709989431944E-2</v>
      </c>
      <c r="AF264">
        <f>'cost part 2 bs coef'!AE264</f>
        <v>2500.5810962934052</v>
      </c>
      <c r="AG264">
        <f t="shared" si="4"/>
        <v>248.66706134485719</v>
      </c>
    </row>
    <row r="265" spans="1:33" x14ac:dyDescent="0.3">
      <c r="A265">
        <v>264</v>
      </c>
      <c r="B265" s="15">
        <v>-2.20935093142075</v>
      </c>
      <c r="C265" s="15">
        <v>2.0319085400242201</v>
      </c>
      <c r="D265" s="15">
        <v>3.0428591191156902</v>
      </c>
      <c r="E265" s="15">
        <v>2.6188498513153702</v>
      </c>
      <c r="F265" s="15">
        <v>0</v>
      </c>
      <c r="G265" s="15">
        <v>0</v>
      </c>
      <c r="H265" s="15">
        <v>0</v>
      </c>
      <c r="I265" s="15">
        <v>0</v>
      </c>
      <c r="J265" s="15">
        <v>4.6851670633577296</v>
      </c>
      <c r="K265" s="15">
        <v>4.3252076052074004</v>
      </c>
      <c r="L265" s="15">
        <v>4.3424283660015197</v>
      </c>
      <c r="M265" s="15">
        <v>2.9601824712409601</v>
      </c>
      <c r="N265" s="15">
        <v>2.5198821692430502</v>
      </c>
      <c r="O265" s="15">
        <v>3.86386034091535</v>
      </c>
      <c r="P265" s="15">
        <v>3.9608536611123801</v>
      </c>
      <c r="Q265" s="15">
        <v>3.7998322853975601</v>
      </c>
      <c r="R265" s="15">
        <v>1.1355119929792501</v>
      </c>
      <c r="S265" s="15">
        <v>0.62573436396401505</v>
      </c>
      <c r="T265" s="15">
        <v>0.14634379123428001</v>
      </c>
      <c r="U265" s="15">
        <v>0.25011141420875499</v>
      </c>
      <c r="V265" s="15">
        <v>0</v>
      </c>
      <c r="W265" s="15">
        <v>0</v>
      </c>
      <c r="X265" s="15">
        <v>1.07853022270525</v>
      </c>
      <c r="Y265" s="15">
        <v>0.11240373773796</v>
      </c>
      <c r="Z265" s="15">
        <v>2.01425573214607E-2</v>
      </c>
      <c r="AA265" s="15">
        <v>-0.15496995009554801</v>
      </c>
      <c r="AB265" s="15">
        <v>6.8088730455061905E-2</v>
      </c>
      <c r="AC265" s="15">
        <v>0.121734979058368</v>
      </c>
      <c r="AE265">
        <f t="array" ref="AE265">IF(COUNTIF('Cost regression results'!$H$7:$H$10,1)=0,EXP(SUMPRODUCT(--B265:AC265,TRANSPOSE('Cost regression results'!$H$3:$H$30)))/(1+EXP(SUMPRODUCT(--B265:AC265,TRANSPOSE('Cost regression results'!$H$3:$H$30)))),1)</f>
        <v>0.11134189944060868</v>
      </c>
      <c r="AF265">
        <f>'cost part 2 bs coef'!AE265</f>
        <v>2455.1627691567733</v>
      </c>
      <c r="AG265">
        <f t="shared" si="4"/>
        <v>273.3624861537798</v>
      </c>
    </row>
    <row r="266" spans="1:33" x14ac:dyDescent="0.3">
      <c r="A266">
        <v>265</v>
      </c>
      <c r="B266" s="15">
        <v>-2.2062691462957198</v>
      </c>
      <c r="C266" s="15">
        <v>2.3821284686878199</v>
      </c>
      <c r="D266" s="15">
        <v>3.9142574576288802</v>
      </c>
      <c r="E266" s="15">
        <v>2.4911069328882598</v>
      </c>
      <c r="F266" s="15">
        <v>0</v>
      </c>
      <c r="G266" s="15">
        <v>0</v>
      </c>
      <c r="H266" s="15">
        <v>0</v>
      </c>
      <c r="I266" s="15">
        <v>0</v>
      </c>
      <c r="J266" s="15">
        <v>5.38881041896716</v>
      </c>
      <c r="K266" s="15">
        <v>4.4278427062376</v>
      </c>
      <c r="L266" s="15">
        <v>4.62658772946327</v>
      </c>
      <c r="M266" s="15">
        <v>2.3811030796008401</v>
      </c>
      <c r="N266" s="15">
        <v>2.6136188578492101</v>
      </c>
      <c r="O266" s="15">
        <v>4.02186736832624</v>
      </c>
      <c r="P266" s="15">
        <v>4.55400474099417</v>
      </c>
      <c r="Q266" s="15">
        <v>3.95771938587469</v>
      </c>
      <c r="R266" s="15">
        <v>0.90885075671851501</v>
      </c>
      <c r="S266" s="15">
        <v>0.72457992304909202</v>
      </c>
      <c r="T266" s="15">
        <v>0.147831978998168</v>
      </c>
      <c r="U266" s="15">
        <v>0.24395331024959299</v>
      </c>
      <c r="V266" s="15">
        <v>0</v>
      </c>
      <c r="W266" s="15">
        <v>0</v>
      </c>
      <c r="X266" s="15">
        <v>1.0941831708305401</v>
      </c>
      <c r="Y266" s="15">
        <v>7.4738024260944197E-2</v>
      </c>
      <c r="Z266" s="15">
        <v>2.2204092877908199E-2</v>
      </c>
      <c r="AA266" s="15">
        <v>-0.17909980941376899</v>
      </c>
      <c r="AB266" s="15">
        <v>9.9082415940976304E-2</v>
      </c>
      <c r="AC266" s="15">
        <v>0.118298977316207</v>
      </c>
      <c r="AE266">
        <f t="array" ref="AE266">IF(COUNTIF('Cost regression results'!$H$7:$H$10,1)=0,EXP(SUMPRODUCT(--B266:AC266,TRANSPOSE('Cost regression results'!$H$3:$H$30)))/(1+EXP(SUMPRODUCT(--B266:AC266,TRANSPOSE('Cost regression results'!$H$3:$H$30)))),1)</f>
        <v>0.11165166619600864</v>
      </c>
      <c r="AF266">
        <f>'cost part 2 bs coef'!AE266</f>
        <v>2533.3702992115955</v>
      </c>
      <c r="AG266">
        <f t="shared" si="4"/>
        <v>282.8550149984556</v>
      </c>
    </row>
    <row r="267" spans="1:33" x14ac:dyDescent="0.3">
      <c r="A267">
        <v>266</v>
      </c>
      <c r="B267" s="15">
        <v>-2.1656442419542099</v>
      </c>
      <c r="C267" s="15">
        <v>1.97536416044709</v>
      </c>
      <c r="D267" s="15">
        <v>3.05652605629319</v>
      </c>
      <c r="E267" s="15">
        <v>2.5467280973918802</v>
      </c>
      <c r="F267" s="15">
        <v>0</v>
      </c>
      <c r="G267" s="15">
        <v>0</v>
      </c>
      <c r="H267" s="15">
        <v>0</v>
      </c>
      <c r="I267" s="15">
        <v>0</v>
      </c>
      <c r="J267" s="15">
        <v>4.8065025305279603</v>
      </c>
      <c r="K267" s="15">
        <v>4.35185538322777</v>
      </c>
      <c r="L267" s="15">
        <v>4.2142015557790602</v>
      </c>
      <c r="M267" s="15">
        <v>3.0341837574519301</v>
      </c>
      <c r="N267" s="15">
        <v>2.4567235434205998</v>
      </c>
      <c r="O267" s="15">
        <v>3.9378823645324101</v>
      </c>
      <c r="P267" s="15">
        <v>4.6373375448344198</v>
      </c>
      <c r="Q267" s="15">
        <v>3.8281717694155399</v>
      </c>
      <c r="R267" s="15">
        <v>1.52741588375341</v>
      </c>
      <c r="S267" s="15">
        <v>0.74682608318924504</v>
      </c>
      <c r="T267" s="15">
        <v>0.13745961057622699</v>
      </c>
      <c r="U267" s="15">
        <v>0.24795385824593799</v>
      </c>
      <c r="V267" s="15">
        <v>0</v>
      </c>
      <c r="W267" s="15">
        <v>0</v>
      </c>
      <c r="X267" s="15">
        <v>1.04690811076134</v>
      </c>
      <c r="Y267" s="15">
        <v>0.110210325077013</v>
      </c>
      <c r="Z267" s="15">
        <v>1.8223452443734502E-2</v>
      </c>
      <c r="AA267" s="15">
        <v>-0.26275480624044001</v>
      </c>
      <c r="AB267" s="15">
        <v>0.167084824221122</v>
      </c>
      <c r="AC267" s="15">
        <v>9.5183296844472007E-2</v>
      </c>
      <c r="AE267">
        <f t="array" ref="AE267">IF(COUNTIF('Cost regression results'!$H$7:$H$10,1)=0,EXP(SUMPRODUCT(--B267:AC267,TRANSPOSE('Cost regression results'!$H$3:$H$30)))/(1+EXP(SUMPRODUCT(--B267:AC267,TRANSPOSE('Cost regression results'!$H$3:$H$30)))),1)</f>
        <v>0.1149709432316918</v>
      </c>
      <c r="AF267">
        <f>'cost part 2 bs coef'!AE267</f>
        <v>2509.718993655184</v>
      </c>
      <c r="AG267">
        <f t="shared" si="4"/>
        <v>288.54475994702881</v>
      </c>
    </row>
    <row r="268" spans="1:33" x14ac:dyDescent="0.3">
      <c r="A268">
        <v>267</v>
      </c>
      <c r="B268" s="15">
        <v>-2.3060078887111599</v>
      </c>
      <c r="C268" s="15">
        <v>1.9937127993455399</v>
      </c>
      <c r="D268" s="15">
        <v>3.85019354342506</v>
      </c>
      <c r="E268" s="15">
        <v>2.5562061730180701</v>
      </c>
      <c r="F268" s="15">
        <v>0</v>
      </c>
      <c r="G268" s="15">
        <v>0</v>
      </c>
      <c r="H268" s="15">
        <v>0</v>
      </c>
      <c r="I268" s="15">
        <v>0</v>
      </c>
      <c r="J268" s="15">
        <v>4.5332831339108299</v>
      </c>
      <c r="K268" s="15">
        <v>4.5468190832402797</v>
      </c>
      <c r="L268" s="15">
        <v>3.9286985698692098</v>
      </c>
      <c r="M268" s="15">
        <v>3.02733413553148</v>
      </c>
      <c r="N268" s="15">
        <v>2.4252272077350598</v>
      </c>
      <c r="O268" s="15">
        <v>3.8270005099450999</v>
      </c>
      <c r="P268" s="15">
        <v>4.7285234778420904</v>
      </c>
      <c r="Q268" s="15">
        <v>3.8316149737258298</v>
      </c>
      <c r="R268" s="15">
        <v>2.0168969665625101</v>
      </c>
      <c r="S268" s="15">
        <v>0.47461071167059199</v>
      </c>
      <c r="T268" s="15">
        <v>0.21279863365673601</v>
      </c>
      <c r="U268" s="15">
        <v>0.26694524032213701</v>
      </c>
      <c r="V268" s="15">
        <v>0</v>
      </c>
      <c r="W268" s="15">
        <v>0</v>
      </c>
      <c r="X268" s="15">
        <v>1.0173530410056</v>
      </c>
      <c r="Y268" s="15">
        <v>0.12089436644742101</v>
      </c>
      <c r="Z268" s="15">
        <v>2.4730577943848E-2</v>
      </c>
      <c r="AA268" s="15">
        <v>-0.20415976115072701</v>
      </c>
      <c r="AB268" s="15">
        <v>0.10736285664992699</v>
      </c>
      <c r="AC268" s="15">
        <v>0.129205844029294</v>
      </c>
      <c r="AE268">
        <f t="array" ref="AE268">IF(COUNTIF('Cost regression results'!$H$7:$H$10,1)=0,EXP(SUMPRODUCT(--B268:AC268,TRANSPOSE('Cost regression results'!$H$3:$H$30)))/(1+EXP(SUMPRODUCT(--B268:AC268,TRANSPOSE('Cost regression results'!$H$3:$H$30)))),1)</f>
        <v>0.10807846622816535</v>
      </c>
      <c r="AF268">
        <f>'cost part 2 bs coef'!AE268</f>
        <v>2614.0580560341855</v>
      </c>
      <c r="AG268">
        <f t="shared" si="4"/>
        <v>282.52338532755425</v>
      </c>
    </row>
    <row r="269" spans="1:33" x14ac:dyDescent="0.3">
      <c r="A269">
        <v>268</v>
      </c>
      <c r="B269" s="15">
        <v>-2.1655975501323699</v>
      </c>
      <c r="C269" s="15">
        <v>1.7960995223957099</v>
      </c>
      <c r="D269" s="15">
        <v>3.2908637936666301</v>
      </c>
      <c r="E269" s="15">
        <v>2.39725836397227</v>
      </c>
      <c r="F269" s="15">
        <v>0</v>
      </c>
      <c r="G269" s="15">
        <v>0</v>
      </c>
      <c r="H269" s="15">
        <v>0</v>
      </c>
      <c r="I269" s="15">
        <v>0</v>
      </c>
      <c r="J269" s="15">
        <v>5.3137111006539204</v>
      </c>
      <c r="K269" s="15">
        <v>4.1221420292458602</v>
      </c>
      <c r="L269" s="15">
        <v>4.5716484307654</v>
      </c>
      <c r="M269" s="15">
        <v>3.0328083737361999</v>
      </c>
      <c r="N269" s="15">
        <v>2.5230523174451598</v>
      </c>
      <c r="O269" s="15">
        <v>4.1344530835310502</v>
      </c>
      <c r="P269" s="15">
        <v>4.6982821003944197</v>
      </c>
      <c r="Q269" s="15">
        <v>3.7805063874428999</v>
      </c>
      <c r="R269" s="15">
        <v>1.73095972885868</v>
      </c>
      <c r="S269" s="15">
        <v>0.68094003567936801</v>
      </c>
      <c r="T269" s="15">
        <v>0.11644007033623099</v>
      </c>
      <c r="U269" s="15">
        <v>0.22747950016930599</v>
      </c>
      <c r="V269" s="15">
        <v>0</v>
      </c>
      <c r="W269" s="15">
        <v>0</v>
      </c>
      <c r="X269" s="15">
        <v>0.95717372445355098</v>
      </c>
      <c r="Y269" s="15">
        <v>8.6324081204402103E-2</v>
      </c>
      <c r="Z269" s="15">
        <v>2.3533080442925101E-2</v>
      </c>
      <c r="AA269" s="15">
        <v>-0.178376752227491</v>
      </c>
      <c r="AB269" s="15">
        <v>0.10564313824152</v>
      </c>
      <c r="AC269" s="15">
        <v>4.4797447423076002E-2</v>
      </c>
      <c r="AE269">
        <f t="array" ref="AE269">IF(COUNTIF('Cost regression results'!$H$7:$H$10,1)=0,EXP(SUMPRODUCT(--B269:AC269,TRANSPOSE('Cost regression results'!$H$3:$H$30)))/(1+EXP(SUMPRODUCT(--B269:AC269,TRANSPOSE('Cost regression results'!$H$3:$H$30)))),1)</f>
        <v>0.11248249494559186</v>
      </c>
      <c r="AF269">
        <f>'cost part 2 bs coef'!AE269</f>
        <v>2431.8732924594083</v>
      </c>
      <c r="AG269">
        <f t="shared" si="4"/>
        <v>273.5431753273852</v>
      </c>
    </row>
    <row r="270" spans="1:33" x14ac:dyDescent="0.3">
      <c r="A270">
        <v>269</v>
      </c>
      <c r="B270" s="15">
        <v>-2.1280569090416201</v>
      </c>
      <c r="C270" s="15">
        <v>1.9624930222810799</v>
      </c>
      <c r="D270" s="15">
        <v>3.4773388293007699</v>
      </c>
      <c r="E270" s="15">
        <v>2.79396596867109</v>
      </c>
      <c r="F270" s="15">
        <v>0</v>
      </c>
      <c r="G270" s="15">
        <v>0</v>
      </c>
      <c r="H270" s="15">
        <v>0</v>
      </c>
      <c r="I270" s="15">
        <v>0</v>
      </c>
      <c r="J270" s="15">
        <v>4.9953391184809801</v>
      </c>
      <c r="K270" s="15">
        <v>4.2064710638383396</v>
      </c>
      <c r="L270" s="15">
        <v>4.2565542912748802</v>
      </c>
      <c r="M270" s="15">
        <v>3.06819521202056</v>
      </c>
      <c r="N270" s="15">
        <v>2.5591263706159801</v>
      </c>
      <c r="O270" s="15">
        <v>4.0059202112290802</v>
      </c>
      <c r="P270" s="15">
        <v>4.4623440523401197</v>
      </c>
      <c r="Q270" s="15">
        <v>3.90319617641337</v>
      </c>
      <c r="R270" s="15">
        <v>1.8015060311345199</v>
      </c>
      <c r="S270" s="15">
        <v>0.31235584115658399</v>
      </c>
      <c r="T270" s="15">
        <v>0.16937876519475401</v>
      </c>
      <c r="U270" s="15">
        <v>0.237272748193609</v>
      </c>
      <c r="V270" s="15">
        <v>0</v>
      </c>
      <c r="W270" s="15">
        <v>0</v>
      </c>
      <c r="X270" s="15">
        <v>1.05321688085995</v>
      </c>
      <c r="Y270" s="15">
        <v>0.108243476928319</v>
      </c>
      <c r="Z270" s="15">
        <v>2.4687512400932698E-2</v>
      </c>
      <c r="AA270" s="15">
        <v>-0.29633022822782701</v>
      </c>
      <c r="AB270" s="15">
        <v>0.109193788849215</v>
      </c>
      <c r="AC270" s="15">
        <v>0.12617877561061899</v>
      </c>
      <c r="AE270">
        <f t="array" ref="AE270">IF(COUNTIF('Cost regression results'!$H$7:$H$10,1)=0,EXP(SUMPRODUCT(--B270:AC270,TRANSPOSE('Cost regression results'!$H$3:$H$30)))/(1+EXP(SUMPRODUCT(--B270:AC270,TRANSPOSE('Cost regression results'!$H$3:$H$30)))),1)</f>
        <v>0.121750227396966</v>
      </c>
      <c r="AF270">
        <f>'cost part 2 bs coef'!AE270</f>
        <v>2397.8210951759652</v>
      </c>
      <c r="AG270">
        <f t="shared" si="4"/>
        <v>291.93526359491585</v>
      </c>
    </row>
    <row r="271" spans="1:33" x14ac:dyDescent="0.3">
      <c r="A271">
        <v>270</v>
      </c>
      <c r="B271" s="15">
        <v>-2.22307505556976</v>
      </c>
      <c r="C271" s="15">
        <v>2.2349646687033098</v>
      </c>
      <c r="D271" s="15">
        <v>3.7139384032069098</v>
      </c>
      <c r="E271" s="15">
        <v>2.54153803367381</v>
      </c>
      <c r="F271" s="15">
        <v>0</v>
      </c>
      <c r="G271" s="15">
        <v>0</v>
      </c>
      <c r="H271" s="15">
        <v>0</v>
      </c>
      <c r="I271" s="15">
        <v>0</v>
      </c>
      <c r="J271" s="15">
        <v>4.8367831949333597</v>
      </c>
      <c r="K271" s="15">
        <v>4.5400288126140298</v>
      </c>
      <c r="L271" s="15">
        <v>4.2125898166678004</v>
      </c>
      <c r="M271" s="15">
        <v>2.7520772572408601</v>
      </c>
      <c r="N271" s="15">
        <v>2.4104590878408501</v>
      </c>
      <c r="O271" s="15">
        <v>4.2103739758268404</v>
      </c>
      <c r="P271" s="15">
        <v>5.1203735847150202</v>
      </c>
      <c r="Q271" s="15">
        <v>3.9577559776740898</v>
      </c>
      <c r="R271" s="15">
        <v>1.09584140377489</v>
      </c>
      <c r="S271" s="15">
        <v>0.62221303076848899</v>
      </c>
      <c r="T271" s="15">
        <v>0.12544107675888799</v>
      </c>
      <c r="U271" s="15">
        <v>0.353978022875021</v>
      </c>
      <c r="V271" s="15">
        <v>0</v>
      </c>
      <c r="W271" s="15">
        <v>0</v>
      </c>
      <c r="X271" s="15">
        <v>1.0185193415065401</v>
      </c>
      <c r="Y271" s="15">
        <v>4.8380696452144302E-2</v>
      </c>
      <c r="Z271" s="15">
        <v>2.42759904234639E-2</v>
      </c>
      <c r="AA271" s="15">
        <v>-0.161777277065771</v>
      </c>
      <c r="AB271" s="15">
        <v>0.12863415826958</v>
      </c>
      <c r="AC271" s="15">
        <v>5.6882785420077797E-2</v>
      </c>
      <c r="AE271">
        <f t="array" ref="AE271">IF(COUNTIF('Cost regression results'!$H$7:$H$10,1)=0,EXP(SUMPRODUCT(--B271:AC271,TRANSPOSE('Cost regression results'!$H$3:$H$30)))/(1+EXP(SUMPRODUCT(--B271:AC271,TRANSPOSE('Cost regression results'!$H$3:$H$30)))),1)</f>
        <v>0.10768324527964256</v>
      </c>
      <c r="AF271">
        <f>'cost part 2 bs coef'!AE271</f>
        <v>2558.4562259412</v>
      </c>
      <c r="AG271">
        <f t="shared" si="4"/>
        <v>275.50286931525483</v>
      </c>
    </row>
    <row r="272" spans="1:33" x14ac:dyDescent="0.3">
      <c r="A272">
        <v>271</v>
      </c>
      <c r="B272" s="15">
        <v>-2.3331202448612398</v>
      </c>
      <c r="C272" s="15">
        <v>2.3233682787273802</v>
      </c>
      <c r="D272" s="15">
        <v>3.5166832772536001</v>
      </c>
      <c r="E272" s="15">
        <v>2.5770762930631301</v>
      </c>
      <c r="F272" s="15">
        <v>0</v>
      </c>
      <c r="G272" s="15">
        <v>0</v>
      </c>
      <c r="H272" s="15">
        <v>0</v>
      </c>
      <c r="I272" s="15">
        <v>0</v>
      </c>
      <c r="J272" s="15">
        <v>5.1276121996396604</v>
      </c>
      <c r="K272" s="15">
        <v>4.3648122787651102</v>
      </c>
      <c r="L272" s="15">
        <v>3.92243373631631</v>
      </c>
      <c r="M272" s="15">
        <v>2.7077690798885898</v>
      </c>
      <c r="N272" s="15">
        <v>2.5760788659089902</v>
      </c>
      <c r="O272" s="15">
        <v>4.1483667482471596</v>
      </c>
      <c r="P272" s="15">
        <v>4.9394862943395497</v>
      </c>
      <c r="Q272" s="15">
        <v>3.90503448874238</v>
      </c>
      <c r="R272" s="15">
        <v>1.9159402008642701</v>
      </c>
      <c r="S272" s="15">
        <v>0.56633523416631204</v>
      </c>
      <c r="T272" s="15">
        <v>0.152229548296691</v>
      </c>
      <c r="U272" s="15">
        <v>0.24900409985763799</v>
      </c>
      <c r="V272" s="15">
        <v>0</v>
      </c>
      <c r="W272" s="15">
        <v>0</v>
      </c>
      <c r="X272" s="15">
        <v>1.0574513144943001</v>
      </c>
      <c r="Y272" s="15">
        <v>0.15928822133634299</v>
      </c>
      <c r="Z272" s="15">
        <v>2.48461217928648E-2</v>
      </c>
      <c r="AA272" s="15">
        <v>-0.1643227490725</v>
      </c>
      <c r="AB272" s="15">
        <v>0.189211287837702</v>
      </c>
      <c r="AC272" s="15">
        <v>7.3109363497013205E-2</v>
      </c>
      <c r="AE272">
        <f t="array" ref="AE272">IF(COUNTIF('Cost regression results'!$H$7:$H$10,1)=0,EXP(SUMPRODUCT(--B272:AC272,TRANSPOSE('Cost regression results'!$H$3:$H$30)))/(1+EXP(SUMPRODUCT(--B272:AC272,TRANSPOSE('Cost regression results'!$H$3:$H$30)))),1)</f>
        <v>9.99047839162404E-2</v>
      </c>
      <c r="AF272">
        <f>'cost part 2 bs coef'!AE272</f>
        <v>2481.1362490346291</v>
      </c>
      <c r="AG272">
        <f t="shared" si="4"/>
        <v>247.87738082655585</v>
      </c>
    </row>
    <row r="273" spans="1:33" x14ac:dyDescent="0.3">
      <c r="A273">
        <v>272</v>
      </c>
      <c r="B273" s="15">
        <v>-2.14551273597601</v>
      </c>
      <c r="C273" s="15">
        <v>2.10851470168899</v>
      </c>
      <c r="D273" s="15">
        <v>3.7050205524900299</v>
      </c>
      <c r="E273" s="15">
        <v>2.3935710181987102</v>
      </c>
      <c r="F273" s="15">
        <v>0</v>
      </c>
      <c r="G273" s="15">
        <v>0</v>
      </c>
      <c r="H273" s="15">
        <v>0</v>
      </c>
      <c r="I273" s="15">
        <v>0</v>
      </c>
      <c r="J273" s="15">
        <v>5.0988724010228896</v>
      </c>
      <c r="K273" s="15">
        <v>4.2009175937420498</v>
      </c>
      <c r="L273" s="15">
        <v>4.5537383110351399</v>
      </c>
      <c r="M273" s="15">
        <v>2.5663137700283798</v>
      </c>
      <c r="N273" s="15">
        <v>2.3424518789619899</v>
      </c>
      <c r="O273" s="15">
        <v>3.9815618842932801</v>
      </c>
      <c r="P273" s="15">
        <v>4.5937119078351598</v>
      </c>
      <c r="Q273" s="15">
        <v>3.9049712914999399</v>
      </c>
      <c r="R273" s="15">
        <v>1.6756393980993001</v>
      </c>
      <c r="S273" s="15">
        <v>0.81121395568405397</v>
      </c>
      <c r="T273" s="15">
        <v>0.13324705365233899</v>
      </c>
      <c r="U273" s="15">
        <v>0.25528696049277899</v>
      </c>
      <c r="V273" s="15">
        <v>0</v>
      </c>
      <c r="W273" s="15">
        <v>0</v>
      </c>
      <c r="X273" s="15">
        <v>0.98061797464131395</v>
      </c>
      <c r="Y273" s="15">
        <v>6.1312664553303399E-2</v>
      </c>
      <c r="Z273" s="15">
        <v>2.1562294047604499E-2</v>
      </c>
      <c r="AA273" s="15">
        <v>-0.17877264502135401</v>
      </c>
      <c r="AB273" s="15">
        <v>7.8147147745386003E-2</v>
      </c>
      <c r="AC273" s="15">
        <v>7.4438089798628204E-2</v>
      </c>
      <c r="AE273">
        <f t="array" ref="AE273">IF(COUNTIF('Cost regression results'!$H$7:$H$10,1)=0,EXP(SUMPRODUCT(--B273:AC273,TRANSPOSE('Cost regression results'!$H$3:$H$30)))/(1+EXP(SUMPRODUCT(--B273:AC273,TRANSPOSE('Cost regression results'!$H$3:$H$30)))),1)</f>
        <v>0.1163601663726829</v>
      </c>
      <c r="AF273">
        <f>'cost part 2 bs coef'!AE273</f>
        <v>2465.6371076662481</v>
      </c>
      <c r="AG273">
        <f t="shared" si="4"/>
        <v>286.9019440627053</v>
      </c>
    </row>
    <row r="274" spans="1:33" x14ac:dyDescent="0.3">
      <c r="A274">
        <v>273</v>
      </c>
      <c r="B274" s="15">
        <v>-2.2956261799567002</v>
      </c>
      <c r="C274" s="15">
        <v>1.9251532725204299</v>
      </c>
      <c r="D274" s="15">
        <v>3.5429863821007399</v>
      </c>
      <c r="E274" s="15">
        <v>2.66577841097225</v>
      </c>
      <c r="F274" s="15">
        <v>0</v>
      </c>
      <c r="G274" s="15">
        <v>0</v>
      </c>
      <c r="H274" s="15">
        <v>0</v>
      </c>
      <c r="I274" s="15">
        <v>0</v>
      </c>
      <c r="J274" s="15">
        <v>4.9049234611107604</v>
      </c>
      <c r="K274" s="15">
        <v>4.4289582744114098</v>
      </c>
      <c r="L274" s="15">
        <v>4.4597291020657801</v>
      </c>
      <c r="M274" s="15">
        <v>2.4144206807240098</v>
      </c>
      <c r="N274" s="15">
        <v>2.5691864695147002</v>
      </c>
      <c r="O274" s="15">
        <v>3.83409859059504</v>
      </c>
      <c r="P274" s="15">
        <v>5.0251045151276603</v>
      </c>
      <c r="Q274" s="15">
        <v>3.9843558204138101</v>
      </c>
      <c r="R274" s="15">
        <v>2.27351006181485</v>
      </c>
      <c r="S274" s="15">
        <v>0.53679348132610505</v>
      </c>
      <c r="T274" s="15">
        <v>0.204269724982729</v>
      </c>
      <c r="U274" s="15">
        <v>0.27882654304958299</v>
      </c>
      <c r="V274" s="15">
        <v>0</v>
      </c>
      <c r="W274" s="15">
        <v>0</v>
      </c>
      <c r="X274" s="15">
        <v>1.06811819459001</v>
      </c>
      <c r="Y274" s="15">
        <v>4.5845648337470297E-2</v>
      </c>
      <c r="Z274" s="15">
        <v>2.1521379006148301E-2</v>
      </c>
      <c r="AA274" s="15">
        <v>-0.158430934452094</v>
      </c>
      <c r="AB274" s="15">
        <v>0.123913740647633</v>
      </c>
      <c r="AC274" s="15">
        <v>0.12622765890068099</v>
      </c>
      <c r="AE274">
        <f t="array" ref="AE274">IF(COUNTIF('Cost regression results'!$H$7:$H$10,1)=0,EXP(SUMPRODUCT(--B274:AC274,TRANSPOSE('Cost regression results'!$H$3:$H$30)))/(1+EXP(SUMPRODUCT(--B274:AC274,TRANSPOSE('Cost regression results'!$H$3:$H$30)))),1)</f>
        <v>0.10847425801573446</v>
      </c>
      <c r="AF274">
        <f>'cost part 2 bs coef'!AE274</f>
        <v>2388.1350371019221</v>
      </c>
      <c r="AG274">
        <f t="shared" si="4"/>
        <v>259.05117619100946</v>
      </c>
    </row>
    <row r="275" spans="1:33" x14ac:dyDescent="0.3">
      <c r="A275">
        <v>274</v>
      </c>
      <c r="B275" s="15">
        <v>-2.1568609606653499</v>
      </c>
      <c r="C275" s="15">
        <v>2.1005468241843199</v>
      </c>
      <c r="D275" s="15">
        <v>3.4831138739635099</v>
      </c>
      <c r="E275" s="15">
        <v>2.9553758978018601</v>
      </c>
      <c r="F275" s="15">
        <v>0</v>
      </c>
      <c r="G275" s="15">
        <v>0</v>
      </c>
      <c r="H275" s="15">
        <v>0</v>
      </c>
      <c r="I275" s="15">
        <v>0</v>
      </c>
      <c r="J275" s="15">
        <v>4.8697430054789104</v>
      </c>
      <c r="K275" s="15">
        <v>4.2867526680130403</v>
      </c>
      <c r="L275" s="15">
        <v>4.0197596789210204</v>
      </c>
      <c r="M275" s="15">
        <v>2.5676938573308399</v>
      </c>
      <c r="N275" s="15">
        <v>2.3564632766884399</v>
      </c>
      <c r="O275" s="15">
        <v>3.8295485997232501</v>
      </c>
      <c r="P275" s="15">
        <v>4.56670159106128</v>
      </c>
      <c r="Q275" s="15">
        <v>3.6999176628655999</v>
      </c>
      <c r="R275" s="15">
        <v>2.6407394582169799</v>
      </c>
      <c r="S275" s="15">
        <v>0.53658637971981804</v>
      </c>
      <c r="T275" s="15">
        <v>0.109043646750489</v>
      </c>
      <c r="U275" s="15">
        <v>0.28643741038936599</v>
      </c>
      <c r="V275" s="15">
        <v>0</v>
      </c>
      <c r="W275" s="15">
        <v>0</v>
      </c>
      <c r="X275" s="15">
        <v>0.97704116115032003</v>
      </c>
      <c r="Y275" s="15">
        <v>7.4075922983165607E-2</v>
      </c>
      <c r="Z275" s="15">
        <v>2.1867877342333999E-2</v>
      </c>
      <c r="AA275" s="15">
        <v>-0.142493471888328</v>
      </c>
      <c r="AB275" s="15">
        <v>8.9154001086993701E-2</v>
      </c>
      <c r="AC275" s="15">
        <v>9.8614562476932704E-2</v>
      </c>
      <c r="AE275">
        <f t="array" ref="AE275">IF(COUNTIF('Cost regression results'!$H$7:$H$10,1)=0,EXP(SUMPRODUCT(--B275:AC275,TRANSPOSE('Cost regression results'!$H$3:$H$30)))/(1+EXP(SUMPRODUCT(--B275:AC275,TRANSPOSE('Cost regression results'!$H$3:$H$30)))),1)</f>
        <v>0.11273289323950746</v>
      </c>
      <c r="AF275">
        <f>'cost part 2 bs coef'!AE275</f>
        <v>2447.7943272034986</v>
      </c>
      <c r="AG275">
        <f t="shared" si="4"/>
        <v>275.94693656090396</v>
      </c>
    </row>
    <row r="276" spans="1:33" x14ac:dyDescent="0.3">
      <c r="A276">
        <v>275</v>
      </c>
      <c r="B276" s="15">
        <v>-2.18507078049057</v>
      </c>
      <c r="C276" s="15">
        <v>2.2345467571533302</v>
      </c>
      <c r="D276" s="15">
        <v>3.5350651000370701</v>
      </c>
      <c r="E276" s="15">
        <v>2.3426668193197999</v>
      </c>
      <c r="F276" s="15">
        <v>0</v>
      </c>
      <c r="G276" s="15">
        <v>0</v>
      </c>
      <c r="H276" s="15">
        <v>0</v>
      </c>
      <c r="I276" s="15">
        <v>0</v>
      </c>
      <c r="J276" s="15">
        <v>4.7528540417600604</v>
      </c>
      <c r="K276" s="15">
        <v>4.3320836794273303</v>
      </c>
      <c r="L276" s="15">
        <v>5.2914037359001798</v>
      </c>
      <c r="M276" s="15">
        <v>2.72620470529331</v>
      </c>
      <c r="N276" s="15">
        <v>2.4103059228005099</v>
      </c>
      <c r="O276" s="15">
        <v>4.1710861963982904</v>
      </c>
      <c r="P276" s="15">
        <v>4.9058645495456403</v>
      </c>
      <c r="Q276" s="15">
        <v>3.7718879702231698</v>
      </c>
      <c r="R276" s="15">
        <v>2.2108472666297101</v>
      </c>
      <c r="S276" s="15">
        <v>0.54569629888148197</v>
      </c>
      <c r="T276" s="15">
        <v>0.12794730245070099</v>
      </c>
      <c r="U276" s="15">
        <v>0.27105333347763799</v>
      </c>
      <c r="V276" s="15">
        <v>0</v>
      </c>
      <c r="W276" s="15">
        <v>0</v>
      </c>
      <c r="X276" s="15">
        <v>0.93860159265616805</v>
      </c>
      <c r="Y276" s="15">
        <v>3.1528473493135402E-2</v>
      </c>
      <c r="Z276" s="15">
        <v>2.1801870764477E-2</v>
      </c>
      <c r="AA276" s="15">
        <v>-0.16985716013711299</v>
      </c>
      <c r="AB276" s="15">
        <v>0.12434191263817999</v>
      </c>
      <c r="AC276" s="15">
        <v>0.112236896080171</v>
      </c>
      <c r="AE276">
        <f t="array" ref="AE276">IF(COUNTIF('Cost regression results'!$H$7:$H$10,1)=0,EXP(SUMPRODUCT(--B276:AC276,TRANSPOSE('Cost regression results'!$H$3:$H$30)))/(1+EXP(SUMPRODUCT(--B276:AC276,TRANSPOSE('Cost regression results'!$H$3:$H$30)))),1)</f>
        <v>0.11180998950654841</v>
      </c>
      <c r="AF276">
        <f>'cost part 2 bs coef'!AE276</f>
        <v>2537.5791049605209</v>
      </c>
      <c r="AG276">
        <f t="shared" si="4"/>
        <v>283.72669309767235</v>
      </c>
    </row>
    <row r="277" spans="1:33" x14ac:dyDescent="0.3">
      <c r="A277">
        <v>276</v>
      </c>
      <c r="B277" s="15">
        <v>-2.2215470785235101</v>
      </c>
      <c r="C277" s="15">
        <v>2.4572456028536198</v>
      </c>
      <c r="D277" s="15">
        <v>3.90917551906518</v>
      </c>
      <c r="E277" s="15">
        <v>3.0258625631481602</v>
      </c>
      <c r="F277" s="15">
        <v>0</v>
      </c>
      <c r="G277" s="15">
        <v>0</v>
      </c>
      <c r="H277" s="15">
        <v>0</v>
      </c>
      <c r="I277" s="15">
        <v>0</v>
      </c>
      <c r="J277" s="15">
        <v>5.0651546146489004</v>
      </c>
      <c r="K277" s="15">
        <v>4.56577723690814</v>
      </c>
      <c r="L277" s="15">
        <v>3.8332392353054798</v>
      </c>
      <c r="M277" s="15">
        <v>2.61696933746836</v>
      </c>
      <c r="N277" s="15">
        <v>2.3908970718514002</v>
      </c>
      <c r="O277" s="15">
        <v>3.9434141942273802</v>
      </c>
      <c r="P277" s="15">
        <v>4.8695135531413198</v>
      </c>
      <c r="Q277" s="15">
        <v>3.6965565594757499</v>
      </c>
      <c r="R277" s="15">
        <v>1.65344642601133</v>
      </c>
      <c r="S277" s="15">
        <v>0.70926712185898599</v>
      </c>
      <c r="T277" s="15">
        <v>0.13558086195022501</v>
      </c>
      <c r="U277" s="15">
        <v>0.22328581909367101</v>
      </c>
      <c r="V277" s="15">
        <v>0</v>
      </c>
      <c r="W277" s="15">
        <v>0</v>
      </c>
      <c r="X277" s="15">
        <v>0.95443558775026005</v>
      </c>
      <c r="Y277" s="15">
        <v>5.05981977455068E-2</v>
      </c>
      <c r="Z277" s="15">
        <v>2.46484751042007E-2</v>
      </c>
      <c r="AA277" s="15">
        <v>-0.200026547960655</v>
      </c>
      <c r="AB277" s="15">
        <v>0.14033132322872999</v>
      </c>
      <c r="AC277" s="15">
        <v>0.12569046403487399</v>
      </c>
      <c r="AE277">
        <f t="array" ref="AE277">IF(COUNTIF('Cost regression results'!$H$7:$H$10,1)=0,EXP(SUMPRODUCT(--B277:AC277,TRANSPOSE('Cost regression results'!$H$3:$H$30)))/(1+EXP(SUMPRODUCT(--B277:AC277,TRANSPOSE('Cost regression results'!$H$3:$H$30)))),1)</f>
        <v>0.10878423349498031</v>
      </c>
      <c r="AF277">
        <f>'cost part 2 bs coef'!AE277</f>
        <v>2463.0527463599778</v>
      </c>
      <c r="AG277">
        <f t="shared" si="4"/>
        <v>267.94130507047635</v>
      </c>
    </row>
    <row r="278" spans="1:33" x14ac:dyDescent="0.3">
      <c r="A278">
        <v>277</v>
      </c>
      <c r="B278" s="15">
        <v>-2.2129253072411199</v>
      </c>
      <c r="C278" s="15">
        <v>2.3518725304564398</v>
      </c>
      <c r="D278" s="15">
        <v>3.4868846591275302</v>
      </c>
      <c r="E278" s="15">
        <v>2.5553962366746599</v>
      </c>
      <c r="F278" s="15">
        <v>0</v>
      </c>
      <c r="G278" s="15">
        <v>0</v>
      </c>
      <c r="H278" s="15">
        <v>0</v>
      </c>
      <c r="I278" s="15">
        <v>0</v>
      </c>
      <c r="J278" s="15">
        <v>4.3915172395683602</v>
      </c>
      <c r="K278" s="15">
        <v>4.6350976456675896</v>
      </c>
      <c r="L278" s="15">
        <v>4.7046590645447299</v>
      </c>
      <c r="M278" s="15">
        <v>3.1433932890846998</v>
      </c>
      <c r="N278" s="15">
        <v>2.3607774437387201</v>
      </c>
      <c r="O278" s="15">
        <v>4.1375240865163896</v>
      </c>
      <c r="P278" s="15">
        <v>4.8499296419468401</v>
      </c>
      <c r="Q278" s="15">
        <v>3.9672781373198398</v>
      </c>
      <c r="R278" s="15">
        <v>1.8960941610448201</v>
      </c>
      <c r="S278" s="15">
        <v>0.58282244641187297</v>
      </c>
      <c r="T278" s="15">
        <v>0.10316249876507</v>
      </c>
      <c r="U278" s="15">
        <v>0.35909515774386602</v>
      </c>
      <c r="V278" s="15">
        <v>0</v>
      </c>
      <c r="W278" s="15">
        <v>0</v>
      </c>
      <c r="X278" s="15">
        <v>0.99308551586624805</v>
      </c>
      <c r="Y278" s="15">
        <v>9.9807230387774004E-2</v>
      </c>
      <c r="Z278" s="15">
        <v>2.30740162275186E-2</v>
      </c>
      <c r="AA278" s="15">
        <v>-0.161170653230123</v>
      </c>
      <c r="AB278" s="15">
        <v>8.2070195888991795E-2</v>
      </c>
      <c r="AC278" s="15">
        <v>0.13098811299385699</v>
      </c>
      <c r="AE278">
        <f t="array" ref="AE278">IF(COUNTIF('Cost regression results'!$H$7:$H$10,1)=0,EXP(SUMPRODUCT(--B278:AC278,TRANSPOSE('Cost regression results'!$H$3:$H$30)))/(1+EXP(SUMPRODUCT(--B278:AC278,TRANSPOSE('Cost regression results'!$H$3:$H$30)))),1)</f>
        <v>0.10660345497506549</v>
      </c>
      <c r="AF278">
        <f>'cost part 2 bs coef'!AE278</f>
        <v>2525.9716389744458</v>
      </c>
      <c r="AG278">
        <f t="shared" si="4"/>
        <v>269.27730388370469</v>
      </c>
    </row>
    <row r="279" spans="1:33" x14ac:dyDescent="0.3">
      <c r="A279">
        <v>278</v>
      </c>
      <c r="B279" s="15">
        <v>-2.2299904625085798</v>
      </c>
      <c r="C279" s="15">
        <v>2.0260488659989599</v>
      </c>
      <c r="D279" s="15">
        <v>3.1428704576734399</v>
      </c>
      <c r="E279" s="15">
        <v>2.7291850504277999</v>
      </c>
      <c r="F279" s="15">
        <v>0</v>
      </c>
      <c r="G279" s="15">
        <v>0</v>
      </c>
      <c r="H279" s="15">
        <v>0</v>
      </c>
      <c r="I279" s="15">
        <v>0</v>
      </c>
      <c r="J279" s="15">
        <v>5.0040359742536298</v>
      </c>
      <c r="K279" s="15">
        <v>4.5711340804865603</v>
      </c>
      <c r="L279" s="15">
        <v>4.5645035205162596</v>
      </c>
      <c r="M279" s="15">
        <v>2.8224238850155201</v>
      </c>
      <c r="N279" s="15">
        <v>2.5847622512424802</v>
      </c>
      <c r="O279" s="15">
        <v>4.1011126003047202</v>
      </c>
      <c r="P279" s="15">
        <v>4.94409165362707</v>
      </c>
      <c r="Q279" s="15">
        <v>4.0809188527334603</v>
      </c>
      <c r="R279" s="15">
        <v>1.6627104331389699</v>
      </c>
      <c r="S279" s="15">
        <v>0.47451026610104302</v>
      </c>
      <c r="T279" s="15">
        <v>9.3276439304796593E-2</v>
      </c>
      <c r="U279" s="15">
        <v>0.29214279539167598</v>
      </c>
      <c r="V279" s="15">
        <v>0</v>
      </c>
      <c r="W279" s="15">
        <v>0</v>
      </c>
      <c r="X279" s="15">
        <v>1.2098399656357399</v>
      </c>
      <c r="Y279" s="15">
        <v>8.0880903130300594E-2</v>
      </c>
      <c r="Z279" s="15">
        <v>2.4740018888690801E-2</v>
      </c>
      <c r="AA279" s="15">
        <v>-0.17362819134924601</v>
      </c>
      <c r="AB279" s="15">
        <v>0.14475748551607201</v>
      </c>
      <c r="AC279" s="15">
        <v>0.145174237196805</v>
      </c>
      <c r="AE279">
        <f t="array" ref="AE279">IF(COUNTIF('Cost regression results'!$H$7:$H$10,1)=0,EXP(SUMPRODUCT(--B279:AC279,TRANSPOSE('Cost regression results'!$H$3:$H$30)))/(1+EXP(SUMPRODUCT(--B279:AC279,TRANSPOSE('Cost regression results'!$H$3:$H$30)))),1)</f>
        <v>0.10395504520554529</v>
      </c>
      <c r="AF279">
        <f>'cost part 2 bs coef'!AE279</f>
        <v>2561.2932441163666</v>
      </c>
      <c r="AG279">
        <f t="shared" si="4"/>
        <v>266.2593549767746</v>
      </c>
    </row>
    <row r="280" spans="1:33" x14ac:dyDescent="0.3">
      <c r="A280">
        <v>279</v>
      </c>
      <c r="B280" s="15">
        <v>-2.2481328238612601</v>
      </c>
      <c r="C280" s="15">
        <v>1.9128394854574799</v>
      </c>
      <c r="D280" s="15">
        <v>3.4445576788402201</v>
      </c>
      <c r="E280" s="15">
        <v>2.7143976738641902</v>
      </c>
      <c r="F280" s="15">
        <v>0</v>
      </c>
      <c r="G280" s="15">
        <v>0</v>
      </c>
      <c r="H280" s="15">
        <v>0</v>
      </c>
      <c r="I280" s="15">
        <v>0</v>
      </c>
      <c r="J280" s="15">
        <v>5.0632397361591499</v>
      </c>
      <c r="K280" s="15">
        <v>4.3211985787830303</v>
      </c>
      <c r="L280" s="15">
        <v>4.7052834511850001</v>
      </c>
      <c r="M280" s="15">
        <v>3.0622741992630602</v>
      </c>
      <c r="N280" s="15">
        <v>2.4596740736022502</v>
      </c>
      <c r="O280" s="15">
        <v>4.0459140203861299</v>
      </c>
      <c r="P280" s="15">
        <v>4.1049803409516104</v>
      </c>
      <c r="Q280" s="15">
        <v>3.7621577896521701</v>
      </c>
      <c r="R280" s="15">
        <v>1.5737101791304799</v>
      </c>
      <c r="S280" s="15">
        <v>0.63378894142387399</v>
      </c>
      <c r="T280" s="15">
        <v>0.14401748777051701</v>
      </c>
      <c r="U280" s="15">
        <v>0.28782262236601103</v>
      </c>
      <c r="V280" s="15">
        <v>0</v>
      </c>
      <c r="W280" s="15">
        <v>0</v>
      </c>
      <c r="X280" s="15">
        <v>1.1928873510464399</v>
      </c>
      <c r="Y280" s="15">
        <v>0.10682247892742799</v>
      </c>
      <c r="Z280" s="15">
        <v>1.9646674270005E-2</v>
      </c>
      <c r="AA280" s="15">
        <v>-0.18916049250030201</v>
      </c>
      <c r="AB280" s="15">
        <v>0.13885948639145501</v>
      </c>
      <c r="AC280" s="15">
        <v>7.8315542157186904E-2</v>
      </c>
      <c r="AE280">
        <f t="array" ref="AE280">IF(COUNTIF('Cost regression results'!$H$7:$H$10,1)=0,EXP(SUMPRODUCT(--B280:AC280,TRANSPOSE('Cost regression results'!$H$3:$H$30)))/(1+EXP(SUMPRODUCT(--B280:AC280,TRANSPOSE('Cost regression results'!$H$3:$H$30)))),1)</f>
        <v>0.10737223694469748</v>
      </c>
      <c r="AF280">
        <f>'cost part 2 bs coef'!AE280</f>
        <v>2447.8280760946468</v>
      </c>
      <c r="AG280">
        <f t="shared" si="4"/>
        <v>262.82877618631738</v>
      </c>
    </row>
    <row r="281" spans="1:33" x14ac:dyDescent="0.3">
      <c r="A281">
        <v>280</v>
      </c>
      <c r="B281" s="15">
        <v>-2.2110594087374298</v>
      </c>
      <c r="C281" s="15">
        <v>1.9669090234761299</v>
      </c>
      <c r="D281" s="15">
        <v>3.14998987106924</v>
      </c>
      <c r="E281" s="15">
        <v>2.4404082483977501</v>
      </c>
      <c r="F281" s="15">
        <v>0</v>
      </c>
      <c r="G281" s="15">
        <v>0</v>
      </c>
      <c r="H281" s="15">
        <v>0</v>
      </c>
      <c r="I281" s="15">
        <v>0</v>
      </c>
      <c r="J281" s="15">
        <v>5.0593636413099903</v>
      </c>
      <c r="K281" s="15">
        <v>4.3047910185698202</v>
      </c>
      <c r="L281" s="15">
        <v>3.9091703045711501</v>
      </c>
      <c r="M281" s="15">
        <v>2.9916437267876299</v>
      </c>
      <c r="N281" s="15">
        <v>2.5121071913914998</v>
      </c>
      <c r="O281" s="15">
        <v>4.1828403089608797</v>
      </c>
      <c r="P281" s="15">
        <v>4.4483941598355701</v>
      </c>
      <c r="Q281" s="15">
        <v>3.9213382202142899</v>
      </c>
      <c r="R281" s="15">
        <v>1.2531531402840299</v>
      </c>
      <c r="S281" s="15">
        <v>0.65981665191088601</v>
      </c>
      <c r="T281" s="15">
        <v>0.12466054403271699</v>
      </c>
      <c r="U281" s="15">
        <v>0.23935690976242699</v>
      </c>
      <c r="V281" s="15">
        <v>0</v>
      </c>
      <c r="W281" s="15">
        <v>0</v>
      </c>
      <c r="X281" s="15">
        <v>1.0574734305134299</v>
      </c>
      <c r="Y281" s="15">
        <v>9.7751188939846301E-2</v>
      </c>
      <c r="Z281" s="15">
        <v>2.1959624511713401E-2</v>
      </c>
      <c r="AA281" s="15">
        <v>-0.18741102185594799</v>
      </c>
      <c r="AB281" s="15">
        <v>0.12654751102151501</v>
      </c>
      <c r="AC281" s="15">
        <v>0.102627729400766</v>
      </c>
      <c r="AE281">
        <f t="array" ref="AE281">IF(COUNTIF('Cost regression results'!$H$7:$H$10,1)=0,EXP(SUMPRODUCT(--B281:AC281,TRANSPOSE('Cost regression results'!$H$3:$H$30)))/(1+EXP(SUMPRODUCT(--B281:AC281,TRANSPOSE('Cost regression results'!$H$3:$H$30)))),1)</f>
        <v>0.10892484714422673</v>
      </c>
      <c r="AF281">
        <f>'cost part 2 bs coef'!AE281</f>
        <v>2527.9193351102381</v>
      </c>
      <c r="AG281">
        <f t="shared" si="4"/>
        <v>275.35322716981796</v>
      </c>
    </row>
    <row r="282" spans="1:33" x14ac:dyDescent="0.3">
      <c r="A282">
        <v>281</v>
      </c>
      <c r="B282" s="15">
        <v>-2.2840148994757001</v>
      </c>
      <c r="C282" s="15">
        <v>1.98883311363347</v>
      </c>
      <c r="D282" s="15">
        <v>3.28584703331562</v>
      </c>
      <c r="E282" s="15">
        <v>2.6008689493822699</v>
      </c>
      <c r="F282" s="15">
        <v>0</v>
      </c>
      <c r="G282" s="15">
        <v>0</v>
      </c>
      <c r="H282" s="15">
        <v>0</v>
      </c>
      <c r="I282" s="15">
        <v>0</v>
      </c>
      <c r="J282" s="15">
        <v>5.56209278267439</v>
      </c>
      <c r="K282" s="15">
        <v>4.5670455630104501</v>
      </c>
      <c r="L282" s="15">
        <v>4.3023378679153002</v>
      </c>
      <c r="M282" s="15">
        <v>2.77256245189897</v>
      </c>
      <c r="N282" s="15">
        <v>2.5437447765095</v>
      </c>
      <c r="O282" s="15">
        <v>4.2735772828924299</v>
      </c>
      <c r="P282" s="15">
        <v>4.7974227756875099</v>
      </c>
      <c r="Q282" s="15">
        <v>4.2009698237877</v>
      </c>
      <c r="R282" s="15">
        <v>2.9680627516704501</v>
      </c>
      <c r="S282" s="15">
        <v>0.64951098892569503</v>
      </c>
      <c r="T282" s="15">
        <v>0.19475079528834099</v>
      </c>
      <c r="U282" s="15">
        <v>0.21829278515358999</v>
      </c>
      <c r="V282" s="15">
        <v>0</v>
      </c>
      <c r="W282" s="15">
        <v>0</v>
      </c>
      <c r="X282" s="15">
        <v>0.94584185027100498</v>
      </c>
      <c r="Y282" s="15">
        <v>0.12329261882878099</v>
      </c>
      <c r="Z282" s="15">
        <v>2.1870178737202602E-2</v>
      </c>
      <c r="AA282" s="15">
        <v>-0.16124559047878501</v>
      </c>
      <c r="AB282" s="15">
        <v>0.12691423137324001</v>
      </c>
      <c r="AC282" s="15">
        <v>9.1274593447399105E-2</v>
      </c>
      <c r="AE282">
        <f t="array" ref="AE282">IF(COUNTIF('Cost regression results'!$H$7:$H$10,1)=0,EXP(SUMPRODUCT(--B282:AC282,TRANSPOSE('Cost regression results'!$H$3:$H$30)))/(1+EXP(SUMPRODUCT(--B282:AC282,TRANSPOSE('Cost regression results'!$H$3:$H$30)))),1)</f>
        <v>0.10865312149425581</v>
      </c>
      <c r="AF282">
        <f>'cost part 2 bs coef'!AE282</f>
        <v>2498.175726540434</v>
      </c>
      <c r="AG282">
        <f t="shared" si="4"/>
        <v>271.43459072979857</v>
      </c>
    </row>
    <row r="283" spans="1:33" x14ac:dyDescent="0.3">
      <c r="A283">
        <v>282</v>
      </c>
      <c r="B283" s="15">
        <v>-2.2194907357410001</v>
      </c>
      <c r="C283" s="15">
        <v>1.8946700716481599</v>
      </c>
      <c r="D283" s="15">
        <v>3.1821166190208601</v>
      </c>
      <c r="E283" s="15">
        <v>2.0992367129665399</v>
      </c>
      <c r="F283" s="15">
        <v>0</v>
      </c>
      <c r="G283" s="15">
        <v>0</v>
      </c>
      <c r="H283" s="15">
        <v>0</v>
      </c>
      <c r="I283" s="15">
        <v>0</v>
      </c>
      <c r="J283" s="15">
        <v>5.2716706665858704</v>
      </c>
      <c r="K283" s="15">
        <v>4.4885565875073796</v>
      </c>
      <c r="L283" s="15">
        <v>4.6488630235344299</v>
      </c>
      <c r="M283" s="15">
        <v>2.6441011029502999</v>
      </c>
      <c r="N283" s="15">
        <v>2.4862556850319599</v>
      </c>
      <c r="O283" s="15">
        <v>4.2964931254864203</v>
      </c>
      <c r="P283" s="15">
        <v>4.3400106675721304</v>
      </c>
      <c r="Q283" s="15">
        <v>3.7117284538192101</v>
      </c>
      <c r="R283" s="15">
        <v>1.6748849592761801</v>
      </c>
      <c r="S283" s="15">
        <v>0.62574411385602102</v>
      </c>
      <c r="T283" s="15">
        <v>0.151597602090524</v>
      </c>
      <c r="U283" s="15">
        <v>0.24335646928244001</v>
      </c>
      <c r="V283" s="15">
        <v>0</v>
      </c>
      <c r="W283" s="15">
        <v>0</v>
      </c>
      <c r="X283" s="15">
        <v>1.0736234401234099</v>
      </c>
      <c r="Y283" s="15">
        <v>3.9649022182341197E-2</v>
      </c>
      <c r="Z283" s="15">
        <v>2.2901013361128399E-2</v>
      </c>
      <c r="AA283" s="15">
        <v>-0.148758822340881</v>
      </c>
      <c r="AB283" s="15">
        <v>0.142858990290431</v>
      </c>
      <c r="AC283" s="15">
        <v>9.3521696810391006E-2</v>
      </c>
      <c r="AE283">
        <f t="array" ref="AE283">IF(COUNTIF('Cost regression results'!$H$7:$H$10,1)=0,EXP(SUMPRODUCT(--B283:AC283,TRANSPOSE('Cost regression results'!$H$3:$H$30)))/(1+EXP(SUMPRODUCT(--B283:AC283,TRANSPOSE('Cost regression results'!$H$3:$H$30)))),1)</f>
        <v>0.11066918575168673</v>
      </c>
      <c r="AF283">
        <f>'cost part 2 bs coef'!AE283</f>
        <v>2575.7047064971198</v>
      </c>
      <c r="AG283">
        <f t="shared" si="4"/>
        <v>285.0511426048235</v>
      </c>
    </row>
    <row r="284" spans="1:33" x14ac:dyDescent="0.3">
      <c r="A284">
        <v>283</v>
      </c>
      <c r="B284" s="15">
        <v>-2.1877259298990999</v>
      </c>
      <c r="C284" s="15">
        <v>1.8939758010971499</v>
      </c>
      <c r="D284" s="15">
        <v>3.9402907417530799</v>
      </c>
      <c r="E284" s="15">
        <v>2.7350951782741801</v>
      </c>
      <c r="F284" s="15">
        <v>0</v>
      </c>
      <c r="G284" s="15">
        <v>0</v>
      </c>
      <c r="H284" s="15">
        <v>0</v>
      </c>
      <c r="I284" s="15">
        <v>0</v>
      </c>
      <c r="J284" s="15">
        <v>4.6729742011583699</v>
      </c>
      <c r="K284" s="15">
        <v>4.5303996884830102</v>
      </c>
      <c r="L284" s="15">
        <v>3.67489013420805</v>
      </c>
      <c r="M284" s="15">
        <v>3.0629123066450599</v>
      </c>
      <c r="N284" s="15">
        <v>2.3937571654986298</v>
      </c>
      <c r="O284" s="15">
        <v>4.1043930239709896</v>
      </c>
      <c r="P284" s="15">
        <v>4.5825303446636303</v>
      </c>
      <c r="Q284" s="15">
        <v>3.7692814461138999</v>
      </c>
      <c r="R284" s="15">
        <v>1.51917455464717</v>
      </c>
      <c r="S284" s="15">
        <v>0.46654745060936298</v>
      </c>
      <c r="T284" s="15">
        <v>0.215294562223736</v>
      </c>
      <c r="U284" s="15">
        <v>0.30564280381183101</v>
      </c>
      <c r="V284" s="15">
        <v>0</v>
      </c>
      <c r="W284" s="15">
        <v>0</v>
      </c>
      <c r="X284" s="15">
        <v>1.0605489546635001</v>
      </c>
      <c r="Y284" s="15">
        <v>0.110944208116676</v>
      </c>
      <c r="Z284" s="15">
        <v>2.0085587259639E-2</v>
      </c>
      <c r="AA284" s="15">
        <v>-0.26914199067917299</v>
      </c>
      <c r="AB284" s="15">
        <v>8.4529912326553297E-2</v>
      </c>
      <c r="AC284" s="15">
        <v>8.5026640671731907E-2</v>
      </c>
      <c r="AE284">
        <f t="array" ref="AE284">IF(COUNTIF('Cost regression results'!$H$7:$H$10,1)=0,EXP(SUMPRODUCT(--B284:AC284,TRANSPOSE('Cost regression results'!$H$3:$H$30)))/(1+EXP(SUMPRODUCT(--B284:AC284,TRANSPOSE('Cost regression results'!$H$3:$H$30)))),1)</f>
        <v>0.12062856303344505</v>
      </c>
      <c r="AF284">
        <f>'cost part 2 bs coef'!AE284</f>
        <v>2422.9934368374938</v>
      </c>
      <c r="AG284">
        <f t="shared" si="4"/>
        <v>292.28221652517527</v>
      </c>
    </row>
    <row r="285" spans="1:33" x14ac:dyDescent="0.3">
      <c r="A285">
        <v>284</v>
      </c>
      <c r="B285" s="15">
        <v>-2.2775994882413602</v>
      </c>
      <c r="C285" s="15">
        <v>2.1962634404093699</v>
      </c>
      <c r="D285" s="15">
        <v>3.55834928244388</v>
      </c>
      <c r="E285" s="15">
        <v>2.14594693780756</v>
      </c>
      <c r="F285" s="15">
        <v>0</v>
      </c>
      <c r="G285" s="15">
        <v>0</v>
      </c>
      <c r="H285" s="15">
        <v>0</v>
      </c>
      <c r="I285" s="15">
        <v>0</v>
      </c>
      <c r="J285" s="15">
        <v>4.9469610703154796</v>
      </c>
      <c r="K285" s="15">
        <v>4.3303397650396898</v>
      </c>
      <c r="L285" s="15">
        <v>4.3304562028993203</v>
      </c>
      <c r="M285" s="15">
        <v>2.9213322030078102</v>
      </c>
      <c r="N285" s="15">
        <v>2.4275590093475601</v>
      </c>
      <c r="O285" s="15">
        <v>4.0493019509593902</v>
      </c>
      <c r="P285" s="15">
        <v>5.1235502910710098</v>
      </c>
      <c r="Q285" s="15">
        <v>3.9135801237819599</v>
      </c>
      <c r="R285" s="15">
        <v>1.1364042697988901</v>
      </c>
      <c r="S285" s="15">
        <v>0.61295255123526105</v>
      </c>
      <c r="T285" s="15">
        <v>0.10451653680936999</v>
      </c>
      <c r="U285" s="15">
        <v>0.25800917078660002</v>
      </c>
      <c r="V285" s="15">
        <v>0</v>
      </c>
      <c r="W285" s="15">
        <v>0</v>
      </c>
      <c r="X285" s="15">
        <v>0.98366410750327204</v>
      </c>
      <c r="Y285" s="15">
        <v>0.14000443039400401</v>
      </c>
      <c r="Z285" s="15">
        <v>1.6270022133666798E-2</v>
      </c>
      <c r="AA285" s="15">
        <v>-0.12672833197547201</v>
      </c>
      <c r="AB285" s="15">
        <v>0.13521689697547501</v>
      </c>
      <c r="AC285" s="15">
        <v>0.145466309573372</v>
      </c>
      <c r="AE285">
        <f t="array" ref="AE285">IF(COUNTIF('Cost regression results'!$H$7:$H$10,1)=0,EXP(SUMPRODUCT(--B285:AC285,TRANSPOSE('Cost regression results'!$H$3:$H$30)))/(1+EXP(SUMPRODUCT(--B285:AC285,TRANSPOSE('Cost regression results'!$H$3:$H$30)))),1)</f>
        <v>0.10115360388725145</v>
      </c>
      <c r="AF285">
        <f>'cost part 2 bs coef'!AE285</f>
        <v>2457.2961018601763</v>
      </c>
      <c r="AG285">
        <f t="shared" si="4"/>
        <v>248.56435652125137</v>
      </c>
    </row>
    <row r="286" spans="1:33" x14ac:dyDescent="0.3">
      <c r="A286">
        <v>285</v>
      </c>
      <c r="B286" s="15">
        <v>-2.2320076948568599</v>
      </c>
      <c r="C286" s="15">
        <v>1.93011024673916</v>
      </c>
      <c r="D286" s="15">
        <v>3.5084459609534502</v>
      </c>
      <c r="E286" s="15">
        <v>2.4811287215790601</v>
      </c>
      <c r="F286" s="15">
        <v>0</v>
      </c>
      <c r="G286" s="15">
        <v>0</v>
      </c>
      <c r="H286" s="15">
        <v>0</v>
      </c>
      <c r="I286" s="15">
        <v>0</v>
      </c>
      <c r="J286" s="15">
        <v>4.94262215255943</v>
      </c>
      <c r="K286" s="15">
        <v>4.2016051368837797</v>
      </c>
      <c r="L286" s="15">
        <v>4.3202410364841999</v>
      </c>
      <c r="M286" s="15">
        <v>3.0124940403700502</v>
      </c>
      <c r="N286" s="15">
        <v>2.66729055546821</v>
      </c>
      <c r="O286" s="15">
        <v>4.1166177987088899</v>
      </c>
      <c r="P286" s="15">
        <v>3.88595464389509</v>
      </c>
      <c r="Q286" s="15">
        <v>3.9513974368440801</v>
      </c>
      <c r="R286" s="15">
        <v>1.88326722892486</v>
      </c>
      <c r="S286" s="15">
        <v>0.644044004045213</v>
      </c>
      <c r="T286" s="15">
        <v>0.106269398464141</v>
      </c>
      <c r="U286" s="15">
        <v>0.287892895608579</v>
      </c>
      <c r="V286" s="15">
        <v>0</v>
      </c>
      <c r="W286" s="15">
        <v>0</v>
      </c>
      <c r="X286" s="15">
        <v>0.955231401356747</v>
      </c>
      <c r="Y286" s="15">
        <v>7.2477678337557E-2</v>
      </c>
      <c r="Z286" s="15">
        <v>2.6672207056481601E-2</v>
      </c>
      <c r="AA286" s="15">
        <v>-0.176527472841603</v>
      </c>
      <c r="AB286" s="15">
        <v>0.15123770131433101</v>
      </c>
      <c r="AC286" s="15">
        <v>0.15141331960629101</v>
      </c>
      <c r="AE286">
        <f t="array" ref="AE286">IF(COUNTIF('Cost regression results'!$H$7:$H$10,1)=0,EXP(SUMPRODUCT(--B286:AC286,TRANSPOSE('Cost regression results'!$H$3:$H$30)))/(1+EXP(SUMPRODUCT(--B286:AC286,TRANSPOSE('Cost regression results'!$H$3:$H$30)))),1)</f>
        <v>0.10485485279036195</v>
      </c>
      <c r="AF286">
        <f>'cost part 2 bs coef'!AE286</f>
        <v>2512.0224698237785</v>
      </c>
      <c r="AG286">
        <f t="shared" si="4"/>
        <v>263.39774627945377</v>
      </c>
    </row>
    <row r="287" spans="1:33" x14ac:dyDescent="0.3">
      <c r="A287">
        <v>286</v>
      </c>
      <c r="B287" s="15">
        <v>-2.2500786870285201</v>
      </c>
      <c r="C287" s="15">
        <v>1.9685426554973</v>
      </c>
      <c r="D287" s="15">
        <v>3.55575535473027</v>
      </c>
      <c r="E287" s="15">
        <v>2.4213973216029299</v>
      </c>
      <c r="F287" s="15">
        <v>0</v>
      </c>
      <c r="G287" s="15">
        <v>0</v>
      </c>
      <c r="H287" s="15">
        <v>0</v>
      </c>
      <c r="I287" s="15">
        <v>0</v>
      </c>
      <c r="J287" s="15">
        <v>5.0646603190646902</v>
      </c>
      <c r="K287" s="15">
        <v>4.6125283629859499</v>
      </c>
      <c r="L287" s="15">
        <v>4.1784439536892197</v>
      </c>
      <c r="M287" s="15">
        <v>2.9010771999892699</v>
      </c>
      <c r="N287" s="15">
        <v>2.5097199159937098</v>
      </c>
      <c r="O287" s="15">
        <v>4.1042372810035701</v>
      </c>
      <c r="P287" s="15">
        <v>4.4951990058850004</v>
      </c>
      <c r="Q287" s="15">
        <v>3.80893996159161</v>
      </c>
      <c r="R287" s="15">
        <v>1.9454277995328899</v>
      </c>
      <c r="S287" s="15">
        <v>0.45717221824917997</v>
      </c>
      <c r="T287" s="15">
        <v>0.141500065484468</v>
      </c>
      <c r="U287" s="15">
        <v>0.274916239662161</v>
      </c>
      <c r="V287" s="15">
        <v>0</v>
      </c>
      <c r="W287" s="15">
        <v>0</v>
      </c>
      <c r="X287" s="15">
        <v>0.98099564793170302</v>
      </c>
      <c r="Y287" s="15">
        <v>9.1047702002791095E-2</v>
      </c>
      <c r="Z287" s="15">
        <v>2.5438383444755699E-2</v>
      </c>
      <c r="AA287" s="15">
        <v>-0.22238117831203499</v>
      </c>
      <c r="AB287" s="15">
        <v>0.17313238096568101</v>
      </c>
      <c r="AC287" s="15">
        <v>9.41958491062964E-2</v>
      </c>
      <c r="AE287">
        <f t="array" ref="AE287">IF(COUNTIF('Cost regression results'!$H$7:$H$10,1)=0,EXP(SUMPRODUCT(--B287:AC287,TRANSPOSE('Cost regression results'!$H$3:$H$30)))/(1+EXP(SUMPRODUCT(--B287:AC287,TRANSPOSE('Cost regression results'!$H$3:$H$30)))),1)</f>
        <v>0.10655861800750124</v>
      </c>
      <c r="AF287">
        <f>'cost part 2 bs coef'!AE287</f>
        <v>2656.5269379185675</v>
      </c>
      <c r="AG287">
        <f t="shared" si="4"/>
        <v>283.07583920430159</v>
      </c>
    </row>
    <row r="288" spans="1:33" x14ac:dyDescent="0.3">
      <c r="A288">
        <v>287</v>
      </c>
      <c r="B288" s="15">
        <v>-2.14123575402856</v>
      </c>
      <c r="C288" s="15">
        <v>1.7486125548925799</v>
      </c>
      <c r="D288" s="15">
        <v>3.3517412920462801</v>
      </c>
      <c r="E288" s="15">
        <v>2.4463437073360499</v>
      </c>
      <c r="F288" s="15">
        <v>0</v>
      </c>
      <c r="G288" s="15">
        <v>0</v>
      </c>
      <c r="H288" s="15">
        <v>0</v>
      </c>
      <c r="I288" s="15">
        <v>0</v>
      </c>
      <c r="J288" s="15">
        <v>5.0820065399120899</v>
      </c>
      <c r="K288" s="15">
        <v>4.4219212883631096</v>
      </c>
      <c r="L288" s="15">
        <v>3.9540560696630598</v>
      </c>
      <c r="M288" s="15">
        <v>3.1232167091285499</v>
      </c>
      <c r="N288" s="15">
        <v>2.2943511111872898</v>
      </c>
      <c r="O288" s="15">
        <v>4.1207443287510097</v>
      </c>
      <c r="P288" s="15">
        <v>4.6643325670698603</v>
      </c>
      <c r="Q288" s="15">
        <v>3.87106049962581</v>
      </c>
      <c r="R288" s="15">
        <v>1.3690689690069699</v>
      </c>
      <c r="S288" s="15">
        <v>0.61914458460454003</v>
      </c>
      <c r="T288" s="15">
        <v>7.5092812341336093E-2</v>
      </c>
      <c r="U288" s="15">
        <v>0.29957897870018801</v>
      </c>
      <c r="V288" s="15">
        <v>0</v>
      </c>
      <c r="W288" s="15">
        <v>0</v>
      </c>
      <c r="X288" s="15">
        <v>0.83557514095043695</v>
      </c>
      <c r="Y288" s="15">
        <v>4.8731036353911003E-2</v>
      </c>
      <c r="Z288" s="15">
        <v>2.4420807329000201E-2</v>
      </c>
      <c r="AA288" s="15">
        <v>-0.19243167099245501</v>
      </c>
      <c r="AB288" s="15">
        <v>0.14481154471699201</v>
      </c>
      <c r="AC288" s="15">
        <v>0.102720670444746</v>
      </c>
      <c r="AE288">
        <f t="array" ref="AE288">IF(COUNTIF('Cost regression results'!$H$7:$H$10,1)=0,EXP(SUMPRODUCT(--B288:AC288,TRANSPOSE('Cost regression results'!$H$3:$H$30)))/(1+EXP(SUMPRODUCT(--B288:AC288,TRANSPOSE('Cost regression results'!$H$3:$H$30)))),1)</f>
        <v>0.1107367540527089</v>
      </c>
      <c r="AF288">
        <f>'cost part 2 bs coef'!AE288</f>
        <v>2563.1158934394066</v>
      </c>
      <c r="AG288">
        <f t="shared" si="4"/>
        <v>283.83113430038878</v>
      </c>
    </row>
    <row r="289" spans="1:33" x14ac:dyDescent="0.3">
      <c r="A289">
        <v>288</v>
      </c>
      <c r="B289" s="15">
        <v>-2.1490365305421402</v>
      </c>
      <c r="C289" s="15">
        <v>2.17190999985135</v>
      </c>
      <c r="D289" s="15">
        <v>3.5706628140902099</v>
      </c>
      <c r="E289" s="15">
        <v>2.8610231178318699</v>
      </c>
      <c r="F289" s="15">
        <v>0</v>
      </c>
      <c r="G289" s="15">
        <v>0</v>
      </c>
      <c r="H289" s="15">
        <v>0</v>
      </c>
      <c r="I289" s="15">
        <v>0</v>
      </c>
      <c r="J289" s="15">
        <v>5.5103774861753898</v>
      </c>
      <c r="K289" s="15">
        <v>4.2916101623497402</v>
      </c>
      <c r="L289" s="15">
        <v>4.3612339635663098</v>
      </c>
      <c r="M289" s="15">
        <v>3.2636153029420298</v>
      </c>
      <c r="N289" s="15">
        <v>2.2526780824113501</v>
      </c>
      <c r="O289" s="15">
        <v>3.9366915055655198</v>
      </c>
      <c r="P289" s="15">
        <v>4.34499663358626</v>
      </c>
      <c r="Q289" s="15">
        <v>3.7103154149458502</v>
      </c>
      <c r="R289" s="15">
        <v>1.6332552693003599</v>
      </c>
      <c r="S289" s="15">
        <v>0.59289580245150597</v>
      </c>
      <c r="T289" s="15">
        <v>0.205461697085424</v>
      </c>
      <c r="U289" s="15">
        <v>0.27280010798084697</v>
      </c>
      <c r="V289" s="15">
        <v>0</v>
      </c>
      <c r="W289" s="15">
        <v>0</v>
      </c>
      <c r="X289" s="15">
        <v>0.84013052074432004</v>
      </c>
      <c r="Y289" s="15">
        <v>3.7652129644250097E-2</v>
      </c>
      <c r="Z289" s="15">
        <v>2.30920847494657E-2</v>
      </c>
      <c r="AA289" s="15">
        <v>-0.19270936539817299</v>
      </c>
      <c r="AB289" s="15">
        <v>5.7751807424172699E-2</v>
      </c>
      <c r="AC289" s="15">
        <v>8.4321258613881803E-2</v>
      </c>
      <c r="AE289">
        <f t="array" ref="AE289">IF(COUNTIF('Cost regression results'!$H$7:$H$10,1)=0,EXP(SUMPRODUCT(--B289:AC289,TRANSPOSE('Cost regression results'!$H$3:$H$30)))/(1+EXP(SUMPRODUCT(--B289:AC289,TRANSPOSE('Cost regression results'!$H$3:$H$30)))),1)</f>
        <v>0.12349526483557789</v>
      </c>
      <c r="AF289">
        <f>'cost part 2 bs coef'!AE289</f>
        <v>2463.9271423225305</v>
      </c>
      <c r="AG289">
        <f t="shared" si="4"/>
        <v>304.2833349766895</v>
      </c>
    </row>
    <row r="290" spans="1:33" x14ac:dyDescent="0.3">
      <c r="A290">
        <v>289</v>
      </c>
      <c r="B290" s="15">
        <v>-2.2237099228739399</v>
      </c>
      <c r="C290" s="15">
        <v>1.66722347300133</v>
      </c>
      <c r="D290" s="15">
        <v>3.88228931106985</v>
      </c>
      <c r="E290" s="15">
        <v>2.88245402438034</v>
      </c>
      <c r="F290" s="15">
        <v>0</v>
      </c>
      <c r="G290" s="15">
        <v>0</v>
      </c>
      <c r="H290" s="15">
        <v>0</v>
      </c>
      <c r="I290" s="15">
        <v>0</v>
      </c>
      <c r="J290" s="15">
        <v>4.6739165476906699</v>
      </c>
      <c r="K290" s="15">
        <v>4.4518374862982197</v>
      </c>
      <c r="L290" s="15">
        <v>4.7577844164118499</v>
      </c>
      <c r="M290" s="15">
        <v>3.1030212754491502</v>
      </c>
      <c r="N290" s="15">
        <v>2.3270240470227201</v>
      </c>
      <c r="O290" s="15">
        <v>4.0075316874346996</v>
      </c>
      <c r="P290" s="15">
        <v>4.0182632781069296</v>
      </c>
      <c r="Q290" s="15">
        <v>3.7172318296270501</v>
      </c>
      <c r="R290" s="15">
        <v>1.84224724688023</v>
      </c>
      <c r="S290" s="15">
        <v>0.59730275982463898</v>
      </c>
      <c r="T290" s="15">
        <v>0.152116566239474</v>
      </c>
      <c r="U290" s="15">
        <v>0.271826003097146</v>
      </c>
      <c r="V290" s="15">
        <v>0</v>
      </c>
      <c r="W290" s="15">
        <v>0</v>
      </c>
      <c r="X290" s="15">
        <v>0.93171672343407197</v>
      </c>
      <c r="Y290" s="15">
        <v>7.1890654684707705E-2</v>
      </c>
      <c r="Z290" s="15">
        <v>2.39085502368084E-2</v>
      </c>
      <c r="AA290" s="15">
        <v>-0.22160721002839101</v>
      </c>
      <c r="AB290" s="15">
        <v>0.14248139514497199</v>
      </c>
      <c r="AC290" s="15">
        <v>0.14315799039775701</v>
      </c>
      <c r="AE290">
        <f t="array" ref="AE290">IF(COUNTIF('Cost regression results'!$H$7:$H$10,1)=0,EXP(SUMPRODUCT(--B290:AC290,TRANSPOSE('Cost regression results'!$H$3:$H$30)))/(1+EXP(SUMPRODUCT(--B290:AC290,TRANSPOSE('Cost regression results'!$H$3:$H$30)))),1)</f>
        <v>0.11023633300418055</v>
      </c>
      <c r="AF290">
        <f>'cost part 2 bs coef'!AE290</f>
        <v>2464.30989886612</v>
      </c>
      <c r="AG290">
        <f t="shared" si="4"/>
        <v>271.65648663690411</v>
      </c>
    </row>
    <row r="291" spans="1:33" x14ac:dyDescent="0.3">
      <c r="A291">
        <v>290</v>
      </c>
      <c r="B291" s="15">
        <v>-2.11843038524737</v>
      </c>
      <c r="C291" s="15">
        <v>2.0529998809875201</v>
      </c>
      <c r="D291" s="15">
        <v>3.78586541531052</v>
      </c>
      <c r="E291" s="15">
        <v>2.4094352288993801</v>
      </c>
      <c r="F291" s="15">
        <v>0</v>
      </c>
      <c r="G291" s="15">
        <v>0</v>
      </c>
      <c r="H291" s="15">
        <v>0</v>
      </c>
      <c r="I291" s="15">
        <v>0</v>
      </c>
      <c r="J291" s="15">
        <v>5.1835223737271203</v>
      </c>
      <c r="K291" s="15">
        <v>4.3972769101982303</v>
      </c>
      <c r="L291" s="15">
        <v>4.54835149342804</v>
      </c>
      <c r="M291" s="15">
        <v>2.8319912375242402</v>
      </c>
      <c r="N291" s="15">
        <v>2.4821842526425799</v>
      </c>
      <c r="O291" s="15">
        <v>4.0652211530604196</v>
      </c>
      <c r="P291" s="15">
        <v>4.7211844552677</v>
      </c>
      <c r="Q291" s="15">
        <v>3.8770570596475702</v>
      </c>
      <c r="R291" s="15">
        <v>2.0145691066712401</v>
      </c>
      <c r="S291" s="15">
        <v>0.57861117986489397</v>
      </c>
      <c r="T291" s="15">
        <v>0.11333535976419901</v>
      </c>
      <c r="U291" s="15">
        <v>0.28705628980848602</v>
      </c>
      <c r="V291" s="15">
        <v>0</v>
      </c>
      <c r="W291" s="15">
        <v>0</v>
      </c>
      <c r="X291" s="15">
        <v>0.89323167869294595</v>
      </c>
      <c r="Y291" s="15">
        <v>5.5525935535308497E-2</v>
      </c>
      <c r="Z291" s="15">
        <v>1.8444728059341199E-2</v>
      </c>
      <c r="AA291" s="15">
        <v>-0.22481872097664601</v>
      </c>
      <c r="AB291" s="15">
        <v>0.12581302639738901</v>
      </c>
      <c r="AC291" s="15">
        <v>0.100856718747596</v>
      </c>
      <c r="AE291">
        <f t="array" ref="AE291">IF(COUNTIF('Cost regression results'!$H$7:$H$10,1)=0,EXP(SUMPRODUCT(--B291:AC291,TRANSPOSE('Cost regression results'!$H$3:$H$30)))/(1+EXP(SUMPRODUCT(--B291:AC291,TRANSPOSE('Cost regression results'!$H$3:$H$30)))),1)</f>
        <v>0.11732529748909527</v>
      </c>
      <c r="AF291">
        <f>'cost part 2 bs coef'!AE291</f>
        <v>2495.4645334173219</v>
      </c>
      <c r="AG291">
        <f t="shared" si="4"/>
        <v>292.78111875667361</v>
      </c>
    </row>
    <row r="292" spans="1:33" x14ac:dyDescent="0.3">
      <c r="A292">
        <v>291</v>
      </c>
      <c r="B292" s="15">
        <v>-2.3174567653608298</v>
      </c>
      <c r="C292" s="15">
        <v>2.1726720046905599</v>
      </c>
      <c r="D292" s="15">
        <v>4.2327669650011099</v>
      </c>
      <c r="E292" s="15">
        <v>2.7626252107227001</v>
      </c>
      <c r="F292" s="15">
        <v>0</v>
      </c>
      <c r="G292" s="15">
        <v>0</v>
      </c>
      <c r="H292" s="15">
        <v>0</v>
      </c>
      <c r="I292" s="15">
        <v>0</v>
      </c>
      <c r="J292" s="15">
        <v>4.8933911149764597</v>
      </c>
      <c r="K292" s="15">
        <v>4.7895294980158596</v>
      </c>
      <c r="L292" s="15">
        <v>4.7247728051255402</v>
      </c>
      <c r="M292" s="15">
        <v>2.6326419590686001</v>
      </c>
      <c r="N292" s="15">
        <v>2.41153524305679</v>
      </c>
      <c r="O292" s="15">
        <v>4.2212543950534096</v>
      </c>
      <c r="P292" s="15">
        <v>4.0859426739570397</v>
      </c>
      <c r="Q292" s="15">
        <v>3.8593707779911299</v>
      </c>
      <c r="R292" s="15">
        <v>1.5058221000810801</v>
      </c>
      <c r="S292" s="15">
        <v>0.67462173015661098</v>
      </c>
      <c r="T292" s="15">
        <v>0.19908888609824901</v>
      </c>
      <c r="U292" s="15">
        <v>0.31096484244212302</v>
      </c>
      <c r="V292" s="15">
        <v>0</v>
      </c>
      <c r="W292" s="15">
        <v>0</v>
      </c>
      <c r="X292" s="15">
        <v>1.07537487878794</v>
      </c>
      <c r="Y292" s="15">
        <v>6.5949836113732493E-2</v>
      </c>
      <c r="Z292" s="15">
        <v>2.04430829668019E-2</v>
      </c>
      <c r="AA292" s="15">
        <v>-0.18967444772550701</v>
      </c>
      <c r="AB292" s="15">
        <v>0.18484196553420101</v>
      </c>
      <c r="AC292" s="15">
        <v>0.11850832242930499</v>
      </c>
      <c r="AE292">
        <f t="array" ref="AE292">IF(COUNTIF('Cost regression results'!$H$7:$H$10,1)=0,EXP(SUMPRODUCT(--B292:AC292,TRANSPOSE('Cost regression results'!$H$3:$H$30)))/(1+EXP(SUMPRODUCT(--B292:AC292,TRANSPOSE('Cost regression results'!$H$3:$H$30)))),1)</f>
        <v>0.10596102455115261</v>
      </c>
      <c r="AF292">
        <f>'cost part 2 bs coef'!AE292</f>
        <v>2533.1931771976388</v>
      </c>
      <c r="AG292">
        <f t="shared" si="4"/>
        <v>268.41974444185126</v>
      </c>
    </row>
    <row r="293" spans="1:33" x14ac:dyDescent="0.3">
      <c r="A293">
        <v>292</v>
      </c>
      <c r="B293" s="15">
        <v>-2.3000542361244598</v>
      </c>
      <c r="C293" s="15">
        <v>2.1595877974348499</v>
      </c>
      <c r="D293" s="15">
        <v>3.31670901096716</v>
      </c>
      <c r="E293" s="15">
        <v>2.35260305589523</v>
      </c>
      <c r="F293" s="15">
        <v>0</v>
      </c>
      <c r="G293" s="15">
        <v>0</v>
      </c>
      <c r="H293" s="15">
        <v>0</v>
      </c>
      <c r="I293" s="15">
        <v>0</v>
      </c>
      <c r="J293" s="15">
        <v>4.7392701815746001</v>
      </c>
      <c r="K293" s="15">
        <v>4.7019429897738299</v>
      </c>
      <c r="L293" s="15">
        <v>3.9804010734017701</v>
      </c>
      <c r="M293" s="15">
        <v>2.66246122167456</v>
      </c>
      <c r="N293" s="15">
        <v>2.4439896080330401</v>
      </c>
      <c r="O293" s="15">
        <v>4.2838845017270302</v>
      </c>
      <c r="P293" s="15">
        <v>4.2904582024540199</v>
      </c>
      <c r="Q293" s="15">
        <v>3.7893754289278201</v>
      </c>
      <c r="R293" s="15">
        <v>2.2753049902032498</v>
      </c>
      <c r="S293" s="15">
        <v>0.55080781779933596</v>
      </c>
      <c r="T293" s="15">
        <v>0.18138138760123501</v>
      </c>
      <c r="U293" s="15">
        <v>0.214600999939312</v>
      </c>
      <c r="V293" s="15">
        <v>0</v>
      </c>
      <c r="W293" s="15">
        <v>0</v>
      </c>
      <c r="X293" s="15">
        <v>0.87705538034785302</v>
      </c>
      <c r="Y293" s="15">
        <v>9.69024698654571E-2</v>
      </c>
      <c r="Z293" s="15">
        <v>2.5122829941704099E-2</v>
      </c>
      <c r="AA293" s="15">
        <v>-0.18571913762551001</v>
      </c>
      <c r="AB293" s="15">
        <v>0.17028269395351001</v>
      </c>
      <c r="AC293" s="15">
        <v>0.12563021207147099</v>
      </c>
      <c r="AE293">
        <f t="array" ref="AE293">IF(COUNTIF('Cost regression results'!$H$7:$H$10,1)=0,EXP(SUMPRODUCT(--B293:AC293,TRANSPOSE('Cost regression results'!$H$3:$H$30)))/(1+EXP(SUMPRODUCT(--B293:AC293,TRANSPOSE('Cost regression results'!$H$3:$H$30)))),1)</f>
        <v>0.10562228266272955</v>
      </c>
      <c r="AF293">
        <f>'cost part 2 bs coef'!AE293</f>
        <v>2414.5830009572014</v>
      </c>
      <c r="AG293">
        <f t="shared" si="4"/>
        <v>255.03376823972332</v>
      </c>
    </row>
    <row r="294" spans="1:33" x14ac:dyDescent="0.3">
      <c r="A294">
        <v>293</v>
      </c>
      <c r="B294" s="15">
        <v>-2.1389968324986399</v>
      </c>
      <c r="C294" s="15">
        <v>2.1338208992309</v>
      </c>
      <c r="D294" s="15">
        <v>3.7681049387566099</v>
      </c>
      <c r="E294" s="15">
        <v>2.3785117656195398</v>
      </c>
      <c r="F294" s="15">
        <v>0</v>
      </c>
      <c r="G294" s="15">
        <v>0</v>
      </c>
      <c r="H294" s="15">
        <v>0</v>
      </c>
      <c r="I294" s="15">
        <v>0</v>
      </c>
      <c r="J294" s="15">
        <v>5.2581233804209901</v>
      </c>
      <c r="K294" s="15">
        <v>4.1350064432329896</v>
      </c>
      <c r="L294" s="15">
        <v>4.9334011120780596</v>
      </c>
      <c r="M294" s="15">
        <v>3.0261572477624599</v>
      </c>
      <c r="N294" s="15">
        <v>2.2928698788481698</v>
      </c>
      <c r="O294" s="15">
        <v>4.0620988197036896</v>
      </c>
      <c r="P294" s="15">
        <v>4.5048307157746201</v>
      </c>
      <c r="Q294" s="15">
        <v>3.8252457667023898</v>
      </c>
      <c r="R294" s="15">
        <v>2.0580422884468401</v>
      </c>
      <c r="S294" s="15">
        <v>0.61262430303648097</v>
      </c>
      <c r="T294" s="15">
        <v>0.14846127721972899</v>
      </c>
      <c r="U294" s="15">
        <v>0.32032238499219201</v>
      </c>
      <c r="V294" s="15">
        <v>0</v>
      </c>
      <c r="W294" s="15">
        <v>0</v>
      </c>
      <c r="X294" s="15">
        <v>0.94403048591237004</v>
      </c>
      <c r="Y294" s="15">
        <v>6.5905093231917497E-2</v>
      </c>
      <c r="Z294" s="15">
        <v>1.9308836182809999E-2</v>
      </c>
      <c r="AA294" s="15">
        <v>-0.23340589513444299</v>
      </c>
      <c r="AB294" s="15">
        <v>0.14981302131625199</v>
      </c>
      <c r="AC294" s="15">
        <v>6.0056364730090198E-2</v>
      </c>
      <c r="AE294">
        <f t="array" ref="AE294">IF(COUNTIF('Cost regression results'!$H$7:$H$10,1)=0,EXP(SUMPRODUCT(--B294:AC294,TRANSPOSE('Cost regression results'!$H$3:$H$30)))/(1+EXP(SUMPRODUCT(--B294:AC294,TRANSPOSE('Cost regression results'!$H$3:$H$30)))),1)</f>
        <v>0.11877817117401068</v>
      </c>
      <c r="AF294">
        <f>'cost part 2 bs coef'!AE294</f>
        <v>2464.1232383562415</v>
      </c>
      <c r="AG294">
        <f t="shared" si="4"/>
        <v>292.68405179933518</v>
      </c>
    </row>
    <row r="295" spans="1:33" x14ac:dyDescent="0.3">
      <c r="A295">
        <v>294</v>
      </c>
      <c r="B295" s="15">
        <v>-2.2199803187282798</v>
      </c>
      <c r="C295" s="15">
        <v>1.9395230728930599</v>
      </c>
      <c r="D295" s="15">
        <v>3.383716438255</v>
      </c>
      <c r="E295" s="15">
        <v>2.7233483951459698</v>
      </c>
      <c r="F295" s="15">
        <v>0</v>
      </c>
      <c r="G295" s="15">
        <v>0</v>
      </c>
      <c r="H295" s="15">
        <v>0</v>
      </c>
      <c r="I295" s="15">
        <v>0</v>
      </c>
      <c r="J295" s="15">
        <v>4.8302861514982096</v>
      </c>
      <c r="K295" s="15">
        <v>4.7584111169446999</v>
      </c>
      <c r="L295" s="15">
        <v>4.3641638101832196</v>
      </c>
      <c r="M295" s="15">
        <v>2.89312216612135</v>
      </c>
      <c r="N295" s="15">
        <v>2.5287990014921</v>
      </c>
      <c r="O295" s="15">
        <v>4.1596207434118204</v>
      </c>
      <c r="P295" s="15">
        <v>3.9477920299537201</v>
      </c>
      <c r="Q295" s="15">
        <v>3.7730276577230102</v>
      </c>
      <c r="R295" s="15">
        <v>1.4011129587728799</v>
      </c>
      <c r="S295" s="15">
        <v>0.62820158306802698</v>
      </c>
      <c r="T295" s="15">
        <v>0.157399023972807</v>
      </c>
      <c r="U295" s="15">
        <v>0.275383881928214</v>
      </c>
      <c r="V295" s="15">
        <v>0</v>
      </c>
      <c r="W295" s="15">
        <v>0</v>
      </c>
      <c r="X295" s="15">
        <v>0.81877892337447999</v>
      </c>
      <c r="Y295" s="15">
        <v>8.52428583946237E-2</v>
      </c>
      <c r="Z295" s="15">
        <v>2.10208730861773E-2</v>
      </c>
      <c r="AA295" s="15">
        <v>-0.216109161310819</v>
      </c>
      <c r="AB295" s="15">
        <v>0.16052066696952799</v>
      </c>
      <c r="AC295" s="15">
        <v>0.124545858180116</v>
      </c>
      <c r="AE295">
        <f t="array" ref="AE295">IF(COUNTIF('Cost regression results'!$H$7:$H$10,1)=0,EXP(SUMPRODUCT(--B295:AC295,TRANSPOSE('Cost regression results'!$H$3:$H$30)))/(1+EXP(SUMPRODUCT(--B295:AC295,TRANSPOSE('Cost regression results'!$H$3:$H$30)))),1)</f>
        <v>0.11132320264523082</v>
      </c>
      <c r="AF295">
        <f>'cost part 2 bs coef'!AE295</f>
        <v>2504.005189347346</v>
      </c>
      <c r="AG295">
        <f t="shared" si="4"/>
        <v>278.75387711842416</v>
      </c>
    </row>
    <row r="296" spans="1:33" x14ac:dyDescent="0.3">
      <c r="A296">
        <v>295</v>
      </c>
      <c r="B296" s="15">
        <v>-2.2253356603649799</v>
      </c>
      <c r="C296" s="15">
        <v>2.0543915093726302</v>
      </c>
      <c r="D296" s="15">
        <v>3.3246657130597299</v>
      </c>
      <c r="E296" s="15">
        <v>2.5283719984948898</v>
      </c>
      <c r="F296" s="15">
        <v>0</v>
      </c>
      <c r="G296" s="15">
        <v>0</v>
      </c>
      <c r="H296" s="15">
        <v>0</v>
      </c>
      <c r="I296" s="15">
        <v>0</v>
      </c>
      <c r="J296" s="15">
        <v>4.8870035217280003</v>
      </c>
      <c r="K296" s="15">
        <v>4.5177190519846402</v>
      </c>
      <c r="L296" s="15">
        <v>4.7379085008941999</v>
      </c>
      <c r="M296" s="15">
        <v>3.2007095643979602</v>
      </c>
      <c r="N296" s="15">
        <v>2.4335321909499501</v>
      </c>
      <c r="O296" s="15">
        <v>4.09692894867612</v>
      </c>
      <c r="P296" s="15">
        <v>4.1799308549708503</v>
      </c>
      <c r="Q296" s="15">
        <v>3.8209581249098998</v>
      </c>
      <c r="R296" s="15">
        <v>2.09140294164165</v>
      </c>
      <c r="S296" s="15">
        <v>0.66371547477642301</v>
      </c>
      <c r="T296" s="15">
        <v>0.18480887783014599</v>
      </c>
      <c r="U296" s="15">
        <v>0.25008661854564501</v>
      </c>
      <c r="V296" s="15">
        <v>0</v>
      </c>
      <c r="W296" s="15">
        <v>0</v>
      </c>
      <c r="X296" s="15">
        <v>0.908121085627413</v>
      </c>
      <c r="Y296" s="15">
        <v>0.11820343941061601</v>
      </c>
      <c r="Z296" s="15">
        <v>2.1602000808634201E-2</v>
      </c>
      <c r="AA296" s="15">
        <v>-0.19023509309939199</v>
      </c>
      <c r="AB296" s="15">
        <v>8.2130845374133704E-2</v>
      </c>
      <c r="AC296" s="15">
        <v>5.6742644316696803E-2</v>
      </c>
      <c r="AE296">
        <f t="array" ref="AE296">IF(COUNTIF('Cost regression results'!$H$7:$H$10,1)=0,EXP(SUMPRODUCT(--B296:AC296,TRANSPOSE('Cost regression results'!$H$3:$H$30)))/(1+EXP(SUMPRODUCT(--B296:AC296,TRANSPOSE('Cost regression results'!$H$3:$H$30)))),1)</f>
        <v>0.11348290671931853</v>
      </c>
      <c r="AF296">
        <f>'cost part 2 bs coef'!AE296</f>
        <v>2520.8257796190383</v>
      </c>
      <c r="AG296">
        <f t="shared" si="4"/>
        <v>286.07063680416076</v>
      </c>
    </row>
    <row r="297" spans="1:33" x14ac:dyDescent="0.3">
      <c r="A297">
        <v>296</v>
      </c>
      <c r="B297" s="15">
        <v>-2.2348927094823798</v>
      </c>
      <c r="C297" s="15">
        <v>2.0611896007036599</v>
      </c>
      <c r="D297" s="15">
        <v>3.219414099262</v>
      </c>
      <c r="E297" s="15">
        <v>2.75456791239383</v>
      </c>
      <c r="F297" s="15">
        <v>0</v>
      </c>
      <c r="G297" s="15">
        <v>0</v>
      </c>
      <c r="H297" s="15">
        <v>0</v>
      </c>
      <c r="I297" s="15">
        <v>0</v>
      </c>
      <c r="J297" s="15">
        <v>4.6066839633808803</v>
      </c>
      <c r="K297" s="15">
        <v>4.44394961443016</v>
      </c>
      <c r="L297" s="15">
        <v>4.4653447527872698</v>
      </c>
      <c r="M297" s="15">
        <v>3.1614686496645001</v>
      </c>
      <c r="N297" s="15">
        <v>2.6793348604657101</v>
      </c>
      <c r="O297" s="15">
        <v>3.7832734821454399</v>
      </c>
      <c r="P297" s="15">
        <v>4.54727232016611</v>
      </c>
      <c r="Q297" s="15">
        <v>3.9721705368993101</v>
      </c>
      <c r="R297" s="15">
        <v>1.87729160795351</v>
      </c>
      <c r="S297" s="15">
        <v>0.56852641598100895</v>
      </c>
      <c r="T297" s="15">
        <v>0.119103268944663</v>
      </c>
      <c r="U297" s="15">
        <v>0.20492329658338199</v>
      </c>
      <c r="V297" s="15">
        <v>0</v>
      </c>
      <c r="W297" s="15">
        <v>0</v>
      </c>
      <c r="X297" s="15">
        <v>1.05650232411746</v>
      </c>
      <c r="Y297" s="15">
        <v>7.1788154662287607E-2</v>
      </c>
      <c r="Z297" s="15">
        <v>1.9025252721419299E-2</v>
      </c>
      <c r="AA297" s="15">
        <v>-0.17902021413849301</v>
      </c>
      <c r="AB297" s="15">
        <v>0.190936618812899</v>
      </c>
      <c r="AC297" s="15">
        <v>0.116531348966962</v>
      </c>
      <c r="AE297">
        <f t="array" ref="AE297">IF(COUNTIF('Cost regression results'!$H$7:$H$10,1)=0,EXP(SUMPRODUCT(--B297:AC297,TRANSPOSE('Cost regression results'!$H$3:$H$30)))/(1+EXP(SUMPRODUCT(--B297:AC297,TRANSPOSE('Cost regression results'!$H$3:$H$30)))),1)</f>
        <v>0.10629978583118092</v>
      </c>
      <c r="AF297">
        <f>'cost part 2 bs coef'!AE297</f>
        <v>2632.1791490966721</v>
      </c>
      <c r="AG297">
        <f t="shared" si="4"/>
        <v>279.80007981827629</v>
      </c>
    </row>
    <row r="298" spans="1:33" x14ac:dyDescent="0.3">
      <c r="A298">
        <v>297</v>
      </c>
      <c r="B298" s="15">
        <v>-2.3033793346917801</v>
      </c>
      <c r="C298" s="15">
        <v>1.98802369372965</v>
      </c>
      <c r="D298" s="15">
        <v>3.1723091214632699</v>
      </c>
      <c r="E298" s="15">
        <v>2.9321444723438499</v>
      </c>
      <c r="F298" s="15">
        <v>0</v>
      </c>
      <c r="G298" s="15">
        <v>0</v>
      </c>
      <c r="H298" s="15">
        <v>0</v>
      </c>
      <c r="I298" s="15">
        <v>0</v>
      </c>
      <c r="J298" s="15">
        <v>4.9550352824081703</v>
      </c>
      <c r="K298" s="15">
        <v>4.2222304183079196</v>
      </c>
      <c r="L298" s="15">
        <v>4.22889459598907</v>
      </c>
      <c r="M298" s="15">
        <v>2.6224189467507202</v>
      </c>
      <c r="N298" s="15">
        <v>2.29200768611279</v>
      </c>
      <c r="O298" s="15">
        <v>4.4184219899869799</v>
      </c>
      <c r="P298" s="15">
        <v>4.1114167383999396</v>
      </c>
      <c r="Q298" s="15">
        <v>3.8123259997001502</v>
      </c>
      <c r="R298" s="15">
        <v>2.0041818861180101</v>
      </c>
      <c r="S298" s="15">
        <v>0.60716768545290301</v>
      </c>
      <c r="T298" s="15">
        <v>0.240677975454758</v>
      </c>
      <c r="U298" s="15">
        <v>0.28325790265226503</v>
      </c>
      <c r="V298" s="15">
        <v>0</v>
      </c>
      <c r="W298" s="15">
        <v>0</v>
      </c>
      <c r="X298" s="15">
        <v>0.89057184668021605</v>
      </c>
      <c r="Y298" s="15">
        <v>0.10344363012812</v>
      </c>
      <c r="Z298" s="15">
        <v>2.0011658918701401E-2</v>
      </c>
      <c r="AA298" s="15">
        <v>-0.14969953726978799</v>
      </c>
      <c r="AB298" s="15">
        <v>0.11893908199079101</v>
      </c>
      <c r="AC298" s="15">
        <v>0.103897639560785</v>
      </c>
      <c r="AE298">
        <f t="array" ref="AE298">IF(COUNTIF('Cost regression results'!$H$7:$H$10,1)=0,EXP(SUMPRODUCT(--B298:AC298,TRANSPOSE('Cost regression results'!$H$3:$H$30)))/(1+EXP(SUMPRODUCT(--B298:AC298,TRANSPOSE('Cost regression results'!$H$3:$H$30)))),1)</f>
        <v>0.1113812271829407</v>
      </c>
      <c r="AF298">
        <f>'cost part 2 bs coef'!AE298</f>
        <v>2521.6223288697911</v>
      </c>
      <c r="AG298">
        <f t="shared" si="4"/>
        <v>280.86138948142224</v>
      </c>
    </row>
    <row r="299" spans="1:33" x14ac:dyDescent="0.3">
      <c r="A299">
        <v>298</v>
      </c>
      <c r="B299" s="15">
        <v>-2.28421377851009</v>
      </c>
      <c r="C299" s="15">
        <v>2.0842100565184101</v>
      </c>
      <c r="D299" s="15">
        <v>3.3349348292324899</v>
      </c>
      <c r="E299" s="15">
        <v>2.8358576140732898</v>
      </c>
      <c r="F299" s="15">
        <v>0</v>
      </c>
      <c r="G299" s="15">
        <v>0</v>
      </c>
      <c r="H299" s="15">
        <v>0</v>
      </c>
      <c r="I299" s="15">
        <v>0</v>
      </c>
      <c r="J299" s="15">
        <v>5.3778791160735002</v>
      </c>
      <c r="K299" s="15">
        <v>4.46152307583026</v>
      </c>
      <c r="L299" s="15">
        <v>4.4486537050253103</v>
      </c>
      <c r="M299" s="15">
        <v>3.2937330051331899</v>
      </c>
      <c r="N299" s="15">
        <v>2.3322719805791698</v>
      </c>
      <c r="O299" s="15">
        <v>4.2261672940236501</v>
      </c>
      <c r="P299" s="15">
        <v>4.4480536066110403</v>
      </c>
      <c r="Q299" s="15">
        <v>3.8961165889276601</v>
      </c>
      <c r="R299" s="15">
        <v>2.0554246356085102</v>
      </c>
      <c r="S299" s="15">
        <v>0.54041719426003398</v>
      </c>
      <c r="T299" s="15">
        <v>0.17507284188862901</v>
      </c>
      <c r="U299" s="15">
        <v>0.28211964050508598</v>
      </c>
      <c r="V299" s="15">
        <v>0</v>
      </c>
      <c r="W299" s="15">
        <v>0</v>
      </c>
      <c r="X299" s="15">
        <v>1.0310288697499901</v>
      </c>
      <c r="Y299" s="15">
        <v>7.0522760459711495E-2</v>
      </c>
      <c r="Z299" s="15">
        <v>2.5105263051537E-2</v>
      </c>
      <c r="AA299" s="15">
        <v>-0.13916611759001599</v>
      </c>
      <c r="AB299" s="15">
        <v>0.10324114661532199</v>
      </c>
      <c r="AC299" s="15">
        <v>0.12282945179075699</v>
      </c>
      <c r="AE299">
        <f t="array" ref="AE299">IF(COUNTIF('Cost regression results'!$H$7:$H$10,1)=0,EXP(SUMPRODUCT(--B299:AC299,TRANSPOSE('Cost regression results'!$H$3:$H$30)))/(1+EXP(SUMPRODUCT(--B299:AC299,TRANSPOSE('Cost regression results'!$H$3:$H$30)))),1)</f>
        <v>0.10652728753583959</v>
      </c>
      <c r="AF299">
        <f>'cost part 2 bs coef'!AE299</f>
        <v>2506.7971995839589</v>
      </c>
      <c r="AG299">
        <f t="shared" si="4"/>
        <v>267.04230607411785</v>
      </c>
    </row>
    <row r="300" spans="1:33" x14ac:dyDescent="0.3">
      <c r="A300">
        <v>299</v>
      </c>
      <c r="B300" s="15">
        <v>-2.18644393615824</v>
      </c>
      <c r="C300" s="15">
        <v>2.0412421879768199</v>
      </c>
      <c r="D300" s="15">
        <v>3.1933035639035898</v>
      </c>
      <c r="E300" s="15">
        <v>2.6937991255478102</v>
      </c>
      <c r="F300" s="15">
        <v>0</v>
      </c>
      <c r="G300" s="15">
        <v>0</v>
      </c>
      <c r="H300" s="15">
        <v>0</v>
      </c>
      <c r="I300" s="15">
        <v>0</v>
      </c>
      <c r="J300" s="15">
        <v>4.8714492198677597</v>
      </c>
      <c r="K300" s="15">
        <v>4.2580000342668303</v>
      </c>
      <c r="L300" s="15">
        <v>4.3746040500264396</v>
      </c>
      <c r="M300" s="15">
        <v>2.7207157142227198</v>
      </c>
      <c r="N300" s="15">
        <v>2.5717607969065601</v>
      </c>
      <c r="O300" s="15">
        <v>4.1475553507838798</v>
      </c>
      <c r="P300" s="15">
        <v>4.6784713436764198</v>
      </c>
      <c r="Q300" s="15">
        <v>3.7987563438335799</v>
      </c>
      <c r="R300" s="15">
        <v>1.5230236848457399</v>
      </c>
      <c r="S300" s="15">
        <v>0.69036011341002801</v>
      </c>
      <c r="T300" s="15">
        <v>0.15310154504169299</v>
      </c>
      <c r="U300" s="15">
        <v>0.24619614069835499</v>
      </c>
      <c r="V300" s="15">
        <v>0</v>
      </c>
      <c r="W300" s="15">
        <v>0</v>
      </c>
      <c r="X300" s="15">
        <v>1.02147599799733</v>
      </c>
      <c r="Y300" s="15">
        <v>0.124900093192455</v>
      </c>
      <c r="Z300" s="15">
        <v>2.2769003415229899E-2</v>
      </c>
      <c r="AA300" s="15">
        <v>-0.23143554959769899</v>
      </c>
      <c r="AB300" s="15">
        <v>9.9976252830138598E-2</v>
      </c>
      <c r="AC300" s="15">
        <v>6.7949929933117603E-2</v>
      </c>
      <c r="AE300">
        <f t="array" ref="AE300">IF(COUNTIF('Cost regression results'!$H$7:$H$10,1)=0,EXP(SUMPRODUCT(--B300:AC300,TRANSPOSE('Cost regression results'!$H$3:$H$30)))/(1+EXP(SUMPRODUCT(--B300:AC300,TRANSPOSE('Cost regression results'!$H$3:$H$30)))),1)</f>
        <v>0.11412508337841287</v>
      </c>
      <c r="AF300">
        <f>'cost part 2 bs coef'!AE300</f>
        <v>2462.4612825419913</v>
      </c>
      <c r="AG300">
        <f t="shared" si="4"/>
        <v>281.02859918621823</v>
      </c>
    </row>
    <row r="301" spans="1:33" x14ac:dyDescent="0.3">
      <c r="A301">
        <v>300</v>
      </c>
      <c r="B301" s="15">
        <v>-2.1152100601730601</v>
      </c>
      <c r="C301" s="15">
        <v>2.02437340480351</v>
      </c>
      <c r="D301" s="15">
        <v>3.1300108985579</v>
      </c>
      <c r="E301" s="15">
        <v>2.4707556952768299</v>
      </c>
      <c r="F301" s="15">
        <v>0</v>
      </c>
      <c r="G301" s="15">
        <v>0</v>
      </c>
      <c r="H301" s="15">
        <v>0</v>
      </c>
      <c r="I301" s="15">
        <v>0</v>
      </c>
      <c r="J301" s="15">
        <v>5.0953423663052799</v>
      </c>
      <c r="K301" s="15">
        <v>4.3168894628741299</v>
      </c>
      <c r="L301" s="15">
        <v>4.4562780534369599</v>
      </c>
      <c r="M301" s="15">
        <v>2.7638073599626098</v>
      </c>
      <c r="N301" s="15">
        <v>2.4934973912776499</v>
      </c>
      <c r="O301" s="15">
        <v>3.9569558750363898</v>
      </c>
      <c r="P301" s="15">
        <v>4.0506752483586999</v>
      </c>
      <c r="Q301" s="15">
        <v>3.82505951719103</v>
      </c>
      <c r="R301" s="15">
        <v>1.76592814949818</v>
      </c>
      <c r="S301" s="15">
        <v>0.67979005925581704</v>
      </c>
      <c r="T301" s="15">
        <v>0.11208092285943</v>
      </c>
      <c r="U301" s="15">
        <v>0.35423197725525202</v>
      </c>
      <c r="V301" s="15">
        <v>0</v>
      </c>
      <c r="W301" s="15">
        <v>0</v>
      </c>
      <c r="X301" s="15">
        <v>0.97293396018767597</v>
      </c>
      <c r="Y301" s="15">
        <v>7.7585109086652504E-3</v>
      </c>
      <c r="Z301" s="15">
        <v>2.3200970068114699E-2</v>
      </c>
      <c r="AA301" s="15">
        <v>-0.20077587131857999</v>
      </c>
      <c r="AB301" s="15">
        <v>9.8983933139365904E-2</v>
      </c>
      <c r="AC301" s="15">
        <v>6.6363651876339594E-2</v>
      </c>
      <c r="AE301">
        <f t="array" ref="AE301">IF(COUNTIF('Cost regression results'!$H$7:$H$10,1)=0,EXP(SUMPRODUCT(--B301:AC301,TRANSPOSE('Cost regression results'!$H$3:$H$30)))/(1+EXP(SUMPRODUCT(--B301:AC301,TRANSPOSE('Cost regression results'!$H$3:$H$30)))),1)</f>
        <v>0.11718416893246253</v>
      </c>
      <c r="AF301">
        <f>'cost part 2 bs coef'!AE301</f>
        <v>2438.3044699632533</v>
      </c>
      <c r="AG301">
        <f t="shared" si="4"/>
        <v>285.73068291695239</v>
      </c>
    </row>
    <row r="302" spans="1:33" x14ac:dyDescent="0.3">
      <c r="A302">
        <v>301</v>
      </c>
      <c r="B302" s="15">
        <v>-2.23860282929077</v>
      </c>
      <c r="C302" s="15">
        <v>2.2166643307813501</v>
      </c>
      <c r="D302" s="15">
        <v>3.5610039146925301</v>
      </c>
      <c r="E302" s="15">
        <v>2.6941610243809699</v>
      </c>
      <c r="F302" s="15">
        <v>0</v>
      </c>
      <c r="G302" s="15">
        <v>0</v>
      </c>
      <c r="H302" s="15">
        <v>0</v>
      </c>
      <c r="I302" s="15">
        <v>0</v>
      </c>
      <c r="J302" s="15">
        <v>5.1782854074969</v>
      </c>
      <c r="K302" s="15">
        <v>4.3183071516899396</v>
      </c>
      <c r="L302" s="15">
        <v>4.4284681535089696</v>
      </c>
      <c r="M302" s="15">
        <v>3.0113370740524101</v>
      </c>
      <c r="N302" s="15">
        <v>2.33891256938522</v>
      </c>
      <c r="O302" s="15">
        <v>3.9596168484372698</v>
      </c>
      <c r="P302" s="15">
        <v>4.7981729984817596</v>
      </c>
      <c r="Q302" s="15">
        <v>3.87450669776528</v>
      </c>
      <c r="R302" s="15">
        <v>1.31763926772656</v>
      </c>
      <c r="S302" s="15">
        <v>0.50829293753328897</v>
      </c>
      <c r="T302" s="15">
        <v>0.18729503612957099</v>
      </c>
      <c r="U302" s="15">
        <v>0.29743644245598599</v>
      </c>
      <c r="V302" s="15">
        <v>0</v>
      </c>
      <c r="W302" s="15">
        <v>0</v>
      </c>
      <c r="X302" s="15">
        <v>1.05621174890472</v>
      </c>
      <c r="Y302" s="15">
        <v>8.7709845009283E-2</v>
      </c>
      <c r="Z302" s="15">
        <v>2.1204837552332701E-2</v>
      </c>
      <c r="AA302" s="15">
        <v>-0.17788597942402501</v>
      </c>
      <c r="AB302" s="15">
        <v>0.10554440388585801</v>
      </c>
      <c r="AC302" s="15">
        <v>8.7316678741163306E-2</v>
      </c>
      <c r="AE302">
        <f t="array" ref="AE302">IF(COUNTIF('Cost regression results'!$H$7:$H$10,1)=0,EXP(SUMPRODUCT(--B302:AC302,TRANSPOSE('Cost regression results'!$H$3:$H$30)))/(1+EXP(SUMPRODUCT(--B302:AC302,TRANSPOSE('Cost regression results'!$H$3:$H$30)))),1)</f>
        <v>0.11243053949000197</v>
      </c>
      <c r="AF302">
        <f>'cost part 2 bs coef'!AE302</f>
        <v>2548.9885076365672</v>
      </c>
      <c r="AG302">
        <f t="shared" si="4"/>
        <v>286.58415306739425</v>
      </c>
    </row>
    <row r="303" spans="1:33" x14ac:dyDescent="0.3">
      <c r="A303">
        <v>302</v>
      </c>
      <c r="B303" s="15">
        <v>-2.2833323540241799</v>
      </c>
      <c r="C303" s="15">
        <v>1.9302177040688999</v>
      </c>
      <c r="D303" s="15">
        <v>3.7845676868359801</v>
      </c>
      <c r="E303" s="15">
        <v>2.66965261857783</v>
      </c>
      <c r="F303" s="15">
        <v>0</v>
      </c>
      <c r="G303" s="15">
        <v>0</v>
      </c>
      <c r="H303" s="15">
        <v>0</v>
      </c>
      <c r="I303" s="15">
        <v>0</v>
      </c>
      <c r="J303" s="15">
        <v>5.2214488996271102</v>
      </c>
      <c r="K303" s="15">
        <v>4.93979927918648</v>
      </c>
      <c r="L303" s="15">
        <v>4.33919012950322</v>
      </c>
      <c r="M303" s="15">
        <v>3.1608760752705698</v>
      </c>
      <c r="N303" s="15">
        <v>2.52410693156413</v>
      </c>
      <c r="O303" s="15">
        <v>3.9372502074199001</v>
      </c>
      <c r="P303" s="15">
        <v>4.1575772192274201</v>
      </c>
      <c r="Q303" s="15">
        <v>3.9582840480866901</v>
      </c>
      <c r="R303" s="15">
        <v>0.972058403678011</v>
      </c>
      <c r="S303" s="15">
        <v>0.50588292733116302</v>
      </c>
      <c r="T303" s="15">
        <v>0.21452403319150201</v>
      </c>
      <c r="U303" s="15">
        <v>0.31754851665400002</v>
      </c>
      <c r="V303" s="15">
        <v>0</v>
      </c>
      <c r="W303" s="15">
        <v>0</v>
      </c>
      <c r="X303" s="15">
        <v>0.90585547360865804</v>
      </c>
      <c r="Y303" s="15">
        <v>0.109975264549198</v>
      </c>
      <c r="Z303" s="15">
        <v>2.09544632951413E-2</v>
      </c>
      <c r="AA303" s="15">
        <v>-0.25287894377027698</v>
      </c>
      <c r="AB303" s="15">
        <v>0.122725058561968</v>
      </c>
      <c r="AC303" s="15">
        <v>0.15819598585767999</v>
      </c>
      <c r="AE303">
        <f t="array" ref="AE303">IF(COUNTIF('Cost regression results'!$H$7:$H$10,1)=0,EXP(SUMPRODUCT(--B303:AC303,TRANSPOSE('Cost regression results'!$H$3:$H$30)))/(1+EXP(SUMPRODUCT(--B303:AC303,TRANSPOSE('Cost regression results'!$H$3:$H$30)))),1)</f>
        <v>0.11071322699882162</v>
      </c>
      <c r="AF303">
        <f>'cost part 2 bs coef'!AE303</f>
        <v>2556.2338364271941</v>
      </c>
      <c r="AG303">
        <f t="shared" si="4"/>
        <v>283.00889699443258</v>
      </c>
    </row>
    <row r="304" spans="1:33" x14ac:dyDescent="0.3">
      <c r="A304">
        <v>303</v>
      </c>
      <c r="B304" s="15">
        <v>-2.17674427424121</v>
      </c>
      <c r="C304" s="15">
        <v>2.0457729945804601</v>
      </c>
      <c r="D304" s="15">
        <v>3.58173026839953</v>
      </c>
      <c r="E304" s="15">
        <v>2.65004191584184</v>
      </c>
      <c r="F304" s="15">
        <v>0</v>
      </c>
      <c r="G304" s="15">
        <v>0</v>
      </c>
      <c r="H304" s="15">
        <v>0</v>
      </c>
      <c r="I304" s="15">
        <v>0</v>
      </c>
      <c r="J304" s="15">
        <v>5.1504020936489798</v>
      </c>
      <c r="K304" s="15">
        <v>4.7398585212958402</v>
      </c>
      <c r="L304" s="15">
        <v>4.4048804506146597</v>
      </c>
      <c r="M304" s="15">
        <v>2.8034698572923</v>
      </c>
      <c r="N304" s="15">
        <v>2.6629267475782199</v>
      </c>
      <c r="O304" s="15">
        <v>3.9933007147459598</v>
      </c>
      <c r="P304" s="15">
        <v>4.1729784029695196</v>
      </c>
      <c r="Q304" s="15">
        <v>3.8103120524840701</v>
      </c>
      <c r="R304" s="15">
        <v>1.5938933991938899</v>
      </c>
      <c r="S304" s="15">
        <v>0.49437022531396502</v>
      </c>
      <c r="T304" s="15">
        <v>0.11913895803696201</v>
      </c>
      <c r="U304" s="15">
        <v>0.22792003045156001</v>
      </c>
      <c r="V304" s="15">
        <v>0</v>
      </c>
      <c r="W304" s="15">
        <v>0</v>
      </c>
      <c r="X304" s="15">
        <v>1.1431989060102601</v>
      </c>
      <c r="Y304" s="15">
        <v>0.120497618671986</v>
      </c>
      <c r="Z304" s="15">
        <v>2.3705030257832101E-2</v>
      </c>
      <c r="AA304" s="15">
        <v>-0.216417246992687</v>
      </c>
      <c r="AB304" s="15">
        <v>7.20327287613622E-2</v>
      </c>
      <c r="AC304" s="15">
        <v>9.3124801877054394E-2</v>
      </c>
      <c r="AE304">
        <f t="array" ref="AE304">IF(COUNTIF('Cost regression results'!$H$7:$H$10,1)=0,EXP(SUMPRODUCT(--B304:AC304,TRANSPOSE('Cost regression results'!$H$3:$H$30)))/(1+EXP(SUMPRODUCT(--B304:AC304,TRANSPOSE('Cost regression results'!$H$3:$H$30)))),1)</f>
        <v>0.11162996573383362</v>
      </c>
      <c r="AF304">
        <f>'cost part 2 bs coef'!AE304</f>
        <v>2501.215171163341</v>
      </c>
      <c r="AG304">
        <f t="shared" si="4"/>
        <v>279.21056384990851</v>
      </c>
    </row>
    <row r="305" spans="1:33" x14ac:dyDescent="0.3">
      <c r="A305">
        <v>304</v>
      </c>
      <c r="B305" s="15">
        <v>-2.18598158490602</v>
      </c>
      <c r="C305" s="15">
        <v>1.9350090242089599</v>
      </c>
      <c r="D305" s="15">
        <v>3.6377733154693299</v>
      </c>
      <c r="E305" s="15">
        <v>2.8584363613392898</v>
      </c>
      <c r="F305" s="15">
        <v>0</v>
      </c>
      <c r="G305" s="15">
        <v>0</v>
      </c>
      <c r="H305" s="15">
        <v>0</v>
      </c>
      <c r="I305" s="15">
        <v>0</v>
      </c>
      <c r="J305" s="15">
        <v>4.6935352979095697</v>
      </c>
      <c r="K305" s="15">
        <v>4.5797782636341404</v>
      </c>
      <c r="L305" s="15">
        <v>4.5218942479499198</v>
      </c>
      <c r="M305" s="15">
        <v>2.4612251213295901</v>
      </c>
      <c r="N305" s="15">
        <v>2.4693971160467498</v>
      </c>
      <c r="O305" s="15">
        <v>3.9666306946572298</v>
      </c>
      <c r="P305" s="15">
        <v>4.9997915264899904</v>
      </c>
      <c r="Q305" s="15">
        <v>3.8687292733615299</v>
      </c>
      <c r="R305" s="15">
        <v>1.6268194739412101</v>
      </c>
      <c r="S305" s="15">
        <v>0.56184807111624002</v>
      </c>
      <c r="T305" s="15">
        <v>0.128306449207785</v>
      </c>
      <c r="U305" s="15">
        <v>0.23214743873684901</v>
      </c>
      <c r="V305" s="15">
        <v>0</v>
      </c>
      <c r="W305" s="15">
        <v>0</v>
      </c>
      <c r="X305" s="15">
        <v>1.10584480085212</v>
      </c>
      <c r="Y305" s="15">
        <v>7.1019722945160305E-2</v>
      </c>
      <c r="Z305" s="15">
        <v>2.11515488586023E-2</v>
      </c>
      <c r="AA305" s="15">
        <v>-0.21636420591936201</v>
      </c>
      <c r="AB305" s="15">
        <v>0.130638715480036</v>
      </c>
      <c r="AC305" s="15">
        <v>8.5793463428914502E-2</v>
      </c>
      <c r="AE305">
        <f t="array" ref="AE305">IF(COUNTIF('Cost regression results'!$H$7:$H$10,1)=0,EXP(SUMPRODUCT(--B305:AC305,TRANSPOSE('Cost regression results'!$H$3:$H$30)))/(1+EXP(SUMPRODUCT(--B305:AC305,TRANSPOSE('Cost regression results'!$H$3:$H$30)))),1)</f>
        <v>0.11180041331403931</v>
      </c>
      <c r="AF305">
        <f>'cost part 2 bs coef'!AE305</f>
        <v>2448.993141164714</v>
      </c>
      <c r="AG305">
        <f t="shared" si="4"/>
        <v>273.79844538546246</v>
      </c>
    </row>
    <row r="306" spans="1:33" x14ac:dyDescent="0.3">
      <c r="A306">
        <v>305</v>
      </c>
      <c r="B306" s="15">
        <v>-2.33953459931422</v>
      </c>
      <c r="C306" s="15">
        <v>1.9734070583932</v>
      </c>
      <c r="D306" s="15">
        <v>2.9302806852062702</v>
      </c>
      <c r="E306" s="15">
        <v>2.54891005645137</v>
      </c>
      <c r="F306" s="15">
        <v>0</v>
      </c>
      <c r="G306" s="15">
        <v>0</v>
      </c>
      <c r="H306" s="15">
        <v>0</v>
      </c>
      <c r="I306" s="15">
        <v>0</v>
      </c>
      <c r="J306" s="15">
        <v>4.9111612346914102</v>
      </c>
      <c r="K306" s="15">
        <v>4.2726451246422998</v>
      </c>
      <c r="L306" s="15">
        <v>4.3397919731645898</v>
      </c>
      <c r="M306" s="15">
        <v>3.0542670858138501</v>
      </c>
      <c r="N306" s="15">
        <v>2.3106658479283602</v>
      </c>
      <c r="O306" s="15">
        <v>3.86248828832613</v>
      </c>
      <c r="P306" s="15">
        <v>4.6995907198263298</v>
      </c>
      <c r="Q306" s="15">
        <v>3.79094969160227</v>
      </c>
      <c r="R306" s="15">
        <v>0.77679685230024098</v>
      </c>
      <c r="S306" s="15">
        <v>0.68402998003018201</v>
      </c>
      <c r="T306" s="15">
        <v>0.218887207947845</v>
      </c>
      <c r="U306" s="15">
        <v>0.28342629326375401</v>
      </c>
      <c r="V306" s="15">
        <v>0</v>
      </c>
      <c r="W306" s="15">
        <v>0</v>
      </c>
      <c r="X306" s="15">
        <v>1.0532576801735101</v>
      </c>
      <c r="Y306" s="15">
        <v>0.124349050504866</v>
      </c>
      <c r="Z306" s="15">
        <v>2.3668987843363E-2</v>
      </c>
      <c r="AA306" s="15">
        <v>-0.17219212763379399</v>
      </c>
      <c r="AB306" s="15">
        <v>0.13003120083077099</v>
      </c>
      <c r="AC306" s="15">
        <v>0.12266441975325899</v>
      </c>
      <c r="AE306">
        <f t="array" ref="AE306">IF(COUNTIF('Cost regression results'!$H$7:$H$10,1)=0,EXP(SUMPRODUCT(--B306:AC306,TRANSPOSE('Cost regression results'!$H$3:$H$30)))/(1+EXP(SUMPRODUCT(--B306:AC306,TRANSPOSE('Cost regression results'!$H$3:$H$30)))),1)</f>
        <v>0.10553192644899043</v>
      </c>
      <c r="AF306">
        <f>'cost part 2 bs coef'!AE306</f>
        <v>2506.4864361986497</v>
      </c>
      <c r="AG306">
        <f t="shared" si="4"/>
        <v>264.51434223030805</v>
      </c>
    </row>
    <row r="307" spans="1:33" x14ac:dyDescent="0.3">
      <c r="A307">
        <v>306</v>
      </c>
      <c r="B307" s="15">
        <v>-2.2866078823981102</v>
      </c>
      <c r="C307" s="15">
        <v>2.3066224212442501</v>
      </c>
      <c r="D307" s="15">
        <v>3.3652643680911498</v>
      </c>
      <c r="E307" s="15">
        <v>2.43500458188272</v>
      </c>
      <c r="F307" s="15">
        <v>0</v>
      </c>
      <c r="G307" s="15">
        <v>0</v>
      </c>
      <c r="H307" s="15">
        <v>0</v>
      </c>
      <c r="I307" s="15">
        <v>0</v>
      </c>
      <c r="J307" s="15">
        <v>5.1172529973046004</v>
      </c>
      <c r="K307" s="15">
        <v>4.61591565317591</v>
      </c>
      <c r="L307" s="15">
        <v>4.40051614811766</v>
      </c>
      <c r="M307" s="15">
        <v>3.3249193250320102</v>
      </c>
      <c r="N307" s="15">
        <v>2.4434546838566402</v>
      </c>
      <c r="O307" s="15">
        <v>4.0747714629101299</v>
      </c>
      <c r="P307" s="15">
        <v>5.0697426906768897</v>
      </c>
      <c r="Q307" s="15">
        <v>3.93210190121897</v>
      </c>
      <c r="R307" s="15">
        <v>1.5028679728718899</v>
      </c>
      <c r="S307" s="15">
        <v>0.54348439846404495</v>
      </c>
      <c r="T307" s="15">
        <v>0.102619008549155</v>
      </c>
      <c r="U307" s="15">
        <v>0.254828139571941</v>
      </c>
      <c r="V307" s="15">
        <v>0</v>
      </c>
      <c r="W307" s="15">
        <v>0</v>
      </c>
      <c r="X307" s="15">
        <v>1.1507397096479399</v>
      </c>
      <c r="Y307" s="15">
        <v>0.13378528445269899</v>
      </c>
      <c r="Z307" s="15">
        <v>2.2736300887120701E-2</v>
      </c>
      <c r="AA307" s="15">
        <v>-0.153682072065604</v>
      </c>
      <c r="AB307" s="15">
        <v>0.19464579772837701</v>
      </c>
      <c r="AC307" s="15">
        <v>6.99461546527302E-2</v>
      </c>
      <c r="AE307">
        <f t="array" ref="AE307">IF(COUNTIF('Cost regression results'!$H$7:$H$10,1)=0,EXP(SUMPRODUCT(--B307:AC307,TRANSPOSE('Cost regression results'!$H$3:$H$30)))/(1+EXP(SUMPRODUCT(--B307:AC307,TRANSPOSE('Cost regression results'!$H$3:$H$30)))),1)</f>
        <v>9.9759084735071071E-2</v>
      </c>
      <c r="AF307">
        <f>'cost part 2 bs coef'!AE307</f>
        <v>2514.1690999926454</v>
      </c>
      <c r="AG307">
        <f t="shared" si="4"/>
        <v>250.8112082844637</v>
      </c>
    </row>
    <row r="308" spans="1:33" x14ac:dyDescent="0.3">
      <c r="A308">
        <v>307</v>
      </c>
      <c r="B308" s="15">
        <v>-2.2723055546288999</v>
      </c>
      <c r="C308" s="15">
        <v>2.3112246454603902</v>
      </c>
      <c r="D308" s="15">
        <v>3.4980565192995501</v>
      </c>
      <c r="E308" s="15">
        <v>2.5530458637496398</v>
      </c>
      <c r="F308" s="15">
        <v>0</v>
      </c>
      <c r="G308" s="15">
        <v>0</v>
      </c>
      <c r="H308" s="15">
        <v>0</v>
      </c>
      <c r="I308" s="15">
        <v>0</v>
      </c>
      <c r="J308" s="15">
        <v>5.1179886365293497</v>
      </c>
      <c r="K308" s="15">
        <v>4.9332927187475502</v>
      </c>
      <c r="L308" s="15">
        <v>4.4437020023856704</v>
      </c>
      <c r="M308" s="15">
        <v>2.5704666579414801</v>
      </c>
      <c r="N308" s="15">
        <v>2.5105117011428799</v>
      </c>
      <c r="O308" s="15">
        <v>3.9901213244284599</v>
      </c>
      <c r="P308" s="15">
        <v>4.4779689652211001</v>
      </c>
      <c r="Q308" s="15">
        <v>3.9366917699825401</v>
      </c>
      <c r="R308" s="15">
        <v>1.37416322510448</v>
      </c>
      <c r="S308" s="15">
        <v>0.58773597385492804</v>
      </c>
      <c r="T308" s="15">
        <v>0.142606070994167</v>
      </c>
      <c r="U308" s="15">
        <v>0.19877153954674501</v>
      </c>
      <c r="V308" s="15">
        <v>0</v>
      </c>
      <c r="W308" s="15">
        <v>0</v>
      </c>
      <c r="X308" s="15">
        <v>1.0555898641143699</v>
      </c>
      <c r="Y308" s="15">
        <v>0.12850901324456199</v>
      </c>
      <c r="Z308" s="15">
        <v>2.2621253437052499E-2</v>
      </c>
      <c r="AA308" s="15">
        <v>-0.16380339381365999</v>
      </c>
      <c r="AB308" s="15">
        <v>0.112053678936503</v>
      </c>
      <c r="AC308" s="15">
        <v>0.16685754505977299</v>
      </c>
      <c r="AE308">
        <f t="array" ref="AE308">IF(COUNTIF('Cost regression results'!$H$7:$H$10,1)=0,EXP(SUMPRODUCT(--B308:AC308,TRANSPOSE('Cost regression results'!$H$3:$H$30)))/(1+EXP(SUMPRODUCT(--B308:AC308,TRANSPOSE('Cost regression results'!$H$3:$H$30)))),1)</f>
        <v>0.10474925813235249</v>
      </c>
      <c r="AF308">
        <f>'cost part 2 bs coef'!AE308</f>
        <v>2452.9692030870319</v>
      </c>
      <c r="AG308">
        <f t="shared" si="4"/>
        <v>256.94670424487447</v>
      </c>
    </row>
    <row r="309" spans="1:33" x14ac:dyDescent="0.3">
      <c r="A309">
        <v>308</v>
      </c>
      <c r="B309" s="15">
        <v>-2.2060818122561998</v>
      </c>
      <c r="C309" s="15">
        <v>2.2464503164995202</v>
      </c>
      <c r="D309" s="15">
        <v>4.17033934180962</v>
      </c>
      <c r="E309" s="15">
        <v>2.94104100536783</v>
      </c>
      <c r="F309" s="15">
        <v>0</v>
      </c>
      <c r="G309" s="15">
        <v>0</v>
      </c>
      <c r="H309" s="15">
        <v>0</v>
      </c>
      <c r="I309" s="15">
        <v>0</v>
      </c>
      <c r="J309" s="15">
        <v>4.8897293682900402</v>
      </c>
      <c r="K309" s="15">
        <v>4.7617259297009298</v>
      </c>
      <c r="L309" s="15">
        <v>4.5276948539454196</v>
      </c>
      <c r="M309" s="15">
        <v>2.6316797605801998</v>
      </c>
      <c r="N309" s="15">
        <v>2.23870505056182</v>
      </c>
      <c r="O309" s="15">
        <v>4.14427208020793</v>
      </c>
      <c r="P309" s="15">
        <v>5.02797016184625</v>
      </c>
      <c r="Q309" s="15">
        <v>3.9038747498122199</v>
      </c>
      <c r="R309" s="15">
        <v>2.15711809931953</v>
      </c>
      <c r="S309" s="15">
        <v>0.67309002860807898</v>
      </c>
      <c r="T309" s="15">
        <v>0.164512285619937</v>
      </c>
      <c r="U309" s="15">
        <v>0.25310453574265601</v>
      </c>
      <c r="V309" s="15">
        <v>0</v>
      </c>
      <c r="W309" s="15">
        <v>0</v>
      </c>
      <c r="X309" s="15">
        <v>0.93644378077316703</v>
      </c>
      <c r="Y309" s="15">
        <v>9.3365682072631698E-2</v>
      </c>
      <c r="Z309" s="15">
        <v>1.8897666039449101E-2</v>
      </c>
      <c r="AA309" s="15">
        <v>-0.208231392866469</v>
      </c>
      <c r="AB309" s="15">
        <v>0.13145291942815501</v>
      </c>
      <c r="AC309" s="15">
        <v>7.2462923628622194E-2</v>
      </c>
      <c r="AE309">
        <f t="array" ref="AE309">IF(COUNTIF('Cost regression results'!$H$7:$H$10,1)=0,EXP(SUMPRODUCT(--B309:AC309,TRANSPOSE('Cost regression results'!$H$3:$H$30)))/(1+EXP(SUMPRODUCT(--B309:AC309,TRANSPOSE('Cost regression results'!$H$3:$H$30)))),1)</f>
        <v>0.11356847789254594</v>
      </c>
      <c r="AF309">
        <f>'cost part 2 bs coef'!AE309</f>
        <v>2624.1130511910305</v>
      </c>
      <c r="AG309">
        <f t="shared" si="4"/>
        <v>298.01652504172984</v>
      </c>
    </row>
    <row r="310" spans="1:33" x14ac:dyDescent="0.3">
      <c r="A310">
        <v>309</v>
      </c>
      <c r="B310" s="15">
        <v>-2.24583952166974</v>
      </c>
      <c r="C310" s="15">
        <v>1.92921439531484</v>
      </c>
      <c r="D310" s="15">
        <v>3.0875791309326499</v>
      </c>
      <c r="E310" s="15">
        <v>2.4459522897261698</v>
      </c>
      <c r="F310" s="15">
        <v>0</v>
      </c>
      <c r="G310" s="15">
        <v>0</v>
      </c>
      <c r="H310" s="15">
        <v>0</v>
      </c>
      <c r="I310" s="15">
        <v>0</v>
      </c>
      <c r="J310" s="15">
        <v>5.2807882855934203</v>
      </c>
      <c r="K310" s="15">
        <v>4.3764479274305303</v>
      </c>
      <c r="L310" s="15">
        <v>4.3257699204019397</v>
      </c>
      <c r="M310" s="15">
        <v>2.93096227827309</v>
      </c>
      <c r="N310" s="15">
        <v>2.6842576684314401</v>
      </c>
      <c r="O310" s="15">
        <v>4.1520508200019401</v>
      </c>
      <c r="P310" s="15">
        <v>4.9541695457227704</v>
      </c>
      <c r="Q310" s="15">
        <v>3.7397057744611</v>
      </c>
      <c r="R310" s="15">
        <v>1.23576585472603</v>
      </c>
      <c r="S310" s="15">
        <v>0.54259370026610598</v>
      </c>
      <c r="T310" s="15">
        <v>0.16070241800420701</v>
      </c>
      <c r="U310" s="15">
        <v>0.30179996152141197</v>
      </c>
      <c r="V310" s="15">
        <v>0</v>
      </c>
      <c r="W310" s="15">
        <v>0</v>
      </c>
      <c r="X310" s="15">
        <v>1.0671700640570501</v>
      </c>
      <c r="Y310" s="15">
        <v>7.5484055576815701E-2</v>
      </c>
      <c r="Z310" s="15">
        <v>1.6367565867585199E-2</v>
      </c>
      <c r="AA310" s="15">
        <v>-0.14632003742894301</v>
      </c>
      <c r="AB310" s="15">
        <v>0.103047890725442</v>
      </c>
      <c r="AC310" s="15">
        <v>0.113244328727655</v>
      </c>
      <c r="AE310">
        <f t="array" ref="AE310">IF(COUNTIF('Cost regression results'!$H$7:$H$10,1)=0,EXP(SUMPRODUCT(--B310:AC310,TRANSPOSE('Cost regression results'!$H$3:$H$30)))/(1+EXP(SUMPRODUCT(--B310:AC310,TRANSPOSE('Cost regression results'!$H$3:$H$30)))),1)</f>
        <v>0.10942826842643905</v>
      </c>
      <c r="AF310">
        <f>'cost part 2 bs coef'!AE310</f>
        <v>2519.1006392387876</v>
      </c>
      <c r="AG310">
        <f t="shared" si="4"/>
        <v>275.66082094383626</v>
      </c>
    </row>
    <row r="311" spans="1:33" x14ac:dyDescent="0.3">
      <c r="A311">
        <v>310</v>
      </c>
      <c r="B311" s="15">
        <v>-2.1321246708617299</v>
      </c>
      <c r="C311" s="15">
        <v>1.95134544944531</v>
      </c>
      <c r="D311" s="15">
        <v>2.96055678745148</v>
      </c>
      <c r="E311" s="15">
        <v>2.6019877087950301</v>
      </c>
      <c r="F311" s="15">
        <v>0</v>
      </c>
      <c r="G311" s="15">
        <v>0</v>
      </c>
      <c r="H311" s="15">
        <v>0</v>
      </c>
      <c r="I311" s="15">
        <v>0</v>
      </c>
      <c r="J311" s="15">
        <v>5.2591749136675299</v>
      </c>
      <c r="K311" s="15">
        <v>4.6249084643345597</v>
      </c>
      <c r="L311" s="15">
        <v>4.5519637419674801</v>
      </c>
      <c r="M311" s="15">
        <v>2.80866266839611</v>
      </c>
      <c r="N311" s="15">
        <v>2.4766400897393699</v>
      </c>
      <c r="O311" s="15">
        <v>3.9291457783098802</v>
      </c>
      <c r="P311" s="15">
        <v>4.7368992702281902</v>
      </c>
      <c r="Q311" s="15">
        <v>3.8154131334216701</v>
      </c>
      <c r="R311" s="15">
        <v>1.79252173677629</v>
      </c>
      <c r="S311" s="15">
        <v>0.54632153714279696</v>
      </c>
      <c r="T311" s="15">
        <v>0.15180682279375299</v>
      </c>
      <c r="U311" s="15">
        <v>0.25595218244964801</v>
      </c>
      <c r="V311" s="15">
        <v>0</v>
      </c>
      <c r="W311" s="15">
        <v>0</v>
      </c>
      <c r="X311" s="15">
        <v>0.99059447685194002</v>
      </c>
      <c r="Y311" s="15">
        <v>0.10098959147978701</v>
      </c>
      <c r="Z311" s="15">
        <v>1.92652216853226E-2</v>
      </c>
      <c r="AA311" s="15">
        <v>-0.23333858042146499</v>
      </c>
      <c r="AB311" s="15">
        <v>0.114605388384239</v>
      </c>
      <c r="AC311" s="15">
        <v>6.7084077613255896E-2</v>
      </c>
      <c r="AE311">
        <f t="array" ref="AE311">IF(COUNTIF('Cost regression results'!$H$7:$H$10,1)=0,EXP(SUMPRODUCT(--B311:AC311,TRANSPOSE('Cost regression results'!$H$3:$H$30)))/(1+EXP(SUMPRODUCT(--B311:AC311,TRANSPOSE('Cost regression results'!$H$3:$H$30)))),1)</f>
        <v>0.11985505111538922</v>
      </c>
      <c r="AF311">
        <f>'cost part 2 bs coef'!AE311</f>
        <v>2403.332507257996</v>
      </c>
      <c r="AG311">
        <f t="shared" si="4"/>
        <v>288.05154050468366</v>
      </c>
    </row>
    <row r="312" spans="1:33" x14ac:dyDescent="0.3">
      <c r="A312">
        <v>311</v>
      </c>
      <c r="B312" s="15">
        <v>-2.1953062267629799</v>
      </c>
      <c r="C312" s="15">
        <v>2.0562165647522002</v>
      </c>
      <c r="D312" s="15">
        <v>3.6263868105171602</v>
      </c>
      <c r="E312" s="15">
        <v>2.31224433346063</v>
      </c>
      <c r="F312" s="15">
        <v>0</v>
      </c>
      <c r="G312" s="15">
        <v>0</v>
      </c>
      <c r="H312" s="15">
        <v>0</v>
      </c>
      <c r="I312" s="15">
        <v>0</v>
      </c>
      <c r="J312" s="15">
        <v>4.9252206412613502</v>
      </c>
      <c r="K312" s="15">
        <v>4.6477042716768899</v>
      </c>
      <c r="L312" s="15">
        <v>4.80336055029536</v>
      </c>
      <c r="M312" s="15">
        <v>2.8284542124747798</v>
      </c>
      <c r="N312" s="15">
        <v>2.33496429072816</v>
      </c>
      <c r="O312" s="15">
        <v>3.9463520945034301</v>
      </c>
      <c r="P312" s="15">
        <v>4.1319896478176501</v>
      </c>
      <c r="Q312" s="15">
        <v>3.8457668209701898</v>
      </c>
      <c r="R312" s="15">
        <v>1.7583440719335199</v>
      </c>
      <c r="S312" s="15">
        <v>0.67811200990469001</v>
      </c>
      <c r="T312" s="15">
        <v>0.14963336734530799</v>
      </c>
      <c r="U312" s="15">
        <v>0.29675357580957601</v>
      </c>
      <c r="V312" s="15">
        <v>0</v>
      </c>
      <c r="W312" s="15">
        <v>0</v>
      </c>
      <c r="X312" s="15">
        <v>1.0979066979315599</v>
      </c>
      <c r="Y312" s="15">
        <v>6.17194540719447E-2</v>
      </c>
      <c r="Z312" s="15">
        <v>2.4551108169974498E-2</v>
      </c>
      <c r="AA312" s="15">
        <v>-0.187730729648968</v>
      </c>
      <c r="AB312" s="15">
        <v>0.15803715632280199</v>
      </c>
      <c r="AC312" s="15">
        <v>0.108920866903575</v>
      </c>
      <c r="AE312">
        <f t="array" ref="AE312">IF(COUNTIF('Cost regression results'!$H$7:$H$10,1)=0,EXP(SUMPRODUCT(--B312:AC312,TRANSPOSE('Cost regression results'!$H$3:$H$30)))/(1+EXP(SUMPRODUCT(--B312:AC312,TRANSPOSE('Cost regression results'!$H$3:$H$30)))),1)</f>
        <v>0.11275952171488425</v>
      </c>
      <c r="AF312">
        <f>'cost part 2 bs coef'!AE312</f>
        <v>2519.6001881202806</v>
      </c>
      <c r="AG312">
        <f t="shared" si="4"/>
        <v>284.10891212517521</v>
      </c>
    </row>
    <row r="313" spans="1:33" x14ac:dyDescent="0.3">
      <c r="A313">
        <v>312</v>
      </c>
      <c r="B313" s="15">
        <v>-2.21679862471477</v>
      </c>
      <c r="C313" s="15">
        <v>2.28933093510111</v>
      </c>
      <c r="D313" s="15">
        <v>3.76039958805754</v>
      </c>
      <c r="E313" s="15">
        <v>2.6070763826005598</v>
      </c>
      <c r="F313" s="15">
        <v>0</v>
      </c>
      <c r="G313" s="15">
        <v>0</v>
      </c>
      <c r="H313" s="15">
        <v>0</v>
      </c>
      <c r="I313" s="15">
        <v>0</v>
      </c>
      <c r="J313" s="15">
        <v>4.56547830790098</v>
      </c>
      <c r="K313" s="15">
        <v>4.2432944839403701</v>
      </c>
      <c r="L313" s="15">
        <v>3.94708958044518</v>
      </c>
      <c r="M313" s="15">
        <v>2.4269013480838701</v>
      </c>
      <c r="N313" s="15">
        <v>2.42454816124381</v>
      </c>
      <c r="O313" s="15">
        <v>4.1362887368663097</v>
      </c>
      <c r="P313" s="15">
        <v>4.9253408854332701</v>
      </c>
      <c r="Q313" s="15">
        <v>3.64183931681734</v>
      </c>
      <c r="R313" s="15">
        <v>1.90901615049613</v>
      </c>
      <c r="S313" s="15">
        <v>0.75803234165843003</v>
      </c>
      <c r="T313" s="15">
        <v>0.18669282422691699</v>
      </c>
      <c r="U313" s="15">
        <v>0.29154730923817801</v>
      </c>
      <c r="V313" s="15">
        <v>0</v>
      </c>
      <c r="W313" s="15">
        <v>0</v>
      </c>
      <c r="X313" s="15">
        <v>1.0344498846176</v>
      </c>
      <c r="Y313" s="15">
        <v>7.7260176031584998E-2</v>
      </c>
      <c r="Z313" s="15">
        <v>1.9961769462303901E-2</v>
      </c>
      <c r="AA313" s="15">
        <v>-0.172452066771552</v>
      </c>
      <c r="AB313" s="15">
        <v>0.10355320226161099</v>
      </c>
      <c r="AC313" s="15">
        <v>0.120645124568102</v>
      </c>
      <c r="AE313">
        <f t="array" ref="AE313">IF(COUNTIF('Cost regression results'!$H$7:$H$10,1)=0,EXP(SUMPRODUCT(--B313:AC313,TRANSPOSE('Cost regression results'!$H$3:$H$30)))/(1+EXP(SUMPRODUCT(--B313:AC313,TRANSPOSE('Cost regression results'!$H$3:$H$30)))),1)</f>
        <v>0.11465202998482653</v>
      </c>
      <c r="AF313">
        <f>'cost part 2 bs coef'!AE313</f>
        <v>2603.8508615446285</v>
      </c>
      <c r="AG313">
        <f t="shared" si="4"/>
        <v>298.53678705383112</v>
      </c>
    </row>
    <row r="314" spans="1:33" x14ac:dyDescent="0.3">
      <c r="A314">
        <v>313</v>
      </c>
      <c r="B314" s="15">
        <v>-2.1868255353007502</v>
      </c>
      <c r="C314" s="15">
        <v>2.1040125776625</v>
      </c>
      <c r="D314" s="15">
        <v>3.5572813697941998</v>
      </c>
      <c r="E314" s="15">
        <v>2.6306613038193598</v>
      </c>
      <c r="F314" s="15">
        <v>0</v>
      </c>
      <c r="G314" s="15">
        <v>0</v>
      </c>
      <c r="H314" s="15">
        <v>0</v>
      </c>
      <c r="I314" s="15">
        <v>0</v>
      </c>
      <c r="J314" s="15">
        <v>4.9918639613543601</v>
      </c>
      <c r="K314" s="15">
        <v>4.6742760564418404</v>
      </c>
      <c r="L314" s="15">
        <v>4.7260045599005798</v>
      </c>
      <c r="M314" s="15">
        <v>2.7005496003996998</v>
      </c>
      <c r="N314" s="15">
        <v>2.4868980811741501</v>
      </c>
      <c r="O314" s="15">
        <v>3.9959913043480402</v>
      </c>
      <c r="P314" s="15">
        <v>3.9259930344569902</v>
      </c>
      <c r="Q314" s="15">
        <v>3.6409291522683098</v>
      </c>
      <c r="R314" s="15">
        <v>2.3932780382821899</v>
      </c>
      <c r="S314" s="15">
        <v>0.68738019973572795</v>
      </c>
      <c r="T314" s="15">
        <v>0.114643427983492</v>
      </c>
      <c r="U314" s="15">
        <v>0.24240528668992301</v>
      </c>
      <c r="V314" s="15">
        <v>0</v>
      </c>
      <c r="W314" s="15">
        <v>0</v>
      </c>
      <c r="X314" s="15">
        <v>1.0593641868378501</v>
      </c>
      <c r="Y314" s="15">
        <v>6.3822999868817606E-2</v>
      </c>
      <c r="Z314" s="15">
        <v>2.7050395759402199E-2</v>
      </c>
      <c r="AA314" s="15">
        <v>-0.15609821833839299</v>
      </c>
      <c r="AB314" s="15">
        <v>0.11642236301627699</v>
      </c>
      <c r="AC314" s="15">
        <v>5.6388195788093197E-2</v>
      </c>
      <c r="AE314">
        <f t="array" ref="AE314">IF(COUNTIF('Cost regression results'!$H$7:$H$10,1)=0,EXP(SUMPRODUCT(--B314:AC314,TRANSPOSE('Cost regression results'!$H$3:$H$30)))/(1+EXP(SUMPRODUCT(--B314:AC314,TRANSPOSE('Cost regression results'!$H$3:$H$30)))),1)</f>
        <v>0.10996316686783837</v>
      </c>
      <c r="AF314">
        <f>'cost part 2 bs coef'!AE314</f>
        <v>2563.4174832371268</v>
      </c>
      <c r="AG314">
        <f t="shared" si="4"/>
        <v>281.88150446113843</v>
      </c>
    </row>
    <row r="315" spans="1:33" x14ac:dyDescent="0.3">
      <c r="A315">
        <v>314</v>
      </c>
      <c r="B315" s="15">
        <v>-2.2154271538112398</v>
      </c>
      <c r="C315" s="15">
        <v>1.89696322850892</v>
      </c>
      <c r="D315" s="15">
        <v>3.2089257128685</v>
      </c>
      <c r="E315" s="15">
        <v>2.4337110430484299</v>
      </c>
      <c r="F315" s="15">
        <v>0</v>
      </c>
      <c r="G315" s="15">
        <v>0</v>
      </c>
      <c r="H315" s="15">
        <v>0</v>
      </c>
      <c r="I315" s="15">
        <v>0</v>
      </c>
      <c r="J315" s="15">
        <v>4.9288575511309496</v>
      </c>
      <c r="K315" s="15">
        <v>4.1633464629213996</v>
      </c>
      <c r="L315" s="15">
        <v>4.0350469710006696</v>
      </c>
      <c r="M315" s="15">
        <v>2.7467822942527498</v>
      </c>
      <c r="N315" s="15">
        <v>2.4536192064347699</v>
      </c>
      <c r="O315" s="15">
        <v>4.0247081001863299</v>
      </c>
      <c r="P315" s="15">
        <v>3.7846161988614599</v>
      </c>
      <c r="Q315" s="15">
        <v>3.8026996429508202</v>
      </c>
      <c r="R315" s="15">
        <v>1.7274692392651401</v>
      </c>
      <c r="S315" s="15">
        <v>0.52146897097628298</v>
      </c>
      <c r="T315" s="15">
        <v>0.139327965150462</v>
      </c>
      <c r="U315" s="15">
        <v>0.280634905497047</v>
      </c>
      <c r="V315" s="15">
        <v>0</v>
      </c>
      <c r="W315" s="15">
        <v>0</v>
      </c>
      <c r="X315" s="15">
        <v>1.02893096009648</v>
      </c>
      <c r="Y315" s="15">
        <v>5.2001332970333901E-2</v>
      </c>
      <c r="Z315" s="15">
        <v>2.4647841417829899E-2</v>
      </c>
      <c r="AA315" s="15">
        <v>-0.18755022821703099</v>
      </c>
      <c r="AB315" s="15">
        <v>0.12716419772035401</v>
      </c>
      <c r="AC315" s="15">
        <v>0.120637989924559</v>
      </c>
      <c r="AE315">
        <f t="array" ref="AE315">IF(COUNTIF('Cost regression results'!$H$7:$H$10,1)=0,EXP(SUMPRODUCT(--B315:AC315,TRANSPOSE('Cost regression results'!$H$3:$H$30)))/(1+EXP(SUMPRODUCT(--B315:AC315,TRANSPOSE('Cost regression results'!$H$3:$H$30)))),1)</f>
        <v>0.1097445865355524</v>
      </c>
      <c r="AF315">
        <f>'cost part 2 bs coef'!AE315</f>
        <v>2518.2520623555433</v>
      </c>
      <c r="AG315">
        <f t="shared" si="4"/>
        <v>276.36453137551121</v>
      </c>
    </row>
    <row r="316" spans="1:33" x14ac:dyDescent="0.3">
      <c r="A316">
        <v>315</v>
      </c>
      <c r="B316" s="15">
        <v>-2.2725308007780098</v>
      </c>
      <c r="C316" s="15">
        <v>2.1953459687127301</v>
      </c>
      <c r="D316" s="15">
        <v>3.8239199182343202</v>
      </c>
      <c r="E316" s="15">
        <v>2.81969648798187</v>
      </c>
      <c r="F316" s="15">
        <v>0</v>
      </c>
      <c r="G316" s="15">
        <v>0</v>
      </c>
      <c r="H316" s="15">
        <v>0</v>
      </c>
      <c r="I316" s="15">
        <v>0</v>
      </c>
      <c r="J316" s="15">
        <v>4.7891563607105603</v>
      </c>
      <c r="K316" s="15">
        <v>4.5054022537222398</v>
      </c>
      <c r="L316" s="15">
        <v>4.0301663094602</v>
      </c>
      <c r="M316" s="15">
        <v>3.3539303705549899</v>
      </c>
      <c r="N316" s="15">
        <v>2.4773700914576202</v>
      </c>
      <c r="O316" s="15">
        <v>3.9195056772471699</v>
      </c>
      <c r="P316" s="15">
        <v>4.7715282502761598</v>
      </c>
      <c r="Q316" s="15">
        <v>3.8057310612247002</v>
      </c>
      <c r="R316" s="15">
        <v>1.3773529911012601</v>
      </c>
      <c r="S316" s="15">
        <v>0.50005950466025495</v>
      </c>
      <c r="T316" s="15">
        <v>0.15146334415611001</v>
      </c>
      <c r="U316" s="15">
        <v>0.26666728179809202</v>
      </c>
      <c r="V316" s="15">
        <v>0</v>
      </c>
      <c r="W316" s="15">
        <v>0</v>
      </c>
      <c r="X316" s="15">
        <v>0.92718730661800097</v>
      </c>
      <c r="Y316" s="15">
        <v>6.7043759365356295E-2</v>
      </c>
      <c r="Z316" s="15">
        <v>2.2845220901754702E-2</v>
      </c>
      <c r="AA316" s="15">
        <v>-0.15334751361367099</v>
      </c>
      <c r="AB316" s="15">
        <v>0.126591919142957</v>
      </c>
      <c r="AC316" s="15">
        <v>0.133308388243327</v>
      </c>
      <c r="AE316">
        <f t="array" ref="AE316">IF(COUNTIF('Cost regression results'!$H$7:$H$10,1)=0,EXP(SUMPRODUCT(--B316:AC316,TRANSPOSE('Cost regression results'!$H$3:$H$30)))/(1+EXP(SUMPRODUCT(--B316:AC316,TRANSPOSE('Cost regression results'!$H$3:$H$30)))),1)</f>
        <v>0.10554670692880261</v>
      </c>
      <c r="AF316">
        <f>'cost part 2 bs coef'!AE316</f>
        <v>2583.1458841479316</v>
      </c>
      <c r="AG316">
        <f t="shared" si="4"/>
        <v>272.64254158850446</v>
      </c>
    </row>
    <row r="317" spans="1:33" x14ac:dyDescent="0.3">
      <c r="A317">
        <v>316</v>
      </c>
      <c r="B317" s="15">
        <v>-2.3312293778188198</v>
      </c>
      <c r="C317" s="15">
        <v>1.7968455167858699</v>
      </c>
      <c r="D317" s="15">
        <v>3.6543324715088299</v>
      </c>
      <c r="E317" s="15">
        <v>2.6680581790350302</v>
      </c>
      <c r="F317" s="15">
        <v>0</v>
      </c>
      <c r="G317" s="15">
        <v>0</v>
      </c>
      <c r="H317" s="15">
        <v>0</v>
      </c>
      <c r="I317" s="15">
        <v>0</v>
      </c>
      <c r="J317" s="15">
        <v>5.0061930315063199</v>
      </c>
      <c r="K317" s="15">
        <v>4.5071172610016701</v>
      </c>
      <c r="L317" s="15">
        <v>4.0743048890116604</v>
      </c>
      <c r="M317" s="15">
        <v>2.8126038592070999</v>
      </c>
      <c r="N317" s="15">
        <v>2.5917699100468199</v>
      </c>
      <c r="O317" s="15">
        <v>4.0935016610926196</v>
      </c>
      <c r="P317" s="15">
        <v>4.7273809299560501</v>
      </c>
      <c r="Q317" s="15">
        <v>3.8016358201801399</v>
      </c>
      <c r="R317" s="15">
        <v>1.1812697604239699</v>
      </c>
      <c r="S317" s="15">
        <v>0.62064088153278496</v>
      </c>
      <c r="T317" s="15">
        <v>0.22368045769116701</v>
      </c>
      <c r="U317" s="15">
        <v>0.31778928683273</v>
      </c>
      <c r="V317" s="15">
        <v>0</v>
      </c>
      <c r="W317" s="15">
        <v>0</v>
      </c>
      <c r="X317" s="15">
        <v>1.0784617609459799</v>
      </c>
      <c r="Y317" s="15">
        <v>6.5533353123787802E-2</v>
      </c>
      <c r="Z317" s="15">
        <v>2.5164032050677999E-2</v>
      </c>
      <c r="AA317" s="15">
        <v>-0.18850317235967401</v>
      </c>
      <c r="AB317" s="15">
        <v>0.13792740801172099</v>
      </c>
      <c r="AC317" s="15">
        <v>0.17100848166227001</v>
      </c>
      <c r="AE317">
        <f t="array" ref="AE317">IF(COUNTIF('Cost regression results'!$H$7:$H$10,1)=0,EXP(SUMPRODUCT(--B317:AC317,TRANSPOSE('Cost regression results'!$H$3:$H$30)))/(1+EXP(SUMPRODUCT(--B317:AC317,TRANSPOSE('Cost regression results'!$H$3:$H$30)))),1)</f>
        <v>0.1066749890217636</v>
      </c>
      <c r="AF317">
        <f>'cost part 2 bs coef'!AE317</f>
        <v>2506.0311653766089</v>
      </c>
      <c r="AG317">
        <f t="shared" si="4"/>
        <v>267.33084705474721</v>
      </c>
    </row>
    <row r="318" spans="1:33" x14ac:dyDescent="0.3">
      <c r="A318">
        <v>317</v>
      </c>
      <c r="B318" s="15">
        <v>-2.2938111029691699</v>
      </c>
      <c r="C318" s="15">
        <v>2.0789346267098101</v>
      </c>
      <c r="D318" s="15">
        <v>3.7380004444910102</v>
      </c>
      <c r="E318" s="15">
        <v>2.9309802548973898</v>
      </c>
      <c r="F318" s="15">
        <v>0</v>
      </c>
      <c r="G318" s="15">
        <v>0</v>
      </c>
      <c r="H318" s="15">
        <v>0</v>
      </c>
      <c r="I318" s="15">
        <v>0</v>
      </c>
      <c r="J318" s="15">
        <v>5.3343042540319399</v>
      </c>
      <c r="K318" s="15">
        <v>4.7009147474359301</v>
      </c>
      <c r="L318" s="15">
        <v>4.5544476533712901</v>
      </c>
      <c r="M318" s="15">
        <v>2.7447053728854001</v>
      </c>
      <c r="N318" s="15">
        <v>2.4340974276901202</v>
      </c>
      <c r="O318" s="15">
        <v>4.1761085081481397</v>
      </c>
      <c r="P318" s="15">
        <v>4.3888891545883704</v>
      </c>
      <c r="Q318" s="15">
        <v>3.8993868565939298</v>
      </c>
      <c r="R318" s="15">
        <v>2.23512259104871</v>
      </c>
      <c r="S318" s="15">
        <v>0.63924797181073101</v>
      </c>
      <c r="T318" s="15">
        <v>0.13825527870611701</v>
      </c>
      <c r="U318" s="15">
        <v>0.33073648093414698</v>
      </c>
      <c r="V318" s="15">
        <v>0</v>
      </c>
      <c r="W318" s="15">
        <v>0</v>
      </c>
      <c r="X318" s="15">
        <v>0.95008542391011197</v>
      </c>
      <c r="Y318" s="15">
        <v>0.12666085137372601</v>
      </c>
      <c r="Z318" s="15">
        <v>2.3217394185217701E-2</v>
      </c>
      <c r="AA318" s="15">
        <v>-0.19401466625917099</v>
      </c>
      <c r="AB318" s="15">
        <v>0.12854492637136999</v>
      </c>
      <c r="AC318" s="15">
        <v>0.13241791833694699</v>
      </c>
      <c r="AE318">
        <f t="array" ref="AE318">IF(COUNTIF('Cost regression results'!$H$7:$H$10,1)=0,EXP(SUMPRODUCT(--B318:AC318,TRANSPOSE('Cost regression results'!$H$3:$H$30)))/(1+EXP(SUMPRODUCT(--B318:AC318,TRANSPOSE('Cost regression results'!$H$3:$H$30)))),1)</f>
        <v>0.10231086121537197</v>
      </c>
      <c r="AF318">
        <f>'cost part 2 bs coef'!AE318</f>
        <v>2490.0655141991015</v>
      </c>
      <c r="AG318">
        <f t="shared" si="4"/>
        <v>254.76074724040811</v>
      </c>
    </row>
    <row r="319" spans="1:33" x14ac:dyDescent="0.3">
      <c r="A319">
        <v>318</v>
      </c>
      <c r="B319" s="15">
        <v>-2.2045852846870599</v>
      </c>
      <c r="C319" s="15">
        <v>2.22483700351561</v>
      </c>
      <c r="D319" s="15">
        <v>3.8917471799871999</v>
      </c>
      <c r="E319" s="15">
        <v>2.5833017981745598</v>
      </c>
      <c r="F319" s="15">
        <v>0</v>
      </c>
      <c r="G319" s="15">
        <v>0</v>
      </c>
      <c r="H319" s="15">
        <v>0</v>
      </c>
      <c r="I319" s="15">
        <v>0</v>
      </c>
      <c r="J319" s="15">
        <v>4.8034231850901801</v>
      </c>
      <c r="K319" s="15">
        <v>4.4453995445787999</v>
      </c>
      <c r="L319" s="15">
        <v>4.1854949706665998</v>
      </c>
      <c r="M319" s="15">
        <v>3.20856592582768</v>
      </c>
      <c r="N319" s="15">
        <v>2.48475375447111</v>
      </c>
      <c r="O319" s="15">
        <v>3.8811026335576599</v>
      </c>
      <c r="P319" s="15">
        <v>3.7922659416512801</v>
      </c>
      <c r="Q319" s="15">
        <v>3.9176797909883998</v>
      </c>
      <c r="R319" s="15">
        <v>1.7124276351569201</v>
      </c>
      <c r="S319" s="15">
        <v>0.61383158341528599</v>
      </c>
      <c r="T319" s="15">
        <v>4.9878022847676298E-2</v>
      </c>
      <c r="U319" s="15">
        <v>0.18664673204370599</v>
      </c>
      <c r="V319" s="15">
        <v>0</v>
      </c>
      <c r="W319" s="15">
        <v>0</v>
      </c>
      <c r="X319" s="15">
        <v>0.85337481080756195</v>
      </c>
      <c r="Y319" s="15">
        <v>0.10486131617766301</v>
      </c>
      <c r="Z319" s="15">
        <v>2.4481932254836601E-2</v>
      </c>
      <c r="AA319" s="15">
        <v>-0.182646147546694</v>
      </c>
      <c r="AB319" s="15">
        <v>0.13768288249150701</v>
      </c>
      <c r="AC319" s="15">
        <v>0.16564145574643699</v>
      </c>
      <c r="AE319">
        <f t="array" ref="AE319">IF(COUNTIF('Cost regression results'!$H$7:$H$10,1)=0,EXP(SUMPRODUCT(--B319:AC319,TRANSPOSE('Cost regression results'!$H$3:$H$30)))/(1+EXP(SUMPRODUCT(--B319:AC319,TRANSPOSE('Cost regression results'!$H$3:$H$30)))),1)</f>
        <v>0.10230749849129026</v>
      </c>
      <c r="AF319">
        <f>'cost part 2 bs coef'!AE319</f>
        <v>2464.434205067289</v>
      </c>
      <c r="AG319">
        <f t="shared" si="4"/>
        <v>252.13009871680578</v>
      </c>
    </row>
    <row r="320" spans="1:33" x14ac:dyDescent="0.3">
      <c r="A320">
        <v>319</v>
      </c>
      <c r="B320" s="15">
        <v>-2.2098544624903602</v>
      </c>
      <c r="C320" s="15">
        <v>2.2981972513053099</v>
      </c>
      <c r="D320" s="15">
        <v>3.78078179500422</v>
      </c>
      <c r="E320" s="15">
        <v>2.4171664174104399</v>
      </c>
      <c r="F320" s="15">
        <v>0</v>
      </c>
      <c r="G320" s="15">
        <v>0</v>
      </c>
      <c r="H320" s="15">
        <v>0</v>
      </c>
      <c r="I320" s="15">
        <v>0</v>
      </c>
      <c r="J320" s="15">
        <v>4.9200850310890898</v>
      </c>
      <c r="K320" s="15">
        <v>4.3880405152947404</v>
      </c>
      <c r="L320" s="15">
        <v>4.6305062056063004</v>
      </c>
      <c r="M320" s="15">
        <v>3.1977818809832801</v>
      </c>
      <c r="N320" s="15">
        <v>2.3235870368190201</v>
      </c>
      <c r="O320" s="15">
        <v>3.9136288789361999</v>
      </c>
      <c r="P320" s="15">
        <v>4.0714732877028004</v>
      </c>
      <c r="Q320" s="15">
        <v>3.7169603592258902</v>
      </c>
      <c r="R320" s="15">
        <v>1.3784576045774899</v>
      </c>
      <c r="S320" s="15">
        <v>0.43353269750382101</v>
      </c>
      <c r="T320" s="15">
        <v>0.11978333125842899</v>
      </c>
      <c r="U320" s="15">
        <v>0.246749051638989</v>
      </c>
      <c r="V320" s="15">
        <v>0</v>
      </c>
      <c r="W320" s="15">
        <v>0</v>
      </c>
      <c r="X320" s="15">
        <v>1.0902897146981601</v>
      </c>
      <c r="Y320" s="15">
        <v>0.14257353118747901</v>
      </c>
      <c r="Z320" s="15">
        <v>2.19534535071138E-2</v>
      </c>
      <c r="AA320" s="15">
        <v>-0.14084942295402</v>
      </c>
      <c r="AB320" s="15">
        <v>7.5283258263714195E-2</v>
      </c>
      <c r="AC320" s="15">
        <v>0.112418191070011</v>
      </c>
      <c r="AE320">
        <f t="array" ref="AE320">IF(COUNTIF('Cost regression results'!$H$7:$H$10,1)=0,EXP(SUMPRODUCT(--B320:AC320,TRANSPOSE('Cost regression results'!$H$3:$H$30)))/(1+EXP(SUMPRODUCT(--B320:AC320,TRANSPOSE('Cost regression results'!$H$3:$H$30)))),1)</f>
        <v>0.10856934574588148</v>
      </c>
      <c r="AF320">
        <f>'cost part 2 bs coef'!AE320</f>
        <v>2350.4338469094155</v>
      </c>
      <c r="AG320">
        <f t="shared" si="4"/>
        <v>255.18506497793058</v>
      </c>
    </row>
    <row r="321" spans="1:33" x14ac:dyDescent="0.3">
      <c r="A321">
        <v>320</v>
      </c>
      <c r="B321" s="15">
        <v>-2.1209402958927699</v>
      </c>
      <c r="C321" s="15">
        <v>1.8946080241882499</v>
      </c>
      <c r="D321" s="15">
        <v>2.9315530342368499</v>
      </c>
      <c r="E321" s="15">
        <v>2.9385568141732099</v>
      </c>
      <c r="F321" s="15">
        <v>0</v>
      </c>
      <c r="G321" s="15">
        <v>0</v>
      </c>
      <c r="H321" s="15">
        <v>0</v>
      </c>
      <c r="I321" s="15">
        <v>0</v>
      </c>
      <c r="J321" s="15">
        <v>5.0048075784977897</v>
      </c>
      <c r="K321" s="15">
        <v>4.38489315887493</v>
      </c>
      <c r="L321" s="15">
        <v>3.9728610305750598</v>
      </c>
      <c r="M321" s="15">
        <v>3.3800874330933701</v>
      </c>
      <c r="N321" s="15">
        <v>2.4684476573588299</v>
      </c>
      <c r="O321" s="15">
        <v>4.0058087744379396</v>
      </c>
      <c r="P321" s="15">
        <v>4.1732013265198002</v>
      </c>
      <c r="Q321" s="15">
        <v>3.7021283815556298</v>
      </c>
      <c r="R321" s="15">
        <v>1.94513522602989</v>
      </c>
      <c r="S321" s="15">
        <v>0.56286906296819095</v>
      </c>
      <c r="T321" s="15">
        <v>6.6889530760055493E-2</v>
      </c>
      <c r="U321" s="15">
        <v>0.30534614396496101</v>
      </c>
      <c r="V321" s="15">
        <v>0</v>
      </c>
      <c r="W321" s="15">
        <v>0</v>
      </c>
      <c r="X321" s="15">
        <v>1.1598858044492399</v>
      </c>
      <c r="Y321" s="15">
        <v>6.6991764494328102E-2</v>
      </c>
      <c r="Z321" s="15">
        <v>1.9286840507650099E-2</v>
      </c>
      <c r="AA321" s="15">
        <v>-0.16159548315390601</v>
      </c>
      <c r="AB321" s="15">
        <v>7.2335546996722802E-2</v>
      </c>
      <c r="AC321" s="15">
        <v>7.7685669004884703E-2</v>
      </c>
      <c r="AE321">
        <f t="array" ref="AE321">IF(COUNTIF('Cost regression results'!$H$7:$H$10,1)=0,EXP(SUMPRODUCT(--B321:AC321,TRANSPOSE('Cost regression results'!$H$3:$H$30)))/(1+EXP(SUMPRODUCT(--B321:AC321,TRANSPOSE('Cost regression results'!$H$3:$H$30)))),1)</f>
        <v>0.11229087211217308</v>
      </c>
      <c r="AF321">
        <f>'cost part 2 bs coef'!AE321</f>
        <v>2623.5595882131183</v>
      </c>
      <c r="AG321">
        <f t="shared" si="4"/>
        <v>294.60179419870474</v>
      </c>
    </row>
    <row r="322" spans="1:33" x14ac:dyDescent="0.3">
      <c r="A322">
        <v>321</v>
      </c>
      <c r="B322" s="15">
        <v>-2.2274303515940899</v>
      </c>
      <c r="C322" s="15">
        <v>2.2313086762334202</v>
      </c>
      <c r="D322" s="15">
        <v>3.6278424837135401</v>
      </c>
      <c r="E322" s="15">
        <v>2.5139573336599899</v>
      </c>
      <c r="F322" s="15">
        <v>0</v>
      </c>
      <c r="G322" s="15">
        <v>0</v>
      </c>
      <c r="H322" s="15">
        <v>0</v>
      </c>
      <c r="I322" s="15">
        <v>0</v>
      </c>
      <c r="J322" s="15">
        <v>4.8121941559085997</v>
      </c>
      <c r="K322" s="15">
        <v>4.8618928400998502</v>
      </c>
      <c r="L322" s="15">
        <v>4.3678879191894104</v>
      </c>
      <c r="M322" s="15">
        <v>3.1298171723853101</v>
      </c>
      <c r="N322" s="15">
        <v>2.56163539274523</v>
      </c>
      <c r="O322" s="15">
        <v>4.06057287246239</v>
      </c>
      <c r="P322" s="15">
        <v>4.67732937493866</v>
      </c>
      <c r="Q322" s="15">
        <v>4.0532896117037502</v>
      </c>
      <c r="R322" s="15">
        <v>2.1831903506730699</v>
      </c>
      <c r="S322" s="15">
        <v>0.43971526474205203</v>
      </c>
      <c r="T322" s="15">
        <v>9.8658835985675097E-2</v>
      </c>
      <c r="U322" s="15">
        <v>0.24965169174149801</v>
      </c>
      <c r="V322" s="15">
        <v>0</v>
      </c>
      <c r="W322" s="15">
        <v>0</v>
      </c>
      <c r="X322" s="15">
        <v>1.0130692087609301</v>
      </c>
      <c r="Y322" s="15">
        <v>9.2128479790757806E-2</v>
      </c>
      <c r="Z322" s="15">
        <v>2.3516033047155702E-2</v>
      </c>
      <c r="AA322" s="15">
        <v>-0.197375918690328</v>
      </c>
      <c r="AB322" s="15">
        <v>0.19478322539064499</v>
      </c>
      <c r="AC322" s="15">
        <v>9.4852807226389405E-2</v>
      </c>
      <c r="AE322">
        <f t="array" ref="AE322">IF(COUNTIF('Cost regression results'!$H$7:$H$10,1)=0,EXP(SUMPRODUCT(--B322:AC322,TRANSPOSE('Cost regression results'!$H$3:$H$30)))/(1+EXP(SUMPRODUCT(--B322:AC322,TRANSPOSE('Cost regression results'!$H$3:$H$30)))),1)</f>
        <v>0.10477754669403022</v>
      </c>
      <c r="AF322">
        <f>'cost part 2 bs coef'!AE322</f>
        <v>2383.2359414016973</v>
      </c>
      <c r="AG322">
        <f t="shared" si="4"/>
        <v>249.70961513310741</v>
      </c>
    </row>
    <row r="323" spans="1:33" x14ac:dyDescent="0.3">
      <c r="A323">
        <v>322</v>
      </c>
      <c r="B323" s="15">
        <v>-2.2453818314484701</v>
      </c>
      <c r="C323" s="15">
        <v>1.9858059206260199</v>
      </c>
      <c r="D323" s="15">
        <v>3.1550287421242902</v>
      </c>
      <c r="E323" s="15">
        <v>2.5520560985677898</v>
      </c>
      <c r="F323" s="15">
        <v>0</v>
      </c>
      <c r="G323" s="15">
        <v>0</v>
      </c>
      <c r="H323" s="15">
        <v>0</v>
      </c>
      <c r="I323" s="15">
        <v>0</v>
      </c>
      <c r="J323" s="15">
        <v>4.8424092273766801</v>
      </c>
      <c r="K323" s="15">
        <v>4.7267991036901797</v>
      </c>
      <c r="L323" s="15">
        <v>4.4551412563911601</v>
      </c>
      <c r="M323" s="15">
        <v>2.6795532463549701</v>
      </c>
      <c r="N323" s="15">
        <v>2.3736049550317602</v>
      </c>
      <c r="O323" s="15">
        <v>4.1047653420477097</v>
      </c>
      <c r="P323" s="15">
        <v>4.5947407649968897</v>
      </c>
      <c r="Q323" s="15">
        <v>3.94875163773249</v>
      </c>
      <c r="R323" s="15">
        <v>1.78658077193773</v>
      </c>
      <c r="S323" s="15">
        <v>0.55758924305133695</v>
      </c>
      <c r="T323" s="15">
        <v>0.20147364418942201</v>
      </c>
      <c r="U323" s="15">
        <v>0.26416744756932797</v>
      </c>
      <c r="V323" s="15">
        <v>0</v>
      </c>
      <c r="W323" s="15">
        <v>0</v>
      </c>
      <c r="X323" s="15">
        <v>0.98581379814378001</v>
      </c>
      <c r="Y323" s="15">
        <v>0.107162343274043</v>
      </c>
      <c r="Z323" s="15">
        <v>2.3988696007914201E-2</v>
      </c>
      <c r="AA323" s="15">
        <v>-0.19831553435694699</v>
      </c>
      <c r="AB323" s="15">
        <v>7.4261836311980703E-2</v>
      </c>
      <c r="AC323" s="15">
        <v>8.5368778098450601E-2</v>
      </c>
      <c r="AE323">
        <f t="array" ref="AE323">IF(COUNTIF('Cost regression results'!$H$7:$H$10,1)=0,EXP(SUMPRODUCT(--B323:AC323,TRANSPOSE('Cost regression results'!$H$3:$H$30)))/(1+EXP(SUMPRODUCT(--B323:AC323,TRANSPOSE('Cost regression results'!$H$3:$H$30)))),1)</f>
        <v>0.11297563504712466</v>
      </c>
      <c r="AF323">
        <f>'cost part 2 bs coef'!AE323</f>
        <v>2426.8085681869052</v>
      </c>
      <c r="AG323">
        <f t="shared" ref="AG323:AG386" si="5">AE323*AF323</f>
        <v>274.17023912871895</v>
      </c>
    </row>
    <row r="324" spans="1:33" x14ac:dyDescent="0.3">
      <c r="A324">
        <v>323</v>
      </c>
      <c r="B324" s="15">
        <v>-2.1182401305426102</v>
      </c>
      <c r="C324" s="15">
        <v>2.0232667392953401</v>
      </c>
      <c r="D324" s="15">
        <v>3.3150416850377402</v>
      </c>
      <c r="E324" s="15">
        <v>2.6928988776555798</v>
      </c>
      <c r="F324" s="15">
        <v>0</v>
      </c>
      <c r="G324" s="15">
        <v>0</v>
      </c>
      <c r="H324" s="15">
        <v>0</v>
      </c>
      <c r="I324" s="15">
        <v>0</v>
      </c>
      <c r="J324" s="15">
        <v>4.8969128302687404</v>
      </c>
      <c r="K324" s="15">
        <v>4.3710198979513004</v>
      </c>
      <c r="L324" s="15">
        <v>4.3809576791905904</v>
      </c>
      <c r="M324" s="15">
        <v>2.7632323006588599</v>
      </c>
      <c r="N324" s="15">
        <v>2.1777691700740198</v>
      </c>
      <c r="O324" s="15">
        <v>3.9973957257461601</v>
      </c>
      <c r="P324" s="15">
        <v>4.3194738854235997</v>
      </c>
      <c r="Q324" s="15">
        <v>3.7686978239349198</v>
      </c>
      <c r="R324" s="15">
        <v>2.0471345807904</v>
      </c>
      <c r="S324" s="15">
        <v>0.75108428491228996</v>
      </c>
      <c r="T324" s="15">
        <v>0.138532025425671</v>
      </c>
      <c r="U324" s="15">
        <v>0.269844518034625</v>
      </c>
      <c r="V324" s="15">
        <v>0</v>
      </c>
      <c r="W324" s="15">
        <v>0</v>
      </c>
      <c r="X324" s="15">
        <v>0.98653428387696296</v>
      </c>
      <c r="Y324" s="15">
        <v>2.6264814023191599E-2</v>
      </c>
      <c r="Z324" s="15">
        <v>2.4052667587479301E-2</v>
      </c>
      <c r="AA324" s="15">
        <v>-0.26066186806798403</v>
      </c>
      <c r="AB324" s="15">
        <v>0.15600026719202401</v>
      </c>
      <c r="AC324" s="15">
        <v>5.4461944201771299E-2</v>
      </c>
      <c r="AE324">
        <f t="array" ref="AE324">IF(COUNTIF('Cost regression results'!$H$7:$H$10,1)=0,EXP(SUMPRODUCT(--B324:AC324,TRANSPOSE('Cost regression results'!$H$3:$H$30)))/(1+EXP(SUMPRODUCT(--B324:AC324,TRANSPOSE('Cost regression results'!$H$3:$H$30)))),1)</f>
        <v>0.11956615528629462</v>
      </c>
      <c r="AF324">
        <f>'cost part 2 bs coef'!AE324</f>
        <v>2591.7985502882534</v>
      </c>
      <c r="AG324">
        <f t="shared" si="5"/>
        <v>309.89138793455857</v>
      </c>
    </row>
    <row r="325" spans="1:33" x14ac:dyDescent="0.3">
      <c r="A325">
        <v>324</v>
      </c>
      <c r="B325" s="15">
        <v>-2.2040372425604802</v>
      </c>
      <c r="C325" s="15">
        <v>2.0689440339293701</v>
      </c>
      <c r="D325" s="15">
        <v>3.37805001715983</v>
      </c>
      <c r="E325" s="15">
        <v>2.56433611776909</v>
      </c>
      <c r="F325" s="15">
        <v>0</v>
      </c>
      <c r="G325" s="15">
        <v>0</v>
      </c>
      <c r="H325" s="15">
        <v>0</v>
      </c>
      <c r="I325" s="15">
        <v>0</v>
      </c>
      <c r="J325" s="15">
        <v>5.2548911815330204</v>
      </c>
      <c r="K325" s="15">
        <v>4.3640264225811602</v>
      </c>
      <c r="L325" s="15">
        <v>3.8096679473652002</v>
      </c>
      <c r="M325" s="15">
        <v>2.91523664705164</v>
      </c>
      <c r="N325" s="15">
        <v>2.55521353652933</v>
      </c>
      <c r="O325" s="15">
        <v>4.0854900392668299</v>
      </c>
      <c r="P325" s="15">
        <v>4.4253700239989504</v>
      </c>
      <c r="Q325" s="15">
        <v>3.8742636899858698</v>
      </c>
      <c r="R325" s="15">
        <v>2.2459012548325799</v>
      </c>
      <c r="S325" s="15">
        <v>0.449830355522575</v>
      </c>
      <c r="T325" s="15">
        <v>9.7102432569628694E-2</v>
      </c>
      <c r="U325" s="15">
        <v>0.28169697687904899</v>
      </c>
      <c r="V325" s="15">
        <v>0</v>
      </c>
      <c r="W325" s="15">
        <v>0</v>
      </c>
      <c r="X325" s="15">
        <v>0.95218406636184305</v>
      </c>
      <c r="Y325" s="15">
        <v>0.13986826176064401</v>
      </c>
      <c r="Z325" s="15">
        <v>2.1196133890580299E-2</v>
      </c>
      <c r="AA325" s="15">
        <v>-0.103798929530884</v>
      </c>
      <c r="AB325" s="15">
        <v>1.91327357081899E-2</v>
      </c>
      <c r="AC325" s="15">
        <v>0.113312065698722</v>
      </c>
      <c r="AE325">
        <f t="array" ref="AE325">IF(COUNTIF('Cost regression results'!$H$7:$H$10,1)=0,EXP(SUMPRODUCT(--B325:AC325,TRANSPOSE('Cost regression results'!$H$3:$H$30)))/(1+EXP(SUMPRODUCT(--B325:AC325,TRANSPOSE('Cost regression results'!$H$3:$H$30)))),1)</f>
        <v>0.10699862815340028</v>
      </c>
      <c r="AF325">
        <f>'cost part 2 bs coef'!AE325</f>
        <v>2484.4561468530846</v>
      </c>
      <c r="AG325">
        <f t="shared" si="5"/>
        <v>265.83339942056284</v>
      </c>
    </row>
    <row r="326" spans="1:33" x14ac:dyDescent="0.3">
      <c r="A326">
        <v>325</v>
      </c>
      <c r="B326" s="15">
        <v>-2.2063873517749801</v>
      </c>
      <c r="C326" s="15">
        <v>2.1780242943709101</v>
      </c>
      <c r="D326" s="15">
        <v>3.5800703784246202</v>
      </c>
      <c r="E326" s="15">
        <v>2.6651481582683298</v>
      </c>
      <c r="F326" s="15">
        <v>0</v>
      </c>
      <c r="G326" s="15">
        <v>0</v>
      </c>
      <c r="H326" s="15">
        <v>0</v>
      </c>
      <c r="I326" s="15">
        <v>0</v>
      </c>
      <c r="J326" s="15">
        <v>5.1723026796325797</v>
      </c>
      <c r="K326" s="15">
        <v>4.8150129059945801</v>
      </c>
      <c r="L326" s="15">
        <v>4.4946259687497996</v>
      </c>
      <c r="M326" s="15">
        <v>2.86473684337642</v>
      </c>
      <c r="N326" s="15">
        <v>2.3289952726635299</v>
      </c>
      <c r="O326" s="15">
        <v>4.0192511661786696</v>
      </c>
      <c r="P326" s="15">
        <v>4.6229064273019196</v>
      </c>
      <c r="Q326" s="15">
        <v>4.01908761070686</v>
      </c>
      <c r="R326" s="15">
        <v>1.7315028727647701</v>
      </c>
      <c r="S326" s="15">
        <v>0.60328970042926999</v>
      </c>
      <c r="T326" s="15">
        <v>0.16413413041118399</v>
      </c>
      <c r="U326" s="15">
        <v>0.26286758953984801</v>
      </c>
      <c r="V326" s="15">
        <v>0</v>
      </c>
      <c r="W326" s="15">
        <v>0</v>
      </c>
      <c r="X326" s="15">
        <v>1.06626259008885</v>
      </c>
      <c r="Y326" s="15">
        <v>7.0666781595633804E-2</v>
      </c>
      <c r="Z326" s="15">
        <v>2.5424668398323101E-2</v>
      </c>
      <c r="AA326" s="15">
        <v>-0.19870279309063199</v>
      </c>
      <c r="AB326" s="15">
        <v>6.92800972378253E-2</v>
      </c>
      <c r="AC326" s="15">
        <v>0.10972652290809499</v>
      </c>
      <c r="AE326">
        <f t="array" ref="AE326">IF(COUNTIF('Cost regression results'!$H$7:$H$10,1)=0,EXP(SUMPRODUCT(--B326:AC326,TRANSPOSE('Cost regression results'!$H$3:$H$30)))/(1+EXP(SUMPRODUCT(--B326:AC326,TRANSPOSE('Cost regression results'!$H$3:$H$30)))),1)</f>
        <v>0.11304076779283223</v>
      </c>
      <c r="AF326">
        <f>'cost part 2 bs coef'!AE326</f>
        <v>2642.3042746341644</v>
      </c>
      <c r="AG326">
        <f t="shared" si="5"/>
        <v>298.68810394692855</v>
      </c>
    </row>
    <row r="327" spans="1:33" x14ac:dyDescent="0.3">
      <c r="A327">
        <v>326</v>
      </c>
      <c r="B327" s="15">
        <v>-2.2291120006195602</v>
      </c>
      <c r="C327" s="15">
        <v>2.0855161507659199</v>
      </c>
      <c r="D327" s="15">
        <v>3.7286166654678099</v>
      </c>
      <c r="E327" s="15">
        <v>2.6484608081972199</v>
      </c>
      <c r="F327" s="15">
        <v>0</v>
      </c>
      <c r="G327" s="15">
        <v>0</v>
      </c>
      <c r="H327" s="15">
        <v>0</v>
      </c>
      <c r="I327" s="15">
        <v>0</v>
      </c>
      <c r="J327" s="15">
        <v>5.0277145178860696</v>
      </c>
      <c r="K327" s="15">
        <v>4.4944545096372996</v>
      </c>
      <c r="L327" s="15">
        <v>4.6815793248603201</v>
      </c>
      <c r="M327" s="15">
        <v>2.7095534114786899</v>
      </c>
      <c r="N327" s="15">
        <v>2.5920293654268298</v>
      </c>
      <c r="O327" s="15">
        <v>4.1023094983919304</v>
      </c>
      <c r="P327" s="15">
        <v>4.2530226472402903</v>
      </c>
      <c r="Q327" s="15">
        <v>3.9097176873607302</v>
      </c>
      <c r="R327" s="15">
        <v>1.55355730241801</v>
      </c>
      <c r="S327" s="15">
        <v>0.62790707815969204</v>
      </c>
      <c r="T327" s="15">
        <v>0.16607211415119</v>
      </c>
      <c r="U327" s="15">
        <v>0.28385191031673501</v>
      </c>
      <c r="V327" s="15">
        <v>0</v>
      </c>
      <c r="W327" s="15">
        <v>0</v>
      </c>
      <c r="X327" s="15">
        <v>0.92775608622653405</v>
      </c>
      <c r="Y327" s="15">
        <v>0.10712595850711901</v>
      </c>
      <c r="Z327" s="15">
        <v>2.8146785643270798E-2</v>
      </c>
      <c r="AA327" s="15">
        <v>-0.23059185976746299</v>
      </c>
      <c r="AB327" s="15">
        <v>0.17064140018527801</v>
      </c>
      <c r="AC327" s="15">
        <v>0.10319044146244299</v>
      </c>
      <c r="AE327">
        <f t="array" ref="AE327">IF(COUNTIF('Cost regression results'!$H$7:$H$10,1)=0,EXP(SUMPRODUCT(--B327:AC327,TRANSPOSE('Cost regression results'!$H$3:$H$30)))/(1+EXP(SUMPRODUCT(--B327:AC327,TRANSPOSE('Cost regression results'!$H$3:$H$30)))),1)</f>
        <v>0.11078549537068305</v>
      </c>
      <c r="AF327">
        <f>'cost part 2 bs coef'!AE327</f>
        <v>2424.6872156361883</v>
      </c>
      <c r="AG327">
        <f t="shared" si="5"/>
        <v>268.62017430321731</v>
      </c>
    </row>
    <row r="328" spans="1:33" x14ac:dyDescent="0.3">
      <c r="A328">
        <v>327</v>
      </c>
      <c r="B328" s="15">
        <v>-2.1824147749993998</v>
      </c>
      <c r="C328" s="15">
        <v>1.9447382121811301</v>
      </c>
      <c r="D328" s="15">
        <v>3.68363842544256</v>
      </c>
      <c r="E328" s="15">
        <v>2.6329810797662301</v>
      </c>
      <c r="F328" s="15">
        <v>0</v>
      </c>
      <c r="G328" s="15">
        <v>0</v>
      </c>
      <c r="H328" s="15">
        <v>0</v>
      </c>
      <c r="I328" s="15">
        <v>0</v>
      </c>
      <c r="J328" s="15">
        <v>4.5873906292675199</v>
      </c>
      <c r="K328" s="15">
        <v>4.1401949949682404</v>
      </c>
      <c r="L328" s="15">
        <v>5.0248322880493799</v>
      </c>
      <c r="M328" s="15">
        <v>2.9431914458330199</v>
      </c>
      <c r="N328" s="15">
        <v>2.3910255540358398</v>
      </c>
      <c r="O328" s="15">
        <v>3.9833802045064202</v>
      </c>
      <c r="P328" s="15">
        <v>3.6710865196993199</v>
      </c>
      <c r="Q328" s="15">
        <v>3.8690929420592099</v>
      </c>
      <c r="R328" s="15">
        <v>2.5208198577590402</v>
      </c>
      <c r="S328" s="15">
        <v>0.49578643505889702</v>
      </c>
      <c r="T328" s="15">
        <v>8.3424104122285306E-2</v>
      </c>
      <c r="U328" s="15">
        <v>0.24144548269357999</v>
      </c>
      <c r="V328" s="15">
        <v>0</v>
      </c>
      <c r="W328" s="15">
        <v>0</v>
      </c>
      <c r="X328" s="15">
        <v>1.0361715945952501</v>
      </c>
      <c r="Y328" s="15">
        <v>0.12535592658739</v>
      </c>
      <c r="Z328" s="15">
        <v>2.4251943551938299E-2</v>
      </c>
      <c r="AA328" s="15">
        <v>-0.20006237858628401</v>
      </c>
      <c r="AB328" s="15">
        <v>0.12228566360399599</v>
      </c>
      <c r="AC328" s="15">
        <v>6.60479328159604E-2</v>
      </c>
      <c r="AE328">
        <f t="array" ref="AE328">IF(COUNTIF('Cost regression results'!$H$7:$H$10,1)=0,EXP(SUMPRODUCT(--B328:AC328,TRANSPOSE('Cost regression results'!$H$3:$H$30)))/(1+EXP(SUMPRODUCT(--B328:AC328,TRANSPOSE('Cost regression results'!$H$3:$H$30)))),1)</f>
        <v>0.10755456912543213</v>
      </c>
      <c r="AF328">
        <f>'cost part 2 bs coef'!AE328</f>
        <v>2488.2184181789275</v>
      </c>
      <c r="AG328">
        <f t="shared" si="5"/>
        <v>267.61925985719887</v>
      </c>
    </row>
    <row r="329" spans="1:33" x14ac:dyDescent="0.3">
      <c r="A329">
        <v>328</v>
      </c>
      <c r="B329" s="15">
        <v>-2.1929239961161699</v>
      </c>
      <c r="C329" s="15">
        <v>1.93609689152623</v>
      </c>
      <c r="D329" s="15">
        <v>3.7747867818866498</v>
      </c>
      <c r="E329" s="15">
        <v>2.5860333479688</v>
      </c>
      <c r="F329" s="15">
        <v>0</v>
      </c>
      <c r="G329" s="15">
        <v>0</v>
      </c>
      <c r="H329" s="15">
        <v>0</v>
      </c>
      <c r="I329" s="15">
        <v>0</v>
      </c>
      <c r="J329" s="15">
        <v>5.3692977114312699</v>
      </c>
      <c r="K329" s="15">
        <v>4.3880092231044001</v>
      </c>
      <c r="L329" s="15">
        <v>4.6831698443413101</v>
      </c>
      <c r="M329" s="15">
        <v>2.9227026920842198</v>
      </c>
      <c r="N329" s="15">
        <v>2.3168645021423901</v>
      </c>
      <c r="O329" s="15">
        <v>4.0619364860284204</v>
      </c>
      <c r="P329" s="15">
        <v>5.0717460221900597</v>
      </c>
      <c r="Q329" s="15">
        <v>3.7769384392121501</v>
      </c>
      <c r="R329" s="15">
        <v>1.7653409960964801</v>
      </c>
      <c r="S329" s="15">
        <v>0.547772513610155</v>
      </c>
      <c r="T329" s="15">
        <v>0.15681965126130301</v>
      </c>
      <c r="U329" s="15">
        <v>0.201455934160785</v>
      </c>
      <c r="V329" s="15">
        <v>0</v>
      </c>
      <c r="W329" s="15">
        <v>0</v>
      </c>
      <c r="X329" s="15">
        <v>0.89561713090054296</v>
      </c>
      <c r="Y329" s="15">
        <v>8.0225305239484707E-2</v>
      </c>
      <c r="Z329" s="15">
        <v>2.2419791774413202E-2</v>
      </c>
      <c r="AA329" s="15">
        <v>-0.147420993680284</v>
      </c>
      <c r="AB329" s="15">
        <v>6.7615627114973195E-2</v>
      </c>
      <c r="AC329" s="15">
        <v>7.0864269722214504E-2</v>
      </c>
      <c r="AE329">
        <f t="array" ref="AE329">IF(COUNTIF('Cost regression results'!$H$7:$H$10,1)=0,EXP(SUMPRODUCT(--B329:AC329,TRANSPOSE('Cost regression results'!$H$3:$H$30)))/(1+EXP(SUMPRODUCT(--B329:AC329,TRANSPOSE('Cost regression results'!$H$3:$H$30)))),1)</f>
        <v>0.11387080932873082</v>
      </c>
      <c r="AF329">
        <f>'cost part 2 bs coef'!AE329</f>
        <v>2561.9812627618294</v>
      </c>
      <c r="AG329">
        <f t="shared" si="5"/>
        <v>291.73487987573327</v>
      </c>
    </row>
    <row r="330" spans="1:33" x14ac:dyDescent="0.3">
      <c r="A330">
        <v>329</v>
      </c>
      <c r="B330" s="15">
        <v>-2.12586613661365</v>
      </c>
      <c r="C330" s="15">
        <v>2.1078748149975399</v>
      </c>
      <c r="D330" s="15">
        <v>3.1664894133520698</v>
      </c>
      <c r="E330" s="15">
        <v>2.69881637889883</v>
      </c>
      <c r="F330" s="15">
        <v>0</v>
      </c>
      <c r="G330" s="15">
        <v>0</v>
      </c>
      <c r="H330" s="15">
        <v>0</v>
      </c>
      <c r="I330" s="15">
        <v>0</v>
      </c>
      <c r="J330" s="15">
        <v>5.1401415594236903</v>
      </c>
      <c r="K330" s="15">
        <v>4.3692786451384196</v>
      </c>
      <c r="L330" s="15">
        <v>4.2675591526637504</v>
      </c>
      <c r="M330" s="15">
        <v>2.6220596624173602</v>
      </c>
      <c r="N330" s="15">
        <v>2.65670097084613</v>
      </c>
      <c r="O330" s="15">
        <v>3.9840785533359102</v>
      </c>
      <c r="P330" s="15">
        <v>3.8144851615847299</v>
      </c>
      <c r="Q330" s="15">
        <v>3.8739962429615198</v>
      </c>
      <c r="R330" s="15">
        <v>2.3027045751883701</v>
      </c>
      <c r="S330" s="15">
        <v>0.73386072220654996</v>
      </c>
      <c r="T330" s="15">
        <v>0.11917434108654799</v>
      </c>
      <c r="U330" s="15">
        <v>0.24349762686155699</v>
      </c>
      <c r="V330" s="15">
        <v>0</v>
      </c>
      <c r="W330" s="15">
        <v>0</v>
      </c>
      <c r="X330" s="15">
        <v>0.91494385936321898</v>
      </c>
      <c r="Y330" s="15">
        <v>9.9889835215320105E-2</v>
      </c>
      <c r="Z330" s="15">
        <v>2.09506344522635E-2</v>
      </c>
      <c r="AA330" s="15">
        <v>-0.220507597180746</v>
      </c>
      <c r="AB330" s="15">
        <v>7.8009642698726095E-2</v>
      </c>
      <c r="AC330" s="15">
        <v>2.90388258522426E-2</v>
      </c>
      <c r="AE330">
        <f t="array" ref="AE330">IF(COUNTIF('Cost regression results'!$H$7:$H$10,1)=0,EXP(SUMPRODUCT(--B330:AC330,TRANSPOSE('Cost regression results'!$H$3:$H$30)))/(1+EXP(SUMPRODUCT(--B330:AC330,TRANSPOSE('Cost regression results'!$H$3:$H$30)))),1)</f>
        <v>0.11697872231550463</v>
      </c>
      <c r="AF330">
        <f>'cost part 2 bs coef'!AE330</f>
        <v>2428.3503263853249</v>
      </c>
      <c r="AG330">
        <f t="shared" si="5"/>
        <v>284.06531851499398</v>
      </c>
    </row>
    <row r="331" spans="1:33" x14ac:dyDescent="0.3">
      <c r="A331">
        <v>330</v>
      </c>
      <c r="B331" s="15">
        <v>-2.1352382733737598</v>
      </c>
      <c r="C331" s="15">
        <v>1.9412571944322601</v>
      </c>
      <c r="D331" s="15">
        <v>3.3731884652036701</v>
      </c>
      <c r="E331" s="15">
        <v>2.81450435852063</v>
      </c>
      <c r="F331" s="15">
        <v>0</v>
      </c>
      <c r="G331" s="15">
        <v>0</v>
      </c>
      <c r="H331" s="15">
        <v>0</v>
      </c>
      <c r="I331" s="15">
        <v>0</v>
      </c>
      <c r="J331" s="15">
        <v>5.2449456761789897</v>
      </c>
      <c r="K331" s="15">
        <v>4.3306663554901403</v>
      </c>
      <c r="L331" s="15">
        <v>4.3010519440828903</v>
      </c>
      <c r="M331" s="15">
        <v>3.1006431592213999</v>
      </c>
      <c r="N331" s="15">
        <v>2.48487462713137</v>
      </c>
      <c r="O331" s="15">
        <v>4.12573585380611</v>
      </c>
      <c r="P331" s="15">
        <v>4.22100882052505</v>
      </c>
      <c r="Q331" s="15">
        <v>4.0020016419558901</v>
      </c>
      <c r="R331" s="15">
        <v>1.8026656167944699</v>
      </c>
      <c r="S331" s="15">
        <v>0.75972551554305401</v>
      </c>
      <c r="T331" s="15">
        <v>5.3184209249886601E-2</v>
      </c>
      <c r="U331" s="15">
        <v>0.27913574842209998</v>
      </c>
      <c r="V331" s="15">
        <v>0</v>
      </c>
      <c r="W331" s="15">
        <v>0</v>
      </c>
      <c r="X331" s="15">
        <v>0.957600509284111</v>
      </c>
      <c r="Y331" s="15">
        <v>7.7772343791618806E-2</v>
      </c>
      <c r="Z331" s="15">
        <v>1.7952826136417101E-2</v>
      </c>
      <c r="AA331" s="15">
        <v>-0.14832383256485701</v>
      </c>
      <c r="AB331" s="15">
        <v>9.6438927297739604E-2</v>
      </c>
      <c r="AC331" s="15">
        <v>0.107059187919381</v>
      </c>
      <c r="AE331">
        <f t="array" ref="AE331">IF(COUNTIF('Cost regression results'!$H$7:$H$10,1)=0,EXP(SUMPRODUCT(--B331:AC331,TRANSPOSE('Cost regression results'!$H$3:$H$30)))/(1+EXP(SUMPRODUCT(--B331:AC331,TRANSPOSE('Cost regression results'!$H$3:$H$30)))),1)</f>
        <v>0.10962072771950769</v>
      </c>
      <c r="AF331">
        <f>'cost part 2 bs coef'!AE331</f>
        <v>2423.1503609031442</v>
      </c>
      <c r="AG331">
        <f t="shared" si="5"/>
        <v>265.62750593599037</v>
      </c>
    </row>
    <row r="332" spans="1:33" x14ac:dyDescent="0.3">
      <c r="A332">
        <v>331</v>
      </c>
      <c r="B332" s="15">
        <v>-2.3200795587173202</v>
      </c>
      <c r="C332" s="15">
        <v>2.1784473435046401</v>
      </c>
      <c r="D332" s="15">
        <v>3.4139260898926498</v>
      </c>
      <c r="E332" s="15">
        <v>2.66356609050445</v>
      </c>
      <c r="F332" s="15">
        <v>0</v>
      </c>
      <c r="G332" s="15">
        <v>0</v>
      </c>
      <c r="H332" s="15">
        <v>0</v>
      </c>
      <c r="I332" s="15">
        <v>0</v>
      </c>
      <c r="J332" s="15">
        <v>4.6839668983107696</v>
      </c>
      <c r="K332" s="15">
        <v>4.7292232013983702</v>
      </c>
      <c r="L332" s="15">
        <v>4.5923939380974099</v>
      </c>
      <c r="M332" s="15">
        <v>2.7121965370555801</v>
      </c>
      <c r="N332" s="15">
        <v>2.4030952646546999</v>
      </c>
      <c r="O332" s="15">
        <v>3.91279931831366</v>
      </c>
      <c r="P332" s="15">
        <v>5.0137797663975201</v>
      </c>
      <c r="Q332" s="15">
        <v>3.8682812359150098</v>
      </c>
      <c r="R332" s="15">
        <v>2.00958688471025</v>
      </c>
      <c r="S332" s="15">
        <v>0.65907575627791903</v>
      </c>
      <c r="T332" s="15">
        <v>0.18743131194507201</v>
      </c>
      <c r="U332" s="15">
        <v>0.29719623791655397</v>
      </c>
      <c r="V332" s="15">
        <v>0</v>
      </c>
      <c r="W332" s="15">
        <v>0</v>
      </c>
      <c r="X332" s="15">
        <v>1.12341398022529</v>
      </c>
      <c r="Y332" s="15">
        <v>0.134124596692692</v>
      </c>
      <c r="Z332" s="15">
        <v>2.1773581234863001E-2</v>
      </c>
      <c r="AA332" s="15">
        <v>-0.192633490884148</v>
      </c>
      <c r="AB332" s="15">
        <v>0.110249388989678</v>
      </c>
      <c r="AC332" s="15">
        <v>0.116772239397209</v>
      </c>
      <c r="AE332">
        <f t="array" ref="AE332">IF(COUNTIF('Cost regression results'!$H$7:$H$10,1)=0,EXP(SUMPRODUCT(--B332:AC332,TRANSPOSE('Cost regression results'!$H$3:$H$30)))/(1+EXP(SUMPRODUCT(--B332:AC332,TRANSPOSE('Cost regression results'!$H$3:$H$30)))),1)</f>
        <v>0.10452858237638751</v>
      </c>
      <c r="AF332">
        <f>'cost part 2 bs coef'!AE332</f>
        <v>2515.4653298077633</v>
      </c>
      <c r="AG332">
        <f t="shared" si="5"/>
        <v>262.93802494175759</v>
      </c>
    </row>
    <row r="333" spans="1:33" x14ac:dyDescent="0.3">
      <c r="A333">
        <v>332</v>
      </c>
      <c r="B333" s="15">
        <v>-2.2268709783457799</v>
      </c>
      <c r="C333" s="15">
        <v>1.8824029591749101</v>
      </c>
      <c r="D333" s="15">
        <v>3.10790722036245</v>
      </c>
      <c r="E333" s="15">
        <v>2.7752641123597801</v>
      </c>
      <c r="F333" s="15">
        <v>0</v>
      </c>
      <c r="G333" s="15">
        <v>0</v>
      </c>
      <c r="H333" s="15">
        <v>0</v>
      </c>
      <c r="I333" s="15">
        <v>0</v>
      </c>
      <c r="J333" s="15">
        <v>4.5747042977514001</v>
      </c>
      <c r="K333" s="15">
        <v>4.1634002674238602</v>
      </c>
      <c r="L333" s="15">
        <v>4.2111810915676502</v>
      </c>
      <c r="M333" s="15">
        <v>2.73776225217145</v>
      </c>
      <c r="N333" s="15">
        <v>2.6026866267533002</v>
      </c>
      <c r="O333" s="15">
        <v>4.0035814131895204</v>
      </c>
      <c r="P333" s="15">
        <v>5.1507931193771199</v>
      </c>
      <c r="Q333" s="15">
        <v>3.79538772156585</v>
      </c>
      <c r="R333" s="15">
        <v>1.91419442956352</v>
      </c>
      <c r="S333" s="15">
        <v>0.58027570656115501</v>
      </c>
      <c r="T333" s="15">
        <v>0.112713691291498</v>
      </c>
      <c r="U333" s="15">
        <v>0.203627464735402</v>
      </c>
      <c r="V333" s="15">
        <v>0</v>
      </c>
      <c r="W333" s="15">
        <v>0</v>
      </c>
      <c r="X333" s="15">
        <v>1.0004256089966801</v>
      </c>
      <c r="Y333" s="15">
        <v>0.130271550238379</v>
      </c>
      <c r="Z333" s="15">
        <v>2.2944862980829001E-2</v>
      </c>
      <c r="AA333" s="15">
        <v>-0.209418240365179</v>
      </c>
      <c r="AB333" s="15">
        <v>0.121868001438746</v>
      </c>
      <c r="AC333" s="15">
        <v>9.3662649612930401E-2</v>
      </c>
      <c r="AE333">
        <f t="array" ref="AE333">IF(COUNTIF('Cost regression results'!$H$7:$H$10,1)=0,EXP(SUMPRODUCT(--B333:AC333,TRANSPOSE('Cost regression results'!$H$3:$H$30)))/(1+EXP(SUMPRODUCT(--B333:AC333,TRANSPOSE('Cost regression results'!$H$3:$H$30)))),1)</f>
        <v>0.10619423237660998</v>
      </c>
      <c r="AF333">
        <f>'cost part 2 bs coef'!AE333</f>
        <v>2507.4919692259045</v>
      </c>
      <c r="AG333">
        <f t="shared" si="5"/>
        <v>266.28118486245904</v>
      </c>
    </row>
    <row r="334" spans="1:33" x14ac:dyDescent="0.3">
      <c r="A334">
        <v>333</v>
      </c>
      <c r="B334" s="15">
        <v>-2.3730999512579598</v>
      </c>
      <c r="C334" s="15">
        <v>1.77015313354454</v>
      </c>
      <c r="D334" s="15">
        <v>3.28893016673163</v>
      </c>
      <c r="E334" s="15">
        <v>2.4980984094604701</v>
      </c>
      <c r="F334" s="15">
        <v>0</v>
      </c>
      <c r="G334" s="15">
        <v>0</v>
      </c>
      <c r="H334" s="15">
        <v>0</v>
      </c>
      <c r="I334" s="15">
        <v>0</v>
      </c>
      <c r="J334" s="15">
        <v>5.1445401840078198</v>
      </c>
      <c r="K334" s="15">
        <v>4.5078348013566698</v>
      </c>
      <c r="L334" s="15">
        <v>4.0474615347845999</v>
      </c>
      <c r="M334" s="15">
        <v>3.2012408856126702</v>
      </c>
      <c r="N334" s="15">
        <v>2.4700923667216301</v>
      </c>
      <c r="O334" s="15">
        <v>4.0051316322413602</v>
      </c>
      <c r="P334" s="15">
        <v>4.7385230853211597</v>
      </c>
      <c r="Q334" s="15">
        <v>3.85618119753333</v>
      </c>
      <c r="R334" s="15">
        <v>2.18113589082785</v>
      </c>
      <c r="S334" s="15">
        <v>0.50989913757113503</v>
      </c>
      <c r="T334" s="15">
        <v>0.21385697584998201</v>
      </c>
      <c r="U334" s="15">
        <v>0.30358731214756102</v>
      </c>
      <c r="V334" s="15">
        <v>0</v>
      </c>
      <c r="W334" s="15">
        <v>0</v>
      </c>
      <c r="X334" s="15">
        <v>0.98704973479775904</v>
      </c>
      <c r="Y334" s="15">
        <v>0.104729176335188</v>
      </c>
      <c r="Z334" s="15">
        <v>2.3481375434130401E-2</v>
      </c>
      <c r="AA334" s="15">
        <v>-0.117075868790917</v>
      </c>
      <c r="AB334" s="15">
        <v>0.109362694579847</v>
      </c>
      <c r="AC334" s="15">
        <v>0.117694905015078</v>
      </c>
      <c r="AE334">
        <f t="array" ref="AE334">IF(COUNTIF('Cost regression results'!$H$7:$H$10,1)=0,EXP(SUMPRODUCT(--B334:AC334,TRANSPOSE('Cost regression results'!$H$3:$H$30)))/(1+EXP(SUMPRODUCT(--B334:AC334,TRANSPOSE('Cost regression results'!$H$3:$H$30)))),1)</f>
        <v>0.10195579664284064</v>
      </c>
      <c r="AF334">
        <f>'cost part 2 bs coef'!AE334</f>
        <v>2477.5322843342033</v>
      </c>
      <c r="AG334">
        <f t="shared" si="5"/>
        <v>252.59877775765048</v>
      </c>
    </row>
    <row r="335" spans="1:33" x14ac:dyDescent="0.3">
      <c r="A335">
        <v>334</v>
      </c>
      <c r="B335" s="15">
        <v>-2.1519333508963601</v>
      </c>
      <c r="C335" s="15">
        <v>1.8496879908913</v>
      </c>
      <c r="D335" s="15">
        <v>3.19060479535396</v>
      </c>
      <c r="E335" s="15">
        <v>2.4269025179886499</v>
      </c>
      <c r="F335" s="15">
        <v>0</v>
      </c>
      <c r="G335" s="15">
        <v>0</v>
      </c>
      <c r="H335" s="15">
        <v>0</v>
      </c>
      <c r="I335" s="15">
        <v>0</v>
      </c>
      <c r="J335" s="15">
        <v>5.12976520346065</v>
      </c>
      <c r="K335" s="15">
        <v>4.2134794202998398</v>
      </c>
      <c r="L335" s="15">
        <v>4.1867064845568303</v>
      </c>
      <c r="M335" s="15">
        <v>2.8002361614795901</v>
      </c>
      <c r="N335" s="15">
        <v>2.4413426162650098</v>
      </c>
      <c r="O335" s="15">
        <v>3.6945402412415298</v>
      </c>
      <c r="P335" s="15">
        <v>3.3731991191322201</v>
      </c>
      <c r="Q335" s="15">
        <v>3.7870563524882801</v>
      </c>
      <c r="R335" s="15">
        <v>1.9671992389816999</v>
      </c>
      <c r="S335" s="15">
        <v>0.66353519108637704</v>
      </c>
      <c r="T335" s="15">
        <v>0.189194189766729</v>
      </c>
      <c r="U335" s="15">
        <v>0.22458629862841201</v>
      </c>
      <c r="V335" s="15">
        <v>0</v>
      </c>
      <c r="W335" s="15">
        <v>0</v>
      </c>
      <c r="X335" s="15">
        <v>0.97845235600216596</v>
      </c>
      <c r="Y335" s="15">
        <v>7.7998099918882596E-2</v>
      </c>
      <c r="Z335" s="15">
        <v>2.7558885800908501E-2</v>
      </c>
      <c r="AA335" s="15">
        <v>-0.29456747978481301</v>
      </c>
      <c r="AB335" s="15">
        <v>0.12242298762683899</v>
      </c>
      <c r="AC335" s="15">
        <v>8.0376751832216306E-2</v>
      </c>
      <c r="AE335">
        <f t="array" ref="AE335">IF(COUNTIF('Cost regression results'!$H$7:$H$10,1)=0,EXP(SUMPRODUCT(--B335:AC335,TRANSPOSE('Cost regression results'!$H$3:$H$30)))/(1+EXP(SUMPRODUCT(--B335:AC335,TRANSPOSE('Cost regression results'!$H$3:$H$30)))),1)</f>
        <v>0.12110256444421998</v>
      </c>
      <c r="AF335">
        <f>'cost part 2 bs coef'!AE335</f>
        <v>2525.5001281715927</v>
      </c>
      <c r="AG335">
        <f t="shared" si="5"/>
        <v>305.8445420257861</v>
      </c>
    </row>
    <row r="336" spans="1:33" x14ac:dyDescent="0.3">
      <c r="A336">
        <v>335</v>
      </c>
      <c r="B336" s="15">
        <v>-2.27714114781759</v>
      </c>
      <c r="C336" s="15">
        <v>2.0274555819646398</v>
      </c>
      <c r="D336" s="15">
        <v>3.4516255669116598</v>
      </c>
      <c r="E336" s="15">
        <v>2.4373363908741199</v>
      </c>
      <c r="F336" s="15">
        <v>0</v>
      </c>
      <c r="G336" s="15">
        <v>0</v>
      </c>
      <c r="H336" s="15">
        <v>0</v>
      </c>
      <c r="I336" s="15">
        <v>0</v>
      </c>
      <c r="J336" s="15">
        <v>5.08798707900542</v>
      </c>
      <c r="K336" s="15">
        <v>4.4796582131595599</v>
      </c>
      <c r="L336" s="15">
        <v>4.0234967575615999</v>
      </c>
      <c r="M336" s="15">
        <v>3.0032411941060801</v>
      </c>
      <c r="N336" s="15">
        <v>2.2872522288638</v>
      </c>
      <c r="O336" s="15">
        <v>4.2163473872571</v>
      </c>
      <c r="P336" s="15">
        <v>4.7474756493324799</v>
      </c>
      <c r="Q336" s="15">
        <v>3.7825805810753499</v>
      </c>
      <c r="R336" s="15">
        <v>1.15736458945253</v>
      </c>
      <c r="S336" s="15">
        <v>0.62025992124776996</v>
      </c>
      <c r="T336" s="15">
        <v>0.14447907574318999</v>
      </c>
      <c r="U336" s="15">
        <v>0.272699939780914</v>
      </c>
      <c r="V336" s="15">
        <v>0</v>
      </c>
      <c r="W336" s="15">
        <v>0</v>
      </c>
      <c r="X336" s="15">
        <v>1.11045545234814</v>
      </c>
      <c r="Y336" s="15">
        <v>8.9447974109097494E-2</v>
      </c>
      <c r="Z336" s="15">
        <v>2.2351666115267E-2</v>
      </c>
      <c r="AA336" s="15">
        <v>-0.160234525089925</v>
      </c>
      <c r="AB336" s="15">
        <v>0.12716798253646</v>
      </c>
      <c r="AC336" s="15">
        <v>0.140949703039844</v>
      </c>
      <c r="AE336">
        <f t="array" ref="AE336">IF(COUNTIF('Cost regression results'!$H$7:$H$10,1)=0,EXP(SUMPRODUCT(--B336:AC336,TRANSPOSE('Cost regression results'!$H$3:$H$30)))/(1+EXP(SUMPRODUCT(--B336:AC336,TRANSPOSE('Cost regression results'!$H$3:$H$30)))),1)</f>
        <v>0.10448941770229685</v>
      </c>
      <c r="AF336">
        <f>'cost part 2 bs coef'!AE336</f>
        <v>2523.5754293120235</v>
      </c>
      <c r="AG336">
        <f t="shared" si="5"/>
        <v>263.68692713663711</v>
      </c>
    </row>
    <row r="337" spans="1:33" x14ac:dyDescent="0.3">
      <c r="A337">
        <v>336</v>
      </c>
      <c r="B337" s="15">
        <v>-2.31772086380384</v>
      </c>
      <c r="C337" s="15">
        <v>2.4537495623962302</v>
      </c>
      <c r="D337" s="15">
        <v>3.8170899974949601</v>
      </c>
      <c r="E337" s="15">
        <v>2.87955911120123</v>
      </c>
      <c r="F337" s="15">
        <v>0</v>
      </c>
      <c r="G337" s="15">
        <v>0</v>
      </c>
      <c r="H337" s="15">
        <v>0</v>
      </c>
      <c r="I337" s="15">
        <v>0</v>
      </c>
      <c r="J337" s="15">
        <v>4.9259668868102997</v>
      </c>
      <c r="K337" s="15">
        <v>4.9660065718365303</v>
      </c>
      <c r="L337" s="15">
        <v>4.4735845959713201</v>
      </c>
      <c r="M337" s="15">
        <v>2.8310077808829601</v>
      </c>
      <c r="N337" s="15">
        <v>2.3119360204614301</v>
      </c>
      <c r="O337" s="15">
        <v>3.9956068238564399</v>
      </c>
      <c r="P337" s="15">
        <v>4.1752735886658296</v>
      </c>
      <c r="Q337" s="15">
        <v>4.05472000958971</v>
      </c>
      <c r="R337" s="15">
        <v>1.6379179434048301</v>
      </c>
      <c r="S337" s="15">
        <v>0.75736617757839997</v>
      </c>
      <c r="T337" s="15">
        <v>0.203564497005988</v>
      </c>
      <c r="U337" s="15">
        <v>0.32417531264310601</v>
      </c>
      <c r="V337" s="15">
        <v>0</v>
      </c>
      <c r="W337" s="15">
        <v>0</v>
      </c>
      <c r="X337" s="15">
        <v>0.94971945349082498</v>
      </c>
      <c r="Y337" s="15">
        <v>0.13374773701221601</v>
      </c>
      <c r="Z337" s="15">
        <v>1.97728874625978E-2</v>
      </c>
      <c r="AA337" s="15">
        <v>-0.17111087939852099</v>
      </c>
      <c r="AB337" s="15">
        <v>0.13715979401726799</v>
      </c>
      <c r="AC337" s="15">
        <v>8.2769363848341201E-2</v>
      </c>
      <c r="AE337">
        <f t="array" ref="AE337">IF(COUNTIF('Cost regression results'!$H$7:$H$10,1)=0,EXP(SUMPRODUCT(--B337:AC337,TRANSPOSE('Cost regression results'!$H$3:$H$30)))/(1+EXP(SUMPRODUCT(--B337:AC337,TRANSPOSE('Cost regression results'!$H$3:$H$30)))),1)</f>
        <v>0.10640525635237662</v>
      </c>
      <c r="AF337">
        <f>'cost part 2 bs coef'!AE337</f>
        <v>2444.4965267566363</v>
      </c>
      <c r="AG337">
        <f t="shared" si="5"/>
        <v>260.10727958203415</v>
      </c>
    </row>
    <row r="338" spans="1:33" x14ac:dyDescent="0.3">
      <c r="A338">
        <v>337</v>
      </c>
      <c r="B338" s="15">
        <v>-2.2760624379574601</v>
      </c>
      <c r="C338" s="15">
        <v>2.1257489060270398</v>
      </c>
      <c r="D338" s="15">
        <v>3.7895285721055298</v>
      </c>
      <c r="E338" s="15">
        <v>2.5000776752254299</v>
      </c>
      <c r="F338" s="15">
        <v>0</v>
      </c>
      <c r="G338" s="15">
        <v>0</v>
      </c>
      <c r="H338" s="15">
        <v>0</v>
      </c>
      <c r="I338" s="15">
        <v>0</v>
      </c>
      <c r="J338" s="15">
        <v>5.1683509009639499</v>
      </c>
      <c r="K338" s="15">
        <v>4.1692848008313002</v>
      </c>
      <c r="L338" s="15">
        <v>4.8457554013969997</v>
      </c>
      <c r="M338" s="15">
        <v>2.9137135120001401</v>
      </c>
      <c r="N338" s="15">
        <v>2.4848197713123201</v>
      </c>
      <c r="O338" s="15">
        <v>3.9545259176649199</v>
      </c>
      <c r="P338" s="15">
        <v>4.85076335675737</v>
      </c>
      <c r="Q338" s="15">
        <v>3.8688736138448898</v>
      </c>
      <c r="R338" s="15">
        <v>1.71855977384979</v>
      </c>
      <c r="S338" s="15">
        <v>0.70667782975356397</v>
      </c>
      <c r="T338" s="15">
        <v>0.15929480391502401</v>
      </c>
      <c r="U338" s="15">
        <v>0.27434107229240301</v>
      </c>
      <c r="V338" s="15">
        <v>0</v>
      </c>
      <c r="W338" s="15">
        <v>0</v>
      </c>
      <c r="X338" s="15">
        <v>0.93058859226036805</v>
      </c>
      <c r="Y338" s="15">
        <v>0.102346097122734</v>
      </c>
      <c r="Z338" s="15">
        <v>2.3151507918669802E-2</v>
      </c>
      <c r="AA338" s="15">
        <v>-0.162563872741631</v>
      </c>
      <c r="AB338" s="15">
        <v>0.117550122861605</v>
      </c>
      <c r="AC338" s="15">
        <v>0.134393049571601</v>
      </c>
      <c r="AE338">
        <f t="array" ref="AE338">IF(COUNTIF('Cost regression results'!$H$7:$H$10,1)=0,EXP(SUMPRODUCT(--B338:AC338,TRANSPOSE('Cost regression results'!$H$3:$H$30)))/(1+EXP(SUMPRODUCT(--B338:AC338,TRANSPOSE('Cost regression results'!$H$3:$H$30)))),1)</f>
        <v>0.10593301970513817</v>
      </c>
      <c r="AF338">
        <f>'cost part 2 bs coef'!AE338</f>
        <v>2410.0395091673008</v>
      </c>
      <c r="AG338">
        <f t="shared" si="5"/>
        <v>255.3027628147812</v>
      </c>
    </row>
    <row r="339" spans="1:33" x14ac:dyDescent="0.3">
      <c r="A339">
        <v>338</v>
      </c>
      <c r="B339" s="15">
        <v>-2.2189207377684599</v>
      </c>
      <c r="C339" s="15">
        <v>2.25867213215786</v>
      </c>
      <c r="D339" s="15">
        <v>3.7031217924931998</v>
      </c>
      <c r="E339" s="15">
        <v>2.4693562831792799</v>
      </c>
      <c r="F339" s="15">
        <v>0</v>
      </c>
      <c r="G339" s="15">
        <v>0</v>
      </c>
      <c r="H339" s="15">
        <v>0</v>
      </c>
      <c r="I339" s="15">
        <v>0</v>
      </c>
      <c r="J339" s="15">
        <v>4.5751294066306496</v>
      </c>
      <c r="K339" s="15">
        <v>4.4448416271600797</v>
      </c>
      <c r="L339" s="15">
        <v>4.2938111751350903</v>
      </c>
      <c r="M339" s="15">
        <v>3.0870939282508401</v>
      </c>
      <c r="N339" s="15">
        <v>2.3156053438892799</v>
      </c>
      <c r="O339" s="15">
        <v>4.1085694885511996</v>
      </c>
      <c r="P339" s="15">
        <v>4.9812939993517302</v>
      </c>
      <c r="Q339" s="15">
        <v>3.8174055075442901</v>
      </c>
      <c r="R339" s="15">
        <v>1.7615797179666799</v>
      </c>
      <c r="S339" s="15">
        <v>0.58938323709050799</v>
      </c>
      <c r="T339" s="15">
        <v>0.21036911349742601</v>
      </c>
      <c r="U339" s="15">
        <v>0.23948949433729899</v>
      </c>
      <c r="V339" s="15">
        <v>0</v>
      </c>
      <c r="W339" s="15">
        <v>0</v>
      </c>
      <c r="X339" s="15">
        <v>0.95631183491817895</v>
      </c>
      <c r="Y339" s="15">
        <v>5.0558123688426798E-2</v>
      </c>
      <c r="Z339" s="15">
        <v>2.1496794515130601E-2</v>
      </c>
      <c r="AA339" s="15">
        <v>-0.25386658170034898</v>
      </c>
      <c r="AB339" s="15">
        <v>0.14985518567789299</v>
      </c>
      <c r="AC339" s="15">
        <v>7.0012654285336595E-2</v>
      </c>
      <c r="AE339">
        <f t="array" ref="AE339">IF(COUNTIF('Cost regression results'!$H$7:$H$10,1)=0,EXP(SUMPRODUCT(--B339:AC339,TRANSPOSE('Cost regression results'!$H$3:$H$30)))/(1+EXP(SUMPRODUCT(--B339:AC339,TRANSPOSE('Cost regression results'!$H$3:$H$30)))),1)</f>
        <v>0.11674731987606568</v>
      </c>
      <c r="AF339">
        <f>'cost part 2 bs coef'!AE339</f>
        <v>2527.7061393003423</v>
      </c>
      <c r="AG339">
        <f t="shared" si="5"/>
        <v>295.10291719759209</v>
      </c>
    </row>
    <row r="340" spans="1:33" x14ac:dyDescent="0.3">
      <c r="A340">
        <v>339</v>
      </c>
      <c r="B340" s="15">
        <v>-2.3630910153795202</v>
      </c>
      <c r="C340" s="15">
        <v>2.1287658297596601</v>
      </c>
      <c r="D340" s="15">
        <v>3.2322401518119999</v>
      </c>
      <c r="E340" s="15">
        <v>2.70828747736208</v>
      </c>
      <c r="F340" s="15">
        <v>0</v>
      </c>
      <c r="G340" s="15">
        <v>0</v>
      </c>
      <c r="H340" s="15">
        <v>0</v>
      </c>
      <c r="I340" s="15">
        <v>0</v>
      </c>
      <c r="J340" s="15">
        <v>4.9354086526431598</v>
      </c>
      <c r="K340" s="15">
        <v>4.2088251657648197</v>
      </c>
      <c r="L340" s="15">
        <v>3.9918677767801198</v>
      </c>
      <c r="M340" s="15">
        <v>2.12545894310832</v>
      </c>
      <c r="N340" s="15">
        <v>2.4233116191220598</v>
      </c>
      <c r="O340" s="15">
        <v>4.1259675457042002</v>
      </c>
      <c r="P340" s="15">
        <v>4.3985053400795904</v>
      </c>
      <c r="Q340" s="15">
        <v>4.0961959808598696</v>
      </c>
      <c r="R340" s="15">
        <v>2.0813998759931298</v>
      </c>
      <c r="S340" s="15">
        <v>0.474031464559864</v>
      </c>
      <c r="T340" s="15">
        <v>0.15398580392627301</v>
      </c>
      <c r="U340" s="15">
        <v>0.27222174551283101</v>
      </c>
      <c r="V340" s="15">
        <v>0</v>
      </c>
      <c r="W340" s="15">
        <v>0</v>
      </c>
      <c r="X340" s="15">
        <v>0.87360019463515004</v>
      </c>
      <c r="Y340" s="15">
        <v>7.8219029738549495E-2</v>
      </c>
      <c r="Z340" s="15">
        <v>2.5870555700103E-2</v>
      </c>
      <c r="AA340" s="15">
        <v>-0.11669098041935</v>
      </c>
      <c r="AB340" s="15">
        <v>0.16067090180827601</v>
      </c>
      <c r="AC340" s="15">
        <v>0.14689298989490501</v>
      </c>
      <c r="AE340">
        <f t="array" ref="AE340">IF(COUNTIF('Cost regression results'!$H$7:$H$10,1)=0,EXP(SUMPRODUCT(--B340:AC340,TRANSPOSE('Cost regression results'!$H$3:$H$30)))/(1+EXP(SUMPRODUCT(--B340:AC340,TRANSPOSE('Cost regression results'!$H$3:$H$30)))),1)</f>
        <v>9.7333090078659881E-2</v>
      </c>
      <c r="AF340">
        <f>'cost part 2 bs coef'!AE340</f>
        <v>2426.8747694513499</v>
      </c>
      <c r="AG340">
        <f t="shared" si="5"/>
        <v>236.21522054463517</v>
      </c>
    </row>
    <row r="341" spans="1:33" x14ac:dyDescent="0.3">
      <c r="A341">
        <v>340</v>
      </c>
      <c r="B341" s="15">
        <v>-2.3130749429437101</v>
      </c>
      <c r="C341" s="15">
        <v>1.89078252301606</v>
      </c>
      <c r="D341" s="15">
        <v>3.4384045413711899</v>
      </c>
      <c r="E341" s="15">
        <v>2.6884519145483199</v>
      </c>
      <c r="F341" s="15">
        <v>0</v>
      </c>
      <c r="G341" s="15">
        <v>0</v>
      </c>
      <c r="H341" s="15">
        <v>0</v>
      </c>
      <c r="I341" s="15">
        <v>0</v>
      </c>
      <c r="J341" s="15">
        <v>5.1313697964618399</v>
      </c>
      <c r="K341" s="15">
        <v>4.1818578081548097</v>
      </c>
      <c r="L341" s="15">
        <v>4.5954976526673104</v>
      </c>
      <c r="M341" s="15">
        <v>2.5849435868227801</v>
      </c>
      <c r="N341" s="15">
        <v>2.7157819079902601</v>
      </c>
      <c r="O341" s="15">
        <v>3.8275913607874701</v>
      </c>
      <c r="P341" s="15">
        <v>4.57020152466003</v>
      </c>
      <c r="Q341" s="15">
        <v>3.9381368712854501</v>
      </c>
      <c r="R341" s="15">
        <v>1.52119838493523</v>
      </c>
      <c r="S341" s="15">
        <v>0.65669039641909799</v>
      </c>
      <c r="T341" s="15">
        <v>0.16506657933268601</v>
      </c>
      <c r="U341" s="15">
        <v>0.23021963429844799</v>
      </c>
      <c r="V341" s="15">
        <v>0</v>
      </c>
      <c r="W341" s="15">
        <v>0</v>
      </c>
      <c r="X341" s="15">
        <v>1.03461125718484</v>
      </c>
      <c r="Y341" s="15">
        <v>9.1338474647633297E-2</v>
      </c>
      <c r="Z341" s="15">
        <v>2.4737051961688499E-2</v>
      </c>
      <c r="AA341" s="15">
        <v>-0.14112373230431299</v>
      </c>
      <c r="AB341" s="15">
        <v>0.116084145812901</v>
      </c>
      <c r="AC341" s="15">
        <v>0.13593959345142401</v>
      </c>
      <c r="AE341">
        <f t="array" ref="AE341">IF(COUNTIF('Cost regression results'!$H$7:$H$10,1)=0,EXP(SUMPRODUCT(--B341:AC341,TRANSPOSE('Cost regression results'!$H$3:$H$30)))/(1+EXP(SUMPRODUCT(--B341:AC341,TRANSPOSE('Cost regression results'!$H$3:$H$30)))),1)</f>
        <v>0.102907883283956</v>
      </c>
      <c r="AF341">
        <f>'cost part 2 bs coef'!AE341</f>
        <v>2529.9195788188604</v>
      </c>
      <c r="AG341">
        <f t="shared" si="5"/>
        <v>260.34866873488642</v>
      </c>
    </row>
    <row r="342" spans="1:33" x14ac:dyDescent="0.3">
      <c r="A342">
        <v>341</v>
      </c>
      <c r="B342" s="15">
        <v>-2.1918495155446198</v>
      </c>
      <c r="C342" s="15">
        <v>2.1304964336396099</v>
      </c>
      <c r="D342" s="15">
        <v>3.43223593544533</v>
      </c>
      <c r="E342" s="15">
        <v>2.6071090854115999</v>
      </c>
      <c r="F342" s="15">
        <v>0</v>
      </c>
      <c r="G342" s="15">
        <v>0</v>
      </c>
      <c r="H342" s="15">
        <v>0</v>
      </c>
      <c r="I342" s="15">
        <v>0</v>
      </c>
      <c r="J342" s="15">
        <v>5.1841086850585603</v>
      </c>
      <c r="K342" s="15">
        <v>4.22064054642318</v>
      </c>
      <c r="L342" s="15">
        <v>4.878108530924</v>
      </c>
      <c r="M342" s="15">
        <v>2.9615622643383599</v>
      </c>
      <c r="N342" s="15">
        <v>2.2636387734001202</v>
      </c>
      <c r="O342" s="15">
        <v>3.9131888393406098</v>
      </c>
      <c r="P342" s="15">
        <v>4.3834846933507299</v>
      </c>
      <c r="Q342" s="15">
        <v>3.7300140398890398</v>
      </c>
      <c r="R342" s="15">
        <v>2.0587984355128399</v>
      </c>
      <c r="S342" s="15">
        <v>0.62604394399067098</v>
      </c>
      <c r="T342" s="15">
        <v>0.10316740071634201</v>
      </c>
      <c r="U342" s="15">
        <v>0.269350268582007</v>
      </c>
      <c r="V342" s="15">
        <v>0</v>
      </c>
      <c r="W342" s="15">
        <v>0</v>
      </c>
      <c r="X342" s="15">
        <v>0.94339550974620701</v>
      </c>
      <c r="Y342" s="15">
        <v>5.3768517547573599E-2</v>
      </c>
      <c r="Z342" s="15">
        <v>2.3362265452594799E-2</v>
      </c>
      <c r="AA342" s="15">
        <v>-0.15962106993251901</v>
      </c>
      <c r="AB342" s="15">
        <v>5.4677641763661897E-2</v>
      </c>
      <c r="AC342" s="15">
        <v>0.14331970624111701</v>
      </c>
      <c r="AE342">
        <f t="array" ref="AE342">IF(COUNTIF('Cost regression results'!$H$7:$H$10,1)=0,EXP(SUMPRODUCT(--B342:AC342,TRANSPOSE('Cost regression results'!$H$3:$H$30)))/(1+EXP(SUMPRODUCT(--B342:AC342,TRANSPOSE('Cost regression results'!$H$3:$H$30)))),1)</f>
        <v>0.10860834035076859</v>
      </c>
      <c r="AF342">
        <f>'cost part 2 bs coef'!AE342</f>
        <v>2334.0983794123445</v>
      </c>
      <c r="AG342">
        <f t="shared" si="5"/>
        <v>253.50255120339332</v>
      </c>
    </row>
    <row r="343" spans="1:33" x14ac:dyDescent="0.3">
      <c r="A343">
        <v>342</v>
      </c>
      <c r="B343" s="15">
        <v>-2.2748585862011699</v>
      </c>
      <c r="C343" s="15">
        <v>1.8193836308943201</v>
      </c>
      <c r="D343" s="15">
        <v>3.2073172685681501</v>
      </c>
      <c r="E343" s="15">
        <v>2.5557041451578102</v>
      </c>
      <c r="F343" s="15">
        <v>0</v>
      </c>
      <c r="G343" s="15">
        <v>0</v>
      </c>
      <c r="H343" s="15">
        <v>0</v>
      </c>
      <c r="I343" s="15">
        <v>0</v>
      </c>
      <c r="J343" s="15">
        <v>4.8030031686977201</v>
      </c>
      <c r="K343" s="15">
        <v>4.4622095558127501</v>
      </c>
      <c r="L343" s="15">
        <v>4.0163738719384003</v>
      </c>
      <c r="M343" s="15">
        <v>2.58711552115627</v>
      </c>
      <c r="N343" s="15">
        <v>2.5895893591316099</v>
      </c>
      <c r="O343" s="15">
        <v>4.1607674749568302</v>
      </c>
      <c r="P343" s="15">
        <v>4.3442776323975902</v>
      </c>
      <c r="Q343" s="15">
        <v>3.89453440463125</v>
      </c>
      <c r="R343" s="15">
        <v>2.1128863048255702</v>
      </c>
      <c r="S343" s="15">
        <v>0.73132477044397604</v>
      </c>
      <c r="T343" s="15">
        <v>0.19960143955543</v>
      </c>
      <c r="U343" s="15">
        <v>0.307564846425398</v>
      </c>
      <c r="V343" s="15">
        <v>0</v>
      </c>
      <c r="W343" s="15">
        <v>0</v>
      </c>
      <c r="X343" s="15">
        <v>0.97319010945708895</v>
      </c>
      <c r="Y343" s="15">
        <v>8.1916762808021307E-2</v>
      </c>
      <c r="Z343" s="15">
        <v>2.2631244843431399E-2</v>
      </c>
      <c r="AA343" s="15">
        <v>-0.17201194131428099</v>
      </c>
      <c r="AB343" s="15">
        <v>0.127349900991999</v>
      </c>
      <c r="AC343" s="15">
        <v>6.4356842920877497E-2</v>
      </c>
      <c r="AE343">
        <f t="array" ref="AE343">IF(COUNTIF('Cost regression results'!$H$7:$H$10,1)=0,EXP(SUMPRODUCT(--B343:AC343,TRANSPOSE('Cost regression results'!$H$3:$H$30)))/(1+EXP(SUMPRODUCT(--B343:AC343,TRANSPOSE('Cost regression results'!$H$3:$H$30)))),1)</f>
        <v>0.1099649644150421</v>
      </c>
      <c r="AF343">
        <f>'cost part 2 bs coef'!AE343</f>
        <v>2634.8206344019586</v>
      </c>
      <c r="AG343">
        <f t="shared" si="5"/>
        <v>289.73795730203</v>
      </c>
    </row>
    <row r="344" spans="1:33" x14ac:dyDescent="0.3">
      <c r="A344">
        <v>343</v>
      </c>
      <c r="B344" s="15">
        <v>-2.2141546912616099</v>
      </c>
      <c r="C344" s="15">
        <v>2.0465889752625701</v>
      </c>
      <c r="D344" s="15">
        <v>3.7185062465044201</v>
      </c>
      <c r="E344" s="15">
        <v>2.7975050209518502</v>
      </c>
      <c r="F344" s="15">
        <v>0</v>
      </c>
      <c r="G344" s="15">
        <v>0</v>
      </c>
      <c r="H344" s="15">
        <v>0</v>
      </c>
      <c r="I344" s="15">
        <v>0</v>
      </c>
      <c r="J344" s="15">
        <v>4.9358203717076803</v>
      </c>
      <c r="K344" s="15">
        <v>4.4098253002678396</v>
      </c>
      <c r="L344" s="15">
        <v>4.5797532870280104</v>
      </c>
      <c r="M344" s="15">
        <v>3.1461286410856499</v>
      </c>
      <c r="N344" s="15">
        <v>2.5356853182565402</v>
      </c>
      <c r="O344" s="15">
        <v>3.9866664720911298</v>
      </c>
      <c r="P344" s="15">
        <v>4.0002175862650997</v>
      </c>
      <c r="Q344" s="15">
        <v>3.9698867566725098</v>
      </c>
      <c r="R344" s="15">
        <v>2.10402165274528</v>
      </c>
      <c r="S344" s="15">
        <v>0.72705421904103795</v>
      </c>
      <c r="T344" s="15">
        <v>0.10542609901427499</v>
      </c>
      <c r="U344" s="15">
        <v>0.28609946048643498</v>
      </c>
      <c r="V344" s="15">
        <v>0</v>
      </c>
      <c r="W344" s="15">
        <v>0</v>
      </c>
      <c r="X344" s="15">
        <v>0.95960988069846598</v>
      </c>
      <c r="Y344" s="15">
        <v>4.8876649911384101E-2</v>
      </c>
      <c r="Z344" s="15">
        <v>2.3748141900387699E-2</v>
      </c>
      <c r="AA344" s="15">
        <v>-0.105076336834646</v>
      </c>
      <c r="AB344" s="15">
        <v>8.1600929275475395E-2</v>
      </c>
      <c r="AC344" s="15">
        <v>9.6815132530831696E-2</v>
      </c>
      <c r="AE344">
        <f t="array" ref="AE344">IF(COUNTIF('Cost regression results'!$H$7:$H$10,1)=0,EXP(SUMPRODUCT(--B344:AC344,TRANSPOSE('Cost regression results'!$H$3:$H$30)))/(1+EXP(SUMPRODUCT(--B344:AC344,TRANSPOSE('Cost regression results'!$H$3:$H$30)))),1)</f>
        <v>0.10665702249374034</v>
      </c>
      <c r="AF344">
        <f>'cost part 2 bs coef'!AE344</f>
        <v>2502.2203044311395</v>
      </c>
      <c r="AG344">
        <f t="shared" si="5"/>
        <v>266.87936729400587</v>
      </c>
    </row>
    <row r="345" spans="1:33" x14ac:dyDescent="0.3">
      <c r="A345">
        <v>344</v>
      </c>
      <c r="B345" s="15">
        <v>-2.1812139320211599</v>
      </c>
      <c r="C345" s="15">
        <v>2.0257315719843301</v>
      </c>
      <c r="D345" s="15">
        <v>3.34192802614686</v>
      </c>
      <c r="E345" s="15">
        <v>2.7172305190338801</v>
      </c>
      <c r="F345" s="15">
        <v>0</v>
      </c>
      <c r="G345" s="15">
        <v>0</v>
      </c>
      <c r="H345" s="15">
        <v>0</v>
      </c>
      <c r="I345" s="15">
        <v>0</v>
      </c>
      <c r="J345" s="15">
        <v>4.6112527298215404</v>
      </c>
      <c r="K345" s="15">
        <v>4.1765126750677997</v>
      </c>
      <c r="L345" s="15">
        <v>4.1194430681175804</v>
      </c>
      <c r="M345" s="15">
        <v>3.2764467216300601</v>
      </c>
      <c r="N345" s="15">
        <v>2.5728464387667298</v>
      </c>
      <c r="O345" s="15">
        <v>4.0549150099785498</v>
      </c>
      <c r="P345" s="15">
        <v>4.6467346707530401</v>
      </c>
      <c r="Q345" s="15">
        <v>3.6912920087924399</v>
      </c>
      <c r="R345" s="15">
        <v>1.8573891275146699</v>
      </c>
      <c r="S345" s="15">
        <v>0.62965029592401001</v>
      </c>
      <c r="T345" s="15">
        <v>0.121776998685641</v>
      </c>
      <c r="U345" s="15">
        <v>0.24999987839079599</v>
      </c>
      <c r="V345" s="15">
        <v>0</v>
      </c>
      <c r="W345" s="15">
        <v>0</v>
      </c>
      <c r="X345" s="15">
        <v>1.0044930371291201</v>
      </c>
      <c r="Y345" s="15">
        <v>9.2006895045020007E-2</v>
      </c>
      <c r="Z345" s="15">
        <v>1.8956319264383799E-2</v>
      </c>
      <c r="AA345" s="15">
        <v>-0.20747361234619</v>
      </c>
      <c r="AB345" s="15">
        <v>0.111823535670805</v>
      </c>
      <c r="AC345" s="15">
        <v>0.106421695476436</v>
      </c>
      <c r="AE345">
        <f t="array" ref="AE345">IF(COUNTIF('Cost regression results'!$H$7:$H$10,1)=0,EXP(SUMPRODUCT(--B345:AC345,TRANSPOSE('Cost regression results'!$H$3:$H$30)))/(1+EXP(SUMPRODUCT(--B345:AC345,TRANSPOSE('Cost regression results'!$H$3:$H$30)))),1)</f>
        <v>0.11177805892822577</v>
      </c>
      <c r="AF345">
        <f>'cost part 2 bs coef'!AE345</f>
        <v>2480.842130685161</v>
      </c>
      <c r="AG345">
        <f t="shared" si="5"/>
        <v>277.30371787535114</v>
      </c>
    </row>
    <row r="346" spans="1:33" x14ac:dyDescent="0.3">
      <c r="A346">
        <v>345</v>
      </c>
      <c r="B346" s="15">
        <v>-2.2746586628652699</v>
      </c>
      <c r="C346" s="15">
        <v>2.0640020574342901</v>
      </c>
      <c r="D346" s="15">
        <v>3.31699392916018</v>
      </c>
      <c r="E346" s="15">
        <v>2.4078324502624202</v>
      </c>
      <c r="F346" s="15">
        <v>0</v>
      </c>
      <c r="G346" s="15">
        <v>0</v>
      </c>
      <c r="H346" s="15">
        <v>0</v>
      </c>
      <c r="I346" s="15">
        <v>0</v>
      </c>
      <c r="J346" s="15">
        <v>4.8707090047413502</v>
      </c>
      <c r="K346" s="15">
        <v>4.5872985520545004</v>
      </c>
      <c r="L346" s="15">
        <v>4.1896164572297501</v>
      </c>
      <c r="M346" s="15">
        <v>2.8960755782546701</v>
      </c>
      <c r="N346" s="15">
        <v>2.48322439258303</v>
      </c>
      <c r="O346" s="15">
        <v>4.0545458409238604</v>
      </c>
      <c r="P346" s="15">
        <v>5.0101198410444399</v>
      </c>
      <c r="Q346" s="15">
        <v>3.9118145116872101</v>
      </c>
      <c r="R346" s="15">
        <v>1.52948312551823</v>
      </c>
      <c r="S346" s="15">
        <v>0.69013951417409702</v>
      </c>
      <c r="T346" s="15">
        <v>0.14451603144610201</v>
      </c>
      <c r="U346" s="15">
        <v>0.30447870951149097</v>
      </c>
      <c r="V346" s="15">
        <v>0</v>
      </c>
      <c r="W346" s="15">
        <v>0</v>
      </c>
      <c r="X346" s="15">
        <v>0.91980310870198301</v>
      </c>
      <c r="Y346" s="15">
        <v>0.17858697705006199</v>
      </c>
      <c r="Z346" s="15">
        <v>2.3026931731494601E-2</v>
      </c>
      <c r="AA346" s="15">
        <v>-0.182755592103342</v>
      </c>
      <c r="AB346" s="15">
        <v>0.10727325775337899</v>
      </c>
      <c r="AC346" s="15">
        <v>9.2310135625684395E-2</v>
      </c>
      <c r="AE346">
        <f t="array" ref="AE346">IF(COUNTIF('Cost regression results'!$H$7:$H$10,1)=0,EXP(SUMPRODUCT(--B346:AC346,TRANSPOSE('Cost regression results'!$H$3:$H$30)))/(1+EXP(SUMPRODUCT(--B346:AC346,TRANSPOSE('Cost regression results'!$H$3:$H$30)))),1)</f>
        <v>0.10468109045958403</v>
      </c>
      <c r="AF346">
        <f>'cost part 2 bs coef'!AE346</f>
        <v>2563.8434432521622</v>
      </c>
      <c r="AG346">
        <f t="shared" si="5"/>
        <v>268.38592740729098</v>
      </c>
    </row>
    <row r="347" spans="1:33" x14ac:dyDescent="0.3">
      <c r="A347">
        <v>346</v>
      </c>
      <c r="B347" s="15">
        <v>-2.1566265302172898</v>
      </c>
      <c r="C347" s="15">
        <v>2.1609846647142699</v>
      </c>
      <c r="D347" s="15">
        <v>3.9225425940557401</v>
      </c>
      <c r="E347" s="15">
        <v>2.58431522776098</v>
      </c>
      <c r="F347" s="15">
        <v>0</v>
      </c>
      <c r="G347" s="15">
        <v>0</v>
      </c>
      <c r="H347" s="15">
        <v>0</v>
      </c>
      <c r="I347" s="15">
        <v>0</v>
      </c>
      <c r="J347" s="15">
        <v>5.2225518498102801</v>
      </c>
      <c r="K347" s="15">
        <v>4.7479526872258697</v>
      </c>
      <c r="L347" s="15">
        <v>4.5632210143834397</v>
      </c>
      <c r="M347" s="15">
        <v>3.0309968648082299</v>
      </c>
      <c r="N347" s="15">
        <v>2.4725310445399198</v>
      </c>
      <c r="O347" s="15">
        <v>4.0604003903016999</v>
      </c>
      <c r="P347" s="15">
        <v>4.9577385390547999</v>
      </c>
      <c r="Q347" s="15">
        <v>3.81594760132967</v>
      </c>
      <c r="R347" s="15">
        <v>1.87882105721492</v>
      </c>
      <c r="S347" s="15">
        <v>0.65551433960730499</v>
      </c>
      <c r="T347" s="15">
        <v>0.17937701429363201</v>
      </c>
      <c r="U347" s="15">
        <v>0.26462533323738002</v>
      </c>
      <c r="V347" s="15">
        <v>0</v>
      </c>
      <c r="W347" s="15">
        <v>0</v>
      </c>
      <c r="X347" s="15">
        <v>0.866415878238877</v>
      </c>
      <c r="Y347" s="15">
        <v>8.8121096303934304E-2</v>
      </c>
      <c r="Z347" s="15">
        <v>2.2838229503062999E-2</v>
      </c>
      <c r="AA347" s="15">
        <v>-0.20212693837593301</v>
      </c>
      <c r="AB347" s="15">
        <v>7.2886100173658999E-2</v>
      </c>
      <c r="AC347" s="15">
        <v>2.7412114465223701E-2</v>
      </c>
      <c r="AE347">
        <f t="array" ref="AE347">IF(COUNTIF('Cost regression results'!$H$7:$H$10,1)=0,EXP(SUMPRODUCT(--B347:AC347,TRANSPOSE('Cost regression results'!$H$3:$H$30)))/(1+EXP(SUMPRODUCT(--B347:AC347,TRANSPOSE('Cost regression results'!$H$3:$H$30)))),1)</f>
        <v>0.11991490065733416</v>
      </c>
      <c r="AF347">
        <f>'cost part 2 bs coef'!AE347</f>
        <v>2567.7008892190388</v>
      </c>
      <c r="AG347">
        <f t="shared" si="5"/>
        <v>307.90559704844964</v>
      </c>
    </row>
    <row r="348" spans="1:33" x14ac:dyDescent="0.3">
      <c r="A348">
        <v>347</v>
      </c>
      <c r="B348" s="15">
        <v>-2.2705689854193398</v>
      </c>
      <c r="C348" s="15">
        <v>2.078241308595</v>
      </c>
      <c r="D348" s="15">
        <v>3.7180527057776098</v>
      </c>
      <c r="E348" s="15">
        <v>2.5373279911786799</v>
      </c>
      <c r="F348" s="15">
        <v>0</v>
      </c>
      <c r="G348" s="15">
        <v>0</v>
      </c>
      <c r="H348" s="15">
        <v>0</v>
      </c>
      <c r="I348" s="15">
        <v>0</v>
      </c>
      <c r="J348" s="15">
        <v>4.6403975920549101</v>
      </c>
      <c r="K348" s="15">
        <v>4.3782046440646303</v>
      </c>
      <c r="L348" s="15">
        <v>4.3664374218378699</v>
      </c>
      <c r="M348" s="15">
        <v>2.9147779618810801</v>
      </c>
      <c r="N348" s="15">
        <v>2.4400871367039301</v>
      </c>
      <c r="O348" s="15">
        <v>3.9739604500289398</v>
      </c>
      <c r="P348" s="15">
        <v>4.8402216440739396</v>
      </c>
      <c r="Q348" s="15">
        <v>3.7913697058370599</v>
      </c>
      <c r="R348" s="15">
        <v>1.62743953806578</v>
      </c>
      <c r="S348" s="15">
        <v>0.61198729739260005</v>
      </c>
      <c r="T348" s="15">
        <v>0.15689861296020599</v>
      </c>
      <c r="U348" s="15">
        <v>0.29399008211871103</v>
      </c>
      <c r="V348" s="15">
        <v>0</v>
      </c>
      <c r="W348" s="15">
        <v>0</v>
      </c>
      <c r="X348" s="15">
        <v>1.15802757454737</v>
      </c>
      <c r="Y348" s="15">
        <v>9.0860447839416894E-2</v>
      </c>
      <c r="Z348" s="15">
        <v>1.93627222560794E-2</v>
      </c>
      <c r="AA348" s="15">
        <v>-0.188458026781674</v>
      </c>
      <c r="AB348" s="15">
        <v>0.110702863549085</v>
      </c>
      <c r="AC348" s="15">
        <v>0.136360369250628</v>
      </c>
      <c r="AE348">
        <f t="array" ref="AE348">IF(COUNTIF('Cost regression results'!$H$7:$H$10,1)=0,EXP(SUMPRODUCT(--B348:AC348,TRANSPOSE('Cost regression results'!$H$3:$H$30)))/(1+EXP(SUMPRODUCT(--B348:AC348,TRANSPOSE('Cost regression results'!$H$3:$H$30)))),1)</f>
        <v>0.10647878847793193</v>
      </c>
      <c r="AF348">
        <f>'cost part 2 bs coef'!AE348</f>
        <v>2500.3173436603793</v>
      </c>
      <c r="AG348">
        <f t="shared" si="5"/>
        <v>266.2307615633182</v>
      </c>
    </row>
    <row r="349" spans="1:33" x14ac:dyDescent="0.3">
      <c r="A349">
        <v>348</v>
      </c>
      <c r="B349" s="15">
        <v>-2.2064309355057898</v>
      </c>
      <c r="C349" s="15">
        <v>2.1780967194899801</v>
      </c>
      <c r="D349" s="15">
        <v>3.4463954777626999</v>
      </c>
      <c r="E349" s="15">
        <v>2.6339365949347902</v>
      </c>
      <c r="F349" s="15">
        <v>0</v>
      </c>
      <c r="G349" s="15">
        <v>0</v>
      </c>
      <c r="H349" s="15">
        <v>0</v>
      </c>
      <c r="I349" s="15">
        <v>0</v>
      </c>
      <c r="J349" s="15">
        <v>5.1132837086863603</v>
      </c>
      <c r="K349" s="15">
        <v>4.6420805078897596</v>
      </c>
      <c r="L349" s="15">
        <v>4.3779236569105402</v>
      </c>
      <c r="M349" s="15">
        <v>3.1972409598815199</v>
      </c>
      <c r="N349" s="15">
        <v>2.3901971165010401</v>
      </c>
      <c r="O349" s="15">
        <v>3.9083620555856502</v>
      </c>
      <c r="P349" s="15">
        <v>4.6932638694371898</v>
      </c>
      <c r="Q349" s="15">
        <v>3.6545315478868501</v>
      </c>
      <c r="R349" s="15">
        <v>2.3171322712034601</v>
      </c>
      <c r="S349" s="15">
        <v>0.62819747427558603</v>
      </c>
      <c r="T349" s="15">
        <v>0.166728221381541</v>
      </c>
      <c r="U349" s="15">
        <v>0.228902011829102</v>
      </c>
      <c r="V349" s="15">
        <v>0</v>
      </c>
      <c r="W349" s="15">
        <v>0</v>
      </c>
      <c r="X349" s="15">
        <v>0.97336879140124399</v>
      </c>
      <c r="Y349" s="15">
        <v>0.10005218622333401</v>
      </c>
      <c r="Z349" s="15">
        <v>2.55170783435653E-2</v>
      </c>
      <c r="AA349" s="15">
        <v>-0.24528987408039901</v>
      </c>
      <c r="AB349" s="15">
        <v>0.13772407047409599</v>
      </c>
      <c r="AC349" s="15">
        <v>7.8590237479140193E-2</v>
      </c>
      <c r="AE349">
        <f t="array" ref="AE349">IF(COUNTIF('Cost regression results'!$H$7:$H$10,1)=0,EXP(SUMPRODUCT(--B349:AC349,TRANSPOSE('Cost regression results'!$H$3:$H$30)))/(1+EXP(SUMPRODUCT(--B349:AC349,TRANSPOSE('Cost regression results'!$H$3:$H$30)))),1)</f>
        <v>0.11329024232307755</v>
      </c>
      <c r="AF349">
        <f>'cost part 2 bs coef'!AE349</f>
        <v>2465.8584006360038</v>
      </c>
      <c r="AG349">
        <f t="shared" si="5"/>
        <v>279.35769574244932</v>
      </c>
    </row>
    <row r="350" spans="1:33" x14ac:dyDescent="0.3">
      <c r="A350">
        <v>349</v>
      </c>
      <c r="B350" s="15">
        <v>-2.2678330199590602</v>
      </c>
      <c r="C350" s="15">
        <v>2.1862065014622498</v>
      </c>
      <c r="D350" s="15">
        <v>3.5009071088416999</v>
      </c>
      <c r="E350" s="15">
        <v>2.60883412196223</v>
      </c>
      <c r="F350" s="15">
        <v>0</v>
      </c>
      <c r="G350" s="15">
        <v>0</v>
      </c>
      <c r="H350" s="15">
        <v>0</v>
      </c>
      <c r="I350" s="15">
        <v>0</v>
      </c>
      <c r="J350" s="15">
        <v>4.7680086438163798</v>
      </c>
      <c r="K350" s="15">
        <v>4.6373359899039901</v>
      </c>
      <c r="L350" s="15">
        <v>4.5409671050155804</v>
      </c>
      <c r="M350" s="15">
        <v>2.8713607578586902</v>
      </c>
      <c r="N350" s="15">
        <v>2.5826420719118501</v>
      </c>
      <c r="O350" s="15">
        <v>3.9993973515708201</v>
      </c>
      <c r="P350" s="15">
        <v>4.3152227870331297</v>
      </c>
      <c r="Q350" s="15">
        <v>3.7864692605965198</v>
      </c>
      <c r="R350" s="15">
        <v>2.1220066324359301</v>
      </c>
      <c r="S350" s="15">
        <v>0.53484086898163297</v>
      </c>
      <c r="T350" s="15">
        <v>0.16573357608698</v>
      </c>
      <c r="U350" s="15">
        <v>0.28051233713942197</v>
      </c>
      <c r="V350" s="15">
        <v>0</v>
      </c>
      <c r="W350" s="15">
        <v>0</v>
      </c>
      <c r="X350" s="15">
        <v>1.10388122243257</v>
      </c>
      <c r="Y350" s="15">
        <v>0.145497659820533</v>
      </c>
      <c r="Z350" s="15">
        <v>2.0494241018835301E-2</v>
      </c>
      <c r="AA350" s="15">
        <v>-0.16020309199764801</v>
      </c>
      <c r="AB350" s="15">
        <v>7.3289122834886797E-2</v>
      </c>
      <c r="AC350" s="15">
        <v>0.114869402611434</v>
      </c>
      <c r="AE350">
        <f t="array" ref="AE350">IF(COUNTIF('Cost regression results'!$H$7:$H$10,1)=0,EXP(SUMPRODUCT(--B350:AC350,TRANSPOSE('Cost regression results'!$H$3:$H$30)))/(1+EXP(SUMPRODUCT(--B350:AC350,TRANSPOSE('Cost regression results'!$H$3:$H$30)))),1)</f>
        <v>0.10750865956607339</v>
      </c>
      <c r="AF350">
        <f>'cost part 2 bs coef'!AE350</f>
        <v>2596.9478768847639</v>
      </c>
      <c r="AG350">
        <f t="shared" si="5"/>
        <v>279.19438520684116</v>
      </c>
    </row>
    <row r="351" spans="1:33" x14ac:dyDescent="0.3">
      <c r="A351">
        <v>350</v>
      </c>
      <c r="B351" s="15">
        <v>-2.2509407115469098</v>
      </c>
      <c r="C351" s="15">
        <v>2.2363165561658001</v>
      </c>
      <c r="D351" s="15">
        <v>3.2572645470272001</v>
      </c>
      <c r="E351" s="15">
        <v>2.7302220191964799</v>
      </c>
      <c r="F351" s="15">
        <v>0</v>
      </c>
      <c r="G351" s="15">
        <v>0</v>
      </c>
      <c r="H351" s="15">
        <v>0</v>
      </c>
      <c r="I351" s="15">
        <v>0</v>
      </c>
      <c r="J351" s="15">
        <v>5.2038742077393803</v>
      </c>
      <c r="K351" s="15">
        <v>4.6756931534719497</v>
      </c>
      <c r="L351" s="15">
        <v>4.3067966651340903</v>
      </c>
      <c r="M351" s="15">
        <v>3.1942769247189702</v>
      </c>
      <c r="N351" s="15">
        <v>2.47596790849774</v>
      </c>
      <c r="O351" s="15">
        <v>4.0308299451655003</v>
      </c>
      <c r="P351" s="15">
        <v>4.1181608680429704</v>
      </c>
      <c r="Q351" s="15">
        <v>3.8691384646942502</v>
      </c>
      <c r="R351" s="15">
        <v>1.72862826306533</v>
      </c>
      <c r="S351" s="15">
        <v>0.60955258079998298</v>
      </c>
      <c r="T351" s="15">
        <v>0.10047509407595601</v>
      </c>
      <c r="U351" s="15">
        <v>0.27377426100643498</v>
      </c>
      <c r="V351" s="15">
        <v>0</v>
      </c>
      <c r="W351" s="15">
        <v>0</v>
      </c>
      <c r="X351" s="15">
        <v>0.96540124027706198</v>
      </c>
      <c r="Y351" s="15">
        <v>5.5811504824260401E-2</v>
      </c>
      <c r="Z351" s="15">
        <v>1.8673452727488601E-2</v>
      </c>
      <c r="AA351" s="15">
        <v>-0.17692402796860501</v>
      </c>
      <c r="AB351" s="15">
        <v>0.154263642342999</v>
      </c>
      <c r="AC351" s="15">
        <v>0.11437142130814699</v>
      </c>
      <c r="AE351">
        <f t="array" ref="AE351">IF(COUNTIF('Cost regression results'!$H$7:$H$10,1)=0,EXP(SUMPRODUCT(--B351:AC351,TRANSPOSE('Cost regression results'!$H$3:$H$30)))/(1+EXP(SUMPRODUCT(--B351:AC351,TRANSPOSE('Cost regression results'!$H$3:$H$30)))),1)</f>
        <v>0.1030729969421126</v>
      </c>
      <c r="AF351">
        <f>'cost part 2 bs coef'!AE351</f>
        <v>2529.9561693252308</v>
      </c>
      <c r="AG351">
        <f t="shared" si="5"/>
        <v>260.7701645045384</v>
      </c>
    </row>
    <row r="352" spans="1:33" x14ac:dyDescent="0.3">
      <c r="A352">
        <v>351</v>
      </c>
      <c r="B352" s="15">
        <v>-2.2788531284796099</v>
      </c>
      <c r="C352" s="15">
        <v>2.15262904321935</v>
      </c>
      <c r="D352" s="15">
        <v>3.3821715248298299</v>
      </c>
      <c r="E352" s="15">
        <v>2.5913517586585701</v>
      </c>
      <c r="F352" s="15">
        <v>0</v>
      </c>
      <c r="G352" s="15">
        <v>0</v>
      </c>
      <c r="H352" s="15">
        <v>0</v>
      </c>
      <c r="I352" s="15">
        <v>0</v>
      </c>
      <c r="J352" s="15">
        <v>5.0799087569874102</v>
      </c>
      <c r="K352" s="15">
        <v>4.1671322374607298</v>
      </c>
      <c r="L352" s="15">
        <v>3.95005129875724</v>
      </c>
      <c r="M352" s="15">
        <v>2.54001502540615</v>
      </c>
      <c r="N352" s="15">
        <v>2.2665783874143801</v>
      </c>
      <c r="O352" s="15">
        <v>4.0367271150201196</v>
      </c>
      <c r="P352" s="15">
        <v>4.9695228902977302</v>
      </c>
      <c r="Q352" s="15">
        <v>3.7548170245375201</v>
      </c>
      <c r="R352" s="15">
        <v>1.73046392008871</v>
      </c>
      <c r="S352" s="15">
        <v>0.65147359673817595</v>
      </c>
      <c r="T352" s="15">
        <v>0.25188511870608998</v>
      </c>
      <c r="U352" s="15">
        <v>0.27615722725685399</v>
      </c>
      <c r="V352" s="15">
        <v>0</v>
      </c>
      <c r="W352" s="15">
        <v>0</v>
      </c>
      <c r="X352" s="15">
        <v>1.2234560177778699</v>
      </c>
      <c r="Y352" s="15">
        <v>8.2563617573992498E-2</v>
      </c>
      <c r="Z352" s="15">
        <v>2.3680793119837101E-2</v>
      </c>
      <c r="AA352" s="15">
        <v>-0.236163020163868</v>
      </c>
      <c r="AB352" s="15">
        <v>0.15569938572716799</v>
      </c>
      <c r="AC352" s="15">
        <v>6.6305444970648594E-2</v>
      </c>
      <c r="AE352">
        <f t="array" ref="AE352">IF(COUNTIF('Cost regression results'!$H$7:$H$10,1)=0,EXP(SUMPRODUCT(--B352:AC352,TRANSPOSE('Cost regression results'!$H$3:$H$30)))/(1+EXP(SUMPRODUCT(--B352:AC352,TRANSPOSE('Cost regression results'!$H$3:$H$30)))),1)</f>
        <v>0.11470629399663032</v>
      </c>
      <c r="AF352">
        <f>'cost part 2 bs coef'!AE352</f>
        <v>2443.7167596299096</v>
      </c>
      <c r="AG352">
        <f t="shared" si="5"/>
        <v>280.30969307460117</v>
      </c>
    </row>
    <row r="353" spans="1:33" x14ac:dyDescent="0.3">
      <c r="A353">
        <v>352</v>
      </c>
      <c r="B353" s="15">
        <v>-2.2200983790072799</v>
      </c>
      <c r="C353" s="15">
        <v>2.14691634878361</v>
      </c>
      <c r="D353" s="15">
        <v>3.6253400023363902</v>
      </c>
      <c r="E353" s="15">
        <v>2.5122996148569201</v>
      </c>
      <c r="F353" s="15">
        <v>0</v>
      </c>
      <c r="G353" s="15">
        <v>0</v>
      </c>
      <c r="H353" s="15">
        <v>0</v>
      </c>
      <c r="I353" s="15">
        <v>0</v>
      </c>
      <c r="J353" s="15">
        <v>4.8661177425079298</v>
      </c>
      <c r="K353" s="15">
        <v>4.6111296748333102</v>
      </c>
      <c r="L353" s="15">
        <v>4.2248579389705396</v>
      </c>
      <c r="M353" s="15">
        <v>2.8873093567289199</v>
      </c>
      <c r="N353" s="15">
        <v>2.7156293193947501</v>
      </c>
      <c r="O353" s="15">
        <v>3.90996917327654</v>
      </c>
      <c r="P353" s="15">
        <v>4.4410363542342104</v>
      </c>
      <c r="Q353" s="15">
        <v>3.8464092202368501</v>
      </c>
      <c r="R353" s="15">
        <v>1.6748273581062401</v>
      </c>
      <c r="S353" s="15">
        <v>0.61220484650073903</v>
      </c>
      <c r="T353" s="15">
        <v>0.11275618517462099</v>
      </c>
      <c r="U353" s="15">
        <v>0.23518517514784601</v>
      </c>
      <c r="V353" s="15">
        <v>0</v>
      </c>
      <c r="W353" s="15">
        <v>0</v>
      </c>
      <c r="X353" s="15">
        <v>0.997678543508844</v>
      </c>
      <c r="Y353" s="15">
        <v>0.12502304059796299</v>
      </c>
      <c r="Z353" s="15">
        <v>2.28894530240039E-2</v>
      </c>
      <c r="AA353" s="15">
        <v>-0.15065815523145601</v>
      </c>
      <c r="AB353" s="15">
        <v>8.7429036052749501E-2</v>
      </c>
      <c r="AC353" s="15">
        <v>0.10670272362984499</v>
      </c>
      <c r="AE353">
        <f t="array" ref="AE353">IF(COUNTIF('Cost regression results'!$H$7:$H$10,1)=0,EXP(SUMPRODUCT(--B353:AC353,TRANSPOSE('Cost regression results'!$H$3:$H$30)))/(1+EXP(SUMPRODUCT(--B353:AC353,TRANSPOSE('Cost regression results'!$H$3:$H$30)))),1)</f>
        <v>0.10684654033115597</v>
      </c>
      <c r="AF353">
        <f>'cost part 2 bs coef'!AE353</f>
        <v>2512.1983886037506</v>
      </c>
      <c r="AG353">
        <f t="shared" si="5"/>
        <v>268.41970644781566</v>
      </c>
    </row>
    <row r="354" spans="1:33" x14ac:dyDescent="0.3">
      <c r="A354">
        <v>353</v>
      </c>
      <c r="B354" s="15">
        <v>-2.31109335488568</v>
      </c>
      <c r="C354" s="15">
        <v>1.92039502694291</v>
      </c>
      <c r="D354" s="15">
        <v>3.3868097607987</v>
      </c>
      <c r="E354" s="15">
        <v>2.2910747460349099</v>
      </c>
      <c r="F354" s="15">
        <v>0</v>
      </c>
      <c r="G354" s="15">
        <v>0</v>
      </c>
      <c r="H354" s="15">
        <v>0</v>
      </c>
      <c r="I354" s="15">
        <v>0</v>
      </c>
      <c r="J354" s="15">
        <v>4.8516258704734199</v>
      </c>
      <c r="K354" s="15">
        <v>4.20899459958253</v>
      </c>
      <c r="L354" s="15">
        <v>3.3473512374065701</v>
      </c>
      <c r="M354" s="15">
        <v>3.42324002260542</v>
      </c>
      <c r="N354" s="15">
        <v>2.4930721692366999</v>
      </c>
      <c r="O354" s="15">
        <v>4.1403046700042196</v>
      </c>
      <c r="P354" s="15">
        <v>4.7061844036921903</v>
      </c>
      <c r="Q354" s="15">
        <v>3.7723276413268101</v>
      </c>
      <c r="R354" s="15">
        <v>1.8793298888737</v>
      </c>
      <c r="S354" s="15">
        <v>0.80997016954696299</v>
      </c>
      <c r="T354" s="15">
        <v>0.193744016790944</v>
      </c>
      <c r="U354" s="15">
        <v>0.31135497687805402</v>
      </c>
      <c r="V354" s="15">
        <v>0</v>
      </c>
      <c r="W354" s="15">
        <v>0</v>
      </c>
      <c r="X354" s="15">
        <v>1.0542413648307101</v>
      </c>
      <c r="Y354" s="15">
        <v>0.12021006417991099</v>
      </c>
      <c r="Z354" s="15">
        <v>2.4267973417153602E-2</v>
      </c>
      <c r="AA354" s="15">
        <v>-0.21502286230276599</v>
      </c>
      <c r="AB354" s="15">
        <v>0.162681253432924</v>
      </c>
      <c r="AC354" s="15">
        <v>0.13287918736922899</v>
      </c>
      <c r="AE354">
        <f t="array" ref="AE354">IF(COUNTIF('Cost regression results'!$H$7:$H$10,1)=0,EXP(SUMPRODUCT(--B354:AC354,TRANSPOSE('Cost regression results'!$H$3:$H$30)))/(1+EXP(SUMPRODUCT(--B354:AC354,TRANSPOSE('Cost regression results'!$H$3:$H$30)))),1)</f>
        <v>0.10580397588763658</v>
      </c>
      <c r="AF354">
        <f>'cost part 2 bs coef'!AE354</f>
        <v>2462.9773129716009</v>
      </c>
      <c r="AG354">
        <f t="shared" si="5"/>
        <v>260.59279223344322</v>
      </c>
    </row>
    <row r="355" spans="1:33" x14ac:dyDescent="0.3">
      <c r="A355">
        <v>354</v>
      </c>
      <c r="B355" s="15">
        <v>-2.2423367920126802</v>
      </c>
      <c r="C355" s="15">
        <v>2.09904769659054</v>
      </c>
      <c r="D355" s="15">
        <v>3.87510550732443</v>
      </c>
      <c r="E355" s="15">
        <v>2.69851298845599</v>
      </c>
      <c r="F355" s="15">
        <v>0</v>
      </c>
      <c r="G355" s="15">
        <v>0</v>
      </c>
      <c r="H355" s="15">
        <v>0</v>
      </c>
      <c r="I355" s="15">
        <v>0</v>
      </c>
      <c r="J355" s="15">
        <v>4.9574374176156901</v>
      </c>
      <c r="K355" s="15">
        <v>4.3579968860466796</v>
      </c>
      <c r="L355" s="15">
        <v>4.44972632757149</v>
      </c>
      <c r="M355" s="15">
        <v>2.6221295012655901</v>
      </c>
      <c r="N355" s="15">
        <v>2.4802713986469098</v>
      </c>
      <c r="O355" s="15">
        <v>4.3170497950298401</v>
      </c>
      <c r="P355" s="15">
        <v>4.4293235636923001</v>
      </c>
      <c r="Q355" s="15">
        <v>3.8472272481089602</v>
      </c>
      <c r="R355" s="15">
        <v>1.93780395046719</v>
      </c>
      <c r="S355" s="15">
        <v>0.69825712556986297</v>
      </c>
      <c r="T355" s="15">
        <v>0.20187218771795201</v>
      </c>
      <c r="U355" s="15">
        <v>0.239200351022157</v>
      </c>
      <c r="V355" s="15">
        <v>0</v>
      </c>
      <c r="W355" s="15">
        <v>0</v>
      </c>
      <c r="X355" s="15">
        <v>0.96358957987917904</v>
      </c>
      <c r="Y355" s="15">
        <v>0.109256691738185</v>
      </c>
      <c r="Z355" s="15">
        <v>2.3277218398940001E-2</v>
      </c>
      <c r="AA355" s="15">
        <v>-0.21690331690556799</v>
      </c>
      <c r="AB355" s="15">
        <v>9.8519347094690596E-2</v>
      </c>
      <c r="AC355" s="15">
        <v>0.14365824653707801</v>
      </c>
      <c r="AE355">
        <f t="array" ref="AE355">IF(COUNTIF('Cost regression results'!$H$7:$H$10,1)=0,EXP(SUMPRODUCT(--B355:AC355,TRANSPOSE('Cost regression results'!$H$3:$H$30)))/(1+EXP(SUMPRODUCT(--B355:AC355,TRANSPOSE('Cost regression results'!$H$3:$H$30)))),1)</f>
        <v>0.11337123593228447</v>
      </c>
      <c r="AF355">
        <f>'cost part 2 bs coef'!AE355</f>
        <v>2505.0688308227263</v>
      </c>
      <c r="AG355">
        <f t="shared" si="5"/>
        <v>284.00274944581531</v>
      </c>
    </row>
    <row r="356" spans="1:33" x14ac:dyDescent="0.3">
      <c r="A356">
        <v>355</v>
      </c>
      <c r="B356" s="15">
        <v>-2.2354227777372002</v>
      </c>
      <c r="C356" s="15">
        <v>2.12025561224557</v>
      </c>
      <c r="D356" s="15">
        <v>3.8670964441873301</v>
      </c>
      <c r="E356" s="15">
        <v>2.3540704021886198</v>
      </c>
      <c r="F356" s="15">
        <v>0</v>
      </c>
      <c r="G356" s="15">
        <v>0</v>
      </c>
      <c r="H356" s="15">
        <v>0</v>
      </c>
      <c r="I356" s="15">
        <v>0</v>
      </c>
      <c r="J356" s="15">
        <v>5.0190762555986499</v>
      </c>
      <c r="K356" s="15">
        <v>4.8364843927930403</v>
      </c>
      <c r="L356" s="15">
        <v>4.3773182454563804</v>
      </c>
      <c r="M356" s="15">
        <v>2.9719487973232699</v>
      </c>
      <c r="N356" s="15">
        <v>2.5564243076334998</v>
      </c>
      <c r="O356" s="15">
        <v>4.3458387255563</v>
      </c>
      <c r="P356" s="15">
        <v>4.7196112142655</v>
      </c>
      <c r="Q356" s="15">
        <v>3.7041984701114301</v>
      </c>
      <c r="R356" s="15">
        <v>1.39021165345697</v>
      </c>
      <c r="S356" s="15">
        <v>0.64780926478483503</v>
      </c>
      <c r="T356" s="15">
        <v>0.16270289990645601</v>
      </c>
      <c r="U356" s="15">
        <v>0.27654998510141698</v>
      </c>
      <c r="V356" s="15">
        <v>0</v>
      </c>
      <c r="W356" s="15">
        <v>0</v>
      </c>
      <c r="X356" s="15">
        <v>0.89794250664352604</v>
      </c>
      <c r="Y356" s="15">
        <v>7.7365366399514995E-2</v>
      </c>
      <c r="Z356" s="15">
        <v>1.8597214484583E-2</v>
      </c>
      <c r="AA356" s="15">
        <v>-0.18512434358931901</v>
      </c>
      <c r="AB356" s="15">
        <v>6.8376218360845606E-2</v>
      </c>
      <c r="AC356" s="15">
        <v>0.10480645736837201</v>
      </c>
      <c r="AE356">
        <f t="array" ref="AE356">IF(COUNTIF('Cost regression results'!$H$7:$H$10,1)=0,EXP(SUMPRODUCT(--B356:AC356,TRANSPOSE('Cost regression results'!$H$3:$H$30)))/(1+EXP(SUMPRODUCT(--B356:AC356,TRANSPOSE('Cost regression results'!$H$3:$H$30)))),1)</f>
        <v>0.11049076681966585</v>
      </c>
      <c r="AF356">
        <f>'cost part 2 bs coef'!AE356</f>
        <v>2600.4020429869752</v>
      </c>
      <c r="AG356">
        <f t="shared" si="5"/>
        <v>287.32041576905658</v>
      </c>
    </row>
    <row r="357" spans="1:33" x14ac:dyDescent="0.3">
      <c r="A357">
        <v>356</v>
      </c>
      <c r="B357" s="15">
        <v>-2.2563878342689301</v>
      </c>
      <c r="C357" s="15">
        <v>2.1122947814959998</v>
      </c>
      <c r="D357" s="15">
        <v>3.2632009732595302</v>
      </c>
      <c r="E357" s="15">
        <v>2.2172330367847901</v>
      </c>
      <c r="F357" s="15">
        <v>0</v>
      </c>
      <c r="G357" s="15">
        <v>0</v>
      </c>
      <c r="H357" s="15">
        <v>0</v>
      </c>
      <c r="I357" s="15">
        <v>0</v>
      </c>
      <c r="J357" s="15">
        <v>4.9950633675833096</v>
      </c>
      <c r="K357" s="15">
        <v>4.63252456764</v>
      </c>
      <c r="L357" s="15">
        <v>3.7037529758064198</v>
      </c>
      <c r="M357" s="15">
        <v>2.77140901961346</v>
      </c>
      <c r="N357" s="15">
        <v>2.4830664628728898</v>
      </c>
      <c r="O357" s="15">
        <v>3.9622325756376502</v>
      </c>
      <c r="P357" s="15">
        <v>5.1088924027415601</v>
      </c>
      <c r="Q357" s="15">
        <v>3.8905725825085899</v>
      </c>
      <c r="R357" s="15">
        <v>1.28692035413113</v>
      </c>
      <c r="S357" s="15">
        <v>0.44844902853855301</v>
      </c>
      <c r="T357" s="15">
        <v>0.245242196597491</v>
      </c>
      <c r="U357" s="15">
        <v>0.25996336848246099</v>
      </c>
      <c r="V357" s="15">
        <v>0</v>
      </c>
      <c r="W357" s="15">
        <v>0</v>
      </c>
      <c r="X357" s="15">
        <v>0.98478131208381903</v>
      </c>
      <c r="Y357" s="15">
        <v>8.5783589528354104E-2</v>
      </c>
      <c r="Z357" s="15">
        <v>2.3604960433215302E-2</v>
      </c>
      <c r="AA357" s="15">
        <v>-0.25609315695593698</v>
      </c>
      <c r="AB357" s="15">
        <v>0.17553256471582299</v>
      </c>
      <c r="AC357" s="15">
        <v>0.137857504856433</v>
      </c>
      <c r="AE357">
        <f t="array" ref="AE357">IF(COUNTIF('Cost regression results'!$H$7:$H$10,1)=0,EXP(SUMPRODUCT(--B357:AC357,TRANSPOSE('Cost regression results'!$H$3:$H$30)))/(1+EXP(SUMPRODUCT(--B357:AC357,TRANSPOSE('Cost regression results'!$H$3:$H$30)))),1)</f>
        <v>0.11632831413148767</v>
      </c>
      <c r="AF357">
        <f>'cost part 2 bs coef'!AE357</f>
        <v>2444.1782762896473</v>
      </c>
      <c r="AG357">
        <f t="shared" si="5"/>
        <v>284.32713831758014</v>
      </c>
    </row>
    <row r="358" spans="1:33" x14ac:dyDescent="0.3">
      <c r="A358">
        <v>357</v>
      </c>
      <c r="B358" s="15">
        <v>-2.1406087863997101</v>
      </c>
      <c r="C358" s="15">
        <v>1.97344202493992</v>
      </c>
      <c r="D358" s="15">
        <v>3.4016180837120702</v>
      </c>
      <c r="E358" s="15">
        <v>2.3731655900733202</v>
      </c>
      <c r="F358" s="15">
        <v>0</v>
      </c>
      <c r="G358" s="15">
        <v>0</v>
      </c>
      <c r="H358" s="15">
        <v>0</v>
      </c>
      <c r="I358" s="15">
        <v>0</v>
      </c>
      <c r="J358" s="15">
        <v>5.07496693036164</v>
      </c>
      <c r="K358" s="15">
        <v>4.7588494038368996</v>
      </c>
      <c r="L358" s="15">
        <v>3.9629082995565401</v>
      </c>
      <c r="M358" s="15">
        <v>2.9997249577592999</v>
      </c>
      <c r="N358" s="15">
        <v>2.26755694470216</v>
      </c>
      <c r="O358" s="15">
        <v>3.9898399724671698</v>
      </c>
      <c r="P358" s="15">
        <v>4.2191229439884701</v>
      </c>
      <c r="Q358" s="15">
        <v>3.7930828565226098</v>
      </c>
      <c r="R358" s="15">
        <v>1.304820946694</v>
      </c>
      <c r="S358" s="15">
        <v>0.67768010589861405</v>
      </c>
      <c r="T358" s="15">
        <v>0.120832092612135</v>
      </c>
      <c r="U358" s="15">
        <v>0.270304128667959</v>
      </c>
      <c r="V358" s="15">
        <v>0</v>
      </c>
      <c r="W358" s="15">
        <v>0</v>
      </c>
      <c r="X358" s="15">
        <v>0.91792212040328902</v>
      </c>
      <c r="Y358" s="15">
        <v>6.0193132612467698E-2</v>
      </c>
      <c r="Z358" s="15">
        <v>2.1081646955820699E-2</v>
      </c>
      <c r="AA358" s="15">
        <v>-0.15810556957760699</v>
      </c>
      <c r="AB358" s="15">
        <v>0.124290256395202</v>
      </c>
      <c r="AC358" s="15">
        <v>6.90398902139195E-2</v>
      </c>
      <c r="AE358">
        <f t="array" ref="AE358">IF(COUNTIF('Cost regression results'!$H$7:$H$10,1)=0,EXP(SUMPRODUCT(--B358:AC358,TRANSPOSE('Cost regression results'!$H$3:$H$30)))/(1+EXP(SUMPRODUCT(--B358:AC358,TRANSPOSE('Cost regression results'!$H$3:$H$30)))),1)</f>
        <v>0.11562450286794937</v>
      </c>
      <c r="AF358">
        <f>'cost part 2 bs coef'!AE358</f>
        <v>2481.7407076738255</v>
      </c>
      <c r="AG358">
        <f t="shared" si="5"/>
        <v>286.95003557193894</v>
      </c>
    </row>
    <row r="359" spans="1:33" x14ac:dyDescent="0.3">
      <c r="A359">
        <v>358</v>
      </c>
      <c r="B359" s="15">
        <v>-2.2556655810056001</v>
      </c>
      <c r="C359" s="15">
        <v>2.1273789650741399</v>
      </c>
      <c r="D359" s="15">
        <v>3.3832372505566899</v>
      </c>
      <c r="E359" s="15">
        <v>2.6195286677013798</v>
      </c>
      <c r="F359" s="15">
        <v>0</v>
      </c>
      <c r="G359" s="15">
        <v>0</v>
      </c>
      <c r="H359" s="15">
        <v>0</v>
      </c>
      <c r="I359" s="15">
        <v>0</v>
      </c>
      <c r="J359" s="15">
        <v>5.1854815645357997</v>
      </c>
      <c r="K359" s="15">
        <v>4.6782503819640597</v>
      </c>
      <c r="L359" s="15">
        <v>4.4464572847572397</v>
      </c>
      <c r="M359" s="15">
        <v>3.1071482222696698</v>
      </c>
      <c r="N359" s="15">
        <v>2.4788563863583302</v>
      </c>
      <c r="O359" s="15">
        <v>4.10974349753194</v>
      </c>
      <c r="P359" s="15">
        <v>3.7962548960864</v>
      </c>
      <c r="Q359" s="15">
        <v>3.7551303418508502</v>
      </c>
      <c r="R359" s="15">
        <v>1.81587968738786</v>
      </c>
      <c r="S359" s="15">
        <v>0.81988265175476105</v>
      </c>
      <c r="T359" s="15">
        <v>0.15098313165809099</v>
      </c>
      <c r="U359" s="15">
        <v>0.25821426440281398</v>
      </c>
      <c r="V359" s="15">
        <v>0</v>
      </c>
      <c r="W359" s="15">
        <v>0</v>
      </c>
      <c r="X359" s="15">
        <v>1.0523604517298499</v>
      </c>
      <c r="Y359" s="15">
        <v>8.1674117580546698E-2</v>
      </c>
      <c r="Z359" s="15">
        <v>2.0248338378929798E-2</v>
      </c>
      <c r="AA359" s="15">
        <v>-0.16179959467458899</v>
      </c>
      <c r="AB359" s="15">
        <v>9.7180482123808101E-2</v>
      </c>
      <c r="AC359" s="15">
        <v>0.13096082239096299</v>
      </c>
      <c r="AE359">
        <f t="array" ref="AE359">IF(COUNTIF('Cost regression results'!$H$7:$H$10,1)=0,EXP(SUMPRODUCT(--B359:AC359,TRANSPOSE('Cost regression results'!$H$3:$H$30)))/(1+EXP(SUMPRODUCT(--B359:AC359,TRANSPOSE('Cost regression results'!$H$3:$H$30)))),1)</f>
        <v>0.10727755371627777</v>
      </c>
      <c r="AF359">
        <f>'cost part 2 bs coef'!AE359</f>
        <v>2568.6577910003111</v>
      </c>
      <c r="AG359">
        <f t="shared" si="5"/>
        <v>275.5593241527713</v>
      </c>
    </row>
    <row r="360" spans="1:33" x14ac:dyDescent="0.3">
      <c r="A360">
        <v>359</v>
      </c>
      <c r="B360" s="15">
        <v>-2.1497154832736101</v>
      </c>
      <c r="C360" s="15">
        <v>2.02410413499743</v>
      </c>
      <c r="D360" s="15">
        <v>3.36316047532776</v>
      </c>
      <c r="E360" s="15">
        <v>2.67540037981016</v>
      </c>
      <c r="F360" s="15">
        <v>0</v>
      </c>
      <c r="G360" s="15">
        <v>0</v>
      </c>
      <c r="H360" s="15">
        <v>0</v>
      </c>
      <c r="I360" s="15">
        <v>0</v>
      </c>
      <c r="J360" s="15">
        <v>4.8159939443758004</v>
      </c>
      <c r="K360" s="15">
        <v>4.5504612200804102</v>
      </c>
      <c r="L360" s="15">
        <v>4.3635262658967999</v>
      </c>
      <c r="M360" s="15">
        <v>2.9563755759211698</v>
      </c>
      <c r="N360" s="15">
        <v>2.3142743680968598</v>
      </c>
      <c r="O360" s="15">
        <v>4.0809702253300797</v>
      </c>
      <c r="P360" s="15">
        <v>4.1937443182788297</v>
      </c>
      <c r="Q360" s="15">
        <v>3.8667870502182899</v>
      </c>
      <c r="R360" s="15">
        <v>1.5964163184966</v>
      </c>
      <c r="S360" s="15">
        <v>0.69398572891467003</v>
      </c>
      <c r="T360" s="15">
        <v>8.3897526789881105E-2</v>
      </c>
      <c r="U360" s="15">
        <v>0.25774757656499397</v>
      </c>
      <c r="V360" s="15">
        <v>0</v>
      </c>
      <c r="W360" s="15">
        <v>0</v>
      </c>
      <c r="X360" s="15">
        <v>1.16691035972761</v>
      </c>
      <c r="Y360" s="15">
        <v>0.150118813924939</v>
      </c>
      <c r="Z360" s="15">
        <v>2.4451734898627502E-2</v>
      </c>
      <c r="AA360" s="15">
        <v>-0.26959679267646097</v>
      </c>
      <c r="AB360" s="15">
        <v>9.2885742511904304E-2</v>
      </c>
      <c r="AC360" s="15">
        <v>0.13717666737350601</v>
      </c>
      <c r="AE360">
        <f t="array" ref="AE360">IF(COUNTIF('Cost regression results'!$H$7:$H$10,1)=0,EXP(SUMPRODUCT(--B360:AC360,TRANSPOSE('Cost regression results'!$H$3:$H$30)))/(1+EXP(SUMPRODUCT(--B360:AC360,TRANSPOSE('Cost regression results'!$H$3:$H$30)))),1)</f>
        <v>0.11076662831786838</v>
      </c>
      <c r="AF360">
        <f>'cost part 2 bs coef'!AE360</f>
        <v>2406.0090665004136</v>
      </c>
      <c r="AG360">
        <f t="shared" si="5"/>
        <v>266.5055119984728</v>
      </c>
    </row>
    <row r="361" spans="1:33" x14ac:dyDescent="0.3">
      <c r="A361">
        <v>360</v>
      </c>
      <c r="B361" s="15">
        <v>-2.2279523640716201</v>
      </c>
      <c r="C361" s="15">
        <v>2.20511060277836</v>
      </c>
      <c r="D361" s="15">
        <v>3.7516237150856</v>
      </c>
      <c r="E361" s="15">
        <v>2.9847458971758698</v>
      </c>
      <c r="F361" s="15">
        <v>0</v>
      </c>
      <c r="G361" s="15">
        <v>0</v>
      </c>
      <c r="H361" s="15">
        <v>0</v>
      </c>
      <c r="I361" s="15">
        <v>0</v>
      </c>
      <c r="J361" s="15">
        <v>4.8099357844744901</v>
      </c>
      <c r="K361" s="15">
        <v>5.0358516747003703</v>
      </c>
      <c r="L361" s="15">
        <v>4.5082158900626599</v>
      </c>
      <c r="M361" s="15">
        <v>2.83672855047103</v>
      </c>
      <c r="N361" s="15">
        <v>2.4177981236294901</v>
      </c>
      <c r="O361" s="15">
        <v>4.1002318154605204</v>
      </c>
      <c r="P361" s="15">
        <v>4.5134569029148697</v>
      </c>
      <c r="Q361" s="15">
        <v>3.8185431453217702</v>
      </c>
      <c r="R361" s="15">
        <v>1.7487969902360201</v>
      </c>
      <c r="S361" s="15">
        <v>0.84722964858095096</v>
      </c>
      <c r="T361" s="15">
        <v>0.123517011311039</v>
      </c>
      <c r="U361" s="15">
        <v>0.25611307330107502</v>
      </c>
      <c r="V361" s="15">
        <v>0</v>
      </c>
      <c r="W361" s="15">
        <v>0</v>
      </c>
      <c r="X361" s="15">
        <v>0.97420911475413496</v>
      </c>
      <c r="Y361" s="15">
        <v>7.6363407445452905E-2</v>
      </c>
      <c r="Z361" s="15">
        <v>2.4257139550720602E-2</v>
      </c>
      <c r="AA361" s="15">
        <v>-0.13720313654579899</v>
      </c>
      <c r="AB361" s="15">
        <v>0.122692484425688</v>
      </c>
      <c r="AC361" s="15">
        <v>0.14183871676776399</v>
      </c>
      <c r="AE361">
        <f t="array" ref="AE361">IF(COUNTIF('Cost regression results'!$H$7:$H$10,1)=0,EXP(SUMPRODUCT(--B361:AC361,TRANSPOSE('Cost regression results'!$H$3:$H$30)))/(1+EXP(SUMPRODUCT(--B361:AC361,TRANSPOSE('Cost regression results'!$H$3:$H$30)))),1)</f>
        <v>0.10703272067981469</v>
      </c>
      <c r="AF361">
        <f>'cost part 2 bs coef'!AE361</f>
        <v>2509.2327109688817</v>
      </c>
      <c r="AG361">
        <f t="shared" si="5"/>
        <v>268.5700038737865</v>
      </c>
    </row>
    <row r="362" spans="1:33" x14ac:dyDescent="0.3">
      <c r="A362">
        <v>361</v>
      </c>
      <c r="B362" s="15">
        <v>-2.2181458878426001</v>
      </c>
      <c r="C362" s="15">
        <v>2.1632082299060502</v>
      </c>
      <c r="D362" s="15">
        <v>3.9359887313130901</v>
      </c>
      <c r="E362" s="15">
        <v>2.53881215104684</v>
      </c>
      <c r="F362" s="15">
        <v>0</v>
      </c>
      <c r="G362" s="15">
        <v>0</v>
      </c>
      <c r="H362" s="15">
        <v>0</v>
      </c>
      <c r="I362" s="15">
        <v>0</v>
      </c>
      <c r="J362" s="15">
        <v>4.7797927442834904</v>
      </c>
      <c r="K362" s="15">
        <v>4.6301383949105404</v>
      </c>
      <c r="L362" s="15">
        <v>4.5348683972704098</v>
      </c>
      <c r="M362" s="15">
        <v>2.9896735095200699</v>
      </c>
      <c r="N362" s="15">
        <v>2.4669477346690298</v>
      </c>
      <c r="O362" s="15">
        <v>4.0019778380246498</v>
      </c>
      <c r="P362" s="15">
        <v>5.4084005996001903</v>
      </c>
      <c r="Q362" s="15">
        <v>3.91141889241048</v>
      </c>
      <c r="R362" s="15">
        <v>1.91047316257245</v>
      </c>
      <c r="S362" s="15">
        <v>0.80438028240686898</v>
      </c>
      <c r="T362" s="15">
        <v>0.13061347597123801</v>
      </c>
      <c r="U362" s="15">
        <v>0.216504803961209</v>
      </c>
      <c r="V362" s="15">
        <v>0</v>
      </c>
      <c r="W362" s="15">
        <v>0</v>
      </c>
      <c r="X362" s="15">
        <v>1.01820209446454</v>
      </c>
      <c r="Y362" s="15">
        <v>8.9383333166032905E-2</v>
      </c>
      <c r="Z362" s="15">
        <v>2.38781704986031E-2</v>
      </c>
      <c r="AA362" s="15">
        <v>-0.16565874761829799</v>
      </c>
      <c r="AB362" s="15">
        <v>0.13971366101791699</v>
      </c>
      <c r="AC362" s="15">
        <v>6.1341876182173398E-2</v>
      </c>
      <c r="AE362">
        <f t="array" ref="AE362">IF(COUNTIF('Cost regression results'!$H$7:$H$10,1)=0,EXP(SUMPRODUCT(--B362:AC362,TRANSPOSE('Cost regression results'!$H$3:$H$30)))/(1+EXP(SUMPRODUCT(--B362:AC362,TRANSPOSE('Cost regression results'!$H$3:$H$30)))),1)</f>
        <v>0.10868470734833231</v>
      </c>
      <c r="AF362">
        <f>'cost part 2 bs coef'!AE362</f>
        <v>2454.9917741543786</v>
      </c>
      <c r="AG362">
        <f t="shared" si="5"/>
        <v>266.82006251653178</v>
      </c>
    </row>
    <row r="363" spans="1:33" x14ac:dyDescent="0.3">
      <c r="A363">
        <v>362</v>
      </c>
      <c r="B363" s="15">
        <v>-2.2275771223297198</v>
      </c>
      <c r="C363" s="15">
        <v>1.7467281363884599</v>
      </c>
      <c r="D363" s="15">
        <v>3.4316790046640602</v>
      </c>
      <c r="E363" s="15">
        <v>3.0160512160407298</v>
      </c>
      <c r="F363" s="15">
        <v>0</v>
      </c>
      <c r="G363" s="15">
        <v>0</v>
      </c>
      <c r="H363" s="15">
        <v>0</v>
      </c>
      <c r="I363" s="15">
        <v>0</v>
      </c>
      <c r="J363" s="15">
        <v>4.9762577336544798</v>
      </c>
      <c r="K363" s="15">
        <v>4.2532713747792998</v>
      </c>
      <c r="L363" s="15">
        <v>4.0362566925850603</v>
      </c>
      <c r="M363" s="15">
        <v>2.8879111661525401</v>
      </c>
      <c r="N363" s="15">
        <v>2.3433085773225999</v>
      </c>
      <c r="O363" s="15">
        <v>4.0320740047723804</v>
      </c>
      <c r="P363" s="15">
        <v>5.0919139223138998</v>
      </c>
      <c r="Q363" s="15">
        <v>3.8664569679734302</v>
      </c>
      <c r="R363" s="15">
        <v>1.8903757215558801</v>
      </c>
      <c r="S363" s="15">
        <v>0.65029503900362995</v>
      </c>
      <c r="T363" s="15">
        <v>0.13518465443527999</v>
      </c>
      <c r="U363" s="15">
        <v>0.30214431179332302</v>
      </c>
      <c r="V363" s="15">
        <v>0</v>
      </c>
      <c r="W363" s="15">
        <v>0</v>
      </c>
      <c r="X363" s="15">
        <v>1.0740360047445201</v>
      </c>
      <c r="Y363" s="15">
        <v>8.1601332178233302E-2</v>
      </c>
      <c r="Z363" s="15">
        <v>1.7857764737774499E-2</v>
      </c>
      <c r="AA363" s="15">
        <v>-0.173208342582681</v>
      </c>
      <c r="AB363" s="15">
        <v>0.12525458750582499</v>
      </c>
      <c r="AC363" s="15">
        <v>8.4271592594064998E-2</v>
      </c>
      <c r="AE363">
        <f t="array" ref="AE363">IF(COUNTIF('Cost regression results'!$H$7:$H$10,1)=0,EXP(SUMPRODUCT(--B363:AC363,TRANSPOSE('Cost regression results'!$H$3:$H$30)))/(1+EXP(SUMPRODUCT(--B363:AC363,TRANSPOSE('Cost regression results'!$H$3:$H$30)))),1)</f>
        <v>0.10862216570985861</v>
      </c>
      <c r="AF363">
        <f>'cost part 2 bs coef'!AE363</f>
        <v>2496.5141802617309</v>
      </c>
      <c r="AG363">
        <f t="shared" si="5"/>
        <v>271.17677698540155</v>
      </c>
    </row>
    <row r="364" spans="1:33" x14ac:dyDescent="0.3">
      <c r="A364">
        <v>363</v>
      </c>
      <c r="B364" s="15">
        <v>-2.2216287033897602</v>
      </c>
      <c r="C364" s="15">
        <v>2.35805270134317</v>
      </c>
      <c r="D364" s="15">
        <v>3.7764370870370301</v>
      </c>
      <c r="E364" s="15">
        <v>2.5918748340159201</v>
      </c>
      <c r="F364" s="15">
        <v>0</v>
      </c>
      <c r="G364" s="15">
        <v>0</v>
      </c>
      <c r="H364" s="15">
        <v>0</v>
      </c>
      <c r="I364" s="15">
        <v>0</v>
      </c>
      <c r="J364" s="15">
        <v>4.9003972634771102</v>
      </c>
      <c r="K364" s="15">
        <v>4.4600060210727399</v>
      </c>
      <c r="L364" s="15">
        <v>4.25602046954958</v>
      </c>
      <c r="M364" s="15">
        <v>3.0605814545352898</v>
      </c>
      <c r="N364" s="15">
        <v>2.3925163599323098</v>
      </c>
      <c r="O364" s="15">
        <v>4.1488328499389198</v>
      </c>
      <c r="P364" s="15">
        <v>3.9355688276362901</v>
      </c>
      <c r="Q364" s="15">
        <v>3.7814933388093901</v>
      </c>
      <c r="R364" s="15">
        <v>1.8587737618207301</v>
      </c>
      <c r="S364" s="15">
        <v>0.61383955277172197</v>
      </c>
      <c r="T364" s="15">
        <v>0.15121292215635901</v>
      </c>
      <c r="U364" s="15">
        <v>0.293586660205503</v>
      </c>
      <c r="V364" s="15">
        <v>0</v>
      </c>
      <c r="W364" s="15">
        <v>0</v>
      </c>
      <c r="X364" s="15">
        <v>0.89248210621909296</v>
      </c>
      <c r="Y364" s="15">
        <v>8.5913602705001493E-2</v>
      </c>
      <c r="Z364" s="15">
        <v>2.07359527856644E-2</v>
      </c>
      <c r="AA364" s="15">
        <v>-0.183686743305228</v>
      </c>
      <c r="AB364" s="15">
        <v>0.101105611057866</v>
      </c>
      <c r="AC364" s="15">
        <v>9.8632866353401599E-2</v>
      </c>
      <c r="AE364">
        <f t="array" ref="AE364">IF(COUNTIF('Cost regression results'!$H$7:$H$10,1)=0,EXP(SUMPRODUCT(--B364:AC364,TRANSPOSE('Cost regression results'!$H$3:$H$30)))/(1+EXP(SUMPRODUCT(--B364:AC364,TRANSPOSE('Cost regression results'!$H$3:$H$30)))),1)</f>
        <v>0.1105701037901278</v>
      </c>
      <c r="AF364">
        <f>'cost part 2 bs coef'!AE364</f>
        <v>2442.1126921948626</v>
      </c>
      <c r="AG364">
        <f t="shared" si="5"/>
        <v>270.02465384317441</v>
      </c>
    </row>
    <row r="365" spans="1:33" x14ac:dyDescent="0.3">
      <c r="A365">
        <v>364</v>
      </c>
      <c r="B365" s="15">
        <v>-2.2409476603102201</v>
      </c>
      <c r="C365" s="15">
        <v>1.9731779107976199</v>
      </c>
      <c r="D365" s="15">
        <v>3.4040866288332201</v>
      </c>
      <c r="E365" s="15">
        <v>2.3167246592317001</v>
      </c>
      <c r="F365" s="15">
        <v>0</v>
      </c>
      <c r="G365" s="15">
        <v>0</v>
      </c>
      <c r="H365" s="15">
        <v>0</v>
      </c>
      <c r="I365" s="15">
        <v>0</v>
      </c>
      <c r="J365" s="15">
        <v>4.6042779612894602</v>
      </c>
      <c r="K365" s="15">
        <v>3.8258760905274598</v>
      </c>
      <c r="L365" s="15">
        <v>4.0363118026779397</v>
      </c>
      <c r="M365" s="15">
        <v>2.8007831104560599</v>
      </c>
      <c r="N365" s="15">
        <v>2.29718002757728</v>
      </c>
      <c r="O365" s="15">
        <v>4.06257483346341</v>
      </c>
      <c r="P365" s="15">
        <v>4.8264054132088701</v>
      </c>
      <c r="Q365" s="15">
        <v>3.8560986952755898</v>
      </c>
      <c r="R365" s="15">
        <v>1.3637597681592</v>
      </c>
      <c r="S365" s="15">
        <v>0.494051009495732</v>
      </c>
      <c r="T365" s="15">
        <v>0.15435474704767399</v>
      </c>
      <c r="U365" s="15">
        <v>0.26838531488940498</v>
      </c>
      <c r="V365" s="15">
        <v>0</v>
      </c>
      <c r="W365" s="15">
        <v>0</v>
      </c>
      <c r="X365" s="15">
        <v>0.998619468058497</v>
      </c>
      <c r="Y365" s="15">
        <v>7.4100545358915304E-2</v>
      </c>
      <c r="Z365" s="15">
        <v>2.4048710389055001E-2</v>
      </c>
      <c r="AA365" s="15">
        <v>-0.171205179223549</v>
      </c>
      <c r="AB365" s="15">
        <v>7.6218255777759106E-2</v>
      </c>
      <c r="AC365" s="15">
        <v>0.156292190182827</v>
      </c>
      <c r="AE365">
        <f t="array" ref="AE365">IF(COUNTIF('Cost regression results'!$H$7:$H$10,1)=0,EXP(SUMPRODUCT(--B365:AC365,TRANSPOSE('Cost regression results'!$H$3:$H$30)))/(1+EXP(SUMPRODUCT(--B365:AC365,TRANSPOSE('Cost regression results'!$H$3:$H$30)))),1)</f>
        <v>0.10876417985996584</v>
      </c>
      <c r="AF365">
        <f>'cost part 2 bs coef'!AE365</f>
        <v>2573.9625380877828</v>
      </c>
      <c r="AG365">
        <f t="shared" si="5"/>
        <v>279.95492444539377</v>
      </c>
    </row>
    <row r="366" spans="1:33" x14ac:dyDescent="0.3">
      <c r="A366">
        <v>365</v>
      </c>
      <c r="B366" s="15">
        <v>-2.2509478577255799</v>
      </c>
      <c r="C366" s="15">
        <v>1.90209394589262</v>
      </c>
      <c r="D366" s="15">
        <v>3.2985781654709001</v>
      </c>
      <c r="E366" s="15">
        <v>2.5376272628746599</v>
      </c>
      <c r="F366" s="15">
        <v>0</v>
      </c>
      <c r="G366" s="15">
        <v>0</v>
      </c>
      <c r="H366" s="15">
        <v>0</v>
      </c>
      <c r="I366" s="15">
        <v>0</v>
      </c>
      <c r="J366" s="15">
        <v>5.1133156510329298</v>
      </c>
      <c r="K366" s="15">
        <v>4.9218520617744899</v>
      </c>
      <c r="L366" s="15">
        <v>4.1403536040178199</v>
      </c>
      <c r="M366" s="15">
        <v>2.9205986123744201</v>
      </c>
      <c r="N366" s="15">
        <v>2.3937524449960099</v>
      </c>
      <c r="O366" s="15">
        <v>4.0922123660359402</v>
      </c>
      <c r="P366" s="15">
        <v>4.2331292480287299</v>
      </c>
      <c r="Q366" s="15">
        <v>3.61517323816881</v>
      </c>
      <c r="R366" s="15">
        <v>2.1772004096191</v>
      </c>
      <c r="S366" s="15">
        <v>0.70434383591163896</v>
      </c>
      <c r="T366" s="15">
        <v>0.14874967541201201</v>
      </c>
      <c r="U366" s="15">
        <v>0.23849734938879599</v>
      </c>
      <c r="V366" s="15">
        <v>0</v>
      </c>
      <c r="W366" s="15">
        <v>0</v>
      </c>
      <c r="X366" s="15">
        <v>1.12150120499905</v>
      </c>
      <c r="Y366" s="15">
        <v>9.3033743073578298E-2</v>
      </c>
      <c r="Z366" s="15">
        <v>2.1417740359069001E-2</v>
      </c>
      <c r="AA366" s="15">
        <v>-0.17226912335494099</v>
      </c>
      <c r="AB366" s="15">
        <v>0.12791172033933401</v>
      </c>
      <c r="AC366" s="15">
        <v>9.1546318395604898E-2</v>
      </c>
      <c r="AE366">
        <f t="array" ref="AE366">IF(COUNTIF('Cost regression results'!$H$7:$H$10,1)=0,EXP(SUMPRODUCT(--B366:AC366,TRANSPOSE('Cost regression results'!$H$3:$H$30)))/(1+EXP(SUMPRODUCT(--B366:AC366,TRANSPOSE('Cost regression results'!$H$3:$H$30)))),1)</f>
        <v>0.10743717928114739</v>
      </c>
      <c r="AF366">
        <f>'cost part 2 bs coef'!AE366</f>
        <v>2348.9248267205121</v>
      </c>
      <c r="AG366">
        <f t="shared" si="5"/>
        <v>252.36185772630972</v>
      </c>
    </row>
    <row r="367" spans="1:33" x14ac:dyDescent="0.3">
      <c r="A367">
        <v>366</v>
      </c>
      <c r="B367" s="15">
        <v>-2.2890432370460401</v>
      </c>
      <c r="C367" s="15">
        <v>2.09897357777453</v>
      </c>
      <c r="D367" s="15">
        <v>2.9589610209867101</v>
      </c>
      <c r="E367" s="15">
        <v>2.5854339026016002</v>
      </c>
      <c r="F367" s="15">
        <v>0</v>
      </c>
      <c r="G367" s="15">
        <v>0</v>
      </c>
      <c r="H367" s="15">
        <v>0</v>
      </c>
      <c r="I367" s="15">
        <v>0</v>
      </c>
      <c r="J367" s="15">
        <v>4.9245381369419796</v>
      </c>
      <c r="K367" s="15">
        <v>4.3402134515266404</v>
      </c>
      <c r="L367" s="15">
        <v>4.3875730440918801</v>
      </c>
      <c r="M367" s="15">
        <v>3.5072751335649501</v>
      </c>
      <c r="N367" s="15">
        <v>2.4645808321292</v>
      </c>
      <c r="O367" s="15">
        <v>4.0928792739453002</v>
      </c>
      <c r="P367" s="15">
        <v>4.8156693619272604</v>
      </c>
      <c r="Q367" s="15">
        <v>3.8368721624970301</v>
      </c>
      <c r="R367" s="15">
        <v>2.1476178989319998</v>
      </c>
      <c r="S367" s="15">
        <v>0.64462350358821396</v>
      </c>
      <c r="T367" s="15">
        <v>0.20674469441757901</v>
      </c>
      <c r="U367" s="15">
        <v>0.26649270776648998</v>
      </c>
      <c r="V367" s="15">
        <v>0</v>
      </c>
      <c r="W367" s="15">
        <v>0</v>
      </c>
      <c r="X367" s="15">
        <v>1.0745028050971099</v>
      </c>
      <c r="Y367" s="15">
        <v>9.8127366132170796E-2</v>
      </c>
      <c r="Z367" s="15">
        <v>2.8555764693361001E-2</v>
      </c>
      <c r="AA367" s="15">
        <v>-0.224332007042819</v>
      </c>
      <c r="AB367" s="15">
        <v>0.13805866440682699</v>
      </c>
      <c r="AC367" s="15">
        <v>0.11978074157648901</v>
      </c>
      <c r="AE367">
        <f t="array" ref="AE367">IF(COUNTIF('Cost regression results'!$H$7:$H$10,1)=0,EXP(SUMPRODUCT(--B367:AC367,TRANSPOSE('Cost regression results'!$H$3:$H$30)))/(1+EXP(SUMPRODUCT(--B367:AC367,TRANSPOSE('Cost regression results'!$H$3:$H$30)))),1)</f>
        <v>0.10887467947634051</v>
      </c>
      <c r="AF367">
        <f>'cost part 2 bs coef'!AE367</f>
        <v>2437.1477664556419</v>
      </c>
      <c r="AG367">
        <f t="shared" si="5"/>
        <v>265.34368190933719</v>
      </c>
    </row>
    <row r="368" spans="1:33" x14ac:dyDescent="0.3">
      <c r="A368">
        <v>367</v>
      </c>
      <c r="B368" s="15">
        <v>-2.2117186413869701</v>
      </c>
      <c r="C368" s="15">
        <v>2.0306257450699401</v>
      </c>
      <c r="D368" s="15">
        <v>3.4293637600402</v>
      </c>
      <c r="E368" s="15">
        <v>2.6523376291362601</v>
      </c>
      <c r="F368" s="15">
        <v>0</v>
      </c>
      <c r="G368" s="15">
        <v>0</v>
      </c>
      <c r="H368" s="15">
        <v>0</v>
      </c>
      <c r="I368" s="15">
        <v>0</v>
      </c>
      <c r="J368" s="15">
        <v>5.0966817604843504</v>
      </c>
      <c r="K368" s="15">
        <v>4.4711206346126398</v>
      </c>
      <c r="L368" s="15">
        <v>4.76793400143137</v>
      </c>
      <c r="M368" s="15">
        <v>2.8820010014064299</v>
      </c>
      <c r="N368" s="15">
        <v>2.3896899788063601</v>
      </c>
      <c r="O368" s="15">
        <v>3.8831725800452901</v>
      </c>
      <c r="P368" s="15">
        <v>4.3061391453706603</v>
      </c>
      <c r="Q368" s="15">
        <v>3.7989030972296098</v>
      </c>
      <c r="R368" s="15">
        <v>2.28319443511214</v>
      </c>
      <c r="S368" s="15">
        <v>0.643205510269797</v>
      </c>
      <c r="T368" s="15">
        <v>0.14848465062963401</v>
      </c>
      <c r="U368" s="15">
        <v>0.268580442709277</v>
      </c>
      <c r="V368" s="15">
        <v>0</v>
      </c>
      <c r="W368" s="15">
        <v>0</v>
      </c>
      <c r="X368" s="15">
        <v>0.86400037740788904</v>
      </c>
      <c r="Y368" s="15">
        <v>9.7701513205458806E-2</v>
      </c>
      <c r="Z368" s="15">
        <v>2.0577399303468202E-2</v>
      </c>
      <c r="AA368" s="15">
        <v>-0.23588806250302699</v>
      </c>
      <c r="AB368" s="15">
        <v>0.181747759083627</v>
      </c>
      <c r="AC368" s="15">
        <v>0.10018241128777899</v>
      </c>
      <c r="AE368">
        <f t="array" ref="AE368">IF(COUNTIF('Cost regression results'!$H$7:$H$10,1)=0,EXP(SUMPRODUCT(--B368:AC368,TRANSPOSE('Cost regression results'!$H$3:$H$30)))/(1+EXP(SUMPRODUCT(--B368:AC368,TRANSPOSE('Cost regression results'!$H$3:$H$30)))),1)</f>
        <v>0.11128934681803776</v>
      </c>
      <c r="AF368">
        <f>'cost part 2 bs coef'!AE368</f>
        <v>2479.4039565148964</v>
      </c>
      <c r="AG368">
        <f t="shared" si="5"/>
        <v>275.93124681860132</v>
      </c>
    </row>
    <row r="369" spans="1:33" x14ac:dyDescent="0.3">
      <c r="A369">
        <v>368</v>
      </c>
      <c r="B369" s="15">
        <v>-2.27049416337417</v>
      </c>
      <c r="C369" s="15">
        <v>2.1665462212259099</v>
      </c>
      <c r="D369" s="15">
        <v>3.5064056821122702</v>
      </c>
      <c r="E369" s="15">
        <v>2.1839683020958001</v>
      </c>
      <c r="F369" s="15">
        <v>0</v>
      </c>
      <c r="G369" s="15">
        <v>0</v>
      </c>
      <c r="H369" s="15">
        <v>0</v>
      </c>
      <c r="I369" s="15">
        <v>0</v>
      </c>
      <c r="J369" s="15">
        <v>5.0318712259734504</v>
      </c>
      <c r="K369" s="15">
        <v>4.7792610577338497</v>
      </c>
      <c r="L369" s="15">
        <v>4.1515472285115704</v>
      </c>
      <c r="M369" s="15">
        <v>2.9481805298189401</v>
      </c>
      <c r="N369" s="15">
        <v>2.4358850648641202</v>
      </c>
      <c r="O369" s="15">
        <v>3.7257675027728698</v>
      </c>
      <c r="P369" s="15">
        <v>4.4246489944194796</v>
      </c>
      <c r="Q369" s="15">
        <v>3.6280191825472299</v>
      </c>
      <c r="R369" s="15">
        <v>1.4908920938829899</v>
      </c>
      <c r="S369" s="15">
        <v>0.64285877329409802</v>
      </c>
      <c r="T369" s="15">
        <v>0.18263682088088601</v>
      </c>
      <c r="U369" s="15">
        <v>0.29023089428912902</v>
      </c>
      <c r="V369" s="15">
        <v>0</v>
      </c>
      <c r="W369" s="15">
        <v>0</v>
      </c>
      <c r="X369" s="15">
        <v>1.0453675015289501</v>
      </c>
      <c r="Y369" s="15">
        <v>0.122797809255935</v>
      </c>
      <c r="Z369" s="15">
        <v>2.0652875797922399E-2</v>
      </c>
      <c r="AA369" s="15">
        <v>-0.17760798910591999</v>
      </c>
      <c r="AB369" s="15">
        <v>0.118894305064755</v>
      </c>
      <c r="AC369" s="15">
        <v>0.12831073151705599</v>
      </c>
      <c r="AE369">
        <f t="array" ref="AE369">IF(COUNTIF('Cost regression results'!$H$7:$H$10,1)=0,EXP(SUMPRODUCT(--B369:AC369,TRANSPOSE('Cost regression results'!$H$3:$H$30)))/(1+EXP(SUMPRODUCT(--B369:AC369,TRANSPOSE('Cost regression results'!$H$3:$H$30)))),1)</f>
        <v>0.10887208151077024</v>
      </c>
      <c r="AF369">
        <f>'cost part 2 bs coef'!AE369</f>
        <v>2486.4422846631355</v>
      </c>
      <c r="AG369">
        <f t="shared" si="5"/>
        <v>270.70414708767066</v>
      </c>
    </row>
    <row r="370" spans="1:33" x14ac:dyDescent="0.3">
      <c r="A370">
        <v>369</v>
      </c>
      <c r="B370" s="15">
        <v>-2.1268359355769699</v>
      </c>
      <c r="C370" s="15">
        <v>2.3193375209967302</v>
      </c>
      <c r="D370" s="15">
        <v>3.7356996277207801</v>
      </c>
      <c r="E370" s="15">
        <v>2.71986891126235</v>
      </c>
      <c r="F370" s="15">
        <v>0</v>
      </c>
      <c r="G370" s="15">
        <v>0</v>
      </c>
      <c r="H370" s="15">
        <v>0</v>
      </c>
      <c r="I370" s="15">
        <v>0</v>
      </c>
      <c r="J370" s="15">
        <v>5.04612398772551</v>
      </c>
      <c r="K370" s="15">
        <v>4.6172761741363404</v>
      </c>
      <c r="L370" s="15">
        <v>4.6144025638940303</v>
      </c>
      <c r="M370" s="15">
        <v>3.2916026410568699</v>
      </c>
      <c r="N370" s="15">
        <v>2.5244242921306199</v>
      </c>
      <c r="O370" s="15">
        <v>3.9617063939022499</v>
      </c>
      <c r="P370" s="15">
        <v>5.2419401245213297</v>
      </c>
      <c r="Q370" s="15">
        <v>3.82250746098922</v>
      </c>
      <c r="R370" s="15">
        <v>2.1418371185224401</v>
      </c>
      <c r="S370" s="15">
        <v>0.46901784554450698</v>
      </c>
      <c r="T370" s="15">
        <v>0.13557124778195401</v>
      </c>
      <c r="U370" s="15">
        <v>0.24543834639036399</v>
      </c>
      <c r="V370" s="15">
        <v>0</v>
      </c>
      <c r="W370" s="15">
        <v>0</v>
      </c>
      <c r="X370" s="15">
        <v>0.97145520059028601</v>
      </c>
      <c r="Y370" s="15">
        <v>0.105255821043569</v>
      </c>
      <c r="Z370" s="15">
        <v>1.9990863452953499E-2</v>
      </c>
      <c r="AA370" s="15">
        <v>-0.28075110475842102</v>
      </c>
      <c r="AB370" s="15">
        <v>9.1890474941751593E-2</v>
      </c>
      <c r="AC370" s="15">
        <v>0.11623635736027201</v>
      </c>
      <c r="AE370">
        <f t="array" ref="AE370">IF(COUNTIF('Cost regression results'!$H$7:$H$10,1)=0,EXP(SUMPRODUCT(--B370:AC370,TRANSPOSE('Cost regression results'!$H$3:$H$30)))/(1+EXP(SUMPRODUCT(--B370:AC370,TRANSPOSE('Cost regression results'!$H$3:$H$30)))),1)</f>
        <v>0.11865193959463602</v>
      </c>
      <c r="AF370">
        <f>'cost part 2 bs coef'!AE370</f>
        <v>2554.8235947529838</v>
      </c>
      <c r="AG370">
        <f t="shared" si="5"/>
        <v>303.13477483958189</v>
      </c>
    </row>
    <row r="371" spans="1:33" x14ac:dyDescent="0.3">
      <c r="A371">
        <v>370</v>
      </c>
      <c r="B371" s="15">
        <v>-2.19633840197922</v>
      </c>
      <c r="C371" s="15">
        <v>2.1193135502896898</v>
      </c>
      <c r="D371" s="15">
        <v>3.7613190708595901</v>
      </c>
      <c r="E371" s="15">
        <v>2.7815954604981101</v>
      </c>
      <c r="F371" s="15">
        <v>0</v>
      </c>
      <c r="G371" s="15">
        <v>0</v>
      </c>
      <c r="H371" s="15">
        <v>0</v>
      </c>
      <c r="I371" s="15">
        <v>0</v>
      </c>
      <c r="J371" s="15">
        <v>4.8521385739315903</v>
      </c>
      <c r="K371" s="15">
        <v>4.7112144996805103</v>
      </c>
      <c r="L371" s="15">
        <v>3.7161653990977799</v>
      </c>
      <c r="M371" s="15">
        <v>2.4496545735043598</v>
      </c>
      <c r="N371" s="15">
        <v>2.3274739232174202</v>
      </c>
      <c r="O371" s="15">
        <v>4.0133227233369801</v>
      </c>
      <c r="P371" s="15">
        <v>4.3092775960341703</v>
      </c>
      <c r="Q371" s="15">
        <v>3.8009962070716998</v>
      </c>
      <c r="R371" s="15">
        <v>2.23140478660968</v>
      </c>
      <c r="S371" s="15">
        <v>0.70966243818366803</v>
      </c>
      <c r="T371" s="15">
        <v>0.147391447973447</v>
      </c>
      <c r="U371" s="15">
        <v>0.210154163841557</v>
      </c>
      <c r="V371" s="15">
        <v>0</v>
      </c>
      <c r="W371" s="15">
        <v>0</v>
      </c>
      <c r="X371" s="15">
        <v>0.90810272364195299</v>
      </c>
      <c r="Y371" s="15">
        <v>8.3516575545857896E-2</v>
      </c>
      <c r="Z371" s="15">
        <v>2.6684478863819101E-2</v>
      </c>
      <c r="AA371" s="15">
        <v>-0.250295557199535</v>
      </c>
      <c r="AB371" s="15">
        <v>0.14961200041487199</v>
      </c>
      <c r="AC371" s="15">
        <v>0.166620345187172</v>
      </c>
      <c r="AE371">
        <f t="array" ref="AE371">IF(COUNTIF('Cost regression results'!$H$7:$H$10,1)=0,EXP(SUMPRODUCT(--B371:AC371,TRANSPOSE('Cost regression results'!$H$3:$H$30)))/(1+EXP(SUMPRODUCT(--B371:AC371,TRANSPOSE('Cost regression results'!$H$3:$H$30)))),1)</f>
        <v>0.11228344248441906</v>
      </c>
      <c r="AF371">
        <f>'cost part 2 bs coef'!AE371</f>
        <v>2562.2396467975623</v>
      </c>
      <c r="AG371">
        <f t="shared" si="5"/>
        <v>287.69708801249226</v>
      </c>
    </row>
    <row r="372" spans="1:33" x14ac:dyDescent="0.3">
      <c r="A372">
        <v>371</v>
      </c>
      <c r="B372" s="15">
        <v>-2.2309563755472999</v>
      </c>
      <c r="C372" s="15">
        <v>2.0859333100031199</v>
      </c>
      <c r="D372" s="15">
        <v>3.37749940291843</v>
      </c>
      <c r="E372" s="15">
        <v>2.2057187565376499</v>
      </c>
      <c r="F372" s="15">
        <v>0</v>
      </c>
      <c r="G372" s="15">
        <v>0</v>
      </c>
      <c r="H372" s="15">
        <v>0</v>
      </c>
      <c r="I372" s="15">
        <v>0</v>
      </c>
      <c r="J372" s="15">
        <v>4.6889272148780199</v>
      </c>
      <c r="K372" s="15">
        <v>4.38715094286382</v>
      </c>
      <c r="L372" s="15">
        <v>4.1664628106761104</v>
      </c>
      <c r="M372" s="15">
        <v>3.22805046782829</v>
      </c>
      <c r="N372" s="15">
        <v>2.31331445257694</v>
      </c>
      <c r="O372" s="15">
        <v>3.8075882176891001</v>
      </c>
      <c r="P372" s="15">
        <v>4.22816922079575</v>
      </c>
      <c r="Q372" s="15">
        <v>3.66528376457891</v>
      </c>
      <c r="R372" s="15">
        <v>1.6891590579175499</v>
      </c>
      <c r="S372" s="15">
        <v>0.63616028514858503</v>
      </c>
      <c r="T372" s="15">
        <v>0.19277445461662901</v>
      </c>
      <c r="U372" s="15">
        <v>0.26981322103982902</v>
      </c>
      <c r="V372" s="15">
        <v>0</v>
      </c>
      <c r="W372" s="15">
        <v>0</v>
      </c>
      <c r="X372" s="15">
        <v>0.98893878428677595</v>
      </c>
      <c r="Y372" s="15">
        <v>0.103193022433647</v>
      </c>
      <c r="Z372" s="15">
        <v>2.02761817585944E-2</v>
      </c>
      <c r="AA372" s="15">
        <v>-0.26321011916068998</v>
      </c>
      <c r="AB372" s="15">
        <v>0.14710153433428799</v>
      </c>
      <c r="AC372" s="15">
        <v>9.4082877368399903E-2</v>
      </c>
      <c r="AE372">
        <f t="array" ref="AE372">IF(COUNTIF('Cost regression results'!$H$7:$H$10,1)=0,EXP(SUMPRODUCT(--B372:AC372,TRANSPOSE('Cost regression results'!$H$3:$H$30)))/(1+EXP(SUMPRODUCT(--B372:AC372,TRANSPOSE('Cost regression results'!$H$3:$H$30)))),1)</f>
        <v>0.11381259559926657</v>
      </c>
      <c r="AF372">
        <f>'cost part 2 bs coef'!AE372</f>
        <v>2489.856416846269</v>
      </c>
      <c r="AG372">
        <f t="shared" si="5"/>
        <v>283.37702147076328</v>
      </c>
    </row>
    <row r="373" spans="1:33" x14ac:dyDescent="0.3">
      <c r="A373">
        <v>372</v>
      </c>
      <c r="B373" s="15">
        <v>-2.1668090611195199</v>
      </c>
      <c r="C373" s="15">
        <v>2.165775151249</v>
      </c>
      <c r="D373" s="15">
        <v>3.7836166218332798</v>
      </c>
      <c r="E373" s="15">
        <v>2.2328139980800099</v>
      </c>
      <c r="F373" s="15">
        <v>0</v>
      </c>
      <c r="G373" s="15">
        <v>0</v>
      </c>
      <c r="H373" s="15">
        <v>0</v>
      </c>
      <c r="I373" s="15">
        <v>0</v>
      </c>
      <c r="J373" s="15">
        <v>4.2476811185721699</v>
      </c>
      <c r="K373" s="15">
        <v>4.4192229493952704</v>
      </c>
      <c r="L373" s="15">
        <v>4.1263914541938496</v>
      </c>
      <c r="M373" s="15">
        <v>3.15743424235575</v>
      </c>
      <c r="N373" s="15">
        <v>2.3726671225644398</v>
      </c>
      <c r="O373" s="15">
        <v>3.9312267668515002</v>
      </c>
      <c r="P373" s="15">
        <v>4.4768490925291999</v>
      </c>
      <c r="Q373" s="15">
        <v>3.7537161395742902</v>
      </c>
      <c r="R373" s="15">
        <v>2.4530958698079202</v>
      </c>
      <c r="S373" s="15">
        <v>0.58527376661477304</v>
      </c>
      <c r="T373" s="15">
        <v>0.139265829225691</v>
      </c>
      <c r="U373" s="15">
        <v>0.26844975567243801</v>
      </c>
      <c r="V373" s="15">
        <v>0</v>
      </c>
      <c r="W373" s="15">
        <v>0</v>
      </c>
      <c r="X373" s="15">
        <v>0.86036693679590703</v>
      </c>
      <c r="Y373" s="15">
        <v>0.11564274112510101</v>
      </c>
      <c r="Z373" s="15">
        <v>1.7758610244426699E-2</v>
      </c>
      <c r="AA373" s="15">
        <v>-0.22084898211447901</v>
      </c>
      <c r="AB373" s="15">
        <v>0.12967445491217799</v>
      </c>
      <c r="AC373" s="15">
        <v>0.10824621854939501</v>
      </c>
      <c r="AE373">
        <f t="array" ref="AE373">IF(COUNTIF('Cost regression results'!$H$7:$H$10,1)=0,EXP(SUMPRODUCT(--B373:AC373,TRANSPOSE('Cost regression results'!$H$3:$H$30)))/(1+EXP(SUMPRODUCT(--B373:AC373,TRANSPOSE('Cost regression results'!$H$3:$H$30)))),1)</f>
        <v>0.11506935317773752</v>
      </c>
      <c r="AF373">
        <f>'cost part 2 bs coef'!AE373</f>
        <v>2571.8541377158663</v>
      </c>
      <c r="AG373">
        <f t="shared" si="5"/>
        <v>295.94159209445257</v>
      </c>
    </row>
    <row r="374" spans="1:33" x14ac:dyDescent="0.3">
      <c r="A374">
        <v>373</v>
      </c>
      <c r="B374" s="15">
        <v>-2.1485832627827501</v>
      </c>
      <c r="C374" s="15">
        <v>2.0739457315035601</v>
      </c>
      <c r="D374" s="15">
        <v>3.38063372034232</v>
      </c>
      <c r="E374" s="15">
        <v>2.3263628893071702</v>
      </c>
      <c r="F374" s="15">
        <v>0</v>
      </c>
      <c r="G374" s="15">
        <v>0</v>
      </c>
      <c r="H374" s="15">
        <v>0</v>
      </c>
      <c r="I374" s="15">
        <v>0</v>
      </c>
      <c r="J374" s="15">
        <v>5.0408510033585197</v>
      </c>
      <c r="K374" s="15">
        <v>4.37240949246676</v>
      </c>
      <c r="L374" s="15">
        <v>4.5153549278935499</v>
      </c>
      <c r="M374" s="15">
        <v>2.85231436307155</v>
      </c>
      <c r="N374" s="15">
        <v>2.46559520216254</v>
      </c>
      <c r="O374" s="15">
        <v>4.0765633279883797</v>
      </c>
      <c r="P374" s="15">
        <v>4.5684077157202596</v>
      </c>
      <c r="Q374" s="15">
        <v>3.7449937494875298</v>
      </c>
      <c r="R374" s="15">
        <v>1.5790414507823001</v>
      </c>
      <c r="S374" s="15">
        <v>0.67595688339193505</v>
      </c>
      <c r="T374" s="15">
        <v>0.13127135963785699</v>
      </c>
      <c r="U374" s="15">
        <v>0.27529872753552698</v>
      </c>
      <c r="V374" s="15">
        <v>0</v>
      </c>
      <c r="W374" s="15">
        <v>0</v>
      </c>
      <c r="X374" s="15">
        <v>0.95508311110533595</v>
      </c>
      <c r="Y374" s="15">
        <v>8.4962844604531407E-2</v>
      </c>
      <c r="Z374" s="15">
        <v>1.8514271920290301E-2</v>
      </c>
      <c r="AA374" s="15">
        <v>-0.27524307339850501</v>
      </c>
      <c r="AB374" s="15">
        <v>0.137743119726949</v>
      </c>
      <c r="AC374" s="15">
        <v>0.10975618724483099</v>
      </c>
      <c r="AE374">
        <f t="array" ref="AE374">IF(COUNTIF('Cost regression results'!$H$7:$H$10,1)=0,EXP(SUMPRODUCT(--B374:AC374,TRANSPOSE('Cost regression results'!$H$3:$H$30)))/(1+EXP(SUMPRODUCT(--B374:AC374,TRANSPOSE('Cost regression results'!$H$3:$H$30)))),1)</f>
        <v>0.11606102536911915</v>
      </c>
      <c r="AF374">
        <f>'cost part 2 bs coef'!AE374</f>
        <v>2562.5596565307942</v>
      </c>
      <c r="AG374">
        <f t="shared" si="5"/>
        <v>297.41330130650175</v>
      </c>
    </row>
    <row r="375" spans="1:33" x14ac:dyDescent="0.3">
      <c r="A375">
        <v>374</v>
      </c>
      <c r="B375" s="15">
        <v>-2.2998713157538102</v>
      </c>
      <c r="C375" s="15">
        <v>1.9709299888432199</v>
      </c>
      <c r="D375" s="15">
        <v>3.6503494892472799</v>
      </c>
      <c r="E375" s="15">
        <v>2.54504495379049</v>
      </c>
      <c r="F375" s="15">
        <v>0</v>
      </c>
      <c r="G375" s="15">
        <v>0</v>
      </c>
      <c r="H375" s="15">
        <v>0</v>
      </c>
      <c r="I375" s="15">
        <v>0</v>
      </c>
      <c r="J375" s="15">
        <v>4.8654416756998202</v>
      </c>
      <c r="K375" s="15">
        <v>4.4345585462447801</v>
      </c>
      <c r="L375" s="15">
        <v>4.3750693451431797</v>
      </c>
      <c r="M375" s="15">
        <v>2.8820106024976799</v>
      </c>
      <c r="N375" s="15">
        <v>2.3725933286396299</v>
      </c>
      <c r="O375" s="15">
        <v>3.9296046163644398</v>
      </c>
      <c r="P375" s="15">
        <v>4.0409283620684597</v>
      </c>
      <c r="Q375" s="15">
        <v>3.7922031491852701</v>
      </c>
      <c r="R375" s="15">
        <v>1.9197235832269599</v>
      </c>
      <c r="S375" s="15">
        <v>0.515601217285517</v>
      </c>
      <c r="T375" s="15">
        <v>0.15337290034369999</v>
      </c>
      <c r="U375" s="15">
        <v>0.293356462525724</v>
      </c>
      <c r="V375" s="15">
        <v>0</v>
      </c>
      <c r="W375" s="15">
        <v>0</v>
      </c>
      <c r="X375" s="15">
        <v>1.02502806255822</v>
      </c>
      <c r="Y375" s="15">
        <v>0.110066010313549</v>
      </c>
      <c r="Z375" s="15">
        <v>2.5166667889722698E-2</v>
      </c>
      <c r="AA375" s="15">
        <v>-0.20544642697256599</v>
      </c>
      <c r="AB375" s="15">
        <v>0.21034053630879901</v>
      </c>
      <c r="AC375" s="15">
        <v>0.104288073763144</v>
      </c>
      <c r="AE375">
        <f t="array" ref="AE375">IF(COUNTIF('Cost regression results'!$H$7:$H$10,1)=0,EXP(SUMPRODUCT(--B375:AC375,TRANSPOSE('Cost regression results'!$H$3:$H$30)))/(1+EXP(SUMPRODUCT(--B375:AC375,TRANSPOSE('Cost regression results'!$H$3:$H$30)))),1)</f>
        <v>0.10301956921802091</v>
      </c>
      <c r="AF375">
        <f>'cost part 2 bs coef'!AE375</f>
        <v>2508.0846664905721</v>
      </c>
      <c r="AG375">
        <f t="shared" si="5"/>
        <v>258.3818019041824</v>
      </c>
    </row>
    <row r="376" spans="1:33" x14ac:dyDescent="0.3">
      <c r="A376">
        <v>375</v>
      </c>
      <c r="B376" s="15">
        <v>-2.2889662024336701</v>
      </c>
      <c r="C376" s="15">
        <v>1.71836837382018</v>
      </c>
      <c r="D376" s="15">
        <v>2.86478717580483</v>
      </c>
      <c r="E376" s="15">
        <v>2.6463622586398001</v>
      </c>
      <c r="F376" s="15">
        <v>0</v>
      </c>
      <c r="G376" s="15">
        <v>0</v>
      </c>
      <c r="H376" s="15">
        <v>0</v>
      </c>
      <c r="I376" s="15">
        <v>0</v>
      </c>
      <c r="J376" s="15">
        <v>5.1431533780525296</v>
      </c>
      <c r="K376" s="15">
        <v>4.4187806949896702</v>
      </c>
      <c r="L376" s="15">
        <v>4.40769068094529</v>
      </c>
      <c r="M376" s="15">
        <v>2.6602700823568299</v>
      </c>
      <c r="N376" s="15">
        <v>2.30354823725831</v>
      </c>
      <c r="O376" s="15">
        <v>4.0498120086476401</v>
      </c>
      <c r="P376" s="15">
        <v>4.8118301872495701</v>
      </c>
      <c r="Q376" s="15">
        <v>3.71875186348817</v>
      </c>
      <c r="R376" s="15">
        <v>1.4315686265483201</v>
      </c>
      <c r="S376" s="15">
        <v>0.597906711231731</v>
      </c>
      <c r="T376" s="15">
        <v>0.20193194781059201</v>
      </c>
      <c r="U376" s="15">
        <v>0.32480107423420901</v>
      </c>
      <c r="V376" s="15">
        <v>0</v>
      </c>
      <c r="W376" s="15">
        <v>0</v>
      </c>
      <c r="X376" s="15">
        <v>1.04335650515551</v>
      </c>
      <c r="Y376" s="15">
        <v>9.7846610701793693E-2</v>
      </c>
      <c r="Z376" s="15">
        <v>2.1436418334407799E-2</v>
      </c>
      <c r="AA376" s="15">
        <v>-0.17939643374164699</v>
      </c>
      <c r="AB376" s="15">
        <v>0.12267465214751801</v>
      </c>
      <c r="AC376" s="15">
        <v>9.8286290481944094E-2</v>
      </c>
      <c r="AE376">
        <f t="array" ref="AE376">IF(COUNTIF('Cost regression results'!$H$7:$H$10,1)=0,EXP(SUMPRODUCT(--B376:AC376,TRANSPOSE('Cost regression results'!$H$3:$H$30)))/(1+EXP(SUMPRODUCT(--B376:AC376,TRANSPOSE('Cost regression results'!$H$3:$H$30)))),1)</f>
        <v>0.1088987265618494</v>
      </c>
      <c r="AF376">
        <f>'cost part 2 bs coef'!AE376</f>
        <v>2527.0470938010576</v>
      </c>
      <c r="AG376">
        <f t="shared" si="5"/>
        <v>275.19221047675757</v>
      </c>
    </row>
    <row r="377" spans="1:33" x14ac:dyDescent="0.3">
      <c r="A377">
        <v>376</v>
      </c>
      <c r="B377" s="15">
        <v>-2.2254938785612701</v>
      </c>
      <c r="C377" s="15">
        <v>1.9400195700757601</v>
      </c>
      <c r="D377" s="15">
        <v>3.8748568613325398</v>
      </c>
      <c r="E377" s="15">
        <v>2.74628807789421</v>
      </c>
      <c r="F377" s="15">
        <v>0</v>
      </c>
      <c r="G377" s="15">
        <v>0</v>
      </c>
      <c r="H377" s="15">
        <v>0</v>
      </c>
      <c r="I377" s="15">
        <v>0</v>
      </c>
      <c r="J377" s="15">
        <v>5.1130608725330298</v>
      </c>
      <c r="K377" s="15">
        <v>4.3218206986591303</v>
      </c>
      <c r="L377" s="15">
        <v>4.1751415103029004</v>
      </c>
      <c r="M377" s="15">
        <v>2.9783124880771501</v>
      </c>
      <c r="N377" s="15">
        <v>2.6484621845912102</v>
      </c>
      <c r="O377" s="15">
        <v>4.0728438738821202</v>
      </c>
      <c r="P377" s="15">
        <v>4.5259407365693898</v>
      </c>
      <c r="Q377" s="15">
        <v>3.8402443181286801</v>
      </c>
      <c r="R377" s="15">
        <v>1.7473707112181101</v>
      </c>
      <c r="S377" s="15">
        <v>0.70359955947029795</v>
      </c>
      <c r="T377" s="15">
        <v>0.15556714206283301</v>
      </c>
      <c r="U377" s="15">
        <v>0.29198472655563201</v>
      </c>
      <c r="V377" s="15">
        <v>0</v>
      </c>
      <c r="W377" s="15">
        <v>0</v>
      </c>
      <c r="X377" s="15">
        <v>0.87900042349155305</v>
      </c>
      <c r="Y377" s="15">
        <v>-2.22156687756335E-3</v>
      </c>
      <c r="Z377" s="15">
        <v>2.2650638102160899E-2</v>
      </c>
      <c r="AA377" s="15">
        <v>-0.15944232642595699</v>
      </c>
      <c r="AB377" s="15">
        <v>0.11501065860839101</v>
      </c>
      <c r="AC377" s="15">
        <v>0.13615701166920299</v>
      </c>
      <c r="AE377">
        <f t="array" ref="AE377">IF(COUNTIF('Cost regression results'!$H$7:$H$10,1)=0,EXP(SUMPRODUCT(--B377:AC377,TRANSPOSE('Cost regression results'!$H$3:$H$30)))/(1+EXP(SUMPRODUCT(--B377:AC377,TRANSPOSE('Cost regression results'!$H$3:$H$30)))),1)</f>
        <v>0.11048641738041323</v>
      </c>
      <c r="AF377">
        <f>'cost part 2 bs coef'!AE377</f>
        <v>2503.2429963157151</v>
      </c>
      <c r="AG377">
        <f t="shared" si="5"/>
        <v>276.5743504955343</v>
      </c>
    </row>
    <row r="378" spans="1:33" x14ac:dyDescent="0.3">
      <c r="A378">
        <v>377</v>
      </c>
      <c r="B378" s="15">
        <v>-2.1984469565679499</v>
      </c>
      <c r="C378" s="15">
        <v>1.8949919219581799</v>
      </c>
      <c r="D378" s="15">
        <v>3.2238450669185799</v>
      </c>
      <c r="E378" s="15">
        <v>2.53757726338588</v>
      </c>
      <c r="F378" s="15">
        <v>0</v>
      </c>
      <c r="G378" s="15">
        <v>0</v>
      </c>
      <c r="H378" s="15">
        <v>0</v>
      </c>
      <c r="I378" s="15">
        <v>0</v>
      </c>
      <c r="J378" s="15">
        <v>4.99626504267939</v>
      </c>
      <c r="K378" s="15">
        <v>4.32702834980637</v>
      </c>
      <c r="L378" s="15">
        <v>4.2571577066668898</v>
      </c>
      <c r="M378" s="15">
        <v>2.81396939201935</v>
      </c>
      <c r="N378" s="15">
        <v>2.31164524464802</v>
      </c>
      <c r="O378" s="15">
        <v>4.0613856325653197</v>
      </c>
      <c r="P378" s="15">
        <v>4.2289563821527496</v>
      </c>
      <c r="Q378" s="15">
        <v>3.8186514536299101</v>
      </c>
      <c r="R378" s="15">
        <v>1.7734187379572</v>
      </c>
      <c r="S378" s="15">
        <v>0.50518409523170205</v>
      </c>
      <c r="T378" s="15">
        <v>0.18906580310538201</v>
      </c>
      <c r="U378" s="15">
        <v>0.27868705559476598</v>
      </c>
      <c r="V378" s="15">
        <v>0</v>
      </c>
      <c r="W378" s="15">
        <v>0</v>
      </c>
      <c r="X378" s="15">
        <v>1.0145675098882001</v>
      </c>
      <c r="Y378" s="15">
        <v>0.11379548863562</v>
      </c>
      <c r="Z378" s="15">
        <v>1.8546750661788201E-2</v>
      </c>
      <c r="AA378" s="15">
        <v>-0.23008270079794901</v>
      </c>
      <c r="AB378" s="15">
        <v>8.7530046636372497E-2</v>
      </c>
      <c r="AC378" s="15">
        <v>0.13367311714705901</v>
      </c>
      <c r="AE378">
        <f t="array" ref="AE378">IF(COUNTIF('Cost regression results'!$H$7:$H$10,1)=0,EXP(SUMPRODUCT(--B378:AC378,TRANSPOSE('Cost regression results'!$H$3:$H$30)))/(1+EXP(SUMPRODUCT(--B378:AC378,TRANSPOSE('Cost regression results'!$H$3:$H$30)))),1)</f>
        <v>0.11687478189649018</v>
      </c>
      <c r="AF378">
        <f>'cost part 2 bs coef'!AE378</f>
        <v>2467.0159579852884</v>
      </c>
      <c r="AG378">
        <f t="shared" si="5"/>
        <v>288.33195202469136</v>
      </c>
    </row>
    <row r="379" spans="1:33" x14ac:dyDescent="0.3">
      <c r="A379">
        <v>378</v>
      </c>
      <c r="B379" s="15">
        <v>-2.2307817876069098</v>
      </c>
      <c r="C379" s="15">
        <v>2.0404707103603101</v>
      </c>
      <c r="D379" s="15">
        <v>3.2167058686578001</v>
      </c>
      <c r="E379" s="15">
        <v>2.5112460695480401</v>
      </c>
      <c r="F379" s="15">
        <v>0</v>
      </c>
      <c r="G379" s="15">
        <v>0</v>
      </c>
      <c r="H379" s="15">
        <v>0</v>
      </c>
      <c r="I379" s="15">
        <v>0</v>
      </c>
      <c r="J379" s="15">
        <v>5.0345319560559298</v>
      </c>
      <c r="K379" s="15">
        <v>4.3254799412829801</v>
      </c>
      <c r="L379" s="15">
        <v>3.8958993643604001</v>
      </c>
      <c r="M379" s="15">
        <v>2.8563132591931302</v>
      </c>
      <c r="N379" s="15">
        <v>2.5311544675823598</v>
      </c>
      <c r="O379" s="15">
        <v>4.0268080174716196</v>
      </c>
      <c r="P379" s="15">
        <v>4.1197865573448498</v>
      </c>
      <c r="Q379" s="15">
        <v>3.7898778872737102</v>
      </c>
      <c r="R379" s="15">
        <v>1.3594494298761901</v>
      </c>
      <c r="S379" s="15">
        <v>0.62828457817036898</v>
      </c>
      <c r="T379" s="15">
        <v>0.20414481933060299</v>
      </c>
      <c r="U379" s="15">
        <v>0.26723101137408301</v>
      </c>
      <c r="V379" s="15">
        <v>0</v>
      </c>
      <c r="W379" s="15">
        <v>0</v>
      </c>
      <c r="X379" s="15">
        <v>1.0577075709602499</v>
      </c>
      <c r="Y379" s="15">
        <v>6.1595012547790401E-2</v>
      </c>
      <c r="Z379" s="15">
        <v>2.47196247266405E-2</v>
      </c>
      <c r="AA379" s="15">
        <v>-0.19917796277251401</v>
      </c>
      <c r="AB379" s="15">
        <v>0.111146822381319</v>
      </c>
      <c r="AC379" s="15">
        <v>0.10742066693716799</v>
      </c>
      <c r="AE379">
        <f t="array" ref="AE379">IF(COUNTIF('Cost regression results'!$H$7:$H$10,1)=0,EXP(SUMPRODUCT(--B379:AC379,TRANSPOSE('Cost regression results'!$H$3:$H$30)))/(1+EXP(SUMPRODUCT(--B379:AC379,TRANSPOSE('Cost regression results'!$H$3:$H$30)))),1)</f>
        <v>0.11466607254661745</v>
      </c>
      <c r="AF379">
        <f>'cost part 2 bs coef'!AE379</f>
        <v>2552.0811632397226</v>
      </c>
      <c r="AG379">
        <f t="shared" si="5"/>
        <v>292.63712380890189</v>
      </c>
    </row>
    <row r="380" spans="1:33" x14ac:dyDescent="0.3">
      <c r="A380">
        <v>379</v>
      </c>
      <c r="B380" s="15">
        <v>-2.2378228477789199</v>
      </c>
      <c r="C380" s="15">
        <v>1.9391349203403201</v>
      </c>
      <c r="D380" s="15">
        <v>3.0536366972716502</v>
      </c>
      <c r="E380" s="15">
        <v>3.1009257421883998</v>
      </c>
      <c r="F380" s="15">
        <v>0</v>
      </c>
      <c r="G380" s="15">
        <v>0</v>
      </c>
      <c r="H380" s="15">
        <v>0</v>
      </c>
      <c r="I380" s="15">
        <v>0</v>
      </c>
      <c r="J380" s="15">
        <v>5.15989529207737</v>
      </c>
      <c r="K380" s="15">
        <v>4.5973935756992903</v>
      </c>
      <c r="L380" s="15">
        <v>3.68115946686288</v>
      </c>
      <c r="M380" s="15">
        <v>2.7085280231994</v>
      </c>
      <c r="N380" s="15">
        <v>2.41166499545951</v>
      </c>
      <c r="O380" s="15">
        <v>4.1117973337453799</v>
      </c>
      <c r="P380" s="15">
        <v>4.1210396230856396</v>
      </c>
      <c r="Q380" s="15">
        <v>3.80567001826063</v>
      </c>
      <c r="R380" s="15">
        <v>1.93949966421333</v>
      </c>
      <c r="S380" s="15">
        <v>0.63037992261586695</v>
      </c>
      <c r="T380" s="15">
        <v>0.108044528270842</v>
      </c>
      <c r="U380" s="15">
        <v>0.33467837617456198</v>
      </c>
      <c r="V380" s="15">
        <v>0</v>
      </c>
      <c r="W380" s="15">
        <v>0</v>
      </c>
      <c r="X380" s="15">
        <v>1.04582863512762</v>
      </c>
      <c r="Y380" s="15">
        <v>8.0823735766894195E-2</v>
      </c>
      <c r="Z380" s="15">
        <v>1.8689812621891101E-2</v>
      </c>
      <c r="AA380" s="15">
        <v>-0.17990962035560801</v>
      </c>
      <c r="AB380" s="15">
        <v>0.11517924857865799</v>
      </c>
      <c r="AC380" s="15">
        <v>0.12285239573428899</v>
      </c>
      <c r="AE380">
        <f t="array" ref="AE380">IF(COUNTIF('Cost regression results'!$H$7:$H$10,1)=0,EXP(SUMPRODUCT(--B380:AC380,TRANSPOSE('Cost regression results'!$H$3:$H$30)))/(1+EXP(SUMPRODUCT(--B380:AC380,TRANSPOSE('Cost regression results'!$H$3:$H$30)))),1)</f>
        <v>0.10500020484443147</v>
      </c>
      <c r="AF380">
        <f>'cost part 2 bs coef'!AE380</f>
        <v>2568.9918042081276</v>
      </c>
      <c r="AG380">
        <f t="shared" si="5"/>
        <v>269.74466568551901</v>
      </c>
    </row>
    <row r="381" spans="1:33" x14ac:dyDescent="0.3">
      <c r="A381">
        <v>380</v>
      </c>
      <c r="B381" s="15">
        <v>-2.3040601560515501</v>
      </c>
      <c r="C381" s="15">
        <v>1.89337910110931</v>
      </c>
      <c r="D381" s="15">
        <v>3.2990716283814501</v>
      </c>
      <c r="E381" s="15">
        <v>2.24525924755911</v>
      </c>
      <c r="F381" s="15">
        <v>0</v>
      </c>
      <c r="G381" s="15">
        <v>0</v>
      </c>
      <c r="H381" s="15">
        <v>0</v>
      </c>
      <c r="I381" s="15">
        <v>0</v>
      </c>
      <c r="J381" s="15">
        <v>4.7113300900867499</v>
      </c>
      <c r="K381" s="15">
        <v>4.2159106137242999</v>
      </c>
      <c r="L381" s="15">
        <v>4.2423126542449703</v>
      </c>
      <c r="M381" s="15">
        <v>2.4877208013427499</v>
      </c>
      <c r="N381" s="15">
        <v>2.42789401826384</v>
      </c>
      <c r="O381" s="15">
        <v>3.93077473177354</v>
      </c>
      <c r="P381" s="15">
        <v>4.3950742855632301</v>
      </c>
      <c r="Q381" s="15">
        <v>3.8381715877812801</v>
      </c>
      <c r="R381" s="15">
        <v>2.3300251722114198</v>
      </c>
      <c r="S381" s="15">
        <v>0.53717730123271401</v>
      </c>
      <c r="T381" s="15">
        <v>0.18697582154630299</v>
      </c>
      <c r="U381" s="15">
        <v>0.32927223398808397</v>
      </c>
      <c r="V381" s="15">
        <v>0</v>
      </c>
      <c r="W381" s="15">
        <v>0</v>
      </c>
      <c r="X381" s="15">
        <v>1.11198542232755</v>
      </c>
      <c r="Y381" s="15">
        <v>8.9674538335876006E-2</v>
      </c>
      <c r="Z381" s="15">
        <v>2.3294724411765201E-2</v>
      </c>
      <c r="AA381" s="15">
        <v>-0.17438918972296599</v>
      </c>
      <c r="AB381" s="15">
        <v>0.12539068493768701</v>
      </c>
      <c r="AC381" s="15">
        <v>7.9329303613673199E-2</v>
      </c>
      <c r="AE381">
        <f t="array" ref="AE381">IF(COUNTIF('Cost regression results'!$H$7:$H$10,1)=0,EXP(SUMPRODUCT(--B381:AC381,TRANSPOSE('Cost regression results'!$H$3:$H$30)))/(1+EXP(SUMPRODUCT(--B381:AC381,TRANSPOSE('Cost regression results'!$H$3:$H$30)))),1)</f>
        <v>0.10589353616184399</v>
      </c>
      <c r="AF381">
        <f>'cost part 2 bs coef'!AE381</f>
        <v>2449.908924397037</v>
      </c>
      <c r="AG381">
        <f t="shared" si="5"/>
        <v>259.42951927886196</v>
      </c>
    </row>
    <row r="382" spans="1:33" x14ac:dyDescent="0.3">
      <c r="A382">
        <v>381</v>
      </c>
      <c r="B382" s="15">
        <v>-2.18444218653491</v>
      </c>
      <c r="C382" s="15">
        <v>2.1052860165398299</v>
      </c>
      <c r="D382" s="15">
        <v>3.7355055157880499</v>
      </c>
      <c r="E382" s="15">
        <v>2.6352404377774001</v>
      </c>
      <c r="F382" s="15">
        <v>0</v>
      </c>
      <c r="G382" s="15">
        <v>0</v>
      </c>
      <c r="H382" s="15">
        <v>0</v>
      </c>
      <c r="I382" s="15">
        <v>0</v>
      </c>
      <c r="J382" s="15">
        <v>4.9215274748972204</v>
      </c>
      <c r="K382" s="15">
        <v>4.2612266595018999</v>
      </c>
      <c r="L382" s="15">
        <v>4.1985452922364797</v>
      </c>
      <c r="M382" s="15">
        <v>2.9355536096602699</v>
      </c>
      <c r="N382" s="15">
        <v>2.5463504353324198</v>
      </c>
      <c r="O382" s="15">
        <v>4.0817622238426603</v>
      </c>
      <c r="P382" s="15">
        <v>3.6211891294654102</v>
      </c>
      <c r="Q382" s="15">
        <v>3.70658622932898</v>
      </c>
      <c r="R382" s="15">
        <v>1.44447258466516</v>
      </c>
      <c r="S382" s="15">
        <v>0.57456963611573197</v>
      </c>
      <c r="T382" s="15">
        <v>9.7949990674758805E-2</v>
      </c>
      <c r="U382" s="15">
        <v>0.283330063667182</v>
      </c>
      <c r="V382" s="15">
        <v>0</v>
      </c>
      <c r="W382" s="15">
        <v>0</v>
      </c>
      <c r="X382" s="15">
        <v>0.99148527420616595</v>
      </c>
      <c r="Y382" s="15">
        <v>0.10874925169128</v>
      </c>
      <c r="Z382" s="15">
        <v>2.1285202416834001E-2</v>
      </c>
      <c r="AA382" s="15">
        <v>-0.212826034215015</v>
      </c>
      <c r="AB382" s="15">
        <v>0.106476100730825</v>
      </c>
      <c r="AC382" s="15">
        <v>0.12247892090833599</v>
      </c>
      <c r="AE382">
        <f t="array" ref="AE382">IF(COUNTIF('Cost regression results'!$H$7:$H$10,1)=0,EXP(SUMPRODUCT(--B382:AC382,TRANSPOSE('Cost regression results'!$H$3:$H$30)))/(1+EXP(SUMPRODUCT(--B382:AC382,TRANSPOSE('Cost regression results'!$H$3:$H$30)))),1)</f>
        <v>0.10896161553929389</v>
      </c>
      <c r="AF382">
        <f>'cost part 2 bs coef'!AE382</f>
        <v>2418.1923314997744</v>
      </c>
      <c r="AG382">
        <f t="shared" si="5"/>
        <v>263.49014312494711</v>
      </c>
    </row>
    <row r="383" spans="1:33" x14ac:dyDescent="0.3">
      <c r="A383">
        <v>382</v>
      </c>
      <c r="B383" s="15">
        <v>-2.22415432215886</v>
      </c>
      <c r="C383" s="15">
        <v>2.1672124652379199</v>
      </c>
      <c r="D383" s="15">
        <v>3.4352492446113398</v>
      </c>
      <c r="E383" s="15">
        <v>2.6220943717460798</v>
      </c>
      <c r="F383" s="15">
        <v>0</v>
      </c>
      <c r="G383" s="15">
        <v>0</v>
      </c>
      <c r="H383" s="15">
        <v>0</v>
      </c>
      <c r="I383" s="15">
        <v>0</v>
      </c>
      <c r="J383" s="15">
        <v>5.2818667757183597</v>
      </c>
      <c r="K383" s="15">
        <v>4.5395810679106701</v>
      </c>
      <c r="L383" s="15">
        <v>4.77891335299958</v>
      </c>
      <c r="M383" s="15">
        <v>2.8634296644197201</v>
      </c>
      <c r="N383" s="15">
        <v>2.4952688199020399</v>
      </c>
      <c r="O383" s="15">
        <v>3.89733733422276</v>
      </c>
      <c r="P383" s="15">
        <v>4.6176946933944301</v>
      </c>
      <c r="Q383" s="15">
        <v>3.9046679720769699</v>
      </c>
      <c r="R383" s="15">
        <v>1.66063316218183</v>
      </c>
      <c r="S383" s="15">
        <v>0.76676488765651796</v>
      </c>
      <c r="T383" s="15">
        <v>0.15337193237143501</v>
      </c>
      <c r="U383" s="15">
        <v>0.24969832165015499</v>
      </c>
      <c r="V383" s="15">
        <v>0</v>
      </c>
      <c r="W383" s="15">
        <v>0</v>
      </c>
      <c r="X383" s="15">
        <v>0.99984337183792005</v>
      </c>
      <c r="Y383" s="15">
        <v>9.55448071058069E-2</v>
      </c>
      <c r="Z383" s="15">
        <v>2.3086543628793501E-2</v>
      </c>
      <c r="AA383" s="15">
        <v>-0.19880620627170101</v>
      </c>
      <c r="AB383" s="15">
        <v>0.110121126989281</v>
      </c>
      <c r="AC383" s="15">
        <v>0.101245691836097</v>
      </c>
      <c r="AE383">
        <f t="array" ref="AE383">IF(COUNTIF('Cost regression results'!$H$7:$H$10,1)=0,EXP(SUMPRODUCT(--B383:AC383,TRANSPOSE('Cost regression results'!$H$3:$H$30)))/(1+EXP(SUMPRODUCT(--B383:AC383,TRANSPOSE('Cost regression results'!$H$3:$H$30)))),1)</f>
        <v>0.11037238775365681</v>
      </c>
      <c r="AF383">
        <f>'cost part 2 bs coef'!AE383</f>
        <v>2561.1803472889396</v>
      </c>
      <c r="AG383">
        <f t="shared" si="5"/>
        <v>282.68359039802027</v>
      </c>
    </row>
    <row r="384" spans="1:33" x14ac:dyDescent="0.3">
      <c r="A384">
        <v>383</v>
      </c>
      <c r="B384" s="15">
        <v>-2.1308039980223801</v>
      </c>
      <c r="C384" s="15">
        <v>1.6304328574968201</v>
      </c>
      <c r="D384" s="15">
        <v>3.0275338474000599</v>
      </c>
      <c r="E384" s="15">
        <v>2.41340163017425</v>
      </c>
      <c r="F384" s="15">
        <v>0</v>
      </c>
      <c r="G384" s="15">
        <v>0</v>
      </c>
      <c r="H384" s="15">
        <v>0</v>
      </c>
      <c r="I384" s="15">
        <v>0</v>
      </c>
      <c r="J384" s="15">
        <v>5.2893084205958498</v>
      </c>
      <c r="K384" s="15">
        <v>4.31909771727081</v>
      </c>
      <c r="L384" s="15">
        <v>3.82075207380452</v>
      </c>
      <c r="M384" s="15">
        <v>2.8631233595526902</v>
      </c>
      <c r="N384" s="15">
        <v>2.6427906225861899</v>
      </c>
      <c r="O384" s="15">
        <v>4.0828807866363004</v>
      </c>
      <c r="P384" s="15">
        <v>4.2781532480895299</v>
      </c>
      <c r="Q384" s="15">
        <v>3.81339905412695</v>
      </c>
      <c r="R384" s="15">
        <v>1.66896388318114</v>
      </c>
      <c r="S384" s="15">
        <v>0.54888279740880697</v>
      </c>
      <c r="T384" s="15">
        <v>0.10035470821371301</v>
      </c>
      <c r="U384" s="15">
        <v>0.28338268484847701</v>
      </c>
      <c r="V384" s="15">
        <v>0</v>
      </c>
      <c r="W384" s="15">
        <v>0</v>
      </c>
      <c r="X384" s="15">
        <v>1.0798412161692901</v>
      </c>
      <c r="Y384" s="15">
        <v>8.5264115618331998E-2</v>
      </c>
      <c r="Z384" s="15">
        <v>2.27011387431355E-2</v>
      </c>
      <c r="AA384" s="15">
        <v>-0.16546696821756901</v>
      </c>
      <c r="AB384" s="15">
        <v>7.76764944996646E-2</v>
      </c>
      <c r="AC384" s="15">
        <v>8.0226698717145106E-2</v>
      </c>
      <c r="AE384">
        <f t="array" ref="AE384">IF(COUNTIF('Cost regression results'!$H$7:$H$10,1)=0,EXP(SUMPRODUCT(--B384:AC384,TRANSPOSE('Cost regression results'!$H$3:$H$30)))/(1+EXP(SUMPRODUCT(--B384:AC384,TRANSPOSE('Cost regression results'!$H$3:$H$30)))),1)</f>
        <v>0.11442271783027849</v>
      </c>
      <c r="AF384">
        <f>'cost part 2 bs coef'!AE384</f>
        <v>2469.9001286340031</v>
      </c>
      <c r="AG384">
        <f t="shared" si="5"/>
        <v>282.61268548765707</v>
      </c>
    </row>
    <row r="385" spans="1:33" x14ac:dyDescent="0.3">
      <c r="A385">
        <v>384</v>
      </c>
      <c r="B385" s="15">
        <v>-2.1783765852699801</v>
      </c>
      <c r="C385" s="15">
        <v>1.928843948148</v>
      </c>
      <c r="D385" s="15">
        <v>2.48903092089598</v>
      </c>
      <c r="E385" s="15">
        <v>2.6925988542027599</v>
      </c>
      <c r="F385" s="15">
        <v>0</v>
      </c>
      <c r="G385" s="15">
        <v>0</v>
      </c>
      <c r="H385" s="15">
        <v>0</v>
      </c>
      <c r="I385" s="15">
        <v>0</v>
      </c>
      <c r="J385" s="15">
        <v>4.7957464647662098</v>
      </c>
      <c r="K385" s="15">
        <v>4.6226305765799198</v>
      </c>
      <c r="L385" s="15">
        <v>3.9718199314019098</v>
      </c>
      <c r="M385" s="15">
        <v>2.5231719770141501</v>
      </c>
      <c r="N385" s="15">
        <v>2.5798673075410501</v>
      </c>
      <c r="O385" s="15">
        <v>4.0742453512835102</v>
      </c>
      <c r="P385" s="15">
        <v>4.3302424788000797</v>
      </c>
      <c r="Q385" s="15">
        <v>3.6234843356239601</v>
      </c>
      <c r="R385" s="15">
        <v>1.64764516323474</v>
      </c>
      <c r="S385" s="15">
        <v>0.58372886308194605</v>
      </c>
      <c r="T385" s="15">
        <v>0.219066746954901</v>
      </c>
      <c r="U385" s="15">
        <v>0.33150141693143698</v>
      </c>
      <c r="V385" s="15">
        <v>0</v>
      </c>
      <c r="W385" s="15">
        <v>0</v>
      </c>
      <c r="X385" s="15">
        <v>1.0896051291839299</v>
      </c>
      <c r="Y385" s="15">
        <v>3.7519552334266501E-2</v>
      </c>
      <c r="Z385" s="15">
        <v>2.1205491951717101E-2</v>
      </c>
      <c r="AA385" s="15">
        <v>-0.203013639894977</v>
      </c>
      <c r="AB385" s="15">
        <v>9.3166378652463605E-2</v>
      </c>
      <c r="AC385" s="15">
        <v>4.7091066271245999E-2</v>
      </c>
      <c r="AE385">
        <f t="array" ref="AE385">IF(COUNTIF('Cost regression results'!$H$7:$H$10,1)=0,EXP(SUMPRODUCT(--B385:AC385,TRANSPOSE('Cost regression results'!$H$3:$H$30)))/(1+EXP(SUMPRODUCT(--B385:AC385,TRANSPOSE('Cost regression results'!$H$3:$H$30)))),1)</f>
        <v>0.12194343971478636</v>
      </c>
      <c r="AF385">
        <f>'cost part 2 bs coef'!AE385</f>
        <v>2518.0182781851022</v>
      </c>
      <c r="AG385">
        <f t="shared" si="5"/>
        <v>307.05581010659517</v>
      </c>
    </row>
    <row r="386" spans="1:33" x14ac:dyDescent="0.3">
      <c r="A386">
        <v>385</v>
      </c>
      <c r="B386" s="15">
        <v>-2.17113650827809</v>
      </c>
      <c r="C386" s="15">
        <v>1.8843121061608299</v>
      </c>
      <c r="D386" s="15">
        <v>3.6524232144717002</v>
      </c>
      <c r="E386" s="15">
        <v>2.4677072795937001</v>
      </c>
      <c r="F386" s="15">
        <v>0</v>
      </c>
      <c r="G386" s="15">
        <v>0</v>
      </c>
      <c r="H386" s="15">
        <v>0</v>
      </c>
      <c r="I386" s="15">
        <v>0</v>
      </c>
      <c r="J386" s="15">
        <v>4.9867313455912399</v>
      </c>
      <c r="K386" s="15">
        <v>4.7771326236890399</v>
      </c>
      <c r="L386" s="15">
        <v>3.9746213521892102</v>
      </c>
      <c r="M386" s="15">
        <v>3.17550589995794</v>
      </c>
      <c r="N386" s="15">
        <v>2.19637774667649</v>
      </c>
      <c r="O386" s="15">
        <v>4.1951944965658701</v>
      </c>
      <c r="P386" s="15">
        <v>5.2479528027445097</v>
      </c>
      <c r="Q386" s="15">
        <v>3.8086662625721801</v>
      </c>
      <c r="R386" s="15">
        <v>1.5215805189312599</v>
      </c>
      <c r="S386" s="15">
        <v>0.57880715153585705</v>
      </c>
      <c r="T386" s="15">
        <v>0.121716568621378</v>
      </c>
      <c r="U386" s="15">
        <v>0.28723017763012398</v>
      </c>
      <c r="V386" s="15">
        <v>0</v>
      </c>
      <c r="W386" s="15">
        <v>0</v>
      </c>
      <c r="X386" s="15">
        <v>1.0684835541247599</v>
      </c>
      <c r="Y386" s="15">
        <v>1.58452570794262E-2</v>
      </c>
      <c r="Z386" s="15">
        <v>2.4148649786122901E-2</v>
      </c>
      <c r="AA386" s="15">
        <v>-0.200722936250225</v>
      </c>
      <c r="AB386" s="15">
        <v>0.122781836534042</v>
      </c>
      <c r="AC386" s="15">
        <v>0.144607796990601</v>
      </c>
      <c r="AE386">
        <f t="array" ref="AE386">IF(COUNTIF('Cost regression results'!$H$7:$H$10,1)=0,EXP(SUMPRODUCT(--B386:AC386,TRANSPOSE('Cost regression results'!$H$3:$H$30)))/(1+EXP(SUMPRODUCT(--B386:AC386,TRANSPOSE('Cost regression results'!$H$3:$H$30)))),1)</f>
        <v>0.11241329544524607</v>
      </c>
      <c r="AF386">
        <f>'cost part 2 bs coef'!AE386</f>
        <v>2521.001195120084</v>
      </c>
      <c r="AG386">
        <f t="shared" si="5"/>
        <v>283.39405216485244</v>
      </c>
    </row>
    <row r="387" spans="1:33" x14ac:dyDescent="0.3">
      <c r="A387">
        <v>386</v>
      </c>
      <c r="B387" s="15">
        <v>-2.2744006812412398</v>
      </c>
      <c r="C387" s="15">
        <v>2.1932745667548201</v>
      </c>
      <c r="D387" s="15">
        <v>3.79465699437413</v>
      </c>
      <c r="E387" s="15">
        <v>2.7916634210787898</v>
      </c>
      <c r="F387" s="15">
        <v>0</v>
      </c>
      <c r="G387" s="15">
        <v>0</v>
      </c>
      <c r="H387" s="15">
        <v>0</v>
      </c>
      <c r="I387" s="15">
        <v>0</v>
      </c>
      <c r="J387" s="15">
        <v>5.1227465079222796</v>
      </c>
      <c r="K387" s="15">
        <v>4.7459644772392</v>
      </c>
      <c r="L387" s="15">
        <v>4.3143663856106196</v>
      </c>
      <c r="M387" s="15">
        <v>2.70595990288286</v>
      </c>
      <c r="N387" s="15">
        <v>2.5699234985045498</v>
      </c>
      <c r="O387" s="15">
        <v>3.9603711239203601</v>
      </c>
      <c r="P387" s="15">
        <v>4.1511818346729799</v>
      </c>
      <c r="Q387" s="15">
        <v>3.8667534154531298</v>
      </c>
      <c r="R387" s="15">
        <v>2.09513282427003</v>
      </c>
      <c r="S387" s="15">
        <v>0.71467270081183598</v>
      </c>
      <c r="T387" s="15">
        <v>0.115755554251618</v>
      </c>
      <c r="U387" s="15">
        <v>0.246305724602294</v>
      </c>
      <c r="V387" s="15">
        <v>0</v>
      </c>
      <c r="W387" s="15">
        <v>0</v>
      </c>
      <c r="X387" s="15">
        <v>0.93917772962749602</v>
      </c>
      <c r="Y387" s="15">
        <v>0.100480320714137</v>
      </c>
      <c r="Z387" s="15">
        <v>1.9756900616020499E-2</v>
      </c>
      <c r="AA387" s="15">
        <v>-0.170698134618158</v>
      </c>
      <c r="AB387" s="15">
        <v>9.1586343407123294E-2</v>
      </c>
      <c r="AC387" s="15">
        <v>0.18749589598251901</v>
      </c>
      <c r="AE387">
        <f t="array" ref="AE387">IF(COUNTIF('Cost regression results'!$H$7:$H$10,1)=0,EXP(SUMPRODUCT(--B387:AC387,TRANSPOSE('Cost regression results'!$H$3:$H$30)))/(1+EXP(SUMPRODUCT(--B387:AC387,TRANSPOSE('Cost regression results'!$H$3:$H$30)))),1)</f>
        <v>0.10224962187546562</v>
      </c>
      <c r="AF387">
        <f>'cost part 2 bs coef'!AE387</f>
        <v>2384.6020009342792</v>
      </c>
      <c r="AG387">
        <f t="shared" ref="AG387:AG450" si="6">AE387*AF387</f>
        <v>243.82465291900874</v>
      </c>
    </row>
    <row r="388" spans="1:33" x14ac:dyDescent="0.3">
      <c r="A388">
        <v>387</v>
      </c>
      <c r="B388" s="15">
        <v>-2.2875772061523199</v>
      </c>
      <c r="C388" s="15">
        <v>2.1901255727465099</v>
      </c>
      <c r="D388" s="15">
        <v>4.1467499317764602</v>
      </c>
      <c r="E388" s="15">
        <v>2.50501667498555</v>
      </c>
      <c r="F388" s="15">
        <v>0</v>
      </c>
      <c r="G388" s="15">
        <v>0</v>
      </c>
      <c r="H388" s="15">
        <v>0</v>
      </c>
      <c r="I388" s="15">
        <v>0</v>
      </c>
      <c r="J388" s="15">
        <v>4.46766000133145</v>
      </c>
      <c r="K388" s="15">
        <v>3.9865229171562402</v>
      </c>
      <c r="L388" s="15">
        <v>4.4167524639150804</v>
      </c>
      <c r="M388" s="15">
        <v>3.0529003564741499</v>
      </c>
      <c r="N388" s="15">
        <v>2.5119260974795901</v>
      </c>
      <c r="O388" s="15">
        <v>4.07306615327846</v>
      </c>
      <c r="P388" s="15">
        <v>4.78720193688424</v>
      </c>
      <c r="Q388" s="15">
        <v>3.93819170873611</v>
      </c>
      <c r="R388" s="15">
        <v>1.2728455996494701</v>
      </c>
      <c r="S388" s="15">
        <v>0.62887140983280898</v>
      </c>
      <c r="T388" s="15">
        <v>0.157287000480058</v>
      </c>
      <c r="U388" s="15">
        <v>0.29218146618388902</v>
      </c>
      <c r="V388" s="15">
        <v>0</v>
      </c>
      <c r="W388" s="15">
        <v>0</v>
      </c>
      <c r="X388" s="15">
        <v>1.2062179235532799</v>
      </c>
      <c r="Y388" s="15">
        <v>0.111983571138266</v>
      </c>
      <c r="Z388" s="15">
        <v>2.2593621309482601E-2</v>
      </c>
      <c r="AA388" s="15">
        <v>-0.174270804127935</v>
      </c>
      <c r="AB388" s="15">
        <v>0.10867905386299601</v>
      </c>
      <c r="AC388" s="15">
        <v>0.150985559913796</v>
      </c>
      <c r="AE388">
        <f t="array" ref="AE388">IF(COUNTIF('Cost regression results'!$H$7:$H$10,1)=0,EXP(SUMPRODUCT(--B388:AC388,TRANSPOSE('Cost regression results'!$H$3:$H$30)))/(1+EXP(SUMPRODUCT(--B388:AC388,TRANSPOSE('Cost regression results'!$H$3:$H$30)))),1)</f>
        <v>0.10469568805718958</v>
      </c>
      <c r="AF388">
        <f>'cost part 2 bs coef'!AE388</f>
        <v>2512.2591105839952</v>
      </c>
      <c r="AG388">
        <f t="shared" si="6"/>
        <v>263.02269616053451</v>
      </c>
    </row>
    <row r="389" spans="1:33" x14ac:dyDescent="0.3">
      <c r="A389">
        <v>388</v>
      </c>
      <c r="B389" s="15">
        <v>-2.2090612208652098</v>
      </c>
      <c r="C389" s="15">
        <v>2.0824001083218602</v>
      </c>
      <c r="D389" s="15">
        <v>3.2064376187932</v>
      </c>
      <c r="E389" s="15">
        <v>2.5024082945341002</v>
      </c>
      <c r="F389" s="15">
        <v>0</v>
      </c>
      <c r="G389" s="15">
        <v>0</v>
      </c>
      <c r="H389" s="15">
        <v>0</v>
      </c>
      <c r="I389" s="15">
        <v>0</v>
      </c>
      <c r="J389" s="15">
        <v>4.9832487520815496</v>
      </c>
      <c r="K389" s="15">
        <v>4.6302351120173597</v>
      </c>
      <c r="L389" s="15">
        <v>4.3443639697398604</v>
      </c>
      <c r="M389" s="15">
        <v>2.7593707838352701</v>
      </c>
      <c r="N389" s="15">
        <v>2.4324271994372602</v>
      </c>
      <c r="O389" s="15">
        <v>4.1000445187363104</v>
      </c>
      <c r="P389" s="15">
        <v>4.3286941271290802</v>
      </c>
      <c r="Q389" s="15">
        <v>3.8566403214143299</v>
      </c>
      <c r="R389" s="15">
        <v>1.3174727760668099</v>
      </c>
      <c r="S389" s="15">
        <v>0.51699633899504305</v>
      </c>
      <c r="T389" s="15">
        <v>0.101686386093192</v>
      </c>
      <c r="U389" s="15">
        <v>0.31830753523326</v>
      </c>
      <c r="V389" s="15">
        <v>0</v>
      </c>
      <c r="W389" s="15">
        <v>0</v>
      </c>
      <c r="X389" s="15">
        <v>0.82782311409271903</v>
      </c>
      <c r="Y389" s="15">
        <v>3.4636338435478198E-2</v>
      </c>
      <c r="Z389" s="15">
        <v>2.0500512778334298E-2</v>
      </c>
      <c r="AA389" s="15">
        <v>-0.13793559307467801</v>
      </c>
      <c r="AB389" s="15">
        <v>0.15494877467982601</v>
      </c>
      <c r="AC389" s="15">
        <v>0.12468520226544</v>
      </c>
      <c r="AE389">
        <f t="array" ref="AE389">IF(COUNTIF('Cost regression results'!$H$7:$H$10,1)=0,EXP(SUMPRODUCT(--B389:AC389,TRANSPOSE('Cost regression results'!$H$3:$H$30)))/(1+EXP(SUMPRODUCT(--B389:AC389,TRANSPOSE('Cost regression results'!$H$3:$H$30)))),1)</f>
        <v>0.10700311048261461</v>
      </c>
      <c r="AF389">
        <f>'cost part 2 bs coef'!AE389</f>
        <v>2503.9586270505852</v>
      </c>
      <c r="AG389">
        <f t="shared" si="6"/>
        <v>267.93136161418977</v>
      </c>
    </row>
    <row r="390" spans="1:33" x14ac:dyDescent="0.3">
      <c r="A390">
        <v>389</v>
      </c>
      <c r="B390" s="15">
        <v>-2.1910490734464498</v>
      </c>
      <c r="C390" s="15">
        <v>2.3908574560726401</v>
      </c>
      <c r="D390" s="15">
        <v>3.4214195153397999</v>
      </c>
      <c r="E390" s="15">
        <v>2.48371783664048</v>
      </c>
      <c r="F390" s="15">
        <v>0</v>
      </c>
      <c r="G390" s="15">
        <v>0</v>
      </c>
      <c r="H390" s="15">
        <v>0</v>
      </c>
      <c r="I390" s="15">
        <v>0</v>
      </c>
      <c r="J390" s="15">
        <v>4.4423497608260698</v>
      </c>
      <c r="K390" s="15">
        <v>4.3857068619448896</v>
      </c>
      <c r="L390" s="15">
        <v>4.2459809795457701</v>
      </c>
      <c r="M390" s="15">
        <v>2.50287798532927</v>
      </c>
      <c r="N390" s="15">
        <v>2.6085838920690598</v>
      </c>
      <c r="O390" s="15">
        <v>3.9363934996340402</v>
      </c>
      <c r="P390" s="15">
        <v>4.2796932861130301</v>
      </c>
      <c r="Q390" s="15">
        <v>3.6730639253825998</v>
      </c>
      <c r="R390" s="15">
        <v>1.4132984536489901</v>
      </c>
      <c r="S390" s="15">
        <v>0.643852661595128</v>
      </c>
      <c r="T390" s="15">
        <v>0.102756253863026</v>
      </c>
      <c r="U390" s="15">
        <v>0.288433704312063</v>
      </c>
      <c r="V390" s="15">
        <v>0</v>
      </c>
      <c r="W390" s="15">
        <v>0</v>
      </c>
      <c r="X390" s="15">
        <v>1.0657537722958299</v>
      </c>
      <c r="Y390" s="15">
        <v>8.5892368697006297E-2</v>
      </c>
      <c r="Z390" s="15">
        <v>1.8638573360267901E-2</v>
      </c>
      <c r="AA390" s="15">
        <v>-0.18318136830475301</v>
      </c>
      <c r="AB390" s="15">
        <v>0.108346797382103</v>
      </c>
      <c r="AC390" s="15">
        <v>0.128161592819309</v>
      </c>
      <c r="AE390">
        <f t="array" ref="AE390">IF(COUNTIF('Cost regression results'!$H$7:$H$10,1)=0,EXP(SUMPRODUCT(--B390:AC390,TRANSPOSE('Cost regression results'!$H$3:$H$30)))/(1+EXP(SUMPRODUCT(--B390:AC390,TRANSPOSE('Cost regression results'!$H$3:$H$30)))),1)</f>
        <v>0.10896666588233885</v>
      </c>
      <c r="AF390">
        <f>'cost part 2 bs coef'!AE390</f>
        <v>2539.9331415486936</v>
      </c>
      <c r="AG390">
        <f t="shared" si="6"/>
        <v>276.76804599861578</v>
      </c>
    </row>
    <row r="391" spans="1:33" x14ac:dyDescent="0.3">
      <c r="A391">
        <v>390</v>
      </c>
      <c r="B391" s="15">
        <v>-2.2511263704820301</v>
      </c>
      <c r="C391" s="15">
        <v>1.85149401180507</v>
      </c>
      <c r="D391" s="15">
        <v>3.7355828505491502</v>
      </c>
      <c r="E391" s="15">
        <v>2.49021651454043</v>
      </c>
      <c r="F391" s="15">
        <v>0</v>
      </c>
      <c r="G391" s="15">
        <v>0</v>
      </c>
      <c r="H391" s="15">
        <v>0</v>
      </c>
      <c r="I391" s="15">
        <v>0</v>
      </c>
      <c r="J391" s="15">
        <v>4.5980182059612096</v>
      </c>
      <c r="K391" s="15">
        <v>4.3272786517676902</v>
      </c>
      <c r="L391" s="15">
        <v>3.8659226819250101</v>
      </c>
      <c r="M391" s="15">
        <v>3.1386148879817899</v>
      </c>
      <c r="N391" s="15">
        <v>2.5661113545685099</v>
      </c>
      <c r="O391" s="15">
        <v>4.0205355322777496</v>
      </c>
      <c r="P391" s="15">
        <v>3.8618681755409598</v>
      </c>
      <c r="Q391" s="15">
        <v>3.74220499942018</v>
      </c>
      <c r="R391" s="15">
        <v>1.6605541047608701</v>
      </c>
      <c r="S391" s="15">
        <v>0.55024962638076702</v>
      </c>
      <c r="T391" s="15">
        <v>0.12970510491911999</v>
      </c>
      <c r="U391" s="15">
        <v>0.24699108649005999</v>
      </c>
      <c r="V391" s="15">
        <v>0</v>
      </c>
      <c r="W391" s="15">
        <v>0</v>
      </c>
      <c r="X391" s="15">
        <v>1.0178217074536799</v>
      </c>
      <c r="Y391" s="15">
        <v>7.5313390413587505E-2</v>
      </c>
      <c r="Z391" s="15">
        <v>2.1924774908925901E-2</v>
      </c>
      <c r="AA391" s="15">
        <v>-0.10122072895324399</v>
      </c>
      <c r="AB391" s="15">
        <v>0.109498402898243</v>
      </c>
      <c r="AC391" s="15">
        <v>6.2694979400621006E-2</v>
      </c>
      <c r="AE391">
        <f t="array" ref="AE391">IF(COUNTIF('Cost regression results'!$H$7:$H$10,1)=0,EXP(SUMPRODUCT(--B391:AC391,TRANSPOSE('Cost regression results'!$H$3:$H$30)))/(1+EXP(SUMPRODUCT(--B391:AC391,TRANSPOSE('Cost regression results'!$H$3:$H$30)))),1)</f>
        <v>0.10557413549602404</v>
      </c>
      <c r="AF391">
        <f>'cost part 2 bs coef'!AE391</f>
        <v>2479.5716872555654</v>
      </c>
      <c r="AG391">
        <f t="shared" si="6"/>
        <v>261.77863728242403</v>
      </c>
    </row>
    <row r="392" spans="1:33" x14ac:dyDescent="0.3">
      <c r="A392">
        <v>391</v>
      </c>
      <c r="B392" s="15">
        <v>-2.2646104341626199</v>
      </c>
      <c r="C392" s="15">
        <v>1.84583203635566</v>
      </c>
      <c r="D392" s="15">
        <v>3.63351136952762</v>
      </c>
      <c r="E392" s="15">
        <v>2.6043840798044799</v>
      </c>
      <c r="F392" s="15">
        <v>0</v>
      </c>
      <c r="G392" s="15">
        <v>0</v>
      </c>
      <c r="H392" s="15">
        <v>0</v>
      </c>
      <c r="I392" s="15">
        <v>0</v>
      </c>
      <c r="J392" s="15">
        <v>4.7821583762349498</v>
      </c>
      <c r="K392" s="15">
        <v>4.4836907073130998</v>
      </c>
      <c r="L392" s="15">
        <v>4.5247337985623304</v>
      </c>
      <c r="M392" s="15">
        <v>2.91729546423413</v>
      </c>
      <c r="N392" s="15">
        <v>2.51615817064287</v>
      </c>
      <c r="O392" s="15">
        <v>4.2150983330301601</v>
      </c>
      <c r="P392" s="15">
        <v>4.6603909581086702</v>
      </c>
      <c r="Q392" s="15">
        <v>3.8105251819788899</v>
      </c>
      <c r="R392" s="15">
        <v>1.99026047010553</v>
      </c>
      <c r="S392" s="15">
        <v>0.72318330931154196</v>
      </c>
      <c r="T392" s="15">
        <v>0.19152842435408299</v>
      </c>
      <c r="U392" s="15">
        <v>0.28116402068569701</v>
      </c>
      <c r="V392" s="15">
        <v>0</v>
      </c>
      <c r="W392" s="15">
        <v>0</v>
      </c>
      <c r="X392" s="15">
        <v>0.97684839226683096</v>
      </c>
      <c r="Y392" s="15">
        <v>3.78619673879158E-2</v>
      </c>
      <c r="Z392" s="15">
        <v>1.9487387203624199E-2</v>
      </c>
      <c r="AA392" s="15">
        <v>-0.19571903530787799</v>
      </c>
      <c r="AB392" s="15">
        <v>0.131105752293394</v>
      </c>
      <c r="AC392" s="15">
        <v>0.155054176327763</v>
      </c>
      <c r="AE392">
        <f t="array" ref="AE392">IF(COUNTIF('Cost regression results'!$H$7:$H$10,1)=0,EXP(SUMPRODUCT(--B392:AC392,TRANSPOSE('Cost regression results'!$H$3:$H$30)))/(1+EXP(SUMPRODUCT(--B392:AC392,TRANSPOSE('Cost regression results'!$H$3:$H$30)))),1)</f>
        <v>0.11039397080171741</v>
      </c>
      <c r="AF392">
        <f>'cost part 2 bs coef'!AE392</f>
        <v>2565.5862847818548</v>
      </c>
      <c r="AG392">
        <f t="shared" si="6"/>
        <v>283.22525741149474</v>
      </c>
    </row>
    <row r="393" spans="1:33" x14ac:dyDescent="0.3">
      <c r="A393">
        <v>392</v>
      </c>
      <c r="B393" s="15">
        <v>-2.1732339892262398</v>
      </c>
      <c r="C393" s="15">
        <v>2.3307475825924699</v>
      </c>
      <c r="D393" s="15">
        <v>4.1009333103514702</v>
      </c>
      <c r="E393" s="15">
        <v>2.60755259883484</v>
      </c>
      <c r="F393" s="15">
        <v>0</v>
      </c>
      <c r="G393" s="15">
        <v>0</v>
      </c>
      <c r="H393" s="15">
        <v>0</v>
      </c>
      <c r="I393" s="15">
        <v>0</v>
      </c>
      <c r="J393" s="15">
        <v>4.7028635424764902</v>
      </c>
      <c r="K393" s="15">
        <v>4.6306807792775304</v>
      </c>
      <c r="L393" s="15">
        <v>4.6371772569455496</v>
      </c>
      <c r="M393" s="15">
        <v>3.0869595112693</v>
      </c>
      <c r="N393" s="15">
        <v>2.3162090294306799</v>
      </c>
      <c r="O393" s="15">
        <v>4.09193336471869</v>
      </c>
      <c r="P393" s="15">
        <v>4.7522382325879597</v>
      </c>
      <c r="Q393" s="15">
        <v>3.7440757612353299</v>
      </c>
      <c r="R393" s="15">
        <v>2.3177382170342899</v>
      </c>
      <c r="S393" s="15">
        <v>0.60713975531776898</v>
      </c>
      <c r="T393" s="15">
        <v>0.16491869720076099</v>
      </c>
      <c r="U393" s="15">
        <v>0.23815574121635599</v>
      </c>
      <c r="V393" s="15">
        <v>0</v>
      </c>
      <c r="W393" s="15">
        <v>0</v>
      </c>
      <c r="X393" s="15">
        <v>0.948047470998025</v>
      </c>
      <c r="Y393" s="15">
        <v>6.1442164096252597E-2</v>
      </c>
      <c r="Z393" s="15">
        <v>2.4446693135467899E-2</v>
      </c>
      <c r="AA393" s="15">
        <v>-0.22754985240923001</v>
      </c>
      <c r="AB393" s="15">
        <v>5.2226787925183898E-2</v>
      </c>
      <c r="AC393" s="15">
        <v>0.14702785919120201</v>
      </c>
      <c r="AE393">
        <f t="array" ref="AE393">IF(COUNTIF('Cost regression results'!$H$7:$H$10,1)=0,EXP(SUMPRODUCT(--B393:AC393,TRANSPOSE('Cost regression results'!$H$3:$H$30)))/(1+EXP(SUMPRODUCT(--B393:AC393,TRANSPOSE('Cost regression results'!$H$3:$H$30)))),1)</f>
        <v>0.11655889186593879</v>
      </c>
      <c r="AF393">
        <f>'cost part 2 bs coef'!AE393</f>
        <v>2447.4831820636296</v>
      </c>
      <c r="AG393">
        <f t="shared" si="6"/>
        <v>285.2759275618584</v>
      </c>
    </row>
    <row r="394" spans="1:33" x14ac:dyDescent="0.3">
      <c r="A394">
        <v>393</v>
      </c>
      <c r="B394" s="15">
        <v>-2.3370821278276299</v>
      </c>
      <c r="C394" s="15">
        <v>1.7607124735206101</v>
      </c>
      <c r="D394" s="15">
        <v>3.2967121965678299</v>
      </c>
      <c r="E394" s="15">
        <v>2.5580930114410898</v>
      </c>
      <c r="F394" s="15">
        <v>0</v>
      </c>
      <c r="G394" s="15">
        <v>0</v>
      </c>
      <c r="H394" s="15">
        <v>0</v>
      </c>
      <c r="I394" s="15">
        <v>0</v>
      </c>
      <c r="J394" s="15">
        <v>4.8711092373277998</v>
      </c>
      <c r="K394" s="15">
        <v>4.5809049089052696</v>
      </c>
      <c r="L394" s="15">
        <v>4.2015139635071597</v>
      </c>
      <c r="M394" s="15">
        <v>2.9952862009396601</v>
      </c>
      <c r="N394" s="15">
        <v>2.2781875407320298</v>
      </c>
      <c r="O394" s="15">
        <v>4.2962910214577503</v>
      </c>
      <c r="P394" s="15">
        <v>5.0786595809586501</v>
      </c>
      <c r="Q394" s="15">
        <v>3.8080342640774001</v>
      </c>
      <c r="R394" s="15">
        <v>1.8546127783934101</v>
      </c>
      <c r="S394" s="15">
        <v>0.63066165344529201</v>
      </c>
      <c r="T394" s="15">
        <v>0.21539385876029499</v>
      </c>
      <c r="U394" s="15">
        <v>0.34017791478963</v>
      </c>
      <c r="V394" s="15">
        <v>0</v>
      </c>
      <c r="W394" s="15">
        <v>0</v>
      </c>
      <c r="X394" s="15">
        <v>1.0115889368512201</v>
      </c>
      <c r="Y394" s="15">
        <v>0.146150912915673</v>
      </c>
      <c r="Z394" s="15">
        <v>2.5047522288639899E-2</v>
      </c>
      <c r="AA394" s="15">
        <v>-0.13520754438860899</v>
      </c>
      <c r="AB394" s="15">
        <v>9.5748442634421796E-2</v>
      </c>
      <c r="AC394" s="15">
        <v>0.11733166630863601</v>
      </c>
      <c r="AE394">
        <f t="array" ref="AE394">IF(COUNTIF('Cost regression results'!$H$7:$H$10,1)=0,EXP(SUMPRODUCT(--B394:AC394,TRANSPOSE('Cost regression results'!$H$3:$H$30)))/(1+EXP(SUMPRODUCT(--B394:AC394,TRANSPOSE('Cost regression results'!$H$3:$H$30)))),1)</f>
        <v>0.10534273395055196</v>
      </c>
      <c r="AF394">
        <f>'cost part 2 bs coef'!AE394</f>
        <v>2505.9628670861762</v>
      </c>
      <c r="AG394">
        <f t="shared" si="6"/>
        <v>263.98497959742144</v>
      </c>
    </row>
    <row r="395" spans="1:33" x14ac:dyDescent="0.3">
      <c r="A395">
        <v>394</v>
      </c>
      <c r="B395" s="15">
        <v>-2.2352856563113899</v>
      </c>
      <c r="C395" s="15">
        <v>1.8997738483687101</v>
      </c>
      <c r="D395" s="15">
        <v>3.56575623785143</v>
      </c>
      <c r="E395" s="15">
        <v>2.6841164529366801</v>
      </c>
      <c r="F395" s="15">
        <v>0</v>
      </c>
      <c r="G395" s="15">
        <v>0</v>
      </c>
      <c r="H395" s="15">
        <v>0</v>
      </c>
      <c r="I395" s="15">
        <v>0</v>
      </c>
      <c r="J395" s="15">
        <v>4.6751012031716703</v>
      </c>
      <c r="K395" s="15">
        <v>4.5656900413241601</v>
      </c>
      <c r="L395" s="15">
        <v>4.5265071777475399</v>
      </c>
      <c r="M395" s="15">
        <v>2.5362111805378098</v>
      </c>
      <c r="N395" s="15">
        <v>2.3528345893084701</v>
      </c>
      <c r="O395" s="15">
        <v>4.0045053951743803</v>
      </c>
      <c r="P395" s="15">
        <v>4.54471084174798</v>
      </c>
      <c r="Q395" s="15">
        <v>3.7144005304313898</v>
      </c>
      <c r="R395" s="15">
        <v>1.8777351145093599</v>
      </c>
      <c r="S395" s="15">
        <v>0.60458289671641297</v>
      </c>
      <c r="T395" s="15">
        <v>0.113400812445072</v>
      </c>
      <c r="U395" s="15">
        <v>0.23347161448022599</v>
      </c>
      <c r="V395" s="15">
        <v>0</v>
      </c>
      <c r="W395" s="15">
        <v>0</v>
      </c>
      <c r="X395" s="15">
        <v>1.0122394321602699</v>
      </c>
      <c r="Y395" s="15">
        <v>9.68394860629396E-2</v>
      </c>
      <c r="Z395" s="15">
        <v>1.99188767102003E-2</v>
      </c>
      <c r="AA395" s="15">
        <v>-0.155029474390116</v>
      </c>
      <c r="AB395" s="15">
        <v>0.130632437743125</v>
      </c>
      <c r="AC395" s="15">
        <v>9.4585329389282005E-2</v>
      </c>
      <c r="AE395">
        <f t="array" ref="AE395">IF(COUNTIF('Cost regression results'!$H$7:$H$10,1)=0,EXP(SUMPRODUCT(--B395:AC395,TRANSPOSE('Cost regression results'!$H$3:$H$30)))/(1+EXP(SUMPRODUCT(--B395:AC395,TRANSPOSE('Cost regression results'!$H$3:$H$30)))),1)</f>
        <v>0.10566298296971934</v>
      </c>
      <c r="AF395">
        <f>'cost part 2 bs coef'!AE395</f>
        <v>2570.1610965946311</v>
      </c>
      <c r="AG395">
        <f t="shared" si="6"/>
        <v>271.57088817891366</v>
      </c>
    </row>
    <row r="396" spans="1:33" x14ac:dyDescent="0.3">
      <c r="A396">
        <v>395</v>
      </c>
      <c r="B396" s="15">
        <v>-2.2516263846694198</v>
      </c>
      <c r="C396" s="15">
        <v>2.29591795475018</v>
      </c>
      <c r="D396" s="15">
        <v>3.7678647304760799</v>
      </c>
      <c r="E396" s="15">
        <v>2.2925910681718502</v>
      </c>
      <c r="F396" s="15">
        <v>0</v>
      </c>
      <c r="G396" s="15">
        <v>0</v>
      </c>
      <c r="H396" s="15">
        <v>0</v>
      </c>
      <c r="I396" s="15">
        <v>0</v>
      </c>
      <c r="J396" s="15">
        <v>4.9640403833096398</v>
      </c>
      <c r="K396" s="15">
        <v>4.5868557960893703</v>
      </c>
      <c r="L396" s="15">
        <v>4.4299531673310204</v>
      </c>
      <c r="M396" s="15">
        <v>2.9266887559219699</v>
      </c>
      <c r="N396" s="15">
        <v>2.3144166237196702</v>
      </c>
      <c r="O396" s="15">
        <v>4.0765528218011999</v>
      </c>
      <c r="P396" s="15">
        <v>4.6447082758197098</v>
      </c>
      <c r="Q396" s="15">
        <v>3.9625024919913798</v>
      </c>
      <c r="R396" s="15">
        <v>1.4244743084543301</v>
      </c>
      <c r="S396" s="15">
        <v>0.75111339376771502</v>
      </c>
      <c r="T396" s="15">
        <v>0.15176164810137399</v>
      </c>
      <c r="U396" s="15">
        <v>0.22628223271289799</v>
      </c>
      <c r="V396" s="15">
        <v>0</v>
      </c>
      <c r="W396" s="15">
        <v>0</v>
      </c>
      <c r="X396" s="15">
        <v>1.1341543199881401</v>
      </c>
      <c r="Y396" s="15">
        <v>0.12958370520444701</v>
      </c>
      <c r="Z396" s="15">
        <v>2.3824516938460601E-2</v>
      </c>
      <c r="AA396" s="15">
        <v>-0.153963240047821</v>
      </c>
      <c r="AB396" s="15">
        <v>0.12796883353746699</v>
      </c>
      <c r="AC396" s="15">
        <v>7.7837537594792006E-2</v>
      </c>
      <c r="AE396">
        <f t="array" ref="AE396">IF(COUNTIF('Cost regression results'!$H$7:$H$10,1)=0,EXP(SUMPRODUCT(--B396:AC396,TRANSPOSE('Cost regression results'!$H$3:$H$30)))/(1+EXP(SUMPRODUCT(--B396:AC396,TRANSPOSE('Cost regression results'!$H$3:$H$30)))),1)</f>
        <v>0.10749940204749817</v>
      </c>
      <c r="AF396">
        <f>'cost part 2 bs coef'!AE396</f>
        <v>2584.9383398785099</v>
      </c>
      <c r="AG396">
        <f t="shared" si="6"/>
        <v>277.87932586659241</v>
      </c>
    </row>
    <row r="397" spans="1:33" x14ac:dyDescent="0.3">
      <c r="A397">
        <v>396</v>
      </c>
      <c r="B397" s="15">
        <v>-2.2622111107587601</v>
      </c>
      <c r="C397" s="15">
        <v>2.2018986418944899</v>
      </c>
      <c r="D397" s="15">
        <v>3.0628417656803899</v>
      </c>
      <c r="E397" s="15">
        <v>2.6052582472910002</v>
      </c>
      <c r="F397" s="15">
        <v>0</v>
      </c>
      <c r="G397" s="15">
        <v>0</v>
      </c>
      <c r="H397" s="15">
        <v>0</v>
      </c>
      <c r="I397" s="15">
        <v>0</v>
      </c>
      <c r="J397" s="15">
        <v>5.0483391528111703</v>
      </c>
      <c r="K397" s="15">
        <v>4.5010279807988702</v>
      </c>
      <c r="L397" s="15">
        <v>3.8123106012899002</v>
      </c>
      <c r="M397" s="15">
        <v>2.6806380101548899</v>
      </c>
      <c r="N397" s="15">
        <v>2.6363416683168799</v>
      </c>
      <c r="O397" s="15">
        <v>4.1181217702875896</v>
      </c>
      <c r="P397" s="15">
        <v>5.3825700409987496</v>
      </c>
      <c r="Q397" s="15">
        <v>3.6302823873334802</v>
      </c>
      <c r="R397" s="15">
        <v>1.5887586859487799</v>
      </c>
      <c r="S397" s="15">
        <v>0.73132861133962701</v>
      </c>
      <c r="T397" s="15">
        <v>0.19481724942668599</v>
      </c>
      <c r="U397" s="15">
        <v>0.303344237923933</v>
      </c>
      <c r="V397" s="15">
        <v>0</v>
      </c>
      <c r="W397" s="15">
        <v>0</v>
      </c>
      <c r="X397" s="15">
        <v>0.975623035139633</v>
      </c>
      <c r="Y397" s="15">
        <v>0.11521101197082199</v>
      </c>
      <c r="Z397" s="15">
        <v>2.47529183850786E-2</v>
      </c>
      <c r="AA397" s="15">
        <v>-0.18391111380911601</v>
      </c>
      <c r="AB397" s="15">
        <v>6.4013345361123797E-2</v>
      </c>
      <c r="AC397" s="15">
        <v>7.9021887731811902E-2</v>
      </c>
      <c r="AE397">
        <f t="array" ref="AE397">IF(COUNTIF('Cost regression results'!$H$7:$H$10,1)=0,EXP(SUMPRODUCT(--B397:AC397,TRANSPOSE('Cost regression results'!$H$3:$H$30)))/(1+EXP(SUMPRODUCT(--B397:AC397,TRANSPOSE('Cost regression results'!$H$3:$H$30)))),1)</f>
        <v>0.11059076211995225</v>
      </c>
      <c r="AF397">
        <f>'cost part 2 bs coef'!AE397</f>
        <v>2496.7710772645028</v>
      </c>
      <c r="AG397">
        <f t="shared" si="6"/>
        <v>276.11981627373552</v>
      </c>
    </row>
    <row r="398" spans="1:33" x14ac:dyDescent="0.3">
      <c r="A398">
        <v>397</v>
      </c>
      <c r="B398" s="15">
        <v>-2.15570006011973</v>
      </c>
      <c r="C398" s="15">
        <v>2.2268163305443802</v>
      </c>
      <c r="D398" s="15">
        <v>3.5732347346791502</v>
      </c>
      <c r="E398" s="15">
        <v>2.6572237982256</v>
      </c>
      <c r="F398" s="15">
        <v>0</v>
      </c>
      <c r="G398" s="15">
        <v>0</v>
      </c>
      <c r="H398" s="15">
        <v>0</v>
      </c>
      <c r="I398" s="15">
        <v>0</v>
      </c>
      <c r="J398" s="15">
        <v>4.3892394624848201</v>
      </c>
      <c r="K398" s="15">
        <v>4.7579809274324099</v>
      </c>
      <c r="L398" s="15">
        <v>4.5396062118349301</v>
      </c>
      <c r="M398" s="15">
        <v>3.1961587707139798</v>
      </c>
      <c r="N398" s="15">
        <v>2.5904156931085498</v>
      </c>
      <c r="O398" s="15">
        <v>3.8498095639683898</v>
      </c>
      <c r="P398" s="15">
        <v>4.2185583111461096</v>
      </c>
      <c r="Q398" s="15">
        <v>3.82795674500283</v>
      </c>
      <c r="R398" s="15">
        <v>1.9387983214050299</v>
      </c>
      <c r="S398" s="15">
        <v>0.56520998868415995</v>
      </c>
      <c r="T398" s="15">
        <v>9.8969296660461004E-2</v>
      </c>
      <c r="U398" s="15">
        <v>0.22851234348027699</v>
      </c>
      <c r="V398" s="15">
        <v>0</v>
      </c>
      <c r="W398" s="15">
        <v>0</v>
      </c>
      <c r="X398" s="15">
        <v>0.99989493580615396</v>
      </c>
      <c r="Y398" s="15">
        <v>4.6744903039342103E-2</v>
      </c>
      <c r="Z398" s="15">
        <v>2.44781366967247E-2</v>
      </c>
      <c r="AA398" s="15">
        <v>-0.21172746914228999</v>
      </c>
      <c r="AB398" s="15">
        <v>0.120480090378183</v>
      </c>
      <c r="AC398" s="15">
        <v>0.110607913240839</v>
      </c>
      <c r="AE398">
        <f t="array" ref="AE398">IF(COUNTIF('Cost regression results'!$H$7:$H$10,1)=0,EXP(SUMPRODUCT(--B398:AC398,TRANSPOSE('Cost regression results'!$H$3:$H$30)))/(1+EXP(SUMPRODUCT(--B398:AC398,TRANSPOSE('Cost regression results'!$H$3:$H$30)))),1)</f>
        <v>0.11166303070652732</v>
      </c>
      <c r="AF398">
        <f>'cost part 2 bs coef'!AE398</f>
        <v>2518.8845242778721</v>
      </c>
      <c r="AG398">
        <f t="shared" si="6"/>
        <v>281.26627998063651</v>
      </c>
    </row>
    <row r="399" spans="1:33" x14ac:dyDescent="0.3">
      <c r="A399">
        <v>398</v>
      </c>
      <c r="B399" s="15">
        <v>-2.2644839018391201</v>
      </c>
      <c r="C399" s="15">
        <v>2.1175634399164398</v>
      </c>
      <c r="D399" s="15">
        <v>3.1545410531175699</v>
      </c>
      <c r="E399" s="15">
        <v>2.4788101285358399</v>
      </c>
      <c r="F399" s="15">
        <v>0</v>
      </c>
      <c r="G399" s="15">
        <v>0</v>
      </c>
      <c r="H399" s="15">
        <v>0</v>
      </c>
      <c r="I399" s="15">
        <v>0</v>
      </c>
      <c r="J399" s="15">
        <v>5.2512339879000196</v>
      </c>
      <c r="K399" s="15">
        <v>4.6446884718597596</v>
      </c>
      <c r="L399" s="15">
        <v>4.2542862419086198</v>
      </c>
      <c r="M399" s="15">
        <v>2.5793429368649701</v>
      </c>
      <c r="N399" s="15">
        <v>2.5057071854641602</v>
      </c>
      <c r="O399" s="15">
        <v>4.0921706284092103</v>
      </c>
      <c r="P399" s="15">
        <v>4.0130626099104996</v>
      </c>
      <c r="Q399" s="15">
        <v>3.8227659890227801</v>
      </c>
      <c r="R399" s="15">
        <v>2.2628562702217998</v>
      </c>
      <c r="S399" s="15">
        <v>0.65668114953699297</v>
      </c>
      <c r="T399" s="15">
        <v>0.166281564293083</v>
      </c>
      <c r="U399" s="15">
        <v>0.26062442095722699</v>
      </c>
      <c r="V399" s="15">
        <v>0</v>
      </c>
      <c r="W399" s="15">
        <v>0</v>
      </c>
      <c r="X399" s="15">
        <v>0.98726524680927796</v>
      </c>
      <c r="Y399" s="15">
        <v>4.9735801633568298E-2</v>
      </c>
      <c r="Z399" s="15">
        <v>2.4865138854937401E-2</v>
      </c>
      <c r="AA399" s="15">
        <v>-7.7392898096605406E-2</v>
      </c>
      <c r="AB399" s="15">
        <v>9.7482967760068498E-2</v>
      </c>
      <c r="AC399" s="15">
        <v>0.119140267056215</v>
      </c>
      <c r="AE399">
        <f t="array" ref="AE399">IF(COUNTIF('Cost regression results'!$H$7:$H$10,1)=0,EXP(SUMPRODUCT(--B399:AC399,TRANSPOSE('Cost regression results'!$H$3:$H$30)))/(1+EXP(SUMPRODUCT(--B399:AC399,TRANSPOSE('Cost regression results'!$H$3:$H$30)))),1)</f>
        <v>0.1075890424409469</v>
      </c>
      <c r="AF399">
        <f>'cost part 2 bs coef'!AE399</f>
        <v>2540.5169224558263</v>
      </c>
      <c r="AG399">
        <f t="shared" si="6"/>
        <v>273.33178299204371</v>
      </c>
    </row>
    <row r="400" spans="1:33" x14ac:dyDescent="0.3">
      <c r="A400">
        <v>399</v>
      </c>
      <c r="B400" s="15">
        <v>-2.22565172270241</v>
      </c>
      <c r="C400" s="15">
        <v>2.1326447727521001</v>
      </c>
      <c r="D400" s="15">
        <v>4.1368201289298003</v>
      </c>
      <c r="E400" s="15">
        <v>2.6850612396047899</v>
      </c>
      <c r="F400" s="15">
        <v>0</v>
      </c>
      <c r="G400" s="15">
        <v>0</v>
      </c>
      <c r="H400" s="15">
        <v>0</v>
      </c>
      <c r="I400" s="15">
        <v>0</v>
      </c>
      <c r="J400" s="15">
        <v>4.5906896405625899</v>
      </c>
      <c r="K400" s="15">
        <v>4.2783270180623596</v>
      </c>
      <c r="L400" s="15">
        <v>4.0768869695755203</v>
      </c>
      <c r="M400" s="15">
        <v>3.0105853749359501</v>
      </c>
      <c r="N400" s="15">
        <v>2.4373043808381598</v>
      </c>
      <c r="O400" s="15">
        <v>4.0751369867034901</v>
      </c>
      <c r="P400" s="15">
        <v>4.3232841433625504</v>
      </c>
      <c r="Q400" s="15">
        <v>3.9042286518964802</v>
      </c>
      <c r="R400" s="15">
        <v>1.7437884935725401</v>
      </c>
      <c r="S400" s="15">
        <v>0.441105801519936</v>
      </c>
      <c r="T400" s="15">
        <v>0.19178865936898801</v>
      </c>
      <c r="U400" s="15">
        <v>0.29676419791035502</v>
      </c>
      <c r="V400" s="15">
        <v>0</v>
      </c>
      <c r="W400" s="15">
        <v>0</v>
      </c>
      <c r="X400" s="15">
        <v>0.88802474512863905</v>
      </c>
      <c r="Y400" s="15">
        <v>0.121607412724431</v>
      </c>
      <c r="Z400" s="15">
        <v>1.93531636681692E-2</v>
      </c>
      <c r="AA400" s="15">
        <v>-0.22219505829987199</v>
      </c>
      <c r="AB400" s="15">
        <v>9.0072614343947796E-2</v>
      </c>
      <c r="AC400" s="15">
        <v>7.0165624703403803E-2</v>
      </c>
      <c r="AE400">
        <f t="array" ref="AE400">IF(COUNTIF('Cost regression results'!$H$7:$H$10,1)=0,EXP(SUMPRODUCT(--B400:AC400,TRANSPOSE('Cost regression results'!$H$3:$H$30)))/(1+EXP(SUMPRODUCT(--B400:AC400,TRANSPOSE('Cost regression results'!$H$3:$H$30)))),1)</f>
        <v>0.11431431994818088</v>
      </c>
      <c r="AF400">
        <f>'cost part 2 bs coef'!AE400</f>
        <v>2445.4555694488063</v>
      </c>
      <c r="AG400">
        <f t="shared" si="6"/>
        <v>279.55059038503168</v>
      </c>
    </row>
    <row r="401" spans="1:33" x14ac:dyDescent="0.3">
      <c r="A401">
        <v>400</v>
      </c>
      <c r="B401" s="15">
        <v>-2.2142233228100201</v>
      </c>
      <c r="C401" s="15">
        <v>1.9947115958936299</v>
      </c>
      <c r="D401" s="15">
        <v>3.6763375232572102</v>
      </c>
      <c r="E401" s="15">
        <v>2.55431657772208</v>
      </c>
      <c r="F401" s="15">
        <v>0</v>
      </c>
      <c r="G401" s="15">
        <v>0</v>
      </c>
      <c r="H401" s="15">
        <v>0</v>
      </c>
      <c r="I401" s="15">
        <v>0</v>
      </c>
      <c r="J401" s="15">
        <v>4.8139663657278797</v>
      </c>
      <c r="K401" s="15">
        <v>4.0298554913778002</v>
      </c>
      <c r="L401" s="15">
        <v>4.5205649558979797</v>
      </c>
      <c r="M401" s="15">
        <v>2.93103079599243</v>
      </c>
      <c r="N401" s="15">
        <v>2.4885322143376101</v>
      </c>
      <c r="O401" s="15">
        <v>4.1118046114444198</v>
      </c>
      <c r="P401" s="15">
        <v>4.7138729670463402</v>
      </c>
      <c r="Q401" s="15">
        <v>3.7475593140255801</v>
      </c>
      <c r="R401" s="15">
        <v>1.4106308652080499</v>
      </c>
      <c r="S401" s="15">
        <v>0.74253665402656299</v>
      </c>
      <c r="T401" s="15">
        <v>9.2212051433631606E-2</v>
      </c>
      <c r="U401" s="15">
        <v>0.20522049411811799</v>
      </c>
      <c r="V401" s="15">
        <v>0</v>
      </c>
      <c r="W401" s="15">
        <v>0</v>
      </c>
      <c r="X401" s="15">
        <v>0.97829522628625498</v>
      </c>
      <c r="Y401" s="15">
        <v>0.125988453073478</v>
      </c>
      <c r="Z401" s="15">
        <v>2.43372327560731E-2</v>
      </c>
      <c r="AA401" s="15">
        <v>-0.145064884625207</v>
      </c>
      <c r="AB401" s="15">
        <v>0.134123682573319</v>
      </c>
      <c r="AC401" s="15">
        <v>0.13255303490353801</v>
      </c>
      <c r="AE401">
        <f t="array" ref="AE401">IF(COUNTIF('Cost regression results'!$H$7:$H$10,1)=0,EXP(SUMPRODUCT(--B401:AC401,TRANSPOSE('Cost regression results'!$H$3:$H$30)))/(1+EXP(SUMPRODUCT(--B401:AC401,TRANSPOSE('Cost regression results'!$H$3:$H$30)))),1)</f>
        <v>0.10535915270446987</v>
      </c>
      <c r="AF401">
        <f>'cost part 2 bs coef'!AE401</f>
        <v>2586.5805277907962</v>
      </c>
      <c r="AG401">
        <f t="shared" si="6"/>
        <v>272.51993280991877</v>
      </c>
    </row>
    <row r="402" spans="1:33" x14ac:dyDescent="0.3">
      <c r="A402">
        <v>401</v>
      </c>
      <c r="B402" s="15">
        <v>-2.2207001189187201</v>
      </c>
      <c r="C402" s="15">
        <v>2.3866885589611502</v>
      </c>
      <c r="D402" s="15">
        <v>4.2382312359867296</v>
      </c>
      <c r="E402" s="15">
        <v>2.1557898994335098</v>
      </c>
      <c r="F402" s="15">
        <v>0</v>
      </c>
      <c r="G402" s="15">
        <v>0</v>
      </c>
      <c r="H402" s="15">
        <v>0</v>
      </c>
      <c r="I402" s="15">
        <v>0</v>
      </c>
      <c r="J402" s="15">
        <v>4.9054837325837797</v>
      </c>
      <c r="K402" s="15">
        <v>4.5670281709434004</v>
      </c>
      <c r="L402" s="15">
        <v>4.20877962068404</v>
      </c>
      <c r="M402" s="15">
        <v>3.2727772047163599</v>
      </c>
      <c r="N402" s="15">
        <v>2.28416107942002</v>
      </c>
      <c r="O402" s="15">
        <v>4.0278940144298803</v>
      </c>
      <c r="P402" s="15">
        <v>4.2632304853975098</v>
      </c>
      <c r="Q402" s="15">
        <v>3.7453096967000201</v>
      </c>
      <c r="R402" s="15">
        <v>1.7173615768819499</v>
      </c>
      <c r="S402" s="15">
        <v>0.43240218202881298</v>
      </c>
      <c r="T402" s="15">
        <v>0.14264971178803301</v>
      </c>
      <c r="U402" s="15">
        <v>0.27002367547192202</v>
      </c>
      <c r="V402" s="15">
        <v>0</v>
      </c>
      <c r="W402" s="15">
        <v>0</v>
      </c>
      <c r="X402" s="15">
        <v>1.03791036768203</v>
      </c>
      <c r="Y402" s="15">
        <v>5.5178880752106502E-2</v>
      </c>
      <c r="Z402" s="15">
        <v>2.2145498013981201E-2</v>
      </c>
      <c r="AA402" s="15">
        <v>-0.18627991447592199</v>
      </c>
      <c r="AB402" s="15">
        <v>0.11576353032416099</v>
      </c>
      <c r="AC402" s="15">
        <v>0.12542197551620399</v>
      </c>
      <c r="AE402">
        <f t="array" ref="AE402">IF(COUNTIF('Cost regression results'!$H$7:$H$10,1)=0,EXP(SUMPRODUCT(--B402:AC402,TRANSPOSE('Cost regression results'!$H$3:$H$30)))/(1+EXP(SUMPRODUCT(--B402:AC402,TRANSPOSE('Cost regression results'!$H$3:$H$30)))),1)</f>
        <v>0.10972508913292742</v>
      </c>
      <c r="AF402">
        <f>'cost part 2 bs coef'!AE402</f>
        <v>2479.4805519623214</v>
      </c>
      <c r="AG402">
        <f t="shared" si="6"/>
        <v>272.06122456742577</v>
      </c>
    </row>
    <row r="403" spans="1:33" x14ac:dyDescent="0.3">
      <c r="A403">
        <v>402</v>
      </c>
      <c r="B403" s="15">
        <v>-2.17792696121754</v>
      </c>
      <c r="C403" s="15">
        <v>2.1887821000575198</v>
      </c>
      <c r="D403" s="15">
        <v>3.7689354417630301</v>
      </c>
      <c r="E403" s="15">
        <v>2.6464548633156499</v>
      </c>
      <c r="F403" s="15">
        <v>0</v>
      </c>
      <c r="G403" s="15">
        <v>0</v>
      </c>
      <c r="H403" s="15">
        <v>0</v>
      </c>
      <c r="I403" s="15">
        <v>0</v>
      </c>
      <c r="J403" s="15">
        <v>4.5794838169062704</v>
      </c>
      <c r="K403" s="15">
        <v>4.4411307153175201</v>
      </c>
      <c r="L403" s="15">
        <v>4.41589374339235</v>
      </c>
      <c r="M403" s="15">
        <v>2.9116953183505001</v>
      </c>
      <c r="N403" s="15">
        <v>2.4710352761921799</v>
      </c>
      <c r="O403" s="15">
        <v>3.94990081071328</v>
      </c>
      <c r="P403" s="15">
        <v>3.7909583698039202</v>
      </c>
      <c r="Q403" s="15">
        <v>3.8601758922981202</v>
      </c>
      <c r="R403" s="15">
        <v>1.5608932903316901</v>
      </c>
      <c r="S403" s="15">
        <v>0.64972179844543498</v>
      </c>
      <c r="T403" s="15">
        <v>0.13911480990265901</v>
      </c>
      <c r="U403" s="15">
        <v>0.27056328082605502</v>
      </c>
      <c r="V403" s="15">
        <v>0</v>
      </c>
      <c r="W403" s="15">
        <v>0</v>
      </c>
      <c r="X403" s="15">
        <v>0.92059351116199595</v>
      </c>
      <c r="Y403" s="15">
        <v>7.7052324904163194E-2</v>
      </c>
      <c r="Z403" s="15">
        <v>2.7910261670984399E-2</v>
      </c>
      <c r="AA403" s="15">
        <v>-0.27108288569158701</v>
      </c>
      <c r="AB403" s="15">
        <v>0.15198218314978501</v>
      </c>
      <c r="AC403" s="15">
        <v>7.8989153223876701E-2</v>
      </c>
      <c r="AE403">
        <f t="array" ref="AE403">IF(COUNTIF('Cost regression results'!$H$7:$H$10,1)=0,EXP(SUMPRODUCT(--B403:AC403,TRANSPOSE('Cost regression results'!$H$3:$H$30)))/(1+EXP(SUMPRODUCT(--B403:AC403,TRANSPOSE('Cost regression results'!$H$3:$H$30)))),1)</f>
        <v>0.11321144222124135</v>
      </c>
      <c r="AF403">
        <f>'cost part 2 bs coef'!AE403</f>
        <v>2548.5718815219589</v>
      </c>
      <c r="AG403">
        <f t="shared" si="6"/>
        <v>288.52749831160361</v>
      </c>
    </row>
    <row r="404" spans="1:33" x14ac:dyDescent="0.3">
      <c r="A404">
        <v>403</v>
      </c>
      <c r="B404" s="15">
        <v>-2.13020860716408</v>
      </c>
      <c r="C404" s="15">
        <v>2.0225782320651202</v>
      </c>
      <c r="D404" s="15">
        <v>3.33993547750987</v>
      </c>
      <c r="E404" s="15">
        <v>2.7460234798514498</v>
      </c>
      <c r="F404" s="15">
        <v>0</v>
      </c>
      <c r="G404" s="15">
        <v>0</v>
      </c>
      <c r="H404" s="15">
        <v>0</v>
      </c>
      <c r="I404" s="15">
        <v>0</v>
      </c>
      <c r="J404" s="15">
        <v>4.8848286839079602</v>
      </c>
      <c r="K404" s="15">
        <v>4.37409350932918</v>
      </c>
      <c r="L404" s="15">
        <v>4.5055131967655804</v>
      </c>
      <c r="M404" s="15">
        <v>3.34333000907696</v>
      </c>
      <c r="N404" s="15">
        <v>2.6185998714399101</v>
      </c>
      <c r="O404" s="15">
        <v>4.0926907119267701</v>
      </c>
      <c r="P404" s="15">
        <v>4.1116130116798297</v>
      </c>
      <c r="Q404" s="15">
        <v>3.73322191054443</v>
      </c>
      <c r="R404" s="15">
        <v>1.3664486652576699</v>
      </c>
      <c r="S404" s="15">
        <v>0.58684144201444899</v>
      </c>
      <c r="T404" s="15">
        <v>0.119535573614703</v>
      </c>
      <c r="U404" s="15">
        <v>0.25339337850988702</v>
      </c>
      <c r="V404" s="15">
        <v>0</v>
      </c>
      <c r="W404" s="15">
        <v>0</v>
      </c>
      <c r="X404" s="15">
        <v>1.0597666870976099</v>
      </c>
      <c r="Y404" s="15">
        <v>0.110652616293725</v>
      </c>
      <c r="Z404" s="15">
        <v>2.11379140940544E-2</v>
      </c>
      <c r="AA404" s="15">
        <v>-0.264284379357141</v>
      </c>
      <c r="AB404" s="15">
        <v>0.110916311659878</v>
      </c>
      <c r="AC404" s="15">
        <v>0.15899482324228201</v>
      </c>
      <c r="AE404">
        <f t="array" ref="AE404">IF(COUNTIF('Cost regression results'!$H$7:$H$10,1)=0,EXP(SUMPRODUCT(--B404:AC404,TRANSPOSE('Cost regression results'!$H$3:$H$30)))/(1+EXP(SUMPRODUCT(--B404:AC404,TRANSPOSE('Cost regression results'!$H$3:$H$30)))),1)</f>
        <v>0.11655460865274639</v>
      </c>
      <c r="AF404">
        <f>'cost part 2 bs coef'!AE404</f>
        <v>2569.5912195942597</v>
      </c>
      <c r="AG404">
        <f t="shared" si="6"/>
        <v>299.49769899734224</v>
      </c>
    </row>
    <row r="405" spans="1:33" x14ac:dyDescent="0.3">
      <c r="A405">
        <v>404</v>
      </c>
      <c r="B405" s="15">
        <v>-2.1244282136580401</v>
      </c>
      <c r="C405" s="15">
        <v>1.8948150478588199</v>
      </c>
      <c r="D405" s="15">
        <v>3.2714130096188501</v>
      </c>
      <c r="E405" s="15">
        <v>1.98455669357679</v>
      </c>
      <c r="F405" s="15">
        <v>0</v>
      </c>
      <c r="G405" s="15">
        <v>0</v>
      </c>
      <c r="H405" s="15">
        <v>0</v>
      </c>
      <c r="I405" s="15">
        <v>0</v>
      </c>
      <c r="J405" s="15">
        <v>4.9524985632990504</v>
      </c>
      <c r="K405" s="15">
        <v>4.6096026917053896</v>
      </c>
      <c r="L405" s="15">
        <v>4.7273526536404198</v>
      </c>
      <c r="M405" s="15">
        <v>3.0681137909462599</v>
      </c>
      <c r="N405" s="15">
        <v>2.3363218400236998</v>
      </c>
      <c r="O405" s="15">
        <v>3.9858162470040601</v>
      </c>
      <c r="P405" s="15">
        <v>4.5702439291782104</v>
      </c>
      <c r="Q405" s="15">
        <v>3.7488545994320699</v>
      </c>
      <c r="R405" s="15">
        <v>1.93370547668518</v>
      </c>
      <c r="S405" s="15">
        <v>0.44602699789489503</v>
      </c>
      <c r="T405" s="15">
        <v>0.12843609318645799</v>
      </c>
      <c r="U405" s="15">
        <v>0.26962384546929302</v>
      </c>
      <c r="V405" s="15">
        <v>0</v>
      </c>
      <c r="W405" s="15">
        <v>0</v>
      </c>
      <c r="X405" s="15">
        <v>0.98285731322097603</v>
      </c>
      <c r="Y405" s="15">
        <v>7.9482701894432503E-2</v>
      </c>
      <c r="Z405" s="15">
        <v>2.03247855865611E-2</v>
      </c>
      <c r="AA405" s="15">
        <v>-0.19656013325430099</v>
      </c>
      <c r="AB405" s="15">
        <v>9.4836671562294195E-2</v>
      </c>
      <c r="AC405" s="15">
        <v>4.6685463343476501E-2</v>
      </c>
      <c r="AE405">
        <f t="array" ref="AE405">IF(COUNTIF('Cost regression results'!$H$7:$H$10,1)=0,EXP(SUMPRODUCT(--B405:AC405,TRANSPOSE('Cost regression results'!$H$3:$H$30)))/(1+EXP(SUMPRODUCT(--B405:AC405,TRANSPOSE('Cost regression results'!$H$3:$H$30)))),1)</f>
        <v>0.11813411181020636</v>
      </c>
      <c r="AF405">
        <f>'cost part 2 bs coef'!AE405</f>
        <v>2527.6809106731439</v>
      </c>
      <c r="AG405">
        <f t="shared" si="6"/>
        <v>298.60533932198541</v>
      </c>
    </row>
    <row r="406" spans="1:33" x14ac:dyDescent="0.3">
      <c r="A406">
        <v>405</v>
      </c>
      <c r="B406" s="15">
        <v>-2.2320352079494601</v>
      </c>
      <c r="C406" s="15">
        <v>2.2274213947686201</v>
      </c>
      <c r="D406" s="15">
        <v>3.2209177670517199</v>
      </c>
      <c r="E406" s="15">
        <v>2.6470830746668601</v>
      </c>
      <c r="F406" s="15">
        <v>0</v>
      </c>
      <c r="G406" s="15">
        <v>0</v>
      </c>
      <c r="H406" s="15">
        <v>0</v>
      </c>
      <c r="I406" s="15">
        <v>0</v>
      </c>
      <c r="J406" s="15">
        <v>5.0015654389937696</v>
      </c>
      <c r="K406" s="15">
        <v>4.4910492276656502</v>
      </c>
      <c r="L406" s="15">
        <v>4.7520060536675803</v>
      </c>
      <c r="M406" s="15">
        <v>3.1583028503596799</v>
      </c>
      <c r="N406" s="15">
        <v>2.5840464948673501</v>
      </c>
      <c r="O406" s="15">
        <v>4.2649715060013103</v>
      </c>
      <c r="P406" s="15">
        <v>4.6384274064926698</v>
      </c>
      <c r="Q406" s="15">
        <v>3.8865731573678</v>
      </c>
      <c r="R406" s="15">
        <v>2.0531003624125899</v>
      </c>
      <c r="S406" s="15">
        <v>0.63566766858323998</v>
      </c>
      <c r="T406" s="15">
        <v>0.160883124779096</v>
      </c>
      <c r="U406" s="15">
        <v>0.29520819519104902</v>
      </c>
      <c r="V406" s="15">
        <v>0</v>
      </c>
      <c r="W406" s="15">
        <v>0</v>
      </c>
      <c r="X406" s="15">
        <v>1.0851113703678199</v>
      </c>
      <c r="Y406" s="15">
        <v>0.117094495114986</v>
      </c>
      <c r="Z406" s="15">
        <v>1.9669496045991199E-2</v>
      </c>
      <c r="AA406" s="15">
        <v>-0.22503322616402399</v>
      </c>
      <c r="AB406" s="15">
        <v>0.104844858870048</v>
      </c>
      <c r="AC406" s="15">
        <v>0.16170088613251499</v>
      </c>
      <c r="AE406">
        <f t="array" ref="AE406">IF(COUNTIF('Cost regression results'!$H$7:$H$10,1)=0,EXP(SUMPRODUCT(--B406:AC406,TRANSPOSE('Cost regression results'!$H$3:$H$30)))/(1+EXP(SUMPRODUCT(--B406:AC406,TRANSPOSE('Cost regression results'!$H$3:$H$30)))),1)</f>
        <v>0.11057110865519899</v>
      </c>
      <c r="AF406">
        <f>'cost part 2 bs coef'!AE406</f>
        <v>2461.7488267516442</v>
      </c>
      <c r="AG406">
        <f t="shared" si="6"/>
        <v>272.19829700456467</v>
      </c>
    </row>
    <row r="407" spans="1:33" x14ac:dyDescent="0.3">
      <c r="A407">
        <v>406</v>
      </c>
      <c r="B407" s="15">
        <v>-2.25746204709225</v>
      </c>
      <c r="C407" s="15">
        <v>2.0389629626148902</v>
      </c>
      <c r="D407" s="15">
        <v>3.2388399889641302</v>
      </c>
      <c r="E407" s="15">
        <v>2.4859208121485001</v>
      </c>
      <c r="F407" s="15">
        <v>0</v>
      </c>
      <c r="G407" s="15">
        <v>0</v>
      </c>
      <c r="H407" s="15">
        <v>0</v>
      </c>
      <c r="I407" s="15">
        <v>0</v>
      </c>
      <c r="J407" s="15">
        <v>4.6412798554618497</v>
      </c>
      <c r="K407" s="15">
        <v>4.5366814460914497</v>
      </c>
      <c r="L407" s="15">
        <v>4.3450116093273801</v>
      </c>
      <c r="M407" s="15">
        <v>2.49265961419685</v>
      </c>
      <c r="N407" s="15">
        <v>2.4690489840832401</v>
      </c>
      <c r="O407" s="15">
        <v>4.0080091050189797</v>
      </c>
      <c r="P407" s="15">
        <v>4.8120008296019297</v>
      </c>
      <c r="Q407" s="15">
        <v>3.91077023266284</v>
      </c>
      <c r="R407" s="15">
        <v>1.3855172796050499</v>
      </c>
      <c r="S407" s="15">
        <v>0.71942776688111498</v>
      </c>
      <c r="T407" s="15">
        <v>0.17698897534154601</v>
      </c>
      <c r="U407" s="15">
        <v>0.27248148931600702</v>
      </c>
      <c r="V407" s="15">
        <v>0</v>
      </c>
      <c r="W407" s="15">
        <v>0</v>
      </c>
      <c r="X407" s="15">
        <v>1.0897085359735701</v>
      </c>
      <c r="Y407" s="15">
        <v>9.0897412616330706E-2</v>
      </c>
      <c r="Z407" s="15">
        <v>2.4997610483206201E-2</v>
      </c>
      <c r="AA407" s="15">
        <v>-0.182161374516778</v>
      </c>
      <c r="AB407" s="15">
        <v>0.17261722518853301</v>
      </c>
      <c r="AC407" s="15">
        <v>8.9802669027116394E-2</v>
      </c>
      <c r="AE407">
        <f t="array" ref="AE407">IF(COUNTIF('Cost regression results'!$H$7:$H$10,1)=0,EXP(SUMPRODUCT(--B407:AC407,TRANSPOSE('Cost regression results'!$H$3:$H$30)))/(1+EXP(SUMPRODUCT(--B407:AC407,TRANSPOSE('Cost regression results'!$H$3:$H$30)))),1)</f>
        <v>0.10929414687125669</v>
      </c>
      <c r="AF407">
        <f>'cost part 2 bs coef'!AE407</f>
        <v>2534.5075038878467</v>
      </c>
      <c r="AG407">
        <f t="shared" si="6"/>
        <v>277.00683537622052</v>
      </c>
    </row>
    <row r="408" spans="1:33" x14ac:dyDescent="0.3">
      <c r="A408">
        <v>407</v>
      </c>
      <c r="B408" s="15">
        <v>-2.20080399251703</v>
      </c>
      <c r="C408" s="15">
        <v>2.12584383754072</v>
      </c>
      <c r="D408" s="15">
        <v>3.6741180728950198</v>
      </c>
      <c r="E408" s="15">
        <v>2.54221451420235</v>
      </c>
      <c r="F408" s="15">
        <v>0</v>
      </c>
      <c r="G408" s="15">
        <v>0</v>
      </c>
      <c r="H408" s="15">
        <v>0</v>
      </c>
      <c r="I408" s="15">
        <v>0</v>
      </c>
      <c r="J408" s="15">
        <v>4.8179270271691204</v>
      </c>
      <c r="K408" s="15">
        <v>4.4801626176596896</v>
      </c>
      <c r="L408" s="15">
        <v>4.5104083011526601</v>
      </c>
      <c r="M408" s="15">
        <v>3.4578353873718601</v>
      </c>
      <c r="N408" s="15">
        <v>2.3456546033921502</v>
      </c>
      <c r="O408" s="15">
        <v>4.1026042494129404</v>
      </c>
      <c r="P408" s="15">
        <v>4.4027445719974798</v>
      </c>
      <c r="Q408" s="15">
        <v>3.9240180154300699</v>
      </c>
      <c r="R408" s="15">
        <v>1.87343644162219</v>
      </c>
      <c r="S408" s="15">
        <v>0.72479096612606497</v>
      </c>
      <c r="T408" s="15">
        <v>0.13844721740229299</v>
      </c>
      <c r="U408" s="15">
        <v>0.23112636770890099</v>
      </c>
      <c r="V408" s="15">
        <v>0</v>
      </c>
      <c r="W408" s="15">
        <v>0</v>
      </c>
      <c r="X408" s="15">
        <v>0.87137310024538595</v>
      </c>
      <c r="Y408" s="15">
        <v>7.8927965192807301E-2</v>
      </c>
      <c r="Z408" s="15">
        <v>2.5886624547356098E-2</v>
      </c>
      <c r="AA408" s="15">
        <v>-0.18506901391889799</v>
      </c>
      <c r="AB408" s="15">
        <v>0.10898403438470999</v>
      </c>
      <c r="AC408" s="15">
        <v>5.2389842133998103E-2</v>
      </c>
      <c r="AE408">
        <f t="array" ref="AE408">IF(COUNTIF('Cost regression results'!$H$7:$H$10,1)=0,EXP(SUMPRODUCT(--B408:AC408,TRANSPOSE('Cost regression results'!$H$3:$H$30)))/(1+EXP(SUMPRODUCT(--B408:AC408,TRANSPOSE('Cost regression results'!$H$3:$H$30)))),1)</f>
        <v>0.11100884410815914</v>
      </c>
      <c r="AF408">
        <f>'cost part 2 bs coef'!AE408</f>
        <v>2592.1686316665505</v>
      </c>
      <c r="AG408">
        <f t="shared" si="6"/>
        <v>287.7536435347323</v>
      </c>
    </row>
    <row r="409" spans="1:33" x14ac:dyDescent="0.3">
      <c r="A409">
        <v>408</v>
      </c>
      <c r="B409" s="15">
        <v>-2.27225783010805</v>
      </c>
      <c r="C409" s="15">
        <v>2.0640091324904501</v>
      </c>
      <c r="D409" s="15">
        <v>3.9284003325011199</v>
      </c>
      <c r="E409" s="15">
        <v>2.4734778798852601</v>
      </c>
      <c r="F409" s="15">
        <v>0</v>
      </c>
      <c r="G409" s="15">
        <v>0</v>
      </c>
      <c r="H409" s="15">
        <v>0</v>
      </c>
      <c r="I409" s="15">
        <v>0</v>
      </c>
      <c r="J409" s="15">
        <v>5.2735719637539402</v>
      </c>
      <c r="K409" s="15">
        <v>4.3055739999216298</v>
      </c>
      <c r="L409" s="15">
        <v>4.43889128220993</v>
      </c>
      <c r="M409" s="15">
        <v>2.9145789821272801</v>
      </c>
      <c r="N409" s="15">
        <v>2.3024205040615802</v>
      </c>
      <c r="O409" s="15">
        <v>4.0300293025890204</v>
      </c>
      <c r="P409" s="15">
        <v>4.4034079466253404</v>
      </c>
      <c r="Q409" s="15">
        <v>3.95979928962567</v>
      </c>
      <c r="R409" s="15">
        <v>1.5210413293435401</v>
      </c>
      <c r="S409" s="15">
        <v>0.66350309839413502</v>
      </c>
      <c r="T409" s="15">
        <v>0.13659559486763401</v>
      </c>
      <c r="U409" s="15">
        <v>0.28002273468795802</v>
      </c>
      <c r="V409" s="15">
        <v>0</v>
      </c>
      <c r="W409" s="15">
        <v>0</v>
      </c>
      <c r="X409" s="15">
        <v>0.77531939750735201</v>
      </c>
      <c r="Y409" s="15">
        <v>0.12740948295119101</v>
      </c>
      <c r="Z409" s="15">
        <v>2.1779843347890598E-2</v>
      </c>
      <c r="AA409" s="15">
        <v>-0.14635175417465399</v>
      </c>
      <c r="AB409" s="15">
        <v>0.11068889151059599</v>
      </c>
      <c r="AC409" s="15">
        <v>9.1406990450539502E-2</v>
      </c>
      <c r="AE409">
        <f t="array" ref="AE409">IF(COUNTIF('Cost regression results'!$H$7:$H$10,1)=0,EXP(SUMPRODUCT(--B409:AC409,TRANSPOSE('Cost regression results'!$H$3:$H$30)))/(1+EXP(SUMPRODUCT(--B409:AC409,TRANSPOSE('Cost regression results'!$H$3:$H$30)))),1)</f>
        <v>0.10424639270363872</v>
      </c>
      <c r="AF409">
        <f>'cost part 2 bs coef'!AE409</f>
        <v>2504.9255147714484</v>
      </c>
      <c r="AG409">
        <f t="shared" si="6"/>
        <v>261.12944890622879</v>
      </c>
    </row>
    <row r="410" spans="1:33" x14ac:dyDescent="0.3">
      <c r="A410">
        <v>409</v>
      </c>
      <c r="B410" s="15">
        <v>-2.3023292603720602</v>
      </c>
      <c r="C410" s="15">
        <v>2.1742498743479599</v>
      </c>
      <c r="D410" s="15">
        <v>3.47397953917927</v>
      </c>
      <c r="E410" s="15">
        <v>2.75710889865341</v>
      </c>
      <c r="F410" s="15">
        <v>0</v>
      </c>
      <c r="G410" s="15">
        <v>0</v>
      </c>
      <c r="H410" s="15">
        <v>0</v>
      </c>
      <c r="I410" s="15">
        <v>0</v>
      </c>
      <c r="J410" s="15">
        <v>4.9959581621562599</v>
      </c>
      <c r="K410" s="15">
        <v>4.7712396870998202</v>
      </c>
      <c r="L410" s="15">
        <v>4.0901207923890697</v>
      </c>
      <c r="M410" s="15">
        <v>2.9102388010264102</v>
      </c>
      <c r="N410" s="15">
        <v>2.5106511914449499</v>
      </c>
      <c r="O410" s="15">
        <v>3.7972175035976501</v>
      </c>
      <c r="P410" s="15">
        <v>4.3481068869697301</v>
      </c>
      <c r="Q410" s="15">
        <v>3.9974251619090002</v>
      </c>
      <c r="R410" s="15">
        <v>2.4817378861132098</v>
      </c>
      <c r="S410" s="15">
        <v>0.51772804712394804</v>
      </c>
      <c r="T410" s="15">
        <v>0.14465760201077099</v>
      </c>
      <c r="U410" s="15">
        <v>0.254098061544062</v>
      </c>
      <c r="V410" s="15">
        <v>0</v>
      </c>
      <c r="W410" s="15">
        <v>0</v>
      </c>
      <c r="X410" s="15">
        <v>1.0318418540062599</v>
      </c>
      <c r="Y410" s="15">
        <v>9.9689568986548904E-2</v>
      </c>
      <c r="Z410" s="15">
        <v>2.46629785796844E-2</v>
      </c>
      <c r="AA410" s="15">
        <v>-0.16065974042602499</v>
      </c>
      <c r="AB410" s="15">
        <v>0.221961187851069</v>
      </c>
      <c r="AC410" s="15">
        <v>7.7611105730648403E-2</v>
      </c>
      <c r="AE410">
        <f t="array" ref="AE410">IF(COUNTIF('Cost regression results'!$H$7:$H$10,1)=0,EXP(SUMPRODUCT(--B410:AC410,TRANSPOSE('Cost regression results'!$H$3:$H$30)))/(1+EXP(SUMPRODUCT(--B410:AC410,TRANSPOSE('Cost regression results'!$H$3:$H$30)))),1)</f>
        <v>0.10202395591440644</v>
      </c>
      <c r="AF410">
        <f>'cost part 2 bs coef'!AE410</f>
        <v>2595.3713918398535</v>
      </c>
      <c r="AG410">
        <f t="shared" si="6"/>
        <v>264.79005646258088</v>
      </c>
    </row>
    <row r="411" spans="1:33" x14ac:dyDescent="0.3">
      <c r="A411">
        <v>410</v>
      </c>
      <c r="B411" s="15">
        <v>-2.1341407697651298</v>
      </c>
      <c r="C411" s="15">
        <v>2.3323505721413902</v>
      </c>
      <c r="D411" s="15">
        <v>4.0411614678093999</v>
      </c>
      <c r="E411" s="15">
        <v>2.67917386378697</v>
      </c>
      <c r="F411" s="15">
        <v>0</v>
      </c>
      <c r="G411" s="15">
        <v>0</v>
      </c>
      <c r="H411" s="15">
        <v>0</v>
      </c>
      <c r="I411" s="15">
        <v>0</v>
      </c>
      <c r="J411" s="15">
        <v>5.0779351493090603</v>
      </c>
      <c r="K411" s="15">
        <v>4.6462721474743498</v>
      </c>
      <c r="L411" s="15">
        <v>4.3814061424039297</v>
      </c>
      <c r="M411" s="15">
        <v>2.6013736249072101</v>
      </c>
      <c r="N411" s="15">
        <v>2.5860228626896</v>
      </c>
      <c r="O411" s="15">
        <v>4.1085367263199801</v>
      </c>
      <c r="P411" s="15">
        <v>4.4739751752803096</v>
      </c>
      <c r="Q411" s="15">
        <v>3.8517573611498199</v>
      </c>
      <c r="R411" s="15">
        <v>2.3520838602621099</v>
      </c>
      <c r="S411" s="15">
        <v>0.59505182560355596</v>
      </c>
      <c r="T411" s="15">
        <v>0.144046288780797</v>
      </c>
      <c r="U411" s="15">
        <v>0.232410870455904</v>
      </c>
      <c r="V411" s="15">
        <v>0</v>
      </c>
      <c r="W411" s="15">
        <v>0</v>
      </c>
      <c r="X411" s="15">
        <v>1.03936439440322</v>
      </c>
      <c r="Y411" s="15">
        <v>6.7604815495123205E-2</v>
      </c>
      <c r="Z411" s="15">
        <v>2.1585221801458099E-2</v>
      </c>
      <c r="AA411" s="15">
        <v>-0.158675604388683</v>
      </c>
      <c r="AB411" s="15">
        <v>4.5861023478203602E-2</v>
      </c>
      <c r="AC411" s="15">
        <v>2.5864523155353099E-2</v>
      </c>
      <c r="AE411">
        <f t="array" ref="AE411">IF(COUNTIF('Cost regression results'!$H$7:$H$10,1)=0,EXP(SUMPRODUCT(--B411:AC411,TRANSPOSE('Cost regression results'!$H$3:$H$30)))/(1+EXP(SUMPRODUCT(--B411:AC411,TRANSPOSE('Cost regression results'!$H$3:$H$30)))),1)</f>
        <v>0.11865760299907666</v>
      </c>
      <c r="AF411">
        <f>'cost part 2 bs coef'!AE411</f>
        <v>2744.0927889849431</v>
      </c>
      <c r="AG411">
        <f t="shared" si="6"/>
        <v>325.6074727480044</v>
      </c>
    </row>
    <row r="412" spans="1:33" x14ac:dyDescent="0.3">
      <c r="A412">
        <v>411</v>
      </c>
      <c r="B412" s="15">
        <v>-2.2639462753416302</v>
      </c>
      <c r="C412" s="15">
        <v>1.58301134602102</v>
      </c>
      <c r="D412" s="15">
        <v>3.1698967179300901</v>
      </c>
      <c r="E412" s="15">
        <v>2.7189508027018299</v>
      </c>
      <c r="F412" s="15">
        <v>0</v>
      </c>
      <c r="G412" s="15">
        <v>0</v>
      </c>
      <c r="H412" s="15">
        <v>0</v>
      </c>
      <c r="I412" s="15">
        <v>0</v>
      </c>
      <c r="J412" s="15">
        <v>4.7802531167172804</v>
      </c>
      <c r="K412" s="15">
        <v>4.6913889252691003</v>
      </c>
      <c r="L412" s="15">
        <v>4.6866030994150298</v>
      </c>
      <c r="M412" s="15">
        <v>2.7682371046448702</v>
      </c>
      <c r="N412" s="15">
        <v>2.7642322180929799</v>
      </c>
      <c r="O412" s="15">
        <v>3.81822966080431</v>
      </c>
      <c r="P412" s="15">
        <v>4.1576132578414402</v>
      </c>
      <c r="Q412" s="15">
        <v>3.6782639745585701</v>
      </c>
      <c r="R412" s="15">
        <v>1.9461236827142101</v>
      </c>
      <c r="S412" s="15">
        <v>0.52441534295478398</v>
      </c>
      <c r="T412" s="15">
        <v>0.170413398015894</v>
      </c>
      <c r="U412" s="15">
        <v>0.33251614377526501</v>
      </c>
      <c r="V412" s="15">
        <v>0</v>
      </c>
      <c r="W412" s="15">
        <v>0</v>
      </c>
      <c r="X412" s="15">
        <v>0.96442857399093296</v>
      </c>
      <c r="Y412" s="15">
        <v>0.142116382767769</v>
      </c>
      <c r="Z412" s="15">
        <v>2.3179175913191699E-2</v>
      </c>
      <c r="AA412" s="15">
        <v>-0.232223634482431</v>
      </c>
      <c r="AB412" s="15">
        <v>0.14248324108636001</v>
      </c>
      <c r="AC412" s="15">
        <v>0.101605325679423</v>
      </c>
      <c r="AE412">
        <f t="array" ref="AE412">IF(COUNTIF('Cost regression results'!$H$7:$H$10,1)=0,EXP(SUMPRODUCT(--B412:AC412,TRANSPOSE('Cost regression results'!$H$3:$H$30)))/(1+EXP(SUMPRODUCT(--B412:AC412,TRANSPOSE('Cost regression results'!$H$3:$H$30)))),1)</f>
        <v>0.10815197771357297</v>
      </c>
      <c r="AF412">
        <f>'cost part 2 bs coef'!AE412</f>
        <v>2587.0316459073342</v>
      </c>
      <c r="AG412">
        <f t="shared" si="6"/>
        <v>279.79258891247804</v>
      </c>
    </row>
    <row r="413" spans="1:33" x14ac:dyDescent="0.3">
      <c r="A413">
        <v>412</v>
      </c>
      <c r="B413" s="15">
        <v>-2.2512911407424898</v>
      </c>
      <c r="C413" s="15">
        <v>2.1552441532321298</v>
      </c>
      <c r="D413" s="15">
        <v>4.07666827097575</v>
      </c>
      <c r="E413" s="15">
        <v>2.5812640773612801</v>
      </c>
      <c r="F413" s="15">
        <v>0</v>
      </c>
      <c r="G413" s="15">
        <v>0</v>
      </c>
      <c r="H413" s="15">
        <v>0</v>
      </c>
      <c r="I413" s="15">
        <v>0</v>
      </c>
      <c r="J413" s="15">
        <v>5.3364276909379402</v>
      </c>
      <c r="K413" s="15">
        <v>4.4895057601160699</v>
      </c>
      <c r="L413" s="15">
        <v>3.8570569562080701</v>
      </c>
      <c r="M413" s="15">
        <v>2.9853481298670901</v>
      </c>
      <c r="N413" s="15">
        <v>2.4582776346614299</v>
      </c>
      <c r="O413" s="15">
        <v>4.0723318200187499</v>
      </c>
      <c r="P413" s="15">
        <v>4.8899031336850003</v>
      </c>
      <c r="Q413" s="15">
        <v>3.9597920956939099</v>
      </c>
      <c r="R413" s="15">
        <v>1.7467031879075401</v>
      </c>
      <c r="S413" s="15">
        <v>0.74862950648249005</v>
      </c>
      <c r="T413" s="15">
        <v>0.114363047218615</v>
      </c>
      <c r="U413" s="15">
        <v>0.26601945784694803</v>
      </c>
      <c r="V413" s="15">
        <v>0</v>
      </c>
      <c r="W413" s="15">
        <v>0</v>
      </c>
      <c r="X413" s="15">
        <v>1.0371740553208999</v>
      </c>
      <c r="Y413" s="15">
        <v>9.2150597739239906E-2</v>
      </c>
      <c r="Z413" s="15">
        <v>2.4404202394327501E-2</v>
      </c>
      <c r="AA413" s="15">
        <v>-0.20731559312047099</v>
      </c>
      <c r="AB413" s="15">
        <v>0.139010601686133</v>
      </c>
      <c r="AC413" s="15">
        <v>9.4380871724853502E-2</v>
      </c>
      <c r="AE413">
        <f t="array" ref="AE413">IF(COUNTIF('Cost regression results'!$H$7:$H$10,1)=0,EXP(SUMPRODUCT(--B413:AC413,TRANSPOSE('Cost regression results'!$H$3:$H$30)))/(1+EXP(SUMPRODUCT(--B413:AC413,TRANSPOSE('Cost regression results'!$H$3:$H$30)))),1)</f>
        <v>0.10395700145228198</v>
      </c>
      <c r="AF413">
        <f>'cost part 2 bs coef'!AE413</f>
        <v>2526.3754793035168</v>
      </c>
      <c r="AG413">
        <f t="shared" si="6"/>
        <v>262.6344193709653</v>
      </c>
    </row>
    <row r="414" spans="1:33" x14ac:dyDescent="0.3">
      <c r="A414">
        <v>413</v>
      </c>
      <c r="B414" s="15">
        <v>-2.2884853005363102</v>
      </c>
      <c r="C414" s="15">
        <v>2.07739533102494</v>
      </c>
      <c r="D414" s="15">
        <v>4.3583777711810798</v>
      </c>
      <c r="E414" s="15">
        <v>2.4451571468531599</v>
      </c>
      <c r="F414" s="15">
        <v>0</v>
      </c>
      <c r="G414" s="15">
        <v>0</v>
      </c>
      <c r="H414" s="15">
        <v>0</v>
      </c>
      <c r="I414" s="15">
        <v>0</v>
      </c>
      <c r="J414" s="15">
        <v>5.0133253865429497</v>
      </c>
      <c r="K414" s="15">
        <v>4.52934634704964</v>
      </c>
      <c r="L414" s="15">
        <v>3.9131609979075099</v>
      </c>
      <c r="M414" s="15">
        <v>2.7965528013710901</v>
      </c>
      <c r="N414" s="15">
        <v>2.2788430199914198</v>
      </c>
      <c r="O414" s="15">
        <v>3.8993625189561798</v>
      </c>
      <c r="P414" s="15">
        <v>3.7650653598808002</v>
      </c>
      <c r="Q414" s="15">
        <v>3.7319498558982298</v>
      </c>
      <c r="R414" s="15">
        <v>1.7910734993184501</v>
      </c>
      <c r="S414" s="15">
        <v>0.56024246600516003</v>
      </c>
      <c r="T414" s="15">
        <v>0.10850124721594701</v>
      </c>
      <c r="U414" s="15">
        <v>0.18697356830650699</v>
      </c>
      <c r="V414" s="15">
        <v>0</v>
      </c>
      <c r="W414" s="15">
        <v>0</v>
      </c>
      <c r="X414" s="15">
        <v>0.99019780490604603</v>
      </c>
      <c r="Y414" s="15">
        <v>0.12577303239348001</v>
      </c>
      <c r="Z414" s="15">
        <v>2.3677410996190099E-2</v>
      </c>
      <c r="AA414" s="15">
        <v>-0.16093448617794401</v>
      </c>
      <c r="AB414" s="15">
        <v>0.13663338386242099</v>
      </c>
      <c r="AC414" s="15">
        <v>0.149997425077154</v>
      </c>
      <c r="AE414">
        <f t="array" ref="AE414">IF(COUNTIF('Cost regression results'!$H$7:$H$10,1)=0,EXP(SUMPRODUCT(--B414:AC414,TRANSPOSE('Cost regression results'!$H$3:$H$30)))/(1+EXP(SUMPRODUCT(--B414:AC414,TRANSPOSE('Cost regression results'!$H$3:$H$30)))),1)</f>
        <v>0.10005998625485564</v>
      </c>
      <c r="AF414">
        <f>'cost part 2 bs coef'!AE414</f>
        <v>2554.9620022062281</v>
      </c>
      <c r="AG414">
        <f t="shared" si="6"/>
        <v>255.64946282243363</v>
      </c>
    </row>
    <row r="415" spans="1:33" x14ac:dyDescent="0.3">
      <c r="A415">
        <v>414</v>
      </c>
      <c r="B415" s="15">
        <v>-2.2029266812155099</v>
      </c>
      <c r="C415" s="15">
        <v>1.80872150791257</v>
      </c>
      <c r="D415" s="15">
        <v>3.5096375709787702</v>
      </c>
      <c r="E415" s="15">
        <v>2.6668322883448501</v>
      </c>
      <c r="F415" s="15">
        <v>0</v>
      </c>
      <c r="G415" s="15">
        <v>0</v>
      </c>
      <c r="H415" s="15">
        <v>0</v>
      </c>
      <c r="I415" s="15">
        <v>0</v>
      </c>
      <c r="J415" s="15">
        <v>5.0321982291373502</v>
      </c>
      <c r="K415" s="15">
        <v>4.1304643955682296</v>
      </c>
      <c r="L415" s="15">
        <v>4.8191299787884097</v>
      </c>
      <c r="M415" s="15">
        <v>2.6705884049369599</v>
      </c>
      <c r="N415" s="15">
        <v>2.4539917809032201</v>
      </c>
      <c r="O415" s="15">
        <v>4.2282983312780997</v>
      </c>
      <c r="P415" s="15">
        <v>4.2190003285969198</v>
      </c>
      <c r="Q415" s="15">
        <v>3.8333701843714199</v>
      </c>
      <c r="R415" s="15">
        <v>1.7413465841009901</v>
      </c>
      <c r="S415" s="15">
        <v>0.71426437380555796</v>
      </c>
      <c r="T415" s="15">
        <v>0.14330922158954701</v>
      </c>
      <c r="U415" s="15">
        <v>0.35005158746499998</v>
      </c>
      <c r="V415" s="15">
        <v>0</v>
      </c>
      <c r="W415" s="15">
        <v>0</v>
      </c>
      <c r="X415" s="15">
        <v>1.05902721139122</v>
      </c>
      <c r="Y415" s="15">
        <v>3.0328772944814099E-2</v>
      </c>
      <c r="Z415" s="15">
        <v>2.3076934514016802E-2</v>
      </c>
      <c r="AA415" s="15">
        <v>-0.14495584794998201</v>
      </c>
      <c r="AB415" s="15">
        <v>0.104814481273254</v>
      </c>
      <c r="AC415" s="15">
        <v>0.11805365146444401</v>
      </c>
      <c r="AE415">
        <f t="array" ref="AE415">IF(COUNTIF('Cost regression results'!$H$7:$H$10,1)=0,EXP(SUMPRODUCT(--B415:AC415,TRANSPOSE('Cost regression results'!$H$3:$H$30)))/(1+EXP(SUMPRODUCT(--B415:AC415,TRANSPOSE('Cost regression results'!$H$3:$H$30)))),1)</f>
        <v>0.1114741204746762</v>
      </c>
      <c r="AF415">
        <f>'cost part 2 bs coef'!AE415</f>
        <v>2621.7253609838331</v>
      </c>
      <c r="AG415">
        <f t="shared" si="6"/>
        <v>292.25452874182577</v>
      </c>
    </row>
    <row r="416" spans="1:33" x14ac:dyDescent="0.3">
      <c r="A416">
        <v>415</v>
      </c>
      <c r="B416" s="15">
        <v>-2.20897617261519</v>
      </c>
      <c r="C416" s="15">
        <v>2.2539017491521798</v>
      </c>
      <c r="D416" s="15">
        <v>3.9666647830662298</v>
      </c>
      <c r="E416" s="15">
        <v>2.5825674629193598</v>
      </c>
      <c r="F416" s="15">
        <v>0</v>
      </c>
      <c r="G416" s="15">
        <v>0</v>
      </c>
      <c r="H416" s="15">
        <v>0</v>
      </c>
      <c r="I416" s="15">
        <v>0</v>
      </c>
      <c r="J416" s="15">
        <v>4.7073776355622696</v>
      </c>
      <c r="K416" s="15">
        <v>4.4078199389538399</v>
      </c>
      <c r="L416" s="15">
        <v>4.5283350228898804</v>
      </c>
      <c r="M416" s="15">
        <v>2.6470901771484998</v>
      </c>
      <c r="N416" s="15">
        <v>2.4226637630255401</v>
      </c>
      <c r="O416" s="15">
        <v>4.0521892037829197</v>
      </c>
      <c r="P416" s="15">
        <v>4.08229273129046</v>
      </c>
      <c r="Q416" s="15">
        <v>3.8129418029669901</v>
      </c>
      <c r="R416" s="15">
        <v>1.6939108104605001</v>
      </c>
      <c r="S416" s="15">
        <v>0.67593238579245296</v>
      </c>
      <c r="T416" s="15">
        <v>0.168737472260829</v>
      </c>
      <c r="U416" s="15">
        <v>0.248687650234199</v>
      </c>
      <c r="V416" s="15">
        <v>0</v>
      </c>
      <c r="W416" s="15">
        <v>0</v>
      </c>
      <c r="X416" s="15">
        <v>0.86481537126582397</v>
      </c>
      <c r="Y416" s="15">
        <v>8.6281723202782698E-2</v>
      </c>
      <c r="Z416" s="15">
        <v>2.1061103758544999E-2</v>
      </c>
      <c r="AA416" s="15">
        <v>-0.19533211996572999</v>
      </c>
      <c r="AB416" s="15">
        <v>7.9965214164620393E-2</v>
      </c>
      <c r="AC416" s="15">
        <v>9.4562159994583297E-2</v>
      </c>
      <c r="AE416">
        <f t="array" ref="AE416">IF(COUNTIF('Cost regression results'!$H$7:$H$10,1)=0,EXP(SUMPRODUCT(--B416:AC416,TRANSPOSE('Cost regression results'!$H$3:$H$30)))/(1+EXP(SUMPRODUCT(--B416:AC416,TRANSPOSE('Cost regression results'!$H$3:$H$30)))),1)</f>
        <v>0.11354999806815001</v>
      </c>
      <c r="AF416">
        <f>'cost part 2 bs coef'!AE416</f>
        <v>2462.4191149735561</v>
      </c>
      <c r="AG416">
        <f t="shared" si="6"/>
        <v>279.60768574822299</v>
      </c>
    </row>
    <row r="417" spans="1:33" x14ac:dyDescent="0.3">
      <c r="A417">
        <v>416</v>
      </c>
      <c r="B417" s="15">
        <v>-2.0937106291818801</v>
      </c>
      <c r="C417" s="15">
        <v>2.0025062838610701</v>
      </c>
      <c r="D417" s="15">
        <v>3.2932670885590798</v>
      </c>
      <c r="E417" s="15">
        <v>2.2907072018877201</v>
      </c>
      <c r="F417" s="15">
        <v>0</v>
      </c>
      <c r="G417" s="15">
        <v>0</v>
      </c>
      <c r="H417" s="15">
        <v>0</v>
      </c>
      <c r="I417" s="15">
        <v>0</v>
      </c>
      <c r="J417" s="15">
        <v>4.8543994103590302</v>
      </c>
      <c r="K417" s="15">
        <v>4.0049079435042501</v>
      </c>
      <c r="L417" s="15">
        <v>4.6993960424682699</v>
      </c>
      <c r="M417" s="15">
        <v>3.0950670869792298</v>
      </c>
      <c r="N417" s="15">
        <v>2.3346131703629598</v>
      </c>
      <c r="O417" s="15">
        <v>4.1459701559374302</v>
      </c>
      <c r="P417" s="15">
        <v>4.1577819151541098</v>
      </c>
      <c r="Q417" s="15">
        <v>3.72420231230066</v>
      </c>
      <c r="R417" s="15">
        <v>1.8886098389477699</v>
      </c>
      <c r="S417" s="15">
        <v>0.52772096872422303</v>
      </c>
      <c r="T417" s="15">
        <v>0.109245594451973</v>
      </c>
      <c r="U417" s="15">
        <v>0.23219823679583201</v>
      </c>
      <c r="V417" s="15">
        <v>0</v>
      </c>
      <c r="W417" s="15">
        <v>0</v>
      </c>
      <c r="X417" s="15">
        <v>0.93866393954507898</v>
      </c>
      <c r="Y417" s="15">
        <v>6.5182432644789706E-2</v>
      </c>
      <c r="Z417" s="15">
        <v>2.3979151467336E-2</v>
      </c>
      <c r="AA417" s="15">
        <v>-0.189613977721282</v>
      </c>
      <c r="AB417" s="15">
        <v>9.5584709366361806E-2</v>
      </c>
      <c r="AC417" s="15">
        <v>7.76826564342043E-2</v>
      </c>
      <c r="AE417">
        <f t="array" ref="AE417">IF(COUNTIF('Cost regression results'!$H$7:$H$10,1)=0,EXP(SUMPRODUCT(--B417:AC417,TRANSPOSE('Cost regression results'!$H$3:$H$30)))/(1+EXP(SUMPRODUCT(--B417:AC417,TRANSPOSE('Cost regression results'!$H$3:$H$30)))),1)</f>
        <v>0.11907169626580527</v>
      </c>
      <c r="AF417">
        <f>'cost part 2 bs coef'!AE417</f>
        <v>2522.8169075410483</v>
      </c>
      <c r="AG417">
        <f t="shared" si="6"/>
        <v>300.39608854896585</v>
      </c>
    </row>
    <row r="418" spans="1:33" x14ac:dyDescent="0.3">
      <c r="A418">
        <v>417</v>
      </c>
      <c r="B418" s="15">
        <v>-2.21801588153104</v>
      </c>
      <c r="C418" s="15">
        <v>1.85754165681565</v>
      </c>
      <c r="D418" s="15">
        <v>3.5532242484759502</v>
      </c>
      <c r="E418" s="15">
        <v>2.8004370237146201</v>
      </c>
      <c r="F418" s="15">
        <v>0</v>
      </c>
      <c r="G418" s="15">
        <v>0</v>
      </c>
      <c r="H418" s="15">
        <v>0</v>
      </c>
      <c r="I418" s="15">
        <v>0</v>
      </c>
      <c r="J418" s="15">
        <v>5.0348153480600404</v>
      </c>
      <c r="K418" s="15">
        <v>4.5750113174146003</v>
      </c>
      <c r="L418" s="15">
        <v>4.1384513362328903</v>
      </c>
      <c r="M418" s="15">
        <v>2.87651879187991</v>
      </c>
      <c r="N418" s="15">
        <v>2.33812655422361</v>
      </c>
      <c r="O418" s="15">
        <v>3.7792123306421401</v>
      </c>
      <c r="P418" s="15">
        <v>4.4645945210545301</v>
      </c>
      <c r="Q418" s="15">
        <v>4.0055768046917803</v>
      </c>
      <c r="R418" s="15">
        <v>1.5552793462211001</v>
      </c>
      <c r="S418" s="15">
        <v>0.59259112721811702</v>
      </c>
      <c r="T418" s="15">
        <v>0.186141884016542</v>
      </c>
      <c r="U418" s="15">
        <v>0.20446902701308101</v>
      </c>
      <c r="V418" s="15">
        <v>0</v>
      </c>
      <c r="W418" s="15">
        <v>0</v>
      </c>
      <c r="X418" s="15">
        <v>1.1484003267598299</v>
      </c>
      <c r="Y418" s="15">
        <v>6.6470129430470495E-2</v>
      </c>
      <c r="Z418" s="15">
        <v>2.19801935134823E-2</v>
      </c>
      <c r="AA418" s="15">
        <v>-0.23666773108672401</v>
      </c>
      <c r="AB418" s="15">
        <v>0.12564693988728901</v>
      </c>
      <c r="AC418" s="15">
        <v>9.5821655963572394E-2</v>
      </c>
      <c r="AE418">
        <f t="array" ref="AE418">IF(COUNTIF('Cost regression results'!$H$7:$H$10,1)=0,EXP(SUMPRODUCT(--B418:AC418,TRANSPOSE('Cost regression results'!$H$3:$H$30)))/(1+EXP(SUMPRODUCT(--B418:AC418,TRANSPOSE('Cost regression results'!$H$3:$H$30)))),1)</f>
        <v>0.11432952248532299</v>
      </c>
      <c r="AF418">
        <f>'cost part 2 bs coef'!AE418</f>
        <v>2601.7011422303699</v>
      </c>
      <c r="AG418">
        <f t="shared" si="6"/>
        <v>297.45124924071757</v>
      </c>
    </row>
    <row r="419" spans="1:33" x14ac:dyDescent="0.3">
      <c r="A419">
        <v>418</v>
      </c>
      <c r="B419" s="15">
        <v>-2.2146388469775902</v>
      </c>
      <c r="C419" s="15">
        <v>2.0730632280617902</v>
      </c>
      <c r="D419" s="15">
        <v>3.0912786213387098</v>
      </c>
      <c r="E419" s="15">
        <v>2.6057006893857801</v>
      </c>
      <c r="F419" s="15">
        <v>0</v>
      </c>
      <c r="G419" s="15">
        <v>0</v>
      </c>
      <c r="H419" s="15">
        <v>0</v>
      </c>
      <c r="I419" s="15">
        <v>0</v>
      </c>
      <c r="J419" s="15">
        <v>4.9201227845782398</v>
      </c>
      <c r="K419" s="15">
        <v>4.3468046049908402</v>
      </c>
      <c r="L419" s="15">
        <v>4.4661907904904101</v>
      </c>
      <c r="M419" s="15">
        <v>2.63683367805625</v>
      </c>
      <c r="N419" s="15">
        <v>2.49873949788351</v>
      </c>
      <c r="O419" s="15">
        <v>3.9220464659720302</v>
      </c>
      <c r="P419" s="15">
        <v>4.7386294845533499</v>
      </c>
      <c r="Q419" s="15">
        <v>3.8884605827387899</v>
      </c>
      <c r="R419" s="15">
        <v>1.9173096992665499</v>
      </c>
      <c r="S419" s="15">
        <v>0.54442531894813295</v>
      </c>
      <c r="T419" s="15">
        <v>0.170350701403679</v>
      </c>
      <c r="U419" s="15">
        <v>0.292955719921908</v>
      </c>
      <c r="V419" s="15">
        <v>0</v>
      </c>
      <c r="W419" s="15">
        <v>0</v>
      </c>
      <c r="X419" s="15">
        <v>0.99465565554533097</v>
      </c>
      <c r="Y419" s="15">
        <v>0.10280492288578</v>
      </c>
      <c r="Z419" s="15">
        <v>2.3084401177129701E-2</v>
      </c>
      <c r="AA419" s="15">
        <v>-0.21165453132939499</v>
      </c>
      <c r="AB419" s="15">
        <v>8.1256807388951899E-2</v>
      </c>
      <c r="AC419" s="15">
        <v>0.125645588778386</v>
      </c>
      <c r="AE419">
        <f t="array" ref="AE419">IF(COUNTIF('Cost regression results'!$H$7:$H$10,1)=0,EXP(SUMPRODUCT(--B419:AC419,TRANSPOSE('Cost regression results'!$H$3:$H$30)))/(1+EXP(SUMPRODUCT(--B419:AC419,TRANSPOSE('Cost regression results'!$H$3:$H$30)))),1)</f>
        <v>0.11300099601925716</v>
      </c>
      <c r="AF419">
        <f>'cost part 2 bs coef'!AE419</f>
        <v>2533.9789782755638</v>
      </c>
      <c r="AG419">
        <f t="shared" si="6"/>
        <v>286.34214843699829</v>
      </c>
    </row>
    <row r="420" spans="1:33" x14ac:dyDescent="0.3">
      <c r="A420">
        <v>419</v>
      </c>
      <c r="B420" s="15">
        <v>-2.2636860939880399</v>
      </c>
      <c r="C420" s="15">
        <v>2.08250279198813</v>
      </c>
      <c r="D420" s="15">
        <v>3.4490161836627902</v>
      </c>
      <c r="E420" s="15">
        <v>2.8221854707834599</v>
      </c>
      <c r="F420" s="15">
        <v>0</v>
      </c>
      <c r="G420" s="15">
        <v>0</v>
      </c>
      <c r="H420" s="15">
        <v>0</v>
      </c>
      <c r="I420" s="15">
        <v>0</v>
      </c>
      <c r="J420" s="15">
        <v>4.5551006052548004</v>
      </c>
      <c r="K420" s="15">
        <v>5.03157338170596</v>
      </c>
      <c r="L420" s="15">
        <v>4.7725654582752499</v>
      </c>
      <c r="M420" s="15">
        <v>3.2236069494901902</v>
      </c>
      <c r="N420" s="15">
        <v>2.3862083273822101</v>
      </c>
      <c r="O420" s="15">
        <v>4.0590457785976302</v>
      </c>
      <c r="P420" s="15">
        <v>4.38215629569864</v>
      </c>
      <c r="Q420" s="15">
        <v>3.9207228463270698</v>
      </c>
      <c r="R420" s="15">
        <v>1.78520620449932</v>
      </c>
      <c r="S420" s="15">
        <v>0.67900409704268005</v>
      </c>
      <c r="T420" s="15">
        <v>0.17479969329345699</v>
      </c>
      <c r="U420" s="15">
        <v>0.28004059686834998</v>
      </c>
      <c r="V420" s="15">
        <v>0</v>
      </c>
      <c r="W420" s="15">
        <v>0</v>
      </c>
      <c r="X420" s="15">
        <v>0.92481475111304201</v>
      </c>
      <c r="Y420" s="15">
        <v>9.2922985722668494E-2</v>
      </c>
      <c r="Z420" s="15">
        <v>2.4057312782363199E-2</v>
      </c>
      <c r="AA420" s="15">
        <v>-0.174230957837719</v>
      </c>
      <c r="AB420" s="15">
        <v>0.16819102336997999</v>
      </c>
      <c r="AC420" s="15">
        <v>6.0658675332600699E-2</v>
      </c>
      <c r="AE420">
        <f t="array" ref="AE420">IF(COUNTIF('Cost regression results'!$H$7:$H$10,1)=0,EXP(SUMPRODUCT(--B420:AC420,TRANSPOSE('Cost regression results'!$H$3:$H$30)))/(1+EXP(SUMPRODUCT(--B420:AC420,TRANSPOSE('Cost regression results'!$H$3:$H$30)))),1)</f>
        <v>0.10854147846993652</v>
      </c>
      <c r="AF420">
        <f>'cost part 2 bs coef'!AE420</f>
        <v>2492.2029566114352</v>
      </c>
      <c r="AG420">
        <f t="shared" si="6"/>
        <v>270.50739355775221</v>
      </c>
    </row>
    <row r="421" spans="1:33" x14ac:dyDescent="0.3">
      <c r="A421">
        <v>420</v>
      </c>
      <c r="B421" s="15">
        <v>-2.1731468146075601</v>
      </c>
      <c r="C421" s="15">
        <v>2.3855849951711701</v>
      </c>
      <c r="D421" s="15">
        <v>3.8422062986785699</v>
      </c>
      <c r="E421" s="15">
        <v>2.4808545505564701</v>
      </c>
      <c r="F421" s="15">
        <v>0</v>
      </c>
      <c r="G421" s="15">
        <v>0</v>
      </c>
      <c r="H421" s="15">
        <v>0</v>
      </c>
      <c r="I421" s="15">
        <v>0</v>
      </c>
      <c r="J421" s="15">
        <v>5.2539576817864004</v>
      </c>
      <c r="K421" s="15">
        <v>4.4275059918248703</v>
      </c>
      <c r="L421" s="15">
        <v>4.8247221677179999</v>
      </c>
      <c r="M421" s="15">
        <v>2.4391944246090498</v>
      </c>
      <c r="N421" s="15">
        <v>2.5539133031733998</v>
      </c>
      <c r="O421" s="15">
        <v>4.1396383176774796</v>
      </c>
      <c r="P421" s="15">
        <v>4.5110764379564401</v>
      </c>
      <c r="Q421" s="15">
        <v>3.8098882590055201</v>
      </c>
      <c r="R421" s="15">
        <v>1.79130862534598</v>
      </c>
      <c r="S421" s="15">
        <v>0.56888714019507503</v>
      </c>
      <c r="T421" s="15">
        <v>0.122163271781165</v>
      </c>
      <c r="U421" s="15">
        <v>0.27491347026905899</v>
      </c>
      <c r="V421" s="15">
        <v>0</v>
      </c>
      <c r="W421" s="15">
        <v>0</v>
      </c>
      <c r="X421" s="15">
        <v>1.0143285431165301</v>
      </c>
      <c r="Y421" s="15">
        <v>9.0155467835898395E-2</v>
      </c>
      <c r="Z421" s="15">
        <v>2.5924640071548499E-2</v>
      </c>
      <c r="AA421" s="15">
        <v>-0.20872485475968799</v>
      </c>
      <c r="AB421" s="15">
        <v>9.3033454829709206E-2</v>
      </c>
      <c r="AC421" s="15">
        <v>0.15888970639574801</v>
      </c>
      <c r="AE421">
        <f t="array" ref="AE421">IF(COUNTIF('Cost regression results'!$H$7:$H$10,1)=0,EXP(SUMPRODUCT(--B421:AC421,TRANSPOSE('Cost regression results'!$H$3:$H$30)))/(1+EXP(SUMPRODUCT(--B421:AC421,TRANSPOSE('Cost regression results'!$H$3:$H$30)))),1)</f>
        <v>0.11213354751189106</v>
      </c>
      <c r="AF421">
        <f>'cost part 2 bs coef'!AE421</f>
        <v>2500.4858902236278</v>
      </c>
      <c r="AG421">
        <f t="shared" si="6"/>
        <v>280.38835337420437</v>
      </c>
    </row>
    <row r="422" spans="1:33" x14ac:dyDescent="0.3">
      <c r="A422">
        <v>421</v>
      </c>
      <c r="B422" s="15">
        <v>-2.1360731994023698</v>
      </c>
      <c r="C422" s="15">
        <v>2.0896895984113701</v>
      </c>
      <c r="D422" s="15">
        <v>3.45087840290345</v>
      </c>
      <c r="E422" s="15">
        <v>2.49597704400297</v>
      </c>
      <c r="F422" s="15">
        <v>0</v>
      </c>
      <c r="G422" s="15">
        <v>0</v>
      </c>
      <c r="H422" s="15">
        <v>0</v>
      </c>
      <c r="I422" s="15">
        <v>0</v>
      </c>
      <c r="J422" s="15">
        <v>5.4841171582815598</v>
      </c>
      <c r="K422" s="15">
        <v>4.7637023922916697</v>
      </c>
      <c r="L422" s="15">
        <v>4.3214261936293701</v>
      </c>
      <c r="M422" s="15">
        <v>2.6535937229294699</v>
      </c>
      <c r="N422" s="15">
        <v>2.54344794043408</v>
      </c>
      <c r="O422" s="15">
        <v>3.9989665882210601</v>
      </c>
      <c r="P422" s="15">
        <v>4.4902314659344302</v>
      </c>
      <c r="Q422" s="15">
        <v>3.7835371531897901</v>
      </c>
      <c r="R422" s="15">
        <v>1.8345978812722801</v>
      </c>
      <c r="S422" s="15">
        <v>0.61586870934794802</v>
      </c>
      <c r="T422" s="15">
        <v>0.19385399241280901</v>
      </c>
      <c r="U422" s="15">
        <v>0.23866198571844399</v>
      </c>
      <c r="V422" s="15">
        <v>0</v>
      </c>
      <c r="W422" s="15">
        <v>0</v>
      </c>
      <c r="X422" s="15">
        <v>1.10573702505583</v>
      </c>
      <c r="Y422" s="15">
        <v>6.9364553552310998E-2</v>
      </c>
      <c r="Z422" s="15">
        <v>2.0419866844915101E-2</v>
      </c>
      <c r="AA422" s="15">
        <v>-0.26967429131320603</v>
      </c>
      <c r="AB422" s="15">
        <v>9.2233647590677398E-2</v>
      </c>
      <c r="AC422" s="15">
        <v>8.1888488371016199E-2</v>
      </c>
      <c r="AE422">
        <f t="array" ref="AE422">IF(COUNTIF('Cost regression results'!$H$7:$H$10,1)=0,EXP(SUMPRODUCT(--B422:AC422,TRANSPOSE('Cost regression results'!$H$3:$H$30)))/(1+EXP(SUMPRODUCT(--B422:AC422,TRANSPOSE('Cost regression results'!$H$3:$H$30)))),1)</f>
        <v>0.12384490434413933</v>
      </c>
      <c r="AF422">
        <f>'cost part 2 bs coef'!AE422</f>
        <v>2568.463583487518</v>
      </c>
      <c r="AG422">
        <f t="shared" si="6"/>
        <v>318.09112680841702</v>
      </c>
    </row>
    <row r="423" spans="1:33" x14ac:dyDescent="0.3">
      <c r="A423">
        <v>422</v>
      </c>
      <c r="B423" s="15">
        <v>-2.1851690837285598</v>
      </c>
      <c r="C423" s="15">
        <v>2.05817920641551</v>
      </c>
      <c r="D423" s="15">
        <v>3.3880897839250101</v>
      </c>
      <c r="E423" s="15">
        <v>2.6550701087092601</v>
      </c>
      <c r="F423" s="15">
        <v>0</v>
      </c>
      <c r="G423" s="15">
        <v>0</v>
      </c>
      <c r="H423" s="15">
        <v>0</v>
      </c>
      <c r="I423" s="15">
        <v>0</v>
      </c>
      <c r="J423" s="15">
        <v>4.8886096787924398</v>
      </c>
      <c r="K423" s="15">
        <v>4.2574642975184203</v>
      </c>
      <c r="L423" s="15">
        <v>4.5764705603059204</v>
      </c>
      <c r="M423" s="15">
        <v>2.7468486394640599</v>
      </c>
      <c r="N423" s="15">
        <v>2.2183848864215099</v>
      </c>
      <c r="O423" s="15">
        <v>3.8805613890004902</v>
      </c>
      <c r="P423" s="15">
        <v>4.2534337876633996</v>
      </c>
      <c r="Q423" s="15">
        <v>3.7977930142579899</v>
      </c>
      <c r="R423" s="15">
        <v>1.9654630043214301</v>
      </c>
      <c r="S423" s="15">
        <v>0.62461409769384002</v>
      </c>
      <c r="T423" s="15">
        <v>8.2765610584066798E-2</v>
      </c>
      <c r="U423" s="15">
        <v>0.23194153095141801</v>
      </c>
      <c r="V423" s="15">
        <v>0</v>
      </c>
      <c r="W423" s="15">
        <v>0</v>
      </c>
      <c r="X423" s="15">
        <v>1.0380558314398201</v>
      </c>
      <c r="Y423" s="15">
        <v>9.4600956483231996E-2</v>
      </c>
      <c r="Z423" s="15">
        <v>2.3897647170617899E-2</v>
      </c>
      <c r="AA423" s="15">
        <v>-0.147368599060344</v>
      </c>
      <c r="AB423" s="15">
        <v>0.106818687674437</v>
      </c>
      <c r="AC423" s="15">
        <v>0.115537964025792</v>
      </c>
      <c r="AE423">
        <f t="array" ref="AE423">IF(COUNTIF('Cost regression results'!$H$7:$H$10,1)=0,EXP(SUMPRODUCT(--B423:AC423,TRANSPOSE('Cost regression results'!$H$3:$H$30)))/(1+EXP(SUMPRODUCT(--B423:AC423,TRANSPOSE('Cost regression results'!$H$3:$H$30)))),1)</f>
        <v>0.10725116836394544</v>
      </c>
      <c r="AF423">
        <f>'cost part 2 bs coef'!AE423</f>
        <v>2575.2202322014218</v>
      </c>
      <c r="AG423">
        <f t="shared" si="6"/>
        <v>276.19537869807334</v>
      </c>
    </row>
    <row r="424" spans="1:33" x14ac:dyDescent="0.3">
      <c r="A424">
        <v>423</v>
      </c>
      <c r="B424" s="15">
        <v>-2.1566693692436298</v>
      </c>
      <c r="C424" s="15">
        <v>2.0112732662064299</v>
      </c>
      <c r="D424" s="15">
        <v>3.1943645457013901</v>
      </c>
      <c r="E424" s="15">
        <v>2.64901704925001</v>
      </c>
      <c r="F424" s="15">
        <v>0</v>
      </c>
      <c r="G424" s="15">
        <v>0</v>
      </c>
      <c r="H424" s="15">
        <v>0</v>
      </c>
      <c r="I424" s="15">
        <v>0</v>
      </c>
      <c r="J424" s="15">
        <v>4.9848522945881903</v>
      </c>
      <c r="K424" s="15">
        <v>4.1297723559584103</v>
      </c>
      <c r="L424" s="15">
        <v>4.3057267818450402</v>
      </c>
      <c r="M424" s="15">
        <v>2.45934150464746</v>
      </c>
      <c r="N424" s="15">
        <v>2.3707957212865498</v>
      </c>
      <c r="O424" s="15">
        <v>3.8841867909646002</v>
      </c>
      <c r="P424" s="15">
        <v>4.6862755772199103</v>
      </c>
      <c r="Q424" s="15">
        <v>3.6947779023656802</v>
      </c>
      <c r="R424" s="15">
        <v>1.8370788338495401</v>
      </c>
      <c r="S424" s="15">
        <v>0.53730471917449996</v>
      </c>
      <c r="T424" s="15">
        <v>0.140069801776293</v>
      </c>
      <c r="U424" s="15">
        <v>0.282041871180297</v>
      </c>
      <c r="V424" s="15">
        <v>0</v>
      </c>
      <c r="W424" s="15">
        <v>0</v>
      </c>
      <c r="X424" s="15">
        <v>1.0284902192688701</v>
      </c>
      <c r="Y424" s="15">
        <v>5.50213999442535E-2</v>
      </c>
      <c r="Z424" s="15">
        <v>1.8437687264986999E-2</v>
      </c>
      <c r="AA424" s="15">
        <v>-0.177540092387514</v>
      </c>
      <c r="AB424" s="15">
        <v>8.3695922480668705E-2</v>
      </c>
      <c r="AC424" s="15">
        <v>9.8581956506972601E-2</v>
      </c>
      <c r="AE424">
        <f t="array" ref="AE424">IF(COUNTIF('Cost regression results'!$H$7:$H$10,1)=0,EXP(SUMPRODUCT(--B424:AC424,TRANSPOSE('Cost regression results'!$H$3:$H$30)))/(1+EXP(SUMPRODUCT(--B424:AC424,TRANSPOSE('Cost regression results'!$H$3:$H$30)))),1)</f>
        <v>0.11613962743286964</v>
      </c>
      <c r="AF424">
        <f>'cost part 2 bs coef'!AE424</f>
        <v>2534.8370002892761</v>
      </c>
      <c r="AG424">
        <f t="shared" si="6"/>
        <v>294.39502481664942</v>
      </c>
    </row>
    <row r="425" spans="1:33" x14ac:dyDescent="0.3">
      <c r="A425">
        <v>424</v>
      </c>
      <c r="B425" s="15">
        <v>-2.18680891103272</v>
      </c>
      <c r="C425" s="15">
        <v>2.1728102943579102</v>
      </c>
      <c r="D425" s="15">
        <v>2.8929794555188399</v>
      </c>
      <c r="E425" s="15">
        <v>2.5374248330291298</v>
      </c>
      <c r="F425" s="15">
        <v>0</v>
      </c>
      <c r="G425" s="15">
        <v>0</v>
      </c>
      <c r="H425" s="15">
        <v>0</v>
      </c>
      <c r="I425" s="15">
        <v>0</v>
      </c>
      <c r="J425" s="15">
        <v>5.06471274490477</v>
      </c>
      <c r="K425" s="15">
        <v>4.5665615240858299</v>
      </c>
      <c r="L425" s="15">
        <v>4.8363082094833096</v>
      </c>
      <c r="M425" s="15">
        <v>2.6625039696024202</v>
      </c>
      <c r="N425" s="15">
        <v>2.6040093064290901</v>
      </c>
      <c r="O425" s="15">
        <v>4.1816976453537</v>
      </c>
      <c r="P425" s="15">
        <v>5.0508141899680901</v>
      </c>
      <c r="Q425" s="15">
        <v>3.6865496212281399</v>
      </c>
      <c r="R425" s="15">
        <v>1.0878948179822501</v>
      </c>
      <c r="S425" s="15">
        <v>0.60410533437085101</v>
      </c>
      <c r="T425" s="15">
        <v>0.12520485076750101</v>
      </c>
      <c r="U425" s="15">
        <v>0.25664256173892303</v>
      </c>
      <c r="V425" s="15">
        <v>0</v>
      </c>
      <c r="W425" s="15">
        <v>0</v>
      </c>
      <c r="X425" s="15">
        <v>1.0063906545874599</v>
      </c>
      <c r="Y425" s="15">
        <v>4.7599782742077601E-2</v>
      </c>
      <c r="Z425" s="15">
        <v>2.35189074033764E-2</v>
      </c>
      <c r="AA425" s="15">
        <v>-0.17363024443855801</v>
      </c>
      <c r="AB425" s="15">
        <v>0.12113119863034599</v>
      </c>
      <c r="AC425" s="15">
        <v>0.120852528074657</v>
      </c>
      <c r="AE425">
        <f t="array" ref="AE425">IF(COUNTIF('Cost regression results'!$H$7:$H$10,1)=0,EXP(SUMPRODUCT(--B425:AC425,TRANSPOSE('Cost regression results'!$H$3:$H$30)))/(1+EXP(SUMPRODUCT(--B425:AC425,TRANSPOSE('Cost regression results'!$H$3:$H$30)))),1)</f>
        <v>0.11124691168845649</v>
      </c>
      <c r="AF425">
        <f>'cost part 2 bs coef'!AE425</f>
        <v>2517.0219424187349</v>
      </c>
      <c r="AG425">
        <f t="shared" si="6"/>
        <v>280.01091774616424</v>
      </c>
    </row>
    <row r="426" spans="1:33" x14ac:dyDescent="0.3">
      <c r="A426">
        <v>425</v>
      </c>
      <c r="B426" s="15">
        <v>-2.2000535034810298</v>
      </c>
      <c r="C426" s="15">
        <v>2.1693341271126898</v>
      </c>
      <c r="D426" s="15">
        <v>3.4565730116298199</v>
      </c>
      <c r="E426" s="15">
        <v>2.6784126756102902</v>
      </c>
      <c r="F426" s="15">
        <v>0</v>
      </c>
      <c r="G426" s="15">
        <v>0</v>
      </c>
      <c r="H426" s="15">
        <v>0</v>
      </c>
      <c r="I426" s="15">
        <v>0</v>
      </c>
      <c r="J426" s="15">
        <v>4.9597798890368701</v>
      </c>
      <c r="K426" s="15">
        <v>4.37464500510875</v>
      </c>
      <c r="L426" s="15">
        <v>4.2634660891102403</v>
      </c>
      <c r="M426" s="15">
        <v>2.8651811575983301</v>
      </c>
      <c r="N426" s="15">
        <v>2.45094126675151</v>
      </c>
      <c r="O426" s="15">
        <v>4.0278599235294799</v>
      </c>
      <c r="P426" s="15">
        <v>4.9107110232666997</v>
      </c>
      <c r="Q426" s="15">
        <v>3.84587462746804</v>
      </c>
      <c r="R426" s="15">
        <v>1.9352116831855</v>
      </c>
      <c r="S426" s="15">
        <v>0.51339346086701299</v>
      </c>
      <c r="T426" s="15">
        <v>0.16454219664285299</v>
      </c>
      <c r="U426" s="15">
        <v>0.25421556813227503</v>
      </c>
      <c r="V426" s="15">
        <v>0</v>
      </c>
      <c r="W426" s="15">
        <v>0</v>
      </c>
      <c r="X426" s="15">
        <v>1.19759448168466</v>
      </c>
      <c r="Y426" s="15">
        <v>9.1714627350765604E-2</v>
      </c>
      <c r="Z426" s="15">
        <v>2.36320785422151E-2</v>
      </c>
      <c r="AA426" s="15">
        <v>-0.282323317380547</v>
      </c>
      <c r="AB426" s="15">
        <v>0.14810912519988201</v>
      </c>
      <c r="AC426" s="15">
        <v>9.8447590917379896E-2</v>
      </c>
      <c r="AE426">
        <f t="array" ref="AE426">IF(COUNTIF('Cost regression results'!$H$7:$H$10,1)=0,EXP(SUMPRODUCT(--B426:AC426,TRANSPOSE('Cost regression results'!$H$3:$H$30)))/(1+EXP(SUMPRODUCT(--B426:AC426,TRANSPOSE('Cost regression results'!$H$3:$H$30)))),1)</f>
        <v>0.11384502450913821</v>
      </c>
      <c r="AF426">
        <f>'cost part 2 bs coef'!AE426</f>
        <v>2473.2546952619077</v>
      </c>
      <c r="AG426">
        <f t="shared" si="6"/>
        <v>281.56774139943303</v>
      </c>
    </row>
    <row r="427" spans="1:33" x14ac:dyDescent="0.3">
      <c r="A427">
        <v>426</v>
      </c>
      <c r="B427" s="15">
        <v>-2.2075428117066198</v>
      </c>
      <c r="C427" s="15">
        <v>2.3489882762191598</v>
      </c>
      <c r="D427" s="15">
        <v>3.8373475694569201</v>
      </c>
      <c r="E427" s="15">
        <v>2.6782705035260399</v>
      </c>
      <c r="F427" s="15">
        <v>0</v>
      </c>
      <c r="G427" s="15">
        <v>0</v>
      </c>
      <c r="H427" s="15">
        <v>0</v>
      </c>
      <c r="I427" s="15">
        <v>0</v>
      </c>
      <c r="J427" s="15">
        <v>4.8198537447997198</v>
      </c>
      <c r="K427" s="15">
        <v>4.1023782732568703</v>
      </c>
      <c r="L427" s="15">
        <v>3.7731187053038302</v>
      </c>
      <c r="M427" s="15">
        <v>2.99727437572699</v>
      </c>
      <c r="N427" s="15">
        <v>2.4111738240922702</v>
      </c>
      <c r="O427" s="15">
        <v>3.8242931074127902</v>
      </c>
      <c r="P427" s="15">
        <v>4.60803332961728</v>
      </c>
      <c r="Q427" s="15">
        <v>3.9278681362941601</v>
      </c>
      <c r="R427" s="15">
        <v>1.4970523985270801</v>
      </c>
      <c r="S427" s="15">
        <v>0.86226006162184399</v>
      </c>
      <c r="T427" s="15">
        <v>9.1095718627838496E-2</v>
      </c>
      <c r="U427" s="15">
        <v>0.27067854549043502</v>
      </c>
      <c r="V427" s="15">
        <v>0</v>
      </c>
      <c r="W427" s="15">
        <v>0</v>
      </c>
      <c r="X427" s="15">
        <v>0.95796200486764604</v>
      </c>
      <c r="Y427" s="15">
        <v>0.14080338496861</v>
      </c>
      <c r="Z427" s="15">
        <v>2.4035200573294599E-2</v>
      </c>
      <c r="AA427" s="15">
        <v>-0.16361207894037499</v>
      </c>
      <c r="AB427" s="15">
        <v>8.7913829577374994E-2</v>
      </c>
      <c r="AC427" s="15">
        <v>8.8799461320795497E-2</v>
      </c>
      <c r="AE427">
        <f t="array" ref="AE427">IF(COUNTIF('Cost regression results'!$H$7:$H$10,1)=0,EXP(SUMPRODUCT(--B427:AC427,TRANSPOSE('Cost regression results'!$H$3:$H$30)))/(1+EXP(SUMPRODUCT(--B427:AC427,TRANSPOSE('Cost regression results'!$H$3:$H$30)))),1)</f>
        <v>0.10590479492093552</v>
      </c>
      <c r="AF427">
        <f>'cost part 2 bs coef'!AE427</f>
        <v>2539.7603783848899</v>
      </c>
      <c r="AG427">
        <f t="shared" si="6"/>
        <v>268.97280202116934</v>
      </c>
    </row>
    <row r="428" spans="1:33" x14ac:dyDescent="0.3">
      <c r="A428">
        <v>427</v>
      </c>
      <c r="B428" s="15">
        <v>-2.2615759085340401</v>
      </c>
      <c r="C428" s="15">
        <v>1.92178641992155</v>
      </c>
      <c r="D428" s="15">
        <v>3.8638870022458298</v>
      </c>
      <c r="E428" s="15">
        <v>2.5069383728935799</v>
      </c>
      <c r="F428" s="15">
        <v>0</v>
      </c>
      <c r="G428" s="15">
        <v>0</v>
      </c>
      <c r="H428" s="15">
        <v>0</v>
      </c>
      <c r="I428" s="15">
        <v>0</v>
      </c>
      <c r="J428" s="15">
        <v>5.2889037549338598</v>
      </c>
      <c r="K428" s="15">
        <v>4.4811779958556004</v>
      </c>
      <c r="L428" s="15">
        <v>4.7929551783406197</v>
      </c>
      <c r="M428" s="15">
        <v>2.96343923797231</v>
      </c>
      <c r="N428" s="15">
        <v>2.14256402666898</v>
      </c>
      <c r="O428" s="15">
        <v>4.0720243184912102</v>
      </c>
      <c r="P428" s="15">
        <v>4.7934263804327601</v>
      </c>
      <c r="Q428" s="15">
        <v>3.8849597813421601</v>
      </c>
      <c r="R428" s="15">
        <v>1.4482650962113901</v>
      </c>
      <c r="S428" s="15">
        <v>0.50754499723518698</v>
      </c>
      <c r="T428" s="15">
        <v>0.17902900376640399</v>
      </c>
      <c r="U428" s="15">
        <v>0.289002157995078</v>
      </c>
      <c r="V428" s="15">
        <v>0</v>
      </c>
      <c r="W428" s="15">
        <v>0</v>
      </c>
      <c r="X428" s="15">
        <v>1.0559335533963501</v>
      </c>
      <c r="Y428" s="15">
        <v>8.12227723078804E-2</v>
      </c>
      <c r="Z428" s="15">
        <v>2.5087127493020701E-2</v>
      </c>
      <c r="AA428" s="15">
        <v>-0.189846979568738</v>
      </c>
      <c r="AB428" s="15">
        <v>0.13009801460092801</v>
      </c>
      <c r="AC428" s="15">
        <v>0.14848535477248501</v>
      </c>
      <c r="AE428">
        <f t="array" ref="AE428">IF(COUNTIF('Cost regression results'!$H$7:$H$10,1)=0,EXP(SUMPRODUCT(--B428:AC428,TRANSPOSE('Cost regression results'!$H$3:$H$30)))/(1+EXP(SUMPRODUCT(--B428:AC428,TRANSPOSE('Cost regression results'!$H$3:$H$30)))),1)</f>
        <v>0.1090863349111748</v>
      </c>
      <c r="AF428">
        <f>'cost part 2 bs coef'!AE428</f>
        <v>2496.3668631352275</v>
      </c>
      <c r="AG428">
        <f t="shared" si="6"/>
        <v>272.31951169312828</v>
      </c>
    </row>
    <row r="429" spans="1:33" x14ac:dyDescent="0.3">
      <c r="A429">
        <v>428</v>
      </c>
      <c r="B429" s="15">
        <v>-2.2320481945086201</v>
      </c>
      <c r="C429" s="15">
        <v>1.8179323521491499</v>
      </c>
      <c r="D429" s="15">
        <v>3.4012608210755002</v>
      </c>
      <c r="E429" s="15">
        <v>2.20924582660402</v>
      </c>
      <c r="F429" s="15">
        <v>0</v>
      </c>
      <c r="G429" s="15">
        <v>0</v>
      </c>
      <c r="H429" s="15">
        <v>0</v>
      </c>
      <c r="I429" s="15">
        <v>0</v>
      </c>
      <c r="J429" s="15">
        <v>5.0769383033452504</v>
      </c>
      <c r="K429" s="15">
        <v>4.7307946370530196</v>
      </c>
      <c r="L429" s="15">
        <v>4.13467493951305</v>
      </c>
      <c r="M429" s="15">
        <v>3.31494268345801</v>
      </c>
      <c r="N429" s="15">
        <v>2.4592559659893798</v>
      </c>
      <c r="O429" s="15">
        <v>4.1067184984045202</v>
      </c>
      <c r="P429" s="15">
        <v>4.9486920345536696</v>
      </c>
      <c r="Q429" s="15">
        <v>3.9448438755656201</v>
      </c>
      <c r="R429" s="15">
        <v>1.9679403118093699</v>
      </c>
      <c r="S429" s="15">
        <v>0.51839154823869205</v>
      </c>
      <c r="T429" s="15">
        <v>0.193698476802356</v>
      </c>
      <c r="U429" s="15">
        <v>0.27177772326890298</v>
      </c>
      <c r="V429" s="15">
        <v>0</v>
      </c>
      <c r="W429" s="15">
        <v>0</v>
      </c>
      <c r="X429" s="15">
        <v>1.1010795186603199</v>
      </c>
      <c r="Y429" s="15">
        <v>5.6641466090233399E-2</v>
      </c>
      <c r="Z429" s="15">
        <v>2.1402952619214599E-2</v>
      </c>
      <c r="AA429" s="15">
        <v>-0.20179794112194499</v>
      </c>
      <c r="AB429" s="15">
        <v>0.124429287333034</v>
      </c>
      <c r="AC429" s="15">
        <v>0.123865491293128</v>
      </c>
      <c r="AE429">
        <f t="array" ref="AE429">IF(COUNTIF('Cost regression results'!$H$7:$H$10,1)=0,EXP(SUMPRODUCT(--B429:AC429,TRANSPOSE('Cost regression results'!$H$3:$H$30)))/(1+EXP(SUMPRODUCT(--B429:AC429,TRANSPOSE('Cost regression results'!$H$3:$H$30)))),1)</f>
        <v>0.11371615565307139</v>
      </c>
      <c r="AF429">
        <f>'cost part 2 bs coef'!AE429</f>
        <v>2514.6337229348701</v>
      </c>
      <c r="AG429">
        <f t="shared" si="6"/>
        <v>285.95447984772409</v>
      </c>
    </row>
    <row r="430" spans="1:33" x14ac:dyDescent="0.3">
      <c r="A430">
        <v>429</v>
      </c>
      <c r="B430" s="15">
        <v>-2.2925219219908102</v>
      </c>
      <c r="C430" s="15">
        <v>1.8412436713928499</v>
      </c>
      <c r="D430" s="15">
        <v>3.5405101606438301</v>
      </c>
      <c r="E430" s="15">
        <v>2.59830165177633</v>
      </c>
      <c r="F430" s="15">
        <v>0</v>
      </c>
      <c r="G430" s="15">
        <v>0</v>
      </c>
      <c r="H430" s="15">
        <v>0</v>
      </c>
      <c r="I430" s="15">
        <v>0</v>
      </c>
      <c r="J430" s="15">
        <v>5.3948979340761003</v>
      </c>
      <c r="K430" s="15">
        <v>3.9303884856047202</v>
      </c>
      <c r="L430" s="15">
        <v>4.1829546027816198</v>
      </c>
      <c r="M430" s="15">
        <v>2.6470536090871901</v>
      </c>
      <c r="N430" s="15">
        <v>2.4811591223848399</v>
      </c>
      <c r="O430" s="15">
        <v>3.9264455156151099</v>
      </c>
      <c r="P430" s="15">
        <v>4.0569927731616202</v>
      </c>
      <c r="Q430" s="15">
        <v>3.73768033275236</v>
      </c>
      <c r="R430" s="15">
        <v>1.7396555009644601</v>
      </c>
      <c r="S430" s="15">
        <v>0.55155123357800695</v>
      </c>
      <c r="T430" s="15">
        <v>0.21545839893433999</v>
      </c>
      <c r="U430" s="15">
        <v>0.33298384678408199</v>
      </c>
      <c r="V430" s="15">
        <v>0</v>
      </c>
      <c r="W430" s="15">
        <v>0</v>
      </c>
      <c r="X430" s="15">
        <v>1.0192693035806799</v>
      </c>
      <c r="Y430" s="15">
        <v>4.1846066804961599E-2</v>
      </c>
      <c r="Z430" s="15">
        <v>1.8371499503544799E-2</v>
      </c>
      <c r="AA430" s="15">
        <v>-0.13529731767738701</v>
      </c>
      <c r="AB430" s="15">
        <v>0.146951138474021</v>
      </c>
      <c r="AC430" s="15">
        <v>0.100996741795728</v>
      </c>
      <c r="AE430">
        <f t="array" ref="AE430">IF(COUNTIF('Cost regression results'!$H$7:$H$10,1)=0,EXP(SUMPRODUCT(--B430:AC430,TRANSPOSE('Cost regression results'!$H$3:$H$30)))/(1+EXP(SUMPRODUCT(--B430:AC430,TRANSPOSE('Cost regression results'!$H$3:$H$30)))),1)</f>
        <v>0.11008006114340106</v>
      </c>
      <c r="AF430">
        <f>'cost part 2 bs coef'!AE430</f>
        <v>2414.0560617687188</v>
      </c>
      <c r="AG430">
        <f t="shared" si="6"/>
        <v>265.73943888309856</v>
      </c>
    </row>
    <row r="431" spans="1:33" x14ac:dyDescent="0.3">
      <c r="A431">
        <v>430</v>
      </c>
      <c r="B431" s="15">
        <v>-2.1494157726378602</v>
      </c>
      <c r="C431" s="15">
        <v>2.2092098770312201</v>
      </c>
      <c r="D431" s="15">
        <v>3.5279321991674402</v>
      </c>
      <c r="E431" s="15">
        <v>2.6723466885021701</v>
      </c>
      <c r="F431" s="15">
        <v>0</v>
      </c>
      <c r="G431" s="15">
        <v>0</v>
      </c>
      <c r="H431" s="15">
        <v>0</v>
      </c>
      <c r="I431" s="15">
        <v>0</v>
      </c>
      <c r="J431" s="15">
        <v>4.89857139379155</v>
      </c>
      <c r="K431" s="15">
        <v>4.55687391432875</v>
      </c>
      <c r="L431" s="15">
        <v>3.9781996984255898</v>
      </c>
      <c r="M431" s="15">
        <v>2.5399914548800102</v>
      </c>
      <c r="N431" s="15">
        <v>2.33730559606059</v>
      </c>
      <c r="O431" s="15">
        <v>3.9404522298383</v>
      </c>
      <c r="P431" s="15">
        <v>4.0146634331171898</v>
      </c>
      <c r="Q431" s="15">
        <v>3.79175174626427</v>
      </c>
      <c r="R431" s="15">
        <v>1.67306427139855</v>
      </c>
      <c r="S431" s="15">
        <v>0.60661657037061001</v>
      </c>
      <c r="T431" s="15">
        <v>0.107642384206505</v>
      </c>
      <c r="U431" s="15">
        <v>0.29111837287388198</v>
      </c>
      <c r="V431" s="15">
        <v>0</v>
      </c>
      <c r="W431" s="15">
        <v>0</v>
      </c>
      <c r="X431" s="15">
        <v>0.90558054378151298</v>
      </c>
      <c r="Y431" s="15">
        <v>9.2586742154573298E-2</v>
      </c>
      <c r="Z431" s="15">
        <v>2.0608563344390901E-2</v>
      </c>
      <c r="AA431" s="15">
        <v>-0.16722838912285001</v>
      </c>
      <c r="AB431" s="15">
        <v>8.3164904855001706E-2</v>
      </c>
      <c r="AC431" s="15">
        <v>8.5091451126619894E-2</v>
      </c>
      <c r="AE431">
        <f t="array" ref="AE431">IF(COUNTIF('Cost regression results'!$H$7:$H$10,1)=0,EXP(SUMPRODUCT(--B431:AC431,TRANSPOSE('Cost regression results'!$H$3:$H$30)))/(1+EXP(SUMPRODUCT(--B431:AC431,TRANSPOSE('Cost regression results'!$H$3:$H$30)))),1)</f>
        <v>0.11342746534486998</v>
      </c>
      <c r="AF431">
        <f>'cost part 2 bs coef'!AE431</f>
        <v>2444.332276645222</v>
      </c>
      <c r="AG431">
        <f t="shared" si="6"/>
        <v>277.25441460052309</v>
      </c>
    </row>
    <row r="432" spans="1:33" x14ac:dyDescent="0.3">
      <c r="A432">
        <v>431</v>
      </c>
      <c r="B432" s="15">
        <v>-2.19383589816049</v>
      </c>
      <c r="C432" s="15">
        <v>2.1774464906609898</v>
      </c>
      <c r="D432" s="15">
        <v>3.4262774270576202</v>
      </c>
      <c r="E432" s="15">
        <v>2.7380738806368701</v>
      </c>
      <c r="F432" s="15">
        <v>0</v>
      </c>
      <c r="G432" s="15">
        <v>0</v>
      </c>
      <c r="H432" s="15">
        <v>0</v>
      </c>
      <c r="I432" s="15">
        <v>0</v>
      </c>
      <c r="J432" s="15">
        <v>5.2826467728111899</v>
      </c>
      <c r="K432" s="15">
        <v>4.7550069145794698</v>
      </c>
      <c r="L432" s="15">
        <v>4.0727714349704804</v>
      </c>
      <c r="M432" s="15">
        <v>3.2057870121615801</v>
      </c>
      <c r="N432" s="15">
        <v>2.3951533818453798</v>
      </c>
      <c r="O432" s="15">
        <v>3.93043960477649</v>
      </c>
      <c r="P432" s="15">
        <v>4.8973310297249704</v>
      </c>
      <c r="Q432" s="15">
        <v>3.9083767371970599</v>
      </c>
      <c r="R432" s="15">
        <v>1.5139417179271899</v>
      </c>
      <c r="S432" s="15">
        <v>0.70645497226762299</v>
      </c>
      <c r="T432" s="15">
        <v>0.15354718914037699</v>
      </c>
      <c r="U432" s="15">
        <v>0.28684286065459103</v>
      </c>
      <c r="V432" s="15">
        <v>0</v>
      </c>
      <c r="W432" s="15">
        <v>0</v>
      </c>
      <c r="X432" s="15">
        <v>0.97454835727849598</v>
      </c>
      <c r="Y432" s="15">
        <v>0.13213752296703901</v>
      </c>
      <c r="Z432" s="15">
        <v>2.28907349167384E-2</v>
      </c>
      <c r="AA432" s="15">
        <v>-0.21868099616481301</v>
      </c>
      <c r="AB432" s="15">
        <v>0.101885356458448</v>
      </c>
      <c r="AC432" s="15">
        <v>7.0615567821134498E-2</v>
      </c>
      <c r="AE432">
        <f t="array" ref="AE432">IF(COUNTIF('Cost regression results'!$H$7:$H$10,1)=0,EXP(SUMPRODUCT(--B432:AC432,TRANSPOSE('Cost regression results'!$H$3:$H$30)))/(1+EXP(SUMPRODUCT(--B432:AC432,TRANSPOSE('Cost regression results'!$H$3:$H$30)))),1)</f>
        <v>0.11341611839106359</v>
      </c>
      <c r="AF432">
        <f>'cost part 2 bs coef'!AE432</f>
        <v>2556.4598309274766</v>
      </c>
      <c r="AG432">
        <f t="shared" si="6"/>
        <v>289.94375084646913</v>
      </c>
    </row>
    <row r="433" spans="1:33" x14ac:dyDescent="0.3">
      <c r="A433">
        <v>432</v>
      </c>
      <c r="B433" s="15">
        <v>-2.20183652590209</v>
      </c>
      <c r="C433" s="15">
        <v>1.88244824990322</v>
      </c>
      <c r="D433" s="15">
        <v>3.3929263789815902</v>
      </c>
      <c r="E433" s="15">
        <v>2.83552043832798</v>
      </c>
      <c r="F433" s="15">
        <v>0</v>
      </c>
      <c r="G433" s="15">
        <v>0</v>
      </c>
      <c r="H433" s="15">
        <v>0</v>
      </c>
      <c r="I433" s="15">
        <v>0</v>
      </c>
      <c r="J433" s="15">
        <v>5.3214107167462696</v>
      </c>
      <c r="K433" s="15">
        <v>4.4589132120883699</v>
      </c>
      <c r="L433" s="15">
        <v>4.0180818418601403</v>
      </c>
      <c r="M433" s="15">
        <v>2.8809637946423798</v>
      </c>
      <c r="N433" s="15">
        <v>2.59587452346174</v>
      </c>
      <c r="O433" s="15">
        <v>4.1651457281325204</v>
      </c>
      <c r="P433" s="15">
        <v>4.6147484315109004</v>
      </c>
      <c r="Q433" s="15">
        <v>3.8560168811187401</v>
      </c>
      <c r="R433" s="15">
        <v>2.0708324891087302</v>
      </c>
      <c r="S433" s="15">
        <v>0.69750746056721902</v>
      </c>
      <c r="T433" s="15">
        <v>0.14479417097852701</v>
      </c>
      <c r="U433" s="15">
        <v>0.26783329686521701</v>
      </c>
      <c r="V433" s="15">
        <v>0</v>
      </c>
      <c r="W433" s="15">
        <v>0</v>
      </c>
      <c r="X433" s="15">
        <v>0.95319102526005095</v>
      </c>
      <c r="Y433" s="15">
        <v>4.8044922314801501E-2</v>
      </c>
      <c r="Z433" s="15">
        <v>2.2515415181564899E-2</v>
      </c>
      <c r="AA433" s="15">
        <v>-0.21427904153562899</v>
      </c>
      <c r="AB433" s="15">
        <v>0.106966553891299</v>
      </c>
      <c r="AC433" s="15">
        <v>0.159129130855587</v>
      </c>
      <c r="AE433">
        <f t="array" ref="AE433">IF(COUNTIF('Cost regression results'!$H$7:$H$10,1)=0,EXP(SUMPRODUCT(--B433:AC433,TRANSPOSE('Cost regression results'!$H$3:$H$30)))/(1+EXP(SUMPRODUCT(--B433:AC433,TRANSPOSE('Cost regression results'!$H$3:$H$30)))),1)</f>
        <v>0.11176844974369507</v>
      </c>
      <c r="AF433">
        <f>'cost part 2 bs coef'!AE433</f>
        <v>2550.8773944743293</v>
      </c>
      <c r="AG433">
        <f t="shared" si="6"/>
        <v>285.10761186663188</v>
      </c>
    </row>
    <row r="434" spans="1:33" x14ac:dyDescent="0.3">
      <c r="A434">
        <v>433</v>
      </c>
      <c r="B434" s="15">
        <v>-2.1849280274470102</v>
      </c>
      <c r="C434" s="15">
        <v>2.2962507361591</v>
      </c>
      <c r="D434" s="15">
        <v>3.6775979855014</v>
      </c>
      <c r="E434" s="15">
        <v>2.72654775161589</v>
      </c>
      <c r="F434" s="15">
        <v>0</v>
      </c>
      <c r="G434" s="15">
        <v>0</v>
      </c>
      <c r="H434" s="15">
        <v>0</v>
      </c>
      <c r="I434" s="15">
        <v>0</v>
      </c>
      <c r="J434" s="15">
        <v>5.0166855889443296</v>
      </c>
      <c r="K434" s="15">
        <v>4.6291567376689704</v>
      </c>
      <c r="L434" s="15">
        <v>4.1659030496657197</v>
      </c>
      <c r="M434" s="15">
        <v>3.3973538999445201</v>
      </c>
      <c r="N434" s="15">
        <v>2.5270219223599999</v>
      </c>
      <c r="O434" s="15">
        <v>4.1681678373881796</v>
      </c>
      <c r="P434" s="15">
        <v>5.1537751334532</v>
      </c>
      <c r="Q434" s="15">
        <v>3.8191695458895998</v>
      </c>
      <c r="R434" s="15">
        <v>2.2021898125574002</v>
      </c>
      <c r="S434" s="15">
        <v>0.46232007022893101</v>
      </c>
      <c r="T434" s="15">
        <v>0.106387940055601</v>
      </c>
      <c r="U434" s="15">
        <v>0.30427805753069498</v>
      </c>
      <c r="V434" s="15">
        <v>0</v>
      </c>
      <c r="W434" s="15">
        <v>0</v>
      </c>
      <c r="X434" s="15">
        <v>1.0585035666793901</v>
      </c>
      <c r="Y434" s="15">
        <v>7.8039921453743E-2</v>
      </c>
      <c r="Z434" s="15">
        <v>1.9827104097907999E-2</v>
      </c>
      <c r="AA434" s="15">
        <v>-0.200968534633127</v>
      </c>
      <c r="AB434" s="15">
        <v>0.119431515063495</v>
      </c>
      <c r="AC434" s="15">
        <v>8.7969499323828207E-2</v>
      </c>
      <c r="AE434">
        <f t="array" ref="AE434">IF(COUNTIF('Cost regression results'!$H$7:$H$10,1)=0,EXP(SUMPRODUCT(--B434:AC434,TRANSPOSE('Cost regression results'!$H$3:$H$30)))/(1+EXP(SUMPRODUCT(--B434:AC434,TRANSPOSE('Cost regression results'!$H$3:$H$30)))),1)</f>
        <v>0.10983583485948874</v>
      </c>
      <c r="AF434">
        <f>'cost part 2 bs coef'!AE434</f>
        <v>2514.4421318916984</v>
      </c>
      <c r="AG434">
        <f t="shared" si="6"/>
        <v>276.1758507621974</v>
      </c>
    </row>
    <row r="435" spans="1:33" x14ac:dyDescent="0.3">
      <c r="A435">
        <v>434</v>
      </c>
      <c r="B435" s="15">
        <v>-2.1828860483030401</v>
      </c>
      <c r="C435" s="15">
        <v>2.1104415164135899</v>
      </c>
      <c r="D435" s="15">
        <v>3.8032566927122899</v>
      </c>
      <c r="E435" s="15">
        <v>2.4790594814200002</v>
      </c>
      <c r="F435" s="15">
        <v>0</v>
      </c>
      <c r="G435" s="15">
        <v>0</v>
      </c>
      <c r="H435" s="15">
        <v>0</v>
      </c>
      <c r="I435" s="15">
        <v>0</v>
      </c>
      <c r="J435" s="15">
        <v>4.6773412555506599</v>
      </c>
      <c r="K435" s="15">
        <v>4.7376471941260903</v>
      </c>
      <c r="L435" s="15">
        <v>4.5809535174807401</v>
      </c>
      <c r="M435" s="15">
        <v>2.4567546473161399</v>
      </c>
      <c r="N435" s="15">
        <v>2.5017131129620398</v>
      </c>
      <c r="O435" s="15">
        <v>4.1019033295323002</v>
      </c>
      <c r="P435" s="15">
        <v>4.71226376267966</v>
      </c>
      <c r="Q435" s="15">
        <v>3.7805742468501</v>
      </c>
      <c r="R435" s="15">
        <v>2.3434127721245002</v>
      </c>
      <c r="S435" s="15">
        <v>0.45123153483982698</v>
      </c>
      <c r="T435" s="15">
        <v>0.113445370801697</v>
      </c>
      <c r="U435" s="15">
        <v>0.16791830149168999</v>
      </c>
      <c r="V435" s="15">
        <v>0</v>
      </c>
      <c r="W435" s="15">
        <v>0</v>
      </c>
      <c r="X435" s="15">
        <v>1.01536312617449</v>
      </c>
      <c r="Y435" s="15">
        <v>2.8945199962812699E-2</v>
      </c>
      <c r="Z435" s="15">
        <v>2.4038128568708399E-2</v>
      </c>
      <c r="AA435" s="15">
        <v>-0.14812248060262201</v>
      </c>
      <c r="AB435" s="15">
        <v>7.6004490255442994E-2</v>
      </c>
      <c r="AC435" s="15">
        <v>0.17664961949712399</v>
      </c>
      <c r="AE435">
        <f t="array" ref="AE435">IF(COUNTIF('Cost regression results'!$H$7:$H$10,1)=0,EXP(SUMPRODUCT(--B435:AC435,TRANSPOSE('Cost regression results'!$H$3:$H$30)))/(1+EXP(SUMPRODUCT(--B435:AC435,TRANSPOSE('Cost regression results'!$H$3:$H$30)))),1)</f>
        <v>0.11043874287846434</v>
      </c>
      <c r="AF435">
        <f>'cost part 2 bs coef'!AE435</f>
        <v>2550.1589285057994</v>
      </c>
      <c r="AG435">
        <f t="shared" si="6"/>
        <v>281.63634620447209</v>
      </c>
    </row>
    <row r="436" spans="1:33" x14ac:dyDescent="0.3">
      <c r="A436">
        <v>435</v>
      </c>
      <c r="B436" s="15">
        <v>-2.0731796709477401</v>
      </c>
      <c r="C436" s="15">
        <v>2.0671078992068699</v>
      </c>
      <c r="D436" s="15">
        <v>3.4890987946196201</v>
      </c>
      <c r="E436" s="15">
        <v>2.6454756492118299</v>
      </c>
      <c r="F436" s="15">
        <v>0</v>
      </c>
      <c r="G436" s="15">
        <v>0</v>
      </c>
      <c r="H436" s="15">
        <v>0</v>
      </c>
      <c r="I436" s="15">
        <v>0</v>
      </c>
      <c r="J436" s="15">
        <v>4.9053855282451702</v>
      </c>
      <c r="K436" s="15">
        <v>4.3836584698042502</v>
      </c>
      <c r="L436" s="15">
        <v>4.2684957513537203</v>
      </c>
      <c r="M436" s="15">
        <v>3.1213296318177601</v>
      </c>
      <c r="N436" s="15">
        <v>2.7396215230958698</v>
      </c>
      <c r="O436" s="15">
        <v>3.7327097444139201</v>
      </c>
      <c r="P436" s="15">
        <v>4.9033063725217199</v>
      </c>
      <c r="Q436" s="15">
        <v>3.8394102708609501</v>
      </c>
      <c r="R436" s="15">
        <v>2.0758066870229999</v>
      </c>
      <c r="S436" s="15">
        <v>0.65847036382728397</v>
      </c>
      <c r="T436" s="15">
        <v>9.9010057463947795E-2</v>
      </c>
      <c r="U436" s="15">
        <v>0.25191252633244099</v>
      </c>
      <c r="V436" s="15">
        <v>0</v>
      </c>
      <c r="W436" s="15">
        <v>0</v>
      </c>
      <c r="X436" s="15">
        <v>1.06042796016302</v>
      </c>
      <c r="Y436" s="15">
        <v>2.5361373802815598E-2</v>
      </c>
      <c r="Z436" s="15">
        <v>2.00560669262131E-2</v>
      </c>
      <c r="AA436" s="15">
        <v>-0.24082720152919601</v>
      </c>
      <c r="AB436" s="15">
        <v>0.117083269263504</v>
      </c>
      <c r="AC436" s="15">
        <v>6.0661756337272103E-2</v>
      </c>
      <c r="AE436">
        <f t="array" ref="AE436">IF(COUNTIF('Cost regression results'!$H$7:$H$10,1)=0,EXP(SUMPRODUCT(--B436:AC436,TRANSPOSE('Cost regression results'!$H$3:$H$30)))/(1+EXP(SUMPRODUCT(--B436:AC436,TRANSPOSE('Cost regression results'!$H$3:$H$30)))),1)</f>
        <v>0.12044648528230495</v>
      </c>
      <c r="AF436">
        <f>'cost part 2 bs coef'!AE436</f>
        <v>2547.1821796418326</v>
      </c>
      <c r="AG436">
        <f t="shared" si="6"/>
        <v>306.79914091157946</v>
      </c>
    </row>
    <row r="437" spans="1:33" x14ac:dyDescent="0.3">
      <c r="A437">
        <v>436</v>
      </c>
      <c r="B437" s="15">
        <v>-2.2752417792406598</v>
      </c>
      <c r="C437" s="15">
        <v>2.5697188391927099</v>
      </c>
      <c r="D437" s="15">
        <v>3.5161252937744099</v>
      </c>
      <c r="E437" s="15">
        <v>2.8425211716314598</v>
      </c>
      <c r="F437" s="15">
        <v>0</v>
      </c>
      <c r="G437" s="15">
        <v>0</v>
      </c>
      <c r="H437" s="15">
        <v>0</v>
      </c>
      <c r="I437" s="15">
        <v>0</v>
      </c>
      <c r="J437" s="15">
        <v>4.9938076451870597</v>
      </c>
      <c r="K437" s="15">
        <v>4.6514028490934498</v>
      </c>
      <c r="L437" s="15">
        <v>4.5633537368390096</v>
      </c>
      <c r="M437" s="15">
        <v>2.7004739319596198</v>
      </c>
      <c r="N437" s="15">
        <v>2.3672497171713802</v>
      </c>
      <c r="O437" s="15">
        <v>3.9879749217836298</v>
      </c>
      <c r="P437" s="15">
        <v>4.5803124667796098</v>
      </c>
      <c r="Q437" s="15">
        <v>3.7407537917670499</v>
      </c>
      <c r="R437" s="15">
        <v>1.4489587924451499</v>
      </c>
      <c r="S437" s="15">
        <v>0.64308477832970901</v>
      </c>
      <c r="T437" s="15">
        <v>0.11904389075790101</v>
      </c>
      <c r="U437" s="15">
        <v>0.25449658754812599</v>
      </c>
      <c r="V437" s="15">
        <v>0</v>
      </c>
      <c r="W437" s="15">
        <v>0</v>
      </c>
      <c r="X437" s="15">
        <v>0.88362774605810901</v>
      </c>
      <c r="Y437" s="15">
        <v>7.7430338021585096E-2</v>
      </c>
      <c r="Z437" s="15">
        <v>2.27768181571638E-2</v>
      </c>
      <c r="AA437" s="15">
        <v>-0.12680587434701299</v>
      </c>
      <c r="AB437" s="15">
        <v>0.13428379926312201</v>
      </c>
      <c r="AC437" s="15">
        <v>0.20058127993491301</v>
      </c>
      <c r="AE437">
        <f t="array" ref="AE437">IF(COUNTIF('Cost regression results'!$H$7:$H$10,1)=0,EXP(SUMPRODUCT(--B437:AC437,TRANSPOSE('Cost regression results'!$H$3:$H$30)))/(1+EXP(SUMPRODUCT(--B437:AC437,TRANSPOSE('Cost regression results'!$H$3:$H$30)))),1)</f>
        <v>0.10228022073780284</v>
      </c>
      <c r="AF437">
        <f>'cost part 2 bs coef'!AE437</f>
        <v>2558.4151400114765</v>
      </c>
      <c r="AG437">
        <f t="shared" si="6"/>
        <v>261.67526525931055</v>
      </c>
    </row>
    <row r="438" spans="1:33" x14ac:dyDescent="0.3">
      <c r="A438">
        <v>437</v>
      </c>
      <c r="B438" s="15">
        <v>-2.2071173351431099</v>
      </c>
      <c r="C438" s="15">
        <v>1.9053947509385201</v>
      </c>
      <c r="D438" s="15">
        <v>3.4531286095707698</v>
      </c>
      <c r="E438" s="15">
        <v>2.3655465964698301</v>
      </c>
      <c r="F438" s="15">
        <v>0</v>
      </c>
      <c r="G438" s="15">
        <v>0</v>
      </c>
      <c r="H438" s="15">
        <v>0</v>
      </c>
      <c r="I438" s="15">
        <v>0</v>
      </c>
      <c r="J438" s="15">
        <v>5.1078868504536601</v>
      </c>
      <c r="K438" s="15">
        <v>4.2451900255473802</v>
      </c>
      <c r="L438" s="15">
        <v>4.5790664118988804</v>
      </c>
      <c r="M438" s="15">
        <v>2.4255590925291202</v>
      </c>
      <c r="N438" s="15">
        <v>2.4888167522138001</v>
      </c>
      <c r="O438" s="15">
        <v>3.9873494492268899</v>
      </c>
      <c r="P438" s="15">
        <v>4.5580912144006103</v>
      </c>
      <c r="Q438" s="15">
        <v>3.7533904358774599</v>
      </c>
      <c r="R438" s="15">
        <v>1.3774298155818601</v>
      </c>
      <c r="S438" s="15">
        <v>0.67224349296779295</v>
      </c>
      <c r="T438" s="15">
        <v>0.192264229321777</v>
      </c>
      <c r="U438" s="15">
        <v>0.32738961627892899</v>
      </c>
      <c r="V438" s="15">
        <v>0</v>
      </c>
      <c r="W438" s="15">
        <v>0</v>
      </c>
      <c r="X438" s="15">
        <v>1.0840419298042401</v>
      </c>
      <c r="Y438" s="15">
        <v>0.106808173922186</v>
      </c>
      <c r="Z438" s="15">
        <v>2.26950824322887E-2</v>
      </c>
      <c r="AA438" s="15">
        <v>-0.20762059373199901</v>
      </c>
      <c r="AB438" s="15">
        <v>8.3764865788888906E-2</v>
      </c>
      <c r="AC438" s="15">
        <v>0.10076903237840699</v>
      </c>
      <c r="AE438">
        <f t="array" ref="AE438">IF(COUNTIF('Cost regression results'!$H$7:$H$10,1)=0,EXP(SUMPRODUCT(--B438:AC438,TRANSPOSE('Cost regression results'!$H$3:$H$30)))/(1+EXP(SUMPRODUCT(--B438:AC438,TRANSPOSE('Cost regression results'!$H$3:$H$30)))),1)</f>
        <v>0.11601304505511069</v>
      </c>
      <c r="AF438">
        <f>'cost part 2 bs coef'!AE438</f>
        <v>2504.3237835834461</v>
      </c>
      <c r="AG438">
        <f t="shared" si="6"/>
        <v>290.53422793745159</v>
      </c>
    </row>
    <row r="439" spans="1:33" x14ac:dyDescent="0.3">
      <c r="A439">
        <v>438</v>
      </c>
      <c r="B439" s="15">
        <v>-2.24808174016575</v>
      </c>
      <c r="C439" s="15">
        <v>1.7982940751630601</v>
      </c>
      <c r="D439" s="15">
        <v>3.3437427788149101</v>
      </c>
      <c r="E439" s="15">
        <v>2.4383085490325098</v>
      </c>
      <c r="F439" s="15">
        <v>0</v>
      </c>
      <c r="G439" s="15">
        <v>0</v>
      </c>
      <c r="H439" s="15">
        <v>0</v>
      </c>
      <c r="I439" s="15">
        <v>0</v>
      </c>
      <c r="J439" s="15">
        <v>4.8500795232103702</v>
      </c>
      <c r="K439" s="15">
        <v>4.5834939209827104</v>
      </c>
      <c r="L439" s="15">
        <v>4.50263064676321</v>
      </c>
      <c r="M439" s="15">
        <v>3.0088379887097401</v>
      </c>
      <c r="N439" s="15">
        <v>2.36829458462983</v>
      </c>
      <c r="O439" s="15">
        <v>4.3524991886734297</v>
      </c>
      <c r="P439" s="15">
        <v>4.5860868130350898</v>
      </c>
      <c r="Q439" s="15">
        <v>3.7726492029626599</v>
      </c>
      <c r="R439" s="15">
        <v>1.9454773487935899</v>
      </c>
      <c r="S439" s="15">
        <v>0.56459903520704002</v>
      </c>
      <c r="T439" s="15">
        <v>0.19728893089694</v>
      </c>
      <c r="U439" s="15">
        <v>0.32356164908306001</v>
      </c>
      <c r="V439" s="15">
        <v>0</v>
      </c>
      <c r="W439" s="15">
        <v>0</v>
      </c>
      <c r="X439" s="15">
        <v>1.10598572937717</v>
      </c>
      <c r="Y439" s="15">
        <v>6.4034993751921995E-2</v>
      </c>
      <c r="Z439" s="15">
        <v>2.56914448846833E-2</v>
      </c>
      <c r="AA439" s="15">
        <v>-0.192158176453018</v>
      </c>
      <c r="AB439" s="15">
        <v>9.2111797281587596E-2</v>
      </c>
      <c r="AC439" s="15">
        <v>0.123546148935608</v>
      </c>
      <c r="AE439">
        <f t="array" ref="AE439">IF(COUNTIF('Cost regression results'!$H$7:$H$10,1)=0,EXP(SUMPRODUCT(--B439:AC439,TRANSPOSE('Cost regression results'!$H$3:$H$30)))/(1+EXP(SUMPRODUCT(--B439:AC439,TRANSPOSE('Cost regression results'!$H$3:$H$30)))),1)</f>
        <v>0.11216879348624409</v>
      </c>
      <c r="AF439">
        <f>'cost part 2 bs coef'!AE439</f>
        <v>2434.9356199315143</v>
      </c>
      <c r="AG439">
        <f t="shared" si="6"/>
        <v>273.12379070439778</v>
      </c>
    </row>
    <row r="440" spans="1:33" x14ac:dyDescent="0.3">
      <c r="A440">
        <v>439</v>
      </c>
      <c r="B440" s="15">
        <v>-2.3180049026881302</v>
      </c>
      <c r="C440" s="15">
        <v>2.0206173393291502</v>
      </c>
      <c r="D440" s="15">
        <v>3.7633701540856999</v>
      </c>
      <c r="E440" s="15">
        <v>2.5125381166743601</v>
      </c>
      <c r="F440" s="15">
        <v>0</v>
      </c>
      <c r="G440" s="15">
        <v>0</v>
      </c>
      <c r="H440" s="15">
        <v>0</v>
      </c>
      <c r="I440" s="15">
        <v>0</v>
      </c>
      <c r="J440" s="15">
        <v>4.8211100908993902</v>
      </c>
      <c r="K440" s="15">
        <v>4.4766635435851603</v>
      </c>
      <c r="L440" s="15">
        <v>4.3357594047022703</v>
      </c>
      <c r="M440" s="15">
        <v>2.84620538650229</v>
      </c>
      <c r="N440" s="15">
        <v>2.4819200437312698</v>
      </c>
      <c r="O440" s="15">
        <v>4.0511042490531901</v>
      </c>
      <c r="P440" s="15">
        <v>4.08651808722861</v>
      </c>
      <c r="Q440" s="15">
        <v>3.6555557853865701</v>
      </c>
      <c r="R440" s="15">
        <v>1.98707447686911</v>
      </c>
      <c r="S440" s="15">
        <v>0.61154919954459697</v>
      </c>
      <c r="T440" s="15">
        <v>0.158448627534716</v>
      </c>
      <c r="U440" s="15">
        <v>0.214795715001323</v>
      </c>
      <c r="V440" s="15">
        <v>0</v>
      </c>
      <c r="W440" s="15">
        <v>0</v>
      </c>
      <c r="X440" s="15">
        <v>1.0444187487663801</v>
      </c>
      <c r="Y440" s="15">
        <v>0.1472107634599</v>
      </c>
      <c r="Z440" s="15">
        <v>2.3264210044415898E-2</v>
      </c>
      <c r="AA440" s="15">
        <v>-0.14299916244771099</v>
      </c>
      <c r="AB440" s="15">
        <v>0.166244845845822</v>
      </c>
      <c r="AC440" s="15">
        <v>9.5626584858730795E-2</v>
      </c>
      <c r="AE440">
        <f t="array" ref="AE440">IF(COUNTIF('Cost regression results'!$H$7:$H$10,1)=0,EXP(SUMPRODUCT(--B440:AC440,TRANSPOSE('Cost regression results'!$H$3:$H$30)))/(1+EXP(SUMPRODUCT(--B440:AC440,TRANSPOSE('Cost regression results'!$H$3:$H$30)))),1)</f>
        <v>0.10194103029931945</v>
      </c>
      <c r="AF440">
        <f>'cost part 2 bs coef'!AE440</f>
        <v>2460.1915215732288</v>
      </c>
      <c r="AG440">
        <f t="shared" si="6"/>
        <v>250.79445844282532</v>
      </c>
    </row>
    <row r="441" spans="1:33" x14ac:dyDescent="0.3">
      <c r="A441">
        <v>440</v>
      </c>
      <c r="B441" s="15">
        <v>-2.16236760098993</v>
      </c>
      <c r="C441" s="15">
        <v>2.0638079826759901</v>
      </c>
      <c r="D441" s="15">
        <v>3.7746618715221398</v>
      </c>
      <c r="E441" s="15">
        <v>2.6218461987640498</v>
      </c>
      <c r="F441" s="15">
        <v>0</v>
      </c>
      <c r="G441" s="15">
        <v>0</v>
      </c>
      <c r="H441" s="15">
        <v>0</v>
      </c>
      <c r="I441" s="15">
        <v>0</v>
      </c>
      <c r="J441" s="15">
        <v>5.1699760279401197</v>
      </c>
      <c r="K441" s="15">
        <v>4.6675262423635999</v>
      </c>
      <c r="L441" s="15">
        <v>4.4085778405640097</v>
      </c>
      <c r="M441" s="15">
        <v>3.0237532543224201</v>
      </c>
      <c r="N441" s="15">
        <v>2.4836349111257401</v>
      </c>
      <c r="O441" s="15">
        <v>4.1325923386441099</v>
      </c>
      <c r="P441" s="15">
        <v>5.7446903658086201</v>
      </c>
      <c r="Q441" s="15">
        <v>3.7456343058483599</v>
      </c>
      <c r="R441" s="15">
        <v>1.5230940296502999</v>
      </c>
      <c r="S441" s="15">
        <v>0.61602477726963301</v>
      </c>
      <c r="T441" s="15">
        <v>0.13190371062353001</v>
      </c>
      <c r="U441" s="15">
        <v>0.246777178643763</v>
      </c>
      <c r="V441" s="15">
        <v>0</v>
      </c>
      <c r="W441" s="15">
        <v>0</v>
      </c>
      <c r="X441" s="15">
        <v>0.94423213478164303</v>
      </c>
      <c r="Y441" s="15">
        <v>4.3121571129525103E-2</v>
      </c>
      <c r="Z441" s="15">
        <v>2.2384431995433801E-2</v>
      </c>
      <c r="AA441" s="15">
        <v>-0.236044619745299</v>
      </c>
      <c r="AB441" s="15">
        <v>0.122330348311527</v>
      </c>
      <c r="AC441" s="15">
        <v>8.71617091991264E-2</v>
      </c>
      <c r="AE441">
        <f t="array" ref="AE441">IF(COUNTIF('Cost regression results'!$H$7:$H$10,1)=0,EXP(SUMPRODUCT(--B441:AC441,TRANSPOSE('Cost regression results'!$H$3:$H$30)))/(1+EXP(SUMPRODUCT(--B441:AC441,TRANSPOSE('Cost regression results'!$H$3:$H$30)))),1)</f>
        <v>0.11444370439082968</v>
      </c>
      <c r="AF441">
        <f>'cost part 2 bs coef'!AE441</f>
        <v>2449.7274298153402</v>
      </c>
      <c r="AG441">
        <f t="shared" si="6"/>
        <v>280.35588181589378</v>
      </c>
    </row>
    <row r="442" spans="1:33" x14ac:dyDescent="0.3">
      <c r="A442">
        <v>441</v>
      </c>
      <c r="B442" s="15">
        <v>-2.2425038623004299</v>
      </c>
      <c r="C442" s="15">
        <v>2.0174981606841902</v>
      </c>
      <c r="D442" s="15">
        <v>3.8143585697367</v>
      </c>
      <c r="E442" s="15">
        <v>2.4587774673121299</v>
      </c>
      <c r="F442" s="15">
        <v>0</v>
      </c>
      <c r="G442" s="15">
        <v>0</v>
      </c>
      <c r="H442" s="15">
        <v>0</v>
      </c>
      <c r="I442" s="15">
        <v>0</v>
      </c>
      <c r="J442" s="15">
        <v>5.1172201558382797</v>
      </c>
      <c r="K442" s="15">
        <v>4.3877259530020298</v>
      </c>
      <c r="L442" s="15">
        <v>4.5628053493768901</v>
      </c>
      <c r="M442" s="15">
        <v>2.9385299064261501</v>
      </c>
      <c r="N442" s="15">
        <v>2.4997080894292001</v>
      </c>
      <c r="O442" s="15">
        <v>4.0376208275140204</v>
      </c>
      <c r="P442" s="15">
        <v>4.8469825903306996</v>
      </c>
      <c r="Q442" s="15">
        <v>3.8448555618348799</v>
      </c>
      <c r="R442" s="15">
        <v>2.16103091539222</v>
      </c>
      <c r="S442" s="15">
        <v>0.47187227533663201</v>
      </c>
      <c r="T442" s="15">
        <v>9.2553801937521593E-2</v>
      </c>
      <c r="U442" s="15">
        <v>0.29074679627303501</v>
      </c>
      <c r="V442" s="15">
        <v>0</v>
      </c>
      <c r="W442" s="15">
        <v>0</v>
      </c>
      <c r="X442" s="15">
        <v>1.13063136904316</v>
      </c>
      <c r="Y442" s="15">
        <v>6.2321114179473197E-2</v>
      </c>
      <c r="Z442" s="15">
        <v>2.6315802934705299E-2</v>
      </c>
      <c r="AA442" s="15">
        <v>-0.13140199971175201</v>
      </c>
      <c r="AB442" s="15">
        <v>0.153198895715563</v>
      </c>
      <c r="AC442" s="15">
        <v>0.117059429103277</v>
      </c>
      <c r="AE442">
        <f t="array" ref="AE442">IF(COUNTIF('Cost regression results'!$H$7:$H$10,1)=0,EXP(SUMPRODUCT(--B442:AC442,TRANSPOSE('Cost regression results'!$H$3:$H$30)))/(1+EXP(SUMPRODUCT(--B442:AC442,TRANSPOSE('Cost regression results'!$H$3:$H$30)))),1)</f>
        <v>0.10262694729816273</v>
      </c>
      <c r="AF442">
        <f>'cost part 2 bs coef'!AE442</f>
        <v>2537.420311286985</v>
      </c>
      <c r="AG442">
        <f t="shared" si="6"/>
        <v>260.40770055973707</v>
      </c>
    </row>
    <row r="443" spans="1:33" x14ac:dyDescent="0.3">
      <c r="A443">
        <v>442</v>
      </c>
      <c r="B443" s="15">
        <v>-2.2023415880931498</v>
      </c>
      <c r="C443" s="15">
        <v>2.1613296786012799</v>
      </c>
      <c r="D443" s="15">
        <v>3.83710377659167</v>
      </c>
      <c r="E443" s="15">
        <v>2.42391517241599</v>
      </c>
      <c r="F443" s="15">
        <v>0</v>
      </c>
      <c r="G443" s="15">
        <v>0</v>
      </c>
      <c r="H443" s="15">
        <v>0</v>
      </c>
      <c r="I443" s="15">
        <v>0</v>
      </c>
      <c r="J443" s="15">
        <v>4.8997478285356104</v>
      </c>
      <c r="K443" s="15">
        <v>4.1852790052398703</v>
      </c>
      <c r="L443" s="15">
        <v>4.0828808051959502</v>
      </c>
      <c r="M443" s="15">
        <v>2.7863520502385102</v>
      </c>
      <c r="N443" s="15">
        <v>2.6563240616163002</v>
      </c>
      <c r="O443" s="15">
        <v>4.11150424562598</v>
      </c>
      <c r="P443" s="15">
        <v>5.0417679750561204</v>
      </c>
      <c r="Q443" s="15">
        <v>3.7182030694566599</v>
      </c>
      <c r="R443" s="15">
        <v>1.6930673941277501</v>
      </c>
      <c r="S443" s="15">
        <v>0.64915323415988802</v>
      </c>
      <c r="T443" s="15">
        <v>0.181854612494149</v>
      </c>
      <c r="U443" s="15">
        <v>0.25704042629931201</v>
      </c>
      <c r="V443" s="15">
        <v>0</v>
      </c>
      <c r="W443" s="15">
        <v>0</v>
      </c>
      <c r="X443" s="15">
        <v>0.98552916087124198</v>
      </c>
      <c r="Y443" s="15">
        <v>6.0522146660349899E-2</v>
      </c>
      <c r="Z443" s="15">
        <v>2.5871448547687099E-2</v>
      </c>
      <c r="AA443" s="15">
        <v>-0.27013993451076801</v>
      </c>
      <c r="AB443" s="15">
        <v>0.141338430846044</v>
      </c>
      <c r="AC443" s="15">
        <v>0.10137125276857099</v>
      </c>
      <c r="AE443">
        <f t="array" ref="AE443">IF(COUNTIF('Cost regression results'!$H$7:$H$10,1)=0,EXP(SUMPRODUCT(--B443:AC443,TRANSPOSE('Cost regression results'!$H$3:$H$30)))/(1+EXP(SUMPRODUCT(--B443:AC443,TRANSPOSE('Cost regression results'!$H$3:$H$30)))),1)</f>
        <v>0.11520967269023336</v>
      </c>
      <c r="AF443">
        <f>'cost part 2 bs coef'!AE443</f>
        <v>2496.0075674395162</v>
      </c>
      <c r="AG443">
        <f t="shared" si="6"/>
        <v>287.56421487705222</v>
      </c>
    </row>
    <row r="444" spans="1:33" x14ac:dyDescent="0.3">
      <c r="A444">
        <v>443</v>
      </c>
      <c r="B444" s="15">
        <v>-2.30955145574538</v>
      </c>
      <c r="C444" s="15">
        <v>2.2652399447174898</v>
      </c>
      <c r="D444" s="15">
        <v>3.6187682494839599</v>
      </c>
      <c r="E444" s="15">
        <v>2.62544698135684</v>
      </c>
      <c r="F444" s="15">
        <v>0</v>
      </c>
      <c r="G444" s="15">
        <v>0</v>
      </c>
      <c r="H444" s="15">
        <v>0</v>
      </c>
      <c r="I444" s="15">
        <v>0</v>
      </c>
      <c r="J444" s="15">
        <v>4.9815200384984504</v>
      </c>
      <c r="K444" s="15">
        <v>4.5465175181151798</v>
      </c>
      <c r="L444" s="15">
        <v>4.3782136896973496</v>
      </c>
      <c r="M444" s="15">
        <v>2.5118567489585399</v>
      </c>
      <c r="N444" s="15">
        <v>2.56787579736182</v>
      </c>
      <c r="O444" s="15">
        <v>4.0251474334849098</v>
      </c>
      <c r="P444" s="15">
        <v>4.5694164070099799</v>
      </c>
      <c r="Q444" s="15">
        <v>3.7894734710387001</v>
      </c>
      <c r="R444" s="15">
        <v>0.79363726444979499</v>
      </c>
      <c r="S444" s="15">
        <v>0.66411785703083503</v>
      </c>
      <c r="T444" s="15">
        <v>0.167666628770265</v>
      </c>
      <c r="U444" s="15">
        <v>0.22274500242360301</v>
      </c>
      <c r="V444" s="15">
        <v>0</v>
      </c>
      <c r="W444" s="15">
        <v>0</v>
      </c>
      <c r="X444" s="15">
        <v>1.1117534041152</v>
      </c>
      <c r="Y444" s="15">
        <v>7.9641287231852195E-2</v>
      </c>
      <c r="Z444" s="15">
        <v>2.2894975947237099E-2</v>
      </c>
      <c r="AA444" s="15">
        <v>-0.13253845344371301</v>
      </c>
      <c r="AB444" s="15">
        <v>0.145966487417138</v>
      </c>
      <c r="AC444" s="15">
        <v>0.11543931257288501</v>
      </c>
      <c r="AE444">
        <f t="array" ref="AE444">IF(COUNTIF('Cost regression results'!$H$7:$H$10,1)=0,EXP(SUMPRODUCT(--B444:AC444,TRANSPOSE('Cost regression results'!$H$3:$H$30)))/(1+EXP(SUMPRODUCT(--B444:AC444,TRANSPOSE('Cost regression results'!$H$3:$H$30)))),1)</f>
        <v>0.10359425185358187</v>
      </c>
      <c r="AF444">
        <f>'cost part 2 bs coef'!AE444</f>
        <v>2468.0951220153779</v>
      </c>
      <c r="AG444">
        <f t="shared" si="6"/>
        <v>255.68046766865794</v>
      </c>
    </row>
    <row r="445" spans="1:33" x14ac:dyDescent="0.3">
      <c r="A445">
        <v>444</v>
      </c>
      <c r="B445" s="15">
        <v>-2.2324456174320702</v>
      </c>
      <c r="C445" s="15">
        <v>2.26426006527727</v>
      </c>
      <c r="D445" s="15">
        <v>3.5760328451349799</v>
      </c>
      <c r="E445" s="15">
        <v>2.4827888214538798</v>
      </c>
      <c r="F445" s="15">
        <v>0</v>
      </c>
      <c r="G445" s="15">
        <v>0</v>
      </c>
      <c r="H445" s="15">
        <v>0</v>
      </c>
      <c r="I445" s="15">
        <v>0</v>
      </c>
      <c r="J445" s="15">
        <v>4.9173132348061701</v>
      </c>
      <c r="K445" s="15">
        <v>4.3971428059043598</v>
      </c>
      <c r="L445" s="15">
        <v>3.72714056448247</v>
      </c>
      <c r="M445" s="15">
        <v>2.7892394446710802</v>
      </c>
      <c r="N445" s="15">
        <v>2.5863875710358801</v>
      </c>
      <c r="O445" s="15">
        <v>3.9169922259360401</v>
      </c>
      <c r="P445" s="15">
        <v>4.3434361137182798</v>
      </c>
      <c r="Q445" s="15">
        <v>3.9245026996430901</v>
      </c>
      <c r="R445" s="15">
        <v>2.0288337070076099</v>
      </c>
      <c r="S445" s="15">
        <v>0.48937586548749801</v>
      </c>
      <c r="T445" s="15">
        <v>0.13269582490139301</v>
      </c>
      <c r="U445" s="15">
        <v>0.21719663024813499</v>
      </c>
      <c r="V445" s="15">
        <v>0</v>
      </c>
      <c r="W445" s="15">
        <v>0</v>
      </c>
      <c r="X445" s="15">
        <v>0.96027337522226297</v>
      </c>
      <c r="Y445" s="15">
        <v>8.15731547507276E-2</v>
      </c>
      <c r="Z445" s="15">
        <v>2.32029881162494E-2</v>
      </c>
      <c r="AA445" s="15">
        <v>-8.8855244644436795E-2</v>
      </c>
      <c r="AB445" s="15">
        <v>6.1062843367841499E-2</v>
      </c>
      <c r="AC445" s="15">
        <v>6.7655938557306797E-2</v>
      </c>
      <c r="AE445">
        <f t="array" ref="AE445">IF(COUNTIF('Cost regression results'!$H$7:$H$10,1)=0,EXP(SUMPRODUCT(--B445:AC445,TRANSPOSE('Cost regression results'!$H$3:$H$30)))/(1+EXP(SUMPRODUCT(--B445:AC445,TRANSPOSE('Cost regression results'!$H$3:$H$30)))),1)</f>
        <v>0.10755218360866654</v>
      </c>
      <c r="AF445">
        <f>'cost part 2 bs coef'!AE445</f>
        <v>2429.9302941283918</v>
      </c>
      <c r="AG445">
        <f t="shared" si="6"/>
        <v>261.3443091503579</v>
      </c>
    </row>
    <row r="446" spans="1:33" x14ac:dyDescent="0.3">
      <c r="A446">
        <v>445</v>
      </c>
      <c r="B446" s="15">
        <v>-2.2569763525675102</v>
      </c>
      <c r="C446" s="15">
        <v>2.3211068686401402</v>
      </c>
      <c r="D446" s="15">
        <v>3.5832162194203598</v>
      </c>
      <c r="E446" s="15">
        <v>2.7310961326392298</v>
      </c>
      <c r="F446" s="15">
        <v>0</v>
      </c>
      <c r="G446" s="15">
        <v>0</v>
      </c>
      <c r="H446" s="15">
        <v>0</v>
      </c>
      <c r="I446" s="15">
        <v>0</v>
      </c>
      <c r="J446" s="15">
        <v>5.0716228683455604</v>
      </c>
      <c r="K446" s="15">
        <v>4.6342628715036804</v>
      </c>
      <c r="L446" s="15">
        <v>4.2505547011346803</v>
      </c>
      <c r="M446" s="15">
        <v>3.0933421927881501</v>
      </c>
      <c r="N446" s="15">
        <v>2.2544026243923501</v>
      </c>
      <c r="O446" s="15">
        <v>4.13817808440416</v>
      </c>
      <c r="P446" s="15">
        <v>4.7976366345936299</v>
      </c>
      <c r="Q446" s="15">
        <v>3.97777388673711</v>
      </c>
      <c r="R446" s="15">
        <v>1.21538547994183</v>
      </c>
      <c r="S446" s="15">
        <v>0.64512181346627495</v>
      </c>
      <c r="T446" s="15">
        <v>0.150919005131462</v>
      </c>
      <c r="U446" s="15">
        <v>0.220115246607821</v>
      </c>
      <c r="V446" s="15">
        <v>0</v>
      </c>
      <c r="W446" s="15">
        <v>0</v>
      </c>
      <c r="X446" s="15">
        <v>0.84230206846420397</v>
      </c>
      <c r="Y446" s="15">
        <v>9.8032899989118502E-2</v>
      </c>
      <c r="Z446" s="15">
        <v>2.2651919385270999E-2</v>
      </c>
      <c r="AA446" s="15">
        <v>-0.152795681959945</v>
      </c>
      <c r="AB446" s="15">
        <v>0.128385482457952</v>
      </c>
      <c r="AC446" s="15">
        <v>9.3468039474363704E-2</v>
      </c>
      <c r="AE446">
        <f t="array" ref="AE446">IF(COUNTIF('Cost regression results'!$H$7:$H$10,1)=0,EXP(SUMPRODUCT(--B446:AC446,TRANSPOSE('Cost regression results'!$H$3:$H$30)))/(1+EXP(SUMPRODUCT(--B446:AC446,TRANSPOSE('Cost regression results'!$H$3:$H$30)))),1)</f>
        <v>0.10698510025155099</v>
      </c>
      <c r="AF446">
        <f>'cost part 2 bs coef'!AE446</f>
        <v>2479.4910408075457</v>
      </c>
      <c r="AG446">
        <f t="shared" si="6"/>
        <v>265.2685975736178</v>
      </c>
    </row>
    <row r="447" spans="1:33" x14ac:dyDescent="0.3">
      <c r="A447">
        <v>446</v>
      </c>
      <c r="B447" s="15">
        <v>-2.2836589468434498</v>
      </c>
      <c r="C447" s="15">
        <v>1.81513600064605</v>
      </c>
      <c r="D447" s="15">
        <v>3.0583587257416198</v>
      </c>
      <c r="E447" s="15">
        <v>2.2608413544752199</v>
      </c>
      <c r="F447" s="15">
        <v>0</v>
      </c>
      <c r="G447" s="15">
        <v>0</v>
      </c>
      <c r="H447" s="15">
        <v>0</v>
      </c>
      <c r="I447" s="15">
        <v>0</v>
      </c>
      <c r="J447" s="15">
        <v>4.7380315905780996</v>
      </c>
      <c r="K447" s="15">
        <v>4.1684475481017902</v>
      </c>
      <c r="L447" s="15">
        <v>4.5901943992548402</v>
      </c>
      <c r="M447" s="15">
        <v>3.0270208817785398</v>
      </c>
      <c r="N447" s="15">
        <v>2.4389438124037799</v>
      </c>
      <c r="O447" s="15">
        <v>4.0813764808797099</v>
      </c>
      <c r="P447" s="15">
        <v>4.6343852748452301</v>
      </c>
      <c r="Q447" s="15">
        <v>3.7357930767859799</v>
      </c>
      <c r="R447" s="15">
        <v>2.0604778603032901</v>
      </c>
      <c r="S447" s="15">
        <v>0.67351281014923303</v>
      </c>
      <c r="T447" s="15">
        <v>0.20574737307545099</v>
      </c>
      <c r="U447" s="15">
        <v>0.25864449051591398</v>
      </c>
      <c r="V447" s="15">
        <v>0</v>
      </c>
      <c r="W447" s="15">
        <v>0</v>
      </c>
      <c r="X447" s="15">
        <v>1.0008853850011701</v>
      </c>
      <c r="Y447" s="15">
        <v>7.2208841880584101E-2</v>
      </c>
      <c r="Z447" s="15">
        <v>2.4860637972889399E-2</v>
      </c>
      <c r="AA447" s="15">
        <v>-0.17391213117493401</v>
      </c>
      <c r="AB447" s="15">
        <v>0.13589708326413799</v>
      </c>
      <c r="AC447" s="15">
        <v>0.15489731488480599</v>
      </c>
      <c r="AE447">
        <f t="array" ref="AE447">IF(COUNTIF('Cost regression results'!$H$7:$H$10,1)=0,EXP(SUMPRODUCT(--B447:AC447,TRANSPOSE('Cost regression results'!$H$3:$H$30)))/(1+EXP(SUMPRODUCT(--B447:AC447,TRANSPOSE('Cost regression results'!$H$3:$H$30)))),1)</f>
        <v>0.10955310858050767</v>
      </c>
      <c r="AF447">
        <f>'cost part 2 bs coef'!AE447</f>
        <v>2529.1953012871741</v>
      </c>
      <c r="AG447">
        <f t="shared" si="6"/>
        <v>277.08120746322356</v>
      </c>
    </row>
    <row r="448" spans="1:33" x14ac:dyDescent="0.3">
      <c r="A448">
        <v>447</v>
      </c>
      <c r="B448" s="15">
        <v>-2.2390214703351798</v>
      </c>
      <c r="C448" s="15">
        <v>2.2921014049424802</v>
      </c>
      <c r="D448" s="15">
        <v>3.3056291499214501</v>
      </c>
      <c r="E448" s="15">
        <v>2.6400724020248298</v>
      </c>
      <c r="F448" s="15">
        <v>0</v>
      </c>
      <c r="G448" s="15">
        <v>0</v>
      </c>
      <c r="H448" s="15">
        <v>0</v>
      </c>
      <c r="I448" s="15">
        <v>0</v>
      </c>
      <c r="J448" s="15">
        <v>4.6782815707989096</v>
      </c>
      <c r="K448" s="15">
        <v>4.4942675288134204</v>
      </c>
      <c r="L448" s="15">
        <v>3.9563039843261101</v>
      </c>
      <c r="M448" s="15">
        <v>2.9780715179095401</v>
      </c>
      <c r="N448" s="15">
        <v>2.5414136799728002</v>
      </c>
      <c r="O448" s="15">
        <v>3.7062677929965901</v>
      </c>
      <c r="P448" s="15">
        <v>4.9227892646442299</v>
      </c>
      <c r="Q448" s="15">
        <v>3.8217696299424402</v>
      </c>
      <c r="R448" s="15">
        <v>1.8694178149102201</v>
      </c>
      <c r="S448" s="15">
        <v>0.68630251057018998</v>
      </c>
      <c r="T448" s="15">
        <v>0.223022368996802</v>
      </c>
      <c r="U448" s="15">
        <v>0.27360077418795598</v>
      </c>
      <c r="V448" s="15">
        <v>0</v>
      </c>
      <c r="W448" s="15">
        <v>0</v>
      </c>
      <c r="X448" s="15">
        <v>1.1178841232366601</v>
      </c>
      <c r="Y448" s="15">
        <v>9.5793170647268194E-2</v>
      </c>
      <c r="Z448" s="15">
        <v>2.4005659404311701E-2</v>
      </c>
      <c r="AA448" s="15">
        <v>-0.15603165815438</v>
      </c>
      <c r="AB448" s="15">
        <v>3.1653735007662602E-2</v>
      </c>
      <c r="AC448" s="15">
        <v>7.8782467870299702E-2</v>
      </c>
      <c r="AE448">
        <f t="array" ref="AE448">IF(COUNTIF('Cost regression results'!$H$7:$H$10,1)=0,EXP(SUMPRODUCT(--B448:AC448,TRANSPOSE('Cost regression results'!$H$3:$H$30)))/(1+EXP(SUMPRODUCT(--B448:AC448,TRANSPOSE('Cost regression results'!$H$3:$H$30)))),1)</f>
        <v>0.1158016027599225</v>
      </c>
      <c r="AF448">
        <f>'cost part 2 bs coef'!AE448</f>
        <v>2460.9378430289853</v>
      </c>
      <c r="AG448">
        <f t="shared" si="6"/>
        <v>284.9805465153031</v>
      </c>
    </row>
    <row r="449" spans="1:33" x14ac:dyDescent="0.3">
      <c r="A449">
        <v>448</v>
      </c>
      <c r="B449" s="15">
        <v>-2.2982853904104501</v>
      </c>
      <c r="C449" s="15">
        <v>2.0843168268858898</v>
      </c>
      <c r="D449" s="15">
        <v>3.8709612944262899</v>
      </c>
      <c r="E449" s="15">
        <v>2.7921259239111702</v>
      </c>
      <c r="F449" s="15">
        <v>0</v>
      </c>
      <c r="G449" s="15">
        <v>0</v>
      </c>
      <c r="H449" s="15">
        <v>0</v>
      </c>
      <c r="I449" s="15">
        <v>0</v>
      </c>
      <c r="J449" s="15">
        <v>5.0216948114415496</v>
      </c>
      <c r="K449" s="15">
        <v>4.2322502747890098</v>
      </c>
      <c r="L449" s="15">
        <v>4.19837631399038</v>
      </c>
      <c r="M449" s="15">
        <v>2.8725307336288002</v>
      </c>
      <c r="N449" s="15">
        <v>2.4550406427063201</v>
      </c>
      <c r="O449" s="15">
        <v>3.8182291069262799</v>
      </c>
      <c r="P449" s="15">
        <v>5.2879479078602101</v>
      </c>
      <c r="Q449" s="15">
        <v>3.9447199218676898</v>
      </c>
      <c r="R449" s="15">
        <v>1.92182746924934</v>
      </c>
      <c r="S449" s="15">
        <v>0.60145504041440701</v>
      </c>
      <c r="T449" s="15">
        <v>0.17885190798648001</v>
      </c>
      <c r="U449" s="15">
        <v>0.311066020036594</v>
      </c>
      <c r="V449" s="15">
        <v>0</v>
      </c>
      <c r="W449" s="15">
        <v>0</v>
      </c>
      <c r="X449" s="15">
        <v>1.05569177256179</v>
      </c>
      <c r="Y449" s="15">
        <v>0.100767096663921</v>
      </c>
      <c r="Z449" s="15">
        <v>2.0238486100660799E-2</v>
      </c>
      <c r="AA449" s="15">
        <v>-0.113806286778903</v>
      </c>
      <c r="AB449" s="15">
        <v>0.14096631197860501</v>
      </c>
      <c r="AC449" s="15">
        <v>9.0716310214593698E-2</v>
      </c>
      <c r="AE449">
        <f t="array" ref="AE449">IF(COUNTIF('Cost regression results'!$H$7:$H$10,1)=0,EXP(SUMPRODUCT(--B449:AC449,TRANSPOSE('Cost regression results'!$H$3:$H$30)))/(1+EXP(SUMPRODUCT(--B449:AC449,TRANSPOSE('Cost regression results'!$H$3:$H$30)))),1)</f>
        <v>0.10587367570930042</v>
      </c>
      <c r="AF449">
        <f>'cost part 2 bs coef'!AE449</f>
        <v>2492.1282771161418</v>
      </c>
      <c r="AG449">
        <f t="shared" si="6"/>
        <v>263.85078103737197</v>
      </c>
    </row>
    <row r="450" spans="1:33" x14ac:dyDescent="0.3">
      <c r="A450">
        <v>449</v>
      </c>
      <c r="B450" s="15">
        <v>-2.13823747408847</v>
      </c>
      <c r="C450" s="15">
        <v>1.77377846784521</v>
      </c>
      <c r="D450" s="15">
        <v>3.5332177757854</v>
      </c>
      <c r="E450" s="15">
        <v>2.6610735587366801</v>
      </c>
      <c r="F450" s="15">
        <v>0</v>
      </c>
      <c r="G450" s="15">
        <v>0</v>
      </c>
      <c r="H450" s="15">
        <v>0</v>
      </c>
      <c r="I450" s="15">
        <v>0</v>
      </c>
      <c r="J450" s="15">
        <v>4.51698896989258</v>
      </c>
      <c r="K450" s="15">
        <v>3.9376728079515</v>
      </c>
      <c r="L450" s="15">
        <v>4.2237321721622596</v>
      </c>
      <c r="M450" s="15">
        <v>2.27442212724364</v>
      </c>
      <c r="N450" s="15">
        <v>2.50379206255006</v>
      </c>
      <c r="O450" s="15">
        <v>4.0356443038853804</v>
      </c>
      <c r="P450" s="15">
        <v>4.2479159748273299</v>
      </c>
      <c r="Q450" s="15">
        <v>3.8581497643458298</v>
      </c>
      <c r="R450" s="15">
        <v>2.0895282700698501</v>
      </c>
      <c r="S450" s="15">
        <v>0.57507428824003304</v>
      </c>
      <c r="T450" s="15">
        <v>0.125797925310733</v>
      </c>
      <c r="U450" s="15">
        <v>0.27582971628514102</v>
      </c>
      <c r="V450" s="15">
        <v>0</v>
      </c>
      <c r="W450" s="15">
        <v>0</v>
      </c>
      <c r="X450" s="15">
        <v>1.04979484047099</v>
      </c>
      <c r="Y450" s="15">
        <v>7.8822605802562298E-2</v>
      </c>
      <c r="Z450" s="15">
        <v>2.40419188606135E-2</v>
      </c>
      <c r="AA450" s="15">
        <v>-0.19068585649417699</v>
      </c>
      <c r="AB450" s="15">
        <v>7.1084605032442294E-2</v>
      </c>
      <c r="AC450" s="15">
        <v>8.1978535434143907E-2</v>
      </c>
      <c r="AE450">
        <f t="array" ref="AE450">IF(COUNTIF('Cost regression results'!$H$7:$H$10,1)=0,EXP(SUMPRODUCT(--B450:AC450,TRANSPOSE('Cost regression results'!$H$3:$H$30)))/(1+EXP(SUMPRODUCT(--B450:AC450,TRANSPOSE('Cost regression results'!$H$3:$H$30)))),1)</f>
        <v>0.11616396379234091</v>
      </c>
      <c r="AF450">
        <f>'cost part 2 bs coef'!AE450</f>
        <v>2512.2207606324723</v>
      </c>
      <c r="AG450">
        <f t="shared" si="6"/>
        <v>291.82952147647768</v>
      </c>
    </row>
    <row r="451" spans="1:33" x14ac:dyDescent="0.3">
      <c r="A451">
        <v>450</v>
      </c>
      <c r="B451" s="15">
        <v>-2.2221073138419301</v>
      </c>
      <c r="C451" s="15">
        <v>2.1577126915790399</v>
      </c>
      <c r="D451" s="15">
        <v>3.2685512999022599</v>
      </c>
      <c r="E451" s="15">
        <v>2.4393960512671802</v>
      </c>
      <c r="F451" s="15">
        <v>0</v>
      </c>
      <c r="G451" s="15">
        <v>0</v>
      </c>
      <c r="H451" s="15">
        <v>0</v>
      </c>
      <c r="I451" s="15">
        <v>0</v>
      </c>
      <c r="J451" s="15">
        <v>5.28600238559007</v>
      </c>
      <c r="K451" s="15">
        <v>4.3004271110459102</v>
      </c>
      <c r="L451" s="15">
        <v>4.3179379944642697</v>
      </c>
      <c r="M451" s="15">
        <v>2.69871155973531</v>
      </c>
      <c r="N451" s="15">
        <v>2.3417525036988498</v>
      </c>
      <c r="O451" s="15">
        <v>3.9100009469496699</v>
      </c>
      <c r="P451" s="15">
        <v>4.50925363298078</v>
      </c>
      <c r="Q451" s="15">
        <v>3.82481555000397</v>
      </c>
      <c r="R451" s="15">
        <v>0.95868928667605502</v>
      </c>
      <c r="S451" s="15">
        <v>0.64655749247732397</v>
      </c>
      <c r="T451" s="15">
        <v>0.16000113778362601</v>
      </c>
      <c r="U451" s="15">
        <v>0.26326023289300698</v>
      </c>
      <c r="V451" s="15">
        <v>0</v>
      </c>
      <c r="W451" s="15">
        <v>0</v>
      </c>
      <c r="X451" s="15">
        <v>1.06376531524692</v>
      </c>
      <c r="Y451" s="15">
        <v>2.9510716019571899E-2</v>
      </c>
      <c r="Z451" s="15">
        <v>2.32800714296812E-2</v>
      </c>
      <c r="AA451" s="15">
        <v>-0.17942326747565299</v>
      </c>
      <c r="AB451" s="15">
        <v>9.9224298688865301E-2</v>
      </c>
      <c r="AC451" s="15">
        <v>0.10763110416533</v>
      </c>
      <c r="AE451">
        <f t="array" ref="AE451">IF(COUNTIF('Cost regression results'!$H$7:$H$10,1)=0,EXP(SUMPRODUCT(--B451:AC451,TRANSPOSE('Cost regression results'!$H$3:$H$30)))/(1+EXP(SUMPRODUCT(--B451:AC451,TRANSPOSE('Cost regression results'!$H$3:$H$30)))),1)</f>
        <v>0.11121380106328836</v>
      </c>
      <c r="AF451">
        <f>'cost part 2 bs coef'!AE451</f>
        <v>2489.3907401556585</v>
      </c>
      <c r="AG451">
        <f t="shared" ref="AG451:AG514" si="7">AE451*AF451</f>
        <v>276.85460654446359</v>
      </c>
    </row>
    <row r="452" spans="1:33" x14ac:dyDescent="0.3">
      <c r="A452">
        <v>451</v>
      </c>
      <c r="B452" s="15">
        <v>-2.0851942348450998</v>
      </c>
      <c r="C452" s="15">
        <v>1.9433346444287201</v>
      </c>
      <c r="D452" s="15">
        <v>3.4188915812289098</v>
      </c>
      <c r="E452" s="15">
        <v>2.6864235761471602</v>
      </c>
      <c r="F452" s="15">
        <v>0</v>
      </c>
      <c r="G452" s="15">
        <v>0</v>
      </c>
      <c r="H452" s="15">
        <v>0</v>
      </c>
      <c r="I452" s="15">
        <v>0</v>
      </c>
      <c r="J452" s="15">
        <v>4.9563576818408697</v>
      </c>
      <c r="K452" s="15">
        <v>4.3659338957489604</v>
      </c>
      <c r="L452" s="15">
        <v>4.1778516448845799</v>
      </c>
      <c r="M452" s="15">
        <v>3.0843786816903802</v>
      </c>
      <c r="N452" s="15">
        <v>2.4754066863739701</v>
      </c>
      <c r="O452" s="15">
        <v>4.0161378714672402</v>
      </c>
      <c r="P452" s="15">
        <v>4.4977976955728298</v>
      </c>
      <c r="Q452" s="15">
        <v>3.8735114650706501</v>
      </c>
      <c r="R452" s="15">
        <v>1.90086302730608</v>
      </c>
      <c r="S452" s="15">
        <v>0.57593796719493595</v>
      </c>
      <c r="T452" s="15">
        <v>0.107729192058914</v>
      </c>
      <c r="U452" s="15">
        <v>0.25005799041468701</v>
      </c>
      <c r="V452" s="15">
        <v>0</v>
      </c>
      <c r="W452" s="15">
        <v>0</v>
      </c>
      <c r="X452" s="15">
        <v>1.0000979569598401</v>
      </c>
      <c r="Y452" s="15">
        <v>0.110912415618691</v>
      </c>
      <c r="Z452" s="15">
        <v>1.8491213076790101E-2</v>
      </c>
      <c r="AA452" s="15">
        <v>-0.201619906350756</v>
      </c>
      <c r="AB452" s="15">
        <v>7.4193680561120204E-2</v>
      </c>
      <c r="AC452" s="15">
        <v>3.6933541421906503E-2</v>
      </c>
      <c r="AE452">
        <f t="array" ref="AE452">IF(COUNTIF('Cost regression results'!$H$7:$H$10,1)=0,EXP(SUMPRODUCT(--B452:AC452,TRANSPOSE('Cost regression results'!$H$3:$H$30)))/(1+EXP(SUMPRODUCT(--B452:AC452,TRANSPOSE('Cost regression results'!$H$3:$H$30)))),1)</f>
        <v>0.12021361040035697</v>
      </c>
      <c r="AF452">
        <f>'cost part 2 bs coef'!AE452</f>
        <v>2497.4587530697108</v>
      </c>
      <c r="AG452">
        <f t="shared" si="7"/>
        <v>300.22853353248354</v>
      </c>
    </row>
    <row r="453" spans="1:33" x14ac:dyDescent="0.3">
      <c r="A453">
        <v>452</v>
      </c>
      <c r="B453" s="15">
        <v>-2.2852169585561999</v>
      </c>
      <c r="C453" s="15">
        <v>2.3808344464217202</v>
      </c>
      <c r="D453" s="15">
        <v>3.7356630878641401</v>
      </c>
      <c r="E453" s="15">
        <v>2.5966185864395599</v>
      </c>
      <c r="F453" s="15">
        <v>0</v>
      </c>
      <c r="G453" s="15">
        <v>0</v>
      </c>
      <c r="H453" s="15">
        <v>0</v>
      </c>
      <c r="I453" s="15">
        <v>0</v>
      </c>
      <c r="J453" s="15">
        <v>5.1074557190231404</v>
      </c>
      <c r="K453" s="15">
        <v>4.4187580633372399</v>
      </c>
      <c r="L453" s="15">
        <v>4.3257780102183503</v>
      </c>
      <c r="M453" s="15">
        <v>2.9578427351986698</v>
      </c>
      <c r="N453" s="15">
        <v>2.4668118424976999</v>
      </c>
      <c r="O453" s="15">
        <v>3.6744272165759702</v>
      </c>
      <c r="P453" s="15">
        <v>4.2706041782255104</v>
      </c>
      <c r="Q453" s="15">
        <v>3.8510573426021399</v>
      </c>
      <c r="R453" s="15">
        <v>2.51076181572085</v>
      </c>
      <c r="S453" s="15">
        <v>0.54740776324287399</v>
      </c>
      <c r="T453" s="15">
        <v>0.18573837247802599</v>
      </c>
      <c r="U453" s="15">
        <v>0.29505269125826999</v>
      </c>
      <c r="V453" s="15">
        <v>0</v>
      </c>
      <c r="W453" s="15">
        <v>0</v>
      </c>
      <c r="X453" s="15">
        <v>0.99867299561573597</v>
      </c>
      <c r="Y453" s="15">
        <v>8.6056606788610504E-2</v>
      </c>
      <c r="Z453" s="15">
        <v>2.1700408148556501E-2</v>
      </c>
      <c r="AA453" s="15">
        <v>-0.156034281156294</v>
      </c>
      <c r="AB453" s="15">
        <v>0.11343745369658501</v>
      </c>
      <c r="AC453" s="15">
        <v>5.7322706959884499E-2</v>
      </c>
      <c r="AE453">
        <f t="array" ref="AE453">IF(COUNTIF('Cost regression results'!$H$7:$H$10,1)=0,EXP(SUMPRODUCT(--B453:AC453,TRANSPOSE('Cost regression results'!$H$3:$H$30)))/(1+EXP(SUMPRODUCT(--B453:AC453,TRANSPOSE('Cost regression results'!$H$3:$H$30)))),1)</f>
        <v>0.1076792385250155</v>
      </c>
      <c r="AF453">
        <f>'cost part 2 bs coef'!AE453</f>
        <v>2557.1343872549678</v>
      </c>
      <c r="AG453">
        <f t="shared" si="7"/>
        <v>275.35028362574701</v>
      </c>
    </row>
    <row r="454" spans="1:33" x14ac:dyDescent="0.3">
      <c r="A454">
        <v>453</v>
      </c>
      <c r="B454" s="15">
        <v>-2.2224365980998999</v>
      </c>
      <c r="C454" s="15">
        <v>1.9077762333657999</v>
      </c>
      <c r="D454" s="15">
        <v>3.2486441454378601</v>
      </c>
      <c r="E454" s="15">
        <v>2.8071131278996702</v>
      </c>
      <c r="F454" s="15">
        <v>0</v>
      </c>
      <c r="G454" s="15">
        <v>0</v>
      </c>
      <c r="H454" s="15">
        <v>0</v>
      </c>
      <c r="I454" s="15">
        <v>0</v>
      </c>
      <c r="J454" s="15">
        <v>5.0309047550201003</v>
      </c>
      <c r="K454" s="15">
        <v>4.8472758267425604</v>
      </c>
      <c r="L454" s="15">
        <v>4.9275255952903496</v>
      </c>
      <c r="M454" s="15">
        <v>2.44685764115088</v>
      </c>
      <c r="N454" s="15">
        <v>2.7767935376117099</v>
      </c>
      <c r="O454" s="15">
        <v>3.91563280315316</v>
      </c>
      <c r="P454" s="15">
        <v>5.1552903930433596</v>
      </c>
      <c r="Q454" s="15">
        <v>3.80032144956379</v>
      </c>
      <c r="R454" s="15">
        <v>1.42047013175217</v>
      </c>
      <c r="S454" s="15">
        <v>0.68961958498731002</v>
      </c>
      <c r="T454" s="15">
        <v>0.17668247195287701</v>
      </c>
      <c r="U454" s="15">
        <v>0.299856659323886</v>
      </c>
      <c r="V454" s="15">
        <v>0</v>
      </c>
      <c r="W454" s="15">
        <v>0</v>
      </c>
      <c r="X454" s="15">
        <v>1.07393363980181</v>
      </c>
      <c r="Y454" s="15">
        <v>3.64984806459107E-2</v>
      </c>
      <c r="Z454" s="15">
        <v>2.2622529002313499E-2</v>
      </c>
      <c r="AA454" s="15">
        <v>-0.15718107294167599</v>
      </c>
      <c r="AB454" s="15">
        <v>0.110107260279129</v>
      </c>
      <c r="AC454" s="15">
        <v>8.3175608550041302E-2</v>
      </c>
      <c r="AE454">
        <f t="array" ref="AE454">IF(COUNTIF('Cost regression results'!$H$7:$H$10,1)=0,EXP(SUMPRODUCT(--B454:AC454,TRANSPOSE('Cost regression results'!$H$3:$H$30)))/(1+EXP(SUMPRODUCT(--B454:AC454,TRANSPOSE('Cost regression results'!$H$3:$H$30)))),1)</f>
        <v>0.1128865148139354</v>
      </c>
      <c r="AF454">
        <f>'cost part 2 bs coef'!AE454</f>
        <v>2558.2029598234226</v>
      </c>
      <c r="AG454">
        <f t="shared" si="7"/>
        <v>288.78661632116018</v>
      </c>
    </row>
    <row r="455" spans="1:33" x14ac:dyDescent="0.3">
      <c r="A455">
        <v>454</v>
      </c>
      <c r="B455" s="15">
        <v>-2.1368728510234898</v>
      </c>
      <c r="C455" s="15">
        <v>1.9567983603352399</v>
      </c>
      <c r="D455" s="15">
        <v>3.5133491808296702</v>
      </c>
      <c r="E455" s="15">
        <v>2.5668374218902699</v>
      </c>
      <c r="F455" s="15">
        <v>0</v>
      </c>
      <c r="G455" s="15">
        <v>0</v>
      </c>
      <c r="H455" s="15">
        <v>0</v>
      </c>
      <c r="I455" s="15">
        <v>0</v>
      </c>
      <c r="J455" s="15">
        <v>5.0622943759283796</v>
      </c>
      <c r="K455" s="15">
        <v>4.5018368291095898</v>
      </c>
      <c r="L455" s="15">
        <v>4.0139167033024803</v>
      </c>
      <c r="M455" s="15">
        <v>3.3589765395549001</v>
      </c>
      <c r="N455" s="15">
        <v>2.45781840385692</v>
      </c>
      <c r="O455" s="15">
        <v>3.81109785717558</v>
      </c>
      <c r="P455" s="15">
        <v>4.3993112317547398</v>
      </c>
      <c r="Q455" s="15">
        <v>4.03369051892229</v>
      </c>
      <c r="R455" s="15">
        <v>1.72070700121764</v>
      </c>
      <c r="S455" s="15">
        <v>0.49817336929280498</v>
      </c>
      <c r="T455" s="15">
        <v>0.14382910303264901</v>
      </c>
      <c r="U455" s="15">
        <v>0.2482901279461</v>
      </c>
      <c r="V455" s="15">
        <v>0</v>
      </c>
      <c r="W455" s="15">
        <v>0</v>
      </c>
      <c r="X455" s="15">
        <v>1.0456603651301899</v>
      </c>
      <c r="Y455" s="15">
        <v>7.4158852779955001E-2</v>
      </c>
      <c r="Z455" s="15">
        <v>2.3764570225185501E-2</v>
      </c>
      <c r="AA455" s="15">
        <v>-0.20453445319543201</v>
      </c>
      <c r="AB455" s="15">
        <v>8.1703369777470794E-2</v>
      </c>
      <c r="AC455" s="15">
        <v>7.0545603845693597E-2</v>
      </c>
      <c r="AE455">
        <f t="array" ref="AE455">IF(COUNTIF('Cost regression results'!$H$7:$H$10,1)=0,EXP(SUMPRODUCT(--B455:AC455,TRANSPOSE('Cost regression results'!$H$3:$H$30)))/(1+EXP(SUMPRODUCT(--B455:AC455,TRANSPOSE('Cost regression results'!$H$3:$H$30)))),1)</f>
        <v>0.1181904343033425</v>
      </c>
      <c r="AF455">
        <f>'cost part 2 bs coef'!AE455</f>
        <v>2606.952187292733</v>
      </c>
      <c r="AG455">
        <f t="shared" si="7"/>
        <v>308.11681122417679</v>
      </c>
    </row>
    <row r="456" spans="1:33" x14ac:dyDescent="0.3">
      <c r="A456">
        <v>455</v>
      </c>
      <c r="B456" s="15">
        <v>-2.2496108564585899</v>
      </c>
      <c r="C456" s="15">
        <v>2.16473445171337</v>
      </c>
      <c r="D456" s="15">
        <v>3.7298973964402502</v>
      </c>
      <c r="E456" s="15">
        <v>2.7459592838887898</v>
      </c>
      <c r="F456" s="15">
        <v>0</v>
      </c>
      <c r="G456" s="15">
        <v>0</v>
      </c>
      <c r="H456" s="15">
        <v>0</v>
      </c>
      <c r="I456" s="15">
        <v>0</v>
      </c>
      <c r="J456" s="15">
        <v>4.8785435215085799</v>
      </c>
      <c r="K456" s="15">
        <v>4.5784973610190596</v>
      </c>
      <c r="L456" s="15">
        <v>3.9332267661774001</v>
      </c>
      <c r="M456" s="15">
        <v>3.2758768302663999</v>
      </c>
      <c r="N456" s="15">
        <v>2.3721931751961498</v>
      </c>
      <c r="O456" s="15">
        <v>4.1379975541580203</v>
      </c>
      <c r="P456" s="15">
        <v>4.7455142301180002</v>
      </c>
      <c r="Q456" s="15">
        <v>3.64353902558666</v>
      </c>
      <c r="R456" s="15">
        <v>2.0883860098691498</v>
      </c>
      <c r="S456" s="15">
        <v>0.64948442199124801</v>
      </c>
      <c r="T456" s="15">
        <v>0.150750568896932</v>
      </c>
      <c r="U456" s="15">
        <v>0.208278529509837</v>
      </c>
      <c r="V456" s="15">
        <v>0</v>
      </c>
      <c r="W456" s="15">
        <v>0</v>
      </c>
      <c r="X456" s="15">
        <v>0.97427945069574196</v>
      </c>
      <c r="Y456" s="15">
        <v>0.11806417836364499</v>
      </c>
      <c r="Z456" s="15">
        <v>2.2361062696966E-2</v>
      </c>
      <c r="AA456" s="15">
        <v>-0.14988892358763101</v>
      </c>
      <c r="AB456" s="15">
        <v>0.124549772195706</v>
      </c>
      <c r="AC456" s="15">
        <v>7.480627179629E-2</v>
      </c>
      <c r="AE456">
        <f t="array" ref="AE456">IF(COUNTIF('Cost regression results'!$H$7:$H$10,1)=0,EXP(SUMPRODUCT(--B456:AC456,TRANSPOSE('Cost regression results'!$H$3:$H$30)))/(1+EXP(SUMPRODUCT(--B456:AC456,TRANSPOSE('Cost regression results'!$H$3:$H$30)))),1)</f>
        <v>0.10769421326852331</v>
      </c>
      <c r="AF456">
        <f>'cost part 2 bs coef'!AE456</f>
        <v>2514.8800876756741</v>
      </c>
      <c r="AG456">
        <f t="shared" si="7"/>
        <v>270.83803250690664</v>
      </c>
    </row>
    <row r="457" spans="1:33" x14ac:dyDescent="0.3">
      <c r="A457">
        <v>456</v>
      </c>
      <c r="B457" s="15">
        <v>-2.3222393566705501</v>
      </c>
      <c r="C457" s="15">
        <v>2.11335665046008</v>
      </c>
      <c r="D457" s="15">
        <v>3.7248535681676902</v>
      </c>
      <c r="E457" s="15">
        <v>2.2033165926155198</v>
      </c>
      <c r="F457" s="15">
        <v>0</v>
      </c>
      <c r="G457" s="15">
        <v>0</v>
      </c>
      <c r="H457" s="15">
        <v>0</v>
      </c>
      <c r="I457" s="15">
        <v>0</v>
      </c>
      <c r="J457" s="15">
        <v>4.9758339771361797</v>
      </c>
      <c r="K457" s="15">
        <v>4.4544453540360802</v>
      </c>
      <c r="L457" s="15">
        <v>4.1767536119529396</v>
      </c>
      <c r="M457" s="15">
        <v>2.6574915774345298</v>
      </c>
      <c r="N457" s="15">
        <v>2.2914157040467402</v>
      </c>
      <c r="O457" s="15">
        <v>4.2693536760643402</v>
      </c>
      <c r="P457" s="15">
        <v>4.3405691001767197</v>
      </c>
      <c r="Q457" s="15">
        <v>3.7917275851522301</v>
      </c>
      <c r="R457" s="15">
        <v>1.5941112361465299</v>
      </c>
      <c r="S457" s="15">
        <v>0.470019285472073</v>
      </c>
      <c r="T457" s="15">
        <v>0.173079960310485</v>
      </c>
      <c r="U457" s="15">
        <v>0.27902426902083999</v>
      </c>
      <c r="V457" s="15">
        <v>0</v>
      </c>
      <c r="W457" s="15">
        <v>0</v>
      </c>
      <c r="X457" s="15">
        <v>1.19439379116279</v>
      </c>
      <c r="Y457" s="15">
        <v>0.113056916621547</v>
      </c>
      <c r="Z457" s="15">
        <v>2.67209061515515E-2</v>
      </c>
      <c r="AA457" s="15">
        <v>-0.14744076206293</v>
      </c>
      <c r="AB457" s="15">
        <v>7.9628493465609601E-2</v>
      </c>
      <c r="AC457" s="15">
        <v>9.4867531313232806E-2</v>
      </c>
      <c r="AE457">
        <f t="array" ref="AE457">IF(COUNTIF('Cost regression results'!$H$7:$H$10,1)=0,EXP(SUMPRODUCT(--B457:AC457,TRANSPOSE('Cost regression results'!$H$3:$H$30)))/(1+EXP(SUMPRODUCT(--B457:AC457,TRANSPOSE('Cost regression results'!$H$3:$H$30)))),1)</f>
        <v>0.10267365715028544</v>
      </c>
      <c r="AF457">
        <f>'cost part 2 bs coef'!AE457</f>
        <v>2409.6991062328152</v>
      </c>
      <c r="AG457">
        <f t="shared" si="7"/>
        <v>247.41261986869731</v>
      </c>
    </row>
    <row r="458" spans="1:33" x14ac:dyDescent="0.3">
      <c r="A458">
        <v>457</v>
      </c>
      <c r="B458" s="15">
        <v>-2.19664015397273</v>
      </c>
      <c r="C458" s="15">
        <v>2.0583706167797602</v>
      </c>
      <c r="D458" s="15">
        <v>3.5514337691806102</v>
      </c>
      <c r="E458" s="15">
        <v>2.9172688028524099</v>
      </c>
      <c r="F458" s="15">
        <v>0</v>
      </c>
      <c r="G458" s="15">
        <v>0</v>
      </c>
      <c r="H458" s="15">
        <v>0</v>
      </c>
      <c r="I458" s="15">
        <v>0</v>
      </c>
      <c r="J458" s="15">
        <v>5.2631415963477597</v>
      </c>
      <c r="K458" s="15">
        <v>4.0081593031023104</v>
      </c>
      <c r="L458" s="15">
        <v>4.29202361245272</v>
      </c>
      <c r="M458" s="15">
        <v>3.13883707928448</v>
      </c>
      <c r="N458" s="15">
        <v>2.6009010642477701</v>
      </c>
      <c r="O458" s="15">
        <v>4.0107402387825797</v>
      </c>
      <c r="P458" s="15">
        <v>4.7525343312660899</v>
      </c>
      <c r="Q458" s="15">
        <v>3.9079363317642501</v>
      </c>
      <c r="R458" s="15">
        <v>1.82830388327085</v>
      </c>
      <c r="S458" s="15">
        <v>0.55694713614961899</v>
      </c>
      <c r="T458" s="15">
        <v>0.11915936112732101</v>
      </c>
      <c r="U458" s="15">
        <v>0.27651498353345</v>
      </c>
      <c r="V458" s="15">
        <v>0</v>
      </c>
      <c r="W458" s="15">
        <v>0</v>
      </c>
      <c r="X458" s="15">
        <v>1.11210438223845</v>
      </c>
      <c r="Y458" s="15">
        <v>8.4399487466886705E-2</v>
      </c>
      <c r="Z458" s="15">
        <v>1.9673133931445898E-2</v>
      </c>
      <c r="AA458" s="15">
        <v>-0.18906141198733101</v>
      </c>
      <c r="AB458" s="15">
        <v>9.2728431650383802E-2</v>
      </c>
      <c r="AC458" s="15">
        <v>0.15026434941102301</v>
      </c>
      <c r="AE458">
        <f t="array" ref="AE458">IF(COUNTIF('Cost regression results'!$H$7:$H$10,1)=0,EXP(SUMPRODUCT(--B458:AC458,TRANSPOSE('Cost regression results'!$H$3:$H$30)))/(1+EXP(SUMPRODUCT(--B458:AC458,TRANSPOSE('Cost regression results'!$H$3:$H$30)))),1)</f>
        <v>0.10994999386658667</v>
      </c>
      <c r="AF458">
        <f>'cost part 2 bs coef'!AE458</f>
        <v>2541.8007499457372</v>
      </c>
      <c r="AG458">
        <f t="shared" si="7"/>
        <v>279.4709768666192</v>
      </c>
    </row>
    <row r="459" spans="1:33" x14ac:dyDescent="0.3">
      <c r="A459">
        <v>458</v>
      </c>
      <c r="B459" s="15">
        <v>-2.2996515258643502</v>
      </c>
      <c r="C459" s="15">
        <v>2.15713593853601</v>
      </c>
      <c r="D459" s="15">
        <v>3.1833714251751601</v>
      </c>
      <c r="E459" s="15">
        <v>2.5846840373406201</v>
      </c>
      <c r="F459" s="15">
        <v>0</v>
      </c>
      <c r="G459" s="15">
        <v>0</v>
      </c>
      <c r="H459" s="15">
        <v>0</v>
      </c>
      <c r="I459" s="15">
        <v>0</v>
      </c>
      <c r="J459" s="15">
        <v>4.9030816855040804</v>
      </c>
      <c r="K459" s="15">
        <v>4.8116155627813901</v>
      </c>
      <c r="L459" s="15">
        <v>4.16780757894049</v>
      </c>
      <c r="M459" s="15">
        <v>3.2004979697678899</v>
      </c>
      <c r="N459" s="15">
        <v>2.36047093313223</v>
      </c>
      <c r="O459" s="15">
        <v>3.9901108130621998</v>
      </c>
      <c r="P459" s="15">
        <v>4.8735546720712799</v>
      </c>
      <c r="Q459" s="15">
        <v>3.8121376480999398</v>
      </c>
      <c r="R459" s="15">
        <v>1.5262458360536699</v>
      </c>
      <c r="S459" s="15">
        <v>0.55513017606071302</v>
      </c>
      <c r="T459" s="15">
        <v>0.22584236135694399</v>
      </c>
      <c r="U459" s="15">
        <v>0.33625651017473002</v>
      </c>
      <c r="V459" s="15">
        <v>0</v>
      </c>
      <c r="W459" s="15">
        <v>0</v>
      </c>
      <c r="X459" s="15">
        <v>1.0285580697238801</v>
      </c>
      <c r="Y459" s="15">
        <v>0.12674644306080901</v>
      </c>
      <c r="Z459" s="15">
        <v>2.3922864881447899E-2</v>
      </c>
      <c r="AA459" s="15">
        <v>-0.221166015728125</v>
      </c>
      <c r="AB459" s="15">
        <v>9.1395595684935604E-2</v>
      </c>
      <c r="AC459" s="15">
        <v>0.12584610067479499</v>
      </c>
      <c r="AE459">
        <f t="array" ref="AE459">IF(COUNTIF('Cost regression results'!$H$7:$H$10,1)=0,EXP(SUMPRODUCT(--B459:AC459,TRANSPOSE('Cost regression results'!$H$3:$H$30)))/(1+EXP(SUMPRODUCT(--B459:AC459,TRANSPOSE('Cost regression results'!$H$3:$H$30)))),1)</f>
        <v>0.11001820357413197</v>
      </c>
      <c r="AF459">
        <f>'cost part 2 bs coef'!AE459</f>
        <v>2517.8715707627639</v>
      </c>
      <c r="AG459">
        <f t="shared" si="7"/>
        <v>277.01170704569722</v>
      </c>
    </row>
    <row r="460" spans="1:33" x14ac:dyDescent="0.3">
      <c r="A460">
        <v>459</v>
      </c>
      <c r="B460" s="15">
        <v>-2.2595945486689999</v>
      </c>
      <c r="C460" s="15">
        <v>1.9156093461622301</v>
      </c>
      <c r="D460" s="15">
        <v>2.92105331669454</v>
      </c>
      <c r="E460" s="15">
        <v>2.4352886773599498</v>
      </c>
      <c r="F460" s="15">
        <v>0</v>
      </c>
      <c r="G460" s="15">
        <v>0</v>
      </c>
      <c r="H460" s="15">
        <v>0</v>
      </c>
      <c r="I460" s="15">
        <v>0</v>
      </c>
      <c r="J460" s="15">
        <v>5.14180193942006</v>
      </c>
      <c r="K460" s="15">
        <v>4.2351436021746602</v>
      </c>
      <c r="L460" s="15">
        <v>4.6404847774375702</v>
      </c>
      <c r="M460" s="15">
        <v>2.7705424898881201</v>
      </c>
      <c r="N460" s="15">
        <v>2.5923109879937098</v>
      </c>
      <c r="O460" s="15">
        <v>4.07566980352457</v>
      </c>
      <c r="P460" s="15">
        <v>5.4823836422226302</v>
      </c>
      <c r="Q460" s="15">
        <v>3.9461258276591402</v>
      </c>
      <c r="R460" s="15">
        <v>2.3459910521057901</v>
      </c>
      <c r="S460" s="15">
        <v>0.61929247092379802</v>
      </c>
      <c r="T460" s="15">
        <v>0.17967842915497301</v>
      </c>
      <c r="U460" s="15">
        <v>0.28864122881338999</v>
      </c>
      <c r="V460" s="15">
        <v>0</v>
      </c>
      <c r="W460" s="15">
        <v>0</v>
      </c>
      <c r="X460" s="15">
        <v>1.1989346694849401</v>
      </c>
      <c r="Y460" s="15">
        <v>8.5959798880910904E-2</v>
      </c>
      <c r="Z460" s="15">
        <v>2.26228256701668E-2</v>
      </c>
      <c r="AA460" s="15">
        <v>-0.19846663105061299</v>
      </c>
      <c r="AB460" s="15">
        <v>0.10018420974640301</v>
      </c>
      <c r="AC460" s="15">
        <v>9.2486029792007998E-2</v>
      </c>
      <c r="AE460">
        <f t="array" ref="AE460">IF(COUNTIF('Cost regression results'!$H$7:$H$10,1)=0,EXP(SUMPRODUCT(--B460:AC460,TRANSPOSE('Cost regression results'!$H$3:$H$30)))/(1+EXP(SUMPRODUCT(--B460:AC460,TRANSPOSE('Cost regression results'!$H$3:$H$30)))),1)</f>
        <v>0.10951038092850901</v>
      </c>
      <c r="AF460">
        <f>'cost part 2 bs coef'!AE460</f>
        <v>2608.822189934197</v>
      </c>
      <c r="AG460">
        <f t="shared" si="7"/>
        <v>285.69311179444099</v>
      </c>
    </row>
    <row r="461" spans="1:33" x14ac:dyDescent="0.3">
      <c r="A461">
        <v>460</v>
      </c>
      <c r="B461" s="15">
        <v>-2.27742168961039</v>
      </c>
      <c r="C461" s="15">
        <v>2.2787782203853202</v>
      </c>
      <c r="D461" s="15">
        <v>3.55173020475232</v>
      </c>
      <c r="E461" s="15">
        <v>2.4305523691198698</v>
      </c>
      <c r="F461" s="15">
        <v>0</v>
      </c>
      <c r="G461" s="15">
        <v>0</v>
      </c>
      <c r="H461" s="15">
        <v>0</v>
      </c>
      <c r="I461" s="15">
        <v>0</v>
      </c>
      <c r="J461" s="15">
        <v>4.73465378695398</v>
      </c>
      <c r="K461" s="15">
        <v>4.4020140990662604</v>
      </c>
      <c r="L461" s="15">
        <v>4.6775834910075904</v>
      </c>
      <c r="M461" s="15">
        <v>2.9832053882179399</v>
      </c>
      <c r="N461" s="15">
        <v>2.5241734465082</v>
      </c>
      <c r="O461" s="15">
        <v>4.3021904386977496</v>
      </c>
      <c r="P461" s="15">
        <v>3.9705461630108898</v>
      </c>
      <c r="Q461" s="15">
        <v>3.91593965437665</v>
      </c>
      <c r="R461" s="15">
        <v>1.2002202028217801</v>
      </c>
      <c r="S461" s="15">
        <v>0.531113468262713</v>
      </c>
      <c r="T461" s="15">
        <v>0.177925966089617</v>
      </c>
      <c r="U461" s="15">
        <v>0.30485544737926701</v>
      </c>
      <c r="V461" s="15">
        <v>0</v>
      </c>
      <c r="W461" s="15">
        <v>0</v>
      </c>
      <c r="X461" s="15">
        <v>1.01988707505772</v>
      </c>
      <c r="Y461" s="15">
        <v>9.1432668124083002E-2</v>
      </c>
      <c r="Z461" s="15">
        <v>1.8903663004914199E-2</v>
      </c>
      <c r="AA461" s="15">
        <v>-0.13416920554171599</v>
      </c>
      <c r="AB461" s="15">
        <v>0.116458350324173</v>
      </c>
      <c r="AC461" s="15">
        <v>8.2658843542306806E-2</v>
      </c>
      <c r="AE461">
        <f t="array" ref="AE461">IF(COUNTIF('Cost regression results'!$H$7:$H$10,1)=0,EXP(SUMPRODUCT(--B461:AC461,TRANSPOSE('Cost regression results'!$H$3:$H$30)))/(1+EXP(SUMPRODUCT(--B461:AC461,TRANSPOSE('Cost regression results'!$H$3:$H$30)))),1)</f>
        <v>0.10786584043586221</v>
      </c>
      <c r="AF461">
        <f>'cost part 2 bs coef'!AE461</f>
        <v>2566.6115391272501</v>
      </c>
      <c r="AG461">
        <f t="shared" si="7"/>
        <v>276.84971074034269</v>
      </c>
    </row>
    <row r="462" spans="1:33" x14ac:dyDescent="0.3">
      <c r="A462">
        <v>461</v>
      </c>
      <c r="B462" s="15">
        <v>-2.1882168990919202</v>
      </c>
      <c r="C462" s="15">
        <v>2.2098939000128301</v>
      </c>
      <c r="D462" s="15">
        <v>3.6465323015820101</v>
      </c>
      <c r="E462" s="15">
        <v>2.7100068682793901</v>
      </c>
      <c r="F462" s="15">
        <v>0</v>
      </c>
      <c r="G462" s="15">
        <v>0</v>
      </c>
      <c r="H462" s="15">
        <v>0</v>
      </c>
      <c r="I462" s="15">
        <v>0</v>
      </c>
      <c r="J462" s="15">
        <v>4.6243156614383603</v>
      </c>
      <c r="K462" s="15">
        <v>4.3737664949239203</v>
      </c>
      <c r="L462" s="15">
        <v>4.6625496845579297</v>
      </c>
      <c r="M462" s="15">
        <v>2.98121452238804</v>
      </c>
      <c r="N462" s="15">
        <v>2.2459123384654101</v>
      </c>
      <c r="O462" s="15">
        <v>3.9377224202953802</v>
      </c>
      <c r="P462" s="15">
        <v>4.5197935422940496</v>
      </c>
      <c r="Q462" s="15">
        <v>3.8469331995799401</v>
      </c>
      <c r="R462" s="15">
        <v>1.77537210928989</v>
      </c>
      <c r="S462" s="15">
        <v>0.60613902943745801</v>
      </c>
      <c r="T462" s="15">
        <v>0.146658304599558</v>
      </c>
      <c r="U462" s="15">
        <v>0.26005651726943202</v>
      </c>
      <c r="V462" s="15">
        <v>0</v>
      </c>
      <c r="W462" s="15">
        <v>0</v>
      </c>
      <c r="X462" s="15">
        <v>1.0786414607186501</v>
      </c>
      <c r="Y462" s="15">
        <v>0.12158880278305</v>
      </c>
      <c r="Z462" s="15">
        <v>2.5666289068251299E-2</v>
      </c>
      <c r="AA462" s="15">
        <v>-0.187587731840308</v>
      </c>
      <c r="AB462" s="15">
        <v>0.123698721488246</v>
      </c>
      <c r="AC462" s="15">
        <v>4.4722392379796298E-2</v>
      </c>
      <c r="AE462">
        <f t="array" ref="AE462">IF(COUNTIF('Cost regression results'!$H$7:$H$10,1)=0,EXP(SUMPRODUCT(--B462:AC462,TRANSPOSE('Cost regression results'!$H$3:$H$30)))/(1+EXP(SUMPRODUCT(--B462:AC462,TRANSPOSE('Cost regression results'!$H$3:$H$30)))),1)</f>
        <v>0.11309346571708351</v>
      </c>
      <c r="AF462">
        <f>'cost part 2 bs coef'!AE462</f>
        <v>2512.1042164350738</v>
      </c>
      <c r="AG462">
        <f t="shared" si="7"/>
        <v>284.10257207914094</v>
      </c>
    </row>
    <row r="463" spans="1:33" x14ac:dyDescent="0.3">
      <c r="A463">
        <v>462</v>
      </c>
      <c r="B463" s="15">
        <v>-2.24454751447082</v>
      </c>
      <c r="C463" s="15">
        <v>2.1736064935351598</v>
      </c>
      <c r="D463" s="15">
        <v>3.3508806241557498</v>
      </c>
      <c r="E463" s="15">
        <v>2.4366116545352798</v>
      </c>
      <c r="F463" s="15">
        <v>0</v>
      </c>
      <c r="G463" s="15">
        <v>0</v>
      </c>
      <c r="H463" s="15">
        <v>0</v>
      </c>
      <c r="I463" s="15">
        <v>0</v>
      </c>
      <c r="J463" s="15">
        <v>4.73078880113267</v>
      </c>
      <c r="K463" s="15">
        <v>5.0334804396191997</v>
      </c>
      <c r="L463" s="15">
        <v>4.3425078359031204</v>
      </c>
      <c r="M463" s="15">
        <v>2.6278984675419701</v>
      </c>
      <c r="N463" s="15">
        <v>2.3982776205530101</v>
      </c>
      <c r="O463" s="15">
        <v>4.0592310933903004</v>
      </c>
      <c r="P463" s="15">
        <v>4.7217378531528098</v>
      </c>
      <c r="Q463" s="15">
        <v>3.8995128399216101</v>
      </c>
      <c r="R463" s="15">
        <v>1.41030779275261</v>
      </c>
      <c r="S463" s="15">
        <v>0.62792230455988796</v>
      </c>
      <c r="T463" s="15">
        <v>0.18179601784146199</v>
      </c>
      <c r="U463" s="15">
        <v>0.28047084088093199</v>
      </c>
      <c r="V463" s="15">
        <v>0</v>
      </c>
      <c r="W463" s="15">
        <v>0</v>
      </c>
      <c r="X463" s="15">
        <v>0.92824641629745697</v>
      </c>
      <c r="Y463" s="15">
        <v>5.5912520258271897E-2</v>
      </c>
      <c r="Z463" s="15">
        <v>2.21829977636126E-2</v>
      </c>
      <c r="AA463" s="15">
        <v>-0.151278507912886</v>
      </c>
      <c r="AB463" s="15">
        <v>0.142210532447508</v>
      </c>
      <c r="AC463" s="15">
        <v>5.0603654391538799E-2</v>
      </c>
      <c r="AE463">
        <f t="array" ref="AE463">IF(COUNTIF('Cost regression results'!$H$7:$H$10,1)=0,EXP(SUMPRODUCT(--B463:AC463,TRANSPOSE('Cost regression results'!$H$3:$H$30)))/(1+EXP(SUMPRODUCT(--B463:AC463,TRANSPOSE('Cost regression results'!$H$3:$H$30)))),1)</f>
        <v>0.11122592313768909</v>
      </c>
      <c r="AF463">
        <f>'cost part 2 bs coef'!AE463</f>
        <v>2464.0696183627133</v>
      </c>
      <c r="AG463">
        <f t="shared" si="7"/>
        <v>274.068417977926</v>
      </c>
    </row>
    <row r="464" spans="1:33" x14ac:dyDescent="0.3">
      <c r="A464">
        <v>463</v>
      </c>
      <c r="B464" s="15">
        <v>-2.2398897514879899</v>
      </c>
      <c r="C464" s="15">
        <v>2.4421683593526602</v>
      </c>
      <c r="D464" s="15">
        <v>3.7397265878822901</v>
      </c>
      <c r="E464" s="15">
        <v>2.8670902695586902</v>
      </c>
      <c r="F464" s="15">
        <v>0</v>
      </c>
      <c r="G464" s="15">
        <v>0</v>
      </c>
      <c r="H464" s="15">
        <v>0</v>
      </c>
      <c r="I464" s="15">
        <v>0</v>
      </c>
      <c r="J464" s="15">
        <v>4.84098446947913</v>
      </c>
      <c r="K464" s="15">
        <v>4.5354953512117602</v>
      </c>
      <c r="L464" s="15">
        <v>4.2806335331262</v>
      </c>
      <c r="M464" s="15">
        <v>2.6840239787907598</v>
      </c>
      <c r="N464" s="15">
        <v>2.4638152968620202</v>
      </c>
      <c r="O464" s="15">
        <v>3.96448769708863</v>
      </c>
      <c r="P464" s="15">
        <v>4.35663074341001</v>
      </c>
      <c r="Q464" s="15">
        <v>3.9993171141675301</v>
      </c>
      <c r="R464" s="15">
        <v>1.7864790066974701</v>
      </c>
      <c r="S464" s="15">
        <v>0.49488778141537498</v>
      </c>
      <c r="T464" s="15">
        <v>0.10886706319258201</v>
      </c>
      <c r="U464" s="15">
        <v>0.28102103034420001</v>
      </c>
      <c r="V464" s="15">
        <v>0</v>
      </c>
      <c r="W464" s="15">
        <v>0</v>
      </c>
      <c r="X464" s="15">
        <v>1.0134142077161701</v>
      </c>
      <c r="Y464" s="15">
        <v>0.128466473778132</v>
      </c>
      <c r="Z464" s="15">
        <v>2.03746964098479E-2</v>
      </c>
      <c r="AA464" s="15">
        <v>-0.19320208120535601</v>
      </c>
      <c r="AB464" s="15">
        <v>0.11734510004519599</v>
      </c>
      <c r="AC464" s="15">
        <v>6.8340193399282698E-2</v>
      </c>
      <c r="AE464">
        <f t="array" ref="AE464">IF(COUNTIF('Cost regression results'!$H$7:$H$10,1)=0,EXP(SUMPRODUCT(--B464:AC464,TRANSPOSE('Cost regression results'!$H$3:$H$30)))/(1+EXP(SUMPRODUCT(--B464:AC464,TRANSPOSE('Cost regression results'!$H$3:$H$30)))),1)</f>
        <v>0.10477264700189415</v>
      </c>
      <c r="AF464">
        <f>'cost part 2 bs coef'!AE464</f>
        <v>2413.0846479359739</v>
      </c>
      <c r="AG464">
        <f t="shared" si="7"/>
        <v>252.82526600388582</v>
      </c>
    </row>
    <row r="465" spans="1:33" x14ac:dyDescent="0.3">
      <c r="A465">
        <v>464</v>
      </c>
      <c r="B465" s="15">
        <v>-2.24179369185623</v>
      </c>
      <c r="C465" s="15">
        <v>1.85139109046989</v>
      </c>
      <c r="D465" s="15">
        <v>2.8674505929616401</v>
      </c>
      <c r="E465" s="15">
        <v>2.8382225371222001</v>
      </c>
      <c r="F465" s="15">
        <v>0</v>
      </c>
      <c r="G465" s="15">
        <v>0</v>
      </c>
      <c r="H465" s="15">
        <v>0</v>
      </c>
      <c r="I465" s="15">
        <v>0</v>
      </c>
      <c r="J465" s="15">
        <v>4.8666983859397197</v>
      </c>
      <c r="K465" s="15">
        <v>4.5394951126244001</v>
      </c>
      <c r="L465" s="15">
        <v>4.5373052133296099</v>
      </c>
      <c r="M465" s="15">
        <v>2.97166302673243</v>
      </c>
      <c r="N465" s="15">
        <v>2.54368858581979</v>
      </c>
      <c r="O465" s="15">
        <v>4.2638749237824403</v>
      </c>
      <c r="P465" s="15">
        <v>4.5944922551923701</v>
      </c>
      <c r="Q465" s="15">
        <v>3.7712426423636898</v>
      </c>
      <c r="R465" s="15">
        <v>2.1466566797408699</v>
      </c>
      <c r="S465" s="15">
        <v>0.59655176937770005</v>
      </c>
      <c r="T465" s="15">
        <v>0.107802646110624</v>
      </c>
      <c r="U465" s="15">
        <v>0.25291066172489801</v>
      </c>
      <c r="V465" s="15">
        <v>0</v>
      </c>
      <c r="W465" s="15">
        <v>0</v>
      </c>
      <c r="X465" s="15">
        <v>0.97478753662332696</v>
      </c>
      <c r="Y465" s="15">
        <v>9.3169653987396198E-2</v>
      </c>
      <c r="Z465" s="15">
        <v>2.24269930140675E-2</v>
      </c>
      <c r="AA465" s="15">
        <v>-0.10784198002281099</v>
      </c>
      <c r="AB465" s="15">
        <v>9.2122420293346996E-2</v>
      </c>
      <c r="AC465" s="15">
        <v>5.30873105332198E-2</v>
      </c>
      <c r="AE465">
        <f t="array" ref="AE465">IF(COUNTIF('Cost regression results'!$H$7:$H$10,1)=0,EXP(SUMPRODUCT(--B465:AC465,TRANSPOSE('Cost regression results'!$H$3:$H$30)))/(1+EXP(SUMPRODUCT(--B465:AC465,TRANSPOSE('Cost regression results'!$H$3:$H$30)))),1)</f>
        <v>0.10436020052846343</v>
      </c>
      <c r="AF465">
        <f>'cost part 2 bs coef'!AE465</f>
        <v>2516.932791171741</v>
      </c>
      <c r="AG465">
        <f t="shared" si="7"/>
        <v>262.66761080334805</v>
      </c>
    </row>
    <row r="466" spans="1:33" x14ac:dyDescent="0.3">
      <c r="A466">
        <v>465</v>
      </c>
      <c r="B466" s="15">
        <v>-2.2549561766786601</v>
      </c>
      <c r="C466" s="15">
        <v>2.2422918098146898</v>
      </c>
      <c r="D466" s="15">
        <v>3.5490836103038799</v>
      </c>
      <c r="E466" s="15">
        <v>2.4651045418223099</v>
      </c>
      <c r="F466" s="15">
        <v>0</v>
      </c>
      <c r="G466" s="15">
        <v>0</v>
      </c>
      <c r="H466" s="15">
        <v>0</v>
      </c>
      <c r="I466" s="15">
        <v>0</v>
      </c>
      <c r="J466" s="15">
        <v>4.8636547065591502</v>
      </c>
      <c r="K466" s="15">
        <v>4.1661357667591998</v>
      </c>
      <c r="L466" s="15">
        <v>3.7990174742629002</v>
      </c>
      <c r="M466" s="15">
        <v>3.3176674497961298</v>
      </c>
      <c r="N466" s="15">
        <v>2.38106801201514</v>
      </c>
      <c r="O466" s="15">
        <v>3.9260922872326902</v>
      </c>
      <c r="P466" s="15">
        <v>5.37526322962003</v>
      </c>
      <c r="Q466" s="15">
        <v>3.8778520624164501</v>
      </c>
      <c r="R466" s="15">
        <v>1.44524882388375</v>
      </c>
      <c r="S466" s="15">
        <v>0.49651628225425598</v>
      </c>
      <c r="T466" s="15">
        <v>0.20127696986719501</v>
      </c>
      <c r="U466" s="15">
        <v>0.22939352083773801</v>
      </c>
      <c r="V466" s="15">
        <v>0</v>
      </c>
      <c r="W466" s="15">
        <v>0</v>
      </c>
      <c r="X466" s="15">
        <v>1.13193995483993</v>
      </c>
      <c r="Y466" s="15">
        <v>0.11544232309554001</v>
      </c>
      <c r="Z466" s="15">
        <v>2.3041606934966999E-2</v>
      </c>
      <c r="AA466" s="15">
        <v>-0.15037444986021301</v>
      </c>
      <c r="AB466" s="15">
        <v>9.9527095872573898E-2</v>
      </c>
      <c r="AC466" s="15">
        <v>2.7096237116121101E-2</v>
      </c>
      <c r="AE466">
        <f t="array" ref="AE466">IF(COUNTIF('Cost regression results'!$H$7:$H$10,1)=0,EXP(SUMPRODUCT(--B466:AC466,TRANSPOSE('Cost regression results'!$H$3:$H$30)))/(1+EXP(SUMPRODUCT(--B466:AC466,TRANSPOSE('Cost regression results'!$H$3:$H$30)))),1)</f>
        <v>0.11206610953668776</v>
      </c>
      <c r="AF466">
        <f>'cost part 2 bs coef'!AE466</f>
        <v>2535.9675934128668</v>
      </c>
      <c r="AG466">
        <f t="shared" si="7"/>
        <v>284.19602210489677</v>
      </c>
    </row>
    <row r="467" spans="1:33" x14ac:dyDescent="0.3">
      <c r="A467">
        <v>466</v>
      </c>
      <c r="B467" s="15">
        <v>-2.1456768397763</v>
      </c>
      <c r="C467" s="15">
        <v>1.6290563636300499</v>
      </c>
      <c r="D467" s="15">
        <v>3.08892946320166</v>
      </c>
      <c r="E467" s="15">
        <v>2.7342783486057098</v>
      </c>
      <c r="F467" s="15">
        <v>0</v>
      </c>
      <c r="G467" s="15">
        <v>0</v>
      </c>
      <c r="H467" s="15">
        <v>0</v>
      </c>
      <c r="I467" s="15">
        <v>0</v>
      </c>
      <c r="J467" s="15">
        <v>4.9034108854736198</v>
      </c>
      <c r="K467" s="15">
        <v>4.3751881945993301</v>
      </c>
      <c r="L467" s="15">
        <v>4.2773907261064696</v>
      </c>
      <c r="M467" s="15">
        <v>3.0282516818696998</v>
      </c>
      <c r="N467" s="15">
        <v>2.47228543520073</v>
      </c>
      <c r="O467" s="15">
        <v>4.0253387457449401</v>
      </c>
      <c r="P467" s="15">
        <v>4.6930337560704398</v>
      </c>
      <c r="Q467" s="15">
        <v>3.8698320581661498</v>
      </c>
      <c r="R467" s="15">
        <v>1.48480210352119</v>
      </c>
      <c r="S467" s="15">
        <v>0.79412171456691505</v>
      </c>
      <c r="T467" s="15">
        <v>8.6487558779740695E-2</v>
      </c>
      <c r="U467" s="15">
        <v>0.27934090368855802</v>
      </c>
      <c r="V467" s="15">
        <v>0</v>
      </c>
      <c r="W467" s="15">
        <v>0</v>
      </c>
      <c r="X467" s="15">
        <v>1.0783254146646299</v>
      </c>
      <c r="Y467" s="15">
        <v>7.0724991154881706E-2</v>
      </c>
      <c r="Z467" s="15">
        <v>1.804143548457E-2</v>
      </c>
      <c r="AA467" s="15">
        <v>-0.191648227416124</v>
      </c>
      <c r="AB467" s="15">
        <v>6.84408764908669E-2</v>
      </c>
      <c r="AC467" s="15">
        <v>0.122778122548621</v>
      </c>
      <c r="AE467">
        <f t="array" ref="AE467">IF(COUNTIF('Cost regression results'!$H$7:$H$10,1)=0,EXP(SUMPRODUCT(--B467:AC467,TRANSPOSE('Cost regression results'!$H$3:$H$30)))/(1+EXP(SUMPRODUCT(--B467:AC467,TRANSPOSE('Cost regression results'!$H$3:$H$30)))),1)</f>
        <v>0.11186626032647323</v>
      </c>
      <c r="AF467">
        <f>'cost part 2 bs coef'!AE467</f>
        <v>2599.0731750206755</v>
      </c>
      <c r="AG467">
        <f t="shared" si="7"/>
        <v>290.74859640441622</v>
      </c>
    </row>
    <row r="468" spans="1:33" x14ac:dyDescent="0.3">
      <c r="A468">
        <v>467</v>
      </c>
      <c r="B468" s="15">
        <v>-2.2166332262442898</v>
      </c>
      <c r="C468" s="15">
        <v>2.0616059807935501</v>
      </c>
      <c r="D468" s="15">
        <v>2.7559278271904701</v>
      </c>
      <c r="E468" s="15">
        <v>2.8939055600025001</v>
      </c>
      <c r="F468" s="15">
        <v>0</v>
      </c>
      <c r="G468" s="15">
        <v>0</v>
      </c>
      <c r="H468" s="15">
        <v>0</v>
      </c>
      <c r="I468" s="15">
        <v>0</v>
      </c>
      <c r="J468" s="15">
        <v>5.4016240195892502</v>
      </c>
      <c r="K468" s="15">
        <v>4.0620942919585401</v>
      </c>
      <c r="L468" s="15">
        <v>4.7441666694855904</v>
      </c>
      <c r="M468" s="15">
        <v>3.2103930982178199</v>
      </c>
      <c r="N468" s="15">
        <v>2.4268748662692601</v>
      </c>
      <c r="O468" s="15">
        <v>3.9436635141640202</v>
      </c>
      <c r="P468" s="15">
        <v>4.1942147182553304</v>
      </c>
      <c r="Q468" s="15">
        <v>3.8500751964604998</v>
      </c>
      <c r="R468" s="15">
        <v>2.1664755701720901</v>
      </c>
      <c r="S468" s="15">
        <v>0.58610232454260103</v>
      </c>
      <c r="T468" s="15">
        <v>0.180497466131113</v>
      </c>
      <c r="U468" s="15">
        <v>0.26982705035962101</v>
      </c>
      <c r="V468" s="15">
        <v>0</v>
      </c>
      <c r="W468" s="15">
        <v>0</v>
      </c>
      <c r="X468" s="15">
        <v>0.98546775795409203</v>
      </c>
      <c r="Y468" s="15">
        <v>6.5840332409077704E-2</v>
      </c>
      <c r="Z468" s="15">
        <v>2.69066599042183E-2</v>
      </c>
      <c r="AA468" s="15">
        <v>-0.17720471457168399</v>
      </c>
      <c r="AB468" s="15">
        <v>9.0020170150614795E-2</v>
      </c>
      <c r="AC468" s="15">
        <v>6.2646042730790705E-2</v>
      </c>
      <c r="AE468">
        <f t="array" ref="AE468">IF(COUNTIF('Cost regression results'!$H$7:$H$10,1)=0,EXP(SUMPRODUCT(--B468:AC468,TRANSPOSE('Cost regression results'!$H$3:$H$30)))/(1+EXP(SUMPRODUCT(--B468:AC468,TRANSPOSE('Cost regression results'!$H$3:$H$30)))),1)</f>
        <v>0.11355111042061414</v>
      </c>
      <c r="AF468">
        <f>'cost part 2 bs coef'!AE468</f>
        <v>2581.6688230191135</v>
      </c>
      <c r="AG468">
        <f t="shared" si="7"/>
        <v>293.15136159210027</v>
      </c>
    </row>
    <row r="469" spans="1:33" x14ac:dyDescent="0.3">
      <c r="A469">
        <v>468</v>
      </c>
      <c r="B469" s="15">
        <v>-2.2938042526853901</v>
      </c>
      <c r="C469" s="15">
        <v>1.90666699082005</v>
      </c>
      <c r="D469" s="15">
        <v>3.2339069120325101</v>
      </c>
      <c r="E469" s="15">
        <v>3.1456240852371899</v>
      </c>
      <c r="F469" s="15">
        <v>0</v>
      </c>
      <c r="G469" s="15">
        <v>0</v>
      </c>
      <c r="H469" s="15">
        <v>0</v>
      </c>
      <c r="I469" s="15">
        <v>0</v>
      </c>
      <c r="J469" s="15">
        <v>4.9645690282812298</v>
      </c>
      <c r="K469" s="15">
        <v>4.6756350106184197</v>
      </c>
      <c r="L469" s="15">
        <v>3.8337497556110298</v>
      </c>
      <c r="M469" s="15">
        <v>2.9554248684836901</v>
      </c>
      <c r="N469" s="15">
        <v>2.2166635233993901</v>
      </c>
      <c r="O469" s="15">
        <v>3.9559296838219802</v>
      </c>
      <c r="P469" s="15">
        <v>4.3143367353553304</v>
      </c>
      <c r="Q469" s="15">
        <v>3.90073413291167</v>
      </c>
      <c r="R469" s="15">
        <v>2.2312000615503198</v>
      </c>
      <c r="S469" s="15">
        <v>0.64773213081250702</v>
      </c>
      <c r="T469" s="15">
        <v>0.17110441877480601</v>
      </c>
      <c r="U469" s="15">
        <v>0.20176308268676599</v>
      </c>
      <c r="V469" s="15">
        <v>0</v>
      </c>
      <c r="W469" s="15">
        <v>0</v>
      </c>
      <c r="X469" s="15">
        <v>0.93226192763636595</v>
      </c>
      <c r="Y469" s="15">
        <v>0.105343050112371</v>
      </c>
      <c r="Z469" s="15">
        <v>2.5360394854509E-2</v>
      </c>
      <c r="AA469" s="15">
        <v>-0.16636921514059</v>
      </c>
      <c r="AB469" s="15">
        <v>0.128857701613665</v>
      </c>
      <c r="AC469" s="15">
        <v>0.158004778904208</v>
      </c>
      <c r="AE469">
        <f t="array" ref="AE469">IF(COUNTIF('Cost regression results'!$H$7:$H$10,1)=0,EXP(SUMPRODUCT(--B469:AC469,TRANSPOSE('Cost regression results'!$H$3:$H$30)))/(1+EXP(SUMPRODUCT(--B469:AC469,TRANSPOSE('Cost regression results'!$H$3:$H$30)))),1)</f>
        <v>0.10522681387082128</v>
      </c>
      <c r="AF469">
        <f>'cost part 2 bs coef'!AE469</f>
        <v>2526.9000670369855</v>
      </c>
      <c r="AG469">
        <f t="shared" si="7"/>
        <v>265.8976430242667</v>
      </c>
    </row>
    <row r="470" spans="1:33" x14ac:dyDescent="0.3">
      <c r="A470">
        <v>469</v>
      </c>
      <c r="B470" s="15">
        <v>-2.25753169664456</v>
      </c>
      <c r="C470" s="15">
        <v>1.91665538285828</v>
      </c>
      <c r="D470" s="15">
        <v>3.40799248883379</v>
      </c>
      <c r="E470" s="15">
        <v>2.7061825261802501</v>
      </c>
      <c r="F470" s="15">
        <v>0</v>
      </c>
      <c r="G470" s="15">
        <v>0</v>
      </c>
      <c r="H470" s="15">
        <v>0</v>
      </c>
      <c r="I470" s="15">
        <v>0</v>
      </c>
      <c r="J470" s="15">
        <v>4.9309207991196597</v>
      </c>
      <c r="K470" s="15">
        <v>4.2926385391807598</v>
      </c>
      <c r="L470" s="15">
        <v>4.4005254636335804</v>
      </c>
      <c r="M470" s="15">
        <v>2.3722290400511499</v>
      </c>
      <c r="N470" s="15">
        <v>2.31530002533552</v>
      </c>
      <c r="O470" s="15">
        <v>4.0157313852583503</v>
      </c>
      <c r="P470" s="15">
        <v>4.5596294072126602</v>
      </c>
      <c r="Q470" s="15">
        <v>3.7649927890966</v>
      </c>
      <c r="R470" s="15">
        <v>1.09713535471223</v>
      </c>
      <c r="S470" s="15">
        <v>0.75781692403146395</v>
      </c>
      <c r="T470" s="15">
        <v>0.11875989831297699</v>
      </c>
      <c r="U470" s="15">
        <v>0.233325891836134</v>
      </c>
      <c r="V470" s="15">
        <v>0</v>
      </c>
      <c r="W470" s="15">
        <v>0</v>
      </c>
      <c r="X470" s="15">
        <v>1.0023879642483999</v>
      </c>
      <c r="Y470" s="15">
        <v>0.11858195601504901</v>
      </c>
      <c r="Z470" s="15">
        <v>2.1859992468802401E-2</v>
      </c>
      <c r="AA470" s="15">
        <v>-0.17725223641365001</v>
      </c>
      <c r="AB470" s="15">
        <v>0.127914927529623</v>
      </c>
      <c r="AC470" s="15">
        <v>0.11117374473871899</v>
      </c>
      <c r="AE470">
        <f t="array" ref="AE470">IF(COUNTIF('Cost regression results'!$H$7:$H$10,1)=0,EXP(SUMPRODUCT(--B470:AC470,TRANSPOSE('Cost regression results'!$H$3:$H$30)))/(1+EXP(SUMPRODUCT(--B470:AC470,TRANSPOSE('Cost regression results'!$H$3:$H$30)))),1)</f>
        <v>0.10395115570649299</v>
      </c>
      <c r="AF470">
        <f>'cost part 2 bs coef'!AE470</f>
        <v>2591.2196420342602</v>
      </c>
      <c r="AG470">
        <f t="shared" si="7"/>
        <v>269.36027647882639</v>
      </c>
    </row>
    <row r="471" spans="1:33" x14ac:dyDescent="0.3">
      <c r="A471">
        <v>470</v>
      </c>
      <c r="B471" s="15">
        <v>-2.08097797234245</v>
      </c>
      <c r="C471" s="15">
        <v>2.0680865028081601</v>
      </c>
      <c r="D471" s="15">
        <v>2.8795314877492699</v>
      </c>
      <c r="E471" s="15">
        <v>2.7234008620102599</v>
      </c>
      <c r="F471" s="15">
        <v>0</v>
      </c>
      <c r="G471" s="15">
        <v>0</v>
      </c>
      <c r="H471" s="15">
        <v>0</v>
      </c>
      <c r="I471" s="15">
        <v>0</v>
      </c>
      <c r="J471" s="15">
        <v>5.2113450943581796</v>
      </c>
      <c r="K471" s="15">
        <v>4.46098593292988</v>
      </c>
      <c r="L471" s="15">
        <v>4.0587104741095601</v>
      </c>
      <c r="M471" s="15">
        <v>3.2878642062421899</v>
      </c>
      <c r="N471" s="15">
        <v>2.2801103603608901</v>
      </c>
      <c r="O471" s="15">
        <v>3.9352069794628699</v>
      </c>
      <c r="P471" s="15">
        <v>5.4491844329961898</v>
      </c>
      <c r="Q471" s="15">
        <v>3.6266514819700002</v>
      </c>
      <c r="R471" s="15">
        <v>1.64963103702276</v>
      </c>
      <c r="S471" s="15">
        <v>0.55206387223175102</v>
      </c>
      <c r="T471" s="15">
        <v>0.14116754919118499</v>
      </c>
      <c r="U471" s="15">
        <v>0.28168376903475401</v>
      </c>
      <c r="V471" s="15">
        <v>0</v>
      </c>
      <c r="W471" s="15">
        <v>0</v>
      </c>
      <c r="X471" s="15">
        <v>0.93945840026139205</v>
      </c>
      <c r="Y471" s="15">
        <v>8.8753161135982195E-2</v>
      </c>
      <c r="Z471" s="15">
        <v>1.99282246716685E-2</v>
      </c>
      <c r="AA471" s="15">
        <v>-0.246616373609226</v>
      </c>
      <c r="AB471" s="15">
        <v>0.10576981786987601</v>
      </c>
      <c r="AC471" s="15">
        <v>0.10575630147575001</v>
      </c>
      <c r="AE471">
        <f t="array" ref="AE471">IF(COUNTIF('Cost regression results'!$H$7:$H$10,1)=0,EXP(SUMPRODUCT(--B471:AC471,TRANSPOSE('Cost regression results'!$H$3:$H$30)))/(1+EXP(SUMPRODUCT(--B471:AC471,TRANSPOSE('Cost regression results'!$H$3:$H$30)))),1)</f>
        <v>0.12414392728958366</v>
      </c>
      <c r="AF471">
        <f>'cost part 2 bs coef'!AE471</f>
        <v>2491.6349768322066</v>
      </c>
      <c r="AG471">
        <f t="shared" si="7"/>
        <v>309.32135139604094</v>
      </c>
    </row>
    <row r="472" spans="1:33" x14ac:dyDescent="0.3">
      <c r="A472">
        <v>471</v>
      </c>
      <c r="B472" s="15">
        <v>-2.2048058357769502</v>
      </c>
      <c r="C472" s="15">
        <v>2.1260972311536102</v>
      </c>
      <c r="D472" s="15">
        <v>3.45302101658906</v>
      </c>
      <c r="E472" s="15">
        <v>2.80649091265692</v>
      </c>
      <c r="F472" s="15">
        <v>0</v>
      </c>
      <c r="G472" s="15">
        <v>0</v>
      </c>
      <c r="H472" s="15">
        <v>0</v>
      </c>
      <c r="I472" s="15">
        <v>0</v>
      </c>
      <c r="J472" s="15">
        <v>4.8764671249814304</v>
      </c>
      <c r="K472" s="15">
        <v>4.0759493446216304</v>
      </c>
      <c r="L472" s="15">
        <v>4.6014267316304398</v>
      </c>
      <c r="M472" s="15">
        <v>2.8808425368855102</v>
      </c>
      <c r="N472" s="15">
        <v>2.5835793855981999</v>
      </c>
      <c r="O472" s="15">
        <v>4.0980233239437798</v>
      </c>
      <c r="P472" s="15">
        <v>4.5802035505299203</v>
      </c>
      <c r="Q472" s="15">
        <v>3.75927407264476</v>
      </c>
      <c r="R472" s="15">
        <v>1.7873079419920499</v>
      </c>
      <c r="S472" s="15">
        <v>0.66034641848034603</v>
      </c>
      <c r="T472" s="15">
        <v>0.14329538622692001</v>
      </c>
      <c r="U472" s="15">
        <v>0.210196148733993</v>
      </c>
      <c r="V472" s="15">
        <v>0</v>
      </c>
      <c r="W472" s="15">
        <v>0</v>
      </c>
      <c r="X472" s="15">
        <v>1.00323453587321</v>
      </c>
      <c r="Y472" s="15">
        <v>8.2363083916954405E-2</v>
      </c>
      <c r="Z472" s="15">
        <v>2.1955274679162799E-2</v>
      </c>
      <c r="AA472" s="15">
        <v>-0.22006086492261001</v>
      </c>
      <c r="AB472" s="15">
        <v>0.13419521630341899</v>
      </c>
      <c r="AC472" s="15">
        <v>8.8080704810497901E-2</v>
      </c>
      <c r="AE472">
        <f t="array" ref="AE472">IF(COUNTIF('Cost regression results'!$H$7:$H$10,1)=0,EXP(SUMPRODUCT(--B472:AC472,TRANSPOSE('Cost regression results'!$H$3:$H$30)))/(1+EXP(SUMPRODUCT(--B472:AC472,TRANSPOSE('Cost regression results'!$H$3:$H$30)))),1)</f>
        <v>0.11136443994067866</v>
      </c>
      <c r="AF472">
        <f>'cost part 2 bs coef'!AE472</f>
        <v>2491.8590812897505</v>
      </c>
      <c r="AG472">
        <f t="shared" si="7"/>
        <v>277.50449099892711</v>
      </c>
    </row>
    <row r="473" spans="1:33" x14ac:dyDescent="0.3">
      <c r="A473">
        <v>472</v>
      </c>
      <c r="B473" s="15">
        <v>-2.28137269881615</v>
      </c>
      <c r="C473" s="15">
        <v>1.9325607188901199</v>
      </c>
      <c r="D473" s="15">
        <v>2.9764974083326599</v>
      </c>
      <c r="E473" s="15">
        <v>2.58153883354945</v>
      </c>
      <c r="F473" s="15">
        <v>0</v>
      </c>
      <c r="G473" s="15">
        <v>0</v>
      </c>
      <c r="H473" s="15">
        <v>0</v>
      </c>
      <c r="I473" s="15">
        <v>0</v>
      </c>
      <c r="J473" s="15">
        <v>4.7395865476707204</v>
      </c>
      <c r="K473" s="15">
        <v>4.1470274302867898</v>
      </c>
      <c r="L473" s="15">
        <v>4.2874063318546698</v>
      </c>
      <c r="M473" s="15">
        <v>3.1846972285792501</v>
      </c>
      <c r="N473" s="15">
        <v>2.47926157416383</v>
      </c>
      <c r="O473" s="15">
        <v>4.0025472475690203</v>
      </c>
      <c r="P473" s="15">
        <v>4.3970189712231997</v>
      </c>
      <c r="Q473" s="15">
        <v>3.8041148333484598</v>
      </c>
      <c r="R473" s="15">
        <v>1.2321445909201001</v>
      </c>
      <c r="S473" s="15">
        <v>0.73307011623563301</v>
      </c>
      <c r="T473" s="15">
        <v>0.19822862235290001</v>
      </c>
      <c r="U473" s="15">
        <v>0.27298816229950501</v>
      </c>
      <c r="V473" s="15">
        <v>0</v>
      </c>
      <c r="W473" s="15">
        <v>0</v>
      </c>
      <c r="X473" s="15">
        <v>1.0315968699229701</v>
      </c>
      <c r="Y473" s="15">
        <v>0.116573180751713</v>
      </c>
      <c r="Z473" s="15">
        <v>1.8329715933480199E-2</v>
      </c>
      <c r="AA473" s="15">
        <v>-0.130986480496531</v>
      </c>
      <c r="AB473" s="15">
        <v>8.6296189706916299E-2</v>
      </c>
      <c r="AC473" s="15">
        <v>0.136099791040106</v>
      </c>
      <c r="AE473">
        <f t="array" ref="AE473">IF(COUNTIF('Cost regression results'!$H$7:$H$10,1)=0,EXP(SUMPRODUCT(--B473:AC473,TRANSPOSE('Cost regression results'!$H$3:$H$30)))/(1+EXP(SUMPRODUCT(--B473:AC473,TRANSPOSE('Cost regression results'!$H$3:$H$30)))),1)</f>
        <v>0.10948865777707439</v>
      </c>
      <c r="AF473">
        <f>'cost part 2 bs coef'!AE473</f>
        <v>2548.4845130260037</v>
      </c>
      <c r="AG473">
        <f t="shared" si="7"/>
        <v>279.0301486968782</v>
      </c>
    </row>
    <row r="474" spans="1:33" x14ac:dyDescent="0.3">
      <c r="A474">
        <v>473</v>
      </c>
      <c r="B474" s="15">
        <v>-2.30068989243293</v>
      </c>
      <c r="C474" s="15">
        <v>1.7409374567259499</v>
      </c>
      <c r="D474" s="15">
        <v>3.3237479467172402</v>
      </c>
      <c r="E474" s="15">
        <v>2.7801688068136898</v>
      </c>
      <c r="F474" s="15">
        <v>0</v>
      </c>
      <c r="G474" s="15">
        <v>0</v>
      </c>
      <c r="H474" s="15">
        <v>0</v>
      </c>
      <c r="I474" s="15">
        <v>0</v>
      </c>
      <c r="J474" s="15">
        <v>4.8440879853359498</v>
      </c>
      <c r="K474" s="15">
        <v>4.1841811567713201</v>
      </c>
      <c r="L474" s="15">
        <v>4.3604695515832699</v>
      </c>
      <c r="M474" s="15">
        <v>3.09408100116215</v>
      </c>
      <c r="N474" s="15">
        <v>2.51168219148121</v>
      </c>
      <c r="O474" s="15">
        <v>3.8894554129176599</v>
      </c>
      <c r="P474" s="15">
        <v>4.8567519588023202</v>
      </c>
      <c r="Q474" s="15">
        <v>3.80089222222542</v>
      </c>
      <c r="R474" s="15">
        <v>1.95912509780649</v>
      </c>
      <c r="S474" s="15">
        <v>0.60813273043907001</v>
      </c>
      <c r="T474" s="15">
        <v>0.140425225153959</v>
      </c>
      <c r="U474" s="15">
        <v>0.24712910836115901</v>
      </c>
      <c r="V474" s="15">
        <v>0</v>
      </c>
      <c r="W474" s="15">
        <v>0</v>
      </c>
      <c r="X474" s="15">
        <v>0.97757405368261596</v>
      </c>
      <c r="Y474" s="15">
        <v>0.15437980726209799</v>
      </c>
      <c r="Z474" s="15">
        <v>2.1906330617393902E-2</v>
      </c>
      <c r="AA474" s="15">
        <v>-0.13014220211288999</v>
      </c>
      <c r="AB474" s="15">
        <v>0.166144825920964</v>
      </c>
      <c r="AC474" s="15">
        <v>6.7864300081197496E-2</v>
      </c>
      <c r="AE474">
        <f t="array" ref="AE474">IF(COUNTIF('Cost regression results'!$H$7:$H$10,1)=0,EXP(SUMPRODUCT(--B474:AC474,TRANSPOSE('Cost regression results'!$H$3:$H$30)))/(1+EXP(SUMPRODUCT(--B474:AC474,TRANSPOSE('Cost regression results'!$H$3:$H$30)))),1)</f>
        <v>0.10196319861135676</v>
      </c>
      <c r="AF474">
        <f>'cost part 2 bs coef'!AE474</f>
        <v>2469.867102928999</v>
      </c>
      <c r="AG474">
        <f t="shared" si="7"/>
        <v>251.83554995960586</v>
      </c>
    </row>
    <row r="475" spans="1:33" x14ac:dyDescent="0.3">
      <c r="A475">
        <v>474</v>
      </c>
      <c r="B475" s="15">
        <v>-2.2514193000834601</v>
      </c>
      <c r="C475" s="15">
        <v>2.0488688976619698</v>
      </c>
      <c r="D475" s="15">
        <v>3.4250933289927898</v>
      </c>
      <c r="E475" s="15">
        <v>2.7340415528798898</v>
      </c>
      <c r="F475" s="15">
        <v>0</v>
      </c>
      <c r="G475" s="15">
        <v>0</v>
      </c>
      <c r="H475" s="15">
        <v>0</v>
      </c>
      <c r="I475" s="15">
        <v>0</v>
      </c>
      <c r="J475" s="15">
        <v>5.04264667440592</v>
      </c>
      <c r="K475" s="15">
        <v>4.8215868183948203</v>
      </c>
      <c r="L475" s="15">
        <v>4.09067246804912</v>
      </c>
      <c r="M475" s="15">
        <v>2.7277559176133002</v>
      </c>
      <c r="N475" s="15">
        <v>2.5170549852651201</v>
      </c>
      <c r="O475" s="15">
        <v>4.0443566308143799</v>
      </c>
      <c r="P475" s="15">
        <v>4.1449011101849802</v>
      </c>
      <c r="Q475" s="15">
        <v>3.8385337450003298</v>
      </c>
      <c r="R475" s="15">
        <v>1.55051048331981</v>
      </c>
      <c r="S475" s="15">
        <v>0.53856256507973899</v>
      </c>
      <c r="T475" s="15">
        <v>0.20443405850177401</v>
      </c>
      <c r="U475" s="15">
        <v>0.29376229299649698</v>
      </c>
      <c r="V475" s="15">
        <v>0</v>
      </c>
      <c r="W475" s="15">
        <v>0</v>
      </c>
      <c r="X475" s="15">
        <v>0.94709271126700401</v>
      </c>
      <c r="Y475" s="15">
        <v>8.6216036855321199E-2</v>
      </c>
      <c r="Z475" s="15">
        <v>2.5897471120087799E-2</v>
      </c>
      <c r="AA475" s="15">
        <v>-0.20134374156441001</v>
      </c>
      <c r="AB475" s="15">
        <v>9.2262507487582801E-2</v>
      </c>
      <c r="AC475" s="15">
        <v>6.6178297657698407E-2</v>
      </c>
      <c r="AE475">
        <f t="array" ref="AE475">IF(COUNTIF('Cost regression results'!$H$7:$H$10,1)=0,EXP(SUMPRODUCT(--B475:AC475,TRANSPOSE('Cost regression results'!$H$3:$H$30)))/(1+EXP(SUMPRODUCT(--B475:AC475,TRANSPOSE('Cost regression results'!$H$3:$H$30)))),1)</f>
        <v>0.11253413394425488</v>
      </c>
      <c r="AF475">
        <f>'cost part 2 bs coef'!AE475</f>
        <v>2598.4877740084248</v>
      </c>
      <c r="AG475">
        <f t="shared" si="7"/>
        <v>292.4185712127728</v>
      </c>
    </row>
    <row r="476" spans="1:33" x14ac:dyDescent="0.3">
      <c r="A476">
        <v>475</v>
      </c>
      <c r="B476" s="15">
        <v>-2.1246892259030101</v>
      </c>
      <c r="C476" s="15">
        <v>1.71104183197311</v>
      </c>
      <c r="D476" s="15">
        <v>3.0525196168950601</v>
      </c>
      <c r="E476" s="15">
        <v>2.47217230337038</v>
      </c>
      <c r="F476" s="15">
        <v>0</v>
      </c>
      <c r="G476" s="15">
        <v>0</v>
      </c>
      <c r="H476" s="15">
        <v>0</v>
      </c>
      <c r="I476" s="15">
        <v>0</v>
      </c>
      <c r="J476" s="15">
        <v>4.8543530750130399</v>
      </c>
      <c r="K476" s="15">
        <v>4.7688444949494802</v>
      </c>
      <c r="L476" s="15">
        <v>3.8380430760056199</v>
      </c>
      <c r="M476" s="15">
        <v>3.0616901696393701</v>
      </c>
      <c r="N476" s="15">
        <v>2.2785886686667598</v>
      </c>
      <c r="O476" s="15">
        <v>3.7580723802256601</v>
      </c>
      <c r="P476" s="15">
        <v>3.7177634532485402</v>
      </c>
      <c r="Q476" s="15">
        <v>3.9351220561085798</v>
      </c>
      <c r="R476" s="15">
        <v>1.78068215733109</v>
      </c>
      <c r="S476" s="15">
        <v>0.699562537396477</v>
      </c>
      <c r="T476" s="15">
        <v>0.205487911468381</v>
      </c>
      <c r="U476" s="15">
        <v>0.290645269639077</v>
      </c>
      <c r="V476" s="15">
        <v>0</v>
      </c>
      <c r="W476" s="15">
        <v>0</v>
      </c>
      <c r="X476" s="15">
        <v>1.1430886877387301</v>
      </c>
      <c r="Y476" s="15">
        <v>-5.8541509716746199E-3</v>
      </c>
      <c r="Z476" s="15">
        <v>2.33439755369679E-2</v>
      </c>
      <c r="AA476" s="15">
        <v>-0.23885734733273001</v>
      </c>
      <c r="AB476" s="15">
        <v>0.103624106848764</v>
      </c>
      <c r="AC476" s="15">
        <v>5.35211979662693E-2</v>
      </c>
      <c r="AE476">
        <f t="array" ref="AE476">IF(COUNTIF('Cost regression results'!$H$7:$H$10,1)=0,EXP(SUMPRODUCT(--B476:AC476,TRANSPOSE('Cost regression results'!$H$3:$H$30)))/(1+EXP(SUMPRODUCT(--B476:AC476,TRANSPOSE('Cost regression results'!$H$3:$H$30)))),1)</f>
        <v>0.12613842166711006</v>
      </c>
      <c r="AF476">
        <f>'cost part 2 bs coef'!AE476</f>
        <v>2367.6821260225693</v>
      </c>
      <c r="AG476">
        <f t="shared" si="7"/>
        <v>298.65568638591446</v>
      </c>
    </row>
    <row r="477" spans="1:33" x14ac:dyDescent="0.3">
      <c r="A477">
        <v>476</v>
      </c>
      <c r="B477" s="15">
        <v>-2.1902919340215101</v>
      </c>
      <c r="C477" s="15">
        <v>2.1960112370009899</v>
      </c>
      <c r="D477" s="15">
        <v>3.9802604271673898</v>
      </c>
      <c r="E477" s="15">
        <v>2.6545534167299301</v>
      </c>
      <c r="F477" s="15">
        <v>0</v>
      </c>
      <c r="G477" s="15">
        <v>0</v>
      </c>
      <c r="H477" s="15">
        <v>0</v>
      </c>
      <c r="I477" s="15">
        <v>0</v>
      </c>
      <c r="J477" s="15">
        <v>5.0451091572507201</v>
      </c>
      <c r="K477" s="15">
        <v>4.4131368995519198</v>
      </c>
      <c r="L477" s="15">
        <v>4.0943816586236403</v>
      </c>
      <c r="M477" s="15">
        <v>3.2143153876361898</v>
      </c>
      <c r="N477" s="15">
        <v>2.4256638935573198</v>
      </c>
      <c r="O477" s="15">
        <v>4.1016224249758304</v>
      </c>
      <c r="P477" s="15">
        <v>4.0263162082614699</v>
      </c>
      <c r="Q477" s="15">
        <v>3.93534380932795</v>
      </c>
      <c r="R477" s="15">
        <v>1.56465242490443</v>
      </c>
      <c r="S477" s="15">
        <v>0.70372960573073295</v>
      </c>
      <c r="T477" s="15">
        <v>0.144611716478488</v>
      </c>
      <c r="U477" s="15">
        <v>0.140543557078387</v>
      </c>
      <c r="V477" s="15">
        <v>0</v>
      </c>
      <c r="W477" s="15">
        <v>0</v>
      </c>
      <c r="X477" s="15">
        <v>0.96367205238405096</v>
      </c>
      <c r="Y477" s="15">
        <v>5.5632787480401201E-2</v>
      </c>
      <c r="Z477" s="15">
        <v>2.5539460656182299E-2</v>
      </c>
      <c r="AA477" s="15">
        <v>-0.21518348688708699</v>
      </c>
      <c r="AB477" s="15">
        <v>0.11052265390471901</v>
      </c>
      <c r="AC477" s="15">
        <v>0.13882460277783101</v>
      </c>
      <c r="AE477">
        <f t="array" ref="AE477">IF(COUNTIF('Cost regression results'!$H$7:$H$10,1)=0,EXP(SUMPRODUCT(--B477:AC477,TRANSPOSE('Cost regression results'!$H$3:$H$30)))/(1+EXP(SUMPRODUCT(--B477:AC477,TRANSPOSE('Cost regression results'!$H$3:$H$30)))),1)</f>
        <v>0.11268958883346783</v>
      </c>
      <c r="AF477">
        <f>'cost part 2 bs coef'!AE477</f>
        <v>2516.7465788640925</v>
      </c>
      <c r="AG477">
        <f t="shared" si="7"/>
        <v>283.61113717023142</v>
      </c>
    </row>
    <row r="478" spans="1:33" x14ac:dyDescent="0.3">
      <c r="A478">
        <v>477</v>
      </c>
      <c r="B478" s="15">
        <v>-2.2580258040623198</v>
      </c>
      <c r="C478" s="15">
        <v>1.9898829766881001</v>
      </c>
      <c r="D478" s="15">
        <v>2.9903289853302102</v>
      </c>
      <c r="E478" s="15">
        <v>2.3854862118403601</v>
      </c>
      <c r="F478" s="15">
        <v>0</v>
      </c>
      <c r="G478" s="15">
        <v>0</v>
      </c>
      <c r="H478" s="15">
        <v>0</v>
      </c>
      <c r="I478" s="15">
        <v>0</v>
      </c>
      <c r="J478" s="15">
        <v>4.9145677862533796</v>
      </c>
      <c r="K478" s="15">
        <v>4.2802657320383597</v>
      </c>
      <c r="L478" s="15">
        <v>4.0600258278433898</v>
      </c>
      <c r="M478" s="15">
        <v>3.3262860041126401</v>
      </c>
      <c r="N478" s="15">
        <v>2.4041871647657098</v>
      </c>
      <c r="O478" s="15">
        <v>3.9381835164618</v>
      </c>
      <c r="P478" s="15">
        <v>4.4071310958496204</v>
      </c>
      <c r="Q478" s="15">
        <v>3.8082096668310901</v>
      </c>
      <c r="R478" s="15">
        <v>1.41042121605417</v>
      </c>
      <c r="S478" s="15">
        <v>0.58885961824646604</v>
      </c>
      <c r="T478" s="15">
        <v>0.178731118977774</v>
      </c>
      <c r="U478" s="15">
        <v>0.32254940586026898</v>
      </c>
      <c r="V478" s="15">
        <v>0</v>
      </c>
      <c r="W478" s="15">
        <v>0</v>
      </c>
      <c r="X478" s="15">
        <v>0.96926704788040996</v>
      </c>
      <c r="Y478" s="15">
        <v>5.6020456143396E-2</v>
      </c>
      <c r="Z478" s="15">
        <v>2.15355884320305E-2</v>
      </c>
      <c r="AA478" s="15">
        <v>-0.20152823115462401</v>
      </c>
      <c r="AB478" s="15">
        <v>0.15289578230564199</v>
      </c>
      <c r="AC478" s="15">
        <v>0.114841404159763</v>
      </c>
      <c r="AE478">
        <f t="array" ref="AE478">IF(COUNTIF('Cost regression results'!$H$7:$H$10,1)=0,EXP(SUMPRODUCT(--B478:AC478,TRANSPOSE('Cost regression results'!$H$3:$H$30)))/(1+EXP(SUMPRODUCT(--B478:AC478,TRANSPOSE('Cost regression results'!$H$3:$H$30)))),1)</f>
        <v>0.1096452722146051</v>
      </c>
      <c r="AF478">
        <f>'cost part 2 bs coef'!AE478</f>
        <v>2495.2780478174877</v>
      </c>
      <c r="AG478">
        <f t="shared" si="7"/>
        <v>273.59544080407682</v>
      </c>
    </row>
    <row r="479" spans="1:33" x14ac:dyDescent="0.3">
      <c r="A479">
        <v>478</v>
      </c>
      <c r="B479" s="15">
        <v>-2.13415630085853</v>
      </c>
      <c r="C479" s="15">
        <v>2.16147223833535</v>
      </c>
      <c r="D479" s="15">
        <v>3.2452777188727402</v>
      </c>
      <c r="E479" s="15">
        <v>2.6752256406546802</v>
      </c>
      <c r="F479" s="15">
        <v>0</v>
      </c>
      <c r="G479" s="15">
        <v>0</v>
      </c>
      <c r="H479" s="15">
        <v>0</v>
      </c>
      <c r="I479" s="15">
        <v>0</v>
      </c>
      <c r="J479" s="15">
        <v>4.9668968895707204</v>
      </c>
      <c r="K479" s="15">
        <v>4.2979635798269902</v>
      </c>
      <c r="L479" s="15">
        <v>4.3423348688406103</v>
      </c>
      <c r="M479" s="15">
        <v>2.7349749348786498</v>
      </c>
      <c r="N479" s="15">
        <v>2.3764770194081701</v>
      </c>
      <c r="O479" s="15">
        <v>4.0184764035123202</v>
      </c>
      <c r="P479" s="15">
        <v>4.4947770192937302</v>
      </c>
      <c r="Q479" s="15">
        <v>3.9352810380449998</v>
      </c>
      <c r="R479" s="15">
        <v>2.2146970432292599</v>
      </c>
      <c r="S479" s="15">
        <v>0.67730064410344804</v>
      </c>
      <c r="T479" s="15">
        <v>0.18514240527172901</v>
      </c>
      <c r="U479" s="15">
        <v>0.28457422308916203</v>
      </c>
      <c r="V479" s="15">
        <v>0</v>
      </c>
      <c r="W479" s="15">
        <v>0</v>
      </c>
      <c r="X479" s="15">
        <v>1.07005370807735</v>
      </c>
      <c r="Y479" s="15">
        <v>6.4959808649859702E-2</v>
      </c>
      <c r="Z479" s="15">
        <v>2.0964950628537399E-2</v>
      </c>
      <c r="AA479" s="15">
        <v>-0.22793582563301901</v>
      </c>
      <c r="AB479" s="15">
        <v>7.2297007469663402E-2</v>
      </c>
      <c r="AC479" s="15">
        <v>6.7804891405060894E-2</v>
      </c>
      <c r="AE479">
        <f t="array" ref="AE479">IF(COUNTIF('Cost regression results'!$H$7:$H$10,1)=0,EXP(SUMPRODUCT(--B479:AC479,TRANSPOSE('Cost regression results'!$H$3:$H$30)))/(1+EXP(SUMPRODUCT(--B479:AC479,TRANSPOSE('Cost regression results'!$H$3:$H$30)))),1)</f>
        <v>0.12306832842327096</v>
      </c>
      <c r="AF479">
        <f>'cost part 2 bs coef'!AE479</f>
        <v>2474.8299410384279</v>
      </c>
      <c r="AG479">
        <f t="shared" si="7"/>
        <v>304.57318397546157</v>
      </c>
    </row>
    <row r="480" spans="1:33" x14ac:dyDescent="0.3">
      <c r="A480">
        <v>479</v>
      </c>
      <c r="B480" s="15">
        <v>-2.2062409352928798</v>
      </c>
      <c r="C480" s="15">
        <v>1.8364724705314801</v>
      </c>
      <c r="D480" s="15">
        <v>3.2674445968239598</v>
      </c>
      <c r="E480" s="15">
        <v>2.5422484635815299</v>
      </c>
      <c r="F480" s="15">
        <v>0</v>
      </c>
      <c r="G480" s="15">
        <v>0</v>
      </c>
      <c r="H480" s="15">
        <v>0</v>
      </c>
      <c r="I480" s="15">
        <v>0</v>
      </c>
      <c r="J480" s="15">
        <v>5.3553967082454497</v>
      </c>
      <c r="K480" s="15">
        <v>4.5613876672135696</v>
      </c>
      <c r="L480" s="15">
        <v>4.0367575452607198</v>
      </c>
      <c r="M480" s="15">
        <v>3.0084352514984398</v>
      </c>
      <c r="N480" s="15">
        <v>2.47727473547529</v>
      </c>
      <c r="O480" s="15">
        <v>4.3262944962213599</v>
      </c>
      <c r="P480" s="15">
        <v>4.3482895676732296</v>
      </c>
      <c r="Q480" s="15">
        <v>3.8648422137086</v>
      </c>
      <c r="R480" s="15">
        <v>1.4474366938805101</v>
      </c>
      <c r="S480" s="15">
        <v>0.58502822365040796</v>
      </c>
      <c r="T480" s="15">
        <v>0.135844023583548</v>
      </c>
      <c r="U480" s="15">
        <v>0.23965527243513701</v>
      </c>
      <c r="V480" s="15">
        <v>0</v>
      </c>
      <c r="W480" s="15">
        <v>0</v>
      </c>
      <c r="X480" s="15">
        <v>1.1586169245454201</v>
      </c>
      <c r="Y480" s="15">
        <v>9.7016530416834099E-2</v>
      </c>
      <c r="Z480" s="15">
        <v>2.0089465829178799E-2</v>
      </c>
      <c r="AA480" s="15">
        <v>-0.12756564136177301</v>
      </c>
      <c r="AB480" s="15">
        <v>4.4968511101810098E-2</v>
      </c>
      <c r="AC480" s="15">
        <v>9.4715719597307804E-2</v>
      </c>
      <c r="AE480">
        <f t="array" ref="AE480">IF(COUNTIF('Cost regression results'!$H$7:$H$10,1)=0,EXP(SUMPRODUCT(--B480:AC480,TRANSPOSE('Cost regression results'!$H$3:$H$30)))/(1+EXP(SUMPRODUCT(--B480:AC480,TRANSPOSE('Cost regression results'!$H$3:$H$30)))),1)</f>
        <v>0.11061647285330399</v>
      </c>
      <c r="AF480">
        <f>'cost part 2 bs coef'!AE480</f>
        <v>2527.743093303814</v>
      </c>
      <c r="AG480">
        <f t="shared" si="7"/>
        <v>279.61002526056802</v>
      </c>
    </row>
    <row r="481" spans="1:33" x14ac:dyDescent="0.3">
      <c r="A481">
        <v>480</v>
      </c>
      <c r="B481" s="15">
        <v>-2.23190655326807</v>
      </c>
      <c r="C481" s="15">
        <v>2.1571691912181898</v>
      </c>
      <c r="D481" s="15">
        <v>3.2542076862663398</v>
      </c>
      <c r="E481" s="15">
        <v>2.47025299972359</v>
      </c>
      <c r="F481" s="15">
        <v>0</v>
      </c>
      <c r="G481" s="15">
        <v>0</v>
      </c>
      <c r="H481" s="15">
        <v>0</v>
      </c>
      <c r="I481" s="15">
        <v>0</v>
      </c>
      <c r="J481" s="15">
        <v>4.90276536759783</v>
      </c>
      <c r="K481" s="15">
        <v>4.0532524802546197</v>
      </c>
      <c r="L481" s="15">
        <v>4.0550439176620996</v>
      </c>
      <c r="M481" s="15">
        <v>1.90980120185183</v>
      </c>
      <c r="N481" s="15">
        <v>2.4304912576209698</v>
      </c>
      <c r="O481" s="15">
        <v>4.12640405123883</v>
      </c>
      <c r="P481" s="15">
        <v>5.16671474082335</v>
      </c>
      <c r="Q481" s="15">
        <v>3.75825031685816</v>
      </c>
      <c r="R481" s="15">
        <v>1.7654778115999901</v>
      </c>
      <c r="S481" s="15">
        <v>0.61810240423638096</v>
      </c>
      <c r="T481" s="15">
        <v>0.119295513707368</v>
      </c>
      <c r="U481" s="15">
        <v>0.27187435056138498</v>
      </c>
      <c r="V481" s="15">
        <v>0</v>
      </c>
      <c r="W481" s="15">
        <v>0</v>
      </c>
      <c r="X481" s="15">
        <v>1.09053708062648</v>
      </c>
      <c r="Y481" s="15">
        <v>0.121263039630986</v>
      </c>
      <c r="Z481" s="15">
        <v>2.48587732629541E-2</v>
      </c>
      <c r="AA481" s="15">
        <v>-0.190363173126331</v>
      </c>
      <c r="AB481" s="15">
        <v>0.132548959639369</v>
      </c>
      <c r="AC481" s="15">
        <v>0.110726890959816</v>
      </c>
      <c r="AE481">
        <f t="array" ref="AE481">IF(COUNTIF('Cost regression results'!$H$7:$H$10,1)=0,EXP(SUMPRODUCT(--B481:AC481,TRANSPOSE('Cost regression results'!$H$3:$H$30)))/(1+EXP(SUMPRODUCT(--B481:AC481,TRANSPOSE('Cost regression results'!$H$3:$H$30)))),1)</f>
        <v>0.10621383531211263</v>
      </c>
      <c r="AF481">
        <f>'cost part 2 bs coef'!AE481</f>
        <v>2474.7713538113981</v>
      </c>
      <c r="AG481">
        <f t="shared" si="7"/>
        <v>262.85495700885787</v>
      </c>
    </row>
    <row r="482" spans="1:33" x14ac:dyDescent="0.3">
      <c r="A482">
        <v>481</v>
      </c>
      <c r="B482" s="15">
        <v>-2.1910458820397101</v>
      </c>
      <c r="C482" s="15">
        <v>2.2040424973567201</v>
      </c>
      <c r="D482" s="15">
        <v>3.7950457708785001</v>
      </c>
      <c r="E482" s="15">
        <v>2.9671195498177001</v>
      </c>
      <c r="F482" s="15">
        <v>0</v>
      </c>
      <c r="G482" s="15">
        <v>0</v>
      </c>
      <c r="H482" s="15">
        <v>0</v>
      </c>
      <c r="I482" s="15">
        <v>0</v>
      </c>
      <c r="J482" s="15">
        <v>5.5972200557804097</v>
      </c>
      <c r="K482" s="15">
        <v>4.7242191305622399</v>
      </c>
      <c r="L482" s="15">
        <v>3.7894209151390199</v>
      </c>
      <c r="M482" s="15">
        <v>3.20824903430624</v>
      </c>
      <c r="N482" s="15">
        <v>2.4455694320962</v>
      </c>
      <c r="O482" s="15">
        <v>3.7722292586767301</v>
      </c>
      <c r="P482" s="15">
        <v>4.73430092469457</v>
      </c>
      <c r="Q482" s="15">
        <v>3.8490667213799701</v>
      </c>
      <c r="R482" s="15">
        <v>2.1827146647870701</v>
      </c>
      <c r="S482" s="15">
        <v>0.54792895895162597</v>
      </c>
      <c r="T482" s="15">
        <v>9.9388171935574199E-2</v>
      </c>
      <c r="U482" s="15">
        <v>0.28492036747584598</v>
      </c>
      <c r="V482" s="15">
        <v>0</v>
      </c>
      <c r="W482" s="15">
        <v>0</v>
      </c>
      <c r="X482" s="15">
        <v>1.0020506652435801</v>
      </c>
      <c r="Y482" s="15">
        <v>0.117300217685421</v>
      </c>
      <c r="Z482" s="15">
        <v>2.05798376399049E-2</v>
      </c>
      <c r="AA482" s="15">
        <v>-0.209950078527746</v>
      </c>
      <c r="AB482" s="15">
        <v>0.11812460776801501</v>
      </c>
      <c r="AC482" s="15">
        <v>7.2892903781256096E-2</v>
      </c>
      <c r="AE482">
        <f t="array" ref="AE482">IF(COUNTIF('Cost regression results'!$H$7:$H$10,1)=0,EXP(SUMPRODUCT(--B482:AC482,TRANSPOSE('Cost regression results'!$H$3:$H$30)))/(1+EXP(SUMPRODUCT(--B482:AC482,TRANSPOSE('Cost regression results'!$H$3:$H$30)))),1)</f>
        <v>0.10850886714508919</v>
      </c>
      <c r="AF482">
        <f>'cost part 2 bs coef'!AE482</f>
        <v>2656.6930808945049</v>
      </c>
      <c r="AG482">
        <f t="shared" si="7"/>
        <v>288.27475656005953</v>
      </c>
    </row>
    <row r="483" spans="1:33" x14ac:dyDescent="0.3">
      <c r="A483">
        <v>482</v>
      </c>
      <c r="B483" s="15">
        <v>-2.18061631859949</v>
      </c>
      <c r="C483" s="15">
        <v>2.09094055018975</v>
      </c>
      <c r="D483" s="15">
        <v>3.58552606988611</v>
      </c>
      <c r="E483" s="15">
        <v>2.2035125857095901</v>
      </c>
      <c r="F483" s="15">
        <v>0</v>
      </c>
      <c r="G483" s="15">
        <v>0</v>
      </c>
      <c r="H483" s="15">
        <v>0</v>
      </c>
      <c r="I483" s="15">
        <v>0</v>
      </c>
      <c r="J483" s="15">
        <v>5.2002098372418999</v>
      </c>
      <c r="K483" s="15">
        <v>4.6540487441551504</v>
      </c>
      <c r="L483" s="15">
        <v>4.78617079703226</v>
      </c>
      <c r="M483" s="15">
        <v>3.8390337886630599</v>
      </c>
      <c r="N483" s="15">
        <v>2.4982690115979298</v>
      </c>
      <c r="O483" s="15">
        <v>4.0540702453951596</v>
      </c>
      <c r="P483" s="15">
        <v>3.7968956558429898</v>
      </c>
      <c r="Q483" s="15">
        <v>3.6846266422855001</v>
      </c>
      <c r="R483" s="15">
        <v>2.1885633215518601</v>
      </c>
      <c r="S483" s="15">
        <v>0.69275305833089396</v>
      </c>
      <c r="T483" s="15">
        <v>0.10650703762933</v>
      </c>
      <c r="U483" s="15">
        <v>0.22118183203223099</v>
      </c>
      <c r="V483" s="15">
        <v>0</v>
      </c>
      <c r="W483" s="15">
        <v>0</v>
      </c>
      <c r="X483" s="15">
        <v>0.95610212590065602</v>
      </c>
      <c r="Y483" s="15">
        <v>6.2056013277518599E-2</v>
      </c>
      <c r="Z483" s="15">
        <v>2.9129911021060498E-2</v>
      </c>
      <c r="AA483" s="15">
        <v>-0.175300795442699</v>
      </c>
      <c r="AB483" s="15">
        <v>0.17372698274794901</v>
      </c>
      <c r="AC483" s="15">
        <v>5.7955497716082001E-2</v>
      </c>
      <c r="AE483">
        <f t="array" ref="AE483">IF(COUNTIF('Cost regression results'!$H$7:$H$10,1)=0,EXP(SUMPRODUCT(--B483:AC483,TRANSPOSE('Cost regression results'!$H$3:$H$30)))/(1+EXP(SUMPRODUCT(--B483:AC483,TRANSPOSE('Cost regression results'!$H$3:$H$30)))),1)</f>
        <v>0.10963252115840637</v>
      </c>
      <c r="AF483">
        <f>'cost part 2 bs coef'!AE483</f>
        <v>2594.9186653564047</v>
      </c>
      <c r="AG483">
        <f t="shared" si="7"/>
        <v>284.48747548402963</v>
      </c>
    </row>
    <row r="484" spans="1:33" x14ac:dyDescent="0.3">
      <c r="A484">
        <v>483</v>
      </c>
      <c r="B484" s="15">
        <v>-2.1598227880923599</v>
      </c>
      <c r="C484" s="15">
        <v>2.1927932558682599</v>
      </c>
      <c r="D484" s="15">
        <v>3.6169370984879601</v>
      </c>
      <c r="E484" s="15">
        <v>2.65491649041194</v>
      </c>
      <c r="F484" s="15">
        <v>0</v>
      </c>
      <c r="G484" s="15">
        <v>0</v>
      </c>
      <c r="H484" s="15">
        <v>0</v>
      </c>
      <c r="I484" s="15">
        <v>0</v>
      </c>
      <c r="J484" s="15">
        <v>5.0848195453139002</v>
      </c>
      <c r="K484" s="15">
        <v>4.3177555606244296</v>
      </c>
      <c r="L484" s="15">
        <v>4.3356687947321699</v>
      </c>
      <c r="M484" s="15">
        <v>3.0169694038924502</v>
      </c>
      <c r="N484" s="15">
        <v>2.34958884972828</v>
      </c>
      <c r="O484" s="15">
        <v>3.9595021363371701</v>
      </c>
      <c r="P484" s="15">
        <v>4.2685163793895002</v>
      </c>
      <c r="Q484" s="15">
        <v>3.7523965018818899</v>
      </c>
      <c r="R484" s="15">
        <v>1.4194643669812701</v>
      </c>
      <c r="S484" s="15">
        <v>0.64384515877190895</v>
      </c>
      <c r="T484" s="15">
        <v>0.20696962416451201</v>
      </c>
      <c r="U484" s="15">
        <v>0.25497204976538002</v>
      </c>
      <c r="V484" s="15">
        <v>0</v>
      </c>
      <c r="W484" s="15">
        <v>0</v>
      </c>
      <c r="X484" s="15">
        <v>0.91830632785130495</v>
      </c>
      <c r="Y484" s="15">
        <v>8.5498765816252098E-2</v>
      </c>
      <c r="Z484" s="15">
        <v>2.69347317229644E-2</v>
      </c>
      <c r="AA484" s="15">
        <v>-0.248477163579824</v>
      </c>
      <c r="AB484" s="15">
        <v>6.16780338513074E-2</v>
      </c>
      <c r="AC484" s="15">
        <v>8.4562286846055296E-2</v>
      </c>
      <c r="AE484">
        <f t="array" ref="AE484">IF(COUNTIF('Cost regression results'!$H$7:$H$10,1)=0,EXP(SUMPRODUCT(--B484:AC484,TRANSPOSE('Cost regression results'!$H$3:$H$30)))/(1+EXP(SUMPRODUCT(--B484:AC484,TRANSPOSE('Cost regression results'!$H$3:$H$30)))),1)</f>
        <v>0.12220560528988816</v>
      </c>
      <c r="AF484">
        <f>'cost part 2 bs coef'!AE484</f>
        <v>2410.0870454240176</v>
      </c>
      <c r="AG484">
        <f t="shared" si="7"/>
        <v>294.52614618736027</v>
      </c>
    </row>
    <row r="485" spans="1:33" x14ac:dyDescent="0.3">
      <c r="A485">
        <v>484</v>
      </c>
      <c r="B485" s="15">
        <v>-2.1867832250888402</v>
      </c>
      <c r="C485" s="15">
        <v>2.1792326963470798</v>
      </c>
      <c r="D485" s="15">
        <v>3.22064317264977</v>
      </c>
      <c r="E485" s="15">
        <v>2.6549891933895902</v>
      </c>
      <c r="F485" s="15">
        <v>0</v>
      </c>
      <c r="G485" s="15">
        <v>0</v>
      </c>
      <c r="H485" s="15">
        <v>0</v>
      </c>
      <c r="I485" s="15">
        <v>0</v>
      </c>
      <c r="J485" s="15">
        <v>4.7370410772359497</v>
      </c>
      <c r="K485" s="15">
        <v>4.5470995372508201</v>
      </c>
      <c r="L485" s="15">
        <v>4.5026607168541197</v>
      </c>
      <c r="M485" s="15">
        <v>2.9280229437149399</v>
      </c>
      <c r="N485" s="15">
        <v>2.4996335504866001</v>
      </c>
      <c r="O485" s="15">
        <v>4.0295744989203302</v>
      </c>
      <c r="P485" s="15">
        <v>3.7284832800480801</v>
      </c>
      <c r="Q485" s="15">
        <v>3.71925676328941</v>
      </c>
      <c r="R485" s="15">
        <v>1.7130298086893501</v>
      </c>
      <c r="S485" s="15">
        <v>0.78211087855967198</v>
      </c>
      <c r="T485" s="15">
        <v>0.20677553595884399</v>
      </c>
      <c r="U485" s="15">
        <v>0.332156129763573</v>
      </c>
      <c r="V485" s="15">
        <v>0</v>
      </c>
      <c r="W485" s="15">
        <v>0</v>
      </c>
      <c r="X485" s="15">
        <v>0.98158172277466804</v>
      </c>
      <c r="Y485" s="15">
        <v>8.7860746360911401E-2</v>
      </c>
      <c r="Z485" s="15">
        <v>2.53820814065479E-2</v>
      </c>
      <c r="AA485" s="15">
        <v>-0.25891169949949</v>
      </c>
      <c r="AB485" s="15">
        <v>0.11759927640406501</v>
      </c>
      <c r="AC485" s="15">
        <v>3.4623574653476902E-2</v>
      </c>
      <c r="AE485">
        <f t="array" ref="AE485">IF(COUNTIF('Cost regression results'!$H$7:$H$10,1)=0,EXP(SUMPRODUCT(--B485:AC485,TRANSPOSE('Cost regression results'!$H$3:$H$30)))/(1+EXP(SUMPRODUCT(--B485:AC485,TRANSPOSE('Cost regression results'!$H$3:$H$30)))),1)</f>
        <v>0.11943671538602059</v>
      </c>
      <c r="AF485">
        <f>'cost part 2 bs coef'!AE485</f>
        <v>2468.7348898584878</v>
      </c>
      <c r="AG485">
        <f t="shared" si="7"/>
        <v>294.8575864035671</v>
      </c>
    </row>
    <row r="486" spans="1:33" x14ac:dyDescent="0.3">
      <c r="A486">
        <v>485</v>
      </c>
      <c r="B486" s="15">
        <v>-2.1084346740989202</v>
      </c>
      <c r="C486" s="15">
        <v>1.7645090692299701</v>
      </c>
      <c r="D486" s="15">
        <v>3.1297806723891002</v>
      </c>
      <c r="E486" s="15">
        <v>2.84793543793384</v>
      </c>
      <c r="F486" s="15">
        <v>0</v>
      </c>
      <c r="G486" s="15">
        <v>0</v>
      </c>
      <c r="H486" s="15">
        <v>0</v>
      </c>
      <c r="I486" s="15">
        <v>0</v>
      </c>
      <c r="J486" s="15">
        <v>4.9288424809976101</v>
      </c>
      <c r="K486" s="15">
        <v>4.4371738344926799</v>
      </c>
      <c r="L486" s="15">
        <v>3.9961069553477899</v>
      </c>
      <c r="M486" s="15">
        <v>3.1372045517086802</v>
      </c>
      <c r="N486" s="15">
        <v>2.2776604622561298</v>
      </c>
      <c r="O486" s="15">
        <v>3.8015008980704201</v>
      </c>
      <c r="P486" s="15">
        <v>3.9916262858933602</v>
      </c>
      <c r="Q486" s="15">
        <v>3.78739094146135</v>
      </c>
      <c r="R486" s="15">
        <v>2.01659049811138</v>
      </c>
      <c r="S486" s="15">
        <v>0.47819798614726899</v>
      </c>
      <c r="T486" s="15">
        <v>0.13840992626016099</v>
      </c>
      <c r="U486" s="15">
        <v>0.27171303402437302</v>
      </c>
      <c r="V486" s="15">
        <v>0</v>
      </c>
      <c r="W486" s="15">
        <v>0</v>
      </c>
      <c r="X486" s="15">
        <v>0.99043457722776795</v>
      </c>
      <c r="Y486" s="15">
        <v>7.5345333797378802E-2</v>
      </c>
      <c r="Z486" s="15">
        <v>2.1478407864400001E-2</v>
      </c>
      <c r="AA486" s="15">
        <v>-0.218570105595666</v>
      </c>
      <c r="AB486" s="15">
        <v>7.0293729409787301E-2</v>
      </c>
      <c r="AC486" s="15">
        <v>8.8009915160314506E-2</v>
      </c>
      <c r="AE486">
        <f t="array" ref="AE486">IF(COUNTIF('Cost regression results'!$H$7:$H$10,1)=0,EXP(SUMPRODUCT(--B486:AC486,TRANSPOSE('Cost regression results'!$H$3:$H$30)))/(1+EXP(SUMPRODUCT(--B486:AC486,TRANSPOSE('Cost regression results'!$H$3:$H$30)))),1)</f>
        <v>0.12078051063243166</v>
      </c>
      <c r="AF486">
        <f>'cost part 2 bs coef'!AE486</f>
        <v>2605.9019673726293</v>
      </c>
      <c r="AG486">
        <f t="shared" si="7"/>
        <v>314.74217027732442</v>
      </c>
    </row>
    <row r="487" spans="1:33" x14ac:dyDescent="0.3">
      <c r="A487">
        <v>486</v>
      </c>
      <c r="B487" s="15">
        <v>-2.1723897504327798</v>
      </c>
      <c r="C487" s="15">
        <v>2.2358164760395001</v>
      </c>
      <c r="D487" s="15">
        <v>3.8593714002452</v>
      </c>
      <c r="E487" s="15">
        <v>2.6131169811281501</v>
      </c>
      <c r="F487" s="15">
        <v>0</v>
      </c>
      <c r="G487" s="15">
        <v>0</v>
      </c>
      <c r="H487" s="15">
        <v>0</v>
      </c>
      <c r="I487" s="15">
        <v>0</v>
      </c>
      <c r="J487" s="15">
        <v>4.9170046948841399</v>
      </c>
      <c r="K487" s="15">
        <v>3.9425994098410602</v>
      </c>
      <c r="L487" s="15">
        <v>4.8251586511553404</v>
      </c>
      <c r="M487" s="15">
        <v>2.8830137238232201</v>
      </c>
      <c r="N487" s="15">
        <v>2.1589724590454602</v>
      </c>
      <c r="O487" s="15">
        <v>4.0115569476114503</v>
      </c>
      <c r="P487" s="15">
        <v>4.2747054183974003</v>
      </c>
      <c r="Q487" s="15">
        <v>3.76322294473708</v>
      </c>
      <c r="R487" s="15">
        <v>2.0201856057968999</v>
      </c>
      <c r="S487" s="15">
        <v>0.585282724452307</v>
      </c>
      <c r="T487" s="15">
        <v>0.109456362158094</v>
      </c>
      <c r="U487" s="15">
        <v>0.215768957162977</v>
      </c>
      <c r="V487" s="15">
        <v>0</v>
      </c>
      <c r="W487" s="15">
        <v>0</v>
      </c>
      <c r="X487" s="15">
        <v>0.94408566754190104</v>
      </c>
      <c r="Y487" s="15">
        <v>9.7160029452785901E-2</v>
      </c>
      <c r="Z487" s="15">
        <v>2.1725828027606201E-2</v>
      </c>
      <c r="AA487" s="15">
        <v>-0.21835899465681299</v>
      </c>
      <c r="AB487" s="15">
        <v>0.104747454907336</v>
      </c>
      <c r="AC487" s="15">
        <v>0.14129966864427701</v>
      </c>
      <c r="AE487">
        <f t="array" ref="AE487">IF(COUNTIF('Cost regression results'!$H$7:$H$10,1)=0,EXP(SUMPRODUCT(--B487:AC487,TRANSPOSE('Cost regression results'!$H$3:$H$30)))/(1+EXP(SUMPRODUCT(--B487:AC487,TRANSPOSE('Cost regression results'!$H$3:$H$30)))),1)</f>
        <v>0.11123957839326844</v>
      </c>
      <c r="AF487">
        <f>'cost part 2 bs coef'!AE487</f>
        <v>2429.2959637998079</v>
      </c>
      <c r="AG487">
        <f t="shared" si="7"/>
        <v>270.23385880555935</v>
      </c>
    </row>
    <row r="488" spans="1:33" x14ac:dyDescent="0.3">
      <c r="A488">
        <v>487</v>
      </c>
      <c r="B488" s="15">
        <v>-2.3029213194114799</v>
      </c>
      <c r="C488" s="15">
        <v>2.07502340780561</v>
      </c>
      <c r="D488" s="15">
        <v>3.65613287663838</v>
      </c>
      <c r="E488" s="15">
        <v>2.5545889627758198</v>
      </c>
      <c r="F488" s="15">
        <v>0</v>
      </c>
      <c r="G488" s="15">
        <v>0</v>
      </c>
      <c r="H488" s="15">
        <v>0</v>
      </c>
      <c r="I488" s="15">
        <v>0</v>
      </c>
      <c r="J488" s="15">
        <v>4.9205714260469202</v>
      </c>
      <c r="K488" s="15">
        <v>4.3724553057873097</v>
      </c>
      <c r="L488" s="15">
        <v>4.6175235454227996</v>
      </c>
      <c r="M488" s="15">
        <v>2.71433206229145</v>
      </c>
      <c r="N488" s="15">
        <v>2.5156851499353499</v>
      </c>
      <c r="O488" s="15">
        <v>4.0631551888319297</v>
      </c>
      <c r="P488" s="15">
        <v>4.0761749325604102</v>
      </c>
      <c r="Q488" s="15">
        <v>3.9012997870366002</v>
      </c>
      <c r="R488" s="15">
        <v>1.87173472632877</v>
      </c>
      <c r="S488" s="15">
        <v>0.67526567450432795</v>
      </c>
      <c r="T488" s="15">
        <v>0.12690091515408899</v>
      </c>
      <c r="U488" s="15">
        <v>0.26003218305310299</v>
      </c>
      <c r="V488" s="15">
        <v>0</v>
      </c>
      <c r="W488" s="15">
        <v>0</v>
      </c>
      <c r="X488" s="15">
        <v>1.1094823107482801</v>
      </c>
      <c r="Y488" s="15">
        <v>0.11883159429034</v>
      </c>
      <c r="Z488" s="15">
        <v>2.23006085860687E-2</v>
      </c>
      <c r="AA488" s="15">
        <v>-0.10475284083273501</v>
      </c>
      <c r="AB488" s="15">
        <v>8.9991633073068303E-2</v>
      </c>
      <c r="AC488" s="15">
        <v>0.112784288716732</v>
      </c>
      <c r="AE488">
        <f t="array" ref="AE488">IF(COUNTIF('Cost regression results'!$H$7:$H$10,1)=0,EXP(SUMPRODUCT(--B488:AC488,TRANSPOSE('Cost regression results'!$H$3:$H$30)))/(1+EXP(SUMPRODUCT(--B488:AC488,TRANSPOSE('Cost regression results'!$H$3:$H$30)))),1)</f>
        <v>0.10050456488385572</v>
      </c>
      <c r="AF488">
        <f>'cost part 2 bs coef'!AE488</f>
        <v>2543.6253507027432</v>
      </c>
      <c r="AG488">
        <f t="shared" si="7"/>
        <v>255.64595909992411</v>
      </c>
    </row>
    <row r="489" spans="1:33" x14ac:dyDescent="0.3">
      <c r="A489">
        <v>488</v>
      </c>
      <c r="B489" s="15">
        <v>-2.1325335844830202</v>
      </c>
      <c r="C489" s="15">
        <v>1.8106888055371599</v>
      </c>
      <c r="D489" s="15">
        <v>3.2247115262222099</v>
      </c>
      <c r="E489" s="15">
        <v>2.4718573306602298</v>
      </c>
      <c r="F489" s="15">
        <v>0</v>
      </c>
      <c r="G489" s="15">
        <v>0</v>
      </c>
      <c r="H489" s="15">
        <v>0</v>
      </c>
      <c r="I489" s="15">
        <v>0</v>
      </c>
      <c r="J489" s="15">
        <v>5.0940365050630803</v>
      </c>
      <c r="K489" s="15">
        <v>4.8068431537552101</v>
      </c>
      <c r="L489" s="15">
        <v>4.5795578778046497</v>
      </c>
      <c r="M489" s="15">
        <v>2.65461028881206</v>
      </c>
      <c r="N489" s="15">
        <v>2.3324314442006902</v>
      </c>
      <c r="O489" s="15">
        <v>4.0119154796906198</v>
      </c>
      <c r="P489" s="15">
        <v>4.8123421177863799</v>
      </c>
      <c r="Q489" s="15">
        <v>3.6751874631057202</v>
      </c>
      <c r="R489" s="15">
        <v>2.1471124809516802</v>
      </c>
      <c r="S489" s="15">
        <v>0.60583750738534103</v>
      </c>
      <c r="T489" s="15">
        <v>0.18414020132950701</v>
      </c>
      <c r="U489" s="15">
        <v>0.303065732169227</v>
      </c>
      <c r="V489" s="15">
        <v>0</v>
      </c>
      <c r="W489" s="15">
        <v>0</v>
      </c>
      <c r="X489" s="15">
        <v>0.83356357008095205</v>
      </c>
      <c r="Y489" s="15">
        <v>4.7058680383920103E-2</v>
      </c>
      <c r="Z489" s="15">
        <v>2.3067617532086498E-2</v>
      </c>
      <c r="AA489" s="15">
        <v>-0.187768693973169</v>
      </c>
      <c r="AB489" s="15">
        <v>3.18398607659795E-2</v>
      </c>
      <c r="AC489" s="15">
        <v>0.124471090045675</v>
      </c>
      <c r="AE489">
        <f t="array" ref="AE489">IF(COUNTIF('Cost regression results'!$H$7:$H$10,1)=0,EXP(SUMPRODUCT(--B489:AC489,TRANSPOSE('Cost regression results'!$H$3:$H$30)))/(1+EXP(SUMPRODUCT(--B489:AC489,TRANSPOSE('Cost regression results'!$H$3:$H$30)))),1)</f>
        <v>0.12297647759608749</v>
      </c>
      <c r="AF489">
        <f>'cost part 2 bs coef'!AE489</f>
        <v>2467.3128229855379</v>
      </c>
      <c r="AG489">
        <f t="shared" si="7"/>
        <v>303.42144009842036</v>
      </c>
    </row>
    <row r="490" spans="1:33" x14ac:dyDescent="0.3">
      <c r="A490">
        <v>489</v>
      </c>
      <c r="B490" s="15">
        <v>-2.1959296652315201</v>
      </c>
      <c r="C490" s="15">
        <v>2.0122461375624701</v>
      </c>
      <c r="D490" s="15">
        <v>3.443753415557</v>
      </c>
      <c r="E490" s="15">
        <v>2.8280594931567302</v>
      </c>
      <c r="F490" s="15">
        <v>0</v>
      </c>
      <c r="G490" s="15">
        <v>0</v>
      </c>
      <c r="H490" s="15">
        <v>0</v>
      </c>
      <c r="I490" s="15">
        <v>0</v>
      </c>
      <c r="J490" s="15">
        <v>4.9687719567713602</v>
      </c>
      <c r="K490" s="15">
        <v>4.6365961264362099</v>
      </c>
      <c r="L490" s="15">
        <v>4.2766312600359404</v>
      </c>
      <c r="M490" s="15">
        <v>2.8134542066024402</v>
      </c>
      <c r="N490" s="15">
        <v>2.3090820697185999</v>
      </c>
      <c r="O490" s="15">
        <v>4.1265658694716603</v>
      </c>
      <c r="P490" s="15">
        <v>5.0744039271528401</v>
      </c>
      <c r="Q490" s="15">
        <v>3.85640400473015</v>
      </c>
      <c r="R490" s="15">
        <v>1.54017849057392</v>
      </c>
      <c r="S490" s="15">
        <v>0.48842849348879802</v>
      </c>
      <c r="T490" s="15">
        <v>0.12927809006766</v>
      </c>
      <c r="U490" s="15">
        <v>0.245176441035419</v>
      </c>
      <c r="V490" s="15">
        <v>0</v>
      </c>
      <c r="W490" s="15">
        <v>0</v>
      </c>
      <c r="X490" s="15">
        <v>0.960320655786842</v>
      </c>
      <c r="Y490" s="15">
        <v>0.102539623730598</v>
      </c>
      <c r="Z490" s="15">
        <v>2.1968771242655501E-2</v>
      </c>
      <c r="AA490" s="15">
        <v>-0.19727541556922801</v>
      </c>
      <c r="AB490" s="15">
        <v>0.116653519899377</v>
      </c>
      <c r="AC490" s="15">
        <v>0.118013282193737</v>
      </c>
      <c r="AE490">
        <f t="array" ref="AE490">IF(COUNTIF('Cost regression results'!$H$7:$H$10,1)=0,EXP(SUMPRODUCT(--B490:AC490,TRANSPOSE('Cost regression results'!$H$3:$H$30)))/(1+EXP(SUMPRODUCT(--B490:AC490,TRANSPOSE('Cost regression results'!$H$3:$H$30)))),1)</f>
        <v>0.11085574622180784</v>
      </c>
      <c r="AF490">
        <f>'cost part 2 bs coef'!AE490</f>
        <v>2510.0151010105014</v>
      </c>
      <c r="AG490">
        <f t="shared" si="7"/>
        <v>278.24959705052549</v>
      </c>
    </row>
    <row r="491" spans="1:33" x14ac:dyDescent="0.3">
      <c r="A491">
        <v>490</v>
      </c>
      <c r="B491" s="15">
        <v>-2.17237134531717</v>
      </c>
      <c r="C491" s="15">
        <v>1.89589672239148</v>
      </c>
      <c r="D491" s="15">
        <v>3.3129118308510002</v>
      </c>
      <c r="E491" s="15">
        <v>2.6744556272755</v>
      </c>
      <c r="F491" s="15">
        <v>0</v>
      </c>
      <c r="G491" s="15">
        <v>0</v>
      </c>
      <c r="H491" s="15">
        <v>0</v>
      </c>
      <c r="I491" s="15">
        <v>0</v>
      </c>
      <c r="J491" s="15">
        <v>5.1386238422831898</v>
      </c>
      <c r="K491" s="15">
        <v>4.5970882123805499</v>
      </c>
      <c r="L491" s="15">
        <v>4.5082471369973698</v>
      </c>
      <c r="M491" s="15">
        <v>3.2562310277314501</v>
      </c>
      <c r="N491" s="15">
        <v>2.3670818852656001</v>
      </c>
      <c r="O491" s="15">
        <v>4.0332113859498699</v>
      </c>
      <c r="P491" s="15">
        <v>4.2950520865692896</v>
      </c>
      <c r="Q491" s="15">
        <v>3.7811331361185299</v>
      </c>
      <c r="R491" s="15">
        <v>1.45679121791469</v>
      </c>
      <c r="S491" s="15">
        <v>0.62131169422165899</v>
      </c>
      <c r="T491" s="15">
        <v>9.4428993039282899E-2</v>
      </c>
      <c r="U491" s="15">
        <v>0.25647068243785998</v>
      </c>
      <c r="V491" s="15">
        <v>0</v>
      </c>
      <c r="W491" s="15">
        <v>0</v>
      </c>
      <c r="X491" s="15">
        <v>1.09929812969778</v>
      </c>
      <c r="Y491" s="15">
        <v>6.2996296924185097E-2</v>
      </c>
      <c r="Z491" s="15">
        <v>2.2292471312791599E-2</v>
      </c>
      <c r="AA491" s="15">
        <v>-0.176798557571127</v>
      </c>
      <c r="AB491" s="15">
        <v>7.8573876817059393E-2</v>
      </c>
      <c r="AC491" s="15">
        <v>0.12747698337737801</v>
      </c>
      <c r="AE491">
        <f t="array" ref="AE491">IF(COUNTIF('Cost regression results'!$H$7:$H$10,1)=0,EXP(SUMPRODUCT(--B491:AC491,TRANSPOSE('Cost regression results'!$H$3:$H$30)))/(1+EXP(SUMPRODUCT(--B491:AC491,TRANSPOSE('Cost regression results'!$H$3:$H$30)))),1)</f>
        <v>0.10972559451411304</v>
      </c>
      <c r="AF491">
        <f>'cost part 2 bs coef'!AE491</f>
        <v>2560.7514166265328</v>
      </c>
      <c r="AG491">
        <f t="shared" si="7"/>
        <v>280.97997159220347</v>
      </c>
    </row>
    <row r="492" spans="1:33" x14ac:dyDescent="0.3">
      <c r="A492">
        <v>491</v>
      </c>
      <c r="B492" s="15">
        <v>-2.20403428278986</v>
      </c>
      <c r="C492" s="15">
        <v>2.3409599131387799</v>
      </c>
      <c r="D492" s="15">
        <v>3.4196731708302699</v>
      </c>
      <c r="E492" s="15">
        <v>2.6550427637173799</v>
      </c>
      <c r="F492" s="15">
        <v>0</v>
      </c>
      <c r="G492" s="15">
        <v>0</v>
      </c>
      <c r="H492" s="15">
        <v>0</v>
      </c>
      <c r="I492" s="15">
        <v>0</v>
      </c>
      <c r="J492" s="15">
        <v>4.9556656088166102</v>
      </c>
      <c r="K492" s="15">
        <v>4.3045211417943596</v>
      </c>
      <c r="L492" s="15">
        <v>4.1669299615992799</v>
      </c>
      <c r="M492" s="15">
        <v>3.3422634673374199</v>
      </c>
      <c r="N492" s="15">
        <v>2.4346013049627002</v>
      </c>
      <c r="O492" s="15">
        <v>4.0126902194967196</v>
      </c>
      <c r="P492" s="15">
        <v>4.69327521405474</v>
      </c>
      <c r="Q492" s="15">
        <v>3.9700635594564</v>
      </c>
      <c r="R492" s="15">
        <v>2.1093541358179202</v>
      </c>
      <c r="S492" s="15">
        <v>0.70311558270432595</v>
      </c>
      <c r="T492" s="15">
        <v>0.141612909125124</v>
      </c>
      <c r="U492" s="15">
        <v>0.23209168465216501</v>
      </c>
      <c r="V492" s="15">
        <v>0</v>
      </c>
      <c r="W492" s="15">
        <v>0</v>
      </c>
      <c r="X492" s="15">
        <v>1.0661199858291199</v>
      </c>
      <c r="Y492" s="15">
        <v>6.4777891594448897E-2</v>
      </c>
      <c r="Z492" s="15">
        <v>2.2823478468441301E-2</v>
      </c>
      <c r="AA492" s="15">
        <v>-0.195691157957567</v>
      </c>
      <c r="AB492" s="15">
        <v>9.49944775280116E-2</v>
      </c>
      <c r="AC492" s="15">
        <v>8.8592214051189805E-2</v>
      </c>
      <c r="AE492">
        <f t="array" ref="AE492">IF(COUNTIF('Cost regression results'!$H$7:$H$10,1)=0,EXP(SUMPRODUCT(--B492:AC492,TRANSPOSE('Cost regression results'!$H$3:$H$30)))/(1+EXP(SUMPRODUCT(--B492:AC492,TRANSPOSE('Cost regression results'!$H$3:$H$30)))),1)</f>
        <v>0.11121423770979587</v>
      </c>
      <c r="AF492">
        <f>'cost part 2 bs coef'!AE492</f>
        <v>2562.8751803209966</v>
      </c>
      <c r="AG492">
        <f t="shared" si="7"/>
        <v>285.02820952475525</v>
      </c>
    </row>
    <row r="493" spans="1:33" x14ac:dyDescent="0.3">
      <c r="A493">
        <v>492</v>
      </c>
      <c r="B493" s="15">
        <v>-2.21418271203683</v>
      </c>
      <c r="C493" s="15">
        <v>1.8613779378542099</v>
      </c>
      <c r="D493" s="15">
        <v>3.12031941242053</v>
      </c>
      <c r="E493" s="15">
        <v>2.9221152386072702</v>
      </c>
      <c r="F493" s="15">
        <v>0</v>
      </c>
      <c r="G493" s="15">
        <v>0</v>
      </c>
      <c r="H493" s="15">
        <v>0</v>
      </c>
      <c r="I493" s="15">
        <v>0</v>
      </c>
      <c r="J493" s="15">
        <v>5.1344330705710099</v>
      </c>
      <c r="K493" s="15">
        <v>4.1431919729179496</v>
      </c>
      <c r="L493" s="15">
        <v>4.07760796320935</v>
      </c>
      <c r="M493" s="15">
        <v>2.9614977028146598</v>
      </c>
      <c r="N493" s="15">
        <v>2.3325424726788602</v>
      </c>
      <c r="O493" s="15">
        <v>4.2847582849186203</v>
      </c>
      <c r="P493" s="15">
        <v>4.0295247148793001</v>
      </c>
      <c r="Q493" s="15">
        <v>3.90086610441264</v>
      </c>
      <c r="R493" s="15">
        <v>1.6177356703661501</v>
      </c>
      <c r="S493" s="15">
        <v>0.51840403286357295</v>
      </c>
      <c r="T493" s="15">
        <v>0.14091263496370901</v>
      </c>
      <c r="U493" s="15">
        <v>0.27117895872424502</v>
      </c>
      <c r="V493" s="15">
        <v>0</v>
      </c>
      <c r="W493" s="15">
        <v>0</v>
      </c>
      <c r="X493" s="15">
        <v>0.855137698418449</v>
      </c>
      <c r="Y493" s="15">
        <v>6.5489178084304905E-2</v>
      </c>
      <c r="Z493" s="15">
        <v>2.2238642666640499E-2</v>
      </c>
      <c r="AA493" s="15">
        <v>-0.21781114290707801</v>
      </c>
      <c r="AB493" s="15">
        <v>0.16440973535223999</v>
      </c>
      <c r="AC493" s="15">
        <v>0.13784439440815099</v>
      </c>
      <c r="AE493">
        <f t="array" ref="AE493">IF(COUNTIF('Cost regression results'!$H$7:$H$10,1)=0,EXP(SUMPRODUCT(--B493:AC493,TRANSPOSE('Cost regression results'!$H$3:$H$30)))/(1+EXP(SUMPRODUCT(--B493:AC493,TRANSPOSE('Cost regression results'!$H$3:$H$30)))),1)</f>
        <v>0.11018653711888132</v>
      </c>
      <c r="AF493">
        <f>'cost part 2 bs coef'!AE493</f>
        <v>2475.2348092600009</v>
      </c>
      <c r="AG493">
        <f t="shared" si="7"/>
        <v>272.73755218847424</v>
      </c>
    </row>
    <row r="494" spans="1:33" x14ac:dyDescent="0.3">
      <c r="A494">
        <v>493</v>
      </c>
      <c r="B494" s="15">
        <v>-2.1962351008596799</v>
      </c>
      <c r="C494" s="15">
        <v>2.1318672813014699</v>
      </c>
      <c r="D494" s="15">
        <v>2.9950406566921099</v>
      </c>
      <c r="E494" s="15">
        <v>2.4506120736547499</v>
      </c>
      <c r="F494" s="15">
        <v>0</v>
      </c>
      <c r="G494" s="15">
        <v>0</v>
      </c>
      <c r="H494" s="15">
        <v>0</v>
      </c>
      <c r="I494" s="15">
        <v>0</v>
      </c>
      <c r="J494" s="15">
        <v>5.00554640543813</v>
      </c>
      <c r="K494" s="15">
        <v>5.1015236158455401</v>
      </c>
      <c r="L494" s="15">
        <v>4.1255434540193798</v>
      </c>
      <c r="M494" s="15">
        <v>2.7595703713267499</v>
      </c>
      <c r="N494" s="15">
        <v>2.25879488759406</v>
      </c>
      <c r="O494" s="15">
        <v>4.1059327297400596</v>
      </c>
      <c r="P494" s="15">
        <v>4.5361728361134102</v>
      </c>
      <c r="Q494" s="15">
        <v>3.70834286484923</v>
      </c>
      <c r="R494" s="15">
        <v>1.1480942165409</v>
      </c>
      <c r="S494" s="15">
        <v>0.64135130201733503</v>
      </c>
      <c r="T494" s="15">
        <v>0.12749737299096101</v>
      </c>
      <c r="U494" s="15">
        <v>0.28261906972612499</v>
      </c>
      <c r="V494" s="15">
        <v>0</v>
      </c>
      <c r="W494" s="15">
        <v>0</v>
      </c>
      <c r="X494" s="15">
        <v>1.00110911254367</v>
      </c>
      <c r="Y494" s="15">
        <v>4.8755110086204798E-2</v>
      </c>
      <c r="Z494" s="15">
        <v>2.3854697432090899E-2</v>
      </c>
      <c r="AA494" s="15">
        <v>-0.17548759976546299</v>
      </c>
      <c r="AB494" s="15">
        <v>7.3583527491794198E-2</v>
      </c>
      <c r="AC494" s="15">
        <v>0.10459151216902</v>
      </c>
      <c r="AE494">
        <f t="array" ref="AE494">IF(COUNTIF('Cost regression results'!$H$7:$H$10,1)=0,EXP(SUMPRODUCT(--B494:AC494,TRANSPOSE('Cost regression results'!$H$3:$H$30)))/(1+EXP(SUMPRODUCT(--B494:AC494,TRANSPOSE('Cost regression results'!$H$3:$H$30)))),1)</f>
        <v>0.11052044298276273</v>
      </c>
      <c r="AF494">
        <f>'cost part 2 bs coef'!AE494</f>
        <v>2454.0716349753638</v>
      </c>
      <c r="AG494">
        <f t="shared" si="7"/>
        <v>271.22508420891</v>
      </c>
    </row>
    <row r="495" spans="1:33" x14ac:dyDescent="0.3">
      <c r="A495">
        <v>494</v>
      </c>
      <c r="B495" s="15">
        <v>-2.2039166083359301</v>
      </c>
      <c r="C495" s="15">
        <v>2.2438005525854798</v>
      </c>
      <c r="D495" s="15">
        <v>3.2501690315537499</v>
      </c>
      <c r="E495" s="15">
        <v>2.5200573451769399</v>
      </c>
      <c r="F495" s="15">
        <v>0</v>
      </c>
      <c r="G495" s="15">
        <v>0</v>
      </c>
      <c r="H495" s="15">
        <v>0</v>
      </c>
      <c r="I495" s="15">
        <v>0</v>
      </c>
      <c r="J495" s="15">
        <v>4.6411039579308699</v>
      </c>
      <c r="K495" s="15">
        <v>4.3314473531465101</v>
      </c>
      <c r="L495" s="15">
        <v>4.6477849475000896</v>
      </c>
      <c r="M495" s="15">
        <v>2.46904117652727</v>
      </c>
      <c r="N495" s="15">
        <v>2.4582410834742898</v>
      </c>
      <c r="O495" s="15">
        <v>4.0359522223526403</v>
      </c>
      <c r="P495" s="15">
        <v>3.8842310752511802</v>
      </c>
      <c r="Q495" s="15">
        <v>3.8314545876825399</v>
      </c>
      <c r="R495" s="15">
        <v>2.1503900085313798</v>
      </c>
      <c r="S495" s="15">
        <v>0.56676100300406695</v>
      </c>
      <c r="T495" s="15">
        <v>0.155938934459806</v>
      </c>
      <c r="U495" s="15">
        <v>0.33334765786155102</v>
      </c>
      <c r="V495" s="15">
        <v>0</v>
      </c>
      <c r="W495" s="15">
        <v>0</v>
      </c>
      <c r="X495" s="15">
        <v>1.03822487266699</v>
      </c>
      <c r="Y495" s="15">
        <v>7.0550560326810396E-2</v>
      </c>
      <c r="Z495" s="15">
        <v>2.37342564209134E-2</v>
      </c>
      <c r="AA495" s="15">
        <v>-0.18377321102004601</v>
      </c>
      <c r="AB495" s="15">
        <v>0.102875027634381</v>
      </c>
      <c r="AC495" s="15">
        <v>5.1003104859810799E-2</v>
      </c>
      <c r="AE495">
        <f t="array" ref="AE495">IF(COUNTIF('Cost regression results'!$H$7:$H$10,1)=0,EXP(SUMPRODUCT(--B495:AC495,TRANSPOSE('Cost regression results'!$H$3:$H$30)))/(1+EXP(SUMPRODUCT(--B495:AC495,TRANSPOSE('Cost regression results'!$H$3:$H$30)))),1)</f>
        <v>0.11258625855087344</v>
      </c>
      <c r="AF495">
        <f>'cost part 2 bs coef'!AE495</f>
        <v>2547.5492986029517</v>
      </c>
      <c r="AG495">
        <f t="shared" si="7"/>
        <v>286.81904400360821</v>
      </c>
    </row>
    <row r="496" spans="1:33" x14ac:dyDescent="0.3">
      <c r="A496">
        <v>495</v>
      </c>
      <c r="B496" s="15">
        <v>-2.1569580190790001</v>
      </c>
      <c r="C496" s="15">
        <v>1.9602742106936699</v>
      </c>
      <c r="D496" s="15">
        <v>3.3696953601531998</v>
      </c>
      <c r="E496" s="15">
        <v>2.83796969402934</v>
      </c>
      <c r="F496" s="15">
        <v>0</v>
      </c>
      <c r="G496" s="15">
        <v>0</v>
      </c>
      <c r="H496" s="15">
        <v>0</v>
      </c>
      <c r="I496" s="15">
        <v>0</v>
      </c>
      <c r="J496" s="15">
        <v>4.6354732052577896</v>
      </c>
      <c r="K496" s="15">
        <v>4.3289245706136104</v>
      </c>
      <c r="L496" s="15">
        <v>4.5978392408906297</v>
      </c>
      <c r="M496" s="15">
        <v>2.80415607976283</v>
      </c>
      <c r="N496" s="15">
        <v>2.4391080371032601</v>
      </c>
      <c r="O496" s="15">
        <v>4.1467587883424901</v>
      </c>
      <c r="P496" s="15">
        <v>4.5767805006678701</v>
      </c>
      <c r="Q496" s="15">
        <v>3.8800106652124202</v>
      </c>
      <c r="R496" s="15">
        <v>2.1985263021867598</v>
      </c>
      <c r="S496" s="15">
        <v>0.76166340319216497</v>
      </c>
      <c r="T496" s="15">
        <v>8.3350940232368706E-2</v>
      </c>
      <c r="U496" s="15">
        <v>0.30351938483026403</v>
      </c>
      <c r="V496" s="15">
        <v>0</v>
      </c>
      <c r="W496" s="15">
        <v>0</v>
      </c>
      <c r="X496" s="15">
        <v>0.97967003822043996</v>
      </c>
      <c r="Y496" s="15">
        <v>9.8597815791789806E-2</v>
      </c>
      <c r="Z496" s="15">
        <v>2.5774916193830301E-2</v>
      </c>
      <c r="AA496" s="15">
        <v>-0.18047751172194301</v>
      </c>
      <c r="AB496" s="15">
        <v>0.122820331503791</v>
      </c>
      <c r="AC496" s="15">
        <v>8.8603212886319699E-2</v>
      </c>
      <c r="AE496">
        <f t="array" ref="AE496">IF(COUNTIF('Cost regression results'!$H$7:$H$10,1)=0,EXP(SUMPRODUCT(--B496:AC496,TRANSPOSE('Cost regression results'!$H$3:$H$30)))/(1+EXP(SUMPRODUCT(--B496:AC496,TRANSPOSE('Cost regression results'!$H$3:$H$30)))),1)</f>
        <v>0.10991109686713378</v>
      </c>
      <c r="AF496">
        <f>'cost part 2 bs coef'!AE496</f>
        <v>2552.7712161938721</v>
      </c>
      <c r="AG496">
        <f t="shared" si="7"/>
        <v>280.57788442271561</v>
      </c>
    </row>
    <row r="497" spans="1:33" x14ac:dyDescent="0.3">
      <c r="A497">
        <v>496</v>
      </c>
      <c r="B497" s="15">
        <v>-2.2452517014862199</v>
      </c>
      <c r="C497" s="15">
        <v>2.2333700865392299</v>
      </c>
      <c r="D497" s="15">
        <v>3.61498667755348</v>
      </c>
      <c r="E497" s="15">
        <v>2.5408681374921498</v>
      </c>
      <c r="F497" s="15">
        <v>0</v>
      </c>
      <c r="G497" s="15">
        <v>0</v>
      </c>
      <c r="H497" s="15">
        <v>0</v>
      </c>
      <c r="I497" s="15">
        <v>0</v>
      </c>
      <c r="J497" s="15">
        <v>4.7839937178318301</v>
      </c>
      <c r="K497" s="15">
        <v>4.5182079673471804</v>
      </c>
      <c r="L497" s="15">
        <v>4.5372342792666496</v>
      </c>
      <c r="M497" s="15">
        <v>3.1722792795364101</v>
      </c>
      <c r="N497" s="15">
        <v>2.6102817152846201</v>
      </c>
      <c r="O497" s="15">
        <v>3.9204824580151101</v>
      </c>
      <c r="P497" s="15">
        <v>4.72772835656205</v>
      </c>
      <c r="Q497" s="15">
        <v>3.8650254419419801</v>
      </c>
      <c r="R497" s="15">
        <v>1.8669623474380199</v>
      </c>
      <c r="S497" s="15">
        <v>0.68440575480551402</v>
      </c>
      <c r="T497" s="15">
        <v>0.20332092866284701</v>
      </c>
      <c r="U497" s="15">
        <v>0.26261634494334701</v>
      </c>
      <c r="V497" s="15">
        <v>0</v>
      </c>
      <c r="W497" s="15">
        <v>0</v>
      </c>
      <c r="X497" s="15">
        <v>0.97456199688642398</v>
      </c>
      <c r="Y497" s="15">
        <v>8.1071785234400104E-2</v>
      </c>
      <c r="Z497" s="15">
        <v>2.05294751858855E-2</v>
      </c>
      <c r="AA497" s="15">
        <v>-0.189774503716508</v>
      </c>
      <c r="AB497" s="15">
        <v>0.11965781812676</v>
      </c>
      <c r="AC497" s="15">
        <v>0.122699285949288</v>
      </c>
      <c r="AE497">
        <f t="array" ref="AE497">IF(COUNTIF('Cost regression results'!$H$7:$H$10,1)=0,EXP(SUMPRODUCT(--B497:AC497,TRANSPOSE('Cost regression results'!$H$3:$H$30)))/(1+EXP(SUMPRODUCT(--B497:AC497,TRANSPOSE('Cost regression results'!$H$3:$H$30)))),1)</f>
        <v>0.11341720617775013</v>
      </c>
      <c r="AF497">
        <f>'cost part 2 bs coef'!AE497</f>
        <v>2491.3916695652351</v>
      </c>
      <c r="AG497">
        <f t="shared" si="7"/>
        <v>282.56668265660937</v>
      </c>
    </row>
    <row r="498" spans="1:33" x14ac:dyDescent="0.3">
      <c r="A498">
        <v>497</v>
      </c>
      <c r="B498" s="15">
        <v>-2.1057398875001199</v>
      </c>
      <c r="C498" s="15">
        <v>2.5328236220482401</v>
      </c>
      <c r="D498" s="15">
        <v>3.5664492851948899</v>
      </c>
      <c r="E498" s="15">
        <v>2.8509615345413399</v>
      </c>
      <c r="F498" s="15">
        <v>0</v>
      </c>
      <c r="G498" s="15">
        <v>0</v>
      </c>
      <c r="H498" s="15">
        <v>0</v>
      </c>
      <c r="I498" s="15">
        <v>0</v>
      </c>
      <c r="J498" s="15">
        <v>4.7763821620503499</v>
      </c>
      <c r="K498" s="15">
        <v>4.3940228229192204</v>
      </c>
      <c r="L498" s="15">
        <v>4.0458758738159597</v>
      </c>
      <c r="M498" s="15">
        <v>2.9709564221974301</v>
      </c>
      <c r="N498" s="15">
        <v>2.4004479490149002</v>
      </c>
      <c r="O498" s="15">
        <v>3.9815049584317901</v>
      </c>
      <c r="P498" s="15">
        <v>4.6786963906773504</v>
      </c>
      <c r="Q498" s="15">
        <v>3.8955685197425498</v>
      </c>
      <c r="R498" s="15">
        <v>1.3417354108619901</v>
      </c>
      <c r="S498" s="15">
        <v>0.581726219064294</v>
      </c>
      <c r="T498" s="15">
        <v>0.16031581106856499</v>
      </c>
      <c r="U498" s="15">
        <v>0.28960875782212298</v>
      </c>
      <c r="V498" s="15">
        <v>0</v>
      </c>
      <c r="W498" s="15">
        <v>0</v>
      </c>
      <c r="X498" s="15">
        <v>1.05215443293702</v>
      </c>
      <c r="Y498" s="15">
        <v>7.4405243480014899E-2</v>
      </c>
      <c r="Z498" s="15">
        <v>2.30348322732793E-2</v>
      </c>
      <c r="AA498" s="15">
        <v>-0.27139539978434202</v>
      </c>
      <c r="AB498" s="15">
        <v>6.2099816796061198E-2</v>
      </c>
      <c r="AC498" s="15">
        <v>0.11621662476273199</v>
      </c>
      <c r="AE498">
        <f t="array" ref="AE498">IF(COUNTIF('Cost regression results'!$H$7:$H$10,1)=0,EXP(SUMPRODUCT(--B498:AC498,TRANSPOSE('Cost regression results'!$H$3:$H$30)))/(1+EXP(SUMPRODUCT(--B498:AC498,TRANSPOSE('Cost regression results'!$H$3:$H$30)))),1)</f>
        <v>0.12329956646653595</v>
      </c>
      <c r="AF498">
        <f>'cost part 2 bs coef'!AE498</f>
        <v>2461.2952707350628</v>
      </c>
      <c r="AG498">
        <f t="shared" si="7"/>
        <v>303.47663982776845</v>
      </c>
    </row>
    <row r="499" spans="1:33" x14ac:dyDescent="0.3">
      <c r="A499">
        <v>498</v>
      </c>
      <c r="B499" s="15">
        <v>-2.24404765791301</v>
      </c>
      <c r="C499" s="15">
        <v>2.01334696400433</v>
      </c>
      <c r="D499" s="15">
        <v>3.8009098581865302</v>
      </c>
      <c r="E499" s="15">
        <v>2.4129580522159402</v>
      </c>
      <c r="F499" s="15">
        <v>0</v>
      </c>
      <c r="G499" s="15">
        <v>0</v>
      </c>
      <c r="H499" s="15">
        <v>0</v>
      </c>
      <c r="I499" s="15">
        <v>0</v>
      </c>
      <c r="J499" s="15">
        <v>4.9333500023925296</v>
      </c>
      <c r="K499" s="15">
        <v>4.4974250084870002</v>
      </c>
      <c r="L499" s="15">
        <v>3.9723045148390002</v>
      </c>
      <c r="M499" s="15">
        <v>2.9204673971553698</v>
      </c>
      <c r="N499" s="15">
        <v>2.3400375522095098</v>
      </c>
      <c r="O499" s="15">
        <v>4.1264799249838999</v>
      </c>
      <c r="P499" s="15">
        <v>4.5205843269417798</v>
      </c>
      <c r="Q499" s="15">
        <v>3.83055144603204</v>
      </c>
      <c r="R499" s="15">
        <v>1.40582939549319</v>
      </c>
      <c r="S499" s="15">
        <v>0.67314758498878402</v>
      </c>
      <c r="T499" s="15">
        <v>0.18971213756178101</v>
      </c>
      <c r="U499" s="15">
        <v>0.265996099309672</v>
      </c>
      <c r="V499" s="15">
        <v>0</v>
      </c>
      <c r="W499" s="15">
        <v>0</v>
      </c>
      <c r="X499" s="15">
        <v>1.0182540021670901</v>
      </c>
      <c r="Y499" s="15">
        <v>0.11551003532255601</v>
      </c>
      <c r="Z499" s="15">
        <v>2.1116166972541799E-2</v>
      </c>
      <c r="AA499" s="15">
        <v>-0.23564565725623601</v>
      </c>
      <c r="AB499" s="15">
        <v>0.130473378484292</v>
      </c>
      <c r="AC499" s="15">
        <v>9.2462712619867105E-2</v>
      </c>
      <c r="AE499">
        <f t="array" ref="AE499">IF(COUNTIF('Cost regression results'!$H$7:$H$10,1)=0,EXP(SUMPRODUCT(--B499:AC499,TRANSPOSE('Cost regression results'!$H$3:$H$30)))/(1+EXP(SUMPRODUCT(--B499:AC499,TRANSPOSE('Cost regression results'!$H$3:$H$30)))),1)</f>
        <v>0.11213493673888163</v>
      </c>
      <c r="AF499">
        <f>'cost part 2 bs coef'!AE499</f>
        <v>2422.1106262670355</v>
      </c>
      <c r="AG499">
        <f t="shared" si="7"/>
        <v>271.603221851027</v>
      </c>
    </row>
    <row r="500" spans="1:33" x14ac:dyDescent="0.3">
      <c r="A500">
        <v>499</v>
      </c>
      <c r="B500" s="15">
        <v>-2.2565772135006901</v>
      </c>
      <c r="C500" s="15">
        <v>1.9609093868982601</v>
      </c>
      <c r="D500" s="15">
        <v>3.3032540622720901</v>
      </c>
      <c r="E500" s="15">
        <v>2.4642893430650399</v>
      </c>
      <c r="F500" s="15">
        <v>0</v>
      </c>
      <c r="G500" s="15">
        <v>0</v>
      </c>
      <c r="H500" s="15">
        <v>0</v>
      </c>
      <c r="I500" s="15">
        <v>0</v>
      </c>
      <c r="J500" s="15">
        <v>5.0626510868725099</v>
      </c>
      <c r="K500" s="15">
        <v>4.7223331019187</v>
      </c>
      <c r="L500" s="15">
        <v>4.1571528437221303</v>
      </c>
      <c r="M500" s="15">
        <v>3.1415312785417902</v>
      </c>
      <c r="N500" s="15">
        <v>2.5025626922611601</v>
      </c>
      <c r="O500" s="15">
        <v>4.01287610081532</v>
      </c>
      <c r="P500" s="15">
        <v>5.0678956144085499</v>
      </c>
      <c r="Q500" s="15">
        <v>3.6819459264255898</v>
      </c>
      <c r="R500" s="15">
        <v>1.29842460993932</v>
      </c>
      <c r="S500" s="15">
        <v>0.36474680695969203</v>
      </c>
      <c r="T500" s="15">
        <v>0.16525369051160599</v>
      </c>
      <c r="U500" s="15">
        <v>0.27743000708397803</v>
      </c>
      <c r="V500" s="15">
        <v>0</v>
      </c>
      <c r="W500" s="15">
        <v>0</v>
      </c>
      <c r="X500" s="15">
        <v>1.01563366928007</v>
      </c>
      <c r="Y500" s="15">
        <v>0.11106835850485</v>
      </c>
      <c r="Z500" s="15">
        <v>2.0828809563023201E-2</v>
      </c>
      <c r="AA500" s="15">
        <v>-0.179974380396313</v>
      </c>
      <c r="AB500" s="15">
        <v>0.119138100778936</v>
      </c>
      <c r="AC500" s="15">
        <v>0.12695107415891399</v>
      </c>
      <c r="AE500">
        <f t="array" ref="AE500">IF(COUNTIF('Cost regression results'!$H$7:$H$10,1)=0,EXP(SUMPRODUCT(--B500:AC500,TRANSPOSE('Cost regression results'!$H$3:$H$30)))/(1+EXP(SUMPRODUCT(--B500:AC500,TRANSPOSE('Cost regression results'!$H$3:$H$30)))),1)</f>
        <v>0.10852433664565769</v>
      </c>
      <c r="AF500">
        <f>'cost part 2 bs coef'!AE500</f>
        <v>2628.5158223516937</v>
      </c>
      <c r="AG500">
        <f t="shared" si="7"/>
        <v>285.25793598333297</v>
      </c>
    </row>
    <row r="501" spans="1:33" x14ac:dyDescent="0.3">
      <c r="A501">
        <v>500</v>
      </c>
      <c r="B501" s="15">
        <v>-2.12374168153818</v>
      </c>
      <c r="C501" s="15">
        <v>2.0997161331521799</v>
      </c>
      <c r="D501" s="15">
        <v>3.9025534513861402</v>
      </c>
      <c r="E501" s="15">
        <v>2.5904257609325398</v>
      </c>
      <c r="F501" s="15">
        <v>0</v>
      </c>
      <c r="G501" s="15">
        <v>0</v>
      </c>
      <c r="H501" s="15">
        <v>0</v>
      </c>
      <c r="I501" s="15">
        <v>0</v>
      </c>
      <c r="J501" s="15">
        <v>5.1147500635913898</v>
      </c>
      <c r="K501" s="15">
        <v>4.5482485996888702</v>
      </c>
      <c r="L501" s="15">
        <v>4.2207346601613098</v>
      </c>
      <c r="M501" s="15">
        <v>2.8880740146053401</v>
      </c>
      <c r="N501" s="15">
        <v>2.3476105932870701</v>
      </c>
      <c r="O501" s="15">
        <v>3.90372613147452</v>
      </c>
      <c r="P501" s="15">
        <v>4.1429947989569804</v>
      </c>
      <c r="Q501" s="15">
        <v>3.9044616650510902</v>
      </c>
      <c r="R501" s="15">
        <v>1.3775360780472099</v>
      </c>
      <c r="S501" s="15">
        <v>0.54981881454645998</v>
      </c>
      <c r="T501" s="15">
        <v>0.10188036765773301</v>
      </c>
      <c r="U501" s="15">
        <v>0.26531835097570899</v>
      </c>
      <c r="V501" s="15">
        <v>0</v>
      </c>
      <c r="W501" s="15">
        <v>0</v>
      </c>
      <c r="X501" s="15">
        <v>1.0143045641078401</v>
      </c>
      <c r="Y501" s="15">
        <v>0.10160818812929701</v>
      </c>
      <c r="Z501" s="15">
        <v>2.1539472837058898E-2</v>
      </c>
      <c r="AA501" s="15">
        <v>-0.215034390355827</v>
      </c>
      <c r="AB501" s="15">
        <v>9.4390956846300098E-2</v>
      </c>
      <c r="AC501" s="15">
        <v>9.3350746121088402E-2</v>
      </c>
      <c r="AE501">
        <f t="array" ref="AE501">IF(COUNTIF('Cost regression results'!$H$7:$H$10,1)=0,EXP(SUMPRODUCT(--B501:AC501,TRANSPOSE('Cost regression results'!$H$3:$H$30)))/(1+EXP(SUMPRODUCT(--B501:AC501,TRANSPOSE('Cost regression results'!$H$3:$H$30)))),1)</f>
        <v>0.11537879566790962</v>
      </c>
      <c r="AF501">
        <f>'cost part 2 bs coef'!AE501</f>
        <v>2585.5571456799962</v>
      </c>
      <c r="AG501">
        <f t="shared" si="7"/>
        <v>298.31846959911593</v>
      </c>
    </row>
    <row r="502" spans="1:33" x14ac:dyDescent="0.3">
      <c r="A502">
        <v>501</v>
      </c>
      <c r="B502" s="15">
        <v>-2.2122822786052199</v>
      </c>
      <c r="C502" s="15">
        <v>1.9665067431050101</v>
      </c>
      <c r="D502" s="15">
        <v>3.4828066722565199</v>
      </c>
      <c r="E502" s="15">
        <v>2.8109480548602801</v>
      </c>
      <c r="F502" s="15">
        <v>0</v>
      </c>
      <c r="G502" s="15">
        <v>0</v>
      </c>
      <c r="H502" s="15">
        <v>0</v>
      </c>
      <c r="I502" s="15">
        <v>0</v>
      </c>
      <c r="J502" s="15">
        <v>4.8153289708268003</v>
      </c>
      <c r="K502" s="15">
        <v>4.6257215619037204</v>
      </c>
      <c r="L502" s="15">
        <v>4.6954488791904403</v>
      </c>
      <c r="M502" s="15">
        <v>2.8523722936618499</v>
      </c>
      <c r="N502" s="15">
        <v>2.5574810725070498</v>
      </c>
      <c r="O502" s="15">
        <v>4.0268428288757496</v>
      </c>
      <c r="P502" s="15">
        <v>4.8791775197987004</v>
      </c>
      <c r="Q502" s="15">
        <v>3.69962638195357</v>
      </c>
      <c r="R502" s="15">
        <v>1.7547192578430599</v>
      </c>
      <c r="S502" s="15">
        <v>0.58070882317462102</v>
      </c>
      <c r="T502" s="15">
        <v>0.14614711094606</v>
      </c>
      <c r="U502" s="15">
        <v>0.31179387222392202</v>
      </c>
      <c r="V502" s="15">
        <v>0</v>
      </c>
      <c r="W502" s="15">
        <v>0</v>
      </c>
      <c r="X502" s="15">
        <v>0.882257988391415</v>
      </c>
      <c r="Y502" s="15">
        <v>5.0571106254321797E-2</v>
      </c>
      <c r="Z502" s="15">
        <v>2.3251453962058601E-2</v>
      </c>
      <c r="AA502" s="15">
        <v>-0.256407125709044</v>
      </c>
      <c r="AB502" s="15">
        <v>0.17161337175090599</v>
      </c>
      <c r="AC502" s="15">
        <v>0.10236671771959099</v>
      </c>
      <c r="AE502">
        <f t="array" ref="AE502">IF(COUNTIF('Cost regression results'!$H$7:$H$10,1)=0,EXP(SUMPRODUCT(--B502:AC502,TRANSPOSE('Cost regression results'!$H$3:$H$30)))/(1+EXP(SUMPRODUCT(--B502:AC502,TRANSPOSE('Cost regression results'!$H$3:$H$30)))),1)</f>
        <v>0.11081815150574288</v>
      </c>
      <c r="AF502">
        <f>'cost part 2 bs coef'!AE502</f>
        <v>2468.6870070204272</v>
      </c>
      <c r="AG502">
        <f t="shared" si="7"/>
        <v>273.57533076424863</v>
      </c>
    </row>
    <row r="503" spans="1:33" x14ac:dyDescent="0.3">
      <c r="A503">
        <v>502</v>
      </c>
      <c r="B503" s="15">
        <v>-2.2363083972209301</v>
      </c>
      <c r="C503" s="15">
        <v>1.9754593095375499</v>
      </c>
      <c r="D503" s="15">
        <v>3.8033221650272502</v>
      </c>
      <c r="E503" s="15">
        <v>2.7484992072078298</v>
      </c>
      <c r="F503" s="15">
        <v>0</v>
      </c>
      <c r="G503" s="15">
        <v>0</v>
      </c>
      <c r="H503" s="15">
        <v>0</v>
      </c>
      <c r="I503" s="15">
        <v>0</v>
      </c>
      <c r="J503" s="15">
        <v>4.9214403151083204</v>
      </c>
      <c r="K503" s="15">
        <v>4.4527333865200998</v>
      </c>
      <c r="L503" s="15">
        <v>4.1076268533721398</v>
      </c>
      <c r="M503" s="15">
        <v>2.9976960031053501</v>
      </c>
      <c r="N503" s="15">
        <v>2.42142552800627</v>
      </c>
      <c r="O503" s="15">
        <v>3.9893520749807498</v>
      </c>
      <c r="P503" s="15">
        <v>4.25837231838831</v>
      </c>
      <c r="Q503" s="15">
        <v>3.6939452288875199</v>
      </c>
      <c r="R503" s="15">
        <v>1.7978584742306301</v>
      </c>
      <c r="S503" s="15">
        <v>0.791095109361172</v>
      </c>
      <c r="T503" s="15">
        <v>0.112759720015256</v>
      </c>
      <c r="U503" s="15">
        <v>0.217204049579825</v>
      </c>
      <c r="V503" s="15">
        <v>0</v>
      </c>
      <c r="W503" s="15">
        <v>0</v>
      </c>
      <c r="X503" s="15">
        <v>1.05901291890347</v>
      </c>
      <c r="Y503" s="15">
        <v>0.150646298109225</v>
      </c>
      <c r="Z503" s="15">
        <v>2.3022365022302101E-2</v>
      </c>
      <c r="AA503" s="15">
        <v>-0.18652314855497501</v>
      </c>
      <c r="AB503" s="15">
        <v>0.14043184294614899</v>
      </c>
      <c r="AC503" s="15">
        <v>0.13390567550100599</v>
      </c>
      <c r="AE503">
        <f t="array" ref="AE503">IF(COUNTIF('Cost regression results'!$H$7:$H$10,1)=0,EXP(SUMPRODUCT(--B503:AC503,TRANSPOSE('Cost regression results'!$H$3:$H$30)))/(1+EXP(SUMPRODUCT(--B503:AC503,TRANSPOSE('Cost regression results'!$H$3:$H$30)))),1)</f>
        <v>0.10530100945589897</v>
      </c>
      <c r="AF503">
        <f>'cost part 2 bs coef'!AE503</f>
        <v>2461.6611328003269</v>
      </c>
      <c r="AG503">
        <f t="shared" si="7"/>
        <v>259.2154022222262</v>
      </c>
    </row>
    <row r="504" spans="1:33" x14ac:dyDescent="0.3">
      <c r="A504">
        <v>503</v>
      </c>
      <c r="B504" s="15">
        <v>-2.2487259194264602</v>
      </c>
      <c r="C504" s="15">
        <v>1.9579137484735201</v>
      </c>
      <c r="D504" s="15">
        <v>2.4052819599430499</v>
      </c>
      <c r="E504" s="15">
        <v>2.45536079322018</v>
      </c>
      <c r="F504" s="15">
        <v>0</v>
      </c>
      <c r="G504" s="15">
        <v>0</v>
      </c>
      <c r="H504" s="15">
        <v>0</v>
      </c>
      <c r="I504" s="15">
        <v>0</v>
      </c>
      <c r="J504" s="15">
        <v>5.02893973003507</v>
      </c>
      <c r="K504" s="15">
        <v>4.5266394550191702</v>
      </c>
      <c r="L504" s="15">
        <v>4.1954071101495796</v>
      </c>
      <c r="M504" s="15">
        <v>2.72942455858849</v>
      </c>
      <c r="N504" s="15">
        <v>2.51190376091798</v>
      </c>
      <c r="O504" s="15">
        <v>4.1817010390227498</v>
      </c>
      <c r="P504" s="15">
        <v>4.8424673864475798</v>
      </c>
      <c r="Q504" s="15">
        <v>3.8841837058800999</v>
      </c>
      <c r="R504" s="15">
        <v>1.7919152434090599</v>
      </c>
      <c r="S504" s="15">
        <v>0.57125852109535302</v>
      </c>
      <c r="T504" s="15">
        <v>0.146739068004895</v>
      </c>
      <c r="U504" s="15">
        <v>0.21114498893751499</v>
      </c>
      <c r="V504" s="15">
        <v>0</v>
      </c>
      <c r="W504" s="15">
        <v>0</v>
      </c>
      <c r="X504" s="15">
        <v>1.06097900226759</v>
      </c>
      <c r="Y504" s="15">
        <v>0.119747684676543</v>
      </c>
      <c r="Z504" s="15">
        <v>2.6001442531609499E-2</v>
      </c>
      <c r="AA504" s="15">
        <v>-0.20875358458075499</v>
      </c>
      <c r="AB504" s="15">
        <v>0.16605206302817899</v>
      </c>
      <c r="AC504" s="15">
        <v>0.10011431762726</v>
      </c>
      <c r="AE504">
        <f t="array" ref="AE504">IF(COUNTIF('Cost regression results'!$H$7:$H$10,1)=0,EXP(SUMPRODUCT(--B504:AC504,TRANSPOSE('Cost regression results'!$H$3:$H$30)))/(1+EXP(SUMPRODUCT(--B504:AC504,TRANSPOSE('Cost regression results'!$H$3:$H$30)))),1)</f>
        <v>0.10715009667629535</v>
      </c>
      <c r="AF504">
        <f>'cost part 2 bs coef'!AE504</f>
        <v>2483.6356077185542</v>
      </c>
      <c r="AG504">
        <f t="shared" si="7"/>
        <v>266.12179547573265</v>
      </c>
    </row>
    <row r="505" spans="1:33" x14ac:dyDescent="0.3">
      <c r="A505">
        <v>504</v>
      </c>
      <c r="B505" s="15">
        <v>-2.2662221413591901</v>
      </c>
      <c r="C505" s="15">
        <v>2.1388744808997999</v>
      </c>
      <c r="D505" s="15">
        <v>3.0547629905381899</v>
      </c>
      <c r="E505" s="15">
        <v>2.61724746501464</v>
      </c>
      <c r="F505" s="15">
        <v>0</v>
      </c>
      <c r="G505" s="15">
        <v>0</v>
      </c>
      <c r="H505" s="15">
        <v>0</v>
      </c>
      <c r="I505" s="15">
        <v>0</v>
      </c>
      <c r="J505" s="15">
        <v>4.7994390301077203</v>
      </c>
      <c r="K505" s="15">
        <v>4.3933594535195102</v>
      </c>
      <c r="L505" s="15">
        <v>4.3919382173146904</v>
      </c>
      <c r="M505" s="15">
        <v>2.5165842799017399</v>
      </c>
      <c r="N505" s="15">
        <v>2.60611411945158</v>
      </c>
      <c r="O505" s="15">
        <v>4.1724699075202798</v>
      </c>
      <c r="P505" s="15">
        <v>4.16772199642309</v>
      </c>
      <c r="Q505" s="15">
        <v>3.7670946602355202</v>
      </c>
      <c r="R505" s="15">
        <v>2.1058799459954001</v>
      </c>
      <c r="S505" s="15">
        <v>0.54119892551336701</v>
      </c>
      <c r="T505" s="15">
        <v>0.17287464291660101</v>
      </c>
      <c r="U505" s="15">
        <v>0.29042946228725902</v>
      </c>
      <c r="V505" s="15">
        <v>0</v>
      </c>
      <c r="W505" s="15">
        <v>0</v>
      </c>
      <c r="X505" s="15">
        <v>1.05445947563839</v>
      </c>
      <c r="Y505" s="15">
        <v>6.0840985750264601E-2</v>
      </c>
      <c r="Z505" s="15">
        <v>2.32126496715809E-2</v>
      </c>
      <c r="AA505" s="15">
        <v>-0.17199819943629099</v>
      </c>
      <c r="AB505" s="15">
        <v>0.134403599991921</v>
      </c>
      <c r="AC505" s="15">
        <v>5.1629665056186297E-2</v>
      </c>
      <c r="AE505">
        <f t="array" ref="AE505">IF(COUNTIF('Cost regression results'!$H$7:$H$10,1)=0,EXP(SUMPRODUCT(--B505:AC505,TRANSPOSE('Cost regression results'!$H$3:$H$30)))/(1+EXP(SUMPRODUCT(--B505:AC505,TRANSPOSE('Cost regression results'!$H$3:$H$30)))),1)</f>
        <v>0.1081675993477227</v>
      </c>
      <c r="AF505">
        <f>'cost part 2 bs coef'!AE505</f>
        <v>2569.5265607230167</v>
      </c>
      <c r="AG505">
        <f t="shared" si="7"/>
        <v>277.93951953361915</v>
      </c>
    </row>
    <row r="506" spans="1:33" x14ac:dyDescent="0.3">
      <c r="A506">
        <v>505</v>
      </c>
      <c r="B506" s="15">
        <v>-2.3315849560528101</v>
      </c>
      <c r="C506" s="15">
        <v>2.11658205915466</v>
      </c>
      <c r="D506" s="15">
        <v>4.0433371487973897</v>
      </c>
      <c r="E506" s="15">
        <v>2.4820121223452398</v>
      </c>
      <c r="F506" s="15">
        <v>0</v>
      </c>
      <c r="G506" s="15">
        <v>0</v>
      </c>
      <c r="H506" s="15">
        <v>0</v>
      </c>
      <c r="I506" s="15">
        <v>0</v>
      </c>
      <c r="J506" s="15">
        <v>5.12772775959042</v>
      </c>
      <c r="K506" s="15">
        <v>4.32043255869349</v>
      </c>
      <c r="L506" s="15">
        <v>4.1693002792587901</v>
      </c>
      <c r="M506" s="15">
        <v>3.1541899170534999</v>
      </c>
      <c r="N506" s="15">
        <v>2.37363295421292</v>
      </c>
      <c r="O506" s="15">
        <v>4.0658231826010898</v>
      </c>
      <c r="P506" s="15">
        <v>4.4940532542420399</v>
      </c>
      <c r="Q506" s="15">
        <v>3.7970891288733699</v>
      </c>
      <c r="R506" s="15">
        <v>2.1130425104674999</v>
      </c>
      <c r="S506" s="15">
        <v>0.41434868159611199</v>
      </c>
      <c r="T506" s="15">
        <v>0.116397335743462</v>
      </c>
      <c r="U506" s="15">
        <v>0.224794869100849</v>
      </c>
      <c r="V506" s="15">
        <v>0</v>
      </c>
      <c r="W506" s="15">
        <v>0</v>
      </c>
      <c r="X506" s="15">
        <v>0.94281225037836103</v>
      </c>
      <c r="Y506" s="15">
        <v>0.12881671492187199</v>
      </c>
      <c r="Z506" s="15">
        <v>2.5137485267881701E-2</v>
      </c>
      <c r="AA506" s="15">
        <v>-8.3972035708992601E-2</v>
      </c>
      <c r="AB506" s="15">
        <v>0.14313056233632801</v>
      </c>
      <c r="AC506" s="15">
        <v>0.129324748995259</v>
      </c>
      <c r="AE506">
        <f t="array" ref="AE506">IF(COUNTIF('Cost regression results'!$H$7:$H$10,1)=0,EXP(SUMPRODUCT(--B506:AC506,TRANSPOSE('Cost regression results'!$H$3:$H$30)))/(1+EXP(SUMPRODUCT(--B506:AC506,TRANSPOSE('Cost regression results'!$H$3:$H$30)))),1)</f>
        <v>9.6844874613218765E-2</v>
      </c>
      <c r="AF506">
        <f>'cost part 2 bs coef'!AE506</f>
        <v>2461.6510123449898</v>
      </c>
      <c r="AG506">
        <f t="shared" si="7"/>
        <v>238.39828363205356</v>
      </c>
    </row>
    <row r="507" spans="1:33" x14ac:dyDescent="0.3">
      <c r="A507">
        <v>506</v>
      </c>
      <c r="B507" s="15">
        <v>-2.2653738498701799</v>
      </c>
      <c r="C507" s="15">
        <v>2.0444640612839899</v>
      </c>
      <c r="D507" s="15">
        <v>3.80383737959365</v>
      </c>
      <c r="E507" s="15">
        <v>2.77708099777738</v>
      </c>
      <c r="F507" s="15">
        <v>0</v>
      </c>
      <c r="G507" s="15">
        <v>0</v>
      </c>
      <c r="H507" s="15">
        <v>0</v>
      </c>
      <c r="I507" s="15">
        <v>0</v>
      </c>
      <c r="J507" s="15">
        <v>4.9453426572494896</v>
      </c>
      <c r="K507" s="15">
        <v>4.1579326990363903</v>
      </c>
      <c r="L507" s="15">
        <v>4.59668908197939</v>
      </c>
      <c r="M507" s="15">
        <v>2.90201315713949</v>
      </c>
      <c r="N507" s="15">
        <v>2.3318997589928698</v>
      </c>
      <c r="O507" s="15">
        <v>4.3995458416808804</v>
      </c>
      <c r="P507" s="15">
        <v>4.4102442254119101</v>
      </c>
      <c r="Q507" s="15">
        <v>3.6729579096374598</v>
      </c>
      <c r="R507" s="15">
        <v>2.3661894111802102</v>
      </c>
      <c r="S507" s="15">
        <v>0.72933554887811203</v>
      </c>
      <c r="T507" s="15">
        <v>0.15797388841260901</v>
      </c>
      <c r="U507" s="15">
        <v>0.24499817446379599</v>
      </c>
      <c r="V507" s="15">
        <v>0</v>
      </c>
      <c r="W507" s="15">
        <v>0</v>
      </c>
      <c r="X507" s="15">
        <v>0.94140003727833799</v>
      </c>
      <c r="Y507" s="15">
        <v>6.5964128686964094E-2</v>
      </c>
      <c r="Z507" s="15">
        <v>2.3361736503821801E-2</v>
      </c>
      <c r="AA507" s="15">
        <v>-0.18930226827772501</v>
      </c>
      <c r="AB507" s="15">
        <v>0.118762424416823</v>
      </c>
      <c r="AC507" s="15">
        <v>0.108810351772964</v>
      </c>
      <c r="AE507">
        <f t="array" ref="AE507">IF(COUNTIF('Cost regression results'!$H$7:$H$10,1)=0,EXP(SUMPRODUCT(--B507:AC507,TRANSPOSE('Cost regression results'!$H$3:$H$30)))/(1+EXP(SUMPRODUCT(--B507:AC507,TRANSPOSE('Cost regression results'!$H$3:$H$30)))),1)</f>
        <v>0.10680948407776115</v>
      </c>
      <c r="AF507">
        <f>'cost part 2 bs coef'!AE507</f>
        <v>2457.1103922423099</v>
      </c>
      <c r="AG507">
        <f t="shared" si="7"/>
        <v>262.44269331750644</v>
      </c>
    </row>
    <row r="508" spans="1:33" x14ac:dyDescent="0.3">
      <c r="A508">
        <v>507</v>
      </c>
      <c r="B508" s="15">
        <v>-2.3028088297428702</v>
      </c>
      <c r="C508" s="15">
        <v>2.0162792695638099</v>
      </c>
      <c r="D508" s="15">
        <v>3.5355209199234201</v>
      </c>
      <c r="E508" s="15">
        <v>2.7123934492716302</v>
      </c>
      <c r="F508" s="15">
        <v>0</v>
      </c>
      <c r="G508" s="15">
        <v>0</v>
      </c>
      <c r="H508" s="15">
        <v>0</v>
      </c>
      <c r="I508" s="15">
        <v>0</v>
      </c>
      <c r="J508" s="15">
        <v>5.2131491051845398</v>
      </c>
      <c r="K508" s="15">
        <v>4.2990153811567797</v>
      </c>
      <c r="L508" s="15">
        <v>3.8042244851351801</v>
      </c>
      <c r="M508" s="15">
        <v>2.5577180208527901</v>
      </c>
      <c r="N508" s="15">
        <v>2.2941712084542201</v>
      </c>
      <c r="O508" s="15">
        <v>3.8807752919510499</v>
      </c>
      <c r="P508" s="15">
        <v>4.5462498614694402</v>
      </c>
      <c r="Q508" s="15">
        <v>3.85999409717249</v>
      </c>
      <c r="R508" s="15">
        <v>2.20725082881046</v>
      </c>
      <c r="S508" s="15">
        <v>0.64947613619679101</v>
      </c>
      <c r="T508" s="15">
        <v>0.14978695689751001</v>
      </c>
      <c r="U508" s="15">
        <v>0.28957032167951902</v>
      </c>
      <c r="V508" s="15">
        <v>0</v>
      </c>
      <c r="W508" s="15">
        <v>0</v>
      </c>
      <c r="X508" s="15">
        <v>1.07414518762962</v>
      </c>
      <c r="Y508" s="15">
        <v>0.13302340679828101</v>
      </c>
      <c r="Z508" s="15">
        <v>2.39021550745784E-2</v>
      </c>
      <c r="AA508" s="15">
        <v>-0.18186249390439499</v>
      </c>
      <c r="AB508" s="15">
        <v>0.146609705336189</v>
      </c>
      <c r="AC508" s="15">
        <v>0.122535213984902</v>
      </c>
      <c r="AE508">
        <f t="array" ref="AE508">IF(COUNTIF('Cost regression results'!$H$7:$H$10,1)=0,EXP(SUMPRODUCT(--B508:AC508,TRANSPOSE('Cost regression results'!$H$3:$H$30)))/(1+EXP(SUMPRODUCT(--B508:AC508,TRANSPOSE('Cost regression results'!$H$3:$H$30)))),1)</f>
        <v>0.10249971853501424</v>
      </c>
      <c r="AF508">
        <f>'cost part 2 bs coef'!AE508</f>
        <v>2490.5703844692935</v>
      </c>
      <c r="AG508">
        <f t="shared" si="7"/>
        <v>255.28276339974479</v>
      </c>
    </row>
    <row r="509" spans="1:33" x14ac:dyDescent="0.3">
      <c r="A509">
        <v>508</v>
      </c>
      <c r="B509" s="15">
        <v>-2.2302173015998901</v>
      </c>
      <c r="C509" s="15">
        <v>2.20635640244635</v>
      </c>
      <c r="D509" s="15">
        <v>3.70234368760743</v>
      </c>
      <c r="E509" s="15">
        <v>2.7046642782375598</v>
      </c>
      <c r="F509" s="15">
        <v>0</v>
      </c>
      <c r="G509" s="15">
        <v>0</v>
      </c>
      <c r="H509" s="15">
        <v>0</v>
      </c>
      <c r="I509" s="15">
        <v>0</v>
      </c>
      <c r="J509" s="15">
        <v>4.8349730905127197</v>
      </c>
      <c r="K509" s="15">
        <v>4.3723950421001998</v>
      </c>
      <c r="L509" s="15">
        <v>4.2169180033346603</v>
      </c>
      <c r="M509" s="15">
        <v>2.7062983565277001</v>
      </c>
      <c r="N509" s="15">
        <v>2.1949776597403798</v>
      </c>
      <c r="O509" s="15">
        <v>3.71100711855276</v>
      </c>
      <c r="P509" s="15">
        <v>3.7051147079494302</v>
      </c>
      <c r="Q509" s="15">
        <v>3.7046666801085602</v>
      </c>
      <c r="R509" s="15">
        <v>2.1261971848216001</v>
      </c>
      <c r="S509" s="15">
        <v>0.65386048401213404</v>
      </c>
      <c r="T509" s="15">
        <v>0.12426904442742701</v>
      </c>
      <c r="U509" s="15">
        <v>0.29965821970094503</v>
      </c>
      <c r="V509" s="15">
        <v>0</v>
      </c>
      <c r="W509" s="15">
        <v>0</v>
      </c>
      <c r="X509" s="15">
        <v>0.968540274553086</v>
      </c>
      <c r="Y509" s="15">
        <v>0.124906322772981</v>
      </c>
      <c r="Z509" s="15">
        <v>2.1793191021699101E-2</v>
      </c>
      <c r="AA509" s="15">
        <v>-0.13285573255899799</v>
      </c>
      <c r="AB509" s="15">
        <v>7.9231212000970802E-2</v>
      </c>
      <c r="AC509" s="15">
        <v>0.119598568522779</v>
      </c>
      <c r="AE509">
        <f t="array" ref="AE509">IF(COUNTIF('Cost regression results'!$H$7:$H$10,1)=0,EXP(SUMPRODUCT(--B509:AC509,TRANSPOSE('Cost regression results'!$H$3:$H$30)))/(1+EXP(SUMPRODUCT(--B509:AC509,TRANSPOSE('Cost regression results'!$H$3:$H$30)))),1)</f>
        <v>0.1070529712068152</v>
      </c>
      <c r="AF509">
        <f>'cost part 2 bs coef'!AE509</f>
        <v>2586.3222885710302</v>
      </c>
      <c r="AG509">
        <f t="shared" si="7"/>
        <v>276.8734854899389</v>
      </c>
    </row>
    <row r="510" spans="1:33" x14ac:dyDescent="0.3">
      <c r="A510">
        <v>509</v>
      </c>
      <c r="B510" s="15">
        <v>-2.2309489624631902</v>
      </c>
      <c r="C510" s="15">
        <v>1.86176126546021</v>
      </c>
      <c r="D510" s="15">
        <v>3.1469666141319701</v>
      </c>
      <c r="E510" s="15">
        <v>2.4130147865670102</v>
      </c>
      <c r="F510" s="15">
        <v>0</v>
      </c>
      <c r="G510" s="15">
        <v>0</v>
      </c>
      <c r="H510" s="15">
        <v>0</v>
      </c>
      <c r="I510" s="15">
        <v>0</v>
      </c>
      <c r="J510" s="15">
        <v>5.0889968666223204</v>
      </c>
      <c r="K510" s="15">
        <v>4.6675220259855799</v>
      </c>
      <c r="L510" s="15">
        <v>4.6775096623319898</v>
      </c>
      <c r="M510" s="15">
        <v>3.1304844481057499</v>
      </c>
      <c r="N510" s="15">
        <v>2.5186903639786302</v>
      </c>
      <c r="O510" s="15">
        <v>3.7731291835365299</v>
      </c>
      <c r="P510" s="15">
        <v>4.6718610735381798</v>
      </c>
      <c r="Q510" s="15">
        <v>3.80141094481524</v>
      </c>
      <c r="R510" s="15">
        <v>1.4324057407394399</v>
      </c>
      <c r="S510" s="15">
        <v>0.612621896843494</v>
      </c>
      <c r="T510" s="15">
        <v>0.25858671677526701</v>
      </c>
      <c r="U510" s="15">
        <v>0.29631197537408999</v>
      </c>
      <c r="V510" s="15">
        <v>0</v>
      </c>
      <c r="W510" s="15">
        <v>0</v>
      </c>
      <c r="X510" s="15">
        <v>0.93844648624904603</v>
      </c>
      <c r="Y510" s="15">
        <v>8.6429439537983405E-2</v>
      </c>
      <c r="Z510" s="15">
        <v>2.0333491593466601E-2</v>
      </c>
      <c r="AA510" s="15">
        <v>-0.18889597199814701</v>
      </c>
      <c r="AB510" s="15">
        <v>9.4334576948504001E-2</v>
      </c>
      <c r="AC510" s="15">
        <v>4.7501848948179798E-2</v>
      </c>
      <c r="AE510">
        <f t="array" ref="AE510">IF(COUNTIF('Cost regression results'!$H$7:$H$10,1)=0,EXP(SUMPRODUCT(--B510:AC510,TRANSPOSE('Cost regression results'!$H$3:$H$30)))/(1+EXP(SUMPRODUCT(--B510:AC510,TRANSPOSE('Cost regression results'!$H$3:$H$30)))),1)</f>
        <v>0.12061748782893714</v>
      </c>
      <c r="AF510">
        <f>'cost part 2 bs coef'!AE510</f>
        <v>2629.9845062275563</v>
      </c>
      <c r="AG510">
        <f t="shared" si="7"/>
        <v>317.22212417019551</v>
      </c>
    </row>
    <row r="511" spans="1:33" x14ac:dyDescent="0.3">
      <c r="A511">
        <v>510</v>
      </c>
      <c r="B511" s="15">
        <v>-2.2495939174850701</v>
      </c>
      <c r="C511" s="15">
        <v>2.1072448710038998</v>
      </c>
      <c r="D511" s="15">
        <v>3.5905981589106402</v>
      </c>
      <c r="E511" s="15">
        <v>2.7074350621807302</v>
      </c>
      <c r="F511" s="15">
        <v>0</v>
      </c>
      <c r="G511" s="15">
        <v>0</v>
      </c>
      <c r="H511" s="15">
        <v>0</v>
      </c>
      <c r="I511" s="15">
        <v>0</v>
      </c>
      <c r="J511" s="15">
        <v>4.9261733434776698</v>
      </c>
      <c r="K511" s="15">
        <v>4.3208586395828803</v>
      </c>
      <c r="L511" s="15">
        <v>4.2366865011247397</v>
      </c>
      <c r="M511" s="15">
        <v>2.6116516847522102</v>
      </c>
      <c r="N511" s="15">
        <v>2.3005622884432899</v>
      </c>
      <c r="O511" s="15">
        <v>3.8174342095880198</v>
      </c>
      <c r="P511" s="15">
        <v>4.1466403971967596</v>
      </c>
      <c r="Q511" s="15">
        <v>3.8954072427364799</v>
      </c>
      <c r="R511" s="15">
        <v>1.3737487429989901</v>
      </c>
      <c r="S511" s="15">
        <v>0.48301910015658001</v>
      </c>
      <c r="T511" s="15">
        <v>0.178325487488388</v>
      </c>
      <c r="U511" s="15">
        <v>0.30261359558152501</v>
      </c>
      <c r="V511" s="15">
        <v>0</v>
      </c>
      <c r="W511" s="15">
        <v>0</v>
      </c>
      <c r="X511" s="15">
        <v>1.09185580512248</v>
      </c>
      <c r="Y511" s="15">
        <v>3.8183694123206997E-2</v>
      </c>
      <c r="Z511" s="15">
        <v>2.0937819063203501E-2</v>
      </c>
      <c r="AA511" s="15">
        <v>-0.16161912822536201</v>
      </c>
      <c r="AB511" s="15">
        <v>0.15651323691570801</v>
      </c>
      <c r="AC511" s="15">
        <v>9.7458138752981593E-2</v>
      </c>
      <c r="AE511">
        <f t="array" ref="AE511">IF(COUNTIF('Cost regression results'!$H$7:$H$10,1)=0,EXP(SUMPRODUCT(--B511:AC511,TRANSPOSE('Cost regression results'!$H$3:$H$30)))/(1+EXP(SUMPRODUCT(--B511:AC511,TRANSPOSE('Cost regression results'!$H$3:$H$30)))),1)</f>
        <v>0.11047239174034615</v>
      </c>
      <c r="AF511">
        <f>'cost part 2 bs coef'!AE511</f>
        <v>2516.8193429041635</v>
      </c>
      <c r="AG511">
        <f t="shared" si="7"/>
        <v>278.03905238898932</v>
      </c>
    </row>
    <row r="512" spans="1:33" x14ac:dyDescent="0.3">
      <c r="A512">
        <v>511</v>
      </c>
      <c r="B512" s="15">
        <v>-2.3228871179746999</v>
      </c>
      <c r="C512" s="15">
        <v>1.90026147865177</v>
      </c>
      <c r="D512" s="15">
        <v>2.85520127476833</v>
      </c>
      <c r="E512" s="15">
        <v>2.6539256667325999</v>
      </c>
      <c r="F512" s="15">
        <v>0</v>
      </c>
      <c r="G512" s="15">
        <v>0</v>
      </c>
      <c r="H512" s="15">
        <v>0</v>
      </c>
      <c r="I512" s="15">
        <v>0</v>
      </c>
      <c r="J512" s="15">
        <v>5.0357092030421198</v>
      </c>
      <c r="K512" s="15">
        <v>4.3592462838232198</v>
      </c>
      <c r="L512" s="15">
        <v>4.75494684919114</v>
      </c>
      <c r="M512" s="15">
        <v>2.8267234648798598</v>
      </c>
      <c r="N512" s="15">
        <v>2.4512180040867899</v>
      </c>
      <c r="O512" s="15">
        <v>3.8710007902347798</v>
      </c>
      <c r="P512" s="15">
        <v>3.9582979749731102</v>
      </c>
      <c r="Q512" s="15">
        <v>3.8356084181825398</v>
      </c>
      <c r="R512" s="15">
        <v>1.5374937042486501</v>
      </c>
      <c r="S512" s="15">
        <v>0.507320137181974</v>
      </c>
      <c r="T512" s="15">
        <v>0.19059874195283599</v>
      </c>
      <c r="U512" s="15">
        <v>0.36107392953960898</v>
      </c>
      <c r="V512" s="15">
        <v>0</v>
      </c>
      <c r="W512" s="15">
        <v>0</v>
      </c>
      <c r="X512" s="15">
        <v>1.01262859278476</v>
      </c>
      <c r="Y512" s="15">
        <v>8.6243010406076501E-2</v>
      </c>
      <c r="Z512" s="15">
        <v>2.5380280002533999E-2</v>
      </c>
      <c r="AA512" s="15">
        <v>-0.13772784056482701</v>
      </c>
      <c r="AB512" s="15">
        <v>9.3605809570683401E-2</v>
      </c>
      <c r="AC512" s="15">
        <v>9.4185390665551205E-2</v>
      </c>
      <c r="AE512">
        <f t="array" ref="AE512">IF(COUNTIF('Cost regression results'!$H$7:$H$10,1)=0,EXP(SUMPRODUCT(--B512:AC512,TRANSPOSE('Cost regression results'!$H$3:$H$30)))/(1+EXP(SUMPRODUCT(--B512:AC512,TRANSPOSE('Cost regression results'!$H$3:$H$30)))),1)</f>
        <v>0.10432612367983973</v>
      </c>
      <c r="AF512">
        <f>'cost part 2 bs coef'!AE512</f>
        <v>2552.9131080108996</v>
      </c>
      <c r="AG512">
        <f t="shared" si="7"/>
        <v>266.33552865022915</v>
      </c>
    </row>
    <row r="513" spans="1:33" x14ac:dyDescent="0.3">
      <c r="A513">
        <v>512</v>
      </c>
      <c r="B513" s="15">
        <v>-2.2254659083344301</v>
      </c>
      <c r="C513" s="15">
        <v>2.2653940177321901</v>
      </c>
      <c r="D513" s="15">
        <v>3.00274707833765</v>
      </c>
      <c r="E513" s="15">
        <v>2.9681459694012</v>
      </c>
      <c r="F513" s="15">
        <v>0</v>
      </c>
      <c r="G513" s="15">
        <v>0</v>
      </c>
      <c r="H513" s="15">
        <v>0</v>
      </c>
      <c r="I513" s="15">
        <v>0</v>
      </c>
      <c r="J513" s="15">
        <v>5.0270612613933698</v>
      </c>
      <c r="K513" s="15">
        <v>4.3656442855289299</v>
      </c>
      <c r="L513" s="15">
        <v>4.3844730676078498</v>
      </c>
      <c r="M513" s="15">
        <v>3.4368235446330599</v>
      </c>
      <c r="N513" s="15">
        <v>2.29961643511428</v>
      </c>
      <c r="O513" s="15">
        <v>4.0358502436409003</v>
      </c>
      <c r="P513" s="15">
        <v>4.7684172540637801</v>
      </c>
      <c r="Q513" s="15">
        <v>3.9207782672940099</v>
      </c>
      <c r="R513" s="15">
        <v>1.8061727356722901</v>
      </c>
      <c r="S513" s="15">
        <v>0.51538318586660903</v>
      </c>
      <c r="T513" s="15">
        <v>0.16480754950363499</v>
      </c>
      <c r="U513" s="15">
        <v>0.21374419688104301</v>
      </c>
      <c r="V513" s="15">
        <v>0</v>
      </c>
      <c r="W513" s="15">
        <v>0</v>
      </c>
      <c r="X513" s="15">
        <v>0.89008067412157299</v>
      </c>
      <c r="Y513" s="15">
        <v>0.12360440074699</v>
      </c>
      <c r="Z513" s="15">
        <v>2.4845864353710698E-2</v>
      </c>
      <c r="AA513" s="15">
        <v>-0.22595631132388699</v>
      </c>
      <c r="AB513" s="15">
        <v>0.14780192407449799</v>
      </c>
      <c r="AC513" s="15">
        <v>0.13929595900635</v>
      </c>
      <c r="AE513">
        <f t="array" ref="AE513">IF(COUNTIF('Cost regression results'!$H$7:$H$10,1)=0,EXP(SUMPRODUCT(--B513:AC513,TRANSPOSE('Cost regression results'!$H$3:$H$30)))/(1+EXP(SUMPRODUCT(--B513:AC513,TRANSPOSE('Cost regression results'!$H$3:$H$30)))),1)</f>
        <v>0.11124857585403454</v>
      </c>
      <c r="AF513">
        <f>'cost part 2 bs coef'!AE513</f>
        <v>2504.0228718511489</v>
      </c>
      <c r="AG513">
        <f t="shared" si="7"/>
        <v>278.56897839936994</v>
      </c>
    </row>
    <row r="514" spans="1:33" x14ac:dyDescent="0.3">
      <c r="A514">
        <v>513</v>
      </c>
      <c r="B514" s="15">
        <v>-2.2750523628093</v>
      </c>
      <c r="C514" s="15">
        <v>2.10952992333337</v>
      </c>
      <c r="D514" s="15">
        <v>3.47314525975426</v>
      </c>
      <c r="E514" s="15">
        <v>2.8206665860654301</v>
      </c>
      <c r="F514" s="15">
        <v>0</v>
      </c>
      <c r="G514" s="15">
        <v>0</v>
      </c>
      <c r="H514" s="15">
        <v>0</v>
      </c>
      <c r="I514" s="15">
        <v>0</v>
      </c>
      <c r="J514" s="15">
        <v>5.1714747811171602</v>
      </c>
      <c r="K514" s="15">
        <v>4.0302521967536897</v>
      </c>
      <c r="L514" s="15">
        <v>4.3067413164891502</v>
      </c>
      <c r="M514" s="15">
        <v>2.8092873374804102</v>
      </c>
      <c r="N514" s="15">
        <v>2.6205257717639099</v>
      </c>
      <c r="O514" s="15">
        <v>3.8899088969639402</v>
      </c>
      <c r="P514" s="15">
        <v>4.0491977261168399</v>
      </c>
      <c r="Q514" s="15">
        <v>3.7045259467731402</v>
      </c>
      <c r="R514" s="15">
        <v>2.0847159013573102</v>
      </c>
      <c r="S514" s="15">
        <v>0.72971678916484495</v>
      </c>
      <c r="T514" s="15">
        <v>0.122094363848641</v>
      </c>
      <c r="U514" s="15">
        <v>0.28239743353515701</v>
      </c>
      <c r="V514" s="15">
        <v>0</v>
      </c>
      <c r="W514" s="15">
        <v>0</v>
      </c>
      <c r="X514" s="15">
        <v>1.0807246246035001</v>
      </c>
      <c r="Y514" s="15">
        <v>0.11912812796239799</v>
      </c>
      <c r="Z514" s="15">
        <v>2.21990625652633E-2</v>
      </c>
      <c r="AA514" s="15">
        <v>-0.14738528476840401</v>
      </c>
      <c r="AB514" s="15">
        <v>0.12966867198174201</v>
      </c>
      <c r="AC514" s="15">
        <v>9.4001567972217301E-2</v>
      </c>
      <c r="AE514">
        <f t="array" ref="AE514">IF(COUNTIF('Cost regression results'!$H$7:$H$10,1)=0,EXP(SUMPRODUCT(--B514:AC514,TRANSPOSE('Cost regression results'!$H$3:$H$30)))/(1+EXP(SUMPRODUCT(--B514:AC514,TRANSPOSE('Cost regression results'!$H$3:$H$30)))),1)</f>
        <v>0.10261532366234188</v>
      </c>
      <c r="AF514">
        <f>'cost part 2 bs coef'!AE514</f>
        <v>2439.4154659160022</v>
      </c>
      <c r="AG514">
        <f t="shared" si="7"/>
        <v>250.32140758189308</v>
      </c>
    </row>
    <row r="515" spans="1:33" x14ac:dyDescent="0.3">
      <c r="A515">
        <v>514</v>
      </c>
      <c r="B515" s="15">
        <v>-2.3347214696700802</v>
      </c>
      <c r="C515" s="15">
        <v>2.0009702771511999</v>
      </c>
      <c r="D515" s="15">
        <v>3.1473882622752498</v>
      </c>
      <c r="E515" s="15">
        <v>2.6388879818753401</v>
      </c>
      <c r="F515" s="15">
        <v>0</v>
      </c>
      <c r="G515" s="15">
        <v>0</v>
      </c>
      <c r="H515" s="15">
        <v>0</v>
      </c>
      <c r="I515" s="15">
        <v>0</v>
      </c>
      <c r="J515" s="15">
        <v>4.9790274223516597</v>
      </c>
      <c r="K515" s="15">
        <v>4.2195640116797302</v>
      </c>
      <c r="L515" s="15">
        <v>4.5470900274061803</v>
      </c>
      <c r="M515" s="15">
        <v>3.4321320651249199</v>
      </c>
      <c r="N515" s="15">
        <v>2.5646635804412701</v>
      </c>
      <c r="O515" s="15">
        <v>4.0555932315229697</v>
      </c>
      <c r="P515" s="15">
        <v>4.7393936786655404</v>
      </c>
      <c r="Q515" s="15">
        <v>3.9552200767874099</v>
      </c>
      <c r="R515" s="15">
        <v>1.53829671135455</v>
      </c>
      <c r="S515" s="15">
        <v>0.62798973151023996</v>
      </c>
      <c r="T515" s="15">
        <v>0.17804135289544501</v>
      </c>
      <c r="U515" s="15">
        <v>0.25462384771551</v>
      </c>
      <c r="V515" s="15">
        <v>0</v>
      </c>
      <c r="W515" s="15">
        <v>0</v>
      </c>
      <c r="X515" s="15">
        <v>1.2171348260535799</v>
      </c>
      <c r="Y515" s="15">
        <v>3.9392619232332199E-2</v>
      </c>
      <c r="Z515" s="15">
        <v>2.4067707114915099E-2</v>
      </c>
      <c r="AA515" s="15">
        <v>-0.116799660150872</v>
      </c>
      <c r="AB515" s="15">
        <v>0.15140250123927701</v>
      </c>
      <c r="AC515" s="15">
        <v>0.137444130290231</v>
      </c>
      <c r="AE515">
        <f t="array" ref="AE515">IF(COUNTIF('Cost regression results'!$H$7:$H$10,1)=0,EXP(SUMPRODUCT(--B515:AC515,TRANSPOSE('Cost regression results'!$H$3:$H$30)))/(1+EXP(SUMPRODUCT(--B515:AC515,TRANSPOSE('Cost regression results'!$H$3:$H$30)))),1)</f>
        <v>0.10215304347458426</v>
      </c>
      <c r="AF515">
        <f>'cost part 2 bs coef'!AE515</f>
        <v>2513.8990794999813</v>
      </c>
      <c r="AG515">
        <f t="shared" ref="AG515:AG578" si="8">AE515*AF515</f>
        <v>256.80244195887894</v>
      </c>
    </row>
    <row r="516" spans="1:33" x14ac:dyDescent="0.3">
      <c r="A516">
        <v>515</v>
      </c>
      <c r="B516" s="15">
        <v>-2.2633881047609301</v>
      </c>
      <c r="C516" s="15">
        <v>2.1402235805071999</v>
      </c>
      <c r="D516" s="15">
        <v>3.7991419748303001</v>
      </c>
      <c r="E516" s="15">
        <v>2.5441883381378898</v>
      </c>
      <c r="F516" s="15">
        <v>0</v>
      </c>
      <c r="G516" s="15">
        <v>0</v>
      </c>
      <c r="H516" s="15">
        <v>0</v>
      </c>
      <c r="I516" s="15">
        <v>0</v>
      </c>
      <c r="J516" s="15">
        <v>4.6674361039662804</v>
      </c>
      <c r="K516" s="15">
        <v>4.5359494380205199</v>
      </c>
      <c r="L516" s="15">
        <v>4.3596569839566</v>
      </c>
      <c r="M516" s="15">
        <v>2.9813710819994799</v>
      </c>
      <c r="N516" s="15">
        <v>2.3186373618246598</v>
      </c>
      <c r="O516" s="15">
        <v>4.1721113667801797</v>
      </c>
      <c r="P516" s="15">
        <v>4.3933880232424301</v>
      </c>
      <c r="Q516" s="15">
        <v>3.7394877660854902</v>
      </c>
      <c r="R516" s="15">
        <v>1.3633780099708701</v>
      </c>
      <c r="S516" s="15">
        <v>0.63688479936908504</v>
      </c>
      <c r="T516" s="15">
        <v>0.12424600186371799</v>
      </c>
      <c r="U516" s="15">
        <v>0.25455327648543002</v>
      </c>
      <c r="V516" s="15">
        <v>0</v>
      </c>
      <c r="W516" s="15">
        <v>0</v>
      </c>
      <c r="X516" s="15">
        <v>0.93416103930521699</v>
      </c>
      <c r="Y516" s="15">
        <v>7.0236131796249504E-2</v>
      </c>
      <c r="Z516" s="15">
        <v>2.2617565157888399E-2</v>
      </c>
      <c r="AA516" s="15">
        <v>-0.11268673188761</v>
      </c>
      <c r="AB516" s="15">
        <v>0.103755898365192</v>
      </c>
      <c r="AC516" s="15">
        <v>0.128900679458367</v>
      </c>
      <c r="AE516">
        <f t="array" ref="AE516">IF(COUNTIF('Cost regression results'!$H$7:$H$10,1)=0,EXP(SUMPRODUCT(--B516:AC516,TRANSPOSE('Cost regression results'!$H$3:$H$30)))/(1+EXP(SUMPRODUCT(--B516:AC516,TRANSPOSE('Cost regression results'!$H$3:$H$30)))),1)</f>
        <v>0.10386729844639986</v>
      </c>
      <c r="AF516">
        <f>'cost part 2 bs coef'!AE516</f>
        <v>2527.604656217612</v>
      </c>
      <c r="AG516">
        <f t="shared" si="8"/>
        <v>262.53546718186465</v>
      </c>
    </row>
    <row r="517" spans="1:33" x14ac:dyDescent="0.3">
      <c r="A517">
        <v>516</v>
      </c>
      <c r="B517" s="15">
        <v>-2.26509157979909</v>
      </c>
      <c r="C517" s="15">
        <v>2.1402469517343801</v>
      </c>
      <c r="D517" s="15">
        <v>3.23209863706496</v>
      </c>
      <c r="E517" s="15">
        <v>2.70238124022704</v>
      </c>
      <c r="F517" s="15">
        <v>0</v>
      </c>
      <c r="G517" s="15">
        <v>0</v>
      </c>
      <c r="H517" s="15">
        <v>0</v>
      </c>
      <c r="I517" s="15">
        <v>0</v>
      </c>
      <c r="J517" s="15">
        <v>5.1826065493402496</v>
      </c>
      <c r="K517" s="15">
        <v>4.4938374350717698</v>
      </c>
      <c r="L517" s="15">
        <v>4.4586045407080004</v>
      </c>
      <c r="M517" s="15">
        <v>3.1794737674751299</v>
      </c>
      <c r="N517" s="15">
        <v>2.4015211434208301</v>
      </c>
      <c r="O517" s="15">
        <v>3.9514320393298799</v>
      </c>
      <c r="P517" s="15">
        <v>5.0888682507544596</v>
      </c>
      <c r="Q517" s="15">
        <v>3.6379085009591798</v>
      </c>
      <c r="R517" s="15">
        <v>1.56576261709289</v>
      </c>
      <c r="S517" s="15">
        <v>0.51655557955944897</v>
      </c>
      <c r="T517" s="15">
        <v>0.17082929599319399</v>
      </c>
      <c r="U517" s="15">
        <v>0.286468745461677</v>
      </c>
      <c r="V517" s="15">
        <v>0</v>
      </c>
      <c r="W517" s="15">
        <v>0</v>
      </c>
      <c r="X517" s="15">
        <v>0.93988842526559901</v>
      </c>
      <c r="Y517" s="15">
        <v>8.82444361952536E-2</v>
      </c>
      <c r="Z517" s="15">
        <v>2.23803676141043E-2</v>
      </c>
      <c r="AA517" s="15">
        <v>-0.167080859779283</v>
      </c>
      <c r="AB517" s="15">
        <v>0.117097410238788</v>
      </c>
      <c r="AC517" s="15">
        <v>9.2926285908685499E-2</v>
      </c>
      <c r="AE517">
        <f t="array" ref="AE517">IF(COUNTIF('Cost regression results'!$H$7:$H$10,1)=0,EXP(SUMPRODUCT(--B517:AC517,TRANSPOSE('Cost regression results'!$H$3:$H$30)))/(1+EXP(SUMPRODUCT(--B517:AC517,TRANSPOSE('Cost regression results'!$H$3:$H$30)))),1)</f>
        <v>0.10813555822333601</v>
      </c>
      <c r="AF517">
        <f>'cost part 2 bs coef'!AE517</f>
        <v>2540.8427369810515</v>
      </c>
      <c r="AG517">
        <f t="shared" si="8"/>
        <v>274.75544772115489</v>
      </c>
    </row>
    <row r="518" spans="1:33" x14ac:dyDescent="0.3">
      <c r="A518">
        <v>517</v>
      </c>
      <c r="B518" s="15">
        <v>-2.2219529770773501</v>
      </c>
      <c r="C518" s="15">
        <v>2.0666810186917699</v>
      </c>
      <c r="D518" s="15">
        <v>3.2140767759483899</v>
      </c>
      <c r="E518" s="15">
        <v>2.5280962794217698</v>
      </c>
      <c r="F518" s="15">
        <v>0</v>
      </c>
      <c r="G518" s="15">
        <v>0</v>
      </c>
      <c r="H518" s="15">
        <v>0</v>
      </c>
      <c r="I518" s="15">
        <v>0</v>
      </c>
      <c r="J518" s="15">
        <v>4.4173390042764398</v>
      </c>
      <c r="K518" s="15">
        <v>4.9406906259523904</v>
      </c>
      <c r="L518" s="15">
        <v>4.0451575155381096</v>
      </c>
      <c r="M518" s="15">
        <v>2.79021617101774</v>
      </c>
      <c r="N518" s="15">
        <v>2.4442813385978401</v>
      </c>
      <c r="O518" s="15">
        <v>4.0512582393490701</v>
      </c>
      <c r="P518" s="15">
        <v>4.2549990938022599</v>
      </c>
      <c r="Q518" s="15">
        <v>3.7377615043315702</v>
      </c>
      <c r="R518" s="15">
        <v>2.0705616333213102</v>
      </c>
      <c r="S518" s="15">
        <v>0.58358684874047595</v>
      </c>
      <c r="T518" s="15">
        <v>0.16569154991316201</v>
      </c>
      <c r="U518" s="15">
        <v>0.27241317795603498</v>
      </c>
      <c r="V518" s="15">
        <v>0</v>
      </c>
      <c r="W518" s="15">
        <v>0</v>
      </c>
      <c r="X518" s="15">
        <v>0.99221746137956601</v>
      </c>
      <c r="Y518" s="15">
        <v>5.5945466343306501E-2</v>
      </c>
      <c r="Z518" s="15">
        <v>2.0002167241983702E-2</v>
      </c>
      <c r="AA518" s="15">
        <v>-0.13779900151063201</v>
      </c>
      <c r="AB518" s="15">
        <v>0.109695398839823</v>
      </c>
      <c r="AC518" s="15">
        <v>8.4109397858482302E-2</v>
      </c>
      <c r="AE518">
        <f t="array" ref="AE518">IF(COUNTIF('Cost regression results'!$H$7:$H$10,1)=0,EXP(SUMPRODUCT(--B518:AC518,TRANSPOSE('Cost regression results'!$H$3:$H$30)))/(1+EXP(SUMPRODUCT(--B518:AC518,TRANSPOSE('Cost regression results'!$H$3:$H$30)))),1)</f>
        <v>0.11202088024646786</v>
      </c>
      <c r="AF518">
        <f>'cost part 2 bs coef'!AE518</f>
        <v>2569.4278218338609</v>
      </c>
      <c r="AG518">
        <f t="shared" si="8"/>
        <v>287.8295663315937</v>
      </c>
    </row>
    <row r="519" spans="1:33" x14ac:dyDescent="0.3">
      <c r="A519">
        <v>518</v>
      </c>
      <c r="B519" s="15">
        <v>-2.2505748173372302</v>
      </c>
      <c r="C519" s="15">
        <v>1.86901095280338</v>
      </c>
      <c r="D519" s="15">
        <v>3.4015915057780002</v>
      </c>
      <c r="E519" s="15">
        <v>2.5345906689328199</v>
      </c>
      <c r="F519" s="15">
        <v>0</v>
      </c>
      <c r="G519" s="15">
        <v>0</v>
      </c>
      <c r="H519" s="15">
        <v>0</v>
      </c>
      <c r="I519" s="15">
        <v>0</v>
      </c>
      <c r="J519" s="15">
        <v>5.1909024778959996</v>
      </c>
      <c r="K519" s="15">
        <v>4.67175813950543</v>
      </c>
      <c r="L519" s="15">
        <v>4.7108554756399696</v>
      </c>
      <c r="M519" s="15">
        <v>2.5856786262968101</v>
      </c>
      <c r="N519" s="15">
        <v>2.5747869911830401</v>
      </c>
      <c r="O519" s="15">
        <v>4.0470719637527797</v>
      </c>
      <c r="P519" s="15">
        <v>4.7030110795976299</v>
      </c>
      <c r="Q519" s="15">
        <v>3.89805178465443</v>
      </c>
      <c r="R519" s="15">
        <v>1.2611425913357499</v>
      </c>
      <c r="S519" s="15">
        <v>0.78200026420226398</v>
      </c>
      <c r="T519" s="15">
        <v>0.163595012719186</v>
      </c>
      <c r="U519" s="15">
        <v>0.25521306734954002</v>
      </c>
      <c r="V519" s="15">
        <v>0</v>
      </c>
      <c r="W519" s="15">
        <v>0</v>
      </c>
      <c r="X519" s="15">
        <v>0.91122679083287605</v>
      </c>
      <c r="Y519" s="15">
        <v>9.9825875290375093E-2</v>
      </c>
      <c r="Z519" s="15">
        <v>2.4705560421013101E-2</v>
      </c>
      <c r="AA519" s="15">
        <v>-0.15361046621115901</v>
      </c>
      <c r="AB519" s="15">
        <v>9.5562942833097006E-2</v>
      </c>
      <c r="AC519" s="15">
        <v>0.10314519180869</v>
      </c>
      <c r="AE519">
        <f t="array" ref="AE519">IF(COUNTIF('Cost regression results'!$H$7:$H$10,1)=0,EXP(SUMPRODUCT(--B519:AC519,TRANSPOSE('Cost regression results'!$H$3:$H$30)))/(1+EXP(SUMPRODUCT(--B519:AC519,TRANSPOSE('Cost regression results'!$H$3:$H$30)))),1)</f>
        <v>0.10868213389425531</v>
      </c>
      <c r="AF519">
        <f>'cost part 2 bs coef'!AE519</f>
        <v>2506.9081617617412</v>
      </c>
      <c r="AG519">
        <f t="shared" si="8"/>
        <v>272.456128497191</v>
      </c>
    </row>
    <row r="520" spans="1:33" x14ac:dyDescent="0.3">
      <c r="A520">
        <v>519</v>
      </c>
      <c r="B520" s="15">
        <v>-2.1468242458990199</v>
      </c>
      <c r="C520" s="15">
        <v>1.8239713997701399</v>
      </c>
      <c r="D520" s="15">
        <v>3.53116343658079</v>
      </c>
      <c r="E520" s="15">
        <v>2.2454867955350699</v>
      </c>
      <c r="F520" s="15">
        <v>0</v>
      </c>
      <c r="G520" s="15">
        <v>0</v>
      </c>
      <c r="H520" s="15">
        <v>0</v>
      </c>
      <c r="I520" s="15">
        <v>0</v>
      </c>
      <c r="J520" s="15">
        <v>4.8550679970098303</v>
      </c>
      <c r="K520" s="15">
        <v>4.5035777173789402</v>
      </c>
      <c r="L520" s="15">
        <v>4.5743053554396296</v>
      </c>
      <c r="M520" s="15">
        <v>2.8626205049531399</v>
      </c>
      <c r="N520" s="15">
        <v>2.3495637846014499</v>
      </c>
      <c r="O520" s="15">
        <v>4.09689604416113</v>
      </c>
      <c r="P520" s="15">
        <v>4.2442855708218197</v>
      </c>
      <c r="Q520" s="15">
        <v>3.7102878841648201</v>
      </c>
      <c r="R520" s="15">
        <v>1.43025367785015</v>
      </c>
      <c r="S520" s="15">
        <v>0.48702430253811102</v>
      </c>
      <c r="T520" s="15">
        <v>0.186110010814029</v>
      </c>
      <c r="U520" s="15">
        <v>0.22333036784238799</v>
      </c>
      <c r="V520" s="15">
        <v>0</v>
      </c>
      <c r="W520" s="15">
        <v>0</v>
      </c>
      <c r="X520" s="15">
        <v>1.11962209585673</v>
      </c>
      <c r="Y520" s="15">
        <v>9.2022314850731604E-2</v>
      </c>
      <c r="Z520" s="15">
        <v>2.4816556443535299E-2</v>
      </c>
      <c r="AA520" s="15">
        <v>-0.226531889799334</v>
      </c>
      <c r="AB520" s="15">
        <v>0.11904501525420499</v>
      </c>
      <c r="AC520" s="15">
        <v>5.3227810182842797E-2</v>
      </c>
      <c r="AE520">
        <f t="array" ref="AE520">IF(COUNTIF('Cost regression results'!$H$7:$H$10,1)=0,EXP(SUMPRODUCT(--B520:AC520,TRANSPOSE('Cost regression results'!$H$3:$H$30)))/(1+EXP(SUMPRODUCT(--B520:AC520,TRANSPOSE('Cost regression results'!$H$3:$H$30)))),1)</f>
        <v>0.12152303804984703</v>
      </c>
      <c r="AF520">
        <f>'cost part 2 bs coef'!AE520</f>
        <v>2554.6385520345029</v>
      </c>
      <c r="AG520">
        <f t="shared" si="8"/>
        <v>310.44743796249503</v>
      </c>
    </row>
    <row r="521" spans="1:33" x14ac:dyDescent="0.3">
      <c r="A521">
        <v>520</v>
      </c>
      <c r="B521" s="15">
        <v>-2.2194935769325101</v>
      </c>
      <c r="C521" s="15">
        <v>1.76160448040631</v>
      </c>
      <c r="D521" s="15">
        <v>2.9677342961891999</v>
      </c>
      <c r="E521" s="15">
        <v>2.7794267994777999</v>
      </c>
      <c r="F521" s="15">
        <v>0</v>
      </c>
      <c r="G521" s="15">
        <v>0</v>
      </c>
      <c r="H521" s="15">
        <v>0</v>
      </c>
      <c r="I521" s="15">
        <v>0</v>
      </c>
      <c r="J521" s="15">
        <v>4.9451650870270001</v>
      </c>
      <c r="K521" s="15">
        <v>4.2827786523175799</v>
      </c>
      <c r="L521" s="15">
        <v>4.4551620716192097</v>
      </c>
      <c r="M521" s="15">
        <v>3.1627781586761201</v>
      </c>
      <c r="N521" s="15">
        <v>2.3794193173527001</v>
      </c>
      <c r="O521" s="15">
        <v>4.1580417524354401</v>
      </c>
      <c r="P521" s="15">
        <v>4.5210466383098797</v>
      </c>
      <c r="Q521" s="15">
        <v>3.9070217158053699</v>
      </c>
      <c r="R521" s="15">
        <v>2.0526305850362099</v>
      </c>
      <c r="S521" s="15">
        <v>0.62507120519589399</v>
      </c>
      <c r="T521" s="15">
        <v>0.206362628541711</v>
      </c>
      <c r="U521" s="15">
        <v>0.25329471801602399</v>
      </c>
      <c r="V521" s="15">
        <v>0</v>
      </c>
      <c r="W521" s="15">
        <v>0</v>
      </c>
      <c r="X521" s="15">
        <v>1.0211400579380701</v>
      </c>
      <c r="Y521" s="15">
        <v>0.121047929854109</v>
      </c>
      <c r="Z521" s="15">
        <v>2.06878674020145E-2</v>
      </c>
      <c r="AA521" s="15">
        <v>-0.21228092678167401</v>
      </c>
      <c r="AB521" s="15">
        <v>7.5683164239129394E-2</v>
      </c>
      <c r="AC521" s="15">
        <v>7.0274979175826896E-2</v>
      </c>
      <c r="AE521">
        <f t="array" ref="AE521">IF(COUNTIF('Cost regression results'!$H$7:$H$10,1)=0,EXP(SUMPRODUCT(--B521:AC521,TRANSPOSE('Cost regression results'!$H$3:$H$30)))/(1+EXP(SUMPRODUCT(--B521:AC521,TRANSPOSE('Cost regression results'!$H$3:$H$30)))),1)</f>
        <v>0.11633413810615985</v>
      </c>
      <c r="AF521">
        <f>'cost part 2 bs coef'!AE521</f>
        <v>2467.0267170058232</v>
      </c>
      <c r="AG521">
        <f t="shared" si="8"/>
        <v>286.99942680774154</v>
      </c>
    </row>
    <row r="522" spans="1:33" x14ac:dyDescent="0.3">
      <c r="A522">
        <v>521</v>
      </c>
      <c r="B522" s="15">
        <v>-2.0877636057600002</v>
      </c>
      <c r="C522" s="15">
        <v>2.17091655233674</v>
      </c>
      <c r="D522" s="15">
        <v>3.4231100639677101</v>
      </c>
      <c r="E522" s="15">
        <v>2.4626007949109501</v>
      </c>
      <c r="F522" s="15">
        <v>0</v>
      </c>
      <c r="G522" s="15">
        <v>0</v>
      </c>
      <c r="H522" s="15">
        <v>0</v>
      </c>
      <c r="I522" s="15">
        <v>0</v>
      </c>
      <c r="J522" s="15">
        <v>5.0537330639987603</v>
      </c>
      <c r="K522" s="15">
        <v>4.9975701148806202</v>
      </c>
      <c r="L522" s="15">
        <v>4.2254902227736197</v>
      </c>
      <c r="M522" s="15">
        <v>2.6317754986945299</v>
      </c>
      <c r="N522" s="15">
        <v>2.5103385125149602</v>
      </c>
      <c r="O522" s="15">
        <v>4.13308288802454</v>
      </c>
      <c r="P522" s="15">
        <v>4.6941637953235</v>
      </c>
      <c r="Q522" s="15">
        <v>3.7893505267252299</v>
      </c>
      <c r="R522" s="15">
        <v>1.8689036376087</v>
      </c>
      <c r="S522" s="15">
        <v>0.57026471868985396</v>
      </c>
      <c r="T522" s="15">
        <v>0.111341204024118</v>
      </c>
      <c r="U522" s="15">
        <v>0.28179709081257298</v>
      </c>
      <c r="V522" s="15">
        <v>0</v>
      </c>
      <c r="W522" s="15">
        <v>0</v>
      </c>
      <c r="X522" s="15">
        <v>1.1114530809029799</v>
      </c>
      <c r="Y522" s="15">
        <v>7.6640439844664499E-3</v>
      </c>
      <c r="Z522" s="15">
        <v>2.1754316610459901E-2</v>
      </c>
      <c r="AA522" s="15">
        <v>-0.17975526627060601</v>
      </c>
      <c r="AB522" s="15">
        <v>7.59931343056586E-2</v>
      </c>
      <c r="AC522" s="15">
        <v>0.104429921767155</v>
      </c>
      <c r="AE522">
        <f t="array" ref="AE522">IF(COUNTIF('Cost regression results'!$H$7:$H$10,1)=0,EXP(SUMPRODUCT(--B522:AC522,TRANSPOSE('Cost regression results'!$H$3:$H$30)))/(1+EXP(SUMPRODUCT(--B522:AC522,TRANSPOSE('Cost regression results'!$H$3:$H$30)))),1)</f>
        <v>0.12008236508487329</v>
      </c>
      <c r="AF522">
        <f>'cost part 2 bs coef'!AE522</f>
        <v>2341.6289791920472</v>
      </c>
      <c r="AG522">
        <f t="shared" si="8"/>
        <v>281.18834597265857</v>
      </c>
    </row>
    <row r="523" spans="1:33" x14ac:dyDescent="0.3">
      <c r="A523">
        <v>522</v>
      </c>
      <c r="B523" s="15">
        <v>-2.2408081226318299</v>
      </c>
      <c r="C523" s="15">
        <v>2.11670640358507</v>
      </c>
      <c r="D523" s="15">
        <v>2.8232878257609402</v>
      </c>
      <c r="E523" s="15">
        <v>2.3337479848688099</v>
      </c>
      <c r="F523" s="15">
        <v>0</v>
      </c>
      <c r="G523" s="15">
        <v>0</v>
      </c>
      <c r="H523" s="15">
        <v>0</v>
      </c>
      <c r="I523" s="15">
        <v>0</v>
      </c>
      <c r="J523" s="15">
        <v>5.0237357698674101</v>
      </c>
      <c r="K523" s="15">
        <v>4.2190691870604704</v>
      </c>
      <c r="L523" s="15">
        <v>4.1350337027365702</v>
      </c>
      <c r="M523" s="15">
        <v>3.2095587126869898</v>
      </c>
      <c r="N523" s="15">
        <v>2.3030944582715098</v>
      </c>
      <c r="O523" s="15">
        <v>4.2377599376473096</v>
      </c>
      <c r="P523" s="15">
        <v>4.7278514778513401</v>
      </c>
      <c r="Q523" s="15">
        <v>3.71215545243356</v>
      </c>
      <c r="R523" s="15">
        <v>1.72371641314087</v>
      </c>
      <c r="S523" s="15">
        <v>0.45112339041199001</v>
      </c>
      <c r="T523" s="15">
        <v>0.22039906549688201</v>
      </c>
      <c r="U523" s="15">
        <v>0.31794042735927702</v>
      </c>
      <c r="V523" s="15">
        <v>0</v>
      </c>
      <c r="W523" s="15">
        <v>0</v>
      </c>
      <c r="X523" s="15">
        <v>1.0022573436666</v>
      </c>
      <c r="Y523" s="15">
        <v>8.2563575837048306E-2</v>
      </c>
      <c r="Z523" s="15">
        <v>2.2555721069913E-2</v>
      </c>
      <c r="AA523" s="15">
        <v>-0.23806294867136699</v>
      </c>
      <c r="AB523" s="15">
        <v>7.1808018330635798E-2</v>
      </c>
      <c r="AC523" s="15">
        <v>0.144277954001933</v>
      </c>
      <c r="AE523">
        <f t="array" ref="AE523">IF(COUNTIF('Cost regression results'!$H$7:$H$10,1)=0,EXP(SUMPRODUCT(--B523:AC523,TRANSPOSE('Cost regression results'!$H$3:$H$30)))/(1+EXP(SUMPRODUCT(--B523:AC523,TRANSPOSE('Cost regression results'!$H$3:$H$30)))),1)</f>
        <v>0.11545443657358054</v>
      </c>
      <c r="AF523">
        <f>'cost part 2 bs coef'!AE523</f>
        <v>2601.4651925946036</v>
      </c>
      <c r="AG523">
        <f t="shared" si="8"/>
        <v>300.35069807679116</v>
      </c>
    </row>
    <row r="524" spans="1:33" x14ac:dyDescent="0.3">
      <c r="A524">
        <v>523</v>
      </c>
      <c r="B524" s="15">
        <v>-2.19911779625216</v>
      </c>
      <c r="C524" s="15">
        <v>2.2045469147396699</v>
      </c>
      <c r="D524" s="15">
        <v>3.4795315365973698</v>
      </c>
      <c r="E524" s="15">
        <v>2.4628317206521402</v>
      </c>
      <c r="F524" s="15">
        <v>0</v>
      </c>
      <c r="G524" s="15">
        <v>0</v>
      </c>
      <c r="H524" s="15">
        <v>0</v>
      </c>
      <c r="I524" s="15">
        <v>0</v>
      </c>
      <c r="J524" s="15">
        <v>4.9972658663910901</v>
      </c>
      <c r="K524" s="15">
        <v>4.5881717214956899</v>
      </c>
      <c r="L524" s="15">
        <v>4.1544909574743896</v>
      </c>
      <c r="M524" s="15">
        <v>2.7367636011643701</v>
      </c>
      <c r="N524" s="15">
        <v>2.4384597168639299</v>
      </c>
      <c r="O524" s="15">
        <v>4.12284019076061</v>
      </c>
      <c r="P524" s="15">
        <v>4.3363579179834399</v>
      </c>
      <c r="Q524" s="15">
        <v>3.6377229908487401</v>
      </c>
      <c r="R524" s="15">
        <v>1.7785097934396801</v>
      </c>
      <c r="S524" s="15">
        <v>0.64555873685295195</v>
      </c>
      <c r="T524" s="15">
        <v>0.14407916037118701</v>
      </c>
      <c r="U524" s="15">
        <v>0.26051037479838701</v>
      </c>
      <c r="V524" s="15">
        <v>0</v>
      </c>
      <c r="W524" s="15">
        <v>0</v>
      </c>
      <c r="X524" s="15">
        <v>1.02263759966992</v>
      </c>
      <c r="Y524" s="15">
        <v>9.8155396591828495E-2</v>
      </c>
      <c r="Z524" s="15">
        <v>2.1986779028889701E-2</v>
      </c>
      <c r="AA524" s="15">
        <v>-0.13514611809406599</v>
      </c>
      <c r="AB524" s="15">
        <v>7.6783200665881304E-2</v>
      </c>
      <c r="AC524" s="15">
        <v>0.101062346061075</v>
      </c>
      <c r="AE524">
        <f t="array" ref="AE524">IF(COUNTIF('Cost regression results'!$H$7:$H$10,1)=0,EXP(SUMPRODUCT(--B524:AC524,TRANSPOSE('Cost regression results'!$H$3:$H$30)))/(1+EXP(SUMPRODUCT(--B524:AC524,TRANSPOSE('Cost regression results'!$H$3:$H$30)))),1)</f>
        <v>0.11200432546374677</v>
      </c>
      <c r="AF524">
        <f>'cost part 2 bs coef'!AE524</f>
        <v>2496.5574958132693</v>
      </c>
      <c r="AG524">
        <f t="shared" si="8"/>
        <v>279.62523830002601</v>
      </c>
    </row>
    <row r="525" spans="1:33" x14ac:dyDescent="0.3">
      <c r="A525">
        <v>524</v>
      </c>
      <c r="B525" s="15">
        <v>-2.1211859090902601</v>
      </c>
      <c r="C525" s="15">
        <v>2.3102740834098099</v>
      </c>
      <c r="D525" s="15">
        <v>3.8566236501615401</v>
      </c>
      <c r="E525" s="15">
        <v>2.50103881806811</v>
      </c>
      <c r="F525" s="15">
        <v>0</v>
      </c>
      <c r="G525" s="15">
        <v>0</v>
      </c>
      <c r="H525" s="15">
        <v>0</v>
      </c>
      <c r="I525" s="15">
        <v>0</v>
      </c>
      <c r="J525" s="15">
        <v>4.6798781729751999</v>
      </c>
      <c r="K525" s="15">
        <v>4.3257926410582401</v>
      </c>
      <c r="L525" s="15">
        <v>3.7726990003391898</v>
      </c>
      <c r="M525" s="15">
        <v>3.1875178260905002</v>
      </c>
      <c r="N525" s="15">
        <v>2.35587801631605</v>
      </c>
      <c r="O525" s="15">
        <v>3.7517135977568201</v>
      </c>
      <c r="P525" s="15">
        <v>4.8571961112378199</v>
      </c>
      <c r="Q525" s="15">
        <v>3.8748217166526402</v>
      </c>
      <c r="R525" s="15">
        <v>1.8253050685951899</v>
      </c>
      <c r="S525" s="15">
        <v>0.778617344655814</v>
      </c>
      <c r="T525" s="15">
        <v>6.57306121457647E-2</v>
      </c>
      <c r="U525" s="15">
        <v>0.25315083496341501</v>
      </c>
      <c r="V525" s="15">
        <v>0</v>
      </c>
      <c r="W525" s="15">
        <v>0</v>
      </c>
      <c r="X525" s="15">
        <v>0.90954607867666204</v>
      </c>
      <c r="Y525" s="15">
        <v>5.5313133345015003E-2</v>
      </c>
      <c r="Z525" s="15">
        <v>1.8562341943318302E-2</v>
      </c>
      <c r="AA525" s="15">
        <v>-0.201933632940414</v>
      </c>
      <c r="AB525" s="15">
        <v>0.134336254734475</v>
      </c>
      <c r="AC525" s="15">
        <v>6.39184449131351E-2</v>
      </c>
      <c r="AE525">
        <f t="array" ref="AE525">IF(COUNTIF('Cost regression results'!$H$7:$H$10,1)=0,EXP(SUMPRODUCT(--B525:AC525,TRANSPOSE('Cost regression results'!$H$3:$H$30)))/(1+EXP(SUMPRODUCT(--B525:AC525,TRANSPOSE('Cost regression results'!$H$3:$H$30)))),1)</f>
        <v>0.11220145064616514</v>
      </c>
      <c r="AF525">
        <f>'cost part 2 bs coef'!AE525</f>
        <v>2542.813148113717</v>
      </c>
      <c r="AG525">
        <f t="shared" si="8"/>
        <v>285.30732394050102</v>
      </c>
    </row>
    <row r="526" spans="1:33" x14ac:dyDescent="0.3">
      <c r="A526">
        <v>525</v>
      </c>
      <c r="B526" s="15">
        <v>-2.2237139319102299</v>
      </c>
      <c r="C526" s="15">
        <v>2.2928165039228898</v>
      </c>
      <c r="D526" s="15">
        <v>2.92279327111167</v>
      </c>
      <c r="E526" s="15">
        <v>2.6960945041679998</v>
      </c>
      <c r="F526" s="15">
        <v>0</v>
      </c>
      <c r="G526" s="15">
        <v>0</v>
      </c>
      <c r="H526" s="15">
        <v>0</v>
      </c>
      <c r="I526" s="15">
        <v>0</v>
      </c>
      <c r="J526" s="15">
        <v>4.7132064712045798</v>
      </c>
      <c r="K526" s="15">
        <v>4.70185474151784</v>
      </c>
      <c r="L526" s="15">
        <v>4.0501135179863201</v>
      </c>
      <c r="M526" s="15">
        <v>2.8782106509921199</v>
      </c>
      <c r="N526" s="15">
        <v>2.6054319961872201</v>
      </c>
      <c r="O526" s="15">
        <v>4.1889240597000796</v>
      </c>
      <c r="P526" s="15">
        <v>4.6464228932127201</v>
      </c>
      <c r="Q526" s="15">
        <v>3.9152496544888602</v>
      </c>
      <c r="R526" s="15">
        <v>2.1030437258905201</v>
      </c>
      <c r="S526" s="15">
        <v>0.64818967028329699</v>
      </c>
      <c r="T526" s="15">
        <v>0.15223896826000499</v>
      </c>
      <c r="U526" s="15">
        <v>0.27176731053620801</v>
      </c>
      <c r="V526" s="15">
        <v>0</v>
      </c>
      <c r="W526" s="15">
        <v>0</v>
      </c>
      <c r="X526" s="15">
        <v>0.848624621777607</v>
      </c>
      <c r="Y526" s="15">
        <v>2.9351159661688098E-2</v>
      </c>
      <c r="Z526" s="15">
        <v>2.4222040657640199E-2</v>
      </c>
      <c r="AA526" s="15">
        <v>-0.179718543523402</v>
      </c>
      <c r="AB526" s="15">
        <v>0.140055096584837</v>
      </c>
      <c r="AC526" s="15">
        <v>0.11723784370623</v>
      </c>
      <c r="AE526">
        <f t="array" ref="AE526">IF(COUNTIF('Cost regression results'!$H$7:$H$10,1)=0,EXP(SUMPRODUCT(--B526:AC526,TRANSPOSE('Cost regression results'!$H$3:$H$30)))/(1+EXP(SUMPRODUCT(--B526:AC526,TRANSPOSE('Cost regression results'!$H$3:$H$30)))),1)</f>
        <v>0.11022642194721669</v>
      </c>
      <c r="AF526">
        <f>'cost part 2 bs coef'!AE526</f>
        <v>2480.3033420185347</v>
      </c>
      <c r="AG526">
        <f t="shared" si="8"/>
        <v>273.39496273442671</v>
      </c>
    </row>
    <row r="527" spans="1:33" x14ac:dyDescent="0.3">
      <c r="A527">
        <v>526</v>
      </c>
      <c r="B527" s="15">
        <v>-2.1175095233049102</v>
      </c>
      <c r="C527" s="15">
        <v>2.1011375640162302</v>
      </c>
      <c r="D527" s="15">
        <v>3.1968369582746199</v>
      </c>
      <c r="E527" s="15">
        <v>2.6086842466733802</v>
      </c>
      <c r="F527" s="15">
        <v>0</v>
      </c>
      <c r="G527" s="15">
        <v>0</v>
      </c>
      <c r="H527" s="15">
        <v>0</v>
      </c>
      <c r="I527" s="15">
        <v>0</v>
      </c>
      <c r="J527" s="15">
        <v>4.8233987487690397</v>
      </c>
      <c r="K527" s="15">
        <v>4.9249671761647997</v>
      </c>
      <c r="L527" s="15">
        <v>4.4256205139397604</v>
      </c>
      <c r="M527" s="15">
        <v>2.94612200231313</v>
      </c>
      <c r="N527" s="15">
        <v>2.33544256960898</v>
      </c>
      <c r="O527" s="15">
        <v>4.0675863763524696</v>
      </c>
      <c r="P527" s="15">
        <v>3.7976314622288498</v>
      </c>
      <c r="Q527" s="15">
        <v>3.8090887755062801</v>
      </c>
      <c r="R527" s="15">
        <v>2.7316653534673301</v>
      </c>
      <c r="S527" s="15">
        <v>0.59615255591932104</v>
      </c>
      <c r="T527" s="15">
        <v>0.15997882162708199</v>
      </c>
      <c r="U527" s="15">
        <v>0.31036091822969702</v>
      </c>
      <c r="V527" s="15">
        <v>0</v>
      </c>
      <c r="W527" s="15">
        <v>0</v>
      </c>
      <c r="X527" s="15">
        <v>0.96111291364767104</v>
      </c>
      <c r="Y527" s="15">
        <v>4.6041585034739298E-2</v>
      </c>
      <c r="Z527" s="15">
        <v>2.27181389212937E-2</v>
      </c>
      <c r="AA527" s="15">
        <v>-0.27408513987243199</v>
      </c>
      <c r="AB527" s="15">
        <v>8.2073857149335405E-2</v>
      </c>
      <c r="AC527" s="15">
        <v>0.103833878953147</v>
      </c>
      <c r="AE527">
        <f t="array" ref="AE527">IF(COUNTIF('Cost regression results'!$H$7:$H$10,1)=0,EXP(SUMPRODUCT(--B527:AC527,TRANSPOSE('Cost regression results'!$H$3:$H$30)))/(1+EXP(SUMPRODUCT(--B527:AC527,TRANSPOSE('Cost regression results'!$H$3:$H$30)))),1)</f>
        <v>0.1220205838321599</v>
      </c>
      <c r="AF527">
        <f>'cost part 2 bs coef'!AE527</f>
        <v>2522.1174631020713</v>
      </c>
      <c r="AG527">
        <f t="shared" si="8"/>
        <v>307.75024534100072</v>
      </c>
    </row>
    <row r="528" spans="1:33" x14ac:dyDescent="0.3">
      <c r="A528">
        <v>527</v>
      </c>
      <c r="B528" s="15">
        <v>-2.1247175955472599</v>
      </c>
      <c r="C528" s="15">
        <v>2.1516882474842798</v>
      </c>
      <c r="D528" s="15">
        <v>3.5248741397283601</v>
      </c>
      <c r="E528" s="15">
        <v>2.2271772847735001</v>
      </c>
      <c r="F528" s="15">
        <v>0</v>
      </c>
      <c r="G528" s="15">
        <v>0</v>
      </c>
      <c r="H528" s="15">
        <v>0</v>
      </c>
      <c r="I528" s="15">
        <v>0</v>
      </c>
      <c r="J528" s="15">
        <v>5.1705363654832297</v>
      </c>
      <c r="K528" s="15">
        <v>4.1562585614544103</v>
      </c>
      <c r="L528" s="15">
        <v>4.5240370052372203</v>
      </c>
      <c r="M528" s="15">
        <v>2.8062268603278202</v>
      </c>
      <c r="N528" s="15">
        <v>2.5554343554247199</v>
      </c>
      <c r="O528" s="15">
        <v>3.91722997467871</v>
      </c>
      <c r="P528" s="15">
        <v>4.3121444412713101</v>
      </c>
      <c r="Q528" s="15">
        <v>3.83665084691469</v>
      </c>
      <c r="R528" s="15">
        <v>1.72456322228229</v>
      </c>
      <c r="S528" s="15">
        <v>0.78320781350880297</v>
      </c>
      <c r="T528" s="15">
        <v>0.10348271679967</v>
      </c>
      <c r="U528" s="15">
        <v>0.25366263856538601</v>
      </c>
      <c r="V528" s="15">
        <v>0</v>
      </c>
      <c r="W528" s="15">
        <v>0</v>
      </c>
      <c r="X528" s="15">
        <v>1.1306938505223401</v>
      </c>
      <c r="Y528" s="15">
        <v>7.9571767700040902E-2</v>
      </c>
      <c r="Z528" s="15">
        <v>2.4575711315793499E-2</v>
      </c>
      <c r="AA528" s="15">
        <v>-0.20138140814887601</v>
      </c>
      <c r="AB528" s="15">
        <v>8.50847672235093E-2</v>
      </c>
      <c r="AC528" s="15">
        <v>0.127753016267009</v>
      </c>
      <c r="AE528">
        <f t="array" ref="AE528">IF(COUNTIF('Cost regression results'!$H$7:$H$10,1)=0,EXP(SUMPRODUCT(--B528:AC528,TRANSPOSE('Cost regression results'!$H$3:$H$30)))/(1+EXP(SUMPRODUCT(--B528:AC528,TRANSPOSE('Cost regression results'!$H$3:$H$30)))),1)</f>
        <v>0.11522589308155201</v>
      </c>
      <c r="AF528">
        <f>'cost part 2 bs coef'!AE528</f>
        <v>2556.2108008832611</v>
      </c>
      <c r="AG528">
        <f t="shared" si="8"/>
        <v>294.54167243648305</v>
      </c>
    </row>
    <row r="529" spans="1:33" x14ac:dyDescent="0.3">
      <c r="A529">
        <v>528</v>
      </c>
      <c r="B529" s="15">
        <v>-2.2667098107991599</v>
      </c>
      <c r="C529" s="15">
        <v>1.8087005792723101</v>
      </c>
      <c r="D529" s="15">
        <v>3.0742866374102502</v>
      </c>
      <c r="E529" s="15">
        <v>2.44869825420168</v>
      </c>
      <c r="F529" s="15">
        <v>0</v>
      </c>
      <c r="G529" s="15">
        <v>0</v>
      </c>
      <c r="H529" s="15">
        <v>0</v>
      </c>
      <c r="I529" s="15">
        <v>0</v>
      </c>
      <c r="J529" s="15">
        <v>5.2965368417417098</v>
      </c>
      <c r="K529" s="15">
        <v>4.3126193557056398</v>
      </c>
      <c r="L529" s="15">
        <v>4.48165409360828</v>
      </c>
      <c r="M529" s="15">
        <v>2.65711367357645</v>
      </c>
      <c r="N529" s="15">
        <v>2.6355703484479398</v>
      </c>
      <c r="O529" s="15">
        <v>4.0166156825471697</v>
      </c>
      <c r="P529" s="15">
        <v>3.4845085559693101</v>
      </c>
      <c r="Q529" s="15">
        <v>3.9176155450792698</v>
      </c>
      <c r="R529" s="15">
        <v>1.4078483793743399</v>
      </c>
      <c r="S529" s="15">
        <v>0.655060671662548</v>
      </c>
      <c r="T529" s="15">
        <v>0.186208709675693</v>
      </c>
      <c r="U529" s="15">
        <v>0.25058614769322901</v>
      </c>
      <c r="V529" s="15">
        <v>0</v>
      </c>
      <c r="W529" s="15">
        <v>0</v>
      </c>
      <c r="X529" s="15">
        <v>1.0353902994351001</v>
      </c>
      <c r="Y529" s="15">
        <v>8.0294324224621599E-2</v>
      </c>
      <c r="Z529" s="15">
        <v>1.9650702799555098E-2</v>
      </c>
      <c r="AA529" s="15">
        <v>-0.18383779528456301</v>
      </c>
      <c r="AB529" s="15">
        <v>0.15481382970365101</v>
      </c>
      <c r="AC529" s="15">
        <v>9.9265029949676495E-2</v>
      </c>
      <c r="AE529">
        <f t="array" ref="AE529">IF(COUNTIF('Cost regression results'!$H$7:$H$10,1)=0,EXP(SUMPRODUCT(--B529:AC529,TRANSPOSE('Cost regression results'!$H$3:$H$30)))/(1+EXP(SUMPRODUCT(--B529:AC529,TRANSPOSE('Cost regression results'!$H$3:$H$30)))),1)</f>
        <v>0.10965630450242186</v>
      </c>
      <c r="AF529">
        <f>'cost part 2 bs coef'!AE529</f>
        <v>2430.8520752757654</v>
      </c>
      <c r="AG529">
        <f t="shared" si="8"/>
        <v>266.55825536678344</v>
      </c>
    </row>
    <row r="530" spans="1:33" x14ac:dyDescent="0.3">
      <c r="A530">
        <v>529</v>
      </c>
      <c r="B530" s="15">
        <v>-2.2327259150023502</v>
      </c>
      <c r="C530" s="15">
        <v>2.0015512406365699</v>
      </c>
      <c r="D530" s="15">
        <v>3.3659062522569299</v>
      </c>
      <c r="E530" s="15">
        <v>2.4955048890581102</v>
      </c>
      <c r="F530" s="15">
        <v>0</v>
      </c>
      <c r="G530" s="15">
        <v>0</v>
      </c>
      <c r="H530" s="15">
        <v>0</v>
      </c>
      <c r="I530" s="15">
        <v>0</v>
      </c>
      <c r="J530" s="15">
        <v>4.8267166912384099</v>
      </c>
      <c r="K530" s="15">
        <v>4.7082317414932202</v>
      </c>
      <c r="L530" s="15">
        <v>4.3501914171537699</v>
      </c>
      <c r="M530" s="15">
        <v>2.6631924504093099</v>
      </c>
      <c r="N530" s="15">
        <v>2.3681107353366699</v>
      </c>
      <c r="O530" s="15">
        <v>3.9435093713554501</v>
      </c>
      <c r="P530" s="15">
        <v>5.0156527501713004</v>
      </c>
      <c r="Q530" s="15">
        <v>3.86933403710424</v>
      </c>
      <c r="R530" s="15">
        <v>1.5611468781653901</v>
      </c>
      <c r="S530" s="15">
        <v>0.65576715893525905</v>
      </c>
      <c r="T530" s="15">
        <v>0.17216166957364801</v>
      </c>
      <c r="U530" s="15">
        <v>0.30833204065865</v>
      </c>
      <c r="V530" s="15">
        <v>0</v>
      </c>
      <c r="W530" s="15">
        <v>0</v>
      </c>
      <c r="X530" s="15">
        <v>1.06704175430075</v>
      </c>
      <c r="Y530" s="15">
        <v>5.9714976487601198E-2</v>
      </c>
      <c r="Z530" s="15">
        <v>2.1943463986602501E-2</v>
      </c>
      <c r="AA530" s="15">
        <v>-0.18434861637559</v>
      </c>
      <c r="AB530" s="15">
        <v>0.13298904044413101</v>
      </c>
      <c r="AC530" s="15">
        <v>0.100253736639216</v>
      </c>
      <c r="AE530">
        <f t="array" ref="AE530">IF(COUNTIF('Cost regression results'!$H$7:$H$10,1)=0,EXP(SUMPRODUCT(--B530:AC530,TRANSPOSE('Cost regression results'!$H$3:$H$30)))/(1+EXP(SUMPRODUCT(--B530:AC530,TRANSPOSE('Cost regression results'!$H$3:$H$30)))),1)</f>
        <v>0.11145893178672683</v>
      </c>
      <c r="AF530">
        <f>'cost part 2 bs coef'!AE530</f>
        <v>2490.5494627593553</v>
      </c>
      <c r="AG530">
        <f t="shared" si="8"/>
        <v>277.59398268116416</v>
      </c>
    </row>
    <row r="531" spans="1:33" x14ac:dyDescent="0.3">
      <c r="A531">
        <v>530</v>
      </c>
      <c r="B531" s="15">
        <v>-2.2510013013918302</v>
      </c>
      <c r="C531" s="15">
        <v>2.1001257119728001</v>
      </c>
      <c r="D531" s="15">
        <v>3.7867588154471901</v>
      </c>
      <c r="E531" s="15">
        <v>2.07983068670115</v>
      </c>
      <c r="F531" s="15">
        <v>0</v>
      </c>
      <c r="G531" s="15">
        <v>0</v>
      </c>
      <c r="H531" s="15">
        <v>0</v>
      </c>
      <c r="I531" s="15">
        <v>0</v>
      </c>
      <c r="J531" s="15">
        <v>4.9580066157126801</v>
      </c>
      <c r="K531" s="15">
        <v>4.5223167059279596</v>
      </c>
      <c r="L531" s="15">
        <v>4.2614652948549701</v>
      </c>
      <c r="M531" s="15">
        <v>3.3252260729801799</v>
      </c>
      <c r="N531" s="15">
        <v>2.4265884369571902</v>
      </c>
      <c r="O531" s="15">
        <v>3.8962770892152698</v>
      </c>
      <c r="P531" s="15">
        <v>4.5399777340025897</v>
      </c>
      <c r="Q531" s="15">
        <v>3.6666547208528</v>
      </c>
      <c r="R531" s="15">
        <v>2.51116890538853</v>
      </c>
      <c r="S531" s="15">
        <v>0.67909316103188899</v>
      </c>
      <c r="T531" s="15">
        <v>0.17075572434236899</v>
      </c>
      <c r="U531" s="15">
        <v>0.19385406693566501</v>
      </c>
      <c r="V531" s="15">
        <v>0</v>
      </c>
      <c r="W531" s="15">
        <v>0</v>
      </c>
      <c r="X531" s="15">
        <v>0.88879187437507001</v>
      </c>
      <c r="Y531" s="15">
        <v>0.16994094562978199</v>
      </c>
      <c r="Z531" s="15">
        <v>2.35492038851274E-2</v>
      </c>
      <c r="AA531" s="15">
        <v>-0.17365781464159899</v>
      </c>
      <c r="AB531" s="15">
        <v>0.11248087949479001</v>
      </c>
      <c r="AC531" s="15">
        <v>7.4216810833771393E-2</v>
      </c>
      <c r="AE531">
        <f t="array" ref="AE531">IF(COUNTIF('Cost regression results'!$H$7:$H$10,1)=0,EXP(SUMPRODUCT(--B531:AC531,TRANSPOSE('Cost regression results'!$H$3:$H$30)))/(1+EXP(SUMPRODUCT(--B531:AC531,TRANSPOSE('Cost regression results'!$H$3:$H$30)))),1)</f>
        <v>0.10941505245302539</v>
      </c>
      <c r="AF531">
        <f>'cost part 2 bs coef'!AE531</f>
        <v>2510.7178074014814</v>
      </c>
      <c r="AG531">
        <f t="shared" si="8"/>
        <v>274.71032059157801</v>
      </c>
    </row>
    <row r="532" spans="1:33" x14ac:dyDescent="0.3">
      <c r="A532">
        <v>531</v>
      </c>
      <c r="B532" s="15">
        <v>-2.15365822991996</v>
      </c>
      <c r="C532" s="15">
        <v>1.9665635909430901</v>
      </c>
      <c r="D532" s="15">
        <v>3.8184728444845599</v>
      </c>
      <c r="E532" s="15">
        <v>2.3136199148925098</v>
      </c>
      <c r="F532" s="15">
        <v>0</v>
      </c>
      <c r="G532" s="15">
        <v>0</v>
      </c>
      <c r="H532" s="15">
        <v>0</v>
      </c>
      <c r="I532" s="15">
        <v>0</v>
      </c>
      <c r="J532" s="15">
        <v>4.8568650714395396</v>
      </c>
      <c r="K532" s="15">
        <v>4.6848648387136702</v>
      </c>
      <c r="L532" s="15">
        <v>4.24920153635576</v>
      </c>
      <c r="M532" s="15">
        <v>3.0822399594458298</v>
      </c>
      <c r="N532" s="15">
        <v>2.4180277134674801</v>
      </c>
      <c r="O532" s="15">
        <v>4.0876159809097397</v>
      </c>
      <c r="P532" s="15">
        <v>4.7189052165690599</v>
      </c>
      <c r="Q532" s="15">
        <v>3.68893940817419</v>
      </c>
      <c r="R532" s="15">
        <v>1.90563433698303</v>
      </c>
      <c r="S532" s="15">
        <v>0.48674959089673298</v>
      </c>
      <c r="T532" s="15">
        <v>0.15463396355171199</v>
      </c>
      <c r="U532" s="15">
        <v>0.31189028758231102</v>
      </c>
      <c r="V532" s="15">
        <v>0</v>
      </c>
      <c r="W532" s="15">
        <v>0</v>
      </c>
      <c r="X532" s="15">
        <v>1.1148416557252001</v>
      </c>
      <c r="Y532" s="15">
        <v>9.1382485127452603E-2</v>
      </c>
      <c r="Z532" s="15">
        <v>2.04321188195331E-2</v>
      </c>
      <c r="AA532" s="15">
        <v>-0.24242056381850499</v>
      </c>
      <c r="AB532" s="15">
        <v>0.11358709520407299</v>
      </c>
      <c r="AC532" s="15">
        <v>7.3960107366529804E-2</v>
      </c>
      <c r="AE532">
        <f t="array" ref="AE532">IF(COUNTIF('Cost regression results'!$H$7:$H$10,1)=0,EXP(SUMPRODUCT(--B532:AC532,TRANSPOSE('Cost regression results'!$H$3:$H$30)))/(1+EXP(SUMPRODUCT(--B532:AC532,TRANSPOSE('Cost regression results'!$H$3:$H$30)))),1)</f>
        <v>0.11781078421302855</v>
      </c>
      <c r="AF532">
        <f>'cost part 2 bs coef'!AE532</f>
        <v>2593.3801444323071</v>
      </c>
      <c r="AG532">
        <f t="shared" si="8"/>
        <v>305.52814857806737</v>
      </c>
    </row>
    <row r="533" spans="1:33" x14ac:dyDescent="0.3">
      <c r="A533">
        <v>532</v>
      </c>
      <c r="B533" s="15">
        <v>-2.2006894048210999</v>
      </c>
      <c r="C533" s="15">
        <v>2.0655750255510799</v>
      </c>
      <c r="D533" s="15">
        <v>2.9490519148480399</v>
      </c>
      <c r="E533" s="15">
        <v>2.6522687339714399</v>
      </c>
      <c r="F533" s="15">
        <v>0</v>
      </c>
      <c r="G533" s="15">
        <v>0</v>
      </c>
      <c r="H533" s="15">
        <v>0</v>
      </c>
      <c r="I533" s="15">
        <v>0</v>
      </c>
      <c r="J533" s="15">
        <v>5.5063618671508499</v>
      </c>
      <c r="K533" s="15">
        <v>4.37734667878635</v>
      </c>
      <c r="L533" s="15">
        <v>3.9538273802816999</v>
      </c>
      <c r="M533" s="15">
        <v>2.7884963744758098</v>
      </c>
      <c r="N533" s="15">
        <v>2.5337710115339198</v>
      </c>
      <c r="O533" s="15">
        <v>4.08158839878097</v>
      </c>
      <c r="P533" s="15">
        <v>5.2795269645716001</v>
      </c>
      <c r="Q533" s="15">
        <v>4.0030551325074297</v>
      </c>
      <c r="R533" s="15">
        <v>1.57756883870943</v>
      </c>
      <c r="S533" s="15">
        <v>0.52896684607268796</v>
      </c>
      <c r="T533" s="15">
        <v>0.14281701218785101</v>
      </c>
      <c r="U533" s="15">
        <v>0.33679684050228897</v>
      </c>
      <c r="V533" s="15">
        <v>0</v>
      </c>
      <c r="W533" s="15">
        <v>0</v>
      </c>
      <c r="X533" s="15">
        <v>1.1313714301654101</v>
      </c>
      <c r="Y533" s="15">
        <v>9.9032109126373405E-2</v>
      </c>
      <c r="Z533" s="15">
        <v>2.20929816676614E-2</v>
      </c>
      <c r="AA533" s="15">
        <v>-0.214121508921672</v>
      </c>
      <c r="AB533" s="15">
        <v>8.3172813733889503E-2</v>
      </c>
      <c r="AC533" s="15">
        <v>0.115523019242014</v>
      </c>
      <c r="AE533">
        <f t="array" ref="AE533">IF(COUNTIF('Cost regression results'!$H$7:$H$10,1)=0,EXP(SUMPRODUCT(--B533:AC533,TRANSPOSE('Cost regression results'!$H$3:$H$30)))/(1+EXP(SUMPRODUCT(--B533:AC533,TRANSPOSE('Cost regression results'!$H$3:$H$30)))),1)</f>
        <v>0.11171541403923631</v>
      </c>
      <c r="AF533">
        <f>'cost part 2 bs coef'!AE533</f>
        <v>2528.7430156380565</v>
      </c>
      <c r="AG533">
        <f t="shared" si="8"/>
        <v>282.49957299083252</v>
      </c>
    </row>
    <row r="534" spans="1:33" x14ac:dyDescent="0.3">
      <c r="A534">
        <v>533</v>
      </c>
      <c r="B534" s="15">
        <v>-2.1803464134218</v>
      </c>
      <c r="C534" s="15">
        <v>2.3859094046437801</v>
      </c>
      <c r="D534" s="15">
        <v>3.7515716193322799</v>
      </c>
      <c r="E534" s="15">
        <v>2.4378508830791601</v>
      </c>
      <c r="F534" s="15">
        <v>0</v>
      </c>
      <c r="G534" s="15">
        <v>0</v>
      </c>
      <c r="H534" s="15">
        <v>0</v>
      </c>
      <c r="I534" s="15">
        <v>0</v>
      </c>
      <c r="J534" s="15">
        <v>4.8095734543511703</v>
      </c>
      <c r="K534" s="15">
        <v>4.2655904694108697</v>
      </c>
      <c r="L534" s="15">
        <v>5.28499630148713</v>
      </c>
      <c r="M534" s="15">
        <v>3.0133728395077801</v>
      </c>
      <c r="N534" s="15">
        <v>2.2084033425333498</v>
      </c>
      <c r="O534" s="15">
        <v>4.03876931648169</v>
      </c>
      <c r="P534" s="15">
        <v>4.35737772949863</v>
      </c>
      <c r="Q534" s="15">
        <v>3.8946194657561302</v>
      </c>
      <c r="R534" s="15">
        <v>1.9299549934851901</v>
      </c>
      <c r="S534" s="15">
        <v>0.56730657964369002</v>
      </c>
      <c r="T534" s="15">
        <v>8.1956438439141702E-2</v>
      </c>
      <c r="U534" s="15">
        <v>0.248814884866594</v>
      </c>
      <c r="V534" s="15">
        <v>0</v>
      </c>
      <c r="W534" s="15">
        <v>0</v>
      </c>
      <c r="X534" s="15">
        <v>0.99350882330152501</v>
      </c>
      <c r="Y534" s="15">
        <v>6.2729265427505398E-2</v>
      </c>
      <c r="Z534" s="15">
        <v>2.1484561874184401E-2</v>
      </c>
      <c r="AA534" s="15">
        <v>-0.13924501125474301</v>
      </c>
      <c r="AB534" s="15">
        <v>0.12448563331677499</v>
      </c>
      <c r="AC534" s="15">
        <v>0.134721817880951</v>
      </c>
      <c r="AE534">
        <f t="array" ref="AE534">IF(COUNTIF('Cost regression results'!$H$7:$H$10,1)=0,EXP(SUMPRODUCT(--B534:AC534,TRANSPOSE('Cost regression results'!$H$3:$H$30)))/(1+EXP(SUMPRODUCT(--B534:AC534,TRANSPOSE('Cost regression results'!$H$3:$H$30)))),1)</f>
        <v>0.1077984126621739</v>
      </c>
      <c r="AF534">
        <f>'cost part 2 bs coef'!AE534</f>
        <v>2473.1703680373189</v>
      </c>
      <c r="AG534">
        <f t="shared" si="8"/>
        <v>266.60383991754736</v>
      </c>
    </row>
    <row r="535" spans="1:33" x14ac:dyDescent="0.3">
      <c r="A535">
        <v>534</v>
      </c>
      <c r="B535" s="15">
        <v>-2.2711478935398199</v>
      </c>
      <c r="C535" s="15">
        <v>2.1206418532850599</v>
      </c>
      <c r="D535" s="15">
        <v>3.43967457982939</v>
      </c>
      <c r="E535" s="15">
        <v>2.3344837546304702</v>
      </c>
      <c r="F535" s="15">
        <v>0</v>
      </c>
      <c r="G535" s="15">
        <v>0</v>
      </c>
      <c r="H535" s="15">
        <v>0</v>
      </c>
      <c r="I535" s="15">
        <v>0</v>
      </c>
      <c r="J535" s="15">
        <v>5.0858344510515296</v>
      </c>
      <c r="K535" s="15">
        <v>4.7651871463861903</v>
      </c>
      <c r="L535" s="15">
        <v>3.9401756661825398</v>
      </c>
      <c r="M535" s="15">
        <v>2.6784692741276701</v>
      </c>
      <c r="N535" s="15">
        <v>2.46258960494802</v>
      </c>
      <c r="O535" s="15">
        <v>4.0992968091803803</v>
      </c>
      <c r="P535" s="15">
        <v>4.3350609819749497</v>
      </c>
      <c r="Q535" s="15">
        <v>3.7090232231604601</v>
      </c>
      <c r="R535" s="15">
        <v>0.94398796357732295</v>
      </c>
      <c r="S535" s="15">
        <v>0.58491202118997898</v>
      </c>
      <c r="T535" s="15">
        <v>0.18336639927829501</v>
      </c>
      <c r="U535" s="15">
        <v>0.32580042244563201</v>
      </c>
      <c r="V535" s="15">
        <v>0</v>
      </c>
      <c r="W535" s="15">
        <v>0</v>
      </c>
      <c r="X535" s="15">
        <v>1.11972094524323</v>
      </c>
      <c r="Y535" s="15">
        <v>4.7955472440341498E-2</v>
      </c>
      <c r="Z535" s="15">
        <v>2.2052129804819701E-2</v>
      </c>
      <c r="AA535" s="15">
        <v>-0.16821466341035299</v>
      </c>
      <c r="AB535" s="15">
        <v>0.12926882794226399</v>
      </c>
      <c r="AC535" s="15">
        <v>0.108578275763279</v>
      </c>
      <c r="AE535">
        <f t="array" ref="AE535">IF(COUNTIF('Cost regression results'!$H$7:$H$10,1)=0,EXP(SUMPRODUCT(--B535:AC535,TRANSPOSE('Cost regression results'!$H$3:$H$30)))/(1+EXP(SUMPRODUCT(--B535:AC535,TRANSPOSE('Cost regression results'!$H$3:$H$30)))),1)</f>
        <v>0.10878444329751041</v>
      </c>
      <c r="AF535">
        <f>'cost part 2 bs coef'!AE535</f>
        <v>2499.1250749040378</v>
      </c>
      <c r="AG535">
        <f t="shared" si="8"/>
        <v>271.86593000428473</v>
      </c>
    </row>
    <row r="536" spans="1:33" x14ac:dyDescent="0.3">
      <c r="A536">
        <v>535</v>
      </c>
      <c r="B536" s="15">
        <v>-2.2445601073849799</v>
      </c>
      <c r="C536" s="15">
        <v>2.0779227432641298</v>
      </c>
      <c r="D536" s="15">
        <v>2.9386722862650601</v>
      </c>
      <c r="E536" s="15">
        <v>2.7631322425464799</v>
      </c>
      <c r="F536" s="15">
        <v>0</v>
      </c>
      <c r="G536" s="15">
        <v>0</v>
      </c>
      <c r="H536" s="15">
        <v>0</v>
      </c>
      <c r="I536" s="15">
        <v>0</v>
      </c>
      <c r="J536" s="15">
        <v>4.7650291765934201</v>
      </c>
      <c r="K536" s="15">
        <v>4.5981381847779303</v>
      </c>
      <c r="L536" s="15">
        <v>4.3406021060620503</v>
      </c>
      <c r="M536" s="15">
        <v>3.0355510928121601</v>
      </c>
      <c r="N536" s="15">
        <v>2.51161383653753</v>
      </c>
      <c r="O536" s="15">
        <v>3.9794101905144301</v>
      </c>
      <c r="P536" s="15">
        <v>4.87144350327201</v>
      </c>
      <c r="Q536" s="15">
        <v>3.8057954230823601</v>
      </c>
      <c r="R536" s="15">
        <v>1.9055558411540101</v>
      </c>
      <c r="S536" s="15">
        <v>0.591651996274007</v>
      </c>
      <c r="T536" s="15">
        <v>0.155855588650788</v>
      </c>
      <c r="U536" s="15">
        <v>0.25772642056355199</v>
      </c>
      <c r="V536" s="15">
        <v>0</v>
      </c>
      <c r="W536" s="15">
        <v>0</v>
      </c>
      <c r="X536" s="15">
        <v>1.0816415636952801</v>
      </c>
      <c r="Y536" s="15">
        <v>9.5306475719616299E-2</v>
      </c>
      <c r="Z536" s="15">
        <v>2.2031509476961801E-2</v>
      </c>
      <c r="AA536" s="15">
        <v>-0.2064777209583</v>
      </c>
      <c r="AB536" s="15">
        <v>0.10067938116660199</v>
      </c>
      <c r="AC536" s="15">
        <v>0.14827184817516201</v>
      </c>
      <c r="AE536">
        <f t="array" ref="AE536">IF(COUNTIF('Cost regression results'!$H$7:$H$10,1)=0,EXP(SUMPRODUCT(--B536:AC536,TRANSPOSE('Cost regression results'!$H$3:$H$30)))/(1+EXP(SUMPRODUCT(--B536:AC536,TRANSPOSE('Cost regression results'!$H$3:$H$30)))),1)</f>
        <v>0.10869638642700702</v>
      </c>
      <c r="AF536">
        <f>'cost part 2 bs coef'!AE536</f>
        <v>2546.7649490604958</v>
      </c>
      <c r="AG536">
        <f t="shared" si="8"/>
        <v>276.82414704183651</v>
      </c>
    </row>
    <row r="537" spans="1:33" x14ac:dyDescent="0.3">
      <c r="A537">
        <v>536</v>
      </c>
      <c r="B537" s="15">
        <v>-2.34514761296473</v>
      </c>
      <c r="C537" s="15">
        <v>2.1737982484341498</v>
      </c>
      <c r="D537" s="15">
        <v>3.2936138406383302</v>
      </c>
      <c r="E537" s="15">
        <v>2.6569727678468</v>
      </c>
      <c r="F537" s="15">
        <v>0</v>
      </c>
      <c r="G537" s="15">
        <v>0</v>
      </c>
      <c r="H537" s="15">
        <v>0</v>
      </c>
      <c r="I537" s="15">
        <v>0</v>
      </c>
      <c r="J537" s="15">
        <v>4.9465857490114402</v>
      </c>
      <c r="K537" s="15">
        <v>4.57754197803638</v>
      </c>
      <c r="L537" s="15">
        <v>3.8434280430877701</v>
      </c>
      <c r="M537" s="15">
        <v>3.0099533258456801</v>
      </c>
      <c r="N537" s="15">
        <v>2.49837845043302</v>
      </c>
      <c r="O537" s="15">
        <v>4.0971317808643999</v>
      </c>
      <c r="P537" s="15">
        <v>3.8586461146539701</v>
      </c>
      <c r="Q537" s="15">
        <v>3.85138389905116</v>
      </c>
      <c r="R537" s="15">
        <v>2.1430923595214599</v>
      </c>
      <c r="S537" s="15">
        <v>0.60942857679141604</v>
      </c>
      <c r="T537" s="15">
        <v>0.150771045630959</v>
      </c>
      <c r="U537" s="15">
        <v>0.25858559240397799</v>
      </c>
      <c r="V537" s="15">
        <v>0</v>
      </c>
      <c r="W537" s="15">
        <v>0</v>
      </c>
      <c r="X537" s="15">
        <v>0.96111570253847101</v>
      </c>
      <c r="Y537" s="15">
        <v>0.153986761610164</v>
      </c>
      <c r="Z537" s="15">
        <v>2.1071964622883001E-2</v>
      </c>
      <c r="AA537" s="15">
        <v>-9.6529638221074701E-2</v>
      </c>
      <c r="AB537" s="15">
        <v>0.17570052368477401</v>
      </c>
      <c r="AC537" s="15">
        <v>5.7754370858330198E-2</v>
      </c>
      <c r="AE537">
        <f t="array" ref="AE537">IF(COUNTIF('Cost regression results'!$H$7:$H$10,1)=0,EXP(SUMPRODUCT(--B537:AC537,TRANSPOSE('Cost regression results'!$H$3:$H$30)))/(1+EXP(SUMPRODUCT(--B537:AC537,TRANSPOSE('Cost regression results'!$H$3:$H$30)))),1)</f>
        <v>9.8933875476493849E-2</v>
      </c>
      <c r="AF537">
        <f>'cost part 2 bs coef'!AE537</f>
        <v>2406.4166843671092</v>
      </c>
      <c r="AG537">
        <f t="shared" si="8"/>
        <v>238.07612859573277</v>
      </c>
    </row>
    <row r="538" spans="1:33" x14ac:dyDescent="0.3">
      <c r="A538">
        <v>537</v>
      </c>
      <c r="B538" s="15">
        <v>-2.1541225147145102</v>
      </c>
      <c r="C538" s="15">
        <v>2.2798162827693198</v>
      </c>
      <c r="D538" s="15">
        <v>3.64468771119004</v>
      </c>
      <c r="E538" s="15">
        <v>2.4312196955393999</v>
      </c>
      <c r="F538" s="15">
        <v>0</v>
      </c>
      <c r="G538" s="15">
        <v>0</v>
      </c>
      <c r="H538" s="15">
        <v>0</v>
      </c>
      <c r="I538" s="15">
        <v>0</v>
      </c>
      <c r="J538" s="15">
        <v>4.75377657553181</v>
      </c>
      <c r="K538" s="15">
        <v>4.2213378195702402</v>
      </c>
      <c r="L538" s="15">
        <v>3.7680365282278601</v>
      </c>
      <c r="M538" s="15">
        <v>2.6540551378211101</v>
      </c>
      <c r="N538" s="15">
        <v>2.6082743041497198</v>
      </c>
      <c r="O538" s="15">
        <v>4.1064052249384497</v>
      </c>
      <c r="P538" s="15">
        <v>5.2707608542922397</v>
      </c>
      <c r="Q538" s="15">
        <v>3.7088656817216199</v>
      </c>
      <c r="R538" s="15">
        <v>1.80949531291196</v>
      </c>
      <c r="S538" s="15">
        <v>0.71833020190199603</v>
      </c>
      <c r="T538" s="15">
        <v>0.13293327014043499</v>
      </c>
      <c r="U538" s="15">
        <v>0.30539616493032601</v>
      </c>
      <c r="V538" s="15">
        <v>0</v>
      </c>
      <c r="W538" s="15">
        <v>0</v>
      </c>
      <c r="X538" s="15">
        <v>1.0000314522568401</v>
      </c>
      <c r="Y538" s="15">
        <v>8.9022759131586998E-2</v>
      </c>
      <c r="Z538" s="15">
        <v>2.0522253937320101E-2</v>
      </c>
      <c r="AA538" s="15">
        <v>-0.24991468358333899</v>
      </c>
      <c r="AB538" s="15">
        <v>0.120657430152342</v>
      </c>
      <c r="AC538" s="15">
        <v>0.14837270013668499</v>
      </c>
      <c r="AE538">
        <f t="array" ref="AE538">IF(COUNTIF('Cost regression results'!$H$7:$H$10,1)=0,EXP(SUMPRODUCT(--B538:AC538,TRANSPOSE('Cost regression results'!$H$3:$H$30)))/(1+EXP(SUMPRODUCT(--B538:AC538,TRANSPOSE('Cost regression results'!$H$3:$H$30)))),1)</f>
        <v>0.11552014347689574</v>
      </c>
      <c r="AF538">
        <f>'cost part 2 bs coef'!AE538</f>
        <v>2458.2239963785969</v>
      </c>
      <c r="AG538">
        <f t="shared" si="8"/>
        <v>283.97438876000354</v>
      </c>
    </row>
    <row r="539" spans="1:33" x14ac:dyDescent="0.3">
      <c r="A539">
        <v>538</v>
      </c>
      <c r="B539" s="15">
        <v>-2.3259194242665302</v>
      </c>
      <c r="C539" s="15">
        <v>2.0149262990295602</v>
      </c>
      <c r="D539" s="15">
        <v>3.5963021421544599</v>
      </c>
      <c r="E539" s="15">
        <v>2.4488570259529601</v>
      </c>
      <c r="F539" s="15">
        <v>0</v>
      </c>
      <c r="G539" s="15">
        <v>0</v>
      </c>
      <c r="H539" s="15">
        <v>0</v>
      </c>
      <c r="I539" s="15">
        <v>0</v>
      </c>
      <c r="J539" s="15">
        <v>4.9640634643630399</v>
      </c>
      <c r="K539" s="15">
        <v>4.2789265205434104</v>
      </c>
      <c r="L539" s="15">
        <v>3.62943047521019</v>
      </c>
      <c r="M539" s="15">
        <v>2.5865862977077598</v>
      </c>
      <c r="N539" s="15">
        <v>2.57239463077343</v>
      </c>
      <c r="O539" s="15">
        <v>3.8530077856750098</v>
      </c>
      <c r="P539" s="15">
        <v>5.04850653324071</v>
      </c>
      <c r="Q539" s="15">
        <v>3.8301509235094202</v>
      </c>
      <c r="R539" s="15">
        <v>1.23944106101433</v>
      </c>
      <c r="S539" s="15">
        <v>0.66668241157921404</v>
      </c>
      <c r="T539" s="15">
        <v>0.21937775194263701</v>
      </c>
      <c r="U539" s="15">
        <v>0.29075299364622798</v>
      </c>
      <c r="V539" s="15">
        <v>0</v>
      </c>
      <c r="W539" s="15">
        <v>0</v>
      </c>
      <c r="X539" s="15">
        <v>0.96528442706341799</v>
      </c>
      <c r="Y539" s="15">
        <v>9.7771748045714105E-2</v>
      </c>
      <c r="Z539" s="15">
        <v>2.5500575059540499E-2</v>
      </c>
      <c r="AA539" s="15">
        <v>-0.117780662756893</v>
      </c>
      <c r="AB539" s="15">
        <v>0.109866750705733</v>
      </c>
      <c r="AC539" s="15">
        <v>8.8660643967459998E-2</v>
      </c>
      <c r="AE539">
        <f t="array" ref="AE539">IF(COUNTIF('Cost regression results'!$H$7:$H$10,1)=0,EXP(SUMPRODUCT(--B539:AC539,TRANSPOSE('Cost regression results'!$H$3:$H$30)))/(1+EXP(SUMPRODUCT(--B539:AC539,TRANSPOSE('Cost regression results'!$H$3:$H$30)))),1)</f>
        <v>0.10674854775386496</v>
      </c>
      <c r="AF539">
        <f>'cost part 2 bs coef'!AE539</f>
        <v>2608.7582823961029</v>
      </c>
      <c r="AG539">
        <f t="shared" si="8"/>
        <v>278.48115808665113</v>
      </c>
    </row>
    <row r="540" spans="1:33" x14ac:dyDescent="0.3">
      <c r="A540">
        <v>539</v>
      </c>
      <c r="B540" s="15">
        <v>-2.2167407809459601</v>
      </c>
      <c r="C540" s="15">
        <v>1.9866385766139401</v>
      </c>
      <c r="D540" s="15">
        <v>3.4361280150827298</v>
      </c>
      <c r="E540" s="15">
        <v>2.6545455079663798</v>
      </c>
      <c r="F540" s="15">
        <v>0</v>
      </c>
      <c r="G540" s="15">
        <v>0</v>
      </c>
      <c r="H540" s="15">
        <v>0</v>
      </c>
      <c r="I540" s="15">
        <v>0</v>
      </c>
      <c r="J540" s="15">
        <v>5.2167459590040304</v>
      </c>
      <c r="K540" s="15">
        <v>4.47394523117313</v>
      </c>
      <c r="L540" s="15">
        <v>4.2260584404205899</v>
      </c>
      <c r="M540" s="15">
        <v>2.7684852412274399</v>
      </c>
      <c r="N540" s="15">
        <v>2.6255883782857001</v>
      </c>
      <c r="O540" s="15">
        <v>4.1187147648161</v>
      </c>
      <c r="P540" s="15">
        <v>4.3555539219586699</v>
      </c>
      <c r="Q540" s="15">
        <v>3.9112365428969502</v>
      </c>
      <c r="R540" s="15">
        <v>1.03117981193576</v>
      </c>
      <c r="S540" s="15">
        <v>0.50940728747918795</v>
      </c>
      <c r="T540" s="15">
        <v>0.117620074052344</v>
      </c>
      <c r="U540" s="15">
        <v>0.322769201287681</v>
      </c>
      <c r="V540" s="15">
        <v>0</v>
      </c>
      <c r="W540" s="15">
        <v>0</v>
      </c>
      <c r="X540" s="15">
        <v>1.0073814776632399</v>
      </c>
      <c r="Y540" s="15">
        <v>0.10108996925274499</v>
      </c>
      <c r="Z540" s="15">
        <v>2.3388196052565299E-2</v>
      </c>
      <c r="AA540" s="15">
        <v>-0.11257863236452</v>
      </c>
      <c r="AB540" s="15">
        <v>5.44696302892285E-2</v>
      </c>
      <c r="AC540" s="15">
        <v>4.98274220811252E-2</v>
      </c>
      <c r="AE540">
        <f t="array" ref="AE540">IF(COUNTIF('Cost regression results'!$H$7:$H$10,1)=0,EXP(SUMPRODUCT(--B540:AC540,TRANSPOSE('Cost regression results'!$H$3:$H$30)))/(1+EXP(SUMPRODUCT(--B540:AC540,TRANSPOSE('Cost regression results'!$H$3:$H$30)))),1)</f>
        <v>0.10760013161778222</v>
      </c>
      <c r="AF540">
        <f>'cost part 2 bs coef'!AE540</f>
        <v>2541.5986238495088</v>
      </c>
      <c r="AG540">
        <f t="shared" si="8"/>
        <v>273.4763464457813</v>
      </c>
    </row>
    <row r="541" spans="1:33" x14ac:dyDescent="0.3">
      <c r="A541">
        <v>540</v>
      </c>
      <c r="B541" s="15">
        <v>-2.1984302137244902</v>
      </c>
      <c r="C541" s="15">
        <v>2.19806313153674</v>
      </c>
      <c r="D541" s="15">
        <v>3.65974496226865</v>
      </c>
      <c r="E541" s="15">
        <v>2.6710168552067</v>
      </c>
      <c r="F541" s="15">
        <v>0</v>
      </c>
      <c r="G541" s="15">
        <v>0</v>
      </c>
      <c r="H541" s="15">
        <v>0</v>
      </c>
      <c r="I541" s="15">
        <v>0</v>
      </c>
      <c r="J541" s="15">
        <v>5.1670707714510202</v>
      </c>
      <c r="K541" s="15">
        <v>4.2027343391182503</v>
      </c>
      <c r="L541" s="15">
        <v>4.4281259916252402</v>
      </c>
      <c r="M541" s="15">
        <v>2.6890024660168899</v>
      </c>
      <c r="N541" s="15">
        <v>2.5636947140618598</v>
      </c>
      <c r="O541" s="15">
        <v>3.9645039499947901</v>
      </c>
      <c r="P541" s="15">
        <v>4.0364927929296002</v>
      </c>
      <c r="Q541" s="15">
        <v>3.8936717543122001</v>
      </c>
      <c r="R541" s="15">
        <v>1.6853216991631901</v>
      </c>
      <c r="S541" s="15">
        <v>0.73825697536189006</v>
      </c>
      <c r="T541" s="15">
        <v>0.13052737001747799</v>
      </c>
      <c r="U541" s="15">
        <v>0.27517033766010501</v>
      </c>
      <c r="V541" s="15">
        <v>0</v>
      </c>
      <c r="W541" s="15">
        <v>0</v>
      </c>
      <c r="X541" s="15">
        <v>0.93776444898240696</v>
      </c>
      <c r="Y541" s="15">
        <v>1.24325126283496E-2</v>
      </c>
      <c r="Z541" s="15">
        <v>2.0863549800306701E-2</v>
      </c>
      <c r="AA541" s="15">
        <v>-0.17177596223785899</v>
      </c>
      <c r="AB541" s="15">
        <v>0.12624145262234299</v>
      </c>
      <c r="AC541" s="15">
        <v>7.7145281313860004E-2</v>
      </c>
      <c r="AE541">
        <f t="array" ref="AE541">IF(COUNTIF('Cost regression results'!$H$7:$H$10,1)=0,EXP(SUMPRODUCT(--B541:AC541,TRANSPOSE('Cost regression results'!$H$3:$H$30)))/(1+EXP(SUMPRODUCT(--B541:AC541,TRANSPOSE('Cost regression results'!$H$3:$H$30)))),1)</f>
        <v>0.11080867815716434</v>
      </c>
      <c r="AF541">
        <f>'cost part 2 bs coef'!AE541</f>
        <v>2486.3738181387862</v>
      </c>
      <c r="AG541">
        <f t="shared" si="8"/>
        <v>275.51179619254066</v>
      </c>
    </row>
    <row r="542" spans="1:33" x14ac:dyDescent="0.3">
      <c r="A542">
        <v>541</v>
      </c>
      <c r="B542" s="15">
        <v>-2.2001049037303901</v>
      </c>
      <c r="C542" s="15">
        <v>2.1084392539302899</v>
      </c>
      <c r="D542" s="15">
        <v>3.3735297935614401</v>
      </c>
      <c r="E542" s="15">
        <v>2.3165704983327302</v>
      </c>
      <c r="F542" s="15">
        <v>0</v>
      </c>
      <c r="G542" s="15">
        <v>0</v>
      </c>
      <c r="H542" s="15">
        <v>0</v>
      </c>
      <c r="I542" s="15">
        <v>0</v>
      </c>
      <c r="J542" s="15">
        <v>5.5079451617416</v>
      </c>
      <c r="K542" s="15">
        <v>4.7961690152162104</v>
      </c>
      <c r="L542" s="15">
        <v>4.3655451606811999</v>
      </c>
      <c r="M542" s="15">
        <v>3.2260035124118698</v>
      </c>
      <c r="N542" s="15">
        <v>2.5407476137719098</v>
      </c>
      <c r="O542" s="15">
        <v>4.1322341014751602</v>
      </c>
      <c r="P542" s="15">
        <v>4.1367725702753297</v>
      </c>
      <c r="Q542" s="15">
        <v>3.8448166480022401</v>
      </c>
      <c r="R542" s="15">
        <v>1.6834498893241501</v>
      </c>
      <c r="S542" s="15">
        <v>0.52959529006350103</v>
      </c>
      <c r="T542" s="15">
        <v>0.159415211221689</v>
      </c>
      <c r="U542" s="15">
        <v>0.33109955190727602</v>
      </c>
      <c r="V542" s="15">
        <v>0</v>
      </c>
      <c r="W542" s="15">
        <v>0</v>
      </c>
      <c r="X542" s="15">
        <v>1.0336500720136299</v>
      </c>
      <c r="Y542" s="15">
        <v>0.11364533822855701</v>
      </c>
      <c r="Z542" s="15">
        <v>1.9807716775113001E-2</v>
      </c>
      <c r="AA542" s="15">
        <v>-0.22960134285278599</v>
      </c>
      <c r="AB542" s="15">
        <v>9.8914011705167795E-2</v>
      </c>
      <c r="AC542" s="15">
        <v>5.6228299214253E-2</v>
      </c>
      <c r="AE542">
        <f t="array" ref="AE542">IF(COUNTIF('Cost regression results'!$H$7:$H$10,1)=0,EXP(SUMPRODUCT(--B542:AC542,TRANSPOSE('Cost regression results'!$H$3:$H$30)))/(1+EXP(SUMPRODUCT(--B542:AC542,TRANSPOSE('Cost regression results'!$H$3:$H$30)))),1)</f>
        <v>0.11359292288710122</v>
      </c>
      <c r="AF542">
        <f>'cost part 2 bs coef'!AE542</f>
        <v>2494.190042066266</v>
      </c>
      <c r="AG542">
        <f t="shared" si="8"/>
        <v>283.32233711420912</v>
      </c>
    </row>
    <row r="543" spans="1:33" x14ac:dyDescent="0.3">
      <c r="A543">
        <v>542</v>
      </c>
      <c r="B543" s="15">
        <v>-2.1368618914719799</v>
      </c>
      <c r="C543" s="15">
        <v>2.0026067881865099</v>
      </c>
      <c r="D543" s="15">
        <v>3.7836593870365398</v>
      </c>
      <c r="E543" s="15">
        <v>2.5543523131482502</v>
      </c>
      <c r="F543" s="15">
        <v>0</v>
      </c>
      <c r="G543" s="15">
        <v>0</v>
      </c>
      <c r="H543" s="15">
        <v>0</v>
      </c>
      <c r="I543" s="15">
        <v>0</v>
      </c>
      <c r="J543" s="15">
        <v>5.0620140326323897</v>
      </c>
      <c r="K543" s="15">
        <v>4.5804152211995603</v>
      </c>
      <c r="L543" s="15">
        <v>4.4214418391320596</v>
      </c>
      <c r="M543" s="15">
        <v>3.2237200924009</v>
      </c>
      <c r="N543" s="15">
        <v>2.5396727650204101</v>
      </c>
      <c r="O543" s="15">
        <v>3.9999197997854301</v>
      </c>
      <c r="P543" s="15">
        <v>3.6969132347012401</v>
      </c>
      <c r="Q543" s="15">
        <v>3.80819498913409</v>
      </c>
      <c r="R543" s="15">
        <v>1.8721682094012</v>
      </c>
      <c r="S543" s="15">
        <v>0.46153527683747603</v>
      </c>
      <c r="T543" s="15">
        <v>8.2853280147982003E-2</v>
      </c>
      <c r="U543" s="15">
        <v>0.243029632121951</v>
      </c>
      <c r="V543" s="15">
        <v>0</v>
      </c>
      <c r="W543" s="15">
        <v>0</v>
      </c>
      <c r="X543" s="15">
        <v>0.94398732365289695</v>
      </c>
      <c r="Y543" s="15">
        <v>8.7072279741049002E-2</v>
      </c>
      <c r="Z543" s="15">
        <v>2.2484482370675501E-2</v>
      </c>
      <c r="AA543" s="15">
        <v>-0.17449585359796399</v>
      </c>
      <c r="AB543" s="15">
        <v>5.0729052683127898E-2</v>
      </c>
      <c r="AC543" s="15">
        <v>0.117108416574046</v>
      </c>
      <c r="AE543">
        <f t="array" ref="AE543">IF(COUNTIF('Cost regression results'!$H$7:$H$10,1)=0,EXP(SUMPRODUCT(--B543:AC543,TRANSPOSE('Cost regression results'!$H$3:$H$30)))/(1+EXP(SUMPRODUCT(--B543:AC543,TRANSPOSE('Cost regression results'!$H$3:$H$30)))),1)</f>
        <v>0.11207213809732493</v>
      </c>
      <c r="AF543">
        <f>'cost part 2 bs coef'!AE543</f>
        <v>2549.0288292793857</v>
      </c>
      <c r="AG543">
        <f t="shared" si="8"/>
        <v>285.67511096906179</v>
      </c>
    </row>
    <row r="544" spans="1:33" x14ac:dyDescent="0.3">
      <c r="A544">
        <v>543</v>
      </c>
      <c r="B544" s="15">
        <v>-2.3039752851527799</v>
      </c>
      <c r="C544" s="15">
        <v>2.1039291949358199</v>
      </c>
      <c r="D544" s="15">
        <v>3.27509178574525</v>
      </c>
      <c r="E544" s="15">
        <v>2.3933949905980598</v>
      </c>
      <c r="F544" s="15">
        <v>0</v>
      </c>
      <c r="G544" s="15">
        <v>0</v>
      </c>
      <c r="H544" s="15">
        <v>0</v>
      </c>
      <c r="I544" s="15">
        <v>0</v>
      </c>
      <c r="J544" s="15">
        <v>5.4620164889929503</v>
      </c>
      <c r="K544" s="15">
        <v>4.2715647726200796</v>
      </c>
      <c r="L544" s="15">
        <v>4.70312253905474</v>
      </c>
      <c r="M544" s="15">
        <v>2.9177151403921999</v>
      </c>
      <c r="N544" s="15">
        <v>2.4076414851122401</v>
      </c>
      <c r="O544" s="15">
        <v>3.7884904878038599</v>
      </c>
      <c r="P544" s="15">
        <v>4.6460443900030501</v>
      </c>
      <c r="Q544" s="15">
        <v>4.0000994327616199</v>
      </c>
      <c r="R544" s="15">
        <v>1.9346000189341199</v>
      </c>
      <c r="S544" s="15">
        <v>0.41551484951036899</v>
      </c>
      <c r="T544" s="15">
        <v>0.15779574067285701</v>
      </c>
      <c r="U544" s="15">
        <v>0.25424730638655502</v>
      </c>
      <c r="V544" s="15">
        <v>0</v>
      </c>
      <c r="W544" s="15">
        <v>0</v>
      </c>
      <c r="X544" s="15">
        <v>0.92035558666306705</v>
      </c>
      <c r="Y544" s="15">
        <v>0.13957693657902001</v>
      </c>
      <c r="Z544" s="15">
        <v>2.3221838032749499E-2</v>
      </c>
      <c r="AA544" s="15">
        <v>-0.197277473041929</v>
      </c>
      <c r="AB544" s="15">
        <v>0.179429936303759</v>
      </c>
      <c r="AC544" s="15">
        <v>8.0008104813572303E-2</v>
      </c>
      <c r="AE544">
        <f t="array" ref="AE544">IF(COUNTIF('Cost regression results'!$H$7:$H$10,1)=0,EXP(SUMPRODUCT(--B544:AC544,TRANSPOSE('Cost regression results'!$H$3:$H$30)))/(1+EXP(SUMPRODUCT(--B544:AC544,TRANSPOSE('Cost regression results'!$H$3:$H$30)))),1)</f>
        <v>0.10317493907124148</v>
      </c>
      <c r="AF544">
        <f>'cost part 2 bs coef'!AE544</f>
        <v>2591.8194210254919</v>
      </c>
      <c r="AG544">
        <f t="shared" si="8"/>
        <v>267.41081084796548</v>
      </c>
    </row>
    <row r="545" spans="1:33" x14ac:dyDescent="0.3">
      <c r="A545">
        <v>544</v>
      </c>
      <c r="B545" s="15">
        <v>-2.15800577650786</v>
      </c>
      <c r="C545" s="15">
        <v>2.1529387558860802</v>
      </c>
      <c r="D545" s="15">
        <v>3.6131827400767502</v>
      </c>
      <c r="E545" s="15">
        <v>2.6257568918128298</v>
      </c>
      <c r="F545" s="15">
        <v>0</v>
      </c>
      <c r="G545" s="15">
        <v>0</v>
      </c>
      <c r="H545" s="15">
        <v>0</v>
      </c>
      <c r="I545" s="15">
        <v>0</v>
      </c>
      <c r="J545" s="15">
        <v>5.2630265391145903</v>
      </c>
      <c r="K545" s="15">
        <v>4.9182735183360196</v>
      </c>
      <c r="L545" s="15">
        <v>4.0708590813729799</v>
      </c>
      <c r="M545" s="15">
        <v>2.97488591543914</v>
      </c>
      <c r="N545" s="15">
        <v>2.3296864081940201</v>
      </c>
      <c r="O545" s="15">
        <v>4.1045845229384801</v>
      </c>
      <c r="P545" s="15">
        <v>4.7608849232761301</v>
      </c>
      <c r="Q545" s="15">
        <v>3.81425440601123</v>
      </c>
      <c r="R545" s="15">
        <v>2.57600284102441</v>
      </c>
      <c r="S545" s="15">
        <v>0.68251091263930097</v>
      </c>
      <c r="T545" s="15">
        <v>0.151491077071984</v>
      </c>
      <c r="U545" s="15">
        <v>0.25190552652001802</v>
      </c>
      <c r="V545" s="15">
        <v>0</v>
      </c>
      <c r="W545" s="15">
        <v>0</v>
      </c>
      <c r="X545" s="15">
        <v>0.980866811961282</v>
      </c>
      <c r="Y545" s="15">
        <v>7.9013699022598693E-2</v>
      </c>
      <c r="Z545" s="15">
        <v>2.45171674939796E-2</v>
      </c>
      <c r="AA545" s="15">
        <v>-0.24145246725916999</v>
      </c>
      <c r="AB545" s="15">
        <v>0.15522392181009201</v>
      </c>
      <c r="AC545" s="15">
        <v>6.5102808602209197E-2</v>
      </c>
      <c r="AE545">
        <f t="array" ref="AE545">IF(COUNTIF('Cost regression results'!$H$7:$H$10,1)=0,EXP(SUMPRODUCT(--B545:AC545,TRANSPOSE('Cost regression results'!$H$3:$H$30)))/(1+EXP(SUMPRODUCT(--B545:AC545,TRANSPOSE('Cost regression results'!$H$3:$H$30)))),1)</f>
        <v>0.1167393454006992</v>
      </c>
      <c r="AF545">
        <f>'cost part 2 bs coef'!AE545</f>
        <v>2478.1869713710817</v>
      </c>
      <c r="AG545">
        <f t="shared" si="8"/>
        <v>289.30192481840135</v>
      </c>
    </row>
    <row r="546" spans="1:33" x14ac:dyDescent="0.3">
      <c r="A546">
        <v>545</v>
      </c>
      <c r="B546" s="15">
        <v>-2.1879263872736301</v>
      </c>
      <c r="C546" s="15">
        <v>1.5803606250509801</v>
      </c>
      <c r="D546" s="15">
        <v>3.16250206242968</v>
      </c>
      <c r="E546" s="15">
        <v>2.5663268587711001</v>
      </c>
      <c r="F546" s="15">
        <v>0</v>
      </c>
      <c r="G546" s="15">
        <v>0</v>
      </c>
      <c r="H546" s="15">
        <v>0</v>
      </c>
      <c r="I546" s="15">
        <v>0</v>
      </c>
      <c r="J546" s="15">
        <v>4.9483985022112602</v>
      </c>
      <c r="K546" s="15">
        <v>4.5799557015668402</v>
      </c>
      <c r="L546" s="15">
        <v>4.3258582561659003</v>
      </c>
      <c r="M546" s="15">
        <v>2.9763827964809599</v>
      </c>
      <c r="N546" s="15">
        <v>2.2244077057140199</v>
      </c>
      <c r="O546" s="15">
        <v>4.0670432459463699</v>
      </c>
      <c r="P546" s="15">
        <v>4.4428411650551496</v>
      </c>
      <c r="Q546" s="15">
        <v>3.8300483304563899</v>
      </c>
      <c r="R546" s="15">
        <v>1.91263679303983</v>
      </c>
      <c r="S546" s="15">
        <v>0.59679151761282201</v>
      </c>
      <c r="T546" s="15">
        <v>9.0760548928080706E-2</v>
      </c>
      <c r="U546" s="15">
        <v>0.32290241408236298</v>
      </c>
      <c r="V546" s="15">
        <v>0</v>
      </c>
      <c r="W546" s="15">
        <v>0</v>
      </c>
      <c r="X546" s="15">
        <v>0.87530804853336097</v>
      </c>
      <c r="Y546" s="15">
        <v>0.114006640624477</v>
      </c>
      <c r="Z546" s="15">
        <v>2.09759244539077E-2</v>
      </c>
      <c r="AA546" s="15">
        <v>-0.18931838853274399</v>
      </c>
      <c r="AB546" s="15">
        <v>0.120494710259116</v>
      </c>
      <c r="AC546" s="15">
        <v>0.107091574757932</v>
      </c>
      <c r="AE546">
        <f t="array" ref="AE546">IF(COUNTIF('Cost regression results'!$H$7:$H$10,1)=0,EXP(SUMPRODUCT(--B546:AC546,TRANSPOSE('Cost regression results'!$H$3:$H$30)))/(1+EXP(SUMPRODUCT(--B546:AC546,TRANSPOSE('Cost regression results'!$H$3:$H$30)))),1)</f>
        <v>0.10795048556760527</v>
      </c>
      <c r="AF546">
        <f>'cost part 2 bs coef'!AE546</f>
        <v>2462.3192963821143</v>
      </c>
      <c r="AG546">
        <f t="shared" si="8"/>
        <v>265.80856366693337</v>
      </c>
    </row>
    <row r="547" spans="1:33" x14ac:dyDescent="0.3">
      <c r="A547">
        <v>546</v>
      </c>
      <c r="B547" s="15">
        <v>-2.1692015454982001</v>
      </c>
      <c r="C547" s="15">
        <v>2.0582013204926399</v>
      </c>
      <c r="D547" s="15">
        <v>3.8476725134167999</v>
      </c>
      <c r="E547" s="15">
        <v>2.6088518256000399</v>
      </c>
      <c r="F547" s="15">
        <v>0</v>
      </c>
      <c r="G547" s="15">
        <v>0</v>
      </c>
      <c r="H547" s="15">
        <v>0</v>
      </c>
      <c r="I547" s="15">
        <v>0</v>
      </c>
      <c r="J547" s="15">
        <v>5.1137862132671197</v>
      </c>
      <c r="K547" s="15">
        <v>4.2449987055949503</v>
      </c>
      <c r="L547" s="15">
        <v>4.2751059680461596</v>
      </c>
      <c r="M547" s="15">
        <v>2.8684658422292602</v>
      </c>
      <c r="N547" s="15">
        <v>2.4930050657190201</v>
      </c>
      <c r="O547" s="15">
        <v>4.1876390060108299</v>
      </c>
      <c r="P547" s="15">
        <v>4.9504809644910601</v>
      </c>
      <c r="Q547" s="15">
        <v>3.8046712693054401</v>
      </c>
      <c r="R547" s="15">
        <v>2.0710102372782</v>
      </c>
      <c r="S547" s="15">
        <v>0.60968329687758704</v>
      </c>
      <c r="T547" s="15">
        <v>0.12504422466432299</v>
      </c>
      <c r="U547" s="15">
        <v>0.24067443619952</v>
      </c>
      <c r="V547" s="15">
        <v>0</v>
      </c>
      <c r="W547" s="15">
        <v>0</v>
      </c>
      <c r="X547" s="15">
        <v>1.1501531003299501</v>
      </c>
      <c r="Y547" s="15">
        <v>9.00534954080906E-2</v>
      </c>
      <c r="Z547" s="15">
        <v>2.3103774414858599E-2</v>
      </c>
      <c r="AA547" s="15">
        <v>-0.23078120006524899</v>
      </c>
      <c r="AB547" s="15">
        <v>0.11563200418251</v>
      </c>
      <c r="AC547" s="15">
        <v>4.0199950650333299E-2</v>
      </c>
      <c r="AE547">
        <f t="array" ref="AE547">IF(COUNTIF('Cost regression results'!$H$7:$H$10,1)=0,EXP(SUMPRODUCT(--B547:AC547,TRANSPOSE('Cost regression results'!$H$3:$H$30)))/(1+EXP(SUMPRODUCT(--B547:AC547,TRANSPOSE('Cost regression results'!$H$3:$H$30)))),1)</f>
        <v>0.11301275007827814</v>
      </c>
      <c r="AF547">
        <f>'cost part 2 bs coef'!AE547</f>
        <v>2545.4264152197334</v>
      </c>
      <c r="AG547">
        <f t="shared" si="8"/>
        <v>287.66563930587517</v>
      </c>
    </row>
    <row r="548" spans="1:33" x14ac:dyDescent="0.3">
      <c r="A548">
        <v>547</v>
      </c>
      <c r="B548" s="15">
        <v>-2.2329450052037201</v>
      </c>
      <c r="C548" s="15">
        <v>2.1743016307402199</v>
      </c>
      <c r="D548" s="15">
        <v>3.43105292740437</v>
      </c>
      <c r="E548" s="15">
        <v>2.3941935196121502</v>
      </c>
      <c r="F548" s="15">
        <v>0</v>
      </c>
      <c r="G548" s="15">
        <v>0</v>
      </c>
      <c r="H548" s="15">
        <v>0</v>
      </c>
      <c r="I548" s="15">
        <v>0</v>
      </c>
      <c r="J548" s="15">
        <v>5.2047801957658502</v>
      </c>
      <c r="K548" s="15">
        <v>4.3306249624520001</v>
      </c>
      <c r="L548" s="15">
        <v>4.0147099821379202</v>
      </c>
      <c r="M548" s="15">
        <v>2.98781442419671</v>
      </c>
      <c r="N548" s="15">
        <v>2.4495213279075401</v>
      </c>
      <c r="O548" s="15">
        <v>4.0573635836606501</v>
      </c>
      <c r="P548" s="15">
        <v>4.8041783034802901</v>
      </c>
      <c r="Q548" s="15">
        <v>3.8370532172451202</v>
      </c>
      <c r="R548" s="15">
        <v>2.1475241151994</v>
      </c>
      <c r="S548" s="15">
        <v>0.70256058557918299</v>
      </c>
      <c r="T548" s="15">
        <v>0.178439843584974</v>
      </c>
      <c r="U548" s="15">
        <v>0.217731969768236</v>
      </c>
      <c r="V548" s="15">
        <v>0</v>
      </c>
      <c r="W548" s="15">
        <v>0</v>
      </c>
      <c r="X548" s="15">
        <v>0.99080101327769998</v>
      </c>
      <c r="Y548" s="15">
        <v>0.112354399808409</v>
      </c>
      <c r="Z548" s="15">
        <v>2.2761220496313E-2</v>
      </c>
      <c r="AA548" s="15">
        <v>-0.212925501200774</v>
      </c>
      <c r="AB548" s="15">
        <v>0.15949045902829001</v>
      </c>
      <c r="AC548" s="15">
        <v>8.6963345912994094E-2</v>
      </c>
      <c r="AE548">
        <f t="array" ref="AE548">IF(COUNTIF('Cost regression results'!$H$7:$H$10,1)=0,EXP(SUMPRODUCT(--B548:AC548,TRANSPOSE('Cost regression results'!$H$3:$H$30)))/(1+EXP(SUMPRODUCT(--B548:AC548,TRANSPOSE('Cost regression results'!$H$3:$H$30)))),1)</f>
        <v>0.1120034666584562</v>
      </c>
      <c r="AF548">
        <f>'cost part 2 bs coef'!AE548</f>
        <v>2519.3116769980011</v>
      </c>
      <c r="AG548">
        <f t="shared" si="8"/>
        <v>282.171641416905</v>
      </c>
    </row>
    <row r="549" spans="1:33" x14ac:dyDescent="0.3">
      <c r="A549">
        <v>548</v>
      </c>
      <c r="B549" s="15">
        <v>-2.2724642024762001</v>
      </c>
      <c r="C549" s="15">
        <v>1.9420711144060101</v>
      </c>
      <c r="D549" s="15">
        <v>3.6226698207965802</v>
      </c>
      <c r="E549" s="15">
        <v>2.2569572266361302</v>
      </c>
      <c r="F549" s="15">
        <v>0</v>
      </c>
      <c r="G549" s="15">
        <v>0</v>
      </c>
      <c r="H549" s="15">
        <v>0</v>
      </c>
      <c r="I549" s="15">
        <v>0</v>
      </c>
      <c r="J549" s="15">
        <v>4.9190412683942402</v>
      </c>
      <c r="K549" s="15">
        <v>4.5542234285530601</v>
      </c>
      <c r="L549" s="15">
        <v>4.44370650070144</v>
      </c>
      <c r="M549" s="15">
        <v>2.9665966764473199</v>
      </c>
      <c r="N549" s="15">
        <v>2.4565574847565301</v>
      </c>
      <c r="O549" s="15">
        <v>4.0912371057422199</v>
      </c>
      <c r="P549" s="15">
        <v>4.1673175880917199</v>
      </c>
      <c r="Q549" s="15">
        <v>3.8420666017562302</v>
      </c>
      <c r="R549" s="15">
        <v>2.3938826738353298</v>
      </c>
      <c r="S549" s="15">
        <v>0.70473917469704594</v>
      </c>
      <c r="T549" s="15">
        <v>0.15614262009486701</v>
      </c>
      <c r="U549" s="15">
        <v>0.23038874475138599</v>
      </c>
      <c r="V549" s="15">
        <v>0</v>
      </c>
      <c r="W549" s="15">
        <v>0</v>
      </c>
      <c r="X549" s="15">
        <v>1.0861486979158701</v>
      </c>
      <c r="Y549" s="15">
        <v>8.5069279628430403E-2</v>
      </c>
      <c r="Z549" s="15">
        <v>2.5648055446873201E-2</v>
      </c>
      <c r="AA549" s="15">
        <v>-0.140551928979403</v>
      </c>
      <c r="AB549" s="15">
        <v>0.10301464995121801</v>
      </c>
      <c r="AC549" s="15">
        <v>0.10924716021846299</v>
      </c>
      <c r="AE549">
        <f t="array" ref="AE549">IF(COUNTIF('Cost regression results'!$H$7:$H$10,1)=0,EXP(SUMPRODUCT(--B549:AC549,TRANSPOSE('Cost regression results'!$H$3:$H$30)))/(1+EXP(SUMPRODUCT(--B549:AC549,TRANSPOSE('Cost regression results'!$H$3:$H$30)))),1)</f>
        <v>0.10580981327388601</v>
      </c>
      <c r="AF549">
        <f>'cost part 2 bs coef'!AE549</f>
        <v>2462.2194047782295</v>
      </c>
      <c r="AG549">
        <f t="shared" si="8"/>
        <v>260.52697545892323</v>
      </c>
    </row>
    <row r="550" spans="1:33" x14ac:dyDescent="0.3">
      <c r="A550">
        <v>549</v>
      </c>
      <c r="B550" s="15">
        <v>-2.1113383902742799</v>
      </c>
      <c r="C550" s="15">
        <v>1.9958117719020301</v>
      </c>
      <c r="D550" s="15">
        <v>3.3692797185819998</v>
      </c>
      <c r="E550" s="15">
        <v>2.5177479577732602</v>
      </c>
      <c r="F550" s="15">
        <v>0</v>
      </c>
      <c r="G550" s="15">
        <v>0</v>
      </c>
      <c r="H550" s="15">
        <v>0</v>
      </c>
      <c r="I550" s="15">
        <v>0</v>
      </c>
      <c r="J550" s="15">
        <v>5.0969086311765501</v>
      </c>
      <c r="K550" s="15">
        <v>4.5078631117085397</v>
      </c>
      <c r="L550" s="15">
        <v>4.4056410089956</v>
      </c>
      <c r="M550" s="15">
        <v>2.8248622180426799</v>
      </c>
      <c r="N550" s="15">
        <v>2.3545338485546701</v>
      </c>
      <c r="O550" s="15">
        <v>3.96643482352057</v>
      </c>
      <c r="P550" s="15">
        <v>4.9864295923261004</v>
      </c>
      <c r="Q550" s="15">
        <v>3.77660980677341</v>
      </c>
      <c r="R550" s="15">
        <v>1.70177630647223</v>
      </c>
      <c r="S550" s="15">
        <v>0.56508444445214301</v>
      </c>
      <c r="T550" s="15">
        <v>0.13591005201008899</v>
      </c>
      <c r="U550" s="15">
        <v>0.234808863462446</v>
      </c>
      <c r="V550" s="15">
        <v>0</v>
      </c>
      <c r="W550" s="15">
        <v>0</v>
      </c>
      <c r="X550" s="15">
        <v>1.0134348565078699</v>
      </c>
      <c r="Y550" s="15">
        <v>6.1191091416988898E-2</v>
      </c>
      <c r="Z550" s="15">
        <v>2.15899154107691E-2</v>
      </c>
      <c r="AA550" s="15">
        <v>-0.24357060217028301</v>
      </c>
      <c r="AB550" s="15">
        <v>0.14047139451452001</v>
      </c>
      <c r="AC550" s="15">
        <v>0.106912704152663</v>
      </c>
      <c r="AE550">
        <f t="array" ref="AE550">IF(COUNTIF('Cost regression results'!$H$7:$H$10,1)=0,EXP(SUMPRODUCT(--B550:AC550,TRANSPOSE('Cost regression results'!$H$3:$H$30)))/(1+EXP(SUMPRODUCT(--B550:AC550,TRANSPOSE('Cost regression results'!$H$3:$H$30)))),1)</f>
        <v>0.12019960953911933</v>
      </c>
      <c r="AF550">
        <f>'cost part 2 bs coef'!AE550</f>
        <v>2568.5300337345184</v>
      </c>
      <c r="AG550">
        <f t="shared" si="8"/>
        <v>308.73630714439014</v>
      </c>
    </row>
    <row r="551" spans="1:33" x14ac:dyDescent="0.3">
      <c r="A551">
        <v>550</v>
      </c>
      <c r="B551" s="15">
        <v>-2.1976797884191499</v>
      </c>
      <c r="C551" s="15">
        <v>2.4045737641173099</v>
      </c>
      <c r="D551" s="15">
        <v>3.8039975332906502</v>
      </c>
      <c r="E551" s="15">
        <v>2.60521250699319</v>
      </c>
      <c r="F551" s="15">
        <v>0</v>
      </c>
      <c r="G551" s="15">
        <v>0</v>
      </c>
      <c r="H551" s="15">
        <v>0</v>
      </c>
      <c r="I551" s="15">
        <v>0</v>
      </c>
      <c r="J551" s="15">
        <v>5.2402230999136696</v>
      </c>
      <c r="K551" s="15">
        <v>4.7773566488716499</v>
      </c>
      <c r="L551" s="15">
        <v>4.3165614228690403</v>
      </c>
      <c r="M551" s="15">
        <v>3.2326912384574298</v>
      </c>
      <c r="N551" s="15">
        <v>2.37882690714103</v>
      </c>
      <c r="O551" s="15">
        <v>4.1244029077457798</v>
      </c>
      <c r="P551" s="15">
        <v>4.0418862370437099</v>
      </c>
      <c r="Q551" s="15">
        <v>3.8680476801547701</v>
      </c>
      <c r="R551" s="15">
        <v>1.4595715264848099</v>
      </c>
      <c r="S551" s="15">
        <v>0.43349339376950002</v>
      </c>
      <c r="T551" s="15">
        <v>9.8489861798565906E-2</v>
      </c>
      <c r="U551" s="15">
        <v>0.21871796189053999</v>
      </c>
      <c r="V551" s="15">
        <v>0</v>
      </c>
      <c r="W551" s="15">
        <v>0</v>
      </c>
      <c r="X551" s="15">
        <v>0.92050931123424995</v>
      </c>
      <c r="Y551" s="15">
        <v>0.10862673297432</v>
      </c>
      <c r="Z551" s="15">
        <v>2.0528716979177401E-2</v>
      </c>
      <c r="AA551" s="15">
        <v>-0.14622131898857199</v>
      </c>
      <c r="AB551" s="15">
        <v>7.8849060016625006E-2</v>
      </c>
      <c r="AC551" s="15">
        <v>0.110436853545834</v>
      </c>
      <c r="AE551">
        <f t="array" ref="AE551">IF(COUNTIF('Cost regression results'!$H$7:$H$10,1)=0,EXP(SUMPRODUCT(--B551:AC551,TRANSPOSE('Cost regression results'!$H$3:$H$30)))/(1+EXP(SUMPRODUCT(--B551:AC551,TRANSPOSE('Cost regression results'!$H$3:$H$30)))),1)</f>
        <v>0.10778582744583377</v>
      </c>
      <c r="AF551">
        <f>'cost part 2 bs coef'!AE551</f>
        <v>2600.0585869757879</v>
      </c>
      <c r="AG551">
        <f t="shared" si="8"/>
        <v>280.24946620483064</v>
      </c>
    </row>
    <row r="552" spans="1:33" x14ac:dyDescent="0.3">
      <c r="A552">
        <v>551</v>
      </c>
      <c r="B552" s="15">
        <v>-2.14355654176582</v>
      </c>
      <c r="C552" s="15">
        <v>2.1611134901224198</v>
      </c>
      <c r="D552" s="15">
        <v>3.0979975714555601</v>
      </c>
      <c r="E552" s="15">
        <v>2.53266635344026</v>
      </c>
      <c r="F552" s="15">
        <v>0</v>
      </c>
      <c r="G552" s="15">
        <v>0</v>
      </c>
      <c r="H552" s="15">
        <v>0</v>
      </c>
      <c r="I552" s="15">
        <v>0</v>
      </c>
      <c r="J552" s="15">
        <v>4.86460888331285</v>
      </c>
      <c r="K552" s="15">
        <v>4.2666045965915496</v>
      </c>
      <c r="L552" s="15">
        <v>4.00116376940497</v>
      </c>
      <c r="M552" s="15">
        <v>2.9813333493873602</v>
      </c>
      <c r="N552" s="15">
        <v>2.2303874768077598</v>
      </c>
      <c r="O552" s="15">
        <v>4.2000541109402496</v>
      </c>
      <c r="P552" s="15">
        <v>4.2536336903105001</v>
      </c>
      <c r="Q552" s="15">
        <v>3.7873695944253498</v>
      </c>
      <c r="R552" s="15">
        <v>2.12605154543379</v>
      </c>
      <c r="S552" s="15">
        <v>0.60521424815521097</v>
      </c>
      <c r="T552" s="15">
        <v>6.4039330605085196E-2</v>
      </c>
      <c r="U552" s="15">
        <v>0.29651298681396498</v>
      </c>
      <c r="V552" s="15">
        <v>0</v>
      </c>
      <c r="W552" s="15">
        <v>0</v>
      </c>
      <c r="X552" s="15">
        <v>1.0466322385842199</v>
      </c>
      <c r="Y552" s="15">
        <v>0.100832955715348</v>
      </c>
      <c r="Z552" s="15">
        <v>2.3494545685406501E-2</v>
      </c>
      <c r="AA552" s="15">
        <v>-0.219345153517778</v>
      </c>
      <c r="AB552" s="15">
        <v>0.11978046137132101</v>
      </c>
      <c r="AC552" s="15">
        <v>0.10940927252179899</v>
      </c>
      <c r="AE552">
        <f t="array" ref="AE552">IF(COUNTIF('Cost regression results'!$H$7:$H$10,1)=0,EXP(SUMPRODUCT(--B552:AC552,TRANSPOSE('Cost regression results'!$H$3:$H$30)))/(1+EXP(SUMPRODUCT(--B552:AC552,TRANSPOSE('Cost regression results'!$H$3:$H$30)))),1)</f>
        <v>0.10948977752876199</v>
      </c>
      <c r="AF552">
        <f>'cost part 2 bs coef'!AE552</f>
        <v>2596.2869839840637</v>
      </c>
      <c r="AG552">
        <f t="shared" si="8"/>
        <v>284.26688427723559</v>
      </c>
    </row>
    <row r="553" spans="1:33" x14ac:dyDescent="0.3">
      <c r="A553">
        <v>552</v>
      </c>
      <c r="B553" s="15">
        <v>-2.2373387661066699</v>
      </c>
      <c r="C553" s="15">
        <v>1.8440138193834399</v>
      </c>
      <c r="D553" s="15">
        <v>3.0674513923812401</v>
      </c>
      <c r="E553" s="15">
        <v>2.3683023814586002</v>
      </c>
      <c r="F553" s="15">
        <v>0</v>
      </c>
      <c r="G553" s="15">
        <v>0</v>
      </c>
      <c r="H553" s="15">
        <v>0</v>
      </c>
      <c r="I553" s="15">
        <v>0</v>
      </c>
      <c r="J553" s="15">
        <v>4.7964683964683896</v>
      </c>
      <c r="K553" s="15">
        <v>4.78494672923701</v>
      </c>
      <c r="L553" s="15">
        <v>4.4079961316308403</v>
      </c>
      <c r="M553" s="15">
        <v>2.4717757715835802</v>
      </c>
      <c r="N553" s="15">
        <v>2.52276287119067</v>
      </c>
      <c r="O553" s="15">
        <v>4.1171069269914797</v>
      </c>
      <c r="P553" s="15">
        <v>4.6841172753321798</v>
      </c>
      <c r="Q553" s="15">
        <v>3.8189706346512602</v>
      </c>
      <c r="R553" s="15">
        <v>1.6005018699920199</v>
      </c>
      <c r="S553" s="15">
        <v>0.54387709404249995</v>
      </c>
      <c r="T553" s="15">
        <v>0.190159400759813</v>
      </c>
      <c r="U553" s="15">
        <v>0.300346464661777</v>
      </c>
      <c r="V553" s="15">
        <v>0</v>
      </c>
      <c r="W553" s="15">
        <v>0</v>
      </c>
      <c r="X553" s="15">
        <v>1.0825823187593699</v>
      </c>
      <c r="Y553" s="15">
        <v>4.9458584790260302E-2</v>
      </c>
      <c r="Z553" s="15">
        <v>2.6345042618409899E-2</v>
      </c>
      <c r="AA553" s="15">
        <v>-0.180766090022554</v>
      </c>
      <c r="AB553" s="15">
        <v>0.120525044024997</v>
      </c>
      <c r="AC553" s="15">
        <v>9.6888908662504103E-2</v>
      </c>
      <c r="AE553">
        <f t="array" ref="AE553">IF(COUNTIF('Cost regression results'!$H$7:$H$10,1)=0,EXP(SUMPRODUCT(--B553:AC553,TRANSPOSE('Cost regression results'!$H$3:$H$30)))/(1+EXP(SUMPRODUCT(--B553:AC553,TRANSPOSE('Cost regression results'!$H$3:$H$30)))),1)</f>
        <v>0.11248346738773461</v>
      </c>
      <c r="AF553">
        <f>'cost part 2 bs coef'!AE553</f>
        <v>2466.3810456890969</v>
      </c>
      <c r="AG553">
        <f t="shared" si="8"/>
        <v>277.42709191849633</v>
      </c>
    </row>
    <row r="554" spans="1:33" x14ac:dyDescent="0.3">
      <c r="A554">
        <v>553</v>
      </c>
      <c r="B554" s="15">
        <v>-2.1941438143674099</v>
      </c>
      <c r="C554" s="15">
        <v>2.0400763297201299</v>
      </c>
      <c r="D554" s="15">
        <v>3.5030371730867</v>
      </c>
      <c r="E554" s="15">
        <v>2.6395307591809098</v>
      </c>
      <c r="F554" s="15">
        <v>0</v>
      </c>
      <c r="G554" s="15">
        <v>0</v>
      </c>
      <c r="H554" s="15">
        <v>0</v>
      </c>
      <c r="I554" s="15">
        <v>0</v>
      </c>
      <c r="J554" s="15">
        <v>4.7883695202990504</v>
      </c>
      <c r="K554" s="15">
        <v>4.0291640237450697</v>
      </c>
      <c r="L554" s="15">
        <v>4.4228393570916298</v>
      </c>
      <c r="M554" s="15">
        <v>3.02996981495731</v>
      </c>
      <c r="N554" s="15">
        <v>2.5549881756625799</v>
      </c>
      <c r="O554" s="15">
        <v>4.0066110467182003</v>
      </c>
      <c r="P554" s="15">
        <v>4.9358012414910997</v>
      </c>
      <c r="Q554" s="15">
        <v>3.7970849917788798</v>
      </c>
      <c r="R554" s="15">
        <v>1.73871909035088</v>
      </c>
      <c r="S554" s="15">
        <v>0.78258714803526896</v>
      </c>
      <c r="T554" s="15">
        <v>0.16678466928793301</v>
      </c>
      <c r="U554" s="15">
        <v>0.265733268933947</v>
      </c>
      <c r="V554" s="15">
        <v>0</v>
      </c>
      <c r="W554" s="15">
        <v>0</v>
      </c>
      <c r="X554" s="15">
        <v>1.0393179846193701</v>
      </c>
      <c r="Y554" s="15">
        <v>4.5336838095046003E-2</v>
      </c>
      <c r="Z554" s="15">
        <v>2.2062522549104801E-2</v>
      </c>
      <c r="AA554" s="15">
        <v>-0.21018863943574401</v>
      </c>
      <c r="AB554" s="15">
        <v>6.9665996779349496E-2</v>
      </c>
      <c r="AC554" s="15">
        <v>0.19177035001585799</v>
      </c>
      <c r="AE554">
        <f t="array" ref="AE554">IF(COUNTIF('Cost regression results'!$H$7:$H$10,1)=0,EXP(SUMPRODUCT(--B554:AC554,TRANSPOSE('Cost regression results'!$H$3:$H$30)))/(1+EXP(SUMPRODUCT(--B554:AC554,TRANSPOSE('Cost regression results'!$H$3:$H$30)))),1)</f>
        <v>0.11478162957430324</v>
      </c>
      <c r="AF554">
        <f>'cost part 2 bs coef'!AE554</f>
        <v>2445.0088798704146</v>
      </c>
      <c r="AG554">
        <f t="shared" si="8"/>
        <v>280.64210355516803</v>
      </c>
    </row>
    <row r="555" spans="1:33" x14ac:dyDescent="0.3">
      <c r="A555">
        <v>554</v>
      </c>
      <c r="B555" s="15">
        <v>-2.1905092644136999</v>
      </c>
      <c r="C555" s="15">
        <v>2.04139521792735</v>
      </c>
      <c r="D555" s="15">
        <v>3.9297626826963001</v>
      </c>
      <c r="E555" s="15">
        <v>2.2522892053885801</v>
      </c>
      <c r="F555" s="15">
        <v>0</v>
      </c>
      <c r="G555" s="15">
        <v>0</v>
      </c>
      <c r="H555" s="15">
        <v>0</v>
      </c>
      <c r="I555" s="15">
        <v>0</v>
      </c>
      <c r="J555" s="15">
        <v>4.8853287396874503</v>
      </c>
      <c r="K555" s="15">
        <v>4.1754540018407402</v>
      </c>
      <c r="L555" s="15">
        <v>4.3228997087696603</v>
      </c>
      <c r="M555" s="15">
        <v>2.8500590211951198</v>
      </c>
      <c r="N555" s="15">
        <v>2.3557664490044199</v>
      </c>
      <c r="O555" s="15">
        <v>4.1456977546613203</v>
      </c>
      <c r="P555" s="15">
        <v>3.8987847442768202</v>
      </c>
      <c r="Q555" s="15">
        <v>3.7883238503452898</v>
      </c>
      <c r="R555" s="15">
        <v>1.6231626362248801</v>
      </c>
      <c r="S555" s="15">
        <v>0.52885652548392104</v>
      </c>
      <c r="T555" s="15">
        <v>0.121096973559658</v>
      </c>
      <c r="U555" s="15">
        <v>0.30531469022952101</v>
      </c>
      <c r="V555" s="15">
        <v>0</v>
      </c>
      <c r="W555" s="15">
        <v>0</v>
      </c>
      <c r="X555" s="15">
        <v>1.09483423889647</v>
      </c>
      <c r="Y555" s="15">
        <v>7.6620476516430197E-2</v>
      </c>
      <c r="Z555" s="15">
        <v>2.11258484688083E-2</v>
      </c>
      <c r="AA555" s="15">
        <v>-0.161676474927752</v>
      </c>
      <c r="AB555" s="15">
        <v>5.3691056995906199E-2</v>
      </c>
      <c r="AC555" s="15">
        <v>0.12203343633996699</v>
      </c>
      <c r="AE555">
        <f t="array" ref="AE555">IF(COUNTIF('Cost regression results'!$H$7:$H$10,1)=0,EXP(SUMPRODUCT(--B555:AC555,TRANSPOSE('Cost regression results'!$H$3:$H$30)))/(1+EXP(SUMPRODUCT(--B555:AC555,TRANSPOSE('Cost regression results'!$H$3:$H$30)))),1)</f>
        <v>0.1106419710205493</v>
      </c>
      <c r="AF555">
        <f>'cost part 2 bs coef'!AE555</f>
        <v>2459.6309309554181</v>
      </c>
      <c r="AG555">
        <f t="shared" si="8"/>
        <v>272.13841418401609</v>
      </c>
    </row>
    <row r="556" spans="1:33" x14ac:dyDescent="0.3">
      <c r="A556">
        <v>555</v>
      </c>
      <c r="B556" s="15">
        <v>-2.10276314659865</v>
      </c>
      <c r="C556" s="15">
        <v>2.3599477779372799</v>
      </c>
      <c r="D556" s="15">
        <v>3.5862903522524299</v>
      </c>
      <c r="E556" s="15">
        <v>2.5454694172439201</v>
      </c>
      <c r="F556" s="15">
        <v>0</v>
      </c>
      <c r="G556" s="15">
        <v>0</v>
      </c>
      <c r="H556" s="15">
        <v>0</v>
      </c>
      <c r="I556" s="15">
        <v>0</v>
      </c>
      <c r="J556" s="15">
        <v>5.1102028237573798</v>
      </c>
      <c r="K556" s="15">
        <v>4.5031131663102899</v>
      </c>
      <c r="L556" s="15">
        <v>4.5724043384159598</v>
      </c>
      <c r="M556" s="15">
        <v>2.8771537927033601</v>
      </c>
      <c r="N556" s="15">
        <v>2.5332138007249201</v>
      </c>
      <c r="O556" s="15">
        <v>4.04775013538484</v>
      </c>
      <c r="P556" s="15">
        <v>4.3466339785908801</v>
      </c>
      <c r="Q556" s="15">
        <v>3.82607247404558</v>
      </c>
      <c r="R556" s="15">
        <v>1.9773580341312</v>
      </c>
      <c r="S556" s="15">
        <v>0.58792341800803805</v>
      </c>
      <c r="T556" s="15">
        <v>0.106788548290837</v>
      </c>
      <c r="U556" s="15">
        <v>0.34177581667896501</v>
      </c>
      <c r="V556" s="15">
        <v>0</v>
      </c>
      <c r="W556" s="15">
        <v>0</v>
      </c>
      <c r="X556" s="15">
        <v>0.96308725496980596</v>
      </c>
      <c r="Y556" s="15">
        <v>9.8453713710888097E-2</v>
      </c>
      <c r="Z556" s="15">
        <v>2.0469180938724799E-2</v>
      </c>
      <c r="AA556" s="15">
        <v>-0.18282444868787301</v>
      </c>
      <c r="AB556" s="15">
        <v>3.2270710878786003E-2</v>
      </c>
      <c r="AC556" s="15">
        <v>6.9388922079911194E-2</v>
      </c>
      <c r="AE556">
        <f t="array" ref="AE556">IF(COUNTIF('Cost regression results'!$H$7:$H$10,1)=0,EXP(SUMPRODUCT(--B556:AC556,TRANSPOSE('Cost regression results'!$H$3:$H$30)))/(1+EXP(SUMPRODUCT(--B556:AC556,TRANSPOSE('Cost regression results'!$H$3:$H$30)))),1)</f>
        <v>0.11812540750156431</v>
      </c>
      <c r="AF556">
        <f>'cost part 2 bs coef'!AE556</f>
        <v>2560.9242426423712</v>
      </c>
      <c r="AG556">
        <f t="shared" si="8"/>
        <v>302.51021974276506</v>
      </c>
    </row>
    <row r="557" spans="1:33" x14ac:dyDescent="0.3">
      <c r="A557">
        <v>556</v>
      </c>
      <c r="B557" s="15">
        <v>-2.3250094365441201</v>
      </c>
      <c r="C557" s="15">
        <v>1.9059698046575799</v>
      </c>
      <c r="D557" s="15">
        <v>3.6180414696988601</v>
      </c>
      <c r="E557" s="15">
        <v>2.7352068432439198</v>
      </c>
      <c r="F557" s="15">
        <v>0</v>
      </c>
      <c r="G557" s="15">
        <v>0</v>
      </c>
      <c r="H557" s="15">
        <v>0</v>
      </c>
      <c r="I557" s="15">
        <v>0</v>
      </c>
      <c r="J557" s="15">
        <v>5.0002543737997502</v>
      </c>
      <c r="K557" s="15">
        <v>4.2099622777919699</v>
      </c>
      <c r="L557" s="15">
        <v>4.2023433664028902</v>
      </c>
      <c r="M557" s="15">
        <v>2.6839935063254199</v>
      </c>
      <c r="N557" s="15">
        <v>2.2918754723667698</v>
      </c>
      <c r="O557" s="15">
        <v>4.04216763408402</v>
      </c>
      <c r="P557" s="15">
        <v>4.1053598291989104</v>
      </c>
      <c r="Q557" s="15">
        <v>3.6683771775564198</v>
      </c>
      <c r="R557" s="15">
        <v>1.99171045117406</v>
      </c>
      <c r="S557" s="15">
        <v>0.66946752288992395</v>
      </c>
      <c r="T557" s="15">
        <v>0.238328165713285</v>
      </c>
      <c r="U557" s="15">
        <v>0.21278034445225499</v>
      </c>
      <c r="V557" s="15">
        <v>0</v>
      </c>
      <c r="W557" s="15">
        <v>0</v>
      </c>
      <c r="X557" s="15">
        <v>0.93864418131737803</v>
      </c>
      <c r="Y557" s="15">
        <v>0.148628898940594</v>
      </c>
      <c r="Z557" s="15">
        <v>1.80768698415886E-2</v>
      </c>
      <c r="AA557" s="15">
        <v>-0.148613386350995</v>
      </c>
      <c r="AB557" s="15">
        <v>0.108923838767681</v>
      </c>
      <c r="AC557" s="15">
        <v>0.10621763734081099</v>
      </c>
      <c r="AE557">
        <f t="array" ref="AE557">IF(COUNTIF('Cost regression results'!$H$7:$H$10,1)=0,EXP(SUMPRODUCT(--B557:AC557,TRANSPOSE('Cost regression results'!$H$3:$H$30)))/(1+EXP(SUMPRODUCT(--B557:AC557,TRANSPOSE('Cost regression results'!$H$3:$H$30)))),1)</f>
        <v>0.10916146472567782</v>
      </c>
      <c r="AF557">
        <f>'cost part 2 bs coef'!AE557</f>
        <v>2561.4085627583941</v>
      </c>
      <c r="AG557">
        <f t="shared" si="8"/>
        <v>279.60711047159958</v>
      </c>
    </row>
    <row r="558" spans="1:33" x14ac:dyDescent="0.3">
      <c r="A558">
        <v>557</v>
      </c>
      <c r="B558" s="15">
        <v>-2.22291662756647</v>
      </c>
      <c r="C558" s="15">
        <v>2.42629984612224</v>
      </c>
      <c r="D558" s="15">
        <v>3.7556458527274499</v>
      </c>
      <c r="E558" s="15">
        <v>2.4091781208648402</v>
      </c>
      <c r="F558" s="15">
        <v>0</v>
      </c>
      <c r="G558" s="15">
        <v>0</v>
      </c>
      <c r="H558" s="15">
        <v>0</v>
      </c>
      <c r="I558" s="15">
        <v>0</v>
      </c>
      <c r="J558" s="15">
        <v>4.9037256028465901</v>
      </c>
      <c r="K558" s="15">
        <v>4.4818479080264497</v>
      </c>
      <c r="L558" s="15">
        <v>4.8591474531494603</v>
      </c>
      <c r="M558" s="15">
        <v>2.96910589169716</v>
      </c>
      <c r="N558" s="15">
        <v>2.3599667202675101</v>
      </c>
      <c r="O558" s="15">
        <v>4.0695860551904302</v>
      </c>
      <c r="P558" s="15">
        <v>5.02063270980923</v>
      </c>
      <c r="Q558" s="15">
        <v>4.0612742850483903</v>
      </c>
      <c r="R558" s="15">
        <v>1.3337160070688201</v>
      </c>
      <c r="S558" s="15">
        <v>0.60952368347257602</v>
      </c>
      <c r="T558" s="15">
        <v>0.163390665781875</v>
      </c>
      <c r="U558" s="15">
        <v>0.35370417939961701</v>
      </c>
      <c r="V558" s="15">
        <v>0</v>
      </c>
      <c r="W558" s="15">
        <v>0</v>
      </c>
      <c r="X558" s="15">
        <v>1.04292089507105</v>
      </c>
      <c r="Y558" s="15">
        <v>7.0473929381019998E-2</v>
      </c>
      <c r="Z558" s="15">
        <v>1.8963372148988501E-2</v>
      </c>
      <c r="AA558" s="15">
        <v>-0.118376689198533</v>
      </c>
      <c r="AB558" s="15">
        <v>6.2170601601097601E-2</v>
      </c>
      <c r="AC558" s="15">
        <v>0.10309736253448699</v>
      </c>
      <c r="AE558">
        <f t="array" ref="AE558">IF(COUNTIF('Cost regression results'!$H$7:$H$10,1)=0,EXP(SUMPRODUCT(--B558:AC558,TRANSPOSE('Cost regression results'!$H$3:$H$30)))/(1+EXP(SUMPRODUCT(--B558:AC558,TRANSPOSE('Cost regression results'!$H$3:$H$30)))),1)</f>
        <v>0.11176873002688155</v>
      </c>
      <c r="AF558">
        <f>'cost part 2 bs coef'!AE558</f>
        <v>2483.7788129240616</v>
      </c>
      <c r="AG558">
        <f t="shared" si="8"/>
        <v>277.60880358819776</v>
      </c>
    </row>
    <row r="559" spans="1:33" x14ac:dyDescent="0.3">
      <c r="A559">
        <v>558</v>
      </c>
      <c r="B559" s="15">
        <v>-2.1585144090942201</v>
      </c>
      <c r="C559" s="15">
        <v>2.50378674573806</v>
      </c>
      <c r="D559" s="15">
        <v>3.70794863284135</v>
      </c>
      <c r="E559" s="15">
        <v>2.26430026786635</v>
      </c>
      <c r="F559" s="15">
        <v>0</v>
      </c>
      <c r="G559" s="15">
        <v>0</v>
      </c>
      <c r="H559" s="15">
        <v>0</v>
      </c>
      <c r="I559" s="15">
        <v>0</v>
      </c>
      <c r="J559" s="15">
        <v>4.9586024058223499</v>
      </c>
      <c r="K559" s="15">
        <v>4.7822103247942902</v>
      </c>
      <c r="L559" s="15">
        <v>4.2915464136943404</v>
      </c>
      <c r="M559" s="15">
        <v>3.5319522056314101</v>
      </c>
      <c r="N559" s="15">
        <v>2.3894118561201299</v>
      </c>
      <c r="O559" s="15">
        <v>4.0273883261331598</v>
      </c>
      <c r="P559" s="15">
        <v>4.2193597881709</v>
      </c>
      <c r="Q559" s="15">
        <v>3.8053224472665699</v>
      </c>
      <c r="R559" s="15">
        <v>2.13522247763184</v>
      </c>
      <c r="S559" s="15">
        <v>0.65190622481218197</v>
      </c>
      <c r="T559" s="15">
        <v>7.8654598441469797E-2</v>
      </c>
      <c r="U559" s="15">
        <v>0.13395072192167701</v>
      </c>
      <c r="V559" s="15">
        <v>0</v>
      </c>
      <c r="W559" s="15">
        <v>0</v>
      </c>
      <c r="X559" s="15">
        <v>1.1314456248209099</v>
      </c>
      <c r="Y559" s="15">
        <v>9.0777138572818605E-2</v>
      </c>
      <c r="Z559" s="15">
        <v>2.42003022923802E-2</v>
      </c>
      <c r="AA559" s="15">
        <v>-0.231116784756768</v>
      </c>
      <c r="AB559" s="15">
        <v>0.14537553110951601</v>
      </c>
      <c r="AC559" s="15">
        <v>0.140752226159085</v>
      </c>
      <c r="AE559">
        <f t="array" ref="AE559">IF(COUNTIF('Cost regression results'!$H$7:$H$10,1)=0,EXP(SUMPRODUCT(--B559:AC559,TRANSPOSE('Cost regression results'!$H$3:$H$30)))/(1+EXP(SUMPRODUCT(--B559:AC559,TRANSPOSE('Cost regression results'!$H$3:$H$30)))),1)</f>
        <v>0.10940823135914264</v>
      </c>
      <c r="AF559">
        <f>'cost part 2 bs coef'!AE559</f>
        <v>2507.8419649359403</v>
      </c>
      <c r="AG559">
        <f t="shared" si="8"/>
        <v>274.37855391187821</v>
      </c>
    </row>
    <row r="560" spans="1:33" x14ac:dyDescent="0.3">
      <c r="A560">
        <v>559</v>
      </c>
      <c r="B560" s="15">
        <v>-2.2113249727599</v>
      </c>
      <c r="C560" s="15">
        <v>2.17992755125504</v>
      </c>
      <c r="D560" s="15">
        <v>3.4988836751745098</v>
      </c>
      <c r="E560" s="15">
        <v>2.6887631653752</v>
      </c>
      <c r="F560" s="15">
        <v>0</v>
      </c>
      <c r="G560" s="15">
        <v>0</v>
      </c>
      <c r="H560" s="15">
        <v>0</v>
      </c>
      <c r="I560" s="15">
        <v>0</v>
      </c>
      <c r="J560" s="15">
        <v>4.4620413589046297</v>
      </c>
      <c r="K560" s="15">
        <v>4.8514489577769799</v>
      </c>
      <c r="L560" s="15">
        <v>4.2855589134195897</v>
      </c>
      <c r="M560" s="15">
        <v>2.7986872006497299</v>
      </c>
      <c r="N560" s="15">
        <v>2.5360474787332601</v>
      </c>
      <c r="O560" s="15">
        <v>4.0225690370092</v>
      </c>
      <c r="P560" s="15">
        <v>4.5002402351496302</v>
      </c>
      <c r="Q560" s="15">
        <v>3.7042285258488001</v>
      </c>
      <c r="R560" s="15">
        <v>1.9599915442107201</v>
      </c>
      <c r="S560" s="15">
        <v>0.71823184574338905</v>
      </c>
      <c r="T560" s="15">
        <v>0.19210694149486199</v>
      </c>
      <c r="U560" s="15">
        <v>0.33434522746018602</v>
      </c>
      <c r="V560" s="15">
        <v>0</v>
      </c>
      <c r="W560" s="15">
        <v>0</v>
      </c>
      <c r="X560" s="15">
        <v>1.0720556482055901</v>
      </c>
      <c r="Y560" s="15">
        <v>7.7377418071935697E-2</v>
      </c>
      <c r="Z560" s="15">
        <v>1.8008021043135598E-2</v>
      </c>
      <c r="AA560" s="15">
        <v>-0.167071878678588</v>
      </c>
      <c r="AB560" s="15">
        <v>6.4266435502991201E-2</v>
      </c>
      <c r="AC560" s="15">
        <v>0.104621385004951</v>
      </c>
      <c r="AE560">
        <f t="array" ref="AE560">IF(COUNTIF('Cost regression results'!$H$7:$H$10,1)=0,EXP(SUMPRODUCT(--B560:AC560,TRANSPOSE('Cost regression results'!$H$3:$H$30)))/(1+EXP(SUMPRODUCT(--B560:AC560,TRANSPOSE('Cost regression results'!$H$3:$H$30)))),1)</f>
        <v>0.11590192455990336</v>
      </c>
      <c r="AF560">
        <f>'cost part 2 bs coef'!AE560</f>
        <v>2498.763383147947</v>
      </c>
      <c r="AG560">
        <f t="shared" si="8"/>
        <v>289.61148512666227</v>
      </c>
    </row>
    <row r="561" spans="1:33" x14ac:dyDescent="0.3">
      <c r="A561">
        <v>560</v>
      </c>
      <c r="B561" s="15">
        <v>-2.18245859912976</v>
      </c>
      <c r="C561" s="15">
        <v>1.8945982275000399</v>
      </c>
      <c r="D561" s="15">
        <v>3.5510232123131602</v>
      </c>
      <c r="E561" s="15">
        <v>2.4445752873505202</v>
      </c>
      <c r="F561" s="15">
        <v>0</v>
      </c>
      <c r="G561" s="15">
        <v>0</v>
      </c>
      <c r="H561" s="15">
        <v>0</v>
      </c>
      <c r="I561" s="15">
        <v>0</v>
      </c>
      <c r="J561" s="15">
        <v>4.8491052714660201</v>
      </c>
      <c r="K561" s="15">
        <v>4.2429048522509598</v>
      </c>
      <c r="L561" s="15">
        <v>4.3940355075096997</v>
      </c>
      <c r="M561" s="15">
        <v>2.6413531113003601</v>
      </c>
      <c r="N561" s="15">
        <v>2.2719659445809799</v>
      </c>
      <c r="O561" s="15">
        <v>3.7131287078131701</v>
      </c>
      <c r="P561" s="15">
        <v>4.2860888398482002</v>
      </c>
      <c r="Q561" s="15">
        <v>3.84366723164085</v>
      </c>
      <c r="R561" s="15">
        <v>1.6898175200521599</v>
      </c>
      <c r="S561" s="15">
        <v>0.39785606655739397</v>
      </c>
      <c r="T561" s="15">
        <v>0.16186796373065801</v>
      </c>
      <c r="U561" s="15">
        <v>0.24340353341187401</v>
      </c>
      <c r="V561" s="15">
        <v>0</v>
      </c>
      <c r="W561" s="15">
        <v>0</v>
      </c>
      <c r="X561" s="15">
        <v>0.95429473925685104</v>
      </c>
      <c r="Y561" s="15">
        <v>8.1240941159123503E-2</v>
      </c>
      <c r="Z561" s="15">
        <v>1.97682022020838E-2</v>
      </c>
      <c r="AA561" s="15">
        <v>-0.190554145361332</v>
      </c>
      <c r="AB561" s="15">
        <v>6.5817154023487895E-2</v>
      </c>
      <c r="AC561" s="15">
        <v>9.8189916383816606E-2</v>
      </c>
      <c r="AE561">
        <f t="array" ref="AE561">IF(COUNTIF('Cost regression results'!$H$7:$H$10,1)=0,EXP(SUMPRODUCT(--B561:AC561,TRANSPOSE('Cost regression results'!$H$3:$H$30)))/(1+EXP(SUMPRODUCT(--B561:AC561,TRANSPOSE('Cost regression results'!$H$3:$H$30)))),1)</f>
        <v>0.11563528816132421</v>
      </c>
      <c r="AF561">
        <f>'cost part 2 bs coef'!AE561</f>
        <v>2525.4028188364364</v>
      </c>
      <c r="AG561">
        <f t="shared" si="8"/>
        <v>292.02568267957173</v>
      </c>
    </row>
    <row r="562" spans="1:33" x14ac:dyDescent="0.3">
      <c r="A562">
        <v>561</v>
      </c>
      <c r="B562" s="15">
        <v>-2.2407392439896898</v>
      </c>
      <c r="C562" s="15">
        <v>1.7782116794099201</v>
      </c>
      <c r="D562" s="15">
        <v>3.6105316132172298</v>
      </c>
      <c r="E562" s="15">
        <v>2.6364776487238499</v>
      </c>
      <c r="F562" s="15">
        <v>0</v>
      </c>
      <c r="G562" s="15">
        <v>0</v>
      </c>
      <c r="H562" s="15">
        <v>0</v>
      </c>
      <c r="I562" s="15">
        <v>0</v>
      </c>
      <c r="J562" s="15">
        <v>4.96165539483966</v>
      </c>
      <c r="K562" s="15">
        <v>4.3730258661707602</v>
      </c>
      <c r="L562" s="15">
        <v>3.9624379882195102</v>
      </c>
      <c r="M562" s="15">
        <v>2.96724935835462</v>
      </c>
      <c r="N562" s="15">
        <v>2.4223322593062702</v>
      </c>
      <c r="O562" s="15">
        <v>3.9961905017290702</v>
      </c>
      <c r="P562" s="15">
        <v>4.6138494324656598</v>
      </c>
      <c r="Q562" s="15">
        <v>3.88768697412111</v>
      </c>
      <c r="R562" s="15">
        <v>1.69350582691061</v>
      </c>
      <c r="S562" s="15">
        <v>0.49459347625398598</v>
      </c>
      <c r="T562" s="15">
        <v>0.173324251597399</v>
      </c>
      <c r="U562" s="15">
        <v>0.24939599799791801</v>
      </c>
      <c r="V562" s="15">
        <v>0</v>
      </c>
      <c r="W562" s="15">
        <v>0</v>
      </c>
      <c r="X562" s="15">
        <v>0.99488373291825705</v>
      </c>
      <c r="Y562" s="15">
        <v>0.120869748871613</v>
      </c>
      <c r="Z562" s="15">
        <v>2.3105942667103401E-2</v>
      </c>
      <c r="AA562" s="15">
        <v>-0.257198585699277</v>
      </c>
      <c r="AB562" s="15">
        <v>0.17664292168606499</v>
      </c>
      <c r="AC562" s="15">
        <v>0.148765041245743</v>
      </c>
      <c r="AE562">
        <f t="array" ref="AE562">IF(COUNTIF('Cost regression results'!$H$7:$H$10,1)=0,EXP(SUMPRODUCT(--B562:AC562,TRANSPOSE('Cost regression results'!$H$3:$H$30)))/(1+EXP(SUMPRODUCT(--B562:AC562,TRANSPOSE('Cost regression results'!$H$3:$H$30)))),1)</f>
        <v>0.11070213081507584</v>
      </c>
      <c r="AF562">
        <f>'cost part 2 bs coef'!AE562</f>
        <v>2410.9871089860881</v>
      </c>
      <c r="AG562">
        <f t="shared" si="8"/>
        <v>266.90141033243941</v>
      </c>
    </row>
    <row r="563" spans="1:33" x14ac:dyDescent="0.3">
      <c r="A563">
        <v>562</v>
      </c>
      <c r="B563" s="15">
        <v>-2.24022993774271</v>
      </c>
      <c r="C563" s="15">
        <v>2.1646085703804698</v>
      </c>
      <c r="D563" s="15">
        <v>3.38315271132327</v>
      </c>
      <c r="E563" s="15">
        <v>2.6455889230463501</v>
      </c>
      <c r="F563" s="15">
        <v>0</v>
      </c>
      <c r="G563" s="15">
        <v>0</v>
      </c>
      <c r="H563" s="15">
        <v>0</v>
      </c>
      <c r="I563" s="15">
        <v>0</v>
      </c>
      <c r="J563" s="15">
        <v>4.7584277729119799</v>
      </c>
      <c r="K563" s="15">
        <v>4.3949643587570302</v>
      </c>
      <c r="L563" s="15">
        <v>4.38809417488807</v>
      </c>
      <c r="M563" s="15">
        <v>2.8720308602558902</v>
      </c>
      <c r="N563" s="15">
        <v>2.49288176498542</v>
      </c>
      <c r="O563" s="15">
        <v>4.1538410024730004</v>
      </c>
      <c r="P563" s="15">
        <v>4.1043970456360599</v>
      </c>
      <c r="Q563" s="15">
        <v>3.8840140459543502</v>
      </c>
      <c r="R563" s="15">
        <v>1.8776864059057601</v>
      </c>
      <c r="S563" s="15">
        <v>0.65212789242506197</v>
      </c>
      <c r="T563" s="15">
        <v>0.13028479100649701</v>
      </c>
      <c r="U563" s="15">
        <v>0.290708971803469</v>
      </c>
      <c r="V563" s="15">
        <v>0</v>
      </c>
      <c r="W563" s="15">
        <v>0</v>
      </c>
      <c r="X563" s="15">
        <v>0.96948314136575797</v>
      </c>
      <c r="Y563" s="15">
        <v>9.2407179916640006E-2</v>
      </c>
      <c r="Z563" s="15">
        <v>2.1564360676434701E-2</v>
      </c>
      <c r="AA563" s="15">
        <v>-0.191119134986866</v>
      </c>
      <c r="AB563" s="15">
        <v>0.165342382075126</v>
      </c>
      <c r="AC563" s="15">
        <v>7.5033236866906106E-2</v>
      </c>
      <c r="AE563">
        <f t="array" ref="AE563">IF(COUNTIF('Cost regression results'!$H$7:$H$10,1)=0,EXP(SUMPRODUCT(--B563:AC563,TRANSPOSE('Cost regression results'!$H$3:$H$30)))/(1+EXP(SUMPRODUCT(--B563:AC563,TRANSPOSE('Cost regression results'!$H$3:$H$30)))),1)</f>
        <v>0.10668676271155975</v>
      </c>
      <c r="AF563">
        <f>'cost part 2 bs coef'!AE563</f>
        <v>2428.7669940531969</v>
      </c>
      <c r="AG563">
        <f t="shared" si="8"/>
        <v>259.11728797622163</v>
      </c>
    </row>
    <row r="564" spans="1:33" x14ac:dyDescent="0.3">
      <c r="A564">
        <v>563</v>
      </c>
      <c r="B564" s="15">
        <v>-2.2236355806663801</v>
      </c>
      <c r="C564" s="15">
        <v>2.00278474656356</v>
      </c>
      <c r="D564" s="15">
        <v>3.2531865769811601</v>
      </c>
      <c r="E564" s="15">
        <v>2.4926409088270902</v>
      </c>
      <c r="F564" s="15">
        <v>0</v>
      </c>
      <c r="G564" s="15">
        <v>0</v>
      </c>
      <c r="H564" s="15">
        <v>0</v>
      </c>
      <c r="I564" s="15">
        <v>0</v>
      </c>
      <c r="J564" s="15">
        <v>4.9417080886189897</v>
      </c>
      <c r="K564" s="15">
        <v>4.20183456715134</v>
      </c>
      <c r="L564" s="15">
        <v>3.8797625690413402</v>
      </c>
      <c r="M564" s="15">
        <v>3.0278512135812798</v>
      </c>
      <c r="N564" s="15">
        <v>2.3772473861272099</v>
      </c>
      <c r="O564" s="15">
        <v>3.99531502952878</v>
      </c>
      <c r="P564" s="15">
        <v>4.8345604149469104</v>
      </c>
      <c r="Q564" s="15">
        <v>3.9553666382694201</v>
      </c>
      <c r="R564" s="15">
        <v>1.35054047103018</v>
      </c>
      <c r="S564" s="15">
        <v>0.42374046150646799</v>
      </c>
      <c r="T564" s="15">
        <v>0.18681483371755001</v>
      </c>
      <c r="U564" s="15">
        <v>0.29435455116820503</v>
      </c>
      <c r="V564" s="15">
        <v>0</v>
      </c>
      <c r="W564" s="15">
        <v>0</v>
      </c>
      <c r="X564" s="15">
        <v>1.0445662589671201</v>
      </c>
      <c r="Y564" s="15">
        <v>0.110834007874078</v>
      </c>
      <c r="Z564" s="15">
        <v>2.34605358389996E-2</v>
      </c>
      <c r="AA564" s="15">
        <v>-0.170030524364573</v>
      </c>
      <c r="AB564" s="15">
        <v>7.9546911167508699E-2</v>
      </c>
      <c r="AC564" s="15">
        <v>7.84378590295291E-2</v>
      </c>
      <c r="AE564">
        <f t="array" ref="AE564">IF(COUNTIF('Cost regression results'!$H$7:$H$10,1)=0,EXP(SUMPRODUCT(--B564:AC564,TRANSPOSE('Cost regression results'!$H$3:$H$30)))/(1+EXP(SUMPRODUCT(--B564:AC564,TRANSPOSE('Cost regression results'!$H$3:$H$30)))),1)</f>
        <v>0.11372509179106452</v>
      </c>
      <c r="AF564">
        <f>'cost part 2 bs coef'!AE564</f>
        <v>2573.6586871484287</v>
      </c>
      <c r="AG564">
        <f t="shared" si="8"/>
        <v>292.68957043482567</v>
      </c>
    </row>
    <row r="565" spans="1:33" x14ac:dyDescent="0.3">
      <c r="A565">
        <v>564</v>
      </c>
      <c r="B565" s="15">
        <v>-2.2236362824759501</v>
      </c>
      <c r="C565" s="15">
        <v>2.16479371599238</v>
      </c>
      <c r="D565" s="15">
        <v>3.7291615444604802</v>
      </c>
      <c r="E565" s="15">
        <v>2.4657741370459001</v>
      </c>
      <c r="F565" s="15">
        <v>0</v>
      </c>
      <c r="G565" s="15">
        <v>0</v>
      </c>
      <c r="H565" s="15">
        <v>0</v>
      </c>
      <c r="I565" s="15">
        <v>0</v>
      </c>
      <c r="J565" s="15">
        <v>5.1298459186157102</v>
      </c>
      <c r="K565" s="15">
        <v>4.4747186263481398</v>
      </c>
      <c r="L565" s="15">
        <v>4.0512339862242799</v>
      </c>
      <c r="M565" s="15">
        <v>3.0655280716904101</v>
      </c>
      <c r="N565" s="15">
        <v>2.4260719492269001</v>
      </c>
      <c r="O565" s="15">
        <v>4.0931426848677699</v>
      </c>
      <c r="P565" s="15">
        <v>4.3356376891821897</v>
      </c>
      <c r="Q565" s="15">
        <v>3.80960772040646</v>
      </c>
      <c r="R565" s="15">
        <v>2.0036385295878101</v>
      </c>
      <c r="S565" s="15">
        <v>0.65675636888571898</v>
      </c>
      <c r="T565" s="15">
        <v>0.123888360400751</v>
      </c>
      <c r="U565" s="15">
        <v>0.20482075560267299</v>
      </c>
      <c r="V565" s="15">
        <v>0</v>
      </c>
      <c r="W565" s="15">
        <v>0</v>
      </c>
      <c r="X565" s="15">
        <v>0.97044257801493095</v>
      </c>
      <c r="Y565" s="15">
        <v>0.16884534115352501</v>
      </c>
      <c r="Z565" s="15">
        <v>1.9641234336003999E-2</v>
      </c>
      <c r="AA565" s="15">
        <v>-0.16554733133115401</v>
      </c>
      <c r="AB565" s="15">
        <v>0.11101530868744799</v>
      </c>
      <c r="AC565" s="15">
        <v>0.117431371621084</v>
      </c>
      <c r="AE565">
        <f t="array" ref="AE565">IF(COUNTIF('Cost regression results'!$H$7:$H$10,1)=0,EXP(SUMPRODUCT(--B565:AC565,TRANSPOSE('Cost regression results'!$H$3:$H$30)))/(1+EXP(SUMPRODUCT(--B565:AC565,TRANSPOSE('Cost regression results'!$H$3:$H$30)))),1)</f>
        <v>0.10779190949410476</v>
      </c>
      <c r="AF565">
        <f>'cost part 2 bs coef'!AE565</f>
        <v>2593.3615613955371</v>
      </c>
      <c r="AG565">
        <f t="shared" si="8"/>
        <v>279.54339471143794</v>
      </c>
    </row>
    <row r="566" spans="1:33" x14ac:dyDescent="0.3">
      <c r="A566">
        <v>565</v>
      </c>
      <c r="B566" s="15">
        <v>-2.2522310776590002</v>
      </c>
      <c r="C566" s="15">
        <v>2.1721179773614399</v>
      </c>
      <c r="D566" s="15">
        <v>3.4148379487518499</v>
      </c>
      <c r="E566" s="15">
        <v>2.7313555112882399</v>
      </c>
      <c r="F566" s="15">
        <v>0</v>
      </c>
      <c r="G566" s="15">
        <v>0</v>
      </c>
      <c r="H566" s="15">
        <v>0</v>
      </c>
      <c r="I566" s="15">
        <v>0</v>
      </c>
      <c r="J566" s="15">
        <v>5.32152430531736</v>
      </c>
      <c r="K566" s="15">
        <v>4.1401866899280897</v>
      </c>
      <c r="L566" s="15">
        <v>4.4111549154918297</v>
      </c>
      <c r="M566" s="15">
        <v>3.016876764059</v>
      </c>
      <c r="N566" s="15">
        <v>2.4607801630265298</v>
      </c>
      <c r="O566" s="15">
        <v>3.7798581806503102</v>
      </c>
      <c r="P566" s="15">
        <v>4.5848196838419799</v>
      </c>
      <c r="Q566" s="15">
        <v>3.7724705379444399</v>
      </c>
      <c r="R566" s="15">
        <v>1.6886665007887001</v>
      </c>
      <c r="S566" s="15">
        <v>0.66534156075813899</v>
      </c>
      <c r="T566" s="15">
        <v>0.234197585480653</v>
      </c>
      <c r="U566" s="15">
        <v>0.28870145485503101</v>
      </c>
      <c r="V566" s="15">
        <v>0</v>
      </c>
      <c r="W566" s="15">
        <v>0</v>
      </c>
      <c r="X566" s="15">
        <v>0.91934144352091296</v>
      </c>
      <c r="Y566" s="15">
        <v>7.8298673986417294E-2</v>
      </c>
      <c r="Z566" s="15">
        <v>2.1515278062957399E-2</v>
      </c>
      <c r="AA566" s="15">
        <v>-0.21098159016478599</v>
      </c>
      <c r="AB566" s="15">
        <v>0.120077540030761</v>
      </c>
      <c r="AC566" s="15">
        <v>0.12505104230556599</v>
      </c>
      <c r="AE566">
        <f t="array" ref="AE566">IF(COUNTIF('Cost regression results'!$H$7:$H$10,1)=0,EXP(SUMPRODUCT(--B566:AC566,TRANSPOSE('Cost regression results'!$H$3:$H$30)))/(1+EXP(SUMPRODUCT(--B566:AC566,TRANSPOSE('Cost regression results'!$H$3:$H$30)))),1)</f>
        <v>0.11577179745427042</v>
      </c>
      <c r="AF566">
        <f>'cost part 2 bs coef'!AE566</f>
        <v>2554.3365900136023</v>
      </c>
      <c r="AG566">
        <f t="shared" si="8"/>
        <v>295.72013832908658</v>
      </c>
    </row>
    <row r="567" spans="1:33" x14ac:dyDescent="0.3">
      <c r="A567">
        <v>566</v>
      </c>
      <c r="B567" s="15">
        <v>-2.1225024083962798</v>
      </c>
      <c r="C567" s="15">
        <v>2.0797953877998601</v>
      </c>
      <c r="D567" s="15">
        <v>3.2480780546919901</v>
      </c>
      <c r="E567" s="15">
        <v>2.76839403918515</v>
      </c>
      <c r="F567" s="15">
        <v>0</v>
      </c>
      <c r="G567" s="15">
        <v>0</v>
      </c>
      <c r="H567" s="15">
        <v>0</v>
      </c>
      <c r="I567" s="15">
        <v>0</v>
      </c>
      <c r="J567" s="15">
        <v>5.1031840552878398</v>
      </c>
      <c r="K567" s="15">
        <v>3.9810692569623498</v>
      </c>
      <c r="L567" s="15">
        <v>4.2203304679456997</v>
      </c>
      <c r="M567" s="15">
        <v>2.8322888516104698</v>
      </c>
      <c r="N567" s="15">
        <v>2.52620239467565</v>
      </c>
      <c r="O567" s="15">
        <v>3.9784061714887899</v>
      </c>
      <c r="P567" s="15">
        <v>4.1795167574052599</v>
      </c>
      <c r="Q567" s="15">
        <v>3.79576818930747</v>
      </c>
      <c r="R567" s="15">
        <v>1.5210103834401301</v>
      </c>
      <c r="S567" s="15">
        <v>0.47897067734611898</v>
      </c>
      <c r="T567" s="15">
        <v>0.13765784657449401</v>
      </c>
      <c r="U567" s="15">
        <v>0.24953627973585099</v>
      </c>
      <c r="V567" s="15">
        <v>0</v>
      </c>
      <c r="W567" s="15">
        <v>0</v>
      </c>
      <c r="X567" s="15">
        <v>1.09173145041245</v>
      </c>
      <c r="Y567" s="15">
        <v>8.5728615807125305E-2</v>
      </c>
      <c r="Z567" s="15">
        <v>2.26912840110845E-2</v>
      </c>
      <c r="AA567" s="15">
        <v>-0.25738532230919298</v>
      </c>
      <c r="AB567" s="15">
        <v>0.110101215194437</v>
      </c>
      <c r="AC567" s="15">
        <v>0.106402190259762</v>
      </c>
      <c r="AE567">
        <f t="array" ref="AE567">IF(COUNTIF('Cost regression results'!$H$7:$H$10,1)=0,EXP(SUMPRODUCT(--B567:AC567,TRANSPOSE('Cost regression results'!$H$3:$H$30)))/(1+EXP(SUMPRODUCT(--B567:AC567,TRANSPOSE('Cost regression results'!$H$3:$H$30)))),1)</f>
        <v>0.11912645954253905</v>
      </c>
      <c r="AF567">
        <f>'cost part 2 bs coef'!AE567</f>
        <v>2460.3695368290309</v>
      </c>
      <c r="AG567">
        <f t="shared" si="8"/>
        <v>293.09511208875909</v>
      </c>
    </row>
    <row r="568" spans="1:33" x14ac:dyDescent="0.3">
      <c r="A568">
        <v>567</v>
      </c>
      <c r="B568" s="15">
        <v>-2.1306192569890898</v>
      </c>
      <c r="C568" s="15">
        <v>2.1071310749566901</v>
      </c>
      <c r="D568" s="15">
        <v>3.6407810877231301</v>
      </c>
      <c r="E568" s="15">
        <v>2.6205854873374999</v>
      </c>
      <c r="F568" s="15">
        <v>0</v>
      </c>
      <c r="G568" s="15">
        <v>0</v>
      </c>
      <c r="H568" s="15">
        <v>0</v>
      </c>
      <c r="I568" s="15">
        <v>0</v>
      </c>
      <c r="J568" s="15">
        <v>4.6255420798484099</v>
      </c>
      <c r="K568" s="15">
        <v>4.1717078396086</v>
      </c>
      <c r="L568" s="15">
        <v>4.4645088641519797</v>
      </c>
      <c r="M568" s="15">
        <v>2.4474951961828699</v>
      </c>
      <c r="N568" s="15">
        <v>2.4172695796347701</v>
      </c>
      <c r="O568" s="15">
        <v>4.0698041080155498</v>
      </c>
      <c r="P568" s="15">
        <v>3.78905255478643</v>
      </c>
      <c r="Q568" s="15">
        <v>3.6975718455394002</v>
      </c>
      <c r="R568" s="15">
        <v>1.49296664866745</v>
      </c>
      <c r="S568" s="15">
        <v>0.54751882377624606</v>
      </c>
      <c r="T568" s="15">
        <v>0.14281652886791801</v>
      </c>
      <c r="U568" s="15">
        <v>0.25411316546601398</v>
      </c>
      <c r="V568" s="15">
        <v>0</v>
      </c>
      <c r="W568" s="15">
        <v>0</v>
      </c>
      <c r="X568" s="15">
        <v>1.14941891193112</v>
      </c>
      <c r="Y568" s="15">
        <v>8.4677681373706307E-2</v>
      </c>
      <c r="Z568" s="15">
        <v>2.25105826441547E-2</v>
      </c>
      <c r="AA568" s="15">
        <v>-0.205649298582221</v>
      </c>
      <c r="AB568" s="15">
        <v>7.0401721946316803E-2</v>
      </c>
      <c r="AC568" s="15">
        <v>5.7568796432653897E-2</v>
      </c>
      <c r="AE568">
        <f t="array" ref="AE568">IF(COUNTIF('Cost regression results'!$H$7:$H$10,1)=0,EXP(SUMPRODUCT(--B568:AC568,TRANSPOSE('Cost regression results'!$H$3:$H$30)))/(1+EXP(SUMPRODUCT(--B568:AC568,TRANSPOSE('Cost regression results'!$H$3:$H$30)))),1)</f>
        <v>0.11882963703464511</v>
      </c>
      <c r="AF568">
        <f>'cost part 2 bs coef'!AE568</f>
        <v>2575.1865292555703</v>
      </c>
      <c r="AG568">
        <f t="shared" si="8"/>
        <v>306.00848056794695</v>
      </c>
    </row>
    <row r="569" spans="1:33" x14ac:dyDescent="0.3">
      <c r="A569">
        <v>568</v>
      </c>
      <c r="B569" s="15">
        <v>-2.19190501737007</v>
      </c>
      <c r="C569" s="15">
        <v>2.0434789566426801</v>
      </c>
      <c r="D569" s="15">
        <v>3.0704544650065499</v>
      </c>
      <c r="E569" s="15">
        <v>2.6603854445122299</v>
      </c>
      <c r="F569" s="15">
        <v>0</v>
      </c>
      <c r="G569" s="15">
        <v>0</v>
      </c>
      <c r="H569" s="15">
        <v>0</v>
      </c>
      <c r="I569" s="15">
        <v>0</v>
      </c>
      <c r="J569" s="15">
        <v>4.8442405507890696</v>
      </c>
      <c r="K569" s="15">
        <v>4.6422599935719404</v>
      </c>
      <c r="L569" s="15">
        <v>4.3357208924583102</v>
      </c>
      <c r="M569" s="15">
        <v>2.68362188908324</v>
      </c>
      <c r="N569" s="15">
        <v>2.36545611964325</v>
      </c>
      <c r="O569" s="15">
        <v>3.9246948838364499</v>
      </c>
      <c r="P569" s="15">
        <v>4.6586446580965397</v>
      </c>
      <c r="Q569" s="15">
        <v>3.6982678941302201</v>
      </c>
      <c r="R569" s="15">
        <v>1.3777908423131999</v>
      </c>
      <c r="S569" s="15">
        <v>0.52789537876173998</v>
      </c>
      <c r="T569" s="15">
        <v>0.17432419752280401</v>
      </c>
      <c r="U569" s="15">
        <v>0.22395453044362401</v>
      </c>
      <c r="V569" s="15">
        <v>0</v>
      </c>
      <c r="W569" s="15">
        <v>0</v>
      </c>
      <c r="X569" s="15">
        <v>0.91990635208795402</v>
      </c>
      <c r="Y569" s="15">
        <v>4.2576428545091201E-2</v>
      </c>
      <c r="Z569" s="15">
        <v>2.6049105041622399E-2</v>
      </c>
      <c r="AA569" s="15">
        <v>-0.150526118699781</v>
      </c>
      <c r="AB569" s="15">
        <v>9.8996055678810896E-2</v>
      </c>
      <c r="AC569" s="15">
        <v>5.2392070273443003E-2</v>
      </c>
      <c r="AE569">
        <f t="array" ref="AE569">IF(COUNTIF('Cost regression results'!$H$7:$H$10,1)=0,EXP(SUMPRODUCT(--B569:AC569,TRANSPOSE('Cost regression results'!$H$3:$H$30)))/(1+EXP(SUMPRODUCT(--B569:AC569,TRANSPOSE('Cost regression results'!$H$3:$H$30)))),1)</f>
        <v>0.11549354266586859</v>
      </c>
      <c r="AF569">
        <f>'cost part 2 bs coef'!AE569</f>
        <v>2482.8008824001199</v>
      </c>
      <c r="AG569">
        <f t="shared" si="8"/>
        <v>286.74746964233441</v>
      </c>
    </row>
    <row r="570" spans="1:33" x14ac:dyDescent="0.3">
      <c r="A570">
        <v>569</v>
      </c>
      <c r="B570" s="15">
        <v>-2.1513890990365798</v>
      </c>
      <c r="C570" s="15">
        <v>2.1413267640874598</v>
      </c>
      <c r="D570" s="15">
        <v>3.49973667840817</v>
      </c>
      <c r="E570" s="15">
        <v>2.4665580533850502</v>
      </c>
      <c r="F570" s="15">
        <v>0</v>
      </c>
      <c r="G570" s="15">
        <v>0</v>
      </c>
      <c r="H570" s="15">
        <v>0</v>
      </c>
      <c r="I570" s="15">
        <v>0</v>
      </c>
      <c r="J570" s="15">
        <v>4.5516790292824396</v>
      </c>
      <c r="K570" s="15">
        <v>4.2922829660929098</v>
      </c>
      <c r="L570" s="15">
        <v>4.2073792342358196</v>
      </c>
      <c r="M570" s="15">
        <v>2.8344366061753399</v>
      </c>
      <c r="N570" s="15">
        <v>2.5024319607385501</v>
      </c>
      <c r="O570" s="15">
        <v>4.1759193813786402</v>
      </c>
      <c r="P570" s="15">
        <v>4.6315426462665901</v>
      </c>
      <c r="Q570" s="15">
        <v>3.77833390701266</v>
      </c>
      <c r="R570" s="15">
        <v>1.5138808440170399</v>
      </c>
      <c r="S570" s="15">
        <v>0.63383732564739703</v>
      </c>
      <c r="T570" s="15">
        <v>0.14851999284234099</v>
      </c>
      <c r="U570" s="15">
        <v>0.28391482928595502</v>
      </c>
      <c r="V570" s="15">
        <v>0</v>
      </c>
      <c r="W570" s="15">
        <v>0</v>
      </c>
      <c r="X570" s="15">
        <v>0.84606009288418105</v>
      </c>
      <c r="Y570" s="15">
        <v>7.5253794060847798E-2</v>
      </c>
      <c r="Z570" s="15">
        <v>2.2846997275235301E-2</v>
      </c>
      <c r="AA570" s="15">
        <v>-0.24923654166731199</v>
      </c>
      <c r="AB570" s="15">
        <v>9.2508415045613204E-2</v>
      </c>
      <c r="AC570" s="15">
        <v>8.8475256003869407E-2</v>
      </c>
      <c r="AE570">
        <f t="array" ref="AE570">IF(COUNTIF('Cost regression results'!$H$7:$H$10,1)=0,EXP(SUMPRODUCT(--B570:AC570,TRANSPOSE('Cost regression results'!$H$3:$H$30)))/(1+EXP(SUMPRODUCT(--B570:AC570,TRANSPOSE('Cost regression results'!$H$3:$H$30)))),1)</f>
        <v>0.11723671334065958</v>
      </c>
      <c r="AF570">
        <f>'cost part 2 bs coef'!AE570</f>
        <v>2524.6099412577082</v>
      </c>
      <c r="AG570">
        <f t="shared" si="8"/>
        <v>295.97697198020933</v>
      </c>
    </row>
    <row r="571" spans="1:33" x14ac:dyDescent="0.3">
      <c r="A571">
        <v>570</v>
      </c>
      <c r="B571" s="15">
        <v>-2.0547863479445998</v>
      </c>
      <c r="C571" s="15">
        <v>2.1144781742001899</v>
      </c>
      <c r="D571" s="15">
        <v>3.3304889309583401</v>
      </c>
      <c r="E571" s="15">
        <v>2.8256578451607202</v>
      </c>
      <c r="F571" s="15">
        <v>0</v>
      </c>
      <c r="G571" s="15">
        <v>0</v>
      </c>
      <c r="H571" s="15">
        <v>0</v>
      </c>
      <c r="I571" s="15">
        <v>0</v>
      </c>
      <c r="J571" s="15">
        <v>5.1761298735782102</v>
      </c>
      <c r="K571" s="15">
        <v>3.96028699591717</v>
      </c>
      <c r="L571" s="15">
        <v>4.1796671969280697</v>
      </c>
      <c r="M571" s="15">
        <v>2.3225530540166401</v>
      </c>
      <c r="N571" s="15">
        <v>2.4183384852611298</v>
      </c>
      <c r="O571" s="15">
        <v>3.7474335958569802</v>
      </c>
      <c r="P571" s="15">
        <v>4.5521446380274302</v>
      </c>
      <c r="Q571" s="15">
        <v>3.7173997100250298</v>
      </c>
      <c r="R571" s="15">
        <v>1.66977829882317</v>
      </c>
      <c r="S571" s="15">
        <v>0.58771505638815202</v>
      </c>
      <c r="T571" s="15">
        <v>0.115953370741433</v>
      </c>
      <c r="U571" s="15">
        <v>0.25783036995636899</v>
      </c>
      <c r="V571" s="15">
        <v>0</v>
      </c>
      <c r="W571" s="15">
        <v>0</v>
      </c>
      <c r="X571" s="15">
        <v>1.1576285893881799</v>
      </c>
      <c r="Y571" s="15">
        <v>7.8762127329062098E-2</v>
      </c>
      <c r="Z571" s="15">
        <v>1.94641790952754E-2</v>
      </c>
      <c r="AA571" s="15">
        <v>-0.21695745898612501</v>
      </c>
      <c r="AB571" s="15">
        <v>5.4070431763079303E-2</v>
      </c>
      <c r="AC571" s="15">
        <v>4.5890083496163303E-2</v>
      </c>
      <c r="AE571">
        <f t="array" ref="AE571">IF(COUNTIF('Cost regression results'!$H$7:$H$10,1)=0,EXP(SUMPRODUCT(--B571:AC571,TRANSPOSE('Cost regression results'!$H$3:$H$30)))/(1+EXP(SUMPRODUCT(--B571:AC571,TRANSPOSE('Cost regression results'!$H$3:$H$30)))),1)</f>
        <v>0.12428559616432024</v>
      </c>
      <c r="AF571">
        <f>'cost part 2 bs coef'!AE571</f>
        <v>2487.6860427376223</v>
      </c>
      <c r="AG571">
        <f t="shared" si="8"/>
        <v>309.183542891304</v>
      </c>
    </row>
    <row r="572" spans="1:33" x14ac:dyDescent="0.3">
      <c r="A572">
        <v>571</v>
      </c>
      <c r="B572" s="15">
        <v>-2.1671608621859901</v>
      </c>
      <c r="C572" s="15">
        <v>2.10475932749004</v>
      </c>
      <c r="D572" s="15">
        <v>3.1948567540273398</v>
      </c>
      <c r="E572" s="15">
        <v>2.8233622960004801</v>
      </c>
      <c r="F572" s="15">
        <v>0</v>
      </c>
      <c r="G572" s="15">
        <v>0</v>
      </c>
      <c r="H572" s="15">
        <v>0</v>
      </c>
      <c r="I572" s="15">
        <v>0</v>
      </c>
      <c r="J572" s="15">
        <v>5.0165478418483298</v>
      </c>
      <c r="K572" s="15">
        <v>4.0451481755114997</v>
      </c>
      <c r="L572" s="15">
        <v>4.4749461451577597</v>
      </c>
      <c r="M572" s="15">
        <v>2.7448027652182598</v>
      </c>
      <c r="N572" s="15">
        <v>2.3651035542402399</v>
      </c>
      <c r="O572" s="15">
        <v>4.0031336638505204</v>
      </c>
      <c r="P572" s="15">
        <v>3.9768350557605499</v>
      </c>
      <c r="Q572" s="15">
        <v>3.8835488195835</v>
      </c>
      <c r="R572" s="15">
        <v>0.76141194111348298</v>
      </c>
      <c r="S572" s="15">
        <v>0.65494661552482003</v>
      </c>
      <c r="T572" s="15">
        <v>0.17459718343679201</v>
      </c>
      <c r="U572" s="15">
        <v>0.29656397645920002</v>
      </c>
      <c r="V572" s="15">
        <v>0</v>
      </c>
      <c r="W572" s="15">
        <v>0</v>
      </c>
      <c r="X572" s="15">
        <v>1.03076235355128</v>
      </c>
      <c r="Y572" s="15">
        <v>3.3940575719200998E-2</v>
      </c>
      <c r="Z572" s="15">
        <v>2.2530178684282001E-2</v>
      </c>
      <c r="AA572" s="15">
        <v>-0.22303081008338199</v>
      </c>
      <c r="AB572" s="15">
        <v>9.8629781660168295E-2</v>
      </c>
      <c r="AC572" s="15">
        <v>8.9980931452792498E-2</v>
      </c>
      <c r="AE572">
        <f t="array" ref="AE572">IF(COUNTIF('Cost regression results'!$H$7:$H$10,1)=0,EXP(SUMPRODUCT(--B572:AC572,TRANSPOSE('Cost regression results'!$H$3:$H$30)))/(1+EXP(SUMPRODUCT(--B572:AC572,TRANSPOSE('Cost regression results'!$H$3:$H$30)))),1)</f>
        <v>0.11833059478684678</v>
      </c>
      <c r="AF572">
        <f>'cost part 2 bs coef'!AE572</f>
        <v>2497.918570477344</v>
      </c>
      <c r="AG572">
        <f t="shared" si="8"/>
        <v>295.58019017369418</v>
      </c>
    </row>
    <row r="573" spans="1:33" x14ac:dyDescent="0.3">
      <c r="A573">
        <v>572</v>
      </c>
      <c r="B573" s="15">
        <v>-2.2362853086977701</v>
      </c>
      <c r="C573" s="15">
        <v>1.6472608941240601</v>
      </c>
      <c r="D573" s="15">
        <v>2.9262048135802798</v>
      </c>
      <c r="E573" s="15">
        <v>2.4858336338060298</v>
      </c>
      <c r="F573" s="15">
        <v>0</v>
      </c>
      <c r="G573" s="15">
        <v>0</v>
      </c>
      <c r="H573" s="15">
        <v>0</v>
      </c>
      <c r="I573" s="15">
        <v>0</v>
      </c>
      <c r="J573" s="15">
        <v>4.9743708563130404</v>
      </c>
      <c r="K573" s="15">
        <v>4.5401928034460601</v>
      </c>
      <c r="L573" s="15">
        <v>4.5636136908408096</v>
      </c>
      <c r="M573" s="15">
        <v>3.0851518258219</v>
      </c>
      <c r="N573" s="15">
        <v>2.4882901683985499</v>
      </c>
      <c r="O573" s="15">
        <v>4.1347694949228604</v>
      </c>
      <c r="P573" s="15">
        <v>4.1776567077856104</v>
      </c>
      <c r="Q573" s="15">
        <v>3.6709537336135698</v>
      </c>
      <c r="R573" s="15">
        <v>2.42718087786686</v>
      </c>
      <c r="S573" s="15">
        <v>0.62895605390669096</v>
      </c>
      <c r="T573" s="15">
        <v>0.166099681085567</v>
      </c>
      <c r="U573" s="15">
        <v>0.23564670242014099</v>
      </c>
      <c r="V573" s="15">
        <v>0</v>
      </c>
      <c r="W573" s="15">
        <v>0</v>
      </c>
      <c r="X573" s="15">
        <v>1.0023497837347499</v>
      </c>
      <c r="Y573" s="15">
        <v>4.8430867912553702E-2</v>
      </c>
      <c r="Z573" s="15">
        <v>2.3885513298563199E-2</v>
      </c>
      <c r="AA573" s="15">
        <v>-0.210808217526606</v>
      </c>
      <c r="AB573" s="15">
        <v>0.155466829839776</v>
      </c>
      <c r="AC573" s="15">
        <v>7.7102395713740002E-2</v>
      </c>
      <c r="AE573">
        <f t="array" ref="AE573">IF(COUNTIF('Cost regression results'!$H$7:$H$10,1)=0,EXP(SUMPRODUCT(--B573:AC573,TRANSPOSE('Cost regression results'!$H$3:$H$30)))/(1+EXP(SUMPRODUCT(--B573:AC573,TRANSPOSE('Cost regression results'!$H$3:$H$30)))),1)</f>
        <v>0.11037606831521832</v>
      </c>
      <c r="AF573">
        <f>'cost part 2 bs coef'!AE573</f>
        <v>2429.5093060161298</v>
      </c>
      <c r="AG573">
        <f t="shared" si="8"/>
        <v>268.159685133295</v>
      </c>
    </row>
    <row r="574" spans="1:33" x14ac:dyDescent="0.3">
      <c r="A574">
        <v>573</v>
      </c>
      <c r="B574" s="15">
        <v>-2.28030344897895</v>
      </c>
      <c r="C574" s="15">
        <v>2.2596625084045798</v>
      </c>
      <c r="D574" s="15">
        <v>3.55331484473693</v>
      </c>
      <c r="E574" s="15">
        <v>2.8541402025778901</v>
      </c>
      <c r="F574" s="15">
        <v>0</v>
      </c>
      <c r="G574" s="15">
        <v>0</v>
      </c>
      <c r="H574" s="15">
        <v>0</v>
      </c>
      <c r="I574" s="15">
        <v>0</v>
      </c>
      <c r="J574" s="15">
        <v>5.0727175186087896</v>
      </c>
      <c r="K574" s="15">
        <v>4.3821579399280699</v>
      </c>
      <c r="L574" s="15">
        <v>4.1577511195207197</v>
      </c>
      <c r="M574" s="15">
        <v>2.4704972099087499</v>
      </c>
      <c r="N574" s="15">
        <v>2.2581096605170599</v>
      </c>
      <c r="O574" s="15">
        <v>3.98058202552044</v>
      </c>
      <c r="P574" s="15">
        <v>4.0103250009472697</v>
      </c>
      <c r="Q574" s="15">
        <v>3.6818978749290801</v>
      </c>
      <c r="R574" s="15">
        <v>2.18484773419181</v>
      </c>
      <c r="S574" s="15">
        <v>0.67178775268941904</v>
      </c>
      <c r="T574" s="15">
        <v>0.16812645931844999</v>
      </c>
      <c r="U574" s="15">
        <v>0.287982742851843</v>
      </c>
      <c r="V574" s="15">
        <v>0</v>
      </c>
      <c r="W574" s="15">
        <v>0</v>
      </c>
      <c r="X574" s="15">
        <v>1.0310436247653301</v>
      </c>
      <c r="Y574" s="15">
        <v>0.13310401716314901</v>
      </c>
      <c r="Z574" s="15">
        <v>2.1623771531569299E-2</v>
      </c>
      <c r="AA574" s="15">
        <v>-0.18674703172984899</v>
      </c>
      <c r="AB574" s="15">
        <v>0.111248131931888</v>
      </c>
      <c r="AC574" s="15">
        <v>0.14995815874190299</v>
      </c>
      <c r="AE574">
        <f t="array" ref="AE574">IF(COUNTIF('Cost regression results'!$H$7:$H$10,1)=0,EXP(SUMPRODUCT(--B574:AC574,TRANSPOSE('Cost regression results'!$H$3:$H$30)))/(1+EXP(SUMPRODUCT(--B574:AC574,TRANSPOSE('Cost regression results'!$H$3:$H$30)))),1)</f>
        <v>0.10647028776228815</v>
      </c>
      <c r="AF574">
        <f>'cost part 2 bs coef'!AE574</f>
        <v>2574.3794832688782</v>
      </c>
      <c r="AG574">
        <f t="shared" si="8"/>
        <v>274.0949243929681</v>
      </c>
    </row>
    <row r="575" spans="1:33" x14ac:dyDescent="0.3">
      <c r="A575">
        <v>574</v>
      </c>
      <c r="B575" s="15">
        <v>-2.2273657126063702</v>
      </c>
      <c r="C575" s="15">
        <v>2.0905007755563201</v>
      </c>
      <c r="D575" s="15">
        <v>3.77959733266372</v>
      </c>
      <c r="E575" s="15">
        <v>2.7622835543774702</v>
      </c>
      <c r="F575" s="15">
        <v>0</v>
      </c>
      <c r="G575" s="15">
        <v>0</v>
      </c>
      <c r="H575" s="15">
        <v>0</v>
      </c>
      <c r="I575" s="15">
        <v>0</v>
      </c>
      <c r="J575" s="15">
        <v>4.9188980094495998</v>
      </c>
      <c r="K575" s="15">
        <v>4.3089537329612</v>
      </c>
      <c r="L575" s="15">
        <v>4.4301801279924398</v>
      </c>
      <c r="M575" s="15">
        <v>3.1957768726751801</v>
      </c>
      <c r="N575" s="15">
        <v>2.6011695509894199</v>
      </c>
      <c r="O575" s="15">
        <v>3.9093517845084298</v>
      </c>
      <c r="P575" s="15">
        <v>4.3207496839401101</v>
      </c>
      <c r="Q575" s="15">
        <v>3.9427454851395698</v>
      </c>
      <c r="R575" s="15">
        <v>1.6278808012374899</v>
      </c>
      <c r="S575" s="15">
        <v>0.69357668345027801</v>
      </c>
      <c r="T575" s="15">
        <v>0.19381173445529901</v>
      </c>
      <c r="U575" s="15">
        <v>0.34246445569474898</v>
      </c>
      <c r="V575" s="15">
        <v>0</v>
      </c>
      <c r="W575" s="15">
        <v>0</v>
      </c>
      <c r="X575" s="15">
        <v>0.97714973734977495</v>
      </c>
      <c r="Y575" s="15">
        <v>0.10624314176649</v>
      </c>
      <c r="Z575" s="15">
        <v>2.1273023884371699E-2</v>
      </c>
      <c r="AA575" s="15">
        <v>-0.20784892143026201</v>
      </c>
      <c r="AB575" s="15">
        <v>4.95808295957424E-2</v>
      </c>
      <c r="AC575" s="15">
        <v>0.135861074144284</v>
      </c>
      <c r="AE575">
        <f t="array" ref="AE575">IF(COUNTIF('Cost regression results'!$H$7:$H$10,1)=0,EXP(SUMPRODUCT(--B575:AC575,TRANSPOSE('Cost regression results'!$H$3:$H$30)))/(1+EXP(SUMPRODUCT(--B575:AC575,TRANSPOSE('Cost regression results'!$H$3:$H$30)))),1)</f>
        <v>0.11420959010227268</v>
      </c>
      <c r="AF575">
        <f>'cost part 2 bs coef'!AE575</f>
        <v>2437.0628612498808</v>
      </c>
      <c r="AG575">
        <f t="shared" si="8"/>
        <v>278.33595043682072</v>
      </c>
    </row>
    <row r="576" spans="1:33" x14ac:dyDescent="0.3">
      <c r="A576">
        <v>575</v>
      </c>
      <c r="B576" s="15">
        <v>-2.2766235488551598</v>
      </c>
      <c r="C576" s="15">
        <v>2.0350243089954199</v>
      </c>
      <c r="D576" s="15">
        <v>3.3034212393267</v>
      </c>
      <c r="E576" s="15">
        <v>2.7209673188410601</v>
      </c>
      <c r="F576" s="15">
        <v>0</v>
      </c>
      <c r="G576" s="15">
        <v>0</v>
      </c>
      <c r="H576" s="15">
        <v>0</v>
      </c>
      <c r="I576" s="15">
        <v>0</v>
      </c>
      <c r="J576" s="15">
        <v>4.8999170944877397</v>
      </c>
      <c r="K576" s="15">
        <v>4.1054793647572403</v>
      </c>
      <c r="L576" s="15">
        <v>5.0666499670269696</v>
      </c>
      <c r="M576" s="15">
        <v>2.74298981933187</v>
      </c>
      <c r="N576" s="15">
        <v>2.1633199215552801</v>
      </c>
      <c r="O576" s="15">
        <v>4.2242992004768496</v>
      </c>
      <c r="P576" s="15">
        <v>4.4420708390500101</v>
      </c>
      <c r="Q576" s="15">
        <v>3.8546598465445099</v>
      </c>
      <c r="R576" s="15">
        <v>2.0799954613750899</v>
      </c>
      <c r="S576" s="15">
        <v>0.53522142551388097</v>
      </c>
      <c r="T576" s="15">
        <v>0.217983696504086</v>
      </c>
      <c r="U576" s="15">
        <v>0.30040667845318297</v>
      </c>
      <c r="V576" s="15">
        <v>0</v>
      </c>
      <c r="W576" s="15">
        <v>0</v>
      </c>
      <c r="X576" s="15">
        <v>0.98396866359357305</v>
      </c>
      <c r="Y576" s="15">
        <v>0.13518037682767101</v>
      </c>
      <c r="Z576" s="15">
        <v>2.0574886379567E-2</v>
      </c>
      <c r="AA576" s="15">
        <v>-0.221839923158722</v>
      </c>
      <c r="AB576" s="15">
        <v>0.11963912203539</v>
      </c>
      <c r="AC576" s="15">
        <v>6.4320389589433397E-2</v>
      </c>
      <c r="AE576">
        <f t="array" ref="AE576">IF(COUNTIF('Cost regression results'!$H$7:$H$10,1)=0,EXP(SUMPRODUCT(--B576:AC576,TRANSPOSE('Cost regression results'!$H$3:$H$30)))/(1+EXP(SUMPRODUCT(--B576:AC576,TRANSPOSE('Cost regression results'!$H$3:$H$30)))),1)</f>
        <v>0.11174471228606336</v>
      </c>
      <c r="AF576">
        <f>'cost part 2 bs coef'!AE576</f>
        <v>2567.5945173567438</v>
      </c>
      <c r="AG576">
        <f t="shared" si="8"/>
        <v>286.91511060930304</v>
      </c>
    </row>
    <row r="577" spans="1:33" x14ac:dyDescent="0.3">
      <c r="A577">
        <v>576</v>
      </c>
      <c r="B577" s="15">
        <v>-2.2118475798302701</v>
      </c>
      <c r="C577" s="15">
        <v>1.94512841229737</v>
      </c>
      <c r="D577" s="15">
        <v>3.5199631315001998</v>
      </c>
      <c r="E577" s="15">
        <v>2.8452584918162498</v>
      </c>
      <c r="F577" s="15">
        <v>0</v>
      </c>
      <c r="G577" s="15">
        <v>0</v>
      </c>
      <c r="H577" s="15">
        <v>0</v>
      </c>
      <c r="I577" s="15">
        <v>0</v>
      </c>
      <c r="J577" s="15">
        <v>4.7304189975584103</v>
      </c>
      <c r="K577" s="15">
        <v>4.6194442102291102</v>
      </c>
      <c r="L577" s="15">
        <v>4.9294321549597404</v>
      </c>
      <c r="M577" s="15">
        <v>3.0628125058175</v>
      </c>
      <c r="N577" s="15">
        <v>2.5356536358021899</v>
      </c>
      <c r="O577" s="15">
        <v>4.1157107685054504</v>
      </c>
      <c r="P577" s="15">
        <v>4.3547009770793297</v>
      </c>
      <c r="Q577" s="15">
        <v>3.9068132146649099</v>
      </c>
      <c r="R577" s="15">
        <v>1.50716178067603</v>
      </c>
      <c r="S577" s="15">
        <v>0.59144471824743905</v>
      </c>
      <c r="T577" s="15">
        <v>0.13368291396554999</v>
      </c>
      <c r="U577" s="15">
        <v>0.219285008402864</v>
      </c>
      <c r="V577" s="15">
        <v>0</v>
      </c>
      <c r="W577" s="15">
        <v>0</v>
      </c>
      <c r="X577" s="15">
        <v>0.94182699613934195</v>
      </c>
      <c r="Y577" s="15">
        <v>8.5955671456806201E-2</v>
      </c>
      <c r="Z577" s="15">
        <v>2.36330364730418E-2</v>
      </c>
      <c r="AA577" s="15">
        <v>-0.145455043252643</v>
      </c>
      <c r="AB577" s="15">
        <v>0.14312073100771799</v>
      </c>
      <c r="AC577" s="15">
        <v>8.9096682017619694E-2</v>
      </c>
      <c r="AE577">
        <f t="array" ref="AE577">IF(COUNTIF('Cost regression results'!$H$7:$H$10,1)=0,EXP(SUMPRODUCT(--B577:AC577,TRANSPOSE('Cost regression results'!$H$3:$H$30)))/(1+EXP(SUMPRODUCT(--B577:AC577,TRANSPOSE('Cost regression results'!$H$3:$H$30)))),1)</f>
        <v>0.10961226095707678</v>
      </c>
      <c r="AF577">
        <f>'cost part 2 bs coef'!AE577</f>
        <v>2541.3214709146923</v>
      </c>
      <c r="AG577">
        <f t="shared" si="8"/>
        <v>278.55999224572349</v>
      </c>
    </row>
    <row r="578" spans="1:33" x14ac:dyDescent="0.3">
      <c r="A578">
        <v>577</v>
      </c>
      <c r="B578" s="15">
        <v>-2.1347481665112902</v>
      </c>
      <c r="C578" s="15">
        <v>2.1215987808010102</v>
      </c>
      <c r="D578" s="15">
        <v>3.6751531948240599</v>
      </c>
      <c r="E578" s="15">
        <v>2.8153006393747999</v>
      </c>
      <c r="F578" s="15">
        <v>0</v>
      </c>
      <c r="G578" s="15">
        <v>0</v>
      </c>
      <c r="H578" s="15">
        <v>0</v>
      </c>
      <c r="I578" s="15">
        <v>0</v>
      </c>
      <c r="J578" s="15">
        <v>4.7960496565778703</v>
      </c>
      <c r="K578" s="15">
        <v>4.8526574480996203</v>
      </c>
      <c r="L578" s="15">
        <v>4.1893414221121699</v>
      </c>
      <c r="M578" s="15">
        <v>3.11544857824927</v>
      </c>
      <c r="N578" s="15">
        <v>2.4318418282101</v>
      </c>
      <c r="O578" s="15">
        <v>3.8683815257588301</v>
      </c>
      <c r="P578" s="15">
        <v>4.5073108240054598</v>
      </c>
      <c r="Q578" s="15">
        <v>3.76575959750422</v>
      </c>
      <c r="R578" s="15">
        <v>1.7653172231851999</v>
      </c>
      <c r="S578" s="15">
        <v>0.59075011617198503</v>
      </c>
      <c r="T578" s="15">
        <v>0.10823174347650601</v>
      </c>
      <c r="U578" s="15">
        <v>0.22698284881744199</v>
      </c>
      <c r="V578" s="15">
        <v>0</v>
      </c>
      <c r="W578" s="15">
        <v>0</v>
      </c>
      <c r="X578" s="15">
        <v>0.91707870490518995</v>
      </c>
      <c r="Y578" s="15">
        <v>0.11919345938279501</v>
      </c>
      <c r="Z578" s="15">
        <v>1.8734952312695501E-2</v>
      </c>
      <c r="AA578" s="15">
        <v>-0.12503000649492599</v>
      </c>
      <c r="AB578" s="15">
        <v>7.2632682367697196E-2</v>
      </c>
      <c r="AC578" s="15">
        <v>5.14802784957058E-2</v>
      </c>
      <c r="AE578">
        <f t="array" ref="AE578">IF(COUNTIF('Cost regression results'!$H$7:$H$10,1)=0,EXP(SUMPRODUCT(--B578:AC578,TRANSPOSE('Cost regression results'!$H$3:$H$30)))/(1+EXP(SUMPRODUCT(--B578:AC578,TRANSPOSE('Cost regression results'!$H$3:$H$30)))),1)</f>
        <v>0.11510432255619001</v>
      </c>
      <c r="AF578">
        <f>'cost part 2 bs coef'!AE578</f>
        <v>2696.1361824852688</v>
      </c>
      <c r="AG578">
        <f t="shared" si="8"/>
        <v>310.33692880419915</v>
      </c>
    </row>
    <row r="579" spans="1:33" x14ac:dyDescent="0.3">
      <c r="A579">
        <v>578</v>
      </c>
      <c r="B579" s="15">
        <v>-2.2225141733373599</v>
      </c>
      <c r="C579" s="15">
        <v>2.1729966124559499</v>
      </c>
      <c r="D579" s="15">
        <v>3.6439149582939701</v>
      </c>
      <c r="E579" s="15">
        <v>2.38412186643709</v>
      </c>
      <c r="F579" s="15">
        <v>0</v>
      </c>
      <c r="G579" s="15">
        <v>0</v>
      </c>
      <c r="H579" s="15">
        <v>0</v>
      </c>
      <c r="I579" s="15">
        <v>0</v>
      </c>
      <c r="J579" s="15">
        <v>5.2338399770406596</v>
      </c>
      <c r="K579" s="15">
        <v>4.1795554772143904</v>
      </c>
      <c r="L579" s="15">
        <v>3.7252410547072801</v>
      </c>
      <c r="M579" s="15">
        <v>3.0477421108583802</v>
      </c>
      <c r="N579" s="15">
        <v>2.2414011012667401</v>
      </c>
      <c r="O579" s="15">
        <v>3.9373595112139901</v>
      </c>
      <c r="P579" s="15">
        <v>4.6734142332730304</v>
      </c>
      <c r="Q579" s="15">
        <v>3.8683276411358598</v>
      </c>
      <c r="R579" s="15">
        <v>2.06898068347106</v>
      </c>
      <c r="S579" s="15">
        <v>0.54127605429821302</v>
      </c>
      <c r="T579" s="15">
        <v>0.11411179735828</v>
      </c>
      <c r="U579" s="15">
        <v>0.23376725789470101</v>
      </c>
      <c r="V579" s="15">
        <v>0</v>
      </c>
      <c r="W579" s="15">
        <v>0</v>
      </c>
      <c r="X579" s="15">
        <v>0.98803673903397404</v>
      </c>
      <c r="Y579" s="15">
        <v>9.8646345802813895E-2</v>
      </c>
      <c r="Z579" s="15">
        <v>2.2669022259271698E-2</v>
      </c>
      <c r="AA579" s="15">
        <v>-0.167528325544647</v>
      </c>
      <c r="AB579" s="15">
        <v>0.138600143024008</v>
      </c>
      <c r="AC579" s="15">
        <v>0.12238860366294201</v>
      </c>
      <c r="AE579">
        <f t="array" ref="AE579">IF(COUNTIF('Cost regression results'!$H$7:$H$10,1)=0,EXP(SUMPRODUCT(--B579:AC579,TRANSPOSE('Cost regression results'!$H$3:$H$30)))/(1+EXP(SUMPRODUCT(--B579:AC579,TRANSPOSE('Cost regression results'!$H$3:$H$30)))),1)</f>
        <v>0.10676012260449361</v>
      </c>
      <c r="AF579">
        <f>'cost part 2 bs coef'!AE579</f>
        <v>2570.1892937745179</v>
      </c>
      <c r="AG579">
        <f t="shared" ref="AG579:AG642" si="9">AE579*AF579</f>
        <v>274.39372412012438</v>
      </c>
    </row>
    <row r="580" spans="1:33" x14ac:dyDescent="0.3">
      <c r="A580">
        <v>579</v>
      </c>
      <c r="B580" s="15">
        <v>-2.2096847836619502</v>
      </c>
      <c r="C580" s="15">
        <v>2.3849004883421601</v>
      </c>
      <c r="D580" s="15">
        <v>3.3899264459760898</v>
      </c>
      <c r="E580" s="15">
        <v>2.61718997843214</v>
      </c>
      <c r="F580" s="15">
        <v>0</v>
      </c>
      <c r="G580" s="15">
        <v>0</v>
      </c>
      <c r="H580" s="15">
        <v>0</v>
      </c>
      <c r="I580" s="15">
        <v>0</v>
      </c>
      <c r="J580" s="15">
        <v>4.7627265271415302</v>
      </c>
      <c r="K580" s="15">
        <v>4.3885293448641196</v>
      </c>
      <c r="L580" s="15">
        <v>4.4807230396687396</v>
      </c>
      <c r="M580" s="15">
        <v>2.3608452141909702</v>
      </c>
      <c r="N580" s="15">
        <v>2.5030077392594001</v>
      </c>
      <c r="O580" s="15">
        <v>3.9199158655031701</v>
      </c>
      <c r="P580" s="15">
        <v>4.1536833071883796</v>
      </c>
      <c r="Q580" s="15">
        <v>3.8202340061382101</v>
      </c>
      <c r="R580" s="15">
        <v>1.6204417925536101</v>
      </c>
      <c r="S580" s="15">
        <v>0.641013532889261</v>
      </c>
      <c r="T580" s="15">
        <v>0.147137832185851</v>
      </c>
      <c r="U580" s="15">
        <v>0.23163770337880399</v>
      </c>
      <c r="V580" s="15">
        <v>0</v>
      </c>
      <c r="W580" s="15">
        <v>0</v>
      </c>
      <c r="X580" s="15">
        <v>0.98081886792873996</v>
      </c>
      <c r="Y580" s="15">
        <v>0.13470293642758399</v>
      </c>
      <c r="Z580" s="15">
        <v>2.27769996801724E-2</v>
      </c>
      <c r="AA580" s="15">
        <v>-0.18916968043003399</v>
      </c>
      <c r="AB580" s="15">
        <v>5.1212063465915801E-2</v>
      </c>
      <c r="AC580" s="15">
        <v>0.101584870823319</v>
      </c>
      <c r="AE580">
        <f t="array" ref="AE580">IF(COUNTIF('Cost regression results'!$H$7:$H$10,1)=0,EXP(SUMPRODUCT(--B580:AC580,TRANSPOSE('Cost regression results'!$H$3:$H$30)))/(1+EXP(SUMPRODUCT(--B580:AC580,TRANSPOSE('Cost regression results'!$H$3:$H$30)))),1)</f>
        <v>0.11120504118207525</v>
      </c>
      <c r="AF580">
        <f>'cost part 2 bs coef'!AE580</f>
        <v>2463.0746931653789</v>
      </c>
      <c r="AG580">
        <f t="shared" si="9"/>
        <v>273.90632268798333</v>
      </c>
    </row>
    <row r="581" spans="1:33" x14ac:dyDescent="0.3">
      <c r="A581">
        <v>580</v>
      </c>
      <c r="B581" s="15">
        <v>-2.1883125566138801</v>
      </c>
      <c r="C581" s="15">
        <v>2.3798016480438702</v>
      </c>
      <c r="D581" s="15">
        <v>3.3023243338955801</v>
      </c>
      <c r="E581" s="15">
        <v>2.4971893405747201</v>
      </c>
      <c r="F581" s="15">
        <v>0</v>
      </c>
      <c r="G581" s="15">
        <v>0</v>
      </c>
      <c r="H581" s="15">
        <v>0</v>
      </c>
      <c r="I581" s="15">
        <v>0</v>
      </c>
      <c r="J581" s="15">
        <v>5.1706654860604404</v>
      </c>
      <c r="K581" s="15">
        <v>4.2971175948091096</v>
      </c>
      <c r="L581" s="15">
        <v>4.4851055511773499</v>
      </c>
      <c r="M581" s="15">
        <v>3.40349824210828</v>
      </c>
      <c r="N581" s="15">
        <v>2.5795848118507201</v>
      </c>
      <c r="O581" s="15">
        <v>4.0848438077395599</v>
      </c>
      <c r="P581" s="15">
        <v>5.3895844238478201</v>
      </c>
      <c r="Q581" s="15">
        <v>3.7424819980132802</v>
      </c>
      <c r="R581" s="15">
        <v>1.9540369703537499</v>
      </c>
      <c r="S581" s="15">
        <v>0.53409582732046701</v>
      </c>
      <c r="T581" s="15">
        <v>0.148718632792745</v>
      </c>
      <c r="U581" s="15">
        <v>0.24055750120085501</v>
      </c>
      <c r="V581" s="15">
        <v>0</v>
      </c>
      <c r="W581" s="15">
        <v>0</v>
      </c>
      <c r="X581" s="15">
        <v>0.94792135677317202</v>
      </c>
      <c r="Y581" s="15">
        <v>7.4641701939786601E-2</v>
      </c>
      <c r="Z581" s="15">
        <v>2.09872869344137E-2</v>
      </c>
      <c r="AA581" s="15">
        <v>-0.16148779503819699</v>
      </c>
      <c r="AB581" s="15">
        <v>9.5913968687898504E-2</v>
      </c>
      <c r="AC581" s="15">
        <v>0.13149582348393399</v>
      </c>
      <c r="AE581">
        <f t="array" ref="AE581">IF(COUNTIF('Cost regression results'!$H$7:$H$10,1)=0,EXP(SUMPRODUCT(--B581:AC581,TRANSPOSE('Cost regression results'!$H$3:$H$30)))/(1+EXP(SUMPRODUCT(--B581:AC581,TRANSPOSE('Cost regression results'!$H$3:$H$30)))),1)</f>
        <v>0.11362011891471378</v>
      </c>
      <c r="AF581">
        <f>'cost part 2 bs coef'!AE581</f>
        <v>2500.2385545829734</v>
      </c>
      <c r="AG581">
        <f t="shared" si="9"/>
        <v>284.07740188686955</v>
      </c>
    </row>
    <row r="582" spans="1:33" x14ac:dyDescent="0.3">
      <c r="A582">
        <v>581</v>
      </c>
      <c r="B582" s="15">
        <v>-2.0459594788994302</v>
      </c>
      <c r="C582" s="15">
        <v>2.0496341774204301</v>
      </c>
      <c r="D582" s="15">
        <v>3.5110451226209101</v>
      </c>
      <c r="E582" s="15">
        <v>2.9160444369913998</v>
      </c>
      <c r="F582" s="15">
        <v>0</v>
      </c>
      <c r="G582" s="15">
        <v>0</v>
      </c>
      <c r="H582" s="15">
        <v>0</v>
      </c>
      <c r="I582" s="15">
        <v>0</v>
      </c>
      <c r="J582" s="15">
        <v>4.8935747724627099</v>
      </c>
      <c r="K582" s="15">
        <v>4.5708157478272797</v>
      </c>
      <c r="L582" s="15">
        <v>4.4092630757662601</v>
      </c>
      <c r="M582" s="15">
        <v>2.6476417206951099</v>
      </c>
      <c r="N582" s="15">
        <v>2.2012842362967202</v>
      </c>
      <c r="O582" s="15">
        <v>3.9958459579579202</v>
      </c>
      <c r="P582" s="15">
        <v>4.52058427590518</v>
      </c>
      <c r="Q582" s="15">
        <v>3.7641043975514399</v>
      </c>
      <c r="R582" s="15">
        <v>1.5177867103753599</v>
      </c>
      <c r="S582" s="15">
        <v>0.56821775077470105</v>
      </c>
      <c r="T582" s="15">
        <v>0.117982243416327</v>
      </c>
      <c r="U582" s="15">
        <v>0.26003475215932598</v>
      </c>
      <c r="V582" s="15">
        <v>0</v>
      </c>
      <c r="W582" s="15">
        <v>0</v>
      </c>
      <c r="X582" s="15">
        <v>0.95368239271962696</v>
      </c>
      <c r="Y582" s="15">
        <v>3.5860483050788802E-2</v>
      </c>
      <c r="Z582" s="15">
        <v>2.5718323763420099E-2</v>
      </c>
      <c r="AA582" s="15">
        <v>-0.27148652481156998</v>
      </c>
      <c r="AB582" s="15">
        <v>0.10861415648146</v>
      </c>
      <c r="AC582" s="15">
        <v>3.9715603147563103E-2</v>
      </c>
      <c r="AE582">
        <f t="array" ref="AE582">IF(COUNTIF('Cost regression results'!$H$7:$H$10,1)=0,EXP(SUMPRODUCT(--B582:AC582,TRANSPOSE('Cost regression results'!$H$3:$H$30)))/(1+EXP(SUMPRODUCT(--B582:AC582,TRANSPOSE('Cost regression results'!$H$3:$H$30)))),1)</f>
        <v>0.12499235345929914</v>
      </c>
      <c r="AF582">
        <f>'cost part 2 bs coef'!AE582</f>
        <v>2447.6562271241537</v>
      </c>
      <c r="AG582">
        <f t="shared" si="9"/>
        <v>305.93831228755681</v>
      </c>
    </row>
    <row r="583" spans="1:33" x14ac:dyDescent="0.3">
      <c r="A583">
        <v>582</v>
      </c>
      <c r="B583" s="15">
        <v>-2.25246907309789</v>
      </c>
      <c r="C583" s="15">
        <v>2.167490130899</v>
      </c>
      <c r="D583" s="15">
        <v>3.1341462268106199</v>
      </c>
      <c r="E583" s="15">
        <v>2.70638098527668</v>
      </c>
      <c r="F583" s="15">
        <v>0</v>
      </c>
      <c r="G583" s="15">
        <v>0</v>
      </c>
      <c r="H583" s="15">
        <v>0</v>
      </c>
      <c r="I583" s="15">
        <v>0</v>
      </c>
      <c r="J583" s="15">
        <v>4.5739436068775801</v>
      </c>
      <c r="K583" s="15">
        <v>4.4514838441253497</v>
      </c>
      <c r="L583" s="15">
        <v>3.9395448675643099</v>
      </c>
      <c r="M583" s="15">
        <v>2.8388403535992399</v>
      </c>
      <c r="N583" s="15">
        <v>2.10825760799194</v>
      </c>
      <c r="O583" s="15">
        <v>3.84867255880796</v>
      </c>
      <c r="P583" s="15">
        <v>4.2351835197451102</v>
      </c>
      <c r="Q583" s="15">
        <v>3.83145284734394</v>
      </c>
      <c r="R583" s="15">
        <v>1.1283763987381901</v>
      </c>
      <c r="S583" s="15">
        <v>0.42354434122312701</v>
      </c>
      <c r="T583" s="15">
        <v>0.125915798993503</v>
      </c>
      <c r="U583" s="15">
        <v>0.26796048956690699</v>
      </c>
      <c r="V583" s="15">
        <v>0</v>
      </c>
      <c r="W583" s="15">
        <v>0</v>
      </c>
      <c r="X583" s="15">
        <v>1.03531479971343</v>
      </c>
      <c r="Y583" s="15">
        <v>0.10795983764264699</v>
      </c>
      <c r="Z583" s="15">
        <v>2.2248347601202E-2</v>
      </c>
      <c r="AA583" s="15">
        <v>-0.17782988736180499</v>
      </c>
      <c r="AB583" s="15">
        <v>0.123044305445628</v>
      </c>
      <c r="AC583" s="15">
        <v>0.115982086822409</v>
      </c>
      <c r="AE583">
        <f t="array" ref="AE583">IF(COUNTIF('Cost regression results'!$H$7:$H$10,1)=0,EXP(SUMPRODUCT(--B583:AC583,TRANSPOSE('Cost regression results'!$H$3:$H$30)))/(1+EXP(SUMPRODUCT(--B583:AC583,TRANSPOSE('Cost regression results'!$H$3:$H$30)))),1)</f>
        <v>0.1050692092830402</v>
      </c>
      <c r="AF583">
        <f>'cost part 2 bs coef'!AE583</f>
        <v>2528.8425360574997</v>
      </c>
      <c r="AG583">
        <f t="shared" si="9"/>
        <v>265.70348566487957</v>
      </c>
    </row>
    <row r="584" spans="1:33" x14ac:dyDescent="0.3">
      <c r="A584">
        <v>583</v>
      </c>
      <c r="B584" s="15">
        <v>-2.3348397674986798</v>
      </c>
      <c r="C584" s="15">
        <v>2.2361522475392102</v>
      </c>
      <c r="D584" s="15">
        <v>2.7217192127562702</v>
      </c>
      <c r="E584" s="15">
        <v>2.60881619302867</v>
      </c>
      <c r="F584" s="15">
        <v>0</v>
      </c>
      <c r="G584" s="15">
        <v>0</v>
      </c>
      <c r="H584" s="15">
        <v>0</v>
      </c>
      <c r="I584" s="15">
        <v>0</v>
      </c>
      <c r="J584" s="15">
        <v>4.9313141092756396</v>
      </c>
      <c r="K584" s="15">
        <v>4.5152344652630401</v>
      </c>
      <c r="L584" s="15">
        <v>4.4685114542011002</v>
      </c>
      <c r="M584" s="15">
        <v>3.13125869867102</v>
      </c>
      <c r="N584" s="15">
        <v>2.52865885732519</v>
      </c>
      <c r="O584" s="15">
        <v>3.93934048580061</v>
      </c>
      <c r="P584" s="15">
        <v>5.0137827314939001</v>
      </c>
      <c r="Q584" s="15">
        <v>4.0322412020032603</v>
      </c>
      <c r="R584" s="15">
        <v>1.8774964496837001</v>
      </c>
      <c r="S584" s="15">
        <v>0.53499656467328605</v>
      </c>
      <c r="T584" s="15">
        <v>0.17725698248109001</v>
      </c>
      <c r="U584" s="15">
        <v>0.31269254056465701</v>
      </c>
      <c r="V584" s="15">
        <v>0</v>
      </c>
      <c r="W584" s="15">
        <v>0</v>
      </c>
      <c r="X584" s="15">
        <v>1.1263655121884</v>
      </c>
      <c r="Y584" s="15">
        <v>0.129623121894544</v>
      </c>
      <c r="Z584" s="15">
        <v>2.5928278025590799E-2</v>
      </c>
      <c r="AA584" s="15">
        <v>-0.106984846778875</v>
      </c>
      <c r="AB584" s="15">
        <v>4.5699520835589799E-2</v>
      </c>
      <c r="AC584" s="15">
        <v>6.4903670689264406E-2</v>
      </c>
      <c r="AE584">
        <f t="array" ref="AE584">IF(COUNTIF('Cost regression results'!$H$7:$H$10,1)=0,EXP(SUMPRODUCT(--B584:AC584,TRANSPOSE('Cost regression results'!$H$3:$H$30)))/(1+EXP(SUMPRODUCT(--B584:AC584,TRANSPOSE('Cost regression results'!$H$3:$H$30)))),1)</f>
        <v>0.10195097685233187</v>
      </c>
      <c r="AF584">
        <f>'cost part 2 bs coef'!AE584</f>
        <v>2439.6107220754384</v>
      </c>
      <c r="AG584">
        <f t="shared" si="9"/>
        <v>248.72069625501365</v>
      </c>
    </row>
    <row r="585" spans="1:33" x14ac:dyDescent="0.3">
      <c r="A585">
        <v>584</v>
      </c>
      <c r="B585" s="15">
        <v>-2.2449793743198998</v>
      </c>
      <c r="C585" s="15">
        <v>2.0707105367072298</v>
      </c>
      <c r="D585" s="15">
        <v>3.1443064760592101</v>
      </c>
      <c r="E585" s="15">
        <v>2.80736626972572</v>
      </c>
      <c r="F585" s="15">
        <v>0</v>
      </c>
      <c r="G585" s="15">
        <v>0</v>
      </c>
      <c r="H585" s="15">
        <v>0</v>
      </c>
      <c r="I585" s="15">
        <v>0</v>
      </c>
      <c r="J585" s="15">
        <v>5.4417925983304301</v>
      </c>
      <c r="K585" s="15">
        <v>4.2618571905113303</v>
      </c>
      <c r="L585" s="15">
        <v>4.17046523931932</v>
      </c>
      <c r="M585" s="15">
        <v>3.11580410694889</v>
      </c>
      <c r="N585" s="15">
        <v>2.4209455325525502</v>
      </c>
      <c r="O585" s="15">
        <v>3.7866602908412501</v>
      </c>
      <c r="P585" s="15">
        <v>4.7938186516121704</v>
      </c>
      <c r="Q585" s="15">
        <v>3.7152427774975298</v>
      </c>
      <c r="R585" s="15">
        <v>1.2003789888840299</v>
      </c>
      <c r="S585" s="15">
        <v>0.67458920570571701</v>
      </c>
      <c r="T585" s="15">
        <v>0.15718075634415701</v>
      </c>
      <c r="U585" s="15">
        <v>0.28958739100668801</v>
      </c>
      <c r="V585" s="15">
        <v>0</v>
      </c>
      <c r="W585" s="15">
        <v>0</v>
      </c>
      <c r="X585" s="15">
        <v>0.97436994863267801</v>
      </c>
      <c r="Y585" s="15">
        <v>8.6578312683906006E-2</v>
      </c>
      <c r="Z585" s="15">
        <v>2.3025912908737602E-2</v>
      </c>
      <c r="AA585" s="15">
        <v>-0.18010798627840699</v>
      </c>
      <c r="AB585" s="15">
        <v>0.140654273069138</v>
      </c>
      <c r="AC585" s="15">
        <v>6.1827070920091098E-2</v>
      </c>
      <c r="AE585">
        <f t="array" ref="AE585">IF(COUNTIF('Cost regression results'!$H$7:$H$10,1)=0,EXP(SUMPRODUCT(--B585:AC585,TRANSPOSE('Cost regression results'!$H$3:$H$30)))/(1+EXP(SUMPRODUCT(--B585:AC585,TRANSPOSE('Cost regression results'!$H$3:$H$30)))),1)</f>
        <v>0.10871671560931383</v>
      </c>
      <c r="AF585">
        <f>'cost part 2 bs coef'!AE585</f>
        <v>2370.1698004457135</v>
      </c>
      <c r="AG585">
        <f t="shared" si="9"/>
        <v>257.67707614084071</v>
      </c>
    </row>
    <row r="586" spans="1:33" x14ac:dyDescent="0.3">
      <c r="A586">
        <v>585</v>
      </c>
      <c r="B586" s="15">
        <v>-2.1782579223267202</v>
      </c>
      <c r="C586" s="15">
        <v>2.2032128525516699</v>
      </c>
      <c r="D586" s="15">
        <v>3.3433988576175002</v>
      </c>
      <c r="E586" s="15">
        <v>2.4347588230286599</v>
      </c>
      <c r="F586" s="15">
        <v>0</v>
      </c>
      <c r="G586" s="15">
        <v>0</v>
      </c>
      <c r="H586" s="15">
        <v>0</v>
      </c>
      <c r="I586" s="15">
        <v>0</v>
      </c>
      <c r="J586" s="15">
        <v>4.7070632888880901</v>
      </c>
      <c r="K586" s="15">
        <v>4.6573438142024299</v>
      </c>
      <c r="L586" s="15">
        <v>4.6752702072533499</v>
      </c>
      <c r="M586" s="15">
        <v>2.6727436526742401</v>
      </c>
      <c r="N586" s="15">
        <v>2.32366294796527</v>
      </c>
      <c r="O586" s="15">
        <v>4.1688309742374896</v>
      </c>
      <c r="P586" s="15">
        <v>4.9604354357645901</v>
      </c>
      <c r="Q586" s="15">
        <v>3.8591399545719001</v>
      </c>
      <c r="R586" s="15">
        <v>2.19128690667816</v>
      </c>
      <c r="S586" s="15">
        <v>0.55901469481626898</v>
      </c>
      <c r="T586" s="15">
        <v>0.186443406927255</v>
      </c>
      <c r="U586" s="15">
        <v>0.236180454865308</v>
      </c>
      <c r="V586" s="15">
        <v>0</v>
      </c>
      <c r="W586" s="15">
        <v>0</v>
      </c>
      <c r="X586" s="15">
        <v>1.0074659530494201</v>
      </c>
      <c r="Y586" s="15">
        <v>5.6194049807628703E-2</v>
      </c>
      <c r="Z586" s="15">
        <v>2.73295470751681E-2</v>
      </c>
      <c r="AA586" s="15">
        <v>-0.27254992291490099</v>
      </c>
      <c r="AB586" s="15">
        <v>0.14754522770255199</v>
      </c>
      <c r="AC586" s="15">
        <v>0.115712113625576</v>
      </c>
      <c r="AE586">
        <f t="array" ref="AE586">IF(COUNTIF('Cost regression results'!$H$7:$H$10,1)=0,EXP(SUMPRODUCT(--B586:AC586,TRANSPOSE('Cost regression results'!$H$3:$H$30)))/(1+EXP(SUMPRODUCT(--B586:AC586,TRANSPOSE('Cost regression results'!$H$3:$H$30)))),1)</f>
        <v>0.11805852754998321</v>
      </c>
      <c r="AF586">
        <f>'cost part 2 bs coef'!AE586</f>
        <v>2545.374125852391</v>
      </c>
      <c r="AG586">
        <f t="shared" si="9"/>
        <v>300.5031213619589</v>
      </c>
    </row>
    <row r="587" spans="1:33" x14ac:dyDescent="0.3">
      <c r="A587">
        <v>586</v>
      </c>
      <c r="B587" s="15">
        <v>-2.2479524319611399</v>
      </c>
      <c r="C587" s="15">
        <v>2.15015720388286</v>
      </c>
      <c r="D587" s="15">
        <v>3.4188832710759298</v>
      </c>
      <c r="E587" s="15">
        <v>2.6568588676143499</v>
      </c>
      <c r="F587" s="15">
        <v>0</v>
      </c>
      <c r="G587" s="15">
        <v>0</v>
      </c>
      <c r="H587" s="15">
        <v>0</v>
      </c>
      <c r="I587" s="15">
        <v>0</v>
      </c>
      <c r="J587" s="15">
        <v>4.7557543613490401</v>
      </c>
      <c r="K587" s="15">
        <v>4.5826894583122604</v>
      </c>
      <c r="L587" s="15">
        <v>4.73766297066026</v>
      </c>
      <c r="M587" s="15">
        <v>2.6504973735436201</v>
      </c>
      <c r="N587" s="15">
        <v>2.5002711744416901</v>
      </c>
      <c r="O587" s="15">
        <v>3.8272110422738201</v>
      </c>
      <c r="P587" s="15">
        <v>4.49210034338076</v>
      </c>
      <c r="Q587" s="15">
        <v>3.7411557601112801</v>
      </c>
      <c r="R587" s="15">
        <v>1.74577166363057</v>
      </c>
      <c r="S587" s="15">
        <v>0.57879328511983696</v>
      </c>
      <c r="T587" s="15">
        <v>0.167961031634981</v>
      </c>
      <c r="U587" s="15">
        <v>0.26426290351450399</v>
      </c>
      <c r="V587" s="15">
        <v>0</v>
      </c>
      <c r="W587" s="15">
        <v>0</v>
      </c>
      <c r="X587" s="15">
        <v>0.94762867338225099</v>
      </c>
      <c r="Y587" s="15">
        <v>9.5832316243297994E-2</v>
      </c>
      <c r="Z587" s="15">
        <v>2.06941057600331E-2</v>
      </c>
      <c r="AA587" s="15">
        <v>-0.17224709780780101</v>
      </c>
      <c r="AB587" s="15">
        <v>0.129535220795926</v>
      </c>
      <c r="AC587" s="15">
        <v>3.08148800465659E-2</v>
      </c>
      <c r="AE587">
        <f t="array" ref="AE587">IF(COUNTIF('Cost regression results'!$H$7:$H$10,1)=0,EXP(SUMPRODUCT(--B587:AC587,TRANSPOSE('Cost regression results'!$H$3:$H$30)))/(1+EXP(SUMPRODUCT(--B587:AC587,TRANSPOSE('Cost regression results'!$H$3:$H$30)))),1)</f>
        <v>0.10963476084834141</v>
      </c>
      <c r="AF587">
        <f>'cost part 2 bs coef'!AE587</f>
        <v>2508.1471154327855</v>
      </c>
      <c r="AG587">
        <f t="shared" si="9"/>
        <v>274.98010917293078</v>
      </c>
    </row>
    <row r="588" spans="1:33" x14ac:dyDescent="0.3">
      <c r="A588">
        <v>587</v>
      </c>
      <c r="B588" s="15">
        <v>-2.2027165553959298</v>
      </c>
      <c r="C588" s="15">
        <v>1.9042705928191199</v>
      </c>
      <c r="D588" s="15">
        <v>3.3239514254443998</v>
      </c>
      <c r="E588" s="15">
        <v>2.49777946418163</v>
      </c>
      <c r="F588" s="15">
        <v>0</v>
      </c>
      <c r="G588" s="15">
        <v>0</v>
      </c>
      <c r="H588" s="15">
        <v>0</v>
      </c>
      <c r="I588" s="15">
        <v>0</v>
      </c>
      <c r="J588" s="15">
        <v>5.2375718830555096</v>
      </c>
      <c r="K588" s="15">
        <v>4.5378598369757501</v>
      </c>
      <c r="L588" s="15">
        <v>4.1100305105322903</v>
      </c>
      <c r="M588" s="15">
        <v>2.4267818876846201</v>
      </c>
      <c r="N588" s="15">
        <v>2.2982871497572899</v>
      </c>
      <c r="O588" s="15">
        <v>4.1094390709781701</v>
      </c>
      <c r="P588" s="15">
        <v>5.0273745220888699</v>
      </c>
      <c r="Q588" s="15">
        <v>3.74236801226838</v>
      </c>
      <c r="R588" s="15">
        <v>1.63529987724554</v>
      </c>
      <c r="S588" s="15">
        <v>0.57450276150016799</v>
      </c>
      <c r="T588" s="15">
        <v>0.101337298854987</v>
      </c>
      <c r="U588" s="15">
        <v>0.25048666564272698</v>
      </c>
      <c r="V588" s="15">
        <v>0</v>
      </c>
      <c r="W588" s="15">
        <v>0</v>
      </c>
      <c r="X588" s="15">
        <v>0.97509739093175096</v>
      </c>
      <c r="Y588" s="15">
        <v>0.134925371043048</v>
      </c>
      <c r="Z588" s="15">
        <v>2.4870065600974701E-2</v>
      </c>
      <c r="AA588" s="15">
        <v>-0.21660854482756001</v>
      </c>
      <c r="AB588" s="15">
        <v>0.116489127696545</v>
      </c>
      <c r="AC588" s="15">
        <v>0.102631478292593</v>
      </c>
      <c r="AE588">
        <f t="array" ref="AE588">IF(COUNTIF('Cost regression results'!$H$7:$H$10,1)=0,EXP(SUMPRODUCT(--B588:AC588,TRANSPOSE('Cost regression results'!$H$3:$H$30)))/(1+EXP(SUMPRODUCT(--B588:AC588,TRANSPOSE('Cost regression results'!$H$3:$H$30)))),1)</f>
        <v>0.10728406463142225</v>
      </c>
      <c r="AF588">
        <f>'cost part 2 bs coef'!AE588</f>
        <v>2474.8902597691599</v>
      </c>
      <c r="AG588">
        <f t="shared" si="9"/>
        <v>265.51628658475192</v>
      </c>
    </row>
    <row r="589" spans="1:33" x14ac:dyDescent="0.3">
      <c r="A589">
        <v>588</v>
      </c>
      <c r="B589" s="15">
        <v>-2.1787922140480598</v>
      </c>
      <c r="C589" s="15">
        <v>2.2050767937161702</v>
      </c>
      <c r="D589" s="15">
        <v>3.1600516109703101</v>
      </c>
      <c r="E589" s="15">
        <v>2.80572408682443</v>
      </c>
      <c r="F589" s="15">
        <v>0</v>
      </c>
      <c r="G589" s="15">
        <v>0</v>
      </c>
      <c r="H589" s="15">
        <v>0</v>
      </c>
      <c r="I589" s="15">
        <v>0</v>
      </c>
      <c r="J589" s="15">
        <v>5.5732336677900598</v>
      </c>
      <c r="K589" s="15">
        <v>4.6145645067480103</v>
      </c>
      <c r="L589" s="15">
        <v>4.4331778818621403</v>
      </c>
      <c r="M589" s="15">
        <v>2.9242236827791199</v>
      </c>
      <c r="N589" s="15">
        <v>2.2989887808592102</v>
      </c>
      <c r="O589" s="15">
        <v>4.05010445733003</v>
      </c>
      <c r="P589" s="15">
        <v>5.0147023361148202</v>
      </c>
      <c r="Q589" s="15">
        <v>3.89762951235197</v>
      </c>
      <c r="R589" s="15">
        <v>2.0966670863591998</v>
      </c>
      <c r="S589" s="15">
        <v>0.70556083173075101</v>
      </c>
      <c r="T589" s="15">
        <v>0.15427388584006901</v>
      </c>
      <c r="U589" s="15">
        <v>0.260703192563145</v>
      </c>
      <c r="V589" s="15">
        <v>0</v>
      </c>
      <c r="W589" s="15">
        <v>0</v>
      </c>
      <c r="X589" s="15">
        <v>0.99282880911778404</v>
      </c>
      <c r="Y589" s="15">
        <v>7.932030710679E-2</v>
      </c>
      <c r="Z589" s="15">
        <v>2.2883588098836598E-2</v>
      </c>
      <c r="AA589" s="15">
        <v>-0.21294713916834701</v>
      </c>
      <c r="AB589" s="15">
        <v>0.125643196222569</v>
      </c>
      <c r="AC589" s="15">
        <v>8.3982914935602004E-2</v>
      </c>
      <c r="AE589">
        <f t="array" ref="AE589">IF(COUNTIF('Cost regression results'!$H$7:$H$10,1)=0,EXP(SUMPRODUCT(--B589:AC589,TRANSPOSE('Cost regression results'!$H$3:$H$30)))/(1+EXP(SUMPRODUCT(--B589:AC589,TRANSPOSE('Cost regression results'!$H$3:$H$30)))),1)</f>
        <v>0.11501207887988921</v>
      </c>
      <c r="AF589">
        <f>'cost part 2 bs coef'!AE589</f>
        <v>2411.5132034406647</v>
      </c>
      <c r="AG589">
        <f t="shared" si="9"/>
        <v>277.35314677401203</v>
      </c>
    </row>
    <row r="590" spans="1:33" x14ac:dyDescent="0.3">
      <c r="A590">
        <v>589</v>
      </c>
      <c r="B590" s="15">
        <v>-2.2970903467470798</v>
      </c>
      <c r="C590" s="15">
        <v>1.6894293903639399</v>
      </c>
      <c r="D590" s="15">
        <v>3.5747233275316601</v>
      </c>
      <c r="E590" s="15">
        <v>2.5469642996355599</v>
      </c>
      <c r="F590" s="15">
        <v>0</v>
      </c>
      <c r="G590" s="15">
        <v>0</v>
      </c>
      <c r="H590" s="15">
        <v>0</v>
      </c>
      <c r="I590" s="15">
        <v>0</v>
      </c>
      <c r="J590" s="15">
        <v>4.8258079847903499</v>
      </c>
      <c r="K590" s="15">
        <v>5.0701079595870802</v>
      </c>
      <c r="L590" s="15">
        <v>4.6010480694037899</v>
      </c>
      <c r="M590" s="15">
        <v>2.8248940773779601</v>
      </c>
      <c r="N590" s="15">
        <v>2.44042311698826</v>
      </c>
      <c r="O590" s="15">
        <v>4.0937925252113496</v>
      </c>
      <c r="P590" s="15">
        <v>4.2204670109941098</v>
      </c>
      <c r="Q590" s="15">
        <v>3.7621115776066398</v>
      </c>
      <c r="R590" s="15">
        <v>2.0530220681624298</v>
      </c>
      <c r="S590" s="15">
        <v>0.64039980872657898</v>
      </c>
      <c r="T590" s="15">
        <v>0.16041278636508</v>
      </c>
      <c r="U590" s="15">
        <v>0.19616788787825101</v>
      </c>
      <c r="V590" s="15">
        <v>0</v>
      </c>
      <c r="W590" s="15">
        <v>0</v>
      </c>
      <c r="X590" s="15">
        <v>0.99991310413011203</v>
      </c>
      <c r="Y590" s="15">
        <v>0.13989453207538299</v>
      </c>
      <c r="Z590" s="15">
        <v>2.28697141612932E-2</v>
      </c>
      <c r="AA590" s="15">
        <v>-0.149757861929428</v>
      </c>
      <c r="AB590" s="15">
        <v>0.13710842190109601</v>
      </c>
      <c r="AC590" s="15">
        <v>0.117401887798827</v>
      </c>
      <c r="AE590">
        <f t="array" ref="AE590">IF(COUNTIF('Cost regression results'!$H$7:$H$10,1)=0,EXP(SUMPRODUCT(--B590:AC590,TRANSPOSE('Cost regression results'!$H$3:$H$30)))/(1+EXP(SUMPRODUCT(--B590:AC590,TRANSPOSE('Cost regression results'!$H$3:$H$30)))),1)</f>
        <v>0.10408045959614853</v>
      </c>
      <c r="AF590">
        <f>'cost part 2 bs coef'!AE590</f>
        <v>2516.6087650625295</v>
      </c>
      <c r="AG590">
        <f t="shared" si="9"/>
        <v>261.92979689140384</v>
      </c>
    </row>
    <row r="591" spans="1:33" x14ac:dyDescent="0.3">
      <c r="A591">
        <v>590</v>
      </c>
      <c r="B591" s="15">
        <v>-2.2114750868364998</v>
      </c>
      <c r="C591" s="15">
        <v>2.1090217444482402</v>
      </c>
      <c r="D591" s="15">
        <v>3.1575260885934999</v>
      </c>
      <c r="E591" s="15">
        <v>3.0694884520319801</v>
      </c>
      <c r="F591" s="15">
        <v>0</v>
      </c>
      <c r="G591" s="15">
        <v>0</v>
      </c>
      <c r="H591" s="15">
        <v>0</v>
      </c>
      <c r="I591" s="15">
        <v>0</v>
      </c>
      <c r="J591" s="15">
        <v>4.5763904061177696</v>
      </c>
      <c r="K591" s="15">
        <v>4.3102164486265</v>
      </c>
      <c r="L591" s="15">
        <v>3.8375667490193099</v>
      </c>
      <c r="M591" s="15">
        <v>2.7967639924953001</v>
      </c>
      <c r="N591" s="15">
        <v>2.53705150076232</v>
      </c>
      <c r="O591" s="15">
        <v>4.0224252113455501</v>
      </c>
      <c r="P591" s="15">
        <v>4.65067238577618</v>
      </c>
      <c r="Q591" s="15">
        <v>3.7521084897765999</v>
      </c>
      <c r="R591" s="15">
        <v>1.6342352968054701</v>
      </c>
      <c r="S591" s="15">
        <v>0.46776308591687099</v>
      </c>
      <c r="T591" s="15">
        <v>0.16101893899199299</v>
      </c>
      <c r="U591" s="15">
        <v>0.26428491197432902</v>
      </c>
      <c r="V591" s="15">
        <v>0</v>
      </c>
      <c r="W591" s="15">
        <v>0</v>
      </c>
      <c r="X591" s="15">
        <v>1.0864477149649101</v>
      </c>
      <c r="Y591" s="15">
        <v>0.122377309927302</v>
      </c>
      <c r="Z591" s="15">
        <v>1.85117924414623E-2</v>
      </c>
      <c r="AA591" s="15">
        <v>-0.23672196094541001</v>
      </c>
      <c r="AB591" s="15">
        <v>0.124528163818306</v>
      </c>
      <c r="AC591" s="15">
        <v>0.126906493881111</v>
      </c>
      <c r="AE591">
        <f t="array" ref="AE591">IF(COUNTIF('Cost regression results'!$H$7:$H$10,1)=0,EXP(SUMPRODUCT(--B591:AC591,TRANSPOSE('Cost regression results'!$H$3:$H$30)))/(1+EXP(SUMPRODUCT(--B591:AC591,TRANSPOSE('Cost regression results'!$H$3:$H$30)))),1)</f>
        <v>0.11270393203335935</v>
      </c>
      <c r="AF591">
        <f>'cost part 2 bs coef'!AE591</f>
        <v>2555.1665228759375</v>
      </c>
      <c r="AG591">
        <f t="shared" si="9"/>
        <v>287.97731412812482</v>
      </c>
    </row>
    <row r="592" spans="1:33" x14ac:dyDescent="0.3">
      <c r="A592">
        <v>591</v>
      </c>
      <c r="B592" s="15">
        <v>-2.1620001461462999</v>
      </c>
      <c r="C592" s="15">
        <v>1.9435502713630199</v>
      </c>
      <c r="D592" s="15">
        <v>3.11964165304909</v>
      </c>
      <c r="E592" s="15">
        <v>2.3899419981629202</v>
      </c>
      <c r="F592" s="15">
        <v>0</v>
      </c>
      <c r="G592" s="15">
        <v>0</v>
      </c>
      <c r="H592" s="15">
        <v>0</v>
      </c>
      <c r="I592" s="15">
        <v>0</v>
      </c>
      <c r="J592" s="15">
        <v>5.3989678014766298</v>
      </c>
      <c r="K592" s="15">
        <v>4.5399440814592502</v>
      </c>
      <c r="L592" s="15">
        <v>3.4912534334508298</v>
      </c>
      <c r="M592" s="15">
        <v>2.3956681538470201</v>
      </c>
      <c r="N592" s="15">
        <v>2.5005035593638198</v>
      </c>
      <c r="O592" s="15">
        <v>3.9799978583689701</v>
      </c>
      <c r="P592" s="15">
        <v>4.9130876666102798</v>
      </c>
      <c r="Q592" s="15">
        <v>3.6630680046556101</v>
      </c>
      <c r="R592" s="15">
        <v>1.8948125334164301</v>
      </c>
      <c r="S592" s="15">
        <v>0.58576789375659799</v>
      </c>
      <c r="T592" s="15">
        <v>0.181644991386997</v>
      </c>
      <c r="U592" s="15">
        <v>0.30577605610444503</v>
      </c>
      <c r="V592" s="15">
        <v>0</v>
      </c>
      <c r="W592" s="15">
        <v>0</v>
      </c>
      <c r="X592" s="15">
        <v>1.0573409792678701</v>
      </c>
      <c r="Y592" s="15">
        <v>6.9440150521211497E-2</v>
      </c>
      <c r="Z592" s="15">
        <v>2.2792786104758201E-2</v>
      </c>
      <c r="AA592" s="15">
        <v>-0.16439903341713399</v>
      </c>
      <c r="AB592" s="15">
        <v>3.7189882365452299E-3</v>
      </c>
      <c r="AC592" s="15">
        <v>0.14225278011464801</v>
      </c>
      <c r="AE592">
        <f t="array" ref="AE592">IF(COUNTIF('Cost regression results'!$H$7:$H$10,1)=0,EXP(SUMPRODUCT(--B592:AC592,TRANSPOSE('Cost regression results'!$H$3:$H$30)))/(1+EXP(SUMPRODUCT(--B592:AC592,TRANSPOSE('Cost regression results'!$H$3:$H$30)))),1)</f>
        <v>0.11959088200736961</v>
      </c>
      <c r="AF592">
        <f>'cost part 2 bs coef'!AE592</f>
        <v>2598.4186802820732</v>
      </c>
      <c r="AG592">
        <f t="shared" si="9"/>
        <v>310.74718179935849</v>
      </c>
    </row>
    <row r="593" spans="1:33" x14ac:dyDescent="0.3">
      <c r="A593">
        <v>592</v>
      </c>
      <c r="B593" s="15">
        <v>-2.2167889659069999</v>
      </c>
      <c r="C593" s="15">
        <v>1.92929697787448</v>
      </c>
      <c r="D593" s="15">
        <v>3.7439961794779602</v>
      </c>
      <c r="E593" s="15">
        <v>2.5397043402467001</v>
      </c>
      <c r="F593" s="15">
        <v>0</v>
      </c>
      <c r="G593" s="15">
        <v>0</v>
      </c>
      <c r="H593" s="15">
        <v>0</v>
      </c>
      <c r="I593" s="15">
        <v>0</v>
      </c>
      <c r="J593" s="15">
        <v>4.9435840086315199</v>
      </c>
      <c r="K593" s="15">
        <v>3.9505110323377601</v>
      </c>
      <c r="L593" s="15">
        <v>4.2964760165257401</v>
      </c>
      <c r="M593" s="15">
        <v>2.89967826011328</v>
      </c>
      <c r="N593" s="15">
        <v>2.3261556428410199</v>
      </c>
      <c r="O593" s="15">
        <v>3.7725460789710299</v>
      </c>
      <c r="P593" s="15">
        <v>4.8857900252914304</v>
      </c>
      <c r="Q593" s="15">
        <v>3.8668318104809001</v>
      </c>
      <c r="R593" s="15">
        <v>1.9179690684131401</v>
      </c>
      <c r="S593" s="15">
        <v>0.61065148366571298</v>
      </c>
      <c r="T593" s="15">
        <v>0.16759691300840701</v>
      </c>
      <c r="U593" s="15">
        <v>0.23577571276064799</v>
      </c>
      <c r="V593" s="15">
        <v>0</v>
      </c>
      <c r="W593" s="15">
        <v>0</v>
      </c>
      <c r="X593" s="15">
        <v>0.86337636562033304</v>
      </c>
      <c r="Y593" s="15">
        <v>0.120408061584881</v>
      </c>
      <c r="Z593" s="15">
        <v>2.1225728943443701E-2</v>
      </c>
      <c r="AA593" s="15">
        <v>-0.16252431934712699</v>
      </c>
      <c r="AB593" s="15">
        <v>3.4649557305908303E-2</v>
      </c>
      <c r="AC593" s="15">
        <v>0.10218783322585601</v>
      </c>
      <c r="AE593">
        <f t="array" ref="AE593">IF(COUNTIF('Cost regression results'!$H$7:$H$10,1)=0,EXP(SUMPRODUCT(--B593:AC593,TRANSPOSE('Cost regression results'!$H$3:$H$30)))/(1+EXP(SUMPRODUCT(--B593:AC593,TRANSPOSE('Cost regression results'!$H$3:$H$30)))),1)</f>
        <v>0.11264038050457674</v>
      </c>
      <c r="AF593">
        <f>'cost part 2 bs coef'!AE593</f>
        <v>2539.235312678275</v>
      </c>
      <c r="AG593">
        <f t="shared" si="9"/>
        <v>286.02043181073878</v>
      </c>
    </row>
    <row r="594" spans="1:33" x14ac:dyDescent="0.3">
      <c r="A594">
        <v>593</v>
      </c>
      <c r="B594" s="15">
        <v>-2.29583201822195</v>
      </c>
      <c r="C594" s="15">
        <v>2.1743350877932301</v>
      </c>
      <c r="D594" s="15">
        <v>3.0991611822932299</v>
      </c>
      <c r="E594" s="15">
        <v>2.6648448939172602</v>
      </c>
      <c r="F594" s="15">
        <v>0</v>
      </c>
      <c r="G594" s="15">
        <v>0</v>
      </c>
      <c r="H594" s="15">
        <v>0</v>
      </c>
      <c r="I594" s="15">
        <v>0</v>
      </c>
      <c r="J594" s="15">
        <v>4.7410947784695399</v>
      </c>
      <c r="K594" s="15">
        <v>4.6944176433800102</v>
      </c>
      <c r="L594" s="15">
        <v>4.1580433094649702</v>
      </c>
      <c r="M594" s="15">
        <v>3.03129665067704</v>
      </c>
      <c r="N594" s="15">
        <v>2.41410427723843</v>
      </c>
      <c r="O594" s="15">
        <v>3.85930450079249</v>
      </c>
      <c r="P594" s="15">
        <v>4.5889566131352497</v>
      </c>
      <c r="Q594" s="15">
        <v>3.7713756864586498</v>
      </c>
      <c r="R594" s="15">
        <v>2.74321761290068</v>
      </c>
      <c r="S594" s="15">
        <v>0.61548057619570995</v>
      </c>
      <c r="T594" s="15">
        <v>0.149093131499273</v>
      </c>
      <c r="U594" s="15">
        <v>0.23412163748492101</v>
      </c>
      <c r="V594" s="15">
        <v>0</v>
      </c>
      <c r="W594" s="15">
        <v>0</v>
      </c>
      <c r="X594" s="15">
        <v>0.99697076356134695</v>
      </c>
      <c r="Y594" s="15">
        <v>0.12602923844820399</v>
      </c>
      <c r="Z594" s="15">
        <v>2.24846107740223E-2</v>
      </c>
      <c r="AA594" s="15">
        <v>-0.17440785771893799</v>
      </c>
      <c r="AB594" s="15">
        <v>0.16811471269918599</v>
      </c>
      <c r="AC594" s="15">
        <v>0.120672215473726</v>
      </c>
      <c r="AE594">
        <f t="array" ref="AE594">IF(COUNTIF('Cost regression results'!$H$7:$H$10,1)=0,EXP(SUMPRODUCT(--B594:AC594,TRANSPOSE('Cost regression results'!$H$3:$H$30)))/(1+EXP(SUMPRODUCT(--B594:AC594,TRANSPOSE('Cost regression results'!$H$3:$H$30)))),1)</f>
        <v>0.10317093415466561</v>
      </c>
      <c r="AF594">
        <f>'cost part 2 bs coef'!AE594</f>
        <v>2533.6610699148691</v>
      </c>
      <c r="AG594">
        <f t="shared" si="9"/>
        <v>261.40017941442659</v>
      </c>
    </row>
    <row r="595" spans="1:33" x14ac:dyDescent="0.3">
      <c r="A595">
        <v>594</v>
      </c>
      <c r="B595" s="15">
        <v>-2.1459424877984299</v>
      </c>
      <c r="C595" s="15">
        <v>1.9203789244013401</v>
      </c>
      <c r="D595" s="15">
        <v>3.5887649467552798</v>
      </c>
      <c r="E595" s="15">
        <v>2.5442031701251002</v>
      </c>
      <c r="F595" s="15">
        <v>0</v>
      </c>
      <c r="G595" s="15">
        <v>0</v>
      </c>
      <c r="H595" s="15">
        <v>0</v>
      </c>
      <c r="I595" s="15">
        <v>0</v>
      </c>
      <c r="J595" s="15">
        <v>5.0681372249669598</v>
      </c>
      <c r="K595" s="15">
        <v>4.5023749238506703</v>
      </c>
      <c r="L595" s="15">
        <v>4.3699617374499304</v>
      </c>
      <c r="M595" s="15">
        <v>3.06523154450286</v>
      </c>
      <c r="N595" s="15">
        <v>2.4035637993299002</v>
      </c>
      <c r="O595" s="15">
        <v>4.3014825252803197</v>
      </c>
      <c r="P595" s="15">
        <v>4.8815818941796101</v>
      </c>
      <c r="Q595" s="15">
        <v>3.8071995753957002</v>
      </c>
      <c r="R595" s="15">
        <v>1.10464181447565</v>
      </c>
      <c r="S595" s="15">
        <v>0.62436189774767703</v>
      </c>
      <c r="T595" s="15">
        <v>0.13976753111759699</v>
      </c>
      <c r="U595" s="15">
        <v>0.22802319554474099</v>
      </c>
      <c r="V595" s="15">
        <v>0</v>
      </c>
      <c r="W595" s="15">
        <v>0</v>
      </c>
      <c r="X595" s="15">
        <v>1.10811346154926</v>
      </c>
      <c r="Y595" s="15">
        <v>0.10552662927296801</v>
      </c>
      <c r="Z595" s="15">
        <v>2.0676497948576799E-2</v>
      </c>
      <c r="AA595" s="15">
        <v>-0.245829482760029</v>
      </c>
      <c r="AB595" s="15">
        <v>0.118987128756621</v>
      </c>
      <c r="AC595" s="15">
        <v>9.2097615810594793E-2</v>
      </c>
      <c r="AE595">
        <f t="array" ref="AE595">IF(COUNTIF('Cost regression results'!$H$7:$H$10,1)=0,EXP(SUMPRODUCT(--B595:AC595,TRANSPOSE('Cost regression results'!$H$3:$H$30)))/(1+EXP(SUMPRODUCT(--B595:AC595,TRANSPOSE('Cost regression results'!$H$3:$H$30)))),1)</f>
        <v>0.11705195069874716</v>
      </c>
      <c r="AF595">
        <f>'cost part 2 bs coef'!AE595</f>
        <v>2531.1952570823419</v>
      </c>
      <c r="AG595">
        <f t="shared" si="9"/>
        <v>296.28134244090489</v>
      </c>
    </row>
    <row r="596" spans="1:33" x14ac:dyDescent="0.3">
      <c r="A596">
        <v>595</v>
      </c>
      <c r="B596" s="15">
        <v>-2.1661094261462801</v>
      </c>
      <c r="C596" s="15">
        <v>1.86831226979868</v>
      </c>
      <c r="D596" s="15">
        <v>3.32317748966274</v>
      </c>
      <c r="E596" s="15">
        <v>2.7537838335139999</v>
      </c>
      <c r="F596" s="15">
        <v>0</v>
      </c>
      <c r="G596" s="15">
        <v>0</v>
      </c>
      <c r="H596" s="15">
        <v>0</v>
      </c>
      <c r="I596" s="15">
        <v>0</v>
      </c>
      <c r="J596" s="15">
        <v>4.7962865389855303</v>
      </c>
      <c r="K596" s="15">
        <v>4.45622279959185</v>
      </c>
      <c r="L596" s="15">
        <v>4.2907886383174603</v>
      </c>
      <c r="M596" s="15">
        <v>2.9958356158346402</v>
      </c>
      <c r="N596" s="15">
        <v>2.3691049984565402</v>
      </c>
      <c r="O596" s="15">
        <v>4.1032075699510902</v>
      </c>
      <c r="P596" s="15">
        <v>4.5122861881269198</v>
      </c>
      <c r="Q596" s="15">
        <v>3.8933774644955199</v>
      </c>
      <c r="R596" s="15">
        <v>1.8788543684465699</v>
      </c>
      <c r="S596" s="15">
        <v>0.54700872479475005</v>
      </c>
      <c r="T596" s="15">
        <v>0.14343130046996</v>
      </c>
      <c r="U596" s="15">
        <v>0.26580554218334701</v>
      </c>
      <c r="V596" s="15">
        <v>0</v>
      </c>
      <c r="W596" s="15">
        <v>0</v>
      </c>
      <c r="X596" s="15">
        <v>0.85275148497270403</v>
      </c>
      <c r="Y596" s="15">
        <v>7.7312312776466399E-2</v>
      </c>
      <c r="Z596" s="15">
        <v>2.0975036978280001E-2</v>
      </c>
      <c r="AA596" s="15">
        <v>-0.19351998089015299</v>
      </c>
      <c r="AB596" s="15">
        <v>9.5482593478238995E-2</v>
      </c>
      <c r="AC596" s="15">
        <v>0.11446385618900901</v>
      </c>
      <c r="AE596">
        <f t="array" ref="AE596">IF(COUNTIF('Cost regression results'!$H$7:$H$10,1)=0,EXP(SUMPRODUCT(--B596:AC596,TRANSPOSE('Cost regression results'!$H$3:$H$30)))/(1+EXP(SUMPRODUCT(--B596:AC596,TRANSPOSE('Cost regression results'!$H$3:$H$30)))),1)</f>
        <v>0.11533576051007331</v>
      </c>
      <c r="AF596">
        <f>'cost part 2 bs coef'!AE596</f>
        <v>2478.0496286673038</v>
      </c>
      <c r="AG596">
        <f t="shared" si="9"/>
        <v>285.80773850404825</v>
      </c>
    </row>
    <row r="597" spans="1:33" x14ac:dyDescent="0.3">
      <c r="A597">
        <v>596</v>
      </c>
      <c r="B597" s="15">
        <v>-2.2340119792840101</v>
      </c>
      <c r="C597" s="15">
        <v>2.0186334088578</v>
      </c>
      <c r="D597" s="15">
        <v>3.94438227885226</v>
      </c>
      <c r="E597" s="15">
        <v>2.9358092527076001</v>
      </c>
      <c r="F597" s="15">
        <v>0</v>
      </c>
      <c r="G597" s="15">
        <v>0</v>
      </c>
      <c r="H597" s="15">
        <v>0</v>
      </c>
      <c r="I597" s="15">
        <v>0</v>
      </c>
      <c r="J597" s="15">
        <v>4.9460581433788704</v>
      </c>
      <c r="K597" s="15">
        <v>4.31260218210089</v>
      </c>
      <c r="L597" s="15">
        <v>4.30822515732791</v>
      </c>
      <c r="M597" s="15">
        <v>3.4533337034398701</v>
      </c>
      <c r="N597" s="15">
        <v>2.4479643600198902</v>
      </c>
      <c r="O597" s="15">
        <v>3.85901312628426</v>
      </c>
      <c r="P597" s="15">
        <v>4.7575640055217603</v>
      </c>
      <c r="Q597" s="15">
        <v>3.8152523260353401</v>
      </c>
      <c r="R597" s="15">
        <v>1.80029886935212</v>
      </c>
      <c r="S597" s="15">
        <v>0.59040640918786402</v>
      </c>
      <c r="T597" s="15">
        <v>0.20271902588979299</v>
      </c>
      <c r="U597" s="15">
        <v>0.17223590870570099</v>
      </c>
      <c r="V597" s="15">
        <v>0</v>
      </c>
      <c r="W597" s="15">
        <v>0</v>
      </c>
      <c r="X597" s="15">
        <v>1.11117213171261</v>
      </c>
      <c r="Y597" s="15">
        <v>6.9089908790028395E-2</v>
      </c>
      <c r="Z597" s="15">
        <v>2.3951319050915298E-2</v>
      </c>
      <c r="AA597" s="15">
        <v>-0.230488659761558</v>
      </c>
      <c r="AB597" s="15">
        <v>0.120680425755397</v>
      </c>
      <c r="AC597" s="15">
        <v>9.9972743703960795E-2</v>
      </c>
      <c r="AE597">
        <f t="array" ref="AE597">IF(COUNTIF('Cost regression results'!$H$7:$H$10,1)=0,EXP(SUMPRODUCT(--B597:AC597,TRANSPOSE('Cost regression results'!$H$3:$H$30)))/(1+EXP(SUMPRODUCT(--B597:AC597,TRANSPOSE('Cost regression results'!$H$3:$H$30)))),1)</f>
        <v>0.11424866797590501</v>
      </c>
      <c r="AF597">
        <f>'cost part 2 bs coef'!AE597</f>
        <v>2585.5733454154743</v>
      </c>
      <c r="AG597">
        <f t="shared" si="9"/>
        <v>295.39831066772246</v>
      </c>
    </row>
    <row r="598" spans="1:33" x14ac:dyDescent="0.3">
      <c r="A598">
        <v>597</v>
      </c>
      <c r="B598" s="15">
        <v>-2.1827890753003101</v>
      </c>
      <c r="C598" s="15">
        <v>2.1717510742858801</v>
      </c>
      <c r="D598" s="15">
        <v>3.33011259909533</v>
      </c>
      <c r="E598" s="15">
        <v>2.3927746402555301</v>
      </c>
      <c r="F598" s="15">
        <v>0</v>
      </c>
      <c r="G598" s="15">
        <v>0</v>
      </c>
      <c r="H598" s="15">
        <v>0</v>
      </c>
      <c r="I598" s="15">
        <v>0</v>
      </c>
      <c r="J598" s="15">
        <v>5.1392762442103797</v>
      </c>
      <c r="K598" s="15">
        <v>4.5877022581134099</v>
      </c>
      <c r="L598" s="15">
        <v>4.8424505303067802</v>
      </c>
      <c r="M598" s="15">
        <v>3.0384357853583999</v>
      </c>
      <c r="N598" s="15">
        <v>2.4928788835833799</v>
      </c>
      <c r="O598" s="15">
        <v>3.98990305810129</v>
      </c>
      <c r="P598" s="15">
        <v>4.4530719559547203</v>
      </c>
      <c r="Q598" s="15">
        <v>3.6750199313360401</v>
      </c>
      <c r="R598" s="15">
        <v>2.2223455231818598</v>
      </c>
      <c r="S598" s="15">
        <v>0.64154857195299497</v>
      </c>
      <c r="T598" s="15">
        <v>0.12177377269293101</v>
      </c>
      <c r="U598" s="15">
        <v>0.33225151285403298</v>
      </c>
      <c r="V598" s="15">
        <v>0</v>
      </c>
      <c r="W598" s="15">
        <v>0</v>
      </c>
      <c r="X598" s="15">
        <v>0.996121904605202</v>
      </c>
      <c r="Y598" s="15">
        <v>7.3832802585875296E-2</v>
      </c>
      <c r="Z598" s="15">
        <v>1.75917736766401E-2</v>
      </c>
      <c r="AA598" s="15">
        <v>-0.222912463804015</v>
      </c>
      <c r="AB598" s="15">
        <v>0.17966726807942299</v>
      </c>
      <c r="AC598" s="15">
        <v>0.11667567255887</v>
      </c>
      <c r="AE598">
        <f t="array" ref="AE598">IF(COUNTIF('Cost regression results'!$H$7:$H$10,1)=0,EXP(SUMPRODUCT(--B598:AC598,TRANSPOSE('Cost regression results'!$H$3:$H$30)))/(1+EXP(SUMPRODUCT(--B598:AC598,TRANSPOSE('Cost regression results'!$H$3:$H$30)))),1)</f>
        <v>0.11171620153350956</v>
      </c>
      <c r="AF598">
        <f>'cost part 2 bs coef'!AE598</f>
        <v>2479.5075182115056</v>
      </c>
      <c r="AG598">
        <f t="shared" si="9"/>
        <v>277.0011616083687</v>
      </c>
    </row>
    <row r="599" spans="1:33" x14ac:dyDescent="0.3">
      <c r="A599">
        <v>598</v>
      </c>
      <c r="B599" s="15">
        <v>-2.1558878179969301</v>
      </c>
      <c r="C599" s="15">
        <v>2.0592439582273099</v>
      </c>
      <c r="D599" s="15">
        <v>3.4279181296708701</v>
      </c>
      <c r="E599" s="15">
        <v>2.5099553924607299</v>
      </c>
      <c r="F599" s="15">
        <v>0</v>
      </c>
      <c r="G599" s="15">
        <v>0</v>
      </c>
      <c r="H599" s="15">
        <v>0</v>
      </c>
      <c r="I599" s="15">
        <v>0</v>
      </c>
      <c r="J599" s="15">
        <v>4.7569525641381496</v>
      </c>
      <c r="K599" s="15">
        <v>4.4017673144360501</v>
      </c>
      <c r="L599" s="15">
        <v>4.4262595184980302</v>
      </c>
      <c r="M599" s="15">
        <v>2.52735560078411</v>
      </c>
      <c r="N599" s="15">
        <v>2.7634629154142001</v>
      </c>
      <c r="O599" s="15">
        <v>3.9228212374162599</v>
      </c>
      <c r="P599" s="15">
        <v>4.3092666501575501</v>
      </c>
      <c r="Q599" s="15">
        <v>3.6977720540277299</v>
      </c>
      <c r="R599" s="15">
        <v>1.26574814660285</v>
      </c>
      <c r="S599" s="15">
        <v>0.524631455311942</v>
      </c>
      <c r="T599" s="15">
        <v>0.14413179215042099</v>
      </c>
      <c r="U599" s="15">
        <v>0.23464500489512299</v>
      </c>
      <c r="V599" s="15">
        <v>0</v>
      </c>
      <c r="W599" s="15">
        <v>0</v>
      </c>
      <c r="X599" s="15">
        <v>0.86962292195790503</v>
      </c>
      <c r="Y599" s="15">
        <v>0.11758353081662699</v>
      </c>
      <c r="Z599" s="15">
        <v>2.3602877456013902E-2</v>
      </c>
      <c r="AA599" s="15">
        <v>-0.22125742996984701</v>
      </c>
      <c r="AB599" s="15">
        <v>7.1498231429631201E-2</v>
      </c>
      <c r="AC599" s="15">
        <v>8.5990170245662897E-2</v>
      </c>
      <c r="AE599">
        <f t="array" ref="AE599">IF(COUNTIF('Cost regression results'!$H$7:$H$10,1)=0,EXP(SUMPRODUCT(--B599:AC599,TRANSPOSE('Cost regression results'!$H$3:$H$30)))/(1+EXP(SUMPRODUCT(--B599:AC599,TRANSPOSE('Cost regression results'!$H$3:$H$30)))),1)</f>
        <v>0.1162657331537177</v>
      </c>
      <c r="AF599">
        <f>'cost part 2 bs coef'!AE599</f>
        <v>2457.8003942833834</v>
      </c>
      <c r="AG599">
        <f t="shared" si="9"/>
        <v>285.75796478685402</v>
      </c>
    </row>
    <row r="600" spans="1:33" x14ac:dyDescent="0.3">
      <c r="A600">
        <v>599</v>
      </c>
      <c r="B600" s="15">
        <v>-2.15155999574496</v>
      </c>
      <c r="C600" s="15">
        <v>1.8838161214128699</v>
      </c>
      <c r="D600" s="15">
        <v>3.1515202166217899</v>
      </c>
      <c r="E600" s="15">
        <v>2.6285447162823599</v>
      </c>
      <c r="F600" s="15">
        <v>0</v>
      </c>
      <c r="G600" s="15">
        <v>0</v>
      </c>
      <c r="H600" s="15">
        <v>0</v>
      </c>
      <c r="I600" s="15">
        <v>0</v>
      </c>
      <c r="J600" s="15">
        <v>5.0236023798893301</v>
      </c>
      <c r="K600" s="15">
        <v>4.82060380063779</v>
      </c>
      <c r="L600" s="15">
        <v>4.0850638380755502</v>
      </c>
      <c r="M600" s="15">
        <v>3.1351941555352001</v>
      </c>
      <c r="N600" s="15">
        <v>2.4278352531887202</v>
      </c>
      <c r="O600" s="15">
        <v>3.7786740335782598</v>
      </c>
      <c r="P600" s="15">
        <v>4.3962357633661604</v>
      </c>
      <c r="Q600" s="15">
        <v>3.8822586791238201</v>
      </c>
      <c r="R600" s="15">
        <v>1.6550603207197601</v>
      </c>
      <c r="S600" s="15">
        <v>0.729091095241309</v>
      </c>
      <c r="T600" s="15">
        <v>0.14407484573579701</v>
      </c>
      <c r="U600" s="15">
        <v>0.22065347262726501</v>
      </c>
      <c r="V600" s="15">
        <v>0</v>
      </c>
      <c r="W600" s="15">
        <v>0</v>
      </c>
      <c r="X600" s="15">
        <v>0.94517234254852101</v>
      </c>
      <c r="Y600" s="15">
        <v>6.7703934411998803E-2</v>
      </c>
      <c r="Z600" s="15">
        <v>2.1879136609067599E-2</v>
      </c>
      <c r="AA600" s="15">
        <v>-0.19861298219991599</v>
      </c>
      <c r="AB600" s="15">
        <v>0.119361419785923</v>
      </c>
      <c r="AC600" s="15">
        <v>1.9697581210514101E-2</v>
      </c>
      <c r="AE600">
        <f t="array" ref="AE600">IF(COUNTIF('Cost regression results'!$H$7:$H$10,1)=0,EXP(SUMPRODUCT(--B600:AC600,TRANSPOSE('Cost regression results'!$H$3:$H$30)))/(1+EXP(SUMPRODUCT(--B600:AC600,TRANSPOSE('Cost regression results'!$H$3:$H$30)))),1)</f>
        <v>0.11682971885235674</v>
      </c>
      <c r="AF600">
        <f>'cost part 2 bs coef'!AE600</f>
        <v>2421.8465428234081</v>
      </c>
      <c r="AG600">
        <f t="shared" si="9"/>
        <v>282.94365070161092</v>
      </c>
    </row>
    <row r="601" spans="1:33" x14ac:dyDescent="0.3">
      <c r="A601">
        <v>600</v>
      </c>
      <c r="B601" s="15">
        <v>-2.2911736046971098</v>
      </c>
      <c r="C601" s="15">
        <v>2.2276078383976299</v>
      </c>
      <c r="D601" s="15">
        <v>3.0176025344639599</v>
      </c>
      <c r="E601" s="15">
        <v>2.2079375800830698</v>
      </c>
      <c r="F601" s="15">
        <v>0</v>
      </c>
      <c r="G601" s="15">
        <v>0</v>
      </c>
      <c r="H601" s="15">
        <v>0</v>
      </c>
      <c r="I601" s="15">
        <v>0</v>
      </c>
      <c r="J601" s="15">
        <v>4.7757877877813204</v>
      </c>
      <c r="K601" s="15">
        <v>4.8121525246547696</v>
      </c>
      <c r="L601" s="15">
        <v>4.1447019075599201</v>
      </c>
      <c r="M601" s="15">
        <v>2.6909506318529002</v>
      </c>
      <c r="N601" s="15">
        <v>2.4221071828443401</v>
      </c>
      <c r="O601" s="15">
        <v>3.9781908397166901</v>
      </c>
      <c r="P601" s="15">
        <v>4.5165375802358803</v>
      </c>
      <c r="Q601" s="15">
        <v>3.8150340602687498</v>
      </c>
      <c r="R601" s="15">
        <v>1.6772674661193101</v>
      </c>
      <c r="S601" s="15">
        <v>0.52835340845215595</v>
      </c>
      <c r="T601" s="15">
        <v>0.15106740372801999</v>
      </c>
      <c r="U601" s="15">
        <v>0.27645192285337</v>
      </c>
      <c r="V601" s="15">
        <v>0</v>
      </c>
      <c r="W601" s="15">
        <v>0</v>
      </c>
      <c r="X601" s="15">
        <v>0.92734917223398505</v>
      </c>
      <c r="Y601" s="15">
        <v>0.111817202448976</v>
      </c>
      <c r="Z601" s="15">
        <v>2.7213554182899301E-2</v>
      </c>
      <c r="AA601" s="15">
        <v>-0.228132571376815</v>
      </c>
      <c r="AB601" s="15">
        <v>0.19595623573231499</v>
      </c>
      <c r="AC601" s="15">
        <v>0.117578716110146</v>
      </c>
      <c r="AE601">
        <f t="array" ref="AE601">IF(COUNTIF('Cost regression results'!$H$7:$H$10,1)=0,EXP(SUMPRODUCT(--B601:AC601,TRANSPOSE('Cost regression results'!$H$3:$H$30)))/(1+EXP(SUMPRODUCT(--B601:AC601,TRANSPOSE('Cost regression results'!$H$3:$H$30)))),1)</f>
        <v>0.10347875274061649</v>
      </c>
      <c r="AF601">
        <f>'cost part 2 bs coef'!AE601</f>
        <v>2527.9493046180937</v>
      </c>
      <c r="AG601">
        <f t="shared" si="9"/>
        <v>261.58904103338909</v>
      </c>
    </row>
    <row r="602" spans="1:33" x14ac:dyDescent="0.3">
      <c r="A602">
        <v>601</v>
      </c>
      <c r="B602" s="15">
        <v>-2.0950929410820001</v>
      </c>
      <c r="C602" s="15">
        <v>1.99040966592377</v>
      </c>
      <c r="D602" s="15">
        <v>3.83828625342829</v>
      </c>
      <c r="E602" s="15">
        <v>2.62008720134475</v>
      </c>
      <c r="F602" s="15">
        <v>0</v>
      </c>
      <c r="G602" s="15">
        <v>0</v>
      </c>
      <c r="H602" s="15">
        <v>0</v>
      </c>
      <c r="I602" s="15">
        <v>0</v>
      </c>
      <c r="J602" s="15">
        <v>5.4066805670249201</v>
      </c>
      <c r="K602" s="15">
        <v>4.3447343382777497</v>
      </c>
      <c r="L602" s="15">
        <v>4.1779123369379096</v>
      </c>
      <c r="M602" s="15">
        <v>3.0148182812776998</v>
      </c>
      <c r="N602" s="15">
        <v>2.3069440691666201</v>
      </c>
      <c r="O602" s="15">
        <v>4.0100861602931204</v>
      </c>
      <c r="P602" s="15">
        <v>4.5920728913579003</v>
      </c>
      <c r="Q602" s="15">
        <v>4.0196306385348199</v>
      </c>
      <c r="R602" s="15">
        <v>2.3207041002184599</v>
      </c>
      <c r="S602" s="15">
        <v>0.56775342765980397</v>
      </c>
      <c r="T602" s="15">
        <v>0.132897861273854</v>
      </c>
      <c r="U602" s="15">
        <v>0.226924506232174</v>
      </c>
      <c r="V602" s="15">
        <v>0</v>
      </c>
      <c r="W602" s="15">
        <v>0</v>
      </c>
      <c r="X602" s="15">
        <v>1.09249816050235</v>
      </c>
      <c r="Y602" s="15">
        <v>5.9092791387171002E-2</v>
      </c>
      <c r="Z602" s="15">
        <v>2.1644742937534E-2</v>
      </c>
      <c r="AA602" s="15">
        <v>-0.215085747157097</v>
      </c>
      <c r="AB602" s="15">
        <v>0.13330223631558</v>
      </c>
      <c r="AC602" s="15">
        <v>4.3523174730545899E-2</v>
      </c>
      <c r="AE602">
        <f t="array" ref="AE602">IF(COUNTIF('Cost regression results'!$H$7:$H$10,1)=0,EXP(SUMPRODUCT(--B602:AC602,TRANSPOSE('Cost regression results'!$H$3:$H$30)))/(1+EXP(SUMPRODUCT(--B602:AC602,TRANSPOSE('Cost regression results'!$H$3:$H$30)))),1)</f>
        <v>0.12160199757059986</v>
      </c>
      <c r="AF602">
        <f>'cost part 2 bs coef'!AE602</f>
        <v>2657.0003133931855</v>
      </c>
      <c r="AG602">
        <f t="shared" si="9"/>
        <v>323.09654565432123</v>
      </c>
    </row>
    <row r="603" spans="1:33" x14ac:dyDescent="0.3">
      <c r="A603">
        <v>602</v>
      </c>
      <c r="B603" s="15">
        <v>-2.16553812153861</v>
      </c>
      <c r="C603" s="15">
        <v>2.0088281091598601</v>
      </c>
      <c r="D603" s="15">
        <v>3.1936328496096902</v>
      </c>
      <c r="E603" s="15">
        <v>2.6620103616319799</v>
      </c>
      <c r="F603" s="15">
        <v>0</v>
      </c>
      <c r="G603" s="15">
        <v>0</v>
      </c>
      <c r="H603" s="15">
        <v>0</v>
      </c>
      <c r="I603" s="15">
        <v>0</v>
      </c>
      <c r="J603" s="15">
        <v>5.2189772909492698</v>
      </c>
      <c r="K603" s="15">
        <v>4.6652615184503103</v>
      </c>
      <c r="L603" s="15">
        <v>4.6903652755835497</v>
      </c>
      <c r="M603" s="15">
        <v>2.7619901263643998</v>
      </c>
      <c r="N603" s="15">
        <v>2.2701668707723099</v>
      </c>
      <c r="O603" s="15">
        <v>4.0481425544782903</v>
      </c>
      <c r="P603" s="15">
        <v>4.4863028256867503</v>
      </c>
      <c r="Q603" s="15">
        <v>3.7501717752987198</v>
      </c>
      <c r="R603" s="15">
        <v>1.3609114691558599</v>
      </c>
      <c r="S603" s="15">
        <v>0.68442256062593598</v>
      </c>
      <c r="T603" s="15">
        <v>0.17168930806515301</v>
      </c>
      <c r="U603" s="15">
        <v>0.26186297349885201</v>
      </c>
      <c r="V603" s="15">
        <v>0</v>
      </c>
      <c r="W603" s="15">
        <v>0</v>
      </c>
      <c r="X603" s="15">
        <v>0.93253099274875995</v>
      </c>
      <c r="Y603" s="15">
        <v>7.7523343274967502E-2</v>
      </c>
      <c r="Z603" s="15">
        <v>2.0806013255691001E-2</v>
      </c>
      <c r="AA603" s="15">
        <v>-0.26086544866974398</v>
      </c>
      <c r="AB603" s="15">
        <v>0.100382939276683</v>
      </c>
      <c r="AC603" s="15">
        <v>0.13615234785657701</v>
      </c>
      <c r="AE603">
        <f t="array" ref="AE603">IF(COUNTIF('Cost regression results'!$H$7:$H$10,1)=0,EXP(SUMPRODUCT(--B603:AC603,TRANSPOSE('Cost regression results'!$H$3:$H$30)))/(1+EXP(SUMPRODUCT(--B603:AC603,TRANSPOSE('Cost regression results'!$H$3:$H$30)))),1)</f>
        <v>0.11832243457015403</v>
      </c>
      <c r="AF603">
        <f>'cost part 2 bs coef'!AE603</f>
        <v>2496.3292662704848</v>
      </c>
      <c r="AG603">
        <f t="shared" si="9"/>
        <v>295.37175627385005</v>
      </c>
    </row>
    <row r="604" spans="1:33" x14ac:dyDescent="0.3">
      <c r="A604">
        <v>603</v>
      </c>
      <c r="B604" s="15">
        <v>-2.1463175754564201</v>
      </c>
      <c r="C604" s="15">
        <v>2.0693879908848301</v>
      </c>
      <c r="D604" s="15">
        <v>3.5710022953860001</v>
      </c>
      <c r="E604" s="15">
        <v>2.5739958320712999</v>
      </c>
      <c r="F604" s="15">
        <v>0</v>
      </c>
      <c r="G604" s="15">
        <v>0</v>
      </c>
      <c r="H604" s="15">
        <v>0</v>
      </c>
      <c r="I604" s="15">
        <v>0</v>
      </c>
      <c r="J604" s="15">
        <v>5.0010267364559402</v>
      </c>
      <c r="K604" s="15">
        <v>4.0721907921786897</v>
      </c>
      <c r="L604" s="15">
        <v>4.1247251116246098</v>
      </c>
      <c r="M604" s="15">
        <v>2.57316678734575</v>
      </c>
      <c r="N604" s="15">
        <v>2.4901466551252298</v>
      </c>
      <c r="O604" s="15">
        <v>4.1429399666151303</v>
      </c>
      <c r="P604" s="15">
        <v>4.3503484821119098</v>
      </c>
      <c r="Q604" s="15">
        <v>3.8871683384664002</v>
      </c>
      <c r="R604" s="15">
        <v>1.7124011337010601</v>
      </c>
      <c r="S604" s="15">
        <v>0.61961416637567301</v>
      </c>
      <c r="T604" s="15">
        <v>7.1532079111699703E-2</v>
      </c>
      <c r="U604" s="15">
        <v>0.215470422434551</v>
      </c>
      <c r="V604" s="15">
        <v>0</v>
      </c>
      <c r="W604" s="15">
        <v>0</v>
      </c>
      <c r="X604" s="15">
        <v>1.03957979975675</v>
      </c>
      <c r="Y604" s="15">
        <v>8.4026123134363306E-2</v>
      </c>
      <c r="Z604" s="15">
        <v>1.9788529611209998E-2</v>
      </c>
      <c r="AA604" s="15">
        <v>-0.15869023331145901</v>
      </c>
      <c r="AB604" s="15">
        <v>0.13245115653423101</v>
      </c>
      <c r="AC604" s="15">
        <v>4.4648589392100799E-2</v>
      </c>
      <c r="AE604">
        <f t="array" ref="AE604">IF(COUNTIF('Cost regression results'!$H$7:$H$10,1)=0,EXP(SUMPRODUCT(--B604:AC604,TRANSPOSE('Cost regression results'!$H$3:$H$30)))/(1+EXP(SUMPRODUCT(--B604:AC604,TRANSPOSE('Cost regression results'!$H$3:$H$30)))),1)</f>
        <v>0.11020611438687039</v>
      </c>
      <c r="AF604">
        <f>'cost part 2 bs coef'!AE604</f>
        <v>2615.6916480847353</v>
      </c>
      <c r="AG604">
        <f t="shared" si="9"/>
        <v>288.26521296960789</v>
      </c>
    </row>
    <row r="605" spans="1:33" x14ac:dyDescent="0.3">
      <c r="A605">
        <v>604</v>
      </c>
      <c r="B605" s="15">
        <v>-2.21009634587399</v>
      </c>
      <c r="C605" s="15">
        <v>1.96390486835586</v>
      </c>
      <c r="D605" s="15">
        <v>3.29598099828771</v>
      </c>
      <c r="E605" s="15">
        <v>2.5722840255279902</v>
      </c>
      <c r="F605" s="15">
        <v>0</v>
      </c>
      <c r="G605" s="15">
        <v>0</v>
      </c>
      <c r="H605" s="15">
        <v>0</v>
      </c>
      <c r="I605" s="15">
        <v>0</v>
      </c>
      <c r="J605" s="15">
        <v>4.5754042230345302</v>
      </c>
      <c r="K605" s="15">
        <v>4.0845727913259697</v>
      </c>
      <c r="L605" s="15">
        <v>4.0487953144972204</v>
      </c>
      <c r="M605" s="15">
        <v>3.0344372440537799</v>
      </c>
      <c r="N605" s="15">
        <v>2.62066700338162</v>
      </c>
      <c r="O605" s="15">
        <v>3.87591701534331</v>
      </c>
      <c r="P605" s="15">
        <v>4.4560181455613996</v>
      </c>
      <c r="Q605" s="15">
        <v>3.8905423689602898</v>
      </c>
      <c r="R605" s="15">
        <v>2.46977828211751</v>
      </c>
      <c r="S605" s="15">
        <v>0.52399348227269804</v>
      </c>
      <c r="T605" s="15">
        <v>9.6235509473714301E-2</v>
      </c>
      <c r="U605" s="15">
        <v>0.29521253558214799</v>
      </c>
      <c r="V605" s="15">
        <v>0</v>
      </c>
      <c r="W605" s="15">
        <v>0</v>
      </c>
      <c r="X605" s="15">
        <v>0.91202823796067101</v>
      </c>
      <c r="Y605" s="15">
        <v>5.4301599240864099E-2</v>
      </c>
      <c r="Z605" s="15">
        <v>1.9513391302985801E-2</v>
      </c>
      <c r="AA605" s="15">
        <v>-0.152460598733824</v>
      </c>
      <c r="AB605" s="15">
        <v>7.8304549428777501E-2</v>
      </c>
      <c r="AC605" s="15">
        <v>0.15804229511363599</v>
      </c>
      <c r="AE605">
        <f t="array" ref="AE605">IF(COUNTIF('Cost regression results'!$H$7:$H$10,1)=0,EXP(SUMPRODUCT(--B605:AC605,TRANSPOSE('Cost regression results'!$H$3:$H$30)))/(1+EXP(SUMPRODUCT(--B605:AC605,TRANSPOSE('Cost regression results'!$H$3:$H$30)))),1)</f>
        <v>0.10645063644752481</v>
      </c>
      <c r="AF605">
        <f>'cost part 2 bs coef'!AE605</f>
        <v>2557.1504500373362</v>
      </c>
      <c r="AG605">
        <f t="shared" si="9"/>
        <v>272.21029289854891</v>
      </c>
    </row>
    <row r="606" spans="1:33" x14ac:dyDescent="0.3">
      <c r="A606">
        <v>605</v>
      </c>
      <c r="B606" s="15">
        <v>-2.1836887900463</v>
      </c>
      <c r="C606" s="15">
        <v>2.1579312647519902</v>
      </c>
      <c r="D606" s="15">
        <v>3.9473181179903101</v>
      </c>
      <c r="E606" s="15">
        <v>2.6077435332429202</v>
      </c>
      <c r="F606" s="15">
        <v>0</v>
      </c>
      <c r="G606" s="15">
        <v>0</v>
      </c>
      <c r="H606" s="15">
        <v>0</v>
      </c>
      <c r="I606" s="15">
        <v>0</v>
      </c>
      <c r="J606" s="15">
        <v>5.06163913781951</v>
      </c>
      <c r="K606" s="15">
        <v>4.5553273694505103</v>
      </c>
      <c r="L606" s="15">
        <v>4.1702729293791903</v>
      </c>
      <c r="M606" s="15">
        <v>3.0827627511076301</v>
      </c>
      <c r="N606" s="15">
        <v>2.6213063274469599</v>
      </c>
      <c r="O606" s="15">
        <v>3.9559256432322898</v>
      </c>
      <c r="P606" s="15">
        <v>4.2574877628097498</v>
      </c>
      <c r="Q606" s="15">
        <v>3.8115189927436801</v>
      </c>
      <c r="R606" s="15">
        <v>1.6180726628676001</v>
      </c>
      <c r="S606" s="15">
        <v>0.53720969655094097</v>
      </c>
      <c r="T606" s="15">
        <v>0.16626525362000999</v>
      </c>
      <c r="U606" s="15">
        <v>0.25571734228835402</v>
      </c>
      <c r="V606" s="15">
        <v>0</v>
      </c>
      <c r="W606" s="15">
        <v>0</v>
      </c>
      <c r="X606" s="15">
        <v>1.0454528853638501</v>
      </c>
      <c r="Y606" s="15">
        <v>8.2769715941999403E-2</v>
      </c>
      <c r="Z606" s="15">
        <v>2.1554156148977599E-2</v>
      </c>
      <c r="AA606" s="15">
        <v>-0.20819240411189199</v>
      </c>
      <c r="AB606" s="15">
        <v>0.14223874689777299</v>
      </c>
      <c r="AC606" s="15">
        <v>3.6585935212490601E-2</v>
      </c>
      <c r="AE606">
        <f t="array" ref="AE606">IF(COUNTIF('Cost regression results'!$H$7:$H$10,1)=0,EXP(SUMPRODUCT(--B606:AC606,TRANSPOSE('Cost regression results'!$H$3:$H$30)))/(1+EXP(SUMPRODUCT(--B606:AC606,TRANSPOSE('Cost regression results'!$H$3:$H$30)))),1)</f>
        <v>0.11583146525376455</v>
      </c>
      <c r="AF606">
        <f>'cost part 2 bs coef'!AE606</f>
        <v>2476.8389118548212</v>
      </c>
      <c r="AG606">
        <f t="shared" si="9"/>
        <v>286.89588035768372</v>
      </c>
    </row>
    <row r="607" spans="1:33" x14ac:dyDescent="0.3">
      <c r="A607">
        <v>606</v>
      </c>
      <c r="B607" s="15">
        <v>-2.1884323960013798</v>
      </c>
      <c r="C607" s="15">
        <v>1.8517504182219899</v>
      </c>
      <c r="D607" s="15">
        <v>3.0752096905736099</v>
      </c>
      <c r="E607" s="15">
        <v>2.35360685924483</v>
      </c>
      <c r="F607" s="15">
        <v>0</v>
      </c>
      <c r="G607" s="15">
        <v>0</v>
      </c>
      <c r="H607" s="15">
        <v>0</v>
      </c>
      <c r="I607" s="15">
        <v>0</v>
      </c>
      <c r="J607" s="15">
        <v>4.86283265930245</v>
      </c>
      <c r="K607" s="15">
        <v>4.2370637391385797</v>
      </c>
      <c r="L607" s="15">
        <v>3.7210975449591102</v>
      </c>
      <c r="M607" s="15">
        <v>2.85343975613694</v>
      </c>
      <c r="N607" s="15">
        <v>2.5354233134815698</v>
      </c>
      <c r="O607" s="15">
        <v>4.1110152163106797</v>
      </c>
      <c r="P607" s="15">
        <v>4.33255359677967</v>
      </c>
      <c r="Q607" s="15">
        <v>3.9167958877272699</v>
      </c>
      <c r="R607" s="15">
        <v>1.46284025344394</v>
      </c>
      <c r="S607" s="15">
        <v>0.70627249277269399</v>
      </c>
      <c r="T607" s="15">
        <v>0.17480930588916099</v>
      </c>
      <c r="U607" s="15">
        <v>0.25587890807923702</v>
      </c>
      <c r="V607" s="15">
        <v>0</v>
      </c>
      <c r="W607" s="15">
        <v>0</v>
      </c>
      <c r="X607" s="15">
        <v>0.98630313011784598</v>
      </c>
      <c r="Y607" s="15">
        <v>4.8251416179651702E-2</v>
      </c>
      <c r="Z607" s="15">
        <v>2.2049240402414402E-2</v>
      </c>
      <c r="AA607" s="15">
        <v>-0.19409288925151499</v>
      </c>
      <c r="AB607" s="15">
        <v>0.118791798585987</v>
      </c>
      <c r="AC607" s="15">
        <v>0.13305985291801001</v>
      </c>
      <c r="AE607">
        <f t="array" ref="AE607">IF(COUNTIF('Cost regression results'!$H$7:$H$10,1)=0,EXP(SUMPRODUCT(--B607:AC607,TRANSPOSE('Cost regression results'!$H$3:$H$30)))/(1+EXP(SUMPRODUCT(--B607:AC607,TRANSPOSE('Cost regression results'!$H$3:$H$30)))),1)</f>
        <v>0.11618566315005549</v>
      </c>
      <c r="AF607">
        <f>'cost part 2 bs coef'!AE607</f>
        <v>2527.209830209315</v>
      </c>
      <c r="AG607">
        <f t="shared" si="9"/>
        <v>293.62555004220837</v>
      </c>
    </row>
    <row r="608" spans="1:33" x14ac:dyDescent="0.3">
      <c r="A608">
        <v>607</v>
      </c>
      <c r="B608" s="15">
        <v>-2.3007457866990801</v>
      </c>
      <c r="C608" s="15">
        <v>1.6994563507985401</v>
      </c>
      <c r="D608" s="15">
        <v>3.5789719219873102</v>
      </c>
      <c r="E608" s="15">
        <v>2.6476947370824102</v>
      </c>
      <c r="F608" s="15">
        <v>0</v>
      </c>
      <c r="G608" s="15">
        <v>0</v>
      </c>
      <c r="H608" s="15">
        <v>0</v>
      </c>
      <c r="I608" s="15">
        <v>0</v>
      </c>
      <c r="J608" s="15">
        <v>5.1893214375452796</v>
      </c>
      <c r="K608" s="15">
        <v>4.4442558289963099</v>
      </c>
      <c r="L608" s="15">
        <v>4.4852704870582301</v>
      </c>
      <c r="M608" s="15">
        <v>2.8300780251692599</v>
      </c>
      <c r="N608" s="15">
        <v>2.58489686145727</v>
      </c>
      <c r="O608" s="15">
        <v>4.0531150563587497</v>
      </c>
      <c r="P608" s="15">
        <v>5.1599830493042003</v>
      </c>
      <c r="Q608" s="15">
        <v>3.9476392253547701</v>
      </c>
      <c r="R608" s="15">
        <v>1.7789472913247</v>
      </c>
      <c r="S608" s="15">
        <v>0.480637200294879</v>
      </c>
      <c r="T608" s="15">
        <v>0.13447341036031199</v>
      </c>
      <c r="U608" s="15">
        <v>0.32195043682226099</v>
      </c>
      <c r="V608" s="15">
        <v>0</v>
      </c>
      <c r="W608" s="15">
        <v>0</v>
      </c>
      <c r="X608" s="15">
        <v>1.11117763933096</v>
      </c>
      <c r="Y608" s="15">
        <v>0.105906788872769</v>
      </c>
      <c r="Z608" s="15">
        <v>1.9516654409934699E-2</v>
      </c>
      <c r="AA608" s="15">
        <v>-0.12476380649718199</v>
      </c>
      <c r="AB608" s="15">
        <v>0.124882146453785</v>
      </c>
      <c r="AC608" s="15">
        <v>0.13839763865267499</v>
      </c>
      <c r="AE608">
        <f t="array" ref="AE608">IF(COUNTIF('Cost regression results'!$H$7:$H$10,1)=0,EXP(SUMPRODUCT(--B608:AC608,TRANSPOSE('Cost regression results'!$H$3:$H$30)))/(1+EXP(SUMPRODUCT(--B608:AC608,TRANSPOSE('Cost regression results'!$H$3:$H$30)))),1)</f>
        <v>0.10156694717080486</v>
      </c>
      <c r="AF608">
        <f>'cost part 2 bs coef'!AE608</f>
        <v>2524.5441215154219</v>
      </c>
      <c r="AG608">
        <f t="shared" si="9"/>
        <v>256.41023942032285</v>
      </c>
    </row>
    <row r="609" spans="1:33" x14ac:dyDescent="0.3">
      <c r="A609">
        <v>608</v>
      </c>
      <c r="B609" s="15">
        <v>-2.22750768135657</v>
      </c>
      <c r="C609" s="15">
        <v>2.0073710545521202</v>
      </c>
      <c r="D609" s="15">
        <v>2.8703220142524799</v>
      </c>
      <c r="E609" s="15">
        <v>2.6876613782430101</v>
      </c>
      <c r="F609" s="15">
        <v>0</v>
      </c>
      <c r="G609" s="15">
        <v>0</v>
      </c>
      <c r="H609" s="15">
        <v>0</v>
      </c>
      <c r="I609" s="15">
        <v>0</v>
      </c>
      <c r="J609" s="15">
        <v>5.2490280225640999</v>
      </c>
      <c r="K609" s="15">
        <v>4.8967192711216603</v>
      </c>
      <c r="L609" s="15">
        <v>4.3777101658989102</v>
      </c>
      <c r="M609" s="15">
        <v>2.8331912162571702</v>
      </c>
      <c r="N609" s="15">
        <v>2.43402814316183</v>
      </c>
      <c r="O609" s="15">
        <v>4.0972315749325698</v>
      </c>
      <c r="P609" s="15">
        <v>4.5752868162927198</v>
      </c>
      <c r="Q609" s="15">
        <v>3.8519479900785498</v>
      </c>
      <c r="R609" s="15">
        <v>1.75610487845575</v>
      </c>
      <c r="S609" s="15">
        <v>0.58188953748262195</v>
      </c>
      <c r="T609" s="15">
        <v>9.2861245127687606E-2</v>
      </c>
      <c r="U609" s="15">
        <v>0.27814514520579098</v>
      </c>
      <c r="V609" s="15">
        <v>0</v>
      </c>
      <c r="W609" s="15">
        <v>0</v>
      </c>
      <c r="X609" s="15">
        <v>1.03935914243768</v>
      </c>
      <c r="Y609" s="15">
        <v>8.6721394502281807E-2</v>
      </c>
      <c r="Z609" s="15">
        <v>2.28456731989157E-2</v>
      </c>
      <c r="AA609" s="15">
        <v>-0.14539505735191899</v>
      </c>
      <c r="AB609" s="15">
        <v>0.12563708006496899</v>
      </c>
      <c r="AC609" s="15">
        <v>0.113779921683692</v>
      </c>
      <c r="AE609">
        <f t="array" ref="AE609">IF(COUNTIF('Cost regression results'!$H$7:$H$10,1)=0,EXP(SUMPRODUCT(--B609:AC609,TRANSPOSE('Cost regression results'!$H$3:$H$30)))/(1+EXP(SUMPRODUCT(--B609:AC609,TRANSPOSE('Cost regression results'!$H$3:$H$30)))),1)</f>
        <v>0.10427158142231595</v>
      </c>
      <c r="AF609">
        <f>'cost part 2 bs coef'!AE609</f>
        <v>2477.804666487365</v>
      </c>
      <c r="AG609">
        <f t="shared" si="9"/>
        <v>258.36461103023169</v>
      </c>
    </row>
    <row r="610" spans="1:33" x14ac:dyDescent="0.3">
      <c r="A610">
        <v>609</v>
      </c>
      <c r="B610" s="15">
        <v>-2.2140266434878701</v>
      </c>
      <c r="C610" s="15">
        <v>2.0666713317493999</v>
      </c>
      <c r="D610" s="15">
        <v>3.6431385715881399</v>
      </c>
      <c r="E610" s="15">
        <v>2.6632300436235199</v>
      </c>
      <c r="F610" s="15">
        <v>0</v>
      </c>
      <c r="G610" s="15">
        <v>0</v>
      </c>
      <c r="H610" s="15">
        <v>0</v>
      </c>
      <c r="I610" s="15">
        <v>0</v>
      </c>
      <c r="J610" s="15">
        <v>4.9688367537598301</v>
      </c>
      <c r="K610" s="15">
        <v>4.4611856162969401</v>
      </c>
      <c r="L610" s="15">
        <v>4.1161272384166301</v>
      </c>
      <c r="M610" s="15">
        <v>2.59889141915008</v>
      </c>
      <c r="N610" s="15">
        <v>2.5748792290346199</v>
      </c>
      <c r="O610" s="15">
        <v>3.8376365494537601</v>
      </c>
      <c r="P610" s="15">
        <v>4.5130976033024197</v>
      </c>
      <c r="Q610" s="15">
        <v>3.9230300268286702</v>
      </c>
      <c r="R610" s="15">
        <v>2.3989979217117998</v>
      </c>
      <c r="S610" s="15">
        <v>0.56566869654752905</v>
      </c>
      <c r="T610" s="15">
        <v>0.18189657870214701</v>
      </c>
      <c r="U610" s="15">
        <v>0.21399889226567001</v>
      </c>
      <c r="V610" s="15">
        <v>0</v>
      </c>
      <c r="W610" s="15">
        <v>0</v>
      </c>
      <c r="X610" s="15">
        <v>0.91548060855772495</v>
      </c>
      <c r="Y610" s="15">
        <v>0.100244345958294</v>
      </c>
      <c r="Z610" s="15">
        <v>2.22975043629586E-2</v>
      </c>
      <c r="AA610" s="15">
        <v>-0.22637742617013401</v>
      </c>
      <c r="AB610" s="15">
        <v>0.11891124486509901</v>
      </c>
      <c r="AC610" s="15">
        <v>0.11996062051884999</v>
      </c>
      <c r="AE610">
        <f t="array" ref="AE610">IF(COUNTIF('Cost regression results'!$H$7:$H$10,1)=0,EXP(SUMPRODUCT(--B610:AC610,TRANSPOSE('Cost regression results'!$H$3:$H$30)))/(1+EXP(SUMPRODUCT(--B610:AC610,TRANSPOSE('Cost regression results'!$H$3:$H$30)))),1)</f>
        <v>0.11428111123596942</v>
      </c>
      <c r="AF610">
        <f>'cost part 2 bs coef'!AE610</f>
        <v>2600.6090184344312</v>
      </c>
      <c r="AG610">
        <f t="shared" si="9"/>
        <v>297.20048851697044</v>
      </c>
    </row>
    <row r="611" spans="1:33" x14ac:dyDescent="0.3">
      <c r="A611">
        <v>610</v>
      </c>
      <c r="B611" s="15">
        <v>-2.2792493730128198</v>
      </c>
      <c r="C611" s="15">
        <v>2.19904145247212</v>
      </c>
      <c r="D611" s="15">
        <v>3.82595175366502</v>
      </c>
      <c r="E611" s="15">
        <v>2.4763306291950502</v>
      </c>
      <c r="F611" s="15">
        <v>0</v>
      </c>
      <c r="G611" s="15">
        <v>0</v>
      </c>
      <c r="H611" s="15">
        <v>0</v>
      </c>
      <c r="I611" s="15">
        <v>0</v>
      </c>
      <c r="J611" s="15">
        <v>5.1302657247943202</v>
      </c>
      <c r="K611" s="15">
        <v>4.6557274537310196</v>
      </c>
      <c r="L611" s="15">
        <v>4.5862637889380498</v>
      </c>
      <c r="M611" s="15">
        <v>2.9543392735338898</v>
      </c>
      <c r="N611" s="15">
        <v>2.5139814340154798</v>
      </c>
      <c r="O611" s="15">
        <v>4.1573355445877302</v>
      </c>
      <c r="P611" s="15">
        <v>3.9693028892852298</v>
      </c>
      <c r="Q611" s="15">
        <v>3.8200196793105401</v>
      </c>
      <c r="R611" s="15">
        <v>1.2841193543768199</v>
      </c>
      <c r="S611" s="15">
        <v>0.545625682256626</v>
      </c>
      <c r="T611" s="15">
        <v>0.17070317757251599</v>
      </c>
      <c r="U611" s="15">
        <v>0.32667940082594499</v>
      </c>
      <c r="V611" s="15">
        <v>0</v>
      </c>
      <c r="W611" s="15">
        <v>0</v>
      </c>
      <c r="X611" s="15">
        <v>1.0043066520473101</v>
      </c>
      <c r="Y611" s="15">
        <v>7.9636753235486898E-2</v>
      </c>
      <c r="Z611" s="15">
        <v>2.2866865204727301E-2</v>
      </c>
      <c r="AA611" s="15">
        <v>-0.216614345152361</v>
      </c>
      <c r="AB611" s="15">
        <v>0.20118339679528799</v>
      </c>
      <c r="AC611" s="15">
        <v>0.102926998879521</v>
      </c>
      <c r="AE611">
        <f t="array" ref="AE611">IF(COUNTIF('Cost regression results'!$H$7:$H$10,1)=0,EXP(SUMPRODUCT(--B611:AC611,TRANSPOSE('Cost regression results'!$H$3:$H$30)))/(1+EXP(SUMPRODUCT(--B611:AC611,TRANSPOSE('Cost regression results'!$H$3:$H$30)))),1)</f>
        <v>0.10673320387973557</v>
      </c>
      <c r="AF611">
        <f>'cost part 2 bs coef'!AE611</f>
        <v>2560.7030904286462</v>
      </c>
      <c r="AG611">
        <f t="shared" si="9"/>
        <v>273.31204502618965</v>
      </c>
    </row>
    <row r="612" spans="1:33" x14ac:dyDescent="0.3">
      <c r="A612">
        <v>611</v>
      </c>
      <c r="B612" s="15">
        <v>-2.3154013453092199</v>
      </c>
      <c r="C612" s="15">
        <v>2.2038297997375098</v>
      </c>
      <c r="D612" s="15">
        <v>3.67361571432548</v>
      </c>
      <c r="E612" s="15">
        <v>2.4420373191339499</v>
      </c>
      <c r="F612" s="15">
        <v>0</v>
      </c>
      <c r="G612" s="15">
        <v>0</v>
      </c>
      <c r="H612" s="15">
        <v>0</v>
      </c>
      <c r="I612" s="15">
        <v>0</v>
      </c>
      <c r="J612" s="15">
        <v>4.8589809205275003</v>
      </c>
      <c r="K612" s="15">
        <v>4.7160771657482901</v>
      </c>
      <c r="L612" s="15">
        <v>4.1059127020102801</v>
      </c>
      <c r="M612" s="15">
        <v>2.9801920415297198</v>
      </c>
      <c r="N612" s="15">
        <v>2.4189452344782398</v>
      </c>
      <c r="O612" s="15">
        <v>4.0274234319871898</v>
      </c>
      <c r="P612" s="15">
        <v>4.4360041489549404</v>
      </c>
      <c r="Q612" s="15">
        <v>3.8937089843347699</v>
      </c>
      <c r="R612" s="15">
        <v>2.4063991830284399</v>
      </c>
      <c r="S612" s="15">
        <v>0.56575156855249997</v>
      </c>
      <c r="T612" s="15">
        <v>0.20107828579336101</v>
      </c>
      <c r="U612" s="15">
        <v>0.273721564802339</v>
      </c>
      <c r="V612" s="15">
        <v>0</v>
      </c>
      <c r="W612" s="15">
        <v>0</v>
      </c>
      <c r="X612" s="15">
        <v>1.05133161578592</v>
      </c>
      <c r="Y612" s="15">
        <v>0.100611177022669</v>
      </c>
      <c r="Z612" s="15">
        <v>2.3237980929508399E-2</v>
      </c>
      <c r="AA612" s="15">
        <v>-0.18828055586299</v>
      </c>
      <c r="AB612" s="15">
        <v>0.14358337361759299</v>
      </c>
      <c r="AC612" s="15">
        <v>9.1091072792364405E-2</v>
      </c>
      <c r="AE612">
        <f t="array" ref="AE612">IF(COUNTIF('Cost regression results'!$H$7:$H$10,1)=0,EXP(SUMPRODUCT(--B612:AC612,TRANSPOSE('Cost regression results'!$H$3:$H$30)))/(1+EXP(SUMPRODUCT(--B612:AC612,TRANSPOSE('Cost regression results'!$H$3:$H$30)))),1)</f>
        <v>0.1061590275752604</v>
      </c>
      <c r="AF612">
        <f>'cost part 2 bs coef'!AE612</f>
        <v>2574.3263943635166</v>
      </c>
      <c r="AG612">
        <f t="shared" si="9"/>
        <v>273.28798668695725</v>
      </c>
    </row>
    <row r="613" spans="1:33" x14ac:dyDescent="0.3">
      <c r="A613">
        <v>612</v>
      </c>
      <c r="B613" s="15">
        <v>-2.2964075210937298</v>
      </c>
      <c r="C613" s="15">
        <v>1.84149690378992</v>
      </c>
      <c r="D613" s="15">
        <v>3.6206388461792698</v>
      </c>
      <c r="E613" s="15">
        <v>2.75718501653119</v>
      </c>
      <c r="F613" s="15">
        <v>0</v>
      </c>
      <c r="G613" s="15">
        <v>0</v>
      </c>
      <c r="H613" s="15">
        <v>0</v>
      </c>
      <c r="I613" s="15">
        <v>0</v>
      </c>
      <c r="J613" s="15">
        <v>4.4979016979564497</v>
      </c>
      <c r="K613" s="15">
        <v>4.349109529903</v>
      </c>
      <c r="L613" s="15">
        <v>3.8440937964659398</v>
      </c>
      <c r="M613" s="15">
        <v>3.0548516691469199</v>
      </c>
      <c r="N613" s="15">
        <v>2.39746803065918</v>
      </c>
      <c r="O613" s="15">
        <v>3.9519911146043398</v>
      </c>
      <c r="P613" s="15">
        <v>4.9481891311145398</v>
      </c>
      <c r="Q613" s="15">
        <v>3.8755724369565501</v>
      </c>
      <c r="R613" s="15">
        <v>1.9398146145627</v>
      </c>
      <c r="S613" s="15">
        <v>0.63889181439383502</v>
      </c>
      <c r="T613" s="15">
        <v>9.6459081360277907E-2</v>
      </c>
      <c r="U613" s="15">
        <v>0.24131854812816</v>
      </c>
      <c r="V613" s="15">
        <v>0</v>
      </c>
      <c r="W613" s="15">
        <v>0</v>
      </c>
      <c r="X613" s="15">
        <v>1.0802267460061501</v>
      </c>
      <c r="Y613" s="15">
        <v>0.17099085640535799</v>
      </c>
      <c r="Z613" s="15">
        <v>2.2863581672087602E-2</v>
      </c>
      <c r="AA613" s="15">
        <v>-0.15475986148656001</v>
      </c>
      <c r="AB613" s="15">
        <v>0.165820916469195</v>
      </c>
      <c r="AC613" s="15">
        <v>9.7591341523593E-2</v>
      </c>
      <c r="AE613">
        <f t="array" ref="AE613">IF(COUNTIF('Cost regression results'!$H$7:$H$10,1)=0,EXP(SUMPRODUCT(--B613:AC613,TRANSPOSE('Cost regression results'!$H$3:$H$30)))/(1+EXP(SUMPRODUCT(--B613:AC613,TRANSPOSE('Cost regression results'!$H$3:$H$30)))),1)</f>
        <v>9.8327028450224799E-2</v>
      </c>
      <c r="AF613">
        <f>'cost part 2 bs coef'!AE613</f>
        <v>2532.569399990577</v>
      </c>
      <c r="AG613">
        <f t="shared" si="9"/>
        <v>249.02002344504223</v>
      </c>
    </row>
    <row r="614" spans="1:33" x14ac:dyDescent="0.3">
      <c r="A614">
        <v>613</v>
      </c>
      <c r="B614" s="15">
        <v>-2.22173691641889</v>
      </c>
      <c r="C614" s="15">
        <v>2.1011966731851999</v>
      </c>
      <c r="D614" s="15">
        <v>3.1490586798447402</v>
      </c>
      <c r="E614" s="15">
        <v>2.76655956856129</v>
      </c>
      <c r="F614" s="15">
        <v>0</v>
      </c>
      <c r="G614" s="15">
        <v>0</v>
      </c>
      <c r="H614" s="15">
        <v>0</v>
      </c>
      <c r="I614" s="15">
        <v>0</v>
      </c>
      <c r="J614" s="15">
        <v>4.7887109117811804</v>
      </c>
      <c r="K614" s="15">
        <v>3.7561545276937101</v>
      </c>
      <c r="L614" s="15">
        <v>3.9123763097080602</v>
      </c>
      <c r="M614" s="15">
        <v>3.1016625363206698</v>
      </c>
      <c r="N614" s="15">
        <v>2.5037858933049901</v>
      </c>
      <c r="O614" s="15">
        <v>4.0134972662282902</v>
      </c>
      <c r="P614" s="15">
        <v>4.0719635203748101</v>
      </c>
      <c r="Q614" s="15">
        <v>3.8649228560954398</v>
      </c>
      <c r="R614" s="15">
        <v>2.3450027970100602</v>
      </c>
      <c r="S614" s="15">
        <v>0.513567288637792</v>
      </c>
      <c r="T614" s="15">
        <v>0.20817595331390201</v>
      </c>
      <c r="U614" s="15">
        <v>0.26173451294105399</v>
      </c>
      <c r="V614" s="15">
        <v>0</v>
      </c>
      <c r="W614" s="15">
        <v>0</v>
      </c>
      <c r="X614" s="15">
        <v>1.04198712791374</v>
      </c>
      <c r="Y614" s="15">
        <v>6.9055829260483204E-2</v>
      </c>
      <c r="Z614" s="15">
        <v>2.2749697866187701E-2</v>
      </c>
      <c r="AA614" s="15">
        <v>-0.24764171728881201</v>
      </c>
      <c r="AB614" s="15">
        <v>0.166559649878293</v>
      </c>
      <c r="AC614" s="15">
        <v>8.7622434254522999E-2</v>
      </c>
      <c r="AE614">
        <f t="array" ref="AE614">IF(COUNTIF('Cost regression results'!$H$7:$H$10,1)=0,EXP(SUMPRODUCT(--B614:AC614,TRANSPOSE('Cost regression results'!$H$3:$H$30)))/(1+EXP(SUMPRODUCT(--B614:AC614,TRANSPOSE('Cost regression results'!$H$3:$H$30)))),1)</f>
        <v>0.11614170068951556</v>
      </c>
      <c r="AF614">
        <f>'cost part 2 bs coef'!AE614</f>
        <v>2582.2929216259354</v>
      </c>
      <c r="AG614">
        <f t="shared" si="9"/>
        <v>299.91189159613401</v>
      </c>
    </row>
    <row r="615" spans="1:33" x14ac:dyDescent="0.3">
      <c r="A615">
        <v>614</v>
      </c>
      <c r="B615" s="15">
        <v>-2.1170533551486601</v>
      </c>
      <c r="C615" s="15">
        <v>2.1524894697097698</v>
      </c>
      <c r="D615" s="15">
        <v>3.97609429541943</v>
      </c>
      <c r="E615" s="15">
        <v>2.7557272975021299</v>
      </c>
      <c r="F615" s="15">
        <v>0</v>
      </c>
      <c r="G615" s="15">
        <v>0</v>
      </c>
      <c r="H615" s="15">
        <v>0</v>
      </c>
      <c r="I615" s="15">
        <v>0</v>
      </c>
      <c r="J615" s="15">
        <v>4.6853771371902804</v>
      </c>
      <c r="K615" s="15">
        <v>4.6415469709048596</v>
      </c>
      <c r="L615" s="15">
        <v>4.5625050719555098</v>
      </c>
      <c r="M615" s="15">
        <v>2.9490840034737098</v>
      </c>
      <c r="N615" s="15">
        <v>2.3289647219726</v>
      </c>
      <c r="O615" s="15">
        <v>3.7526637743675599</v>
      </c>
      <c r="P615" s="15">
        <v>4.7868665504508199</v>
      </c>
      <c r="Q615" s="15">
        <v>4.1240759368967002</v>
      </c>
      <c r="R615" s="15">
        <v>1.31266330844569</v>
      </c>
      <c r="S615" s="15">
        <v>0.57747838239902505</v>
      </c>
      <c r="T615" s="15">
        <v>0.156963516510991</v>
      </c>
      <c r="U615" s="15">
        <v>0.23096851830725099</v>
      </c>
      <c r="V615" s="15">
        <v>0</v>
      </c>
      <c r="W615" s="15">
        <v>0</v>
      </c>
      <c r="X615" s="15">
        <v>1.0531923220541599</v>
      </c>
      <c r="Y615" s="15">
        <v>5.5591185815037997E-2</v>
      </c>
      <c r="Z615" s="15">
        <v>2.17885030178127E-2</v>
      </c>
      <c r="AA615" s="15">
        <v>-0.27972121181844001</v>
      </c>
      <c r="AB615" s="15">
        <v>0.11316187203556299</v>
      </c>
      <c r="AC615" s="15">
        <v>0.109044105828764</v>
      </c>
      <c r="AE615">
        <f t="array" ref="AE615">IF(COUNTIF('Cost regression results'!$H$7:$H$10,1)=0,EXP(SUMPRODUCT(--B615:AC615,TRANSPOSE('Cost regression results'!$H$3:$H$30)))/(1+EXP(SUMPRODUCT(--B615:AC615,TRANSPOSE('Cost regression results'!$H$3:$H$30)))),1)</f>
        <v>0.1218162822682092</v>
      </c>
      <c r="AF615">
        <f>'cost part 2 bs coef'!AE615</f>
        <v>2506.1161169579109</v>
      </c>
      <c r="AG615">
        <f t="shared" si="9"/>
        <v>305.28574830025326</v>
      </c>
    </row>
    <row r="616" spans="1:33" x14ac:dyDescent="0.3">
      <c r="A616">
        <v>615</v>
      </c>
      <c r="B616" s="15">
        <v>-2.3011607866909198</v>
      </c>
      <c r="C616" s="15">
        <v>2.2247021512907001</v>
      </c>
      <c r="D616" s="15">
        <v>3.1648715125201701</v>
      </c>
      <c r="E616" s="15">
        <v>2.8266650604711199</v>
      </c>
      <c r="F616" s="15">
        <v>0</v>
      </c>
      <c r="G616" s="15">
        <v>0</v>
      </c>
      <c r="H616" s="15">
        <v>0</v>
      </c>
      <c r="I616" s="15">
        <v>0</v>
      </c>
      <c r="J616" s="15">
        <v>5.0873349034532103</v>
      </c>
      <c r="K616" s="15">
        <v>3.9989425797974101</v>
      </c>
      <c r="L616" s="15">
        <v>4.7175929263070504</v>
      </c>
      <c r="M616" s="15">
        <v>3.1640545526892598</v>
      </c>
      <c r="N616" s="15">
        <v>2.5466953650466402</v>
      </c>
      <c r="O616" s="15">
        <v>3.8324911159831601</v>
      </c>
      <c r="P616" s="15">
        <v>4.64388826488055</v>
      </c>
      <c r="Q616" s="15">
        <v>3.8336198060001898</v>
      </c>
      <c r="R616" s="15">
        <v>2.0579536460135399</v>
      </c>
      <c r="S616" s="15">
        <v>0.604569943440602</v>
      </c>
      <c r="T616" s="15">
        <v>0.20632782237776301</v>
      </c>
      <c r="U616" s="15">
        <v>0.25251390269741703</v>
      </c>
      <c r="V616" s="15">
        <v>0</v>
      </c>
      <c r="W616" s="15">
        <v>0</v>
      </c>
      <c r="X616" s="15">
        <v>0.88997601029088602</v>
      </c>
      <c r="Y616" s="15">
        <v>0.100473633409587</v>
      </c>
      <c r="Z616" s="15">
        <v>2.0793990587390801E-2</v>
      </c>
      <c r="AA616" s="15">
        <v>-0.14755687849923299</v>
      </c>
      <c r="AB616" s="15">
        <v>0.130542611210576</v>
      </c>
      <c r="AC616" s="15">
        <v>8.9582027220112506E-2</v>
      </c>
      <c r="AE616">
        <f t="array" ref="AE616">IF(COUNTIF('Cost regression results'!$H$7:$H$10,1)=0,EXP(SUMPRODUCT(--B616:AC616,TRANSPOSE('Cost regression results'!$H$3:$H$30)))/(1+EXP(SUMPRODUCT(--B616:AC616,TRANSPOSE('Cost regression results'!$H$3:$H$30)))),1)</f>
        <v>0.10818762716751125</v>
      </c>
      <c r="AF616">
        <f>'cost part 2 bs coef'!AE616</f>
        <v>2532.6680062283367</v>
      </c>
      <c r="AG616">
        <f t="shared" si="9"/>
        <v>274.00334199691537</v>
      </c>
    </row>
    <row r="617" spans="1:33" x14ac:dyDescent="0.3">
      <c r="A617">
        <v>616</v>
      </c>
      <c r="B617" s="15">
        <v>-2.1875084206487201</v>
      </c>
      <c r="C617" s="15">
        <v>2.0043360142607098</v>
      </c>
      <c r="D617" s="15">
        <v>3.8251727096977302</v>
      </c>
      <c r="E617" s="15">
        <v>2.4802769584885098</v>
      </c>
      <c r="F617" s="15">
        <v>0</v>
      </c>
      <c r="G617" s="15">
        <v>0</v>
      </c>
      <c r="H617" s="15">
        <v>0</v>
      </c>
      <c r="I617" s="15">
        <v>0</v>
      </c>
      <c r="J617" s="15">
        <v>4.7558669379268004</v>
      </c>
      <c r="K617" s="15">
        <v>4.7530151583417597</v>
      </c>
      <c r="L617" s="15">
        <v>4.4251796633150198</v>
      </c>
      <c r="M617" s="15">
        <v>3.0230803342981298</v>
      </c>
      <c r="N617" s="15">
        <v>2.4105008935919701</v>
      </c>
      <c r="O617" s="15">
        <v>3.8874393448069902</v>
      </c>
      <c r="P617" s="15">
        <v>4.5721836755237</v>
      </c>
      <c r="Q617" s="15">
        <v>3.8134620288439098</v>
      </c>
      <c r="R617" s="15">
        <v>2.2554761479859899</v>
      </c>
      <c r="S617" s="15">
        <v>0.48205016942242401</v>
      </c>
      <c r="T617" s="15">
        <v>0.116715345484436</v>
      </c>
      <c r="U617" s="15">
        <v>0.25114760144130899</v>
      </c>
      <c r="V617" s="15">
        <v>0</v>
      </c>
      <c r="W617" s="15">
        <v>0</v>
      </c>
      <c r="X617" s="15">
        <v>1.0376150577525101</v>
      </c>
      <c r="Y617" s="15">
        <v>9.6529365698630701E-2</v>
      </c>
      <c r="Z617" s="15">
        <v>2.3783271020120299E-2</v>
      </c>
      <c r="AA617" s="15">
        <v>-0.197848946924776</v>
      </c>
      <c r="AB617" s="15">
        <v>0.11708548811108301</v>
      </c>
      <c r="AC617" s="15">
        <v>0.14661265100614301</v>
      </c>
      <c r="AE617">
        <f t="array" ref="AE617">IF(COUNTIF('Cost regression results'!$H$7:$H$10,1)=0,EXP(SUMPRODUCT(--B617:AC617,TRANSPOSE('Cost regression results'!$H$3:$H$30)))/(1+EXP(SUMPRODUCT(--B617:AC617,TRANSPOSE('Cost regression results'!$H$3:$H$30)))),1)</f>
        <v>0.1103234597336079</v>
      </c>
      <c r="AF617">
        <f>'cost part 2 bs coef'!AE617</f>
        <v>2547.5463631557964</v>
      </c>
      <c r="AG617">
        <f t="shared" si="9"/>
        <v>281.05412861511775</v>
      </c>
    </row>
    <row r="618" spans="1:33" x14ac:dyDescent="0.3">
      <c r="A618">
        <v>617</v>
      </c>
      <c r="B618" s="15">
        <v>-2.16467768645514</v>
      </c>
      <c r="C618" s="15">
        <v>1.9953509209701801</v>
      </c>
      <c r="D618" s="15">
        <v>3.2064049606404401</v>
      </c>
      <c r="E618" s="15">
        <v>2.3624633407037101</v>
      </c>
      <c r="F618" s="15">
        <v>0</v>
      </c>
      <c r="G618" s="15">
        <v>0</v>
      </c>
      <c r="H618" s="15">
        <v>0</v>
      </c>
      <c r="I618" s="15">
        <v>0</v>
      </c>
      <c r="J618" s="15">
        <v>4.8999310056323502</v>
      </c>
      <c r="K618" s="15">
        <v>4.2359589604804597</v>
      </c>
      <c r="L618" s="15">
        <v>3.87830758745049</v>
      </c>
      <c r="M618" s="15">
        <v>2.32761344959123</v>
      </c>
      <c r="N618" s="15">
        <v>2.6590636916433601</v>
      </c>
      <c r="O618" s="15">
        <v>4.1527430741145199</v>
      </c>
      <c r="P618" s="15">
        <v>4.9501451682854301</v>
      </c>
      <c r="Q618" s="15">
        <v>3.6102351357794298</v>
      </c>
      <c r="R618" s="15">
        <v>1.44914218943282</v>
      </c>
      <c r="S618" s="15">
        <v>0.47635568198248601</v>
      </c>
      <c r="T618" s="15">
        <v>7.7243710061355803E-2</v>
      </c>
      <c r="U618" s="15">
        <v>0.22640186898435</v>
      </c>
      <c r="V618" s="15">
        <v>0</v>
      </c>
      <c r="W618" s="15">
        <v>0</v>
      </c>
      <c r="X618" s="15">
        <v>0.99479393277762096</v>
      </c>
      <c r="Y618" s="15">
        <v>7.94517505048844E-2</v>
      </c>
      <c r="Z618" s="15">
        <v>2.4727500467659699E-2</v>
      </c>
      <c r="AA618" s="15">
        <v>-0.15092216585617799</v>
      </c>
      <c r="AB618" s="15">
        <v>9.4830575394883695E-2</v>
      </c>
      <c r="AC618" s="15">
        <v>9.8137330975997306E-2</v>
      </c>
      <c r="AE618">
        <f t="array" ref="AE618">IF(COUNTIF('Cost regression results'!$H$7:$H$10,1)=0,EXP(SUMPRODUCT(--B618:AC618,TRANSPOSE('Cost regression results'!$H$3:$H$30)))/(1+EXP(SUMPRODUCT(--B618:AC618,TRANSPOSE('Cost regression results'!$H$3:$H$30)))),1)</f>
        <v>0.10863665874409757</v>
      </c>
      <c r="AF618">
        <f>'cost part 2 bs coef'!AE618</f>
        <v>2538.4896651217718</v>
      </c>
      <c r="AG618">
        <f t="shared" si="9"/>
        <v>275.77303547525247</v>
      </c>
    </row>
    <row r="619" spans="1:33" x14ac:dyDescent="0.3">
      <c r="A619">
        <v>618</v>
      </c>
      <c r="B619" s="15">
        <v>-2.2800743310683398</v>
      </c>
      <c r="C619" s="15">
        <v>1.9792753187785901</v>
      </c>
      <c r="D619" s="15">
        <v>2.82047101620322</v>
      </c>
      <c r="E619" s="15">
        <v>2.4309814202796098</v>
      </c>
      <c r="F619" s="15">
        <v>0</v>
      </c>
      <c r="G619" s="15">
        <v>0</v>
      </c>
      <c r="H619" s="15">
        <v>0</v>
      </c>
      <c r="I619" s="15">
        <v>0</v>
      </c>
      <c r="J619" s="15">
        <v>5.2709294932294997</v>
      </c>
      <c r="K619" s="15">
        <v>4.1643227801588596</v>
      </c>
      <c r="L619" s="15">
        <v>3.9273710475683101</v>
      </c>
      <c r="M619" s="15">
        <v>2.76519844967248</v>
      </c>
      <c r="N619" s="15">
        <v>2.44649128533392</v>
      </c>
      <c r="O619" s="15">
        <v>3.95606956367038</v>
      </c>
      <c r="P619" s="15">
        <v>5.0141857634907696</v>
      </c>
      <c r="Q619" s="15">
        <v>3.64300162905898</v>
      </c>
      <c r="R619" s="15">
        <v>1.9303253700596199</v>
      </c>
      <c r="S619" s="15">
        <v>0.512230254787302</v>
      </c>
      <c r="T619" s="15">
        <v>0.157975899695877</v>
      </c>
      <c r="U619" s="15">
        <v>0.253242301534152</v>
      </c>
      <c r="V619" s="15">
        <v>0</v>
      </c>
      <c r="W619" s="15">
        <v>0</v>
      </c>
      <c r="X619" s="15">
        <v>0.96637153786159202</v>
      </c>
      <c r="Y619" s="15">
        <v>0.132093353564285</v>
      </c>
      <c r="Z619" s="15">
        <v>2.1614884886965099E-2</v>
      </c>
      <c r="AA619" s="15">
        <v>-0.13954792141785399</v>
      </c>
      <c r="AB619" s="15">
        <v>9.9941884138937995E-2</v>
      </c>
      <c r="AC619" s="15">
        <v>0.102443139744675</v>
      </c>
      <c r="AE619">
        <f t="array" ref="AE619">IF(COUNTIF('Cost regression results'!$H$7:$H$10,1)=0,EXP(SUMPRODUCT(--B619:AC619,TRANSPOSE('Cost regression results'!$H$3:$H$30)))/(1+EXP(SUMPRODUCT(--B619:AC619,TRANSPOSE('Cost regression results'!$H$3:$H$30)))),1)</f>
        <v>0.10553068346887455</v>
      </c>
      <c r="AF619">
        <f>'cost part 2 bs coef'!AE619</f>
        <v>2520.4747901173746</v>
      </c>
      <c r="AG619">
        <f t="shared" si="9"/>
        <v>265.98742726715466</v>
      </c>
    </row>
    <row r="620" spans="1:33" x14ac:dyDescent="0.3">
      <c r="A620">
        <v>619</v>
      </c>
      <c r="B620" s="15">
        <v>-2.2082500427945502</v>
      </c>
      <c r="C620" s="15">
        <v>1.85715321358578</v>
      </c>
      <c r="D620" s="15">
        <v>3.3286818207192099</v>
      </c>
      <c r="E620" s="15">
        <v>2.5105311657065599</v>
      </c>
      <c r="F620" s="15">
        <v>0</v>
      </c>
      <c r="G620" s="15">
        <v>0</v>
      </c>
      <c r="H620" s="15">
        <v>0</v>
      </c>
      <c r="I620" s="15">
        <v>0</v>
      </c>
      <c r="J620" s="15">
        <v>4.8119571335432996</v>
      </c>
      <c r="K620" s="15">
        <v>4.52224078050559</v>
      </c>
      <c r="L620" s="15">
        <v>4.35768448170003</v>
      </c>
      <c r="M620" s="15">
        <v>2.5801133059103099</v>
      </c>
      <c r="N620" s="15">
        <v>2.2294242205800199</v>
      </c>
      <c r="O620" s="15">
        <v>4.0898976865133996</v>
      </c>
      <c r="P620" s="15">
        <v>4.6971318660371901</v>
      </c>
      <c r="Q620" s="15">
        <v>3.9109350646369401</v>
      </c>
      <c r="R620" s="15">
        <v>1.81505368262794</v>
      </c>
      <c r="S620" s="15">
        <v>0.52086531451679696</v>
      </c>
      <c r="T620" s="15">
        <v>0.182457879166885</v>
      </c>
      <c r="U620" s="15">
        <v>0.192998588864982</v>
      </c>
      <c r="V620" s="15">
        <v>0</v>
      </c>
      <c r="W620" s="15">
        <v>0</v>
      </c>
      <c r="X620" s="15">
        <v>0.85624842014180502</v>
      </c>
      <c r="Y620" s="15">
        <v>8.0854175275412402E-2</v>
      </c>
      <c r="Z620" s="15">
        <v>2.4063043488922499E-2</v>
      </c>
      <c r="AA620" s="15">
        <v>-0.16667117265037401</v>
      </c>
      <c r="AB620" s="15">
        <v>0.11122918697758601</v>
      </c>
      <c r="AC620" s="15">
        <v>0.121532102433317</v>
      </c>
      <c r="AE620">
        <f t="array" ref="AE620">IF(COUNTIF('Cost regression results'!$H$7:$H$10,1)=0,EXP(SUMPRODUCT(--B620:AC620,TRANSPOSE('Cost regression results'!$H$3:$H$30)))/(1+EXP(SUMPRODUCT(--B620:AC620,TRANSPOSE('Cost regression results'!$H$3:$H$30)))),1)</f>
        <v>0.11479856006136711</v>
      </c>
      <c r="AF620">
        <f>'cost part 2 bs coef'!AE620</f>
        <v>2553.576985847315</v>
      </c>
      <c r="AG620">
        <f t="shared" si="9"/>
        <v>293.14696098111779</v>
      </c>
    </row>
    <row r="621" spans="1:33" x14ac:dyDescent="0.3">
      <c r="A621">
        <v>620</v>
      </c>
      <c r="B621" s="15">
        <v>-2.1326867507470402</v>
      </c>
      <c r="C621" s="15">
        <v>1.7384594030801599</v>
      </c>
      <c r="D621" s="15">
        <v>3.2028892541585101</v>
      </c>
      <c r="E621" s="15">
        <v>2.7532073030645199</v>
      </c>
      <c r="F621" s="15">
        <v>0</v>
      </c>
      <c r="G621" s="15">
        <v>0</v>
      </c>
      <c r="H621" s="15">
        <v>0</v>
      </c>
      <c r="I621" s="15">
        <v>0</v>
      </c>
      <c r="J621" s="15">
        <v>5.2894277585593796</v>
      </c>
      <c r="K621" s="15">
        <v>4.4038492952644797</v>
      </c>
      <c r="L621" s="15">
        <v>4.5807089938463399</v>
      </c>
      <c r="M621" s="15">
        <v>2.8252821940037198</v>
      </c>
      <c r="N621" s="15">
        <v>2.4436082161076298</v>
      </c>
      <c r="O621" s="15">
        <v>4.0939110487131698</v>
      </c>
      <c r="P621" s="15">
        <v>4.5680491893689403</v>
      </c>
      <c r="Q621" s="15">
        <v>3.9702187519416698</v>
      </c>
      <c r="R621" s="15">
        <v>1.9107705472539001</v>
      </c>
      <c r="S621" s="15">
        <v>0.57917729670407103</v>
      </c>
      <c r="T621" s="15">
        <v>0.121751617299622</v>
      </c>
      <c r="U621" s="15">
        <v>0.28404770910772698</v>
      </c>
      <c r="V621" s="15">
        <v>0</v>
      </c>
      <c r="W621" s="15">
        <v>0</v>
      </c>
      <c r="X621" s="15">
        <v>1.0311232118932001</v>
      </c>
      <c r="Y621" s="15">
        <v>4.74441589982985E-2</v>
      </c>
      <c r="Z621" s="15">
        <v>2.57810188932973E-2</v>
      </c>
      <c r="AA621" s="15">
        <v>-0.18745891045369101</v>
      </c>
      <c r="AB621" s="15">
        <v>5.4023645135153897E-2</v>
      </c>
      <c r="AC621" s="15">
        <v>7.4540640248402401E-2</v>
      </c>
      <c r="AE621">
        <f t="array" ref="AE621">IF(COUNTIF('Cost regression results'!$H$7:$H$10,1)=0,EXP(SUMPRODUCT(--B621:AC621,TRANSPOSE('Cost regression results'!$H$3:$H$30)))/(1+EXP(SUMPRODUCT(--B621:AC621,TRANSPOSE('Cost regression results'!$H$3:$H$30)))),1)</f>
        <v>0.11619343795179</v>
      </c>
      <c r="AF621">
        <f>'cost part 2 bs coef'!AE621</f>
        <v>2539.4618554962713</v>
      </c>
      <c r="AG621">
        <f t="shared" si="9"/>
        <v>295.06880353754349</v>
      </c>
    </row>
    <row r="622" spans="1:33" x14ac:dyDescent="0.3">
      <c r="A622">
        <v>621</v>
      </c>
      <c r="B622" s="15">
        <v>-2.1833860925929698</v>
      </c>
      <c r="C622" s="15">
        <v>2.4412995584371702</v>
      </c>
      <c r="D622" s="15">
        <v>3.9538392637288799</v>
      </c>
      <c r="E622" s="15">
        <v>2.2819939650360901</v>
      </c>
      <c r="F622" s="15">
        <v>0</v>
      </c>
      <c r="G622" s="15">
        <v>0</v>
      </c>
      <c r="H622" s="15">
        <v>0</v>
      </c>
      <c r="I622" s="15">
        <v>0</v>
      </c>
      <c r="J622" s="15">
        <v>5.1589478911255604</v>
      </c>
      <c r="K622" s="15">
        <v>4.4466676122709998</v>
      </c>
      <c r="L622" s="15">
        <v>4.6926562939289402</v>
      </c>
      <c r="M622" s="15">
        <v>2.6492007081823501</v>
      </c>
      <c r="N622" s="15">
        <v>2.3505568098296399</v>
      </c>
      <c r="O622" s="15">
        <v>3.9919505742381101</v>
      </c>
      <c r="P622" s="15">
        <v>4.4981336637134897</v>
      </c>
      <c r="Q622" s="15">
        <v>3.7830704060309199</v>
      </c>
      <c r="R622" s="15">
        <v>2.4103351947794098</v>
      </c>
      <c r="S622" s="15">
        <v>0.57548762308976797</v>
      </c>
      <c r="T622" s="15">
        <v>0.120614635545127</v>
      </c>
      <c r="U622" s="15">
        <v>0.23597612138513699</v>
      </c>
      <c r="V622" s="15">
        <v>0</v>
      </c>
      <c r="W622" s="15">
        <v>0</v>
      </c>
      <c r="X622" s="15">
        <v>1.1375350377645199</v>
      </c>
      <c r="Y622" s="15">
        <v>0.121220237628682</v>
      </c>
      <c r="Z622" s="15">
        <v>2.0876092338462101E-2</v>
      </c>
      <c r="AA622" s="15">
        <v>-0.21140966851531001</v>
      </c>
      <c r="AB622" s="15">
        <v>0.105957713476662</v>
      </c>
      <c r="AC622" s="15">
        <v>0.14014752534753899</v>
      </c>
      <c r="AE622">
        <f t="array" ref="AE622">IF(COUNTIF('Cost regression results'!$H$7:$H$10,1)=0,EXP(SUMPRODUCT(--B622:AC622,TRANSPOSE('Cost regression results'!$H$3:$H$30)))/(1+EXP(SUMPRODUCT(--B622:AC622,TRANSPOSE('Cost regression results'!$H$3:$H$30)))),1)</f>
        <v>0.11131441637368342</v>
      </c>
      <c r="AF622">
        <f>'cost part 2 bs coef'!AE622</f>
        <v>2525.3630155435562</v>
      </c>
      <c r="AG622">
        <f t="shared" si="9"/>
        <v>281.10931020691618</v>
      </c>
    </row>
    <row r="623" spans="1:33" x14ac:dyDescent="0.3">
      <c r="A623">
        <v>622</v>
      </c>
      <c r="B623" s="15">
        <v>-2.2542001791903101</v>
      </c>
      <c r="C623" s="15">
        <v>1.7702819609332501</v>
      </c>
      <c r="D623" s="15">
        <v>3.3236618378201999</v>
      </c>
      <c r="E623" s="15">
        <v>2.9564094181228602</v>
      </c>
      <c r="F623" s="15">
        <v>0</v>
      </c>
      <c r="G623" s="15">
        <v>0</v>
      </c>
      <c r="H623" s="15">
        <v>0</v>
      </c>
      <c r="I623" s="15">
        <v>0</v>
      </c>
      <c r="J623" s="15">
        <v>4.9656999494690401</v>
      </c>
      <c r="K623" s="15">
        <v>4.42066588158277</v>
      </c>
      <c r="L623" s="15">
        <v>4.2064354630647802</v>
      </c>
      <c r="M623" s="15">
        <v>2.5215525295529901</v>
      </c>
      <c r="N623" s="15">
        <v>2.2903677051313198</v>
      </c>
      <c r="O623" s="15">
        <v>4.2111254229365098</v>
      </c>
      <c r="P623" s="15">
        <v>4.3745467008145402</v>
      </c>
      <c r="Q623" s="15">
        <v>3.8483473369599199</v>
      </c>
      <c r="R623" s="15">
        <v>2.0385028078990799</v>
      </c>
      <c r="S623" s="15">
        <v>0.60105806076442603</v>
      </c>
      <c r="T623" s="15">
        <v>8.8415319890623803E-2</v>
      </c>
      <c r="U623" s="15">
        <v>0.219167879273441</v>
      </c>
      <c r="V623" s="15">
        <v>0</v>
      </c>
      <c r="W623" s="15">
        <v>0</v>
      </c>
      <c r="X623" s="15">
        <v>0.95472003109453196</v>
      </c>
      <c r="Y623" s="15">
        <v>0.123288489995447</v>
      </c>
      <c r="Z623" s="15">
        <v>2.32805422868964E-2</v>
      </c>
      <c r="AA623" s="15">
        <v>-0.114136589614647</v>
      </c>
      <c r="AB623" s="15">
        <v>0.13015064911921601</v>
      </c>
      <c r="AC623" s="15">
        <v>0.102413301141553</v>
      </c>
      <c r="AE623">
        <f t="array" ref="AE623">IF(COUNTIF('Cost regression results'!$H$7:$H$10,1)=0,EXP(SUMPRODUCT(--B623:AC623,TRANSPOSE('Cost regression results'!$H$3:$H$30)))/(1+EXP(SUMPRODUCT(--B623:AC623,TRANSPOSE('Cost regression results'!$H$3:$H$30)))),1)</f>
        <v>0.10137117995281759</v>
      </c>
      <c r="AF623">
        <f>'cost part 2 bs coef'!AE623</f>
        <v>2593.2795074893106</v>
      </c>
      <c r="AG623">
        <f t="shared" si="9"/>
        <v>262.8838036216531</v>
      </c>
    </row>
    <row r="624" spans="1:33" x14ac:dyDescent="0.3">
      <c r="A624">
        <v>623</v>
      </c>
      <c r="B624" s="15">
        <v>-2.2716320681707201</v>
      </c>
      <c r="C624" s="15">
        <v>2.0147680817504199</v>
      </c>
      <c r="D624" s="15">
        <v>2.9918151359210001</v>
      </c>
      <c r="E624" s="15">
        <v>2.7497835305262002</v>
      </c>
      <c r="F624" s="15">
        <v>0</v>
      </c>
      <c r="G624" s="15">
        <v>0</v>
      </c>
      <c r="H624" s="15">
        <v>0</v>
      </c>
      <c r="I624" s="15">
        <v>0</v>
      </c>
      <c r="J624" s="15">
        <v>5.1620006838716996</v>
      </c>
      <c r="K624" s="15">
        <v>4.7177291647836501</v>
      </c>
      <c r="L624" s="15">
        <v>4.4143200189541902</v>
      </c>
      <c r="M624" s="15">
        <v>3.42391778032095</v>
      </c>
      <c r="N624" s="15">
        <v>2.4749740869269301</v>
      </c>
      <c r="O624" s="15">
        <v>4.1051315357377298</v>
      </c>
      <c r="P624" s="15">
        <v>5.3194786835440402</v>
      </c>
      <c r="Q624" s="15">
        <v>3.8982219862567602</v>
      </c>
      <c r="R624" s="15">
        <v>1.4082873215429099</v>
      </c>
      <c r="S624" s="15">
        <v>0.79221154947452599</v>
      </c>
      <c r="T624" s="15">
        <v>0.209389476574142</v>
      </c>
      <c r="U624" s="15">
        <v>0.219111288906673</v>
      </c>
      <c r="V624" s="15">
        <v>0</v>
      </c>
      <c r="W624" s="15">
        <v>0</v>
      </c>
      <c r="X624" s="15">
        <v>0.94414636255080997</v>
      </c>
      <c r="Y624" s="15">
        <v>0.101623088153407</v>
      </c>
      <c r="Z624" s="15">
        <v>2.2497118295164899E-2</v>
      </c>
      <c r="AA624" s="15">
        <v>-0.19085012605099</v>
      </c>
      <c r="AB624" s="15">
        <v>0.131389941473632</v>
      </c>
      <c r="AC624" s="15">
        <v>0.12899917956654999</v>
      </c>
      <c r="AE624">
        <f t="array" ref="AE624">IF(COUNTIF('Cost regression results'!$H$7:$H$10,1)=0,EXP(SUMPRODUCT(--B624:AC624,TRANSPOSE('Cost regression results'!$H$3:$H$30)))/(1+EXP(SUMPRODUCT(--B624:AC624,TRANSPOSE('Cost regression results'!$H$3:$H$30)))),1)</f>
        <v>0.11125449740386784</v>
      </c>
      <c r="AF624">
        <f>'cost part 2 bs coef'!AE624</f>
        <v>2518.5390969333721</v>
      </c>
      <c r="AG624">
        <f t="shared" si="9"/>
        <v>280.19880142131348</v>
      </c>
    </row>
    <row r="625" spans="1:33" x14ac:dyDescent="0.3">
      <c r="A625">
        <v>624</v>
      </c>
      <c r="B625" s="15">
        <v>-2.1692703944948502</v>
      </c>
      <c r="C625" s="15">
        <v>1.9616107525845701</v>
      </c>
      <c r="D625" s="15">
        <v>3.7384385717211002</v>
      </c>
      <c r="E625" s="15">
        <v>2.3010948538137299</v>
      </c>
      <c r="F625" s="15">
        <v>0</v>
      </c>
      <c r="G625" s="15">
        <v>0</v>
      </c>
      <c r="H625" s="15">
        <v>0</v>
      </c>
      <c r="I625" s="15">
        <v>0</v>
      </c>
      <c r="J625" s="15">
        <v>5.4038432769614504</v>
      </c>
      <c r="K625" s="15">
        <v>3.9854620163907901</v>
      </c>
      <c r="L625" s="15">
        <v>4.1581424498069897</v>
      </c>
      <c r="M625" s="15">
        <v>2.9251483910769802</v>
      </c>
      <c r="N625" s="15">
        <v>2.3898982070793702</v>
      </c>
      <c r="O625" s="15">
        <v>4.0581600950463601</v>
      </c>
      <c r="P625" s="15">
        <v>4.4835006569783502</v>
      </c>
      <c r="Q625" s="15">
        <v>3.8940308819045</v>
      </c>
      <c r="R625" s="15">
        <v>1.8592242679111599</v>
      </c>
      <c r="S625" s="15">
        <v>0.46927222220257198</v>
      </c>
      <c r="T625" s="15">
        <v>0.12463997643003</v>
      </c>
      <c r="U625" s="15">
        <v>0.22003679913524399</v>
      </c>
      <c r="V625" s="15">
        <v>0</v>
      </c>
      <c r="W625" s="15">
        <v>0</v>
      </c>
      <c r="X625" s="15">
        <v>1.2042239385142299</v>
      </c>
      <c r="Y625" s="15">
        <v>0.108347687553788</v>
      </c>
      <c r="Z625" s="15">
        <v>2.59601685008129E-2</v>
      </c>
      <c r="AA625" s="15">
        <v>-0.23583392126438099</v>
      </c>
      <c r="AB625" s="15">
        <v>0.123242005068098</v>
      </c>
      <c r="AC625" s="15">
        <v>8.7142922504004697E-2</v>
      </c>
      <c r="AE625">
        <f t="array" ref="AE625">IF(COUNTIF('Cost regression results'!$H$7:$H$10,1)=0,EXP(SUMPRODUCT(--B625:AC625,TRANSPOSE('Cost regression results'!$H$3:$H$30)))/(1+EXP(SUMPRODUCT(--B625:AC625,TRANSPOSE('Cost regression results'!$H$3:$H$30)))),1)</f>
        <v>0.11276513426284794</v>
      </c>
      <c r="AF625">
        <f>'cost part 2 bs coef'!AE625</f>
        <v>2500.559947240753</v>
      </c>
      <c r="AG625">
        <f t="shared" si="9"/>
        <v>281.97597818290348</v>
      </c>
    </row>
    <row r="626" spans="1:33" x14ac:dyDescent="0.3">
      <c r="A626">
        <v>625</v>
      </c>
      <c r="B626" s="15">
        <v>-2.2832131829761999</v>
      </c>
      <c r="C626" s="15">
        <v>1.9089007223621099</v>
      </c>
      <c r="D626" s="15">
        <v>3.5274347468131899</v>
      </c>
      <c r="E626" s="15">
        <v>3.1925558054200902</v>
      </c>
      <c r="F626" s="15">
        <v>0</v>
      </c>
      <c r="G626" s="15">
        <v>0</v>
      </c>
      <c r="H626" s="15">
        <v>0</v>
      </c>
      <c r="I626" s="15">
        <v>0</v>
      </c>
      <c r="J626" s="15">
        <v>5.1269131630154803</v>
      </c>
      <c r="K626" s="15">
        <v>4.4495421812972902</v>
      </c>
      <c r="L626" s="15">
        <v>3.9378959710664798</v>
      </c>
      <c r="M626" s="15">
        <v>2.6400340267324398</v>
      </c>
      <c r="N626" s="15">
        <v>2.4991924560181999</v>
      </c>
      <c r="O626" s="15">
        <v>4.1148168405128098</v>
      </c>
      <c r="P626" s="15">
        <v>4.4336983898681899</v>
      </c>
      <c r="Q626" s="15">
        <v>3.92469023851937</v>
      </c>
      <c r="R626" s="15">
        <v>2.1451387381514002</v>
      </c>
      <c r="S626" s="15">
        <v>0.50808302917181802</v>
      </c>
      <c r="T626" s="15">
        <v>0.18455627320343199</v>
      </c>
      <c r="U626" s="15">
        <v>0.25802544991352899</v>
      </c>
      <c r="V626" s="15">
        <v>0</v>
      </c>
      <c r="W626" s="15">
        <v>0</v>
      </c>
      <c r="X626" s="15">
        <v>1.11982255114083</v>
      </c>
      <c r="Y626" s="15">
        <v>7.5794626902789097E-2</v>
      </c>
      <c r="Z626" s="15">
        <v>2.23306821748991E-2</v>
      </c>
      <c r="AA626" s="15">
        <v>-0.20441058312272001</v>
      </c>
      <c r="AB626" s="15">
        <v>0.13494855380173901</v>
      </c>
      <c r="AC626" s="15">
        <v>0.162240520418068</v>
      </c>
      <c r="AE626">
        <f t="array" ref="AE626">IF(COUNTIF('Cost regression results'!$H$7:$H$10,1)=0,EXP(SUMPRODUCT(--B626:AC626,TRANSPOSE('Cost regression results'!$H$3:$H$30)))/(1+EXP(SUMPRODUCT(--B626:AC626,TRANSPOSE('Cost regression results'!$H$3:$H$30)))),1)</f>
        <v>0.10771580261386086</v>
      </c>
      <c r="AF626">
        <f>'cost part 2 bs coef'!AE626</f>
        <v>2551.7893480289026</v>
      </c>
      <c r="AG626">
        <f t="shared" si="9"/>
        <v>274.86803772443398</v>
      </c>
    </row>
    <row r="627" spans="1:33" x14ac:dyDescent="0.3">
      <c r="A627">
        <v>626</v>
      </c>
      <c r="B627" s="15">
        <v>-2.2674315804837599</v>
      </c>
      <c r="C627" s="15">
        <v>2.3481929866847802</v>
      </c>
      <c r="D627" s="15">
        <v>3.4628865032699201</v>
      </c>
      <c r="E627" s="15">
        <v>2.3084222253973001</v>
      </c>
      <c r="F627" s="15">
        <v>0</v>
      </c>
      <c r="G627" s="15">
        <v>0</v>
      </c>
      <c r="H627" s="15">
        <v>0</v>
      </c>
      <c r="I627" s="15">
        <v>0</v>
      </c>
      <c r="J627" s="15">
        <v>5.1192292185374004</v>
      </c>
      <c r="K627" s="15">
        <v>4.5274240988218404</v>
      </c>
      <c r="L627" s="15">
        <v>3.88619294675282</v>
      </c>
      <c r="M627" s="15">
        <v>2.4425411277102702</v>
      </c>
      <c r="N627" s="15">
        <v>2.3048408765980701</v>
      </c>
      <c r="O627" s="15">
        <v>3.9371728200729801</v>
      </c>
      <c r="P627" s="15">
        <v>5.1969816114216503</v>
      </c>
      <c r="Q627" s="15">
        <v>4.0362937402520096</v>
      </c>
      <c r="R627" s="15">
        <v>1.8659691214970699</v>
      </c>
      <c r="S627" s="15">
        <v>0.54304665315274003</v>
      </c>
      <c r="T627" s="15">
        <v>0.15351028444015</v>
      </c>
      <c r="U627" s="15">
        <v>0.295788230181598</v>
      </c>
      <c r="V627" s="15">
        <v>0</v>
      </c>
      <c r="W627" s="15">
        <v>0</v>
      </c>
      <c r="X627" s="15">
        <v>1.00217145584009</v>
      </c>
      <c r="Y627" s="15">
        <v>0.111902621296495</v>
      </c>
      <c r="Z627" s="15">
        <v>1.9175251289696001E-2</v>
      </c>
      <c r="AA627" s="15">
        <v>-0.16336490978547</v>
      </c>
      <c r="AB627" s="15">
        <v>0.104940091602243</v>
      </c>
      <c r="AC627" s="15">
        <v>7.0618026710260795E-2</v>
      </c>
      <c r="AE627">
        <f t="array" ref="AE627">IF(COUNTIF('Cost regression results'!$H$7:$H$10,1)=0,EXP(SUMPRODUCT(--B627:AC627,TRANSPOSE('Cost regression results'!$H$3:$H$30)))/(1+EXP(SUMPRODUCT(--B627:AC627,TRANSPOSE('Cost regression results'!$H$3:$H$30)))),1)</f>
        <v>0.10646740120949519</v>
      </c>
      <c r="AF627">
        <f>'cost part 2 bs coef'!AE627</f>
        <v>2480.9956440685364</v>
      </c>
      <c r="AG627">
        <f t="shared" si="9"/>
        <v>264.14515863605482</v>
      </c>
    </row>
    <row r="628" spans="1:33" x14ac:dyDescent="0.3">
      <c r="A628">
        <v>627</v>
      </c>
      <c r="B628" s="15">
        <v>-2.2156710337874799</v>
      </c>
      <c r="C628" s="15">
        <v>2.2506912527288598</v>
      </c>
      <c r="D628" s="15">
        <v>3.9053491564551699</v>
      </c>
      <c r="E628" s="15">
        <v>2.6619959315225201</v>
      </c>
      <c r="F628" s="15">
        <v>0</v>
      </c>
      <c r="G628" s="15">
        <v>0</v>
      </c>
      <c r="H628" s="15">
        <v>0</v>
      </c>
      <c r="I628" s="15">
        <v>0</v>
      </c>
      <c r="J628" s="15">
        <v>5.0475036202297296</v>
      </c>
      <c r="K628" s="15">
        <v>4.9821407071567698</v>
      </c>
      <c r="L628" s="15">
        <v>4.40124459136858</v>
      </c>
      <c r="M628" s="15">
        <v>3.0943908420527602</v>
      </c>
      <c r="N628" s="15">
        <v>2.3809955313550799</v>
      </c>
      <c r="O628" s="15">
        <v>3.9745717434482501</v>
      </c>
      <c r="P628" s="15">
        <v>4.6443683448464999</v>
      </c>
      <c r="Q628" s="15">
        <v>3.74345952087935</v>
      </c>
      <c r="R628" s="15">
        <v>1.21978563696498</v>
      </c>
      <c r="S628" s="15">
        <v>0.54688323781824699</v>
      </c>
      <c r="T628" s="15">
        <v>0.16902688988811501</v>
      </c>
      <c r="U628" s="15">
        <v>0.19561951297517399</v>
      </c>
      <c r="V628" s="15">
        <v>0</v>
      </c>
      <c r="W628" s="15">
        <v>0</v>
      </c>
      <c r="X628" s="15">
        <v>0.92529494914433597</v>
      </c>
      <c r="Y628" s="15">
        <v>4.1023806674398797E-2</v>
      </c>
      <c r="Z628" s="15">
        <v>2.4854333552480099E-2</v>
      </c>
      <c r="AA628" s="15">
        <v>-0.163952126918845</v>
      </c>
      <c r="AB628" s="15">
        <v>7.1546976887348401E-2</v>
      </c>
      <c r="AC628" s="15">
        <v>0.110641143422657</v>
      </c>
      <c r="AE628">
        <f t="array" ref="AE628">IF(COUNTIF('Cost regression results'!$H$7:$H$10,1)=0,EXP(SUMPRODUCT(--B628:AC628,TRANSPOSE('Cost regression results'!$H$3:$H$30)))/(1+EXP(SUMPRODUCT(--B628:AC628,TRANSPOSE('Cost regression results'!$H$3:$H$30)))),1)</f>
        <v>0.11264116870989903</v>
      </c>
      <c r="AF628">
        <f>'cost part 2 bs coef'!AE628</f>
        <v>2589.0112845117578</v>
      </c>
      <c r="AG628">
        <f t="shared" si="9"/>
        <v>291.62925689052133</v>
      </c>
    </row>
    <row r="629" spans="1:33" x14ac:dyDescent="0.3">
      <c r="A629">
        <v>628</v>
      </c>
      <c r="B629" s="15">
        <v>-2.3210737688554102</v>
      </c>
      <c r="C629" s="15">
        <v>1.8509661226891401</v>
      </c>
      <c r="D629" s="15">
        <v>3.2032472200452</v>
      </c>
      <c r="E629" s="15">
        <v>2.5007832173339302</v>
      </c>
      <c r="F629" s="15">
        <v>0</v>
      </c>
      <c r="G629" s="15">
        <v>0</v>
      </c>
      <c r="H629" s="15">
        <v>0</v>
      </c>
      <c r="I629" s="15">
        <v>0</v>
      </c>
      <c r="J629" s="15">
        <v>4.7412044672998404</v>
      </c>
      <c r="K629" s="15">
        <v>4.4886975189623399</v>
      </c>
      <c r="L629" s="15">
        <v>4.1961180003927101</v>
      </c>
      <c r="M629" s="15">
        <v>2.77232190220812</v>
      </c>
      <c r="N629" s="15">
        <v>2.42572980290094</v>
      </c>
      <c r="O629" s="15">
        <v>4.0473966964575796</v>
      </c>
      <c r="P629" s="15">
        <v>4.9626144705469404</v>
      </c>
      <c r="Q629" s="15">
        <v>3.6447168488105799</v>
      </c>
      <c r="R629" s="15">
        <v>1.7024243140372399</v>
      </c>
      <c r="S629" s="15">
        <v>0.599149680876227</v>
      </c>
      <c r="T629" s="15">
        <v>0.13562904590422101</v>
      </c>
      <c r="U629" s="15">
        <v>0.22656476913507201</v>
      </c>
      <c r="V629" s="15">
        <v>0</v>
      </c>
      <c r="W629" s="15">
        <v>0</v>
      </c>
      <c r="X629" s="15">
        <v>1.04914834629555</v>
      </c>
      <c r="Y629" s="15">
        <v>0.16697657547414299</v>
      </c>
      <c r="Z629" s="15">
        <v>2.1104494794929499E-2</v>
      </c>
      <c r="AA629" s="15">
        <v>-7.6719083784985806E-2</v>
      </c>
      <c r="AB629" s="15">
        <v>0.141638414897681</v>
      </c>
      <c r="AC629" s="15">
        <v>2.5272116476156199E-2</v>
      </c>
      <c r="AE629">
        <f t="array" ref="AE629">IF(COUNTIF('Cost regression results'!$H$7:$H$10,1)=0,EXP(SUMPRODUCT(--B629:AC629,TRANSPOSE('Cost regression results'!$H$3:$H$30)))/(1+EXP(SUMPRODUCT(--B629:AC629,TRANSPOSE('Cost regression results'!$H$3:$H$30)))),1)</f>
        <v>9.9730926090185718E-2</v>
      </c>
      <c r="AF629">
        <f>'cost part 2 bs coef'!AE629</f>
        <v>2673.5680746312141</v>
      </c>
      <c r="AG629">
        <f t="shared" si="9"/>
        <v>266.63742004812576</v>
      </c>
    </row>
    <row r="630" spans="1:33" x14ac:dyDescent="0.3">
      <c r="A630">
        <v>629</v>
      </c>
      <c r="B630" s="15">
        <v>-2.1960488810244101</v>
      </c>
      <c r="C630" s="15">
        <v>2.0640247668067202</v>
      </c>
      <c r="D630" s="15">
        <v>3.3233339987866901</v>
      </c>
      <c r="E630" s="15">
        <v>2.5691764715225101</v>
      </c>
      <c r="F630" s="15">
        <v>0</v>
      </c>
      <c r="G630" s="15">
        <v>0</v>
      </c>
      <c r="H630" s="15">
        <v>0</v>
      </c>
      <c r="I630" s="15">
        <v>0</v>
      </c>
      <c r="J630" s="15">
        <v>5.0744220284321697</v>
      </c>
      <c r="K630" s="15">
        <v>4.5339385307648197</v>
      </c>
      <c r="L630" s="15">
        <v>4.6258258715476401</v>
      </c>
      <c r="M630" s="15">
        <v>2.9557940516061501</v>
      </c>
      <c r="N630" s="15">
        <v>2.3585705328311599</v>
      </c>
      <c r="O630" s="15">
        <v>4.1810057961687797</v>
      </c>
      <c r="P630" s="15">
        <v>4.5757332823613499</v>
      </c>
      <c r="Q630" s="15">
        <v>3.7031644768555401</v>
      </c>
      <c r="R630" s="15">
        <v>1.9068536881320799</v>
      </c>
      <c r="S630" s="15">
        <v>0.70478247520876602</v>
      </c>
      <c r="T630" s="15">
        <v>0.18123276365440799</v>
      </c>
      <c r="U630" s="15">
        <v>0.244473734534665</v>
      </c>
      <c r="V630" s="15">
        <v>0</v>
      </c>
      <c r="W630" s="15">
        <v>0</v>
      </c>
      <c r="X630" s="15">
        <v>0.98482857439952398</v>
      </c>
      <c r="Y630" s="15">
        <v>6.0335384331023E-2</v>
      </c>
      <c r="Z630" s="15">
        <v>2.09998837385444E-2</v>
      </c>
      <c r="AA630" s="15">
        <v>-0.25400551769714202</v>
      </c>
      <c r="AB630" s="15">
        <v>0.18200804766502501</v>
      </c>
      <c r="AC630" s="15">
        <v>0.10763700941026901</v>
      </c>
      <c r="AE630">
        <f t="array" ref="AE630">IF(COUNTIF('Cost regression results'!$H$7:$H$10,1)=0,EXP(SUMPRODUCT(--B630:AC630,TRANSPOSE('Cost regression results'!$H$3:$H$30)))/(1+EXP(SUMPRODUCT(--B630:AC630,TRANSPOSE('Cost regression results'!$H$3:$H$30)))),1)</f>
        <v>0.11613859194951325</v>
      </c>
      <c r="AF630">
        <f>'cost part 2 bs coef'!AE630</f>
        <v>2501.0171185815561</v>
      </c>
      <c r="AG630">
        <f t="shared" si="9"/>
        <v>290.46460659369075</v>
      </c>
    </row>
    <row r="631" spans="1:33" x14ac:dyDescent="0.3">
      <c r="A631">
        <v>630</v>
      </c>
      <c r="B631" s="15">
        <v>-2.2953831652098202</v>
      </c>
      <c r="C631" s="15">
        <v>2.4072285318541802</v>
      </c>
      <c r="D631" s="15">
        <v>3.8364950952051098</v>
      </c>
      <c r="E631" s="15">
        <v>2.6845373671241402</v>
      </c>
      <c r="F631" s="15">
        <v>0</v>
      </c>
      <c r="G631" s="15">
        <v>0</v>
      </c>
      <c r="H631" s="15">
        <v>0</v>
      </c>
      <c r="I631" s="15">
        <v>0</v>
      </c>
      <c r="J631" s="15">
        <v>4.5555366560395498</v>
      </c>
      <c r="K631" s="15">
        <v>4.7639287870400597</v>
      </c>
      <c r="L631" s="15">
        <v>4.4749693012501099</v>
      </c>
      <c r="M631" s="15">
        <v>3.0864770726351498</v>
      </c>
      <c r="N631" s="15">
        <v>2.4431344754195798</v>
      </c>
      <c r="O631" s="15">
        <v>3.9296843925742699</v>
      </c>
      <c r="P631" s="15">
        <v>4.2082928732145701</v>
      </c>
      <c r="Q631" s="15">
        <v>3.7095611848338699</v>
      </c>
      <c r="R631" s="15">
        <v>1.66509405664485</v>
      </c>
      <c r="S631" s="15">
        <v>0.52272157714388201</v>
      </c>
      <c r="T631" s="15">
        <v>0.195170620232202</v>
      </c>
      <c r="U631" s="15">
        <v>0.27667819546197903</v>
      </c>
      <c r="V631" s="15">
        <v>0</v>
      </c>
      <c r="W631" s="15">
        <v>0</v>
      </c>
      <c r="X631" s="15">
        <v>1.05010108463901</v>
      </c>
      <c r="Y631" s="15">
        <v>5.6551243600355301E-2</v>
      </c>
      <c r="Z631" s="15">
        <v>2.4252098234104E-2</v>
      </c>
      <c r="AA631" s="15">
        <v>-0.17852010056519399</v>
      </c>
      <c r="AB631" s="15">
        <v>0.122389798108331</v>
      </c>
      <c r="AC631" s="15">
        <v>0.15276507385140101</v>
      </c>
      <c r="AE631">
        <f t="array" ref="AE631">IF(COUNTIF('Cost regression results'!$H$7:$H$10,1)=0,EXP(SUMPRODUCT(--B631:AC631,TRANSPOSE('Cost regression results'!$H$3:$H$30)))/(1+EXP(SUMPRODUCT(--B631:AC631,TRANSPOSE('Cost regression results'!$H$3:$H$30)))),1)</f>
        <v>0.10743733144877288</v>
      </c>
      <c r="AF631">
        <f>'cost part 2 bs coef'!AE631</f>
        <v>2587.995608048614</v>
      </c>
      <c r="AG631">
        <f t="shared" si="9"/>
        <v>278.04734192988747</v>
      </c>
    </row>
    <row r="632" spans="1:33" x14ac:dyDescent="0.3">
      <c r="A632">
        <v>631</v>
      </c>
      <c r="B632" s="15">
        <v>-2.2288615362793198</v>
      </c>
      <c r="C632" s="15">
        <v>2.0386691006587201</v>
      </c>
      <c r="D632" s="15">
        <v>4.1732795533507296</v>
      </c>
      <c r="E632" s="15">
        <v>2.6928773340847099</v>
      </c>
      <c r="F632" s="15">
        <v>0</v>
      </c>
      <c r="G632" s="15">
        <v>0</v>
      </c>
      <c r="H632" s="15">
        <v>0</v>
      </c>
      <c r="I632" s="15">
        <v>0</v>
      </c>
      <c r="J632" s="15">
        <v>4.8351538835526702</v>
      </c>
      <c r="K632" s="15">
        <v>4.4992110013086002</v>
      </c>
      <c r="L632" s="15">
        <v>4.8224656483861104</v>
      </c>
      <c r="M632" s="15">
        <v>3.0949407509049598</v>
      </c>
      <c r="N632" s="15">
        <v>2.4499934782012498</v>
      </c>
      <c r="O632" s="15">
        <v>3.8540591598189802</v>
      </c>
      <c r="P632" s="15">
        <v>4.8954679677241799</v>
      </c>
      <c r="Q632" s="15">
        <v>3.6904583615322202</v>
      </c>
      <c r="R632" s="15">
        <v>2.08236998994595</v>
      </c>
      <c r="S632" s="15">
        <v>0.61852641788708895</v>
      </c>
      <c r="T632" s="15">
        <v>0.18757034512849599</v>
      </c>
      <c r="U632" s="15">
        <v>0.22944309781609501</v>
      </c>
      <c r="V632" s="15">
        <v>0</v>
      </c>
      <c r="W632" s="15">
        <v>0</v>
      </c>
      <c r="X632" s="15">
        <v>1.01614378265383</v>
      </c>
      <c r="Y632" s="15">
        <v>0.12433133930587099</v>
      </c>
      <c r="Z632" s="15">
        <v>2.22369287064191E-2</v>
      </c>
      <c r="AA632" s="15">
        <v>-0.23050310727961101</v>
      </c>
      <c r="AB632" s="15">
        <v>0.124130494291588</v>
      </c>
      <c r="AC632" s="15">
        <v>7.3352733792300298E-2</v>
      </c>
      <c r="AE632">
        <f t="array" ref="AE632">IF(COUNTIF('Cost regression results'!$H$7:$H$10,1)=0,EXP(SUMPRODUCT(--B632:AC632,TRANSPOSE('Cost regression results'!$H$3:$H$30)))/(1+EXP(SUMPRODUCT(--B632:AC632,TRANSPOSE('Cost regression results'!$H$3:$H$30)))),1)</f>
        <v>0.11336134691881146</v>
      </c>
      <c r="AF632">
        <f>'cost part 2 bs coef'!AE632</f>
        <v>2565.5191356943628</v>
      </c>
      <c r="AG632">
        <f t="shared" si="9"/>
        <v>290.83070476829801</v>
      </c>
    </row>
    <row r="633" spans="1:33" x14ac:dyDescent="0.3">
      <c r="A633">
        <v>632</v>
      </c>
      <c r="B633" s="15">
        <v>-2.33170448925503</v>
      </c>
      <c r="C633" s="15">
        <v>1.89978883218062</v>
      </c>
      <c r="D633" s="15">
        <v>3.13831303594081</v>
      </c>
      <c r="E633" s="15">
        <v>2.7620756124637098</v>
      </c>
      <c r="F633" s="15">
        <v>0</v>
      </c>
      <c r="G633" s="15">
        <v>0</v>
      </c>
      <c r="H633" s="15">
        <v>0</v>
      </c>
      <c r="I633" s="15">
        <v>0</v>
      </c>
      <c r="J633" s="15">
        <v>5.3691050585528597</v>
      </c>
      <c r="K633" s="15">
        <v>4.6879480431021099</v>
      </c>
      <c r="L633" s="15">
        <v>4.2380324510543801</v>
      </c>
      <c r="M633" s="15">
        <v>2.9590737705711101</v>
      </c>
      <c r="N633" s="15">
        <v>2.3726228511451501</v>
      </c>
      <c r="O633" s="15">
        <v>4.0555577108639103</v>
      </c>
      <c r="P633" s="15">
        <v>4.7810906533316198</v>
      </c>
      <c r="Q633" s="15">
        <v>3.9164648699431299</v>
      </c>
      <c r="R633" s="15">
        <v>2.1448980560695898</v>
      </c>
      <c r="S633" s="15">
        <v>0.60985854265609096</v>
      </c>
      <c r="T633" s="15">
        <v>0.20945852696316</v>
      </c>
      <c r="U633" s="15">
        <v>0.26306846252888</v>
      </c>
      <c r="V633" s="15">
        <v>0</v>
      </c>
      <c r="W633" s="15">
        <v>0</v>
      </c>
      <c r="X633" s="15">
        <v>0.98861937994854099</v>
      </c>
      <c r="Y633" s="15">
        <v>0.10981189417800299</v>
      </c>
      <c r="Z633" s="15">
        <v>2.17606717020369E-2</v>
      </c>
      <c r="AA633" s="15">
        <v>-0.15870663039296301</v>
      </c>
      <c r="AB633" s="15">
        <v>0.116224533926091</v>
      </c>
      <c r="AC633" s="15">
        <v>0.102354763733062</v>
      </c>
      <c r="AE633">
        <f t="array" ref="AE633">IF(COUNTIF('Cost regression results'!$H$7:$H$10,1)=0,EXP(SUMPRODUCT(--B633:AC633,TRANSPOSE('Cost regression results'!$H$3:$H$30)))/(1+EXP(SUMPRODUCT(--B633:AC633,TRANSPOSE('Cost regression results'!$H$3:$H$30)))),1)</f>
        <v>0.10550712678456885</v>
      </c>
      <c r="AF633">
        <f>'cost part 2 bs coef'!AE633</f>
        <v>2512.6705027327253</v>
      </c>
      <c r="AG633">
        <f t="shared" si="9"/>
        <v>265.10464529966799</v>
      </c>
    </row>
    <row r="634" spans="1:33" x14ac:dyDescent="0.3">
      <c r="A634">
        <v>633</v>
      </c>
      <c r="B634" s="15">
        <v>-2.2681141866529502</v>
      </c>
      <c r="C634" s="15">
        <v>2.5323078010578</v>
      </c>
      <c r="D634" s="15">
        <v>3.6263287211318098</v>
      </c>
      <c r="E634" s="15">
        <v>2.45129078528934</v>
      </c>
      <c r="F634" s="15">
        <v>0</v>
      </c>
      <c r="G634" s="15">
        <v>0</v>
      </c>
      <c r="H634" s="15">
        <v>0</v>
      </c>
      <c r="I634" s="15">
        <v>0</v>
      </c>
      <c r="J634" s="15">
        <v>5.0162660939765598</v>
      </c>
      <c r="K634" s="15">
        <v>4.6752278198804298</v>
      </c>
      <c r="L634" s="15">
        <v>4.67198838670061</v>
      </c>
      <c r="M634" s="15">
        <v>3.5853800694277398</v>
      </c>
      <c r="N634" s="15">
        <v>2.4666101291708702</v>
      </c>
      <c r="O634" s="15">
        <v>3.9674709445502701</v>
      </c>
      <c r="P634" s="15">
        <v>4.3744316550041296</v>
      </c>
      <c r="Q634" s="15">
        <v>3.7331869718471502</v>
      </c>
      <c r="R634" s="15">
        <v>1.8665162859620701</v>
      </c>
      <c r="S634" s="15">
        <v>0.64622390568390298</v>
      </c>
      <c r="T634" s="15">
        <v>0.11262873150864</v>
      </c>
      <c r="U634" s="15">
        <v>0.184367429167517</v>
      </c>
      <c r="V634" s="15">
        <v>0</v>
      </c>
      <c r="W634" s="15">
        <v>0</v>
      </c>
      <c r="X634" s="15">
        <v>1.03749444908608</v>
      </c>
      <c r="Y634" s="15">
        <v>0.149761333244598</v>
      </c>
      <c r="Z634" s="15">
        <v>2.7459569601351701E-2</v>
      </c>
      <c r="AA634" s="15">
        <v>-0.186060626518083</v>
      </c>
      <c r="AB634" s="15">
        <v>0.148038549750932</v>
      </c>
      <c r="AC634" s="15">
        <v>4.3802016500314997E-2</v>
      </c>
      <c r="AE634">
        <f t="array" ref="AE634">IF(COUNTIF('Cost regression results'!$H$7:$H$10,1)=0,EXP(SUMPRODUCT(--B634:AC634,TRANSPOSE('Cost regression results'!$H$3:$H$30)))/(1+EXP(SUMPRODUCT(--B634:AC634,TRANSPOSE('Cost regression results'!$H$3:$H$30)))),1)</f>
        <v>0.10204490006249919</v>
      </c>
      <c r="AF634">
        <f>'cost part 2 bs coef'!AE634</f>
        <v>2573.5548210302363</v>
      </c>
      <c r="AG634">
        <f t="shared" si="9"/>
        <v>262.61814451739349</v>
      </c>
    </row>
    <row r="635" spans="1:33" x14ac:dyDescent="0.3">
      <c r="A635">
        <v>634</v>
      </c>
      <c r="B635" s="15">
        <v>-2.1925512495804398</v>
      </c>
      <c r="C635" s="15">
        <v>1.9490235888679901</v>
      </c>
      <c r="D635" s="15">
        <v>3.6197460035918998</v>
      </c>
      <c r="E635" s="15">
        <v>2.3303559448158402</v>
      </c>
      <c r="F635" s="15">
        <v>0</v>
      </c>
      <c r="G635" s="15">
        <v>0</v>
      </c>
      <c r="H635" s="15">
        <v>0</v>
      </c>
      <c r="I635" s="15">
        <v>0</v>
      </c>
      <c r="J635" s="15">
        <v>4.5895095785291202</v>
      </c>
      <c r="K635" s="15">
        <v>4.14477534930103</v>
      </c>
      <c r="L635" s="15">
        <v>3.84439172136786</v>
      </c>
      <c r="M635" s="15">
        <v>2.68244575200695</v>
      </c>
      <c r="N635" s="15">
        <v>2.3722468413414699</v>
      </c>
      <c r="O635" s="15">
        <v>3.7609869444092001</v>
      </c>
      <c r="P635" s="15">
        <v>4.9651303541029801</v>
      </c>
      <c r="Q635" s="15">
        <v>3.7846419900356301</v>
      </c>
      <c r="R635" s="15">
        <v>2.05301012906981</v>
      </c>
      <c r="S635" s="15">
        <v>0.60798343838031899</v>
      </c>
      <c r="T635" s="15">
        <v>8.6493924215859899E-2</v>
      </c>
      <c r="U635" s="15">
        <v>0.26645363447824</v>
      </c>
      <c r="V635" s="15">
        <v>0</v>
      </c>
      <c r="W635" s="15">
        <v>0</v>
      </c>
      <c r="X635" s="15">
        <v>1.0135672285286801</v>
      </c>
      <c r="Y635" s="15">
        <v>9.5761587507133206E-2</v>
      </c>
      <c r="Z635" s="15">
        <v>2.2143194459025701E-2</v>
      </c>
      <c r="AA635" s="15">
        <v>-0.13900766805937301</v>
      </c>
      <c r="AB635" s="15">
        <v>0.123198280011829</v>
      </c>
      <c r="AC635" s="15">
        <v>7.7785946122140501E-2</v>
      </c>
      <c r="AE635">
        <f t="array" ref="AE635">IF(COUNTIF('Cost regression results'!$H$7:$H$10,1)=0,EXP(SUMPRODUCT(--B635:AC635,TRANSPOSE('Cost regression results'!$H$3:$H$30)))/(1+EXP(SUMPRODUCT(--B635:AC635,TRANSPOSE('Cost regression results'!$H$3:$H$30)))),1)</f>
        <v>0.10701912937501698</v>
      </c>
      <c r="AF635">
        <f>'cost part 2 bs coef'!AE635</f>
        <v>2483.517015255446</v>
      </c>
      <c r="AG635">
        <f t="shared" si="9"/>
        <v>265.7838287606786</v>
      </c>
    </row>
    <row r="636" spans="1:33" x14ac:dyDescent="0.3">
      <c r="A636">
        <v>635</v>
      </c>
      <c r="B636" s="15">
        <v>-2.1971402478773099</v>
      </c>
      <c r="C636" s="15">
        <v>2.05464751390971</v>
      </c>
      <c r="D636" s="15">
        <v>3.1535762968885299</v>
      </c>
      <c r="E636" s="15">
        <v>2.4562986749878899</v>
      </c>
      <c r="F636" s="15">
        <v>0</v>
      </c>
      <c r="G636" s="15">
        <v>0</v>
      </c>
      <c r="H636" s="15">
        <v>0</v>
      </c>
      <c r="I636" s="15">
        <v>0</v>
      </c>
      <c r="J636" s="15">
        <v>4.86008717951478</v>
      </c>
      <c r="K636" s="15">
        <v>4.0684440198638701</v>
      </c>
      <c r="L636" s="15">
        <v>4.4882401019332798</v>
      </c>
      <c r="M636" s="15">
        <v>3.1553147292076802</v>
      </c>
      <c r="N636" s="15">
        <v>2.5895352060842201</v>
      </c>
      <c r="O636" s="15">
        <v>3.8275108263657498</v>
      </c>
      <c r="P636" s="15">
        <v>4.6282138815860501</v>
      </c>
      <c r="Q636" s="15">
        <v>3.6934086091679199</v>
      </c>
      <c r="R636" s="15">
        <v>2.2114797137833402</v>
      </c>
      <c r="S636" s="15">
        <v>0.63238021929062604</v>
      </c>
      <c r="T636" s="15">
        <v>0.187488620740979</v>
      </c>
      <c r="U636" s="15">
        <v>0.27087713529288199</v>
      </c>
      <c r="V636" s="15">
        <v>0</v>
      </c>
      <c r="W636" s="15">
        <v>0</v>
      </c>
      <c r="X636" s="15">
        <v>1.06609890878567</v>
      </c>
      <c r="Y636" s="15">
        <v>4.46459057236787E-2</v>
      </c>
      <c r="Z636" s="15">
        <v>2.2141465515627401E-2</v>
      </c>
      <c r="AA636" s="15">
        <v>-0.237199086556595</v>
      </c>
      <c r="AB636" s="15">
        <v>0.15938482838526</v>
      </c>
      <c r="AC636" s="15">
        <v>8.4030795773568298E-2</v>
      </c>
      <c r="AE636">
        <f t="array" ref="AE636">IF(COUNTIF('Cost regression results'!$H$7:$H$10,1)=0,EXP(SUMPRODUCT(--B636:AC636,TRANSPOSE('Cost regression results'!$H$3:$H$30)))/(1+EXP(SUMPRODUCT(--B636:AC636,TRANSPOSE('Cost regression results'!$H$3:$H$30)))),1)</f>
        <v>0.11658745178683448</v>
      </c>
      <c r="AF636">
        <f>'cost part 2 bs coef'!AE636</f>
        <v>2521.0092957030292</v>
      </c>
      <c r="AG636">
        <f t="shared" si="9"/>
        <v>293.91804971693847</v>
      </c>
    </row>
    <row r="637" spans="1:33" x14ac:dyDescent="0.3">
      <c r="A637">
        <v>636</v>
      </c>
      <c r="B637" s="15">
        <v>-2.18601066339617</v>
      </c>
      <c r="C637" s="15">
        <v>2.0782026484624598</v>
      </c>
      <c r="D637" s="15">
        <v>3.4707178308293201</v>
      </c>
      <c r="E637" s="15">
        <v>2.3819606616836402</v>
      </c>
      <c r="F637" s="15">
        <v>0</v>
      </c>
      <c r="G637" s="15">
        <v>0</v>
      </c>
      <c r="H637" s="15">
        <v>0</v>
      </c>
      <c r="I637" s="15">
        <v>0</v>
      </c>
      <c r="J637" s="15">
        <v>4.8194970264706196</v>
      </c>
      <c r="K637" s="15">
        <v>4.6126683284194199</v>
      </c>
      <c r="L637" s="15">
        <v>4.3136535497656698</v>
      </c>
      <c r="M637" s="15">
        <v>2.8407134764547401</v>
      </c>
      <c r="N637" s="15">
        <v>2.36669452751056</v>
      </c>
      <c r="O637" s="15">
        <v>4.02690582586537</v>
      </c>
      <c r="P637" s="15">
        <v>3.97870069756125</v>
      </c>
      <c r="Q637" s="15">
        <v>3.7235060114691998</v>
      </c>
      <c r="R637" s="15">
        <v>2.1395500957848501</v>
      </c>
      <c r="S637" s="15">
        <v>0.62655820158798803</v>
      </c>
      <c r="T637" s="15">
        <v>0.138392198202168</v>
      </c>
      <c r="U637" s="15">
        <v>0.31180842815099002</v>
      </c>
      <c r="V637" s="15">
        <v>0</v>
      </c>
      <c r="W637" s="15">
        <v>0</v>
      </c>
      <c r="X637" s="15">
        <v>0.94955753141874499</v>
      </c>
      <c r="Y637" s="15">
        <v>0.119473601163493</v>
      </c>
      <c r="Z637" s="15">
        <v>2.0491095054104801E-2</v>
      </c>
      <c r="AA637" s="15">
        <v>-0.23298046569290301</v>
      </c>
      <c r="AB637" s="15">
        <v>0.13856247992655599</v>
      </c>
      <c r="AC637" s="15">
        <v>3.8861853711927997E-2</v>
      </c>
      <c r="AE637">
        <f t="array" ref="AE637">IF(COUNTIF('Cost regression results'!$H$7:$H$10,1)=0,EXP(SUMPRODUCT(--B637:AC637,TRANSPOSE('Cost regression results'!$H$3:$H$30)))/(1+EXP(SUMPRODUCT(--B637:AC637,TRANSPOSE('Cost regression results'!$H$3:$H$30)))),1)</f>
        <v>0.11284923336000074</v>
      </c>
      <c r="AF637">
        <f>'cost part 2 bs coef'!AE637</f>
        <v>2456.1414616292159</v>
      </c>
      <c r="AG637">
        <f t="shared" si="9"/>
        <v>277.1736809685687</v>
      </c>
    </row>
    <row r="638" spans="1:33" x14ac:dyDescent="0.3">
      <c r="A638">
        <v>637</v>
      </c>
      <c r="B638" s="15">
        <v>-2.2725104293145999</v>
      </c>
      <c r="C638" s="15">
        <v>2.0380613698682399</v>
      </c>
      <c r="D638" s="15">
        <v>3.7291499372041899</v>
      </c>
      <c r="E638" s="15">
        <v>2.71090214999152</v>
      </c>
      <c r="F638" s="15">
        <v>0</v>
      </c>
      <c r="G638" s="15">
        <v>0</v>
      </c>
      <c r="H638" s="15">
        <v>0</v>
      </c>
      <c r="I638" s="15">
        <v>0</v>
      </c>
      <c r="J638" s="15">
        <v>4.9408825346705703</v>
      </c>
      <c r="K638" s="15">
        <v>4.2435493542837204</v>
      </c>
      <c r="L638" s="15">
        <v>4.3868999596849703</v>
      </c>
      <c r="M638" s="15">
        <v>2.6256114830698301</v>
      </c>
      <c r="N638" s="15">
        <v>2.3629694969205999</v>
      </c>
      <c r="O638" s="15">
        <v>4.08463744769288</v>
      </c>
      <c r="P638" s="15">
        <v>3.8750057183302999</v>
      </c>
      <c r="Q638" s="15">
        <v>3.7711546782497298</v>
      </c>
      <c r="R638" s="15">
        <v>1.3350210876887201</v>
      </c>
      <c r="S638" s="15">
        <v>0.524600185704162</v>
      </c>
      <c r="T638" s="15">
        <v>0.15474328156526301</v>
      </c>
      <c r="U638" s="15">
        <v>0.30560721618301701</v>
      </c>
      <c r="V638" s="15">
        <v>0</v>
      </c>
      <c r="W638" s="15">
        <v>0</v>
      </c>
      <c r="X638" s="15">
        <v>1.1167741599118499</v>
      </c>
      <c r="Y638" s="15">
        <v>0.115220062362086</v>
      </c>
      <c r="Z638" s="15">
        <v>2.1123433222095301E-2</v>
      </c>
      <c r="AA638" s="15">
        <v>-0.18928524789972501</v>
      </c>
      <c r="AB638" s="15">
        <v>9.8342033441467303E-2</v>
      </c>
      <c r="AC638" s="15">
        <v>0.15126516377007601</v>
      </c>
      <c r="AE638">
        <f t="array" ref="AE638">IF(COUNTIF('Cost regression results'!$H$7:$H$10,1)=0,EXP(SUMPRODUCT(--B638:AC638,TRANSPOSE('Cost regression results'!$H$3:$H$30)))/(1+EXP(SUMPRODUCT(--B638:AC638,TRANSPOSE('Cost regression results'!$H$3:$H$30)))),1)</f>
        <v>0.10597281812915288</v>
      </c>
      <c r="AF638">
        <f>'cost part 2 bs coef'!AE638</f>
        <v>2406.5651345636315</v>
      </c>
      <c r="AG638">
        <f t="shared" si="9"/>
        <v>255.03048932107205</v>
      </c>
    </row>
    <row r="639" spans="1:33" x14ac:dyDescent="0.3">
      <c r="A639">
        <v>638</v>
      </c>
      <c r="B639" s="15">
        <v>-2.2750260761582601</v>
      </c>
      <c r="C639" s="15">
        <v>2.0585674708669299</v>
      </c>
      <c r="D639" s="15">
        <v>2.9455883775057798</v>
      </c>
      <c r="E639" s="15">
        <v>2.4614962263484799</v>
      </c>
      <c r="F639" s="15">
        <v>0</v>
      </c>
      <c r="G639" s="15">
        <v>0</v>
      </c>
      <c r="H639" s="15">
        <v>0</v>
      </c>
      <c r="I639" s="15">
        <v>0</v>
      </c>
      <c r="J639" s="15">
        <v>4.8976400009677903</v>
      </c>
      <c r="K639" s="15">
        <v>4.7162739717988504</v>
      </c>
      <c r="L639" s="15">
        <v>3.9362183365299099</v>
      </c>
      <c r="M639" s="15">
        <v>3.3338517171570698</v>
      </c>
      <c r="N639" s="15">
        <v>2.7050020260882501</v>
      </c>
      <c r="O639" s="15">
        <v>4.0191552585258696</v>
      </c>
      <c r="P639" s="15">
        <v>3.9999743513521402</v>
      </c>
      <c r="Q639" s="15">
        <v>3.99631041520998</v>
      </c>
      <c r="R639" s="15">
        <v>2.0648489564219799</v>
      </c>
      <c r="S639" s="15">
        <v>0.62146436685442497</v>
      </c>
      <c r="T639" s="15">
        <v>0.18585428733173201</v>
      </c>
      <c r="U639" s="15">
        <v>0.29845427611573</v>
      </c>
      <c r="V639" s="15">
        <v>0</v>
      </c>
      <c r="W639" s="15">
        <v>0</v>
      </c>
      <c r="X639" s="15">
        <v>1.1109977836824501</v>
      </c>
      <c r="Y639" s="15">
        <v>7.8479740479766996E-2</v>
      </c>
      <c r="Z639" s="15">
        <v>2.5162279403660601E-2</v>
      </c>
      <c r="AA639" s="15">
        <v>-0.22452826030102699</v>
      </c>
      <c r="AB639" s="15">
        <v>0.16435889135958301</v>
      </c>
      <c r="AC639" s="15">
        <v>9.4021459689248896E-2</v>
      </c>
      <c r="AE639">
        <f t="array" ref="AE639">IF(COUNTIF('Cost regression results'!$H$7:$H$10,1)=0,EXP(SUMPRODUCT(--B639:AC639,TRANSPOSE('Cost regression results'!$H$3:$H$30)))/(1+EXP(SUMPRODUCT(--B639:AC639,TRANSPOSE('Cost regression results'!$H$3:$H$30)))),1)</f>
        <v>0.10843906493602165</v>
      </c>
      <c r="AF639">
        <f>'cost part 2 bs coef'!AE639</f>
        <v>2542.5964278799752</v>
      </c>
      <c r="AG639">
        <f t="shared" si="9"/>
        <v>275.71677914897333</v>
      </c>
    </row>
    <row r="640" spans="1:33" x14ac:dyDescent="0.3">
      <c r="A640">
        <v>639</v>
      </c>
      <c r="B640" s="15">
        <v>-2.2383886751897299</v>
      </c>
      <c r="C640" s="15">
        <v>1.8966563186121099</v>
      </c>
      <c r="D640" s="15">
        <v>3.7863970746948401</v>
      </c>
      <c r="E640" s="15">
        <v>2.55360316262558</v>
      </c>
      <c r="F640" s="15">
        <v>0</v>
      </c>
      <c r="G640" s="15">
        <v>0</v>
      </c>
      <c r="H640" s="15">
        <v>0</v>
      </c>
      <c r="I640" s="15">
        <v>0</v>
      </c>
      <c r="J640" s="15">
        <v>4.3773129477121699</v>
      </c>
      <c r="K640" s="15">
        <v>4.90120221550763</v>
      </c>
      <c r="L640" s="15">
        <v>4.1907569606250803</v>
      </c>
      <c r="M640" s="15">
        <v>2.9601101687012301</v>
      </c>
      <c r="N640" s="15">
        <v>2.4783813918018698</v>
      </c>
      <c r="O640" s="15">
        <v>3.9660695718309902</v>
      </c>
      <c r="P640" s="15">
        <v>4.2255852193773897</v>
      </c>
      <c r="Q640" s="15">
        <v>3.8428197032888498</v>
      </c>
      <c r="R640" s="15">
        <v>1.5273702576230701</v>
      </c>
      <c r="S640" s="15">
        <v>0.76405565203467496</v>
      </c>
      <c r="T640" s="15">
        <v>0.2003944043784</v>
      </c>
      <c r="U640" s="15">
        <v>0.28355685423047799</v>
      </c>
      <c r="V640" s="15">
        <v>0</v>
      </c>
      <c r="W640" s="15">
        <v>0</v>
      </c>
      <c r="X640" s="15">
        <v>0.93272197540913604</v>
      </c>
      <c r="Y640" s="15">
        <v>9.0655791440524103E-2</v>
      </c>
      <c r="Z640" s="15">
        <v>2.1205094692702899E-2</v>
      </c>
      <c r="AA640" s="15">
        <v>-0.20689308083278701</v>
      </c>
      <c r="AB640" s="15">
        <v>0.14074884515116501</v>
      </c>
      <c r="AC640" s="15">
        <v>3.6465729445892499E-2</v>
      </c>
      <c r="AE640">
        <f t="array" ref="AE640">IF(COUNTIF('Cost regression results'!$H$7:$H$10,1)=0,EXP(SUMPRODUCT(--B640:AC640,TRANSPOSE('Cost regression results'!$H$3:$H$30)))/(1+EXP(SUMPRODUCT(--B640:AC640,TRANSPOSE('Cost regression results'!$H$3:$H$30)))),1)</f>
        <v>0.11376594754269861</v>
      </c>
      <c r="AF640">
        <f>'cost part 2 bs coef'!AE640</f>
        <v>2411.6659952558789</v>
      </c>
      <c r="AG640">
        <f t="shared" si="9"/>
        <v>274.36546710679039</v>
      </c>
    </row>
    <row r="641" spans="1:33" x14ac:dyDescent="0.3">
      <c r="A641">
        <v>640</v>
      </c>
      <c r="B641" s="15">
        <v>-2.12392844023947</v>
      </c>
      <c r="C641" s="15">
        <v>2.0931946967356301</v>
      </c>
      <c r="D641" s="15">
        <v>4.0318271559714303</v>
      </c>
      <c r="E641" s="15">
        <v>2.85664113626351</v>
      </c>
      <c r="F641" s="15">
        <v>0</v>
      </c>
      <c r="G641" s="15">
        <v>0</v>
      </c>
      <c r="H641" s="15">
        <v>0</v>
      </c>
      <c r="I641" s="15">
        <v>0</v>
      </c>
      <c r="J641" s="15">
        <v>4.7469484557161996</v>
      </c>
      <c r="K641" s="15">
        <v>4.49149416922491</v>
      </c>
      <c r="L641" s="15">
        <v>4.7721492625035102</v>
      </c>
      <c r="M641" s="15">
        <v>2.6370302280884799</v>
      </c>
      <c r="N641" s="15">
        <v>2.3160728633996501</v>
      </c>
      <c r="O641" s="15">
        <v>3.86501820775328</v>
      </c>
      <c r="P641" s="15">
        <v>4.6510411750171796</v>
      </c>
      <c r="Q641" s="15">
        <v>3.90813724979244</v>
      </c>
      <c r="R641" s="15">
        <v>1.73790340756798</v>
      </c>
      <c r="S641" s="15">
        <v>0.57291267212449604</v>
      </c>
      <c r="T641" s="15">
        <v>9.3937386249301702E-2</v>
      </c>
      <c r="U641" s="15">
        <v>0.17957309319800399</v>
      </c>
      <c r="V641" s="15">
        <v>0</v>
      </c>
      <c r="W641" s="15">
        <v>0</v>
      </c>
      <c r="X641" s="15">
        <v>1.10793504094714</v>
      </c>
      <c r="Y641" s="15">
        <v>0.103756527345632</v>
      </c>
      <c r="Z641" s="15">
        <v>2.3704718089277099E-2</v>
      </c>
      <c r="AA641" s="15">
        <v>-0.17271382577689301</v>
      </c>
      <c r="AB641" s="15">
        <v>8.8394697114040396E-2</v>
      </c>
      <c r="AC641" s="15">
        <v>0.149227714007092</v>
      </c>
      <c r="AE641">
        <f t="array" ref="AE641">IF(COUNTIF('Cost regression results'!$H$7:$H$10,1)=0,EXP(SUMPRODUCT(--B641:AC641,TRANSPOSE('Cost regression results'!$H$3:$H$30)))/(1+EXP(SUMPRODUCT(--B641:AC641,TRANSPOSE('Cost regression results'!$H$3:$H$30)))),1)</f>
        <v>0.11439796827136769</v>
      </c>
      <c r="AF641">
        <f>'cost part 2 bs coef'!AE641</f>
        <v>2515.9585266493441</v>
      </c>
      <c r="AG641">
        <f t="shared" si="9"/>
        <v>287.82054370370867</v>
      </c>
    </row>
    <row r="642" spans="1:33" x14ac:dyDescent="0.3">
      <c r="A642">
        <v>641</v>
      </c>
      <c r="B642" s="15">
        <v>-2.21804083263233</v>
      </c>
      <c r="C642" s="15">
        <v>2.1760691838182602</v>
      </c>
      <c r="D642" s="15">
        <v>3.26445339718753</v>
      </c>
      <c r="E642" s="15">
        <v>2.5495226539767701</v>
      </c>
      <c r="F642" s="15">
        <v>0</v>
      </c>
      <c r="G642" s="15">
        <v>0</v>
      </c>
      <c r="H642" s="15">
        <v>0</v>
      </c>
      <c r="I642" s="15">
        <v>0</v>
      </c>
      <c r="J642" s="15">
        <v>4.9366639742574403</v>
      </c>
      <c r="K642" s="15">
        <v>4.1067722782037199</v>
      </c>
      <c r="L642" s="15">
        <v>4.0907018098924901</v>
      </c>
      <c r="M642" s="15">
        <v>2.8382524350593901</v>
      </c>
      <c r="N642" s="15">
        <v>2.4390518909632402</v>
      </c>
      <c r="O642" s="15">
        <v>4.1590116258419103</v>
      </c>
      <c r="P642" s="15">
        <v>4.6016789986887501</v>
      </c>
      <c r="Q642" s="15">
        <v>3.8398839612932698</v>
      </c>
      <c r="R642" s="15">
        <v>2.0977788221457399</v>
      </c>
      <c r="S642" s="15">
        <v>0.452819999811923</v>
      </c>
      <c r="T642" s="15">
        <v>0.12340123091758699</v>
      </c>
      <c r="U642" s="15">
        <v>0.234103808356209</v>
      </c>
      <c r="V642" s="15">
        <v>0</v>
      </c>
      <c r="W642" s="15">
        <v>0</v>
      </c>
      <c r="X642" s="15">
        <v>1.0127073309411601</v>
      </c>
      <c r="Y642" s="15">
        <v>0.10651914295246299</v>
      </c>
      <c r="Z642" s="15">
        <v>2.0561340619736902E-2</v>
      </c>
      <c r="AA642" s="15">
        <v>-0.14701521570846099</v>
      </c>
      <c r="AB642" s="15">
        <v>0.10773651594962901</v>
      </c>
      <c r="AC642" s="15">
        <v>6.37465690018892E-2</v>
      </c>
      <c r="AE642">
        <f t="array" ref="AE642">IF(COUNTIF('Cost regression results'!$H$7:$H$10,1)=0,EXP(SUMPRODUCT(--B642:AC642,TRANSPOSE('Cost regression results'!$H$3:$H$30)))/(1+EXP(SUMPRODUCT(--B642:AC642,TRANSPOSE('Cost regression results'!$H$3:$H$30)))),1)</f>
        <v>0.10822200092804668</v>
      </c>
      <c r="AF642">
        <f>'cost part 2 bs coef'!AE642</f>
        <v>2464.8347849383163</v>
      </c>
      <c r="AG642">
        <f t="shared" si="9"/>
        <v>266.7493523830762</v>
      </c>
    </row>
    <row r="643" spans="1:33" x14ac:dyDescent="0.3">
      <c r="A643">
        <v>642</v>
      </c>
      <c r="B643" s="15">
        <v>-2.3688724618402701</v>
      </c>
      <c r="C643" s="15">
        <v>1.97220820153215</v>
      </c>
      <c r="D643" s="15">
        <v>2.9855886016286401</v>
      </c>
      <c r="E643" s="15">
        <v>2.5166748029154302</v>
      </c>
      <c r="F643" s="15">
        <v>0</v>
      </c>
      <c r="G643" s="15">
        <v>0</v>
      </c>
      <c r="H643" s="15">
        <v>0</v>
      </c>
      <c r="I643" s="15">
        <v>0</v>
      </c>
      <c r="J643" s="15">
        <v>4.8184659090248498</v>
      </c>
      <c r="K643" s="15">
        <v>4.1984204403322698</v>
      </c>
      <c r="L643" s="15">
        <v>4.8636060961021199</v>
      </c>
      <c r="M643" s="15">
        <v>2.7492027866211499</v>
      </c>
      <c r="N643" s="15">
        <v>2.4696953731535598</v>
      </c>
      <c r="O643" s="15">
        <v>4.1121870656448296</v>
      </c>
      <c r="P643" s="15">
        <v>4.1948564345979804</v>
      </c>
      <c r="Q643" s="15">
        <v>3.5969349683138301</v>
      </c>
      <c r="R643" s="15">
        <v>1.70499372007668</v>
      </c>
      <c r="S643" s="15">
        <v>0.79946895798882101</v>
      </c>
      <c r="T643" s="15">
        <v>0.215784969918285</v>
      </c>
      <c r="U643" s="15">
        <v>0.22200161944182101</v>
      </c>
      <c r="V643" s="15">
        <v>0</v>
      </c>
      <c r="W643" s="15">
        <v>0</v>
      </c>
      <c r="X643" s="15">
        <v>1.0296274007489301</v>
      </c>
      <c r="Y643" s="15">
        <v>0.191607853239561</v>
      </c>
      <c r="Z643" s="15">
        <v>2.1825995929772302E-2</v>
      </c>
      <c r="AA643" s="15">
        <v>-9.8772849789579703E-2</v>
      </c>
      <c r="AB643" s="15">
        <v>9.7179043043781901E-2</v>
      </c>
      <c r="AC643" s="15">
        <v>8.66935157979528E-2</v>
      </c>
      <c r="AE643">
        <f t="array" ref="AE643">IF(COUNTIF('Cost regression results'!$H$7:$H$10,1)=0,EXP(SUMPRODUCT(--B643:AC643,TRANSPOSE('Cost regression results'!$H$3:$H$30)))/(1+EXP(SUMPRODUCT(--B643:AC643,TRANSPOSE('Cost regression results'!$H$3:$H$30)))),1)</f>
        <v>0.10262744768122976</v>
      </c>
      <c r="AF643">
        <f>'cost part 2 bs coef'!AE643</f>
        <v>2544.3271732056919</v>
      </c>
      <c r="AG643">
        <f t="shared" ref="AG643:AG706" si="10">AE643*AF643</f>
        <v>261.11780385209835</v>
      </c>
    </row>
    <row r="644" spans="1:33" x14ac:dyDescent="0.3">
      <c r="A644">
        <v>643</v>
      </c>
      <c r="B644" s="15">
        <v>-2.30387037382624</v>
      </c>
      <c r="C644" s="15">
        <v>2.0478911658543399</v>
      </c>
      <c r="D644" s="15">
        <v>3.1962059521222499</v>
      </c>
      <c r="E644" s="15">
        <v>2.4792371214034001</v>
      </c>
      <c r="F644" s="15">
        <v>0</v>
      </c>
      <c r="G644" s="15">
        <v>0</v>
      </c>
      <c r="H644" s="15">
        <v>0</v>
      </c>
      <c r="I644" s="15">
        <v>0</v>
      </c>
      <c r="J644" s="15">
        <v>4.8663153478954504</v>
      </c>
      <c r="K644" s="15">
        <v>4.3460022120554704</v>
      </c>
      <c r="L644" s="15">
        <v>4.3703034971260601</v>
      </c>
      <c r="M644" s="15">
        <v>2.9608103294919301</v>
      </c>
      <c r="N644" s="15">
        <v>2.55983491519852</v>
      </c>
      <c r="O644" s="15">
        <v>4.2051542459797098</v>
      </c>
      <c r="P644" s="15">
        <v>4.6834721177236904</v>
      </c>
      <c r="Q644" s="15">
        <v>3.9528252143384202</v>
      </c>
      <c r="R644" s="15">
        <v>1.64392961293485</v>
      </c>
      <c r="S644" s="15">
        <v>0.59153446163471202</v>
      </c>
      <c r="T644" s="15">
        <v>0.20094244841627801</v>
      </c>
      <c r="U644" s="15">
        <v>0.31261912918649598</v>
      </c>
      <c r="V644" s="15">
        <v>0</v>
      </c>
      <c r="W644" s="15">
        <v>0</v>
      </c>
      <c r="X644" s="15">
        <v>1.0982370724630099</v>
      </c>
      <c r="Y644" s="15">
        <v>0.13237091630592199</v>
      </c>
      <c r="Z644" s="15">
        <v>1.7881709673237899E-2</v>
      </c>
      <c r="AA644" s="15">
        <v>-0.19911669785851099</v>
      </c>
      <c r="AB644" s="15">
        <v>8.8208556797588697E-2</v>
      </c>
      <c r="AC644" s="15">
        <v>0.158075070537993</v>
      </c>
      <c r="AE644">
        <f t="array" ref="AE644">IF(COUNTIF('Cost regression results'!$H$7:$H$10,1)=0,EXP(SUMPRODUCT(--B644:AC644,TRANSPOSE('Cost regression results'!$H$3:$H$30)))/(1+EXP(SUMPRODUCT(--B644:AC644,TRANSPOSE('Cost regression results'!$H$3:$H$30)))),1)</f>
        <v>0.10760467566661011</v>
      </c>
      <c r="AF644">
        <f>'cost part 2 bs coef'!AE644</f>
        <v>2502.1198201161624</v>
      </c>
      <c r="AG644">
        <f t="shared" si="10"/>
        <v>269.23979172259646</v>
      </c>
    </row>
    <row r="645" spans="1:33" x14ac:dyDescent="0.3">
      <c r="A645">
        <v>644</v>
      </c>
      <c r="B645" s="15">
        <v>-2.1091004564647799</v>
      </c>
      <c r="C645" s="15">
        <v>2.1641332736747798</v>
      </c>
      <c r="D645" s="15">
        <v>3.6203909879585301</v>
      </c>
      <c r="E645" s="15">
        <v>2.6787862627636998</v>
      </c>
      <c r="F645" s="15">
        <v>0</v>
      </c>
      <c r="G645" s="15">
        <v>0</v>
      </c>
      <c r="H645" s="15">
        <v>0</v>
      </c>
      <c r="I645" s="15">
        <v>0</v>
      </c>
      <c r="J645" s="15">
        <v>4.9663195391156796</v>
      </c>
      <c r="K645" s="15">
        <v>4.19358788518635</v>
      </c>
      <c r="L645" s="15">
        <v>3.76978989907919</v>
      </c>
      <c r="M645" s="15">
        <v>2.9259349774848902</v>
      </c>
      <c r="N645" s="15">
        <v>2.4937551529759698</v>
      </c>
      <c r="O645" s="15">
        <v>4.1395503029532499</v>
      </c>
      <c r="P645" s="15">
        <v>4.4583231003219899</v>
      </c>
      <c r="Q645" s="15">
        <v>3.7995584009644698</v>
      </c>
      <c r="R645" s="15">
        <v>1.4859573171799101</v>
      </c>
      <c r="S645" s="15">
        <v>0.66990794410071497</v>
      </c>
      <c r="T645" s="15">
        <v>0.12996463980575301</v>
      </c>
      <c r="U645" s="15">
        <v>0.270443466082113</v>
      </c>
      <c r="V645" s="15">
        <v>0</v>
      </c>
      <c r="W645" s="15">
        <v>0</v>
      </c>
      <c r="X645" s="15">
        <v>0.96119675496102097</v>
      </c>
      <c r="Y645" s="15">
        <v>2.82620238127777E-2</v>
      </c>
      <c r="Z645" s="15">
        <v>2.3134044334957901E-2</v>
      </c>
      <c r="AA645" s="15">
        <v>-0.19299870709040501</v>
      </c>
      <c r="AB645" s="15">
        <v>6.6605895571105606E-2</v>
      </c>
      <c r="AC645" s="15">
        <v>8.6821845913509901E-2</v>
      </c>
      <c r="AE645">
        <f t="array" ref="AE645">IF(COUNTIF('Cost regression results'!$H$7:$H$10,1)=0,EXP(SUMPRODUCT(--B645:AC645,TRANSPOSE('Cost regression results'!$H$3:$H$30)))/(1+EXP(SUMPRODUCT(--B645:AC645,TRANSPOSE('Cost regression results'!$H$3:$H$30)))),1)</f>
        <v>0.11969415179376132</v>
      </c>
      <c r="AF645">
        <f>'cost part 2 bs coef'!AE645</f>
        <v>2509.5482206570741</v>
      </c>
      <c r="AG645">
        <f t="shared" si="10"/>
        <v>300.37824565709144</v>
      </c>
    </row>
    <row r="646" spans="1:33" x14ac:dyDescent="0.3">
      <c r="A646">
        <v>645</v>
      </c>
      <c r="B646" s="15">
        <v>-2.1577887896450099</v>
      </c>
      <c r="C646" s="15">
        <v>2.09058855348716</v>
      </c>
      <c r="D646" s="15">
        <v>2.8792710275417499</v>
      </c>
      <c r="E646" s="15">
        <v>2.54820577722557</v>
      </c>
      <c r="F646" s="15">
        <v>0</v>
      </c>
      <c r="G646" s="15">
        <v>0</v>
      </c>
      <c r="H646" s="15">
        <v>0</v>
      </c>
      <c r="I646" s="15">
        <v>0</v>
      </c>
      <c r="J646" s="15">
        <v>4.87135319307313</v>
      </c>
      <c r="K646" s="15">
        <v>4.3677717766774196</v>
      </c>
      <c r="L646" s="15">
        <v>4.1256096863958103</v>
      </c>
      <c r="M646" s="15">
        <v>2.8811100053340399</v>
      </c>
      <c r="N646" s="15">
        <v>2.3221487745571698</v>
      </c>
      <c r="O646" s="15">
        <v>3.9386445200311502</v>
      </c>
      <c r="P646" s="15">
        <v>4.7456001930795102</v>
      </c>
      <c r="Q646" s="15">
        <v>3.8244442672971801</v>
      </c>
      <c r="R646" s="15">
        <v>1.0616625204594901</v>
      </c>
      <c r="S646" s="15">
        <v>0.62479929330456796</v>
      </c>
      <c r="T646" s="15">
        <v>0.118171338682187</v>
      </c>
      <c r="U646" s="15">
        <v>0.25438177926822603</v>
      </c>
      <c r="V646" s="15">
        <v>0</v>
      </c>
      <c r="W646" s="15">
        <v>0</v>
      </c>
      <c r="X646" s="15">
        <v>0.92653924354737904</v>
      </c>
      <c r="Y646" s="15">
        <v>2.8297879216162398E-2</v>
      </c>
      <c r="Z646" s="15">
        <v>2.5315717613843301E-2</v>
      </c>
      <c r="AA646" s="15">
        <v>-0.184786447964706</v>
      </c>
      <c r="AB646" s="15">
        <v>9.6861837432835898E-2</v>
      </c>
      <c r="AC646" s="15">
        <v>0.13581034471619099</v>
      </c>
      <c r="AE646">
        <f t="array" ref="AE646">IF(COUNTIF('Cost regression results'!$H$7:$H$10,1)=0,EXP(SUMPRODUCT(--B646:AC646,TRANSPOSE('Cost regression results'!$H$3:$H$30)))/(1+EXP(SUMPRODUCT(--B646:AC646,TRANSPOSE('Cost regression results'!$H$3:$H$30)))),1)</f>
        <v>0.11331296893388544</v>
      </c>
      <c r="AF646">
        <f>'cost part 2 bs coef'!AE646</f>
        <v>2491.8221584894159</v>
      </c>
      <c r="AG646">
        <f t="shared" si="10"/>
        <v>282.35576683367856</v>
      </c>
    </row>
    <row r="647" spans="1:33" x14ac:dyDescent="0.3">
      <c r="A647">
        <v>646</v>
      </c>
      <c r="B647" s="15">
        <v>-2.19807625338423</v>
      </c>
      <c r="C647" s="15">
        <v>2.10947537310608</v>
      </c>
      <c r="D647" s="15">
        <v>3.1911198901755098</v>
      </c>
      <c r="E647" s="15">
        <v>2.8032652965601699</v>
      </c>
      <c r="F647" s="15">
        <v>0</v>
      </c>
      <c r="G647" s="15">
        <v>0</v>
      </c>
      <c r="H647" s="15">
        <v>0</v>
      </c>
      <c r="I647" s="15">
        <v>0</v>
      </c>
      <c r="J647" s="15">
        <v>4.5765589123907002</v>
      </c>
      <c r="K647" s="15">
        <v>4.1951711858296896</v>
      </c>
      <c r="L647" s="15">
        <v>4.0693997729318703</v>
      </c>
      <c r="M647" s="15">
        <v>2.6052323696998099</v>
      </c>
      <c r="N647" s="15">
        <v>2.6656120256910998</v>
      </c>
      <c r="O647" s="15">
        <v>3.9745631343201002</v>
      </c>
      <c r="P647" s="15">
        <v>4.4865271946421403</v>
      </c>
      <c r="Q647" s="15">
        <v>3.83318738450936</v>
      </c>
      <c r="R647" s="15">
        <v>1.85705392550304</v>
      </c>
      <c r="S647" s="15">
        <v>0.60136166917881095</v>
      </c>
      <c r="T647" s="15">
        <v>0.105149657677504</v>
      </c>
      <c r="U647" s="15">
        <v>0.313873207492399</v>
      </c>
      <c r="V647" s="15">
        <v>0</v>
      </c>
      <c r="W647" s="15">
        <v>0</v>
      </c>
      <c r="X647" s="15">
        <v>1.08550916738884</v>
      </c>
      <c r="Y647" s="15">
        <v>9.9724145973872802E-2</v>
      </c>
      <c r="Z647" s="15">
        <v>2.1542165900126701E-2</v>
      </c>
      <c r="AA647" s="15">
        <v>-0.168081797086963</v>
      </c>
      <c r="AB647" s="15">
        <v>0.121341433720837</v>
      </c>
      <c r="AC647" s="15">
        <v>0.10150301513014</v>
      </c>
      <c r="AE647">
        <f t="array" ref="AE647">IF(COUNTIF('Cost regression results'!$H$7:$H$10,1)=0,EXP(SUMPRODUCT(--B647:AC647,TRANSPOSE('Cost regression results'!$H$3:$H$30)))/(1+EXP(SUMPRODUCT(--B647:AC647,TRANSPOSE('Cost regression results'!$H$3:$H$30)))),1)</f>
        <v>0.10832110136660149</v>
      </c>
      <c r="AF647">
        <f>'cost part 2 bs coef'!AE647</f>
        <v>2583.900309012668</v>
      </c>
      <c r="AG647">
        <f t="shared" si="10"/>
        <v>279.89092729375415</v>
      </c>
    </row>
    <row r="648" spans="1:33" x14ac:dyDescent="0.3">
      <c r="A648">
        <v>647</v>
      </c>
      <c r="B648" s="15">
        <v>-2.1642223524653001</v>
      </c>
      <c r="C648" s="15">
        <v>1.82387035487189</v>
      </c>
      <c r="D648" s="15">
        <v>2.7867090746641399</v>
      </c>
      <c r="E648" s="15">
        <v>2.35699627200189</v>
      </c>
      <c r="F648" s="15">
        <v>0</v>
      </c>
      <c r="G648" s="15">
        <v>0</v>
      </c>
      <c r="H648" s="15">
        <v>0</v>
      </c>
      <c r="I648" s="15">
        <v>0</v>
      </c>
      <c r="J648" s="15">
        <v>5.0767042038088297</v>
      </c>
      <c r="K648" s="15">
        <v>4.4769545486557201</v>
      </c>
      <c r="L648" s="15">
        <v>3.8203181462740901</v>
      </c>
      <c r="M648" s="15">
        <v>2.79509923611581</v>
      </c>
      <c r="N648" s="15">
        <v>2.4234783273146498</v>
      </c>
      <c r="O648" s="15">
        <v>4.1479184604171797</v>
      </c>
      <c r="P648" s="15">
        <v>4.9031417736729104</v>
      </c>
      <c r="Q648" s="15">
        <v>3.8318015571583701</v>
      </c>
      <c r="R648" s="15">
        <v>1.21653392725195</v>
      </c>
      <c r="S648" s="15">
        <v>0.76311522643644503</v>
      </c>
      <c r="T648" s="15">
        <v>0.14104993169597399</v>
      </c>
      <c r="U648" s="15">
        <v>0.28504404488957702</v>
      </c>
      <c r="V648" s="15">
        <v>0</v>
      </c>
      <c r="W648" s="15">
        <v>0</v>
      </c>
      <c r="X648" s="15">
        <v>0.95591720031051797</v>
      </c>
      <c r="Y648" s="15">
        <v>8.9736006479340602E-2</v>
      </c>
      <c r="Z648" s="15">
        <v>2.2388471527780899E-2</v>
      </c>
      <c r="AA648" s="15">
        <v>-0.19955177046754799</v>
      </c>
      <c r="AB648" s="15">
        <v>6.9558720810168506E-2</v>
      </c>
      <c r="AC648" s="15">
        <v>0.109329901697218</v>
      </c>
      <c r="AE648">
        <f t="array" ref="AE648">IF(COUNTIF('Cost regression results'!$H$7:$H$10,1)=0,EXP(SUMPRODUCT(--B648:AC648,TRANSPOSE('Cost regression results'!$H$3:$H$30)))/(1+EXP(SUMPRODUCT(--B648:AC648,TRANSPOSE('Cost regression results'!$H$3:$H$30)))),1)</f>
        <v>0.1151844599731966</v>
      </c>
      <c r="AF648">
        <f>'cost part 2 bs coef'!AE648</f>
        <v>2521.3934783857817</v>
      </c>
      <c r="AG648">
        <f t="shared" si="10"/>
        <v>290.42534618780599</v>
      </c>
    </row>
    <row r="649" spans="1:33" x14ac:dyDescent="0.3">
      <c r="A649">
        <v>648</v>
      </c>
      <c r="B649" s="15">
        <v>-2.2351529295912198</v>
      </c>
      <c r="C649" s="15">
        <v>2.0496528024215599</v>
      </c>
      <c r="D649" s="15">
        <v>3.5427186674172302</v>
      </c>
      <c r="E649" s="15">
        <v>2.4748781749965501</v>
      </c>
      <c r="F649" s="15">
        <v>0</v>
      </c>
      <c r="G649" s="15">
        <v>0</v>
      </c>
      <c r="H649" s="15">
        <v>0</v>
      </c>
      <c r="I649" s="15">
        <v>0</v>
      </c>
      <c r="J649" s="15">
        <v>5.0042197473314696</v>
      </c>
      <c r="K649" s="15">
        <v>4.5855838120414703</v>
      </c>
      <c r="L649" s="15">
        <v>3.5625086598193998</v>
      </c>
      <c r="M649" s="15">
        <v>2.85889757577017</v>
      </c>
      <c r="N649" s="15">
        <v>2.4574264651196698</v>
      </c>
      <c r="O649" s="15">
        <v>4.0653139021134104</v>
      </c>
      <c r="P649" s="15">
        <v>4.0019897917150304</v>
      </c>
      <c r="Q649" s="15">
        <v>3.63630992322806</v>
      </c>
      <c r="R649" s="15">
        <v>1.88991379219247</v>
      </c>
      <c r="S649" s="15">
        <v>0.59646801200700195</v>
      </c>
      <c r="T649" s="15">
        <v>0.14298649568150801</v>
      </c>
      <c r="U649" s="15">
        <v>0.30317147473441802</v>
      </c>
      <c r="V649" s="15">
        <v>0</v>
      </c>
      <c r="W649" s="15">
        <v>0</v>
      </c>
      <c r="X649" s="15">
        <v>1.0570721998113499</v>
      </c>
      <c r="Y649" s="15">
        <v>8.2836634168553497E-2</v>
      </c>
      <c r="Z649" s="15">
        <v>2.4444133418187599E-2</v>
      </c>
      <c r="AA649" s="15">
        <v>-0.23193557495278699</v>
      </c>
      <c r="AB649" s="15">
        <v>0.14953860567288901</v>
      </c>
      <c r="AC649" s="15">
        <v>0.10043821840832901</v>
      </c>
      <c r="AE649">
        <f t="array" ref="AE649">IF(COUNTIF('Cost regression results'!$H$7:$H$10,1)=0,EXP(SUMPRODUCT(--B649:AC649,TRANSPOSE('Cost regression results'!$H$3:$H$30)))/(1+EXP(SUMPRODUCT(--B649:AC649,TRANSPOSE('Cost regression results'!$H$3:$H$30)))),1)</f>
        <v>0.10819837878549549</v>
      </c>
      <c r="AF649">
        <f>'cost part 2 bs coef'!AE649</f>
        <v>2546.8336350914083</v>
      </c>
      <c r="AG649">
        <f t="shared" si="10"/>
        <v>275.56327035326058</v>
      </c>
    </row>
    <row r="650" spans="1:33" x14ac:dyDescent="0.3">
      <c r="A650">
        <v>649</v>
      </c>
      <c r="B650" s="15">
        <v>-2.2207309325056599</v>
      </c>
      <c r="C650" s="15">
        <v>2.10482926301896</v>
      </c>
      <c r="D650" s="15">
        <v>4.0621769318838599</v>
      </c>
      <c r="E650" s="15">
        <v>2.6286277283707502</v>
      </c>
      <c r="F650" s="15">
        <v>0</v>
      </c>
      <c r="G650" s="15">
        <v>0</v>
      </c>
      <c r="H650" s="15">
        <v>0</v>
      </c>
      <c r="I650" s="15">
        <v>0</v>
      </c>
      <c r="J650" s="15">
        <v>5.2326697349815801</v>
      </c>
      <c r="K650" s="15">
        <v>4.8156727694479002</v>
      </c>
      <c r="L650" s="15">
        <v>4.4358671503528102</v>
      </c>
      <c r="M650" s="15">
        <v>2.5530792014112298</v>
      </c>
      <c r="N650" s="15">
        <v>2.47992954308986</v>
      </c>
      <c r="O650" s="15">
        <v>3.9207563054208601</v>
      </c>
      <c r="P650" s="15">
        <v>5.1657023910289901</v>
      </c>
      <c r="Q650" s="15">
        <v>3.8318431367198</v>
      </c>
      <c r="R650" s="15">
        <v>2.28335201722826</v>
      </c>
      <c r="S650" s="15">
        <v>0.53141901684239701</v>
      </c>
      <c r="T650" s="15">
        <v>0.18154166497920099</v>
      </c>
      <c r="U650" s="15">
        <v>0.27919520667509401</v>
      </c>
      <c r="V650" s="15">
        <v>0</v>
      </c>
      <c r="W650" s="15">
        <v>0</v>
      </c>
      <c r="X650" s="15">
        <v>1.1192944409907499</v>
      </c>
      <c r="Y650" s="15">
        <v>0.117959355811977</v>
      </c>
      <c r="Z650" s="15">
        <v>2.0566235551658402E-2</v>
      </c>
      <c r="AA650" s="15">
        <v>-0.16659799722971799</v>
      </c>
      <c r="AB650" s="15">
        <v>8.8381085306284704E-2</v>
      </c>
      <c r="AC650" s="15">
        <v>0.122045904784681</v>
      </c>
      <c r="AE650">
        <f t="array" ref="AE650">IF(COUNTIF('Cost regression results'!$H$7:$H$10,1)=0,EXP(SUMPRODUCT(--B650:AC650,TRANSPOSE('Cost regression results'!$H$3:$H$30)))/(1+EXP(SUMPRODUCT(--B650:AC650,TRANSPOSE('Cost regression results'!$H$3:$H$30)))),1)</f>
        <v>0.11369057415669401</v>
      </c>
      <c r="AF650">
        <f>'cost part 2 bs coef'!AE650</f>
        <v>2617.3079883609835</v>
      </c>
      <c r="AG650">
        <f t="shared" si="10"/>
        <v>297.56324794166198</v>
      </c>
    </row>
    <row r="651" spans="1:33" x14ac:dyDescent="0.3">
      <c r="A651">
        <v>650</v>
      </c>
      <c r="B651" s="15">
        <v>-2.1170818342810098</v>
      </c>
      <c r="C651" s="15">
        <v>2.0484466167369302</v>
      </c>
      <c r="D651" s="15">
        <v>3.4594684373731499</v>
      </c>
      <c r="E651" s="15">
        <v>2.4432823225623901</v>
      </c>
      <c r="F651" s="15">
        <v>0</v>
      </c>
      <c r="G651" s="15">
        <v>0</v>
      </c>
      <c r="H651" s="15">
        <v>0</v>
      </c>
      <c r="I651" s="15">
        <v>0</v>
      </c>
      <c r="J651" s="15">
        <v>5.5681425975321597</v>
      </c>
      <c r="K651" s="15">
        <v>4.4983532897102103</v>
      </c>
      <c r="L651" s="15">
        <v>4.0662557574831704</v>
      </c>
      <c r="M651" s="15">
        <v>2.7638219427194999</v>
      </c>
      <c r="N651" s="15">
        <v>2.2546391309306699</v>
      </c>
      <c r="O651" s="15">
        <v>3.8733204351157799</v>
      </c>
      <c r="P651" s="15">
        <v>4.79123681989776</v>
      </c>
      <c r="Q651" s="15">
        <v>3.7406392827126398</v>
      </c>
      <c r="R651" s="15">
        <v>2.2281498325369</v>
      </c>
      <c r="S651" s="15">
        <v>0.41281480063023701</v>
      </c>
      <c r="T651" s="15">
        <v>0.17217022669611101</v>
      </c>
      <c r="U651" s="15">
        <v>0.22759469016671699</v>
      </c>
      <c r="V651" s="15">
        <v>0</v>
      </c>
      <c r="W651" s="15">
        <v>0</v>
      </c>
      <c r="X651" s="15">
        <v>1.0624720240132299</v>
      </c>
      <c r="Y651" s="15">
        <v>0.112024563376661</v>
      </c>
      <c r="Z651" s="15">
        <v>2.0539269294490101E-2</v>
      </c>
      <c r="AA651" s="15">
        <v>-0.25664432534033899</v>
      </c>
      <c r="AB651" s="15">
        <v>0.11083959331823399</v>
      </c>
      <c r="AC651" s="15">
        <v>4.3001087645837002E-2</v>
      </c>
      <c r="AE651">
        <f t="array" ref="AE651">IF(COUNTIF('Cost regression results'!$H$7:$H$10,1)=0,EXP(SUMPRODUCT(--B651:AC651,TRANSPOSE('Cost regression results'!$H$3:$H$30)))/(1+EXP(SUMPRODUCT(--B651:AC651,TRANSPOSE('Cost regression results'!$H$3:$H$30)))),1)</f>
        <v>0.1235440042697071</v>
      </c>
      <c r="AF651">
        <f>'cost part 2 bs coef'!AE651</f>
        <v>2518.6501488827826</v>
      </c>
      <c r="AG651">
        <f t="shared" si="10"/>
        <v>311.1641247474729</v>
      </c>
    </row>
    <row r="652" spans="1:33" x14ac:dyDescent="0.3">
      <c r="A652">
        <v>651</v>
      </c>
      <c r="B652" s="15">
        <v>-2.18828609961581</v>
      </c>
      <c r="C652" s="15">
        <v>1.80406041810356</v>
      </c>
      <c r="D652" s="15">
        <v>3.3611426682494501</v>
      </c>
      <c r="E652" s="15">
        <v>2.6347373830485199</v>
      </c>
      <c r="F652" s="15">
        <v>0</v>
      </c>
      <c r="G652" s="15">
        <v>0</v>
      </c>
      <c r="H652" s="15">
        <v>0</v>
      </c>
      <c r="I652" s="15">
        <v>0</v>
      </c>
      <c r="J652" s="15">
        <v>4.3473438572807801</v>
      </c>
      <c r="K652" s="15">
        <v>4.7976482889652203</v>
      </c>
      <c r="L652" s="15">
        <v>3.71917732482212</v>
      </c>
      <c r="M652" s="15">
        <v>3.0554796571875298</v>
      </c>
      <c r="N652" s="15">
        <v>2.4832781960916899</v>
      </c>
      <c r="O652" s="15">
        <v>4.0473619350891799</v>
      </c>
      <c r="P652" s="15">
        <v>4.9966482606843003</v>
      </c>
      <c r="Q652" s="15">
        <v>3.7523173539874399</v>
      </c>
      <c r="R652" s="15">
        <v>1.89684551026126</v>
      </c>
      <c r="S652" s="15">
        <v>0.603812912051094</v>
      </c>
      <c r="T652" s="15">
        <v>0.153775179124267</v>
      </c>
      <c r="U652" s="15">
        <v>0.199840406726116</v>
      </c>
      <c r="V652" s="15">
        <v>0</v>
      </c>
      <c r="W652" s="15">
        <v>0</v>
      </c>
      <c r="X652" s="15">
        <v>0.93816419958650799</v>
      </c>
      <c r="Y652" s="15">
        <v>6.0767238735520999E-2</v>
      </c>
      <c r="Z652" s="15">
        <v>2.1651652288860401E-2</v>
      </c>
      <c r="AA652" s="15">
        <v>-0.21094063306626701</v>
      </c>
      <c r="AB652" s="15">
        <v>0.14930942641947201</v>
      </c>
      <c r="AC652" s="15">
        <v>9.9004694353471104E-2</v>
      </c>
      <c r="AE652">
        <f t="array" ref="AE652">IF(COUNTIF('Cost regression results'!$H$7:$H$10,1)=0,EXP(SUMPRODUCT(--B652:AC652,TRANSPOSE('Cost regression results'!$H$3:$H$30)))/(1+EXP(SUMPRODUCT(--B652:AC652,TRANSPOSE('Cost regression results'!$H$3:$H$30)))),1)</f>
        <v>0.11408602560962926</v>
      </c>
      <c r="AF652">
        <f>'cost part 2 bs coef'!AE652</f>
        <v>2478.8669371352253</v>
      </c>
      <c r="AG652">
        <f t="shared" si="10"/>
        <v>282.80407687287254</v>
      </c>
    </row>
    <row r="653" spans="1:33" x14ac:dyDescent="0.3">
      <c r="A653">
        <v>652</v>
      </c>
      <c r="B653" s="15">
        <v>-2.1886449386476401</v>
      </c>
      <c r="C653" s="15">
        <v>1.7917197000973499</v>
      </c>
      <c r="D653" s="15">
        <v>3.9839379436528701</v>
      </c>
      <c r="E653" s="15">
        <v>2.8358227257295798</v>
      </c>
      <c r="F653" s="15">
        <v>0</v>
      </c>
      <c r="G653" s="15">
        <v>0</v>
      </c>
      <c r="H653" s="15">
        <v>0</v>
      </c>
      <c r="I653" s="15">
        <v>0</v>
      </c>
      <c r="J653" s="15">
        <v>5.2323206042608899</v>
      </c>
      <c r="K653" s="15">
        <v>4.0556033885237301</v>
      </c>
      <c r="L653" s="15">
        <v>4.0545977648265898</v>
      </c>
      <c r="M653" s="15">
        <v>2.5837162802522098</v>
      </c>
      <c r="N653" s="15">
        <v>2.4982941679419</v>
      </c>
      <c r="O653" s="15">
        <v>3.9928734689499499</v>
      </c>
      <c r="P653" s="15">
        <v>3.8729967042565399</v>
      </c>
      <c r="Q653" s="15">
        <v>3.8036814069096301</v>
      </c>
      <c r="R653" s="15">
        <v>1.08279501913443</v>
      </c>
      <c r="S653" s="15">
        <v>0.49488328460336301</v>
      </c>
      <c r="T653" s="15">
        <v>0.164652029352122</v>
      </c>
      <c r="U653" s="15">
        <v>0.26696401237372702</v>
      </c>
      <c r="V653" s="15">
        <v>0</v>
      </c>
      <c r="W653" s="15">
        <v>0</v>
      </c>
      <c r="X653" s="15">
        <v>0.91313683504252696</v>
      </c>
      <c r="Y653" s="15">
        <v>0.135620156647872</v>
      </c>
      <c r="Z653" s="15">
        <v>2.39138156317136E-2</v>
      </c>
      <c r="AA653" s="15">
        <v>-0.257598240446341</v>
      </c>
      <c r="AB653" s="15">
        <v>0.10007207646871701</v>
      </c>
      <c r="AC653" s="15">
        <v>0.106488961856368</v>
      </c>
      <c r="AE653">
        <f t="array" ref="AE653">IF(COUNTIF('Cost regression results'!$H$7:$H$10,1)=0,EXP(SUMPRODUCT(--B653:AC653,TRANSPOSE('Cost regression results'!$H$3:$H$30)))/(1+EXP(SUMPRODUCT(--B653:AC653,TRANSPOSE('Cost regression results'!$H$3:$H$30)))),1)</f>
        <v>0.11499215708551765</v>
      </c>
      <c r="AF653">
        <f>'cost part 2 bs coef'!AE653</f>
        <v>2507.1382124201837</v>
      </c>
      <c r="AG653">
        <f t="shared" si="10"/>
        <v>288.30123115772568</v>
      </c>
    </row>
    <row r="654" spans="1:33" x14ac:dyDescent="0.3">
      <c r="A654">
        <v>653</v>
      </c>
      <c r="B654" s="15">
        <v>-2.2962221296432301</v>
      </c>
      <c r="C654" s="15">
        <v>2.1961917306852299</v>
      </c>
      <c r="D654" s="15">
        <v>3.5033185007955501</v>
      </c>
      <c r="E654" s="15">
        <v>2.7297485365946801</v>
      </c>
      <c r="F654" s="15">
        <v>0</v>
      </c>
      <c r="G654" s="15">
        <v>0</v>
      </c>
      <c r="H654" s="15">
        <v>0</v>
      </c>
      <c r="I654" s="15">
        <v>0</v>
      </c>
      <c r="J654" s="15">
        <v>4.5083653505880896</v>
      </c>
      <c r="K654" s="15">
        <v>4.3043723667782103</v>
      </c>
      <c r="L654" s="15">
        <v>4.8375509312443503</v>
      </c>
      <c r="M654" s="15">
        <v>2.7045533917019</v>
      </c>
      <c r="N654" s="15">
        <v>2.5828891418070201</v>
      </c>
      <c r="O654" s="15">
        <v>3.9014843016637402</v>
      </c>
      <c r="P654" s="15">
        <v>4.5287146409079799</v>
      </c>
      <c r="Q654" s="15">
        <v>3.87250666249501</v>
      </c>
      <c r="R654" s="15">
        <v>2.3296340701120899</v>
      </c>
      <c r="S654" s="15">
        <v>0.65400038876629896</v>
      </c>
      <c r="T654" s="15">
        <v>0.176494821264606</v>
      </c>
      <c r="U654" s="15">
        <v>0.27929091652583998</v>
      </c>
      <c r="V654" s="15">
        <v>0</v>
      </c>
      <c r="W654" s="15">
        <v>0</v>
      </c>
      <c r="X654" s="15">
        <v>1.0500570653974399</v>
      </c>
      <c r="Y654" s="15">
        <v>0.10934708169662</v>
      </c>
      <c r="Z654" s="15">
        <v>2.2413580335485399E-2</v>
      </c>
      <c r="AA654" s="15">
        <v>-0.15217890477153501</v>
      </c>
      <c r="AB654" s="15">
        <v>0.125097310160941</v>
      </c>
      <c r="AC654" s="15">
        <v>9.7769835253326304E-2</v>
      </c>
      <c r="AE654">
        <f t="array" ref="AE654">IF(COUNTIF('Cost regression results'!$H$7:$H$10,1)=0,EXP(SUMPRODUCT(--B654:AC654,TRANSPOSE('Cost regression results'!$H$3:$H$30)))/(1+EXP(SUMPRODUCT(--B654:AC654,TRANSPOSE('Cost regression results'!$H$3:$H$30)))),1)</f>
        <v>0.10570185103899341</v>
      </c>
      <c r="AF654">
        <f>'cost part 2 bs coef'!AE654</f>
        <v>2528.8340288910481</v>
      </c>
      <c r="AG654">
        <f t="shared" si="10"/>
        <v>267.30243782417909</v>
      </c>
    </row>
    <row r="655" spans="1:33" x14ac:dyDescent="0.3">
      <c r="A655">
        <v>654</v>
      </c>
      <c r="B655" s="15">
        <v>-2.1670745731844199</v>
      </c>
      <c r="C655" s="15">
        <v>1.7621601941287</v>
      </c>
      <c r="D655" s="15">
        <v>3.4984686496345501</v>
      </c>
      <c r="E655" s="15">
        <v>2.7909579646185199</v>
      </c>
      <c r="F655" s="15">
        <v>0</v>
      </c>
      <c r="G655" s="15">
        <v>0</v>
      </c>
      <c r="H655" s="15">
        <v>0</v>
      </c>
      <c r="I655" s="15">
        <v>0</v>
      </c>
      <c r="J655" s="15">
        <v>5.1234114897507297</v>
      </c>
      <c r="K655" s="15">
        <v>4.5767823423004197</v>
      </c>
      <c r="L655" s="15">
        <v>4.3513029507975904</v>
      </c>
      <c r="M655" s="15">
        <v>3.1234862171061701</v>
      </c>
      <c r="N655" s="15">
        <v>2.52595619164989</v>
      </c>
      <c r="O655" s="15">
        <v>3.8291125000477901</v>
      </c>
      <c r="P655" s="15">
        <v>5.1540724436892802</v>
      </c>
      <c r="Q655" s="15">
        <v>3.7990753937534301</v>
      </c>
      <c r="R655" s="15">
        <v>1.37242509860635</v>
      </c>
      <c r="S655" s="15">
        <v>0.670328259321472</v>
      </c>
      <c r="T655" s="15">
        <v>0.106961597063109</v>
      </c>
      <c r="U655" s="15">
        <v>0.25917154208515503</v>
      </c>
      <c r="V655" s="15">
        <v>0</v>
      </c>
      <c r="W655" s="15">
        <v>0</v>
      </c>
      <c r="X655" s="15">
        <v>1.02743159796992</v>
      </c>
      <c r="Y655" s="15">
        <v>7.9023819521701302E-2</v>
      </c>
      <c r="Z655" s="15">
        <v>2.8011472465916998E-2</v>
      </c>
      <c r="AA655" s="15">
        <v>-0.21794738379018799</v>
      </c>
      <c r="AB655" s="15">
        <v>0.122099568846392</v>
      </c>
      <c r="AC655" s="15">
        <v>8.0519526118564305E-2</v>
      </c>
      <c r="AE655">
        <f t="array" ref="AE655">IF(COUNTIF('Cost regression results'!$H$7:$H$10,1)=0,EXP(SUMPRODUCT(--B655:AC655,TRANSPOSE('Cost regression results'!$H$3:$H$30)))/(1+EXP(SUMPRODUCT(--B655:AC655,TRANSPOSE('Cost regression results'!$H$3:$H$30)))),1)</f>
        <v>0.11108351261268408</v>
      </c>
      <c r="AF655">
        <f>'cost part 2 bs coef'!AE655</f>
        <v>2524.3894870704635</v>
      </c>
      <c r="AG655">
        <f t="shared" si="10"/>
        <v>280.41805142631893</v>
      </c>
    </row>
    <row r="656" spans="1:33" x14ac:dyDescent="0.3">
      <c r="A656">
        <v>655</v>
      </c>
      <c r="B656" s="15">
        <v>-2.2898915556767201</v>
      </c>
      <c r="C656" s="15">
        <v>2.0454786624442098</v>
      </c>
      <c r="D656" s="15">
        <v>3.1888556792782299</v>
      </c>
      <c r="E656" s="15">
        <v>2.6085901127424802</v>
      </c>
      <c r="F656" s="15">
        <v>0</v>
      </c>
      <c r="G656" s="15">
        <v>0</v>
      </c>
      <c r="H656" s="15">
        <v>0</v>
      </c>
      <c r="I656" s="15">
        <v>0</v>
      </c>
      <c r="J656" s="15">
        <v>5.1135183002364197</v>
      </c>
      <c r="K656" s="15">
        <v>4.4602113106207604</v>
      </c>
      <c r="L656" s="15">
        <v>4.8398972115414098</v>
      </c>
      <c r="M656" s="15">
        <v>3.0398212886809999</v>
      </c>
      <c r="N656" s="15">
        <v>2.43109534285824</v>
      </c>
      <c r="O656" s="15">
        <v>3.9572510644051202</v>
      </c>
      <c r="P656" s="15">
        <v>4.5683468646145604</v>
      </c>
      <c r="Q656" s="15">
        <v>3.82158580723525</v>
      </c>
      <c r="R656" s="15">
        <v>1.39325515001094</v>
      </c>
      <c r="S656" s="15">
        <v>0.63634582807031903</v>
      </c>
      <c r="T656" s="15">
        <v>0.11968660876897499</v>
      </c>
      <c r="U656" s="15">
        <v>0.24065841590033099</v>
      </c>
      <c r="V656" s="15">
        <v>0</v>
      </c>
      <c r="W656" s="15">
        <v>0</v>
      </c>
      <c r="X656" s="15">
        <v>1.10303905036317</v>
      </c>
      <c r="Y656" s="15">
        <v>0.14321838956427499</v>
      </c>
      <c r="Z656" s="15">
        <v>2.2551027078455702E-2</v>
      </c>
      <c r="AA656" s="15">
        <v>-0.18627486490264999</v>
      </c>
      <c r="AB656" s="15">
        <v>0.16632161238790599</v>
      </c>
      <c r="AC656" s="15">
        <v>0.12898041968430601</v>
      </c>
      <c r="AE656">
        <f t="array" ref="AE656">IF(COUNTIF('Cost regression results'!$H$7:$H$10,1)=0,EXP(SUMPRODUCT(--B656:AC656,TRANSPOSE('Cost regression results'!$H$3:$H$30)))/(1+EXP(SUMPRODUCT(--B656:AC656,TRANSPOSE('Cost regression results'!$H$3:$H$30)))),1)</f>
        <v>0.10101560503863634</v>
      </c>
      <c r="AF656">
        <f>'cost part 2 bs coef'!AE656</f>
        <v>2377.4821413886043</v>
      </c>
      <c r="AG656">
        <f t="shared" si="10"/>
        <v>240.16279698092262</v>
      </c>
    </row>
    <row r="657" spans="1:33" x14ac:dyDescent="0.3">
      <c r="A657">
        <v>656</v>
      </c>
      <c r="B657" s="15">
        <v>-2.3030184857673301</v>
      </c>
      <c r="C657" s="15">
        <v>2.4877759856145198</v>
      </c>
      <c r="D657" s="15">
        <v>3.9447709202093302</v>
      </c>
      <c r="E657" s="15">
        <v>2.80853377677502</v>
      </c>
      <c r="F657" s="15">
        <v>0</v>
      </c>
      <c r="G657" s="15">
        <v>0</v>
      </c>
      <c r="H657" s="15">
        <v>0</v>
      </c>
      <c r="I657" s="15">
        <v>0</v>
      </c>
      <c r="J657" s="15">
        <v>4.4951170302454804</v>
      </c>
      <c r="K657" s="15">
        <v>4.1613467802904296</v>
      </c>
      <c r="L657" s="15">
        <v>4.3642487113054802</v>
      </c>
      <c r="M657" s="15">
        <v>2.76608443685996</v>
      </c>
      <c r="N657" s="15">
        <v>2.3677155875398999</v>
      </c>
      <c r="O657" s="15">
        <v>3.7674982922003601</v>
      </c>
      <c r="P657" s="15">
        <v>4.2663923391028797</v>
      </c>
      <c r="Q657" s="15">
        <v>3.7031045918771102</v>
      </c>
      <c r="R657" s="15">
        <v>2.3626483783990202</v>
      </c>
      <c r="S657" s="15">
        <v>0.68591708910083604</v>
      </c>
      <c r="T657" s="15">
        <v>0.12273002675101399</v>
      </c>
      <c r="U657" s="15">
        <v>0.205439801702267</v>
      </c>
      <c r="V657" s="15">
        <v>0</v>
      </c>
      <c r="W657" s="15">
        <v>0</v>
      </c>
      <c r="X657" s="15">
        <v>1.00733753853452</v>
      </c>
      <c r="Y657" s="15">
        <v>0.15645551044098699</v>
      </c>
      <c r="Z657" s="15">
        <v>2.29698475221813E-2</v>
      </c>
      <c r="AA657" s="15">
        <v>-0.13731879369907199</v>
      </c>
      <c r="AB657" s="15">
        <v>0.124090317907856</v>
      </c>
      <c r="AC657" s="15">
        <v>0.11892082629586601</v>
      </c>
      <c r="AE657">
        <f t="array" ref="AE657">IF(COUNTIF('Cost regression results'!$H$7:$H$10,1)=0,EXP(SUMPRODUCT(--B657:AC657,TRANSPOSE('Cost regression results'!$H$3:$H$30)))/(1+EXP(SUMPRODUCT(--B657:AC657,TRANSPOSE('Cost regression results'!$H$3:$H$30)))),1)</f>
        <v>0.10007717671329278</v>
      </c>
      <c r="AF657">
        <f>'cost part 2 bs coef'!AE657</f>
        <v>2577.5591486188937</v>
      </c>
      <c r="AG657">
        <f t="shared" si="10"/>
        <v>257.95484240529748</v>
      </c>
    </row>
    <row r="658" spans="1:33" x14ac:dyDescent="0.3">
      <c r="A658">
        <v>657</v>
      </c>
      <c r="B658" s="15">
        <v>-2.2857320032869901</v>
      </c>
      <c r="C658" s="15">
        <v>2.2080948591662</v>
      </c>
      <c r="D658" s="15">
        <v>3.7502325304993001</v>
      </c>
      <c r="E658" s="15">
        <v>2.2912526265157598</v>
      </c>
      <c r="F658" s="15">
        <v>0</v>
      </c>
      <c r="G658" s="15">
        <v>0</v>
      </c>
      <c r="H658" s="15">
        <v>0</v>
      </c>
      <c r="I658" s="15">
        <v>0</v>
      </c>
      <c r="J658" s="15">
        <v>5.2728258995767003</v>
      </c>
      <c r="K658" s="15">
        <v>3.8835237370094702</v>
      </c>
      <c r="L658" s="15">
        <v>3.8546153719201</v>
      </c>
      <c r="M658" s="15">
        <v>2.7179042198411998</v>
      </c>
      <c r="N658" s="15">
        <v>2.3616955662902801</v>
      </c>
      <c r="O658" s="15">
        <v>3.8375051728696001</v>
      </c>
      <c r="P658" s="15">
        <v>4.22962210202527</v>
      </c>
      <c r="Q658" s="15">
        <v>3.7798035015004898</v>
      </c>
      <c r="R658" s="15">
        <v>2.3515728114328698</v>
      </c>
      <c r="S658" s="15">
        <v>0.688609589969012</v>
      </c>
      <c r="T658" s="15">
        <v>0.15310229038930201</v>
      </c>
      <c r="U658" s="15">
        <v>0.29739200173527902</v>
      </c>
      <c r="V658" s="15">
        <v>0</v>
      </c>
      <c r="W658" s="15">
        <v>0</v>
      </c>
      <c r="X658" s="15">
        <v>1.0379940364742299</v>
      </c>
      <c r="Y658" s="15">
        <v>0.108736535843608</v>
      </c>
      <c r="Z658" s="15">
        <v>1.9437183397787001E-2</v>
      </c>
      <c r="AA658" s="15">
        <v>-0.14973287374925001</v>
      </c>
      <c r="AB658" s="15">
        <v>9.9350558735285893E-2</v>
      </c>
      <c r="AC658" s="15">
        <v>0.14703385810983</v>
      </c>
      <c r="AE658">
        <f t="array" ref="AE658">IF(COUNTIF('Cost regression results'!$H$7:$H$10,1)=0,EXP(SUMPRODUCT(--B658:AC658,TRANSPOSE('Cost regression results'!$H$3:$H$30)))/(1+EXP(SUMPRODUCT(--B658:AC658,TRANSPOSE('Cost regression results'!$H$3:$H$30)))),1)</f>
        <v>0.10468350313384515</v>
      </c>
      <c r="AF658">
        <f>'cost part 2 bs coef'!AE658</f>
        <v>2471.6491790330801</v>
      </c>
      <c r="AG658">
        <f t="shared" si="10"/>
        <v>258.74089457907525</v>
      </c>
    </row>
    <row r="659" spans="1:33" x14ac:dyDescent="0.3">
      <c r="A659">
        <v>658</v>
      </c>
      <c r="B659" s="15">
        <v>-2.1919338547630098</v>
      </c>
      <c r="C659" s="15">
        <v>1.92372153127396</v>
      </c>
      <c r="D659" s="15">
        <v>3.1362200774344</v>
      </c>
      <c r="E659" s="15">
        <v>2.5066801218791701</v>
      </c>
      <c r="F659" s="15">
        <v>0</v>
      </c>
      <c r="G659" s="15">
        <v>0</v>
      </c>
      <c r="H659" s="15">
        <v>0</v>
      </c>
      <c r="I659" s="15">
        <v>0</v>
      </c>
      <c r="J659" s="15">
        <v>5.3454986864132898</v>
      </c>
      <c r="K659" s="15">
        <v>4.6344577900292503</v>
      </c>
      <c r="L659" s="15">
        <v>3.99303063467943</v>
      </c>
      <c r="M659" s="15">
        <v>2.8411614168037498</v>
      </c>
      <c r="N659" s="15">
        <v>2.5441496536108299</v>
      </c>
      <c r="O659" s="15">
        <v>4.1325682997267803</v>
      </c>
      <c r="P659" s="15">
        <v>3.6183190944680499</v>
      </c>
      <c r="Q659" s="15">
        <v>3.79603723876536</v>
      </c>
      <c r="R659" s="15">
        <v>1.1524032733534</v>
      </c>
      <c r="S659" s="15">
        <v>0.94290291849229901</v>
      </c>
      <c r="T659" s="15">
        <v>0.10535136306163601</v>
      </c>
      <c r="U659" s="15">
        <v>0.24171969285129499</v>
      </c>
      <c r="V659" s="15">
        <v>0</v>
      </c>
      <c r="W659" s="15">
        <v>0</v>
      </c>
      <c r="X659" s="15">
        <v>1.0786268670593699</v>
      </c>
      <c r="Y659" s="15">
        <v>4.7468636629701202E-2</v>
      </c>
      <c r="Z659" s="15">
        <v>2.1867692235569201E-2</v>
      </c>
      <c r="AA659" s="15">
        <v>-0.15668032597862999</v>
      </c>
      <c r="AB659" s="15">
        <v>9.8647113989478105E-2</v>
      </c>
      <c r="AC659" s="15">
        <v>8.7580572356553102E-2</v>
      </c>
      <c r="AE659">
        <f t="array" ref="AE659">IF(COUNTIF('Cost regression results'!$H$7:$H$10,1)=0,EXP(SUMPRODUCT(--B659:AC659,TRANSPOSE('Cost regression results'!$H$3:$H$30)))/(1+EXP(SUMPRODUCT(--B659:AC659,TRANSPOSE('Cost regression results'!$H$3:$H$30)))),1)</f>
        <v>0.10891327088381281</v>
      </c>
      <c r="AF659">
        <f>'cost part 2 bs coef'!AE659</f>
        <v>2471.356614227328</v>
      </c>
      <c r="AG659">
        <f t="shared" si="10"/>
        <v>269.16353237584343</v>
      </c>
    </row>
    <row r="660" spans="1:33" x14ac:dyDescent="0.3">
      <c r="A660">
        <v>659</v>
      </c>
      <c r="B660" s="15">
        <v>-2.2001705416648298</v>
      </c>
      <c r="C660" s="15">
        <v>2.1972929028927699</v>
      </c>
      <c r="D660" s="15">
        <v>3.69108008339995</v>
      </c>
      <c r="E660" s="15">
        <v>2.4402380131158101</v>
      </c>
      <c r="F660" s="15">
        <v>0</v>
      </c>
      <c r="G660" s="15">
        <v>0</v>
      </c>
      <c r="H660" s="15">
        <v>0</v>
      </c>
      <c r="I660" s="15">
        <v>0</v>
      </c>
      <c r="J660" s="15">
        <v>4.9238801767559996</v>
      </c>
      <c r="K660" s="15">
        <v>4.6415695911277997</v>
      </c>
      <c r="L660" s="15">
        <v>4.7832576794411796</v>
      </c>
      <c r="M660" s="15">
        <v>3.2078695123716598</v>
      </c>
      <c r="N660" s="15">
        <v>2.4662671581827098</v>
      </c>
      <c r="O660" s="15">
        <v>4.27446192672297</v>
      </c>
      <c r="P660" s="15">
        <v>4.5994304458441002</v>
      </c>
      <c r="Q660" s="15">
        <v>3.8009624728120701</v>
      </c>
      <c r="R660" s="15">
        <v>2.21463533690277</v>
      </c>
      <c r="S660" s="15">
        <v>0.60531031503339405</v>
      </c>
      <c r="T660" s="15">
        <v>0.126625687528647</v>
      </c>
      <c r="U660" s="15">
        <v>0.21095587937532301</v>
      </c>
      <c r="V660" s="15">
        <v>0</v>
      </c>
      <c r="W660" s="15">
        <v>0</v>
      </c>
      <c r="X660" s="15">
        <v>0.94737057778260003</v>
      </c>
      <c r="Y660" s="15">
        <v>0.163313661377576</v>
      </c>
      <c r="Z660" s="15">
        <v>2.10034517811791E-2</v>
      </c>
      <c r="AA660" s="15">
        <v>-0.21405102863922501</v>
      </c>
      <c r="AB660" s="15">
        <v>0.11712129481016</v>
      </c>
      <c r="AC660" s="15">
        <v>8.7266653550326201E-2</v>
      </c>
      <c r="AE660">
        <f t="array" ref="AE660">IF(COUNTIF('Cost regression results'!$H$7:$H$10,1)=0,EXP(SUMPRODUCT(--B660:AC660,TRANSPOSE('Cost regression results'!$H$3:$H$30)))/(1+EXP(SUMPRODUCT(--B660:AC660,TRANSPOSE('Cost regression results'!$H$3:$H$30)))),1)</f>
        <v>0.11024438317787492</v>
      </c>
      <c r="AF660">
        <f>'cost part 2 bs coef'!AE660</f>
        <v>2560.951253059452</v>
      </c>
      <c r="AG660">
        <f t="shared" si="10"/>
        <v>282.33049124214517</v>
      </c>
    </row>
    <row r="661" spans="1:33" x14ac:dyDescent="0.3">
      <c r="A661">
        <v>660</v>
      </c>
      <c r="B661" s="15">
        <v>-2.2084655474822301</v>
      </c>
      <c r="C661" s="15">
        <v>1.95427928341169</v>
      </c>
      <c r="D661" s="15">
        <v>4.0993484215770897</v>
      </c>
      <c r="E661" s="15">
        <v>2.50085891726529</v>
      </c>
      <c r="F661" s="15">
        <v>0</v>
      </c>
      <c r="G661" s="15">
        <v>0</v>
      </c>
      <c r="H661" s="15">
        <v>0</v>
      </c>
      <c r="I661" s="15">
        <v>0</v>
      </c>
      <c r="J661" s="15">
        <v>4.8601811136045203</v>
      </c>
      <c r="K661" s="15">
        <v>4.6395773252424499</v>
      </c>
      <c r="L661" s="15">
        <v>4.6359398664614</v>
      </c>
      <c r="M661" s="15">
        <v>2.9399303240274901</v>
      </c>
      <c r="N661" s="15">
        <v>2.4169595655509299</v>
      </c>
      <c r="O661" s="15">
        <v>4.0095740243056897</v>
      </c>
      <c r="P661" s="15">
        <v>4.6864831814795203</v>
      </c>
      <c r="Q661" s="15">
        <v>3.89075353642184</v>
      </c>
      <c r="R661" s="15">
        <v>1.6683488961380999</v>
      </c>
      <c r="S661" s="15">
        <v>0.50279968211072801</v>
      </c>
      <c r="T661" s="15">
        <v>0.103544616338881</v>
      </c>
      <c r="U661" s="15">
        <v>0.26347256513414302</v>
      </c>
      <c r="V661" s="15">
        <v>0</v>
      </c>
      <c r="W661" s="15">
        <v>0</v>
      </c>
      <c r="X661" s="15">
        <v>1.00410538230767</v>
      </c>
      <c r="Y661" s="15">
        <v>0.10909803655879199</v>
      </c>
      <c r="Z661" s="15">
        <v>2.4637472048009101E-2</v>
      </c>
      <c r="AA661" s="15">
        <v>-0.129421974649225</v>
      </c>
      <c r="AB661" s="15">
        <v>9.1842362201001698E-2</v>
      </c>
      <c r="AC661" s="15">
        <v>6.6384200818480302E-2</v>
      </c>
      <c r="AE661">
        <f t="array" ref="AE661">IF(COUNTIF('Cost regression results'!$H$7:$H$10,1)=0,EXP(SUMPRODUCT(--B661:AC661,TRANSPOSE('Cost regression results'!$H$3:$H$30)))/(1+EXP(SUMPRODUCT(--B661:AC661,TRANSPOSE('Cost regression results'!$H$3:$H$30)))),1)</f>
        <v>0.10696088626577349</v>
      </c>
      <c r="AF661">
        <f>'cost part 2 bs coef'!AE661</f>
        <v>2531.8866598888631</v>
      </c>
      <c r="AG661">
        <f t="shared" si="10"/>
        <v>270.81284106620183</v>
      </c>
    </row>
    <row r="662" spans="1:33" x14ac:dyDescent="0.3">
      <c r="A662">
        <v>661</v>
      </c>
      <c r="B662" s="15">
        <v>-2.2516269966979801</v>
      </c>
      <c r="C662" s="15">
        <v>1.88076441416443</v>
      </c>
      <c r="D662" s="15">
        <v>3.0005974048561499</v>
      </c>
      <c r="E662" s="15">
        <v>2.56880191528183</v>
      </c>
      <c r="F662" s="15">
        <v>0</v>
      </c>
      <c r="G662" s="15">
        <v>0</v>
      </c>
      <c r="H662" s="15">
        <v>0</v>
      </c>
      <c r="I662" s="15">
        <v>0</v>
      </c>
      <c r="J662" s="15">
        <v>5.4125779913564998</v>
      </c>
      <c r="K662" s="15">
        <v>4.2953713412788597</v>
      </c>
      <c r="L662" s="15">
        <v>4.5251248186256703</v>
      </c>
      <c r="M662" s="15">
        <v>2.96321783971915</v>
      </c>
      <c r="N662" s="15">
        <v>2.2519014282773502</v>
      </c>
      <c r="O662" s="15">
        <v>4.1190814726370597</v>
      </c>
      <c r="P662" s="15">
        <v>3.86813869781205</v>
      </c>
      <c r="Q662" s="15">
        <v>3.9763501992530998</v>
      </c>
      <c r="R662" s="15">
        <v>1.62226228722125</v>
      </c>
      <c r="S662" s="15">
        <v>0.58018739829903598</v>
      </c>
      <c r="T662" s="15">
        <v>0.14959277627367101</v>
      </c>
      <c r="U662" s="15">
        <v>0.21711502974678901</v>
      </c>
      <c r="V662" s="15">
        <v>0</v>
      </c>
      <c r="W662" s="15">
        <v>0</v>
      </c>
      <c r="X662" s="15">
        <v>0.96900996056324196</v>
      </c>
      <c r="Y662" s="15">
        <v>0.12688812378269701</v>
      </c>
      <c r="Z662" s="15">
        <v>2.1856270344630099E-2</v>
      </c>
      <c r="AA662" s="15">
        <v>-0.166633116831958</v>
      </c>
      <c r="AB662" s="15">
        <v>7.4529662353560802E-2</v>
      </c>
      <c r="AC662" s="15">
        <v>0.13524939977898801</v>
      </c>
      <c r="AE662">
        <f t="array" ref="AE662">IF(COUNTIF('Cost regression results'!$H$7:$H$10,1)=0,EXP(SUMPRODUCT(--B662:AC662,TRANSPOSE('Cost regression results'!$H$3:$H$30)))/(1+EXP(SUMPRODUCT(--B662:AC662,TRANSPOSE('Cost regression results'!$H$3:$H$30)))),1)</f>
        <v>0.10742346627457366</v>
      </c>
      <c r="AF662">
        <f>'cost part 2 bs coef'!AE662</f>
        <v>2531.6865568533717</v>
      </c>
      <c r="AG662">
        <f t="shared" si="10"/>
        <v>271.96254545792971</v>
      </c>
    </row>
    <row r="663" spans="1:33" x14ac:dyDescent="0.3">
      <c r="A663">
        <v>662</v>
      </c>
      <c r="B663" s="15">
        <v>-2.3580349511834102</v>
      </c>
      <c r="C663" s="15">
        <v>2.11084259700888</v>
      </c>
      <c r="D663" s="15">
        <v>3.5752393726855898</v>
      </c>
      <c r="E663" s="15">
        <v>2.8432184710258301</v>
      </c>
      <c r="F663" s="15">
        <v>0</v>
      </c>
      <c r="G663" s="15">
        <v>0</v>
      </c>
      <c r="H663" s="15">
        <v>0</v>
      </c>
      <c r="I663" s="15">
        <v>0</v>
      </c>
      <c r="J663" s="15">
        <v>4.71994472986733</v>
      </c>
      <c r="K663" s="15">
        <v>4.7199096509074003</v>
      </c>
      <c r="L663" s="15">
        <v>4.9011743223297497</v>
      </c>
      <c r="M663" s="15">
        <v>2.4366035693592099</v>
      </c>
      <c r="N663" s="15">
        <v>2.3296414917143502</v>
      </c>
      <c r="O663" s="15">
        <v>4.1857245599346298</v>
      </c>
      <c r="P663" s="15">
        <v>4.8696410727318398</v>
      </c>
      <c r="Q663" s="15">
        <v>4.0582715955652997</v>
      </c>
      <c r="R663" s="15">
        <v>1.8691380827853901</v>
      </c>
      <c r="S663" s="15">
        <v>0.71662509918805894</v>
      </c>
      <c r="T663" s="15">
        <v>0.18216469605650501</v>
      </c>
      <c r="U663" s="15">
        <v>0.28545673995860898</v>
      </c>
      <c r="V663" s="15">
        <v>0</v>
      </c>
      <c r="W663" s="15">
        <v>0</v>
      </c>
      <c r="X663" s="15">
        <v>1.05340823346432</v>
      </c>
      <c r="Y663" s="15">
        <v>8.9340264661571703E-2</v>
      </c>
      <c r="Z663" s="15">
        <v>2.2166547330495098E-2</v>
      </c>
      <c r="AA663" s="15">
        <v>-8.3518775804505799E-2</v>
      </c>
      <c r="AB663" s="15">
        <v>0.12513344130812401</v>
      </c>
      <c r="AC663" s="15">
        <v>9.9516313449875701E-2</v>
      </c>
      <c r="AE663">
        <f t="array" ref="AE663">IF(COUNTIF('Cost regression results'!$H$7:$H$10,1)=0,EXP(SUMPRODUCT(--B663:AC663,TRANSPOSE('Cost regression results'!$H$3:$H$30)))/(1+EXP(SUMPRODUCT(--B663:AC663,TRANSPOSE('Cost regression results'!$H$3:$H$30)))),1)</f>
        <v>0.10052662474056988</v>
      </c>
      <c r="AF663">
        <f>'cost part 2 bs coef'!AE663</f>
        <v>2583.5004150371265</v>
      </c>
      <c r="AG663">
        <f t="shared" si="10"/>
        <v>259.71057673954374</v>
      </c>
    </row>
    <row r="664" spans="1:33" x14ac:dyDescent="0.3">
      <c r="A664">
        <v>663</v>
      </c>
      <c r="B664" s="15">
        <v>-2.1912118468320498</v>
      </c>
      <c r="C664" s="15">
        <v>1.98043802301394</v>
      </c>
      <c r="D664" s="15">
        <v>4.0784891900816698</v>
      </c>
      <c r="E664" s="15">
        <v>2.5592659879898001</v>
      </c>
      <c r="F664" s="15">
        <v>0</v>
      </c>
      <c r="G664" s="15">
        <v>0</v>
      </c>
      <c r="H664" s="15">
        <v>0</v>
      </c>
      <c r="I664" s="15">
        <v>0</v>
      </c>
      <c r="J664" s="15">
        <v>4.8279525373472296</v>
      </c>
      <c r="K664" s="15">
        <v>4.6355273684914096</v>
      </c>
      <c r="L664" s="15">
        <v>4.3527795568423002</v>
      </c>
      <c r="M664" s="15">
        <v>2.3073950101940701</v>
      </c>
      <c r="N664" s="15">
        <v>2.5703915171298601</v>
      </c>
      <c r="O664" s="15">
        <v>4.0461987732840301</v>
      </c>
      <c r="P664" s="15">
        <v>4.2990745914144499</v>
      </c>
      <c r="Q664" s="15">
        <v>3.6854017002990802</v>
      </c>
      <c r="R664" s="15">
        <v>1.4461863764769201</v>
      </c>
      <c r="S664" s="15">
        <v>0.60557136926562505</v>
      </c>
      <c r="T664" s="15">
        <v>0.121012691275069</v>
      </c>
      <c r="U664" s="15">
        <v>0.284256843292859</v>
      </c>
      <c r="V664" s="15">
        <v>0</v>
      </c>
      <c r="W664" s="15">
        <v>0</v>
      </c>
      <c r="X664" s="15">
        <v>0.94894740345069095</v>
      </c>
      <c r="Y664" s="15">
        <v>6.6035020960846499E-2</v>
      </c>
      <c r="Z664" s="15">
        <v>2.4875114803595999E-2</v>
      </c>
      <c r="AA664" s="15">
        <v>-0.15728258422869201</v>
      </c>
      <c r="AB664" s="15">
        <v>0.100070606314782</v>
      </c>
      <c r="AC664" s="15">
        <v>7.8899713516348099E-2</v>
      </c>
      <c r="AE664">
        <f t="array" ref="AE664">IF(COUNTIF('Cost regression results'!$H$7:$H$10,1)=0,EXP(SUMPRODUCT(--B664:AC664,TRANSPOSE('Cost regression results'!$H$3:$H$30)))/(1+EXP(SUMPRODUCT(--B664:AC664,TRANSPOSE('Cost regression results'!$H$3:$H$30)))),1)</f>
        <v>0.11030673855228568</v>
      </c>
      <c r="AF664">
        <f>'cost part 2 bs coef'!AE664</f>
        <v>2543.8171271834344</v>
      </c>
      <c r="AG664">
        <f t="shared" si="10"/>
        <v>280.60017077304957</v>
      </c>
    </row>
    <row r="665" spans="1:33" x14ac:dyDescent="0.3">
      <c r="A665">
        <v>664</v>
      </c>
      <c r="B665" s="15">
        <v>-2.2403534096693001</v>
      </c>
      <c r="C665" s="15">
        <v>2.1151619879731598</v>
      </c>
      <c r="D665" s="15">
        <v>3.9042407784556099</v>
      </c>
      <c r="E665" s="15">
        <v>2.7201116534933401</v>
      </c>
      <c r="F665" s="15">
        <v>0</v>
      </c>
      <c r="G665" s="15">
        <v>0</v>
      </c>
      <c r="H665" s="15">
        <v>0</v>
      </c>
      <c r="I665" s="15">
        <v>0</v>
      </c>
      <c r="J665" s="15">
        <v>5.1128164205826199</v>
      </c>
      <c r="K665" s="15">
        <v>4.8644376571950998</v>
      </c>
      <c r="L665" s="15">
        <v>4.2625073314661597</v>
      </c>
      <c r="M665" s="15">
        <v>2.9371874442382402</v>
      </c>
      <c r="N665" s="15">
        <v>2.1811763399263899</v>
      </c>
      <c r="O665" s="15">
        <v>3.9160665974743898</v>
      </c>
      <c r="P665" s="15">
        <v>4.6429132692575203</v>
      </c>
      <c r="Q665" s="15">
        <v>3.8624403409904802</v>
      </c>
      <c r="R665" s="15">
        <v>2.1763404356542302</v>
      </c>
      <c r="S665" s="15">
        <v>0.66226648734249605</v>
      </c>
      <c r="T665" s="15">
        <v>0.18236883018477401</v>
      </c>
      <c r="U665" s="15">
        <v>0.24456440998783499</v>
      </c>
      <c r="V665" s="15">
        <v>0</v>
      </c>
      <c r="W665" s="15">
        <v>0</v>
      </c>
      <c r="X665" s="15">
        <v>0.91164825734846699</v>
      </c>
      <c r="Y665" s="15">
        <v>5.5978291115592098E-2</v>
      </c>
      <c r="Z665" s="15">
        <v>2.6362852661121601E-2</v>
      </c>
      <c r="AA665" s="15">
        <v>-0.20965854019891</v>
      </c>
      <c r="AB665" s="15">
        <v>9.2730368810927097E-2</v>
      </c>
      <c r="AC665" s="15">
        <v>0.19176110487120901</v>
      </c>
      <c r="AE665">
        <f t="array" ref="AE665">IF(COUNTIF('Cost regression results'!$H$7:$H$10,1)=0,EXP(SUMPRODUCT(--B665:AC665,TRANSPOSE('Cost regression results'!$H$3:$H$30)))/(1+EXP(SUMPRODUCT(--B665:AC665,TRANSPOSE('Cost regression results'!$H$3:$H$30)))),1)</f>
        <v>0.1114080468240335</v>
      </c>
      <c r="AF665">
        <f>'cost part 2 bs coef'!AE665</f>
        <v>2412.9921843660068</v>
      </c>
      <c r="AG665">
        <f t="shared" si="10"/>
        <v>268.82674626187497</v>
      </c>
    </row>
    <row r="666" spans="1:33" x14ac:dyDescent="0.3">
      <c r="A666">
        <v>665</v>
      </c>
      <c r="B666" s="15">
        <v>-2.2808079985747001</v>
      </c>
      <c r="C666" s="15">
        <v>2.0588336778520202</v>
      </c>
      <c r="D666" s="15">
        <v>3.7732331090973799</v>
      </c>
      <c r="E666" s="15">
        <v>2.5433097085660101</v>
      </c>
      <c r="F666" s="15">
        <v>0</v>
      </c>
      <c r="G666" s="15">
        <v>0</v>
      </c>
      <c r="H666" s="15">
        <v>0</v>
      </c>
      <c r="I666" s="15">
        <v>0</v>
      </c>
      <c r="J666" s="15">
        <v>5.4264425230192801</v>
      </c>
      <c r="K666" s="15">
        <v>4.3367655660934599</v>
      </c>
      <c r="L666" s="15">
        <v>4.6923909414953799</v>
      </c>
      <c r="M666" s="15">
        <v>3.04941779995282</v>
      </c>
      <c r="N666" s="15">
        <v>2.3791206272715901</v>
      </c>
      <c r="O666" s="15">
        <v>4.2318772633458996</v>
      </c>
      <c r="P666" s="15">
        <v>4.9195752349043698</v>
      </c>
      <c r="Q666" s="15">
        <v>3.7283006584891401</v>
      </c>
      <c r="R666" s="15">
        <v>1.5313677160396399</v>
      </c>
      <c r="S666" s="15">
        <v>0.73310023479354103</v>
      </c>
      <c r="T666" s="15">
        <v>0.143496837261396</v>
      </c>
      <c r="U666" s="15">
        <v>0.25066600301657099</v>
      </c>
      <c r="V666" s="15">
        <v>0</v>
      </c>
      <c r="W666" s="15">
        <v>0</v>
      </c>
      <c r="X666" s="15">
        <v>1.08226990335367</v>
      </c>
      <c r="Y666" s="15">
        <v>0.106946450944247</v>
      </c>
      <c r="Z666" s="15">
        <v>2.4178225555372999E-2</v>
      </c>
      <c r="AA666" s="15">
        <v>-0.14231000344349601</v>
      </c>
      <c r="AB666" s="15">
        <v>0.146570413090818</v>
      </c>
      <c r="AC666" s="15">
        <v>5.5128794340544997E-2</v>
      </c>
      <c r="AE666">
        <f t="array" ref="AE666">IF(COUNTIF('Cost regression results'!$H$7:$H$10,1)=0,EXP(SUMPRODUCT(--B666:AC666,TRANSPOSE('Cost regression results'!$H$3:$H$30)))/(1+EXP(SUMPRODUCT(--B666:AC666,TRANSPOSE('Cost regression results'!$H$3:$H$30)))),1)</f>
        <v>0.10393605538585454</v>
      </c>
      <c r="AF666">
        <f>'cost part 2 bs coef'!AE666</f>
        <v>2414.1642337109747</v>
      </c>
      <c r="AG666">
        <f t="shared" si="10"/>
        <v>250.91870750553295</v>
      </c>
    </row>
    <row r="667" spans="1:33" x14ac:dyDescent="0.3">
      <c r="A667">
        <v>666</v>
      </c>
      <c r="B667" s="15">
        <v>-2.1497747958089199</v>
      </c>
      <c r="C667" s="15">
        <v>2.0700294181842098</v>
      </c>
      <c r="D667" s="15">
        <v>3.6716189268458299</v>
      </c>
      <c r="E667" s="15">
        <v>2.6908853421496901</v>
      </c>
      <c r="F667" s="15">
        <v>0</v>
      </c>
      <c r="G667" s="15">
        <v>0</v>
      </c>
      <c r="H667" s="15">
        <v>0</v>
      </c>
      <c r="I667" s="15">
        <v>0</v>
      </c>
      <c r="J667" s="15">
        <v>4.6507933874755096</v>
      </c>
      <c r="K667" s="15">
        <v>4.7655802628834998</v>
      </c>
      <c r="L667" s="15">
        <v>4.3198402475037003</v>
      </c>
      <c r="M667" s="15">
        <v>3.3909951162340999</v>
      </c>
      <c r="N667" s="15">
        <v>2.3584764506759499</v>
      </c>
      <c r="O667" s="15">
        <v>3.9596729554317598</v>
      </c>
      <c r="P667" s="15">
        <v>4.8736542773369402</v>
      </c>
      <c r="Q667" s="15">
        <v>3.8047115602915702</v>
      </c>
      <c r="R667" s="15">
        <v>2.2620181765728802</v>
      </c>
      <c r="S667" s="15">
        <v>0.46124353481998898</v>
      </c>
      <c r="T667" s="15">
        <v>0.15738112530644999</v>
      </c>
      <c r="U667" s="15">
        <v>0.266737247673066</v>
      </c>
      <c r="V667" s="15">
        <v>0</v>
      </c>
      <c r="W667" s="15">
        <v>0</v>
      </c>
      <c r="X667" s="15">
        <v>0.87564455704527799</v>
      </c>
      <c r="Y667" s="15">
        <v>9.1197617812219703E-2</v>
      </c>
      <c r="Z667" s="15">
        <v>2.33630619995869E-2</v>
      </c>
      <c r="AA667" s="15">
        <v>-0.19727194424847899</v>
      </c>
      <c r="AB667" s="15">
        <v>6.7302909599103497E-2</v>
      </c>
      <c r="AC667" s="15">
        <v>9.9955127000574295E-2</v>
      </c>
      <c r="AE667">
        <f t="array" ref="AE667">IF(COUNTIF('Cost regression results'!$H$7:$H$10,1)=0,EXP(SUMPRODUCT(--B667:AC667,TRANSPOSE('Cost regression results'!$H$3:$H$30)))/(1+EXP(SUMPRODUCT(--B667:AC667,TRANSPOSE('Cost regression results'!$H$3:$H$30)))),1)</f>
        <v>0.11828751287150432</v>
      </c>
      <c r="AF667">
        <f>'cost part 2 bs coef'!AE667</f>
        <v>2402.1622979421404</v>
      </c>
      <c r="AG667">
        <f t="shared" si="10"/>
        <v>284.14580373727335</v>
      </c>
    </row>
    <row r="668" spans="1:33" x14ac:dyDescent="0.3">
      <c r="A668">
        <v>667</v>
      </c>
      <c r="B668" s="15">
        <v>-2.2645956277182901</v>
      </c>
      <c r="C668" s="15">
        <v>2.2072334307902901</v>
      </c>
      <c r="D668" s="15">
        <v>3.2918740763032699</v>
      </c>
      <c r="E668" s="15">
        <v>2.4553219067413199</v>
      </c>
      <c r="F668" s="15">
        <v>0</v>
      </c>
      <c r="G668" s="15">
        <v>0</v>
      </c>
      <c r="H668" s="15">
        <v>0</v>
      </c>
      <c r="I668" s="15">
        <v>0</v>
      </c>
      <c r="J668" s="15">
        <v>5.2002178138409398</v>
      </c>
      <c r="K668" s="15">
        <v>4.3363431174733904</v>
      </c>
      <c r="L668" s="15">
        <v>4.5088413004947396</v>
      </c>
      <c r="M668" s="15">
        <v>2.8650475000904199</v>
      </c>
      <c r="N668" s="15">
        <v>2.41894393795741</v>
      </c>
      <c r="O668" s="15">
        <v>3.8457646411641</v>
      </c>
      <c r="P668" s="15">
        <v>3.9454204746805801</v>
      </c>
      <c r="Q668" s="15">
        <v>3.8371456566295699</v>
      </c>
      <c r="R668" s="15">
        <v>2.5249637143336998</v>
      </c>
      <c r="S668" s="15">
        <v>0.46703875939700201</v>
      </c>
      <c r="T668" s="15">
        <v>0.21156216446815501</v>
      </c>
      <c r="U668" s="15">
        <v>0.293004735376593</v>
      </c>
      <c r="V668" s="15">
        <v>0</v>
      </c>
      <c r="W668" s="15">
        <v>0</v>
      </c>
      <c r="X668" s="15">
        <v>0.96769836296273903</v>
      </c>
      <c r="Y668" s="15">
        <v>0.124384210347042</v>
      </c>
      <c r="Z668" s="15">
        <v>2.1987441133224501E-2</v>
      </c>
      <c r="AA668" s="15">
        <v>-0.226523078259775</v>
      </c>
      <c r="AB668" s="15">
        <v>0.15979586205618099</v>
      </c>
      <c r="AC668" s="15">
        <v>0.102620236939523</v>
      </c>
      <c r="AE668">
        <f t="array" ref="AE668">IF(COUNTIF('Cost regression results'!$H$7:$H$10,1)=0,EXP(SUMPRODUCT(--B668:AC668,TRANSPOSE('Cost regression results'!$H$3:$H$30)))/(1+EXP(SUMPRODUCT(--B668:AC668,TRANSPOSE('Cost regression results'!$H$3:$H$30)))),1)</f>
        <v>0.11220386768743591</v>
      </c>
      <c r="AF668">
        <f>'cost part 2 bs coef'!AE668</f>
        <v>2535.1459708598418</v>
      </c>
      <c r="AG668">
        <f t="shared" si="10"/>
        <v>284.45318308269395</v>
      </c>
    </row>
    <row r="669" spans="1:33" x14ac:dyDescent="0.3">
      <c r="A669">
        <v>668</v>
      </c>
      <c r="B669" s="15">
        <v>-2.1553484992330199</v>
      </c>
      <c r="C669" s="15">
        <v>2.02793077654517</v>
      </c>
      <c r="D669" s="15">
        <v>3.2080386083552801</v>
      </c>
      <c r="E669" s="15">
        <v>2.37193682011076</v>
      </c>
      <c r="F669" s="15">
        <v>0</v>
      </c>
      <c r="G669" s="15">
        <v>0</v>
      </c>
      <c r="H669" s="15">
        <v>0</v>
      </c>
      <c r="I669" s="15">
        <v>0</v>
      </c>
      <c r="J669" s="15">
        <v>5.2693396694655501</v>
      </c>
      <c r="K669" s="15">
        <v>4.9351175380993704</v>
      </c>
      <c r="L669" s="15">
        <v>3.8327819084033599</v>
      </c>
      <c r="M669" s="15">
        <v>2.6438553998321099</v>
      </c>
      <c r="N669" s="15">
        <v>2.4540287154824201</v>
      </c>
      <c r="O669" s="15">
        <v>4.00616056973662</v>
      </c>
      <c r="P669" s="15">
        <v>5.0560347254131104</v>
      </c>
      <c r="Q669" s="15">
        <v>3.5907917032772398</v>
      </c>
      <c r="R669" s="15">
        <v>1.6881753105986701</v>
      </c>
      <c r="S669" s="15">
        <v>0.492785702721103</v>
      </c>
      <c r="T669" s="15">
        <v>0.10403054936447401</v>
      </c>
      <c r="U669" s="15">
        <v>0.22165780003093</v>
      </c>
      <c r="V669" s="15">
        <v>0</v>
      </c>
      <c r="W669" s="15">
        <v>0</v>
      </c>
      <c r="X669" s="15">
        <v>1.0288547765999301</v>
      </c>
      <c r="Y669" s="15">
        <v>8.4201252979005894E-2</v>
      </c>
      <c r="Z669" s="15">
        <v>1.9282663079441702E-2</v>
      </c>
      <c r="AA669" s="15">
        <v>-0.23342497449958499</v>
      </c>
      <c r="AB669" s="15">
        <v>0.146571969659512</v>
      </c>
      <c r="AC669" s="15">
        <v>0.119902651881861</v>
      </c>
      <c r="AE669">
        <f t="array" ref="AE669">IF(COUNTIF('Cost regression results'!$H$7:$H$10,1)=0,EXP(SUMPRODUCT(--B669:AC669,TRANSPOSE('Cost regression results'!$H$3:$H$30)))/(1+EXP(SUMPRODUCT(--B669:AC669,TRANSPOSE('Cost regression results'!$H$3:$H$30)))),1)</f>
        <v>0.112563864471941</v>
      </c>
      <c r="AF669">
        <f>'cost part 2 bs coef'!AE669</f>
        <v>2517.7829835803459</v>
      </c>
      <c r="AG669">
        <f t="shared" si="10"/>
        <v>283.41138253349732</v>
      </c>
    </row>
    <row r="670" spans="1:33" x14ac:dyDescent="0.3">
      <c r="A670">
        <v>669</v>
      </c>
      <c r="B670" s="15">
        <v>-2.1281723434059598</v>
      </c>
      <c r="C670" s="15">
        <v>2.0329461731548202</v>
      </c>
      <c r="D670" s="15">
        <v>3.6259147903738098</v>
      </c>
      <c r="E670" s="15">
        <v>2.7566285997728301</v>
      </c>
      <c r="F670" s="15">
        <v>0</v>
      </c>
      <c r="G670" s="15">
        <v>0</v>
      </c>
      <c r="H670" s="15">
        <v>0</v>
      </c>
      <c r="I670" s="15">
        <v>0</v>
      </c>
      <c r="J670" s="15">
        <v>4.6420591169055196</v>
      </c>
      <c r="K670" s="15">
        <v>4.58601377013325</v>
      </c>
      <c r="L670" s="15">
        <v>4.5280060353784704</v>
      </c>
      <c r="M670" s="15">
        <v>2.7963558025958402</v>
      </c>
      <c r="N670" s="15">
        <v>2.6179478906788298</v>
      </c>
      <c r="O670" s="15">
        <v>4.1160773779477298</v>
      </c>
      <c r="P670" s="15">
        <v>4.2796698226786001</v>
      </c>
      <c r="Q670" s="15">
        <v>3.9496732375825001</v>
      </c>
      <c r="R670" s="15">
        <v>1.40989048728921</v>
      </c>
      <c r="S670" s="15">
        <v>0.68821744215403602</v>
      </c>
      <c r="T670" s="15">
        <v>0.117780296942243</v>
      </c>
      <c r="U670" s="15">
        <v>0.198239230140422</v>
      </c>
      <c r="V670" s="15">
        <v>0</v>
      </c>
      <c r="W670" s="15">
        <v>0</v>
      </c>
      <c r="X670" s="15">
        <v>0.92885516108867505</v>
      </c>
      <c r="Y670" s="15">
        <v>9.6231862043995198E-2</v>
      </c>
      <c r="Z670" s="15">
        <v>1.5715016703935301E-2</v>
      </c>
      <c r="AA670" s="15">
        <v>-0.133910002482893</v>
      </c>
      <c r="AB670" s="15">
        <v>3.3540073452614401E-2</v>
      </c>
      <c r="AC670" s="15">
        <v>7.78444406880692E-2</v>
      </c>
      <c r="AE670">
        <f t="array" ref="AE670">IF(COUNTIF('Cost regression results'!$H$7:$H$10,1)=0,EXP(SUMPRODUCT(--B670:AC670,TRANSPOSE('Cost regression results'!$H$3:$H$30)))/(1+EXP(SUMPRODUCT(--B670:AC670,TRANSPOSE('Cost regression results'!$H$3:$H$30)))),1)</f>
        <v>0.11697507414964417</v>
      </c>
      <c r="AF670">
        <f>'cost part 2 bs coef'!AE670</f>
        <v>2422.7043963798469</v>
      </c>
      <c r="AG670">
        <f t="shared" si="10"/>
        <v>283.39602640920151</v>
      </c>
    </row>
    <row r="671" spans="1:33" x14ac:dyDescent="0.3">
      <c r="A671">
        <v>670</v>
      </c>
      <c r="B671" s="15">
        <v>-2.3325109046771999</v>
      </c>
      <c r="C671" s="15">
        <v>2.3319688882472001</v>
      </c>
      <c r="D671" s="15">
        <v>3.8251423289156898</v>
      </c>
      <c r="E671" s="15">
        <v>2.9912144879828699</v>
      </c>
      <c r="F671" s="15">
        <v>0</v>
      </c>
      <c r="G671" s="15">
        <v>0</v>
      </c>
      <c r="H671" s="15">
        <v>0</v>
      </c>
      <c r="I671" s="15">
        <v>0</v>
      </c>
      <c r="J671" s="15">
        <v>4.8495520769258897</v>
      </c>
      <c r="K671" s="15">
        <v>4.1189052245465101</v>
      </c>
      <c r="L671" s="15">
        <v>4.5294883451951202</v>
      </c>
      <c r="M671" s="15">
        <v>2.9899310854760199</v>
      </c>
      <c r="N671" s="15">
        <v>2.4697242343776602</v>
      </c>
      <c r="O671" s="15">
        <v>3.9929693162106399</v>
      </c>
      <c r="P671" s="15">
        <v>4.96406774435488</v>
      </c>
      <c r="Q671" s="15">
        <v>3.8517827812943102</v>
      </c>
      <c r="R671" s="15">
        <v>1.8388134062672901</v>
      </c>
      <c r="S671" s="15">
        <v>0.66292124722773205</v>
      </c>
      <c r="T671" s="15">
        <v>0.18529526490324399</v>
      </c>
      <c r="U671" s="15">
        <v>0.32836717457154202</v>
      </c>
      <c r="V671" s="15">
        <v>0</v>
      </c>
      <c r="W671" s="15">
        <v>0</v>
      </c>
      <c r="X671" s="15">
        <v>0.94137461656170396</v>
      </c>
      <c r="Y671" s="15">
        <v>0.168506196057639</v>
      </c>
      <c r="Z671" s="15">
        <v>2.1315939568994299E-2</v>
      </c>
      <c r="AA671" s="15">
        <v>-0.21813418066088899</v>
      </c>
      <c r="AB671" s="15">
        <v>0.12571732695689899</v>
      </c>
      <c r="AC671" s="15">
        <v>0.108386289591913</v>
      </c>
      <c r="AE671">
        <f t="array" ref="AE671">IF(COUNTIF('Cost regression results'!$H$7:$H$10,1)=0,EXP(SUMPRODUCT(--B671:AC671,TRANSPOSE('Cost regression results'!$H$3:$H$30)))/(1+EXP(SUMPRODUCT(--B671:AC671,TRANSPOSE('Cost regression results'!$H$3:$H$30)))),1)</f>
        <v>0.10320251934627793</v>
      </c>
      <c r="AF671">
        <f>'cost part 2 bs coef'!AE671</f>
        <v>2482.2562903197095</v>
      </c>
      <c r="AG671">
        <f t="shared" si="10"/>
        <v>256.17510282413991</v>
      </c>
    </row>
    <row r="672" spans="1:33" x14ac:dyDescent="0.3">
      <c r="A672">
        <v>671</v>
      </c>
      <c r="B672" s="15">
        <v>-2.1220829210033099</v>
      </c>
      <c r="C672" s="15">
        <v>2.12079009885549</v>
      </c>
      <c r="D672" s="15">
        <v>2.9581415036548302</v>
      </c>
      <c r="E672" s="15">
        <v>2.74590545078309</v>
      </c>
      <c r="F672" s="15">
        <v>0</v>
      </c>
      <c r="G672" s="15">
        <v>0</v>
      </c>
      <c r="H672" s="15">
        <v>0</v>
      </c>
      <c r="I672" s="15">
        <v>0</v>
      </c>
      <c r="J672" s="15">
        <v>4.9237712525581303</v>
      </c>
      <c r="K672" s="15">
        <v>4.5338259362272497</v>
      </c>
      <c r="L672" s="15">
        <v>3.8896411185913</v>
      </c>
      <c r="M672" s="15">
        <v>2.6896709559858598</v>
      </c>
      <c r="N672" s="15">
        <v>2.4066672666287001</v>
      </c>
      <c r="O672" s="15">
        <v>4.0417052001494804</v>
      </c>
      <c r="P672" s="15">
        <v>4.3719443989254696</v>
      </c>
      <c r="Q672" s="15">
        <v>3.84398323093128</v>
      </c>
      <c r="R672" s="15">
        <v>1.1364515050322199</v>
      </c>
      <c r="S672" s="15">
        <v>0.84488249390467496</v>
      </c>
      <c r="T672" s="15">
        <v>0.15255360542987201</v>
      </c>
      <c r="U672" s="15">
        <v>0.23290701871518399</v>
      </c>
      <c r="V672" s="15">
        <v>0</v>
      </c>
      <c r="W672" s="15">
        <v>0</v>
      </c>
      <c r="X672" s="15">
        <v>0.92061339150200605</v>
      </c>
      <c r="Y672" s="15">
        <v>8.5506758704998506E-2</v>
      </c>
      <c r="Z672" s="15">
        <v>1.82800679740165E-2</v>
      </c>
      <c r="AA672" s="15">
        <v>-0.230919026333406</v>
      </c>
      <c r="AB672" s="15">
        <v>0.10392089785616899</v>
      </c>
      <c r="AC672" s="15">
        <v>6.3216831520680805E-2</v>
      </c>
      <c r="AE672">
        <f t="array" ref="AE672">IF(COUNTIF('Cost regression results'!$H$7:$H$10,1)=0,EXP(SUMPRODUCT(--B672:AC672,TRANSPOSE('Cost regression results'!$H$3:$H$30)))/(1+EXP(SUMPRODUCT(--B672:AC672,TRANSPOSE('Cost regression results'!$H$3:$H$30)))),1)</f>
        <v>0.12107117103647937</v>
      </c>
      <c r="AF672">
        <f>'cost part 2 bs coef'!AE672</f>
        <v>2563.6190438728568</v>
      </c>
      <c r="AG672">
        <f t="shared" si="10"/>
        <v>310.38035973310633</v>
      </c>
    </row>
    <row r="673" spans="1:33" x14ac:dyDescent="0.3">
      <c r="A673">
        <v>672</v>
      </c>
      <c r="B673" s="15">
        <v>-2.1682029016579998</v>
      </c>
      <c r="C673" s="15">
        <v>2.1495491455754001</v>
      </c>
      <c r="D673" s="15">
        <v>3.18210785868312</v>
      </c>
      <c r="E673" s="15">
        <v>2.3554590390258299</v>
      </c>
      <c r="F673" s="15">
        <v>0</v>
      </c>
      <c r="G673" s="15">
        <v>0</v>
      </c>
      <c r="H673" s="15">
        <v>0</v>
      </c>
      <c r="I673" s="15">
        <v>0</v>
      </c>
      <c r="J673" s="15">
        <v>4.7714593240207499</v>
      </c>
      <c r="K673" s="15">
        <v>4.6133073394209196</v>
      </c>
      <c r="L673" s="15">
        <v>4.3260872086101001</v>
      </c>
      <c r="M673" s="15">
        <v>2.8250434475078898</v>
      </c>
      <c r="N673" s="15">
        <v>2.35082736408497</v>
      </c>
      <c r="O673" s="15">
        <v>3.8013910687095902</v>
      </c>
      <c r="P673" s="15">
        <v>4.8457212472194602</v>
      </c>
      <c r="Q673" s="15">
        <v>3.8236900237778499</v>
      </c>
      <c r="R673" s="15">
        <v>1.5225436534699099</v>
      </c>
      <c r="S673" s="15">
        <v>0.73471243388325203</v>
      </c>
      <c r="T673" s="15">
        <v>0.120875302776252</v>
      </c>
      <c r="U673" s="15">
        <v>0.266997781839176</v>
      </c>
      <c r="V673" s="15">
        <v>0</v>
      </c>
      <c r="W673" s="15">
        <v>0</v>
      </c>
      <c r="X673" s="15">
        <v>1.00256521426011</v>
      </c>
      <c r="Y673" s="15">
        <v>6.6982688749661706E-2</v>
      </c>
      <c r="Z673" s="15">
        <v>2.03108118741482E-2</v>
      </c>
      <c r="AA673" s="15">
        <v>-0.194903783136118</v>
      </c>
      <c r="AB673" s="15">
        <v>0.11668218052576</v>
      </c>
      <c r="AC673" s="15">
        <v>7.6741165692398597E-2</v>
      </c>
      <c r="AE673">
        <f t="array" ref="AE673">IF(COUNTIF('Cost regression results'!$H$7:$H$10,1)=0,EXP(SUMPRODUCT(--B673:AC673,TRANSPOSE('Cost regression results'!$H$3:$H$30)))/(1+EXP(SUMPRODUCT(--B673:AC673,TRANSPOSE('Cost regression results'!$H$3:$H$30)))),1)</f>
        <v>0.11289099421997037</v>
      </c>
      <c r="AF673">
        <f>'cost part 2 bs coef'!AE673</f>
        <v>2475.4033789377054</v>
      </c>
      <c r="AG673">
        <f t="shared" si="10"/>
        <v>279.45074854375162</v>
      </c>
    </row>
    <row r="674" spans="1:33" x14ac:dyDescent="0.3">
      <c r="A674">
        <v>673</v>
      </c>
      <c r="B674" s="15">
        <v>-2.2187605177285099</v>
      </c>
      <c r="C674" s="15">
        <v>2.4013801648994701</v>
      </c>
      <c r="D674" s="15">
        <v>3.1889853871831502</v>
      </c>
      <c r="E674" s="15">
        <v>2.6651277827149902</v>
      </c>
      <c r="F674" s="15">
        <v>0</v>
      </c>
      <c r="G674" s="15">
        <v>0</v>
      </c>
      <c r="H674" s="15">
        <v>0</v>
      </c>
      <c r="I674" s="15">
        <v>0</v>
      </c>
      <c r="J674" s="15">
        <v>5.3363125609666904</v>
      </c>
      <c r="K674" s="15">
        <v>4.2633067438663499</v>
      </c>
      <c r="L674" s="15">
        <v>4.34183528052995</v>
      </c>
      <c r="M674" s="15">
        <v>2.5780950196484098</v>
      </c>
      <c r="N674" s="15">
        <v>2.6077967974250802</v>
      </c>
      <c r="O674" s="15">
        <v>4.2230123601073197</v>
      </c>
      <c r="P674" s="15">
        <v>4.65953718412685</v>
      </c>
      <c r="Q674" s="15">
        <v>3.9478313218507899</v>
      </c>
      <c r="R674" s="15">
        <v>1.6019819612794099</v>
      </c>
      <c r="S674" s="15">
        <v>0.57557345304846996</v>
      </c>
      <c r="T674" s="15">
        <v>0.114418429989347</v>
      </c>
      <c r="U674" s="15">
        <v>0.25860032283154999</v>
      </c>
      <c r="V674" s="15">
        <v>0</v>
      </c>
      <c r="W674" s="15">
        <v>0</v>
      </c>
      <c r="X674" s="15">
        <v>1.0821302996189299</v>
      </c>
      <c r="Y674" s="15">
        <v>9.8009751132200507E-2</v>
      </c>
      <c r="Z674" s="15">
        <v>2.10477148189985E-2</v>
      </c>
      <c r="AA674" s="15">
        <v>-0.18878898948275499</v>
      </c>
      <c r="AB674" s="15">
        <v>8.4514017979888806E-2</v>
      </c>
      <c r="AC674" s="15">
        <v>0.14946800268309199</v>
      </c>
      <c r="AE674">
        <f t="array" ref="AE674">IF(COUNTIF('Cost regression results'!$H$7:$H$10,1)=0,EXP(SUMPRODUCT(--B674:AC674,TRANSPOSE('Cost regression results'!$H$3:$H$30)))/(1+EXP(SUMPRODUCT(--B674:AC674,TRANSPOSE('Cost regression results'!$H$3:$H$30)))),1)</f>
        <v>0.10725656275906972</v>
      </c>
      <c r="AF674">
        <f>'cost part 2 bs coef'!AE674</f>
        <v>2556.7839754255574</v>
      </c>
      <c r="AG674">
        <f t="shared" si="10"/>
        <v>274.23186092161507</v>
      </c>
    </row>
    <row r="675" spans="1:33" x14ac:dyDescent="0.3">
      <c r="A675">
        <v>674</v>
      </c>
      <c r="B675" s="15">
        <v>-2.19787828853203</v>
      </c>
      <c r="C675" s="15">
        <v>1.9096664027301</v>
      </c>
      <c r="D675" s="15">
        <v>3.1298775461376498</v>
      </c>
      <c r="E675" s="15">
        <v>2.49800527939012</v>
      </c>
      <c r="F675" s="15">
        <v>0</v>
      </c>
      <c r="G675" s="15">
        <v>0</v>
      </c>
      <c r="H675" s="15">
        <v>0</v>
      </c>
      <c r="I675" s="15">
        <v>0</v>
      </c>
      <c r="J675" s="15">
        <v>4.7374264803661896</v>
      </c>
      <c r="K675" s="15">
        <v>4.6756138396848597</v>
      </c>
      <c r="L675" s="15">
        <v>4.0944089331632503</v>
      </c>
      <c r="M675" s="15">
        <v>2.7547376044136298</v>
      </c>
      <c r="N675" s="15">
        <v>2.3869823865066602</v>
      </c>
      <c r="O675" s="15">
        <v>3.90030198084074</v>
      </c>
      <c r="P675" s="15">
        <v>5.0581463548133501</v>
      </c>
      <c r="Q675" s="15">
        <v>3.8748666450325699</v>
      </c>
      <c r="R675" s="15">
        <v>1.3675743716994799</v>
      </c>
      <c r="S675" s="15">
        <v>0.59989633501615403</v>
      </c>
      <c r="T675" s="15">
        <v>0.13649444749773201</v>
      </c>
      <c r="U675" s="15">
        <v>0.26989528624430598</v>
      </c>
      <c r="V675" s="15">
        <v>0</v>
      </c>
      <c r="W675" s="15">
        <v>0</v>
      </c>
      <c r="X675" s="15">
        <v>1.0081135007903399</v>
      </c>
      <c r="Y675" s="15">
        <v>6.3838577475513802E-2</v>
      </c>
      <c r="Z675" s="15">
        <v>2.3334114566661901E-2</v>
      </c>
      <c r="AA675" s="15">
        <v>-0.185027245841869</v>
      </c>
      <c r="AB675" s="15">
        <v>8.6980482867257999E-2</v>
      </c>
      <c r="AC675" s="15">
        <v>0.120153645225768</v>
      </c>
      <c r="AE675">
        <f t="array" ref="AE675">IF(COUNTIF('Cost regression results'!$H$7:$H$10,1)=0,EXP(SUMPRODUCT(--B675:AC675,TRANSPOSE('Cost regression results'!$H$3:$H$30)))/(1+EXP(SUMPRODUCT(--B675:AC675,TRANSPOSE('Cost regression results'!$H$3:$H$30)))),1)</f>
        <v>0.11128147915082641</v>
      </c>
      <c r="AF675">
        <f>'cost part 2 bs coef'!AE675</f>
        <v>2469.2392118710832</v>
      </c>
      <c r="AG675">
        <f t="shared" si="10"/>
        <v>274.78059187423497</v>
      </c>
    </row>
    <row r="676" spans="1:33" x14ac:dyDescent="0.3">
      <c r="A676">
        <v>675</v>
      </c>
      <c r="B676" s="15">
        <v>-2.24842393887165</v>
      </c>
      <c r="C676" s="15">
        <v>2.2016594311245199</v>
      </c>
      <c r="D676" s="15">
        <v>4.00539330246467</v>
      </c>
      <c r="E676" s="15">
        <v>2.4815481342104899</v>
      </c>
      <c r="F676" s="15">
        <v>0</v>
      </c>
      <c r="G676" s="15">
        <v>0</v>
      </c>
      <c r="H676" s="15">
        <v>0</v>
      </c>
      <c r="I676" s="15">
        <v>0</v>
      </c>
      <c r="J676" s="15">
        <v>4.72705815364949</v>
      </c>
      <c r="K676" s="15">
        <v>4.3846656009758203</v>
      </c>
      <c r="L676" s="15">
        <v>4.1349256208252303</v>
      </c>
      <c r="M676" s="15">
        <v>2.9714778437259999</v>
      </c>
      <c r="N676" s="15">
        <v>2.3289206313494799</v>
      </c>
      <c r="O676" s="15">
        <v>3.9324551996593602</v>
      </c>
      <c r="P676" s="15">
        <v>4.9814487111048704</v>
      </c>
      <c r="Q676" s="15">
        <v>3.7570314374607499</v>
      </c>
      <c r="R676" s="15">
        <v>1.56709276260078</v>
      </c>
      <c r="S676" s="15">
        <v>0.62862720681807005</v>
      </c>
      <c r="T676" s="15">
        <v>0.174020897222359</v>
      </c>
      <c r="U676" s="15">
        <v>0.27867876790989399</v>
      </c>
      <c r="V676" s="15">
        <v>0</v>
      </c>
      <c r="W676" s="15">
        <v>0</v>
      </c>
      <c r="X676" s="15">
        <v>0.90284729069389402</v>
      </c>
      <c r="Y676" s="15">
        <v>0.115736541926402</v>
      </c>
      <c r="Z676" s="15">
        <v>2.5907070546987598E-2</v>
      </c>
      <c r="AA676" s="15">
        <v>-0.17429106706646499</v>
      </c>
      <c r="AB676" s="15">
        <v>0.11616833183285399</v>
      </c>
      <c r="AC676" s="15">
        <v>0.11047802787651501</v>
      </c>
      <c r="AE676">
        <f t="array" ref="AE676">IF(COUNTIF('Cost regression results'!$H$7:$H$10,1)=0,EXP(SUMPRODUCT(--B676:AC676,TRANSPOSE('Cost regression results'!$H$3:$H$30)))/(1+EXP(SUMPRODUCT(--B676:AC676,TRANSPOSE('Cost regression results'!$H$3:$H$30)))),1)</f>
        <v>0.10982420730859713</v>
      </c>
      <c r="AF676">
        <f>'cost part 2 bs coef'!AE676</f>
        <v>2571.163456241547</v>
      </c>
      <c r="AG676">
        <f t="shared" si="10"/>
        <v>282.37598844256075</v>
      </c>
    </row>
    <row r="677" spans="1:33" x14ac:dyDescent="0.3">
      <c r="A677">
        <v>676</v>
      </c>
      <c r="B677" s="15">
        <v>-2.08489274558515</v>
      </c>
      <c r="C677" s="15">
        <v>2.3920875352195798</v>
      </c>
      <c r="D677" s="15">
        <v>3.20880569380313</v>
      </c>
      <c r="E677" s="15">
        <v>2.8058889757001899</v>
      </c>
      <c r="F677" s="15">
        <v>0</v>
      </c>
      <c r="G677" s="15">
        <v>0</v>
      </c>
      <c r="H677" s="15">
        <v>0</v>
      </c>
      <c r="I677" s="15">
        <v>0</v>
      </c>
      <c r="J677" s="15">
        <v>4.5952169884162704</v>
      </c>
      <c r="K677" s="15">
        <v>4.5289119084496496</v>
      </c>
      <c r="L677" s="15">
        <v>3.6981249143694801</v>
      </c>
      <c r="M677" s="15">
        <v>2.9613970154503599</v>
      </c>
      <c r="N677" s="15">
        <v>2.3812780285416002</v>
      </c>
      <c r="O677" s="15">
        <v>4.0512384607793903</v>
      </c>
      <c r="P677" s="15">
        <v>5.4548714969078302</v>
      </c>
      <c r="Q677" s="15">
        <v>3.7501753035913401</v>
      </c>
      <c r="R677" s="15">
        <v>1.75344144152384</v>
      </c>
      <c r="S677" s="15">
        <v>0.535178186658544</v>
      </c>
      <c r="T677" s="15">
        <v>0.193810515354048</v>
      </c>
      <c r="U677" s="15">
        <v>0.30880433560577802</v>
      </c>
      <c r="V677" s="15">
        <v>0</v>
      </c>
      <c r="W677" s="15">
        <v>0</v>
      </c>
      <c r="X677" s="15">
        <v>1.1220532842215101</v>
      </c>
      <c r="Y677" s="15">
        <v>6.5786957941062305E-2</v>
      </c>
      <c r="Z677" s="15">
        <v>2.1725626926123301E-2</v>
      </c>
      <c r="AA677" s="15">
        <v>-0.30103277627734099</v>
      </c>
      <c r="AB677" s="15">
        <v>8.18300638749834E-2</v>
      </c>
      <c r="AC677" s="15">
        <v>5.36330104309167E-2</v>
      </c>
      <c r="AE677">
        <f t="array" ref="AE677">IF(COUNTIF('Cost regression results'!$H$7:$H$10,1)=0,EXP(SUMPRODUCT(--B677:AC677,TRANSPOSE('Cost regression results'!$H$3:$H$30)))/(1+EXP(SUMPRODUCT(--B677:AC677,TRANSPOSE('Cost regression results'!$H$3:$H$30)))),1)</f>
        <v>0.1293982063043306</v>
      </c>
      <c r="AF677">
        <f>'cost part 2 bs coef'!AE677</f>
        <v>2535.1332311728906</v>
      </c>
      <c r="AG677">
        <f t="shared" si="10"/>
        <v>328.04169285627393</v>
      </c>
    </row>
    <row r="678" spans="1:33" x14ac:dyDescent="0.3">
      <c r="A678">
        <v>677</v>
      </c>
      <c r="B678" s="15">
        <v>-2.3388473432315999</v>
      </c>
      <c r="C678" s="15">
        <v>2.26794355590653</v>
      </c>
      <c r="D678" s="15">
        <v>3.3441981460821699</v>
      </c>
      <c r="E678" s="15">
        <v>2.4143737763645299</v>
      </c>
      <c r="F678" s="15">
        <v>0</v>
      </c>
      <c r="G678" s="15">
        <v>0</v>
      </c>
      <c r="H678" s="15">
        <v>0</v>
      </c>
      <c r="I678" s="15">
        <v>0</v>
      </c>
      <c r="J678" s="15">
        <v>5.1467348946711198</v>
      </c>
      <c r="K678" s="15">
        <v>4.6617833844646102</v>
      </c>
      <c r="L678" s="15">
        <v>4.3721118640203001</v>
      </c>
      <c r="M678" s="15">
        <v>3.0329334369730199</v>
      </c>
      <c r="N678" s="15">
        <v>2.7077208923758298</v>
      </c>
      <c r="O678" s="15">
        <v>3.9153894452315599</v>
      </c>
      <c r="P678" s="15">
        <v>4.5546556321878899</v>
      </c>
      <c r="Q678" s="15">
        <v>3.8505501299579898</v>
      </c>
      <c r="R678" s="15">
        <v>1.6550122895086601</v>
      </c>
      <c r="S678" s="15">
        <v>0.57295553098140095</v>
      </c>
      <c r="T678" s="15">
        <v>0.208265117987224</v>
      </c>
      <c r="U678" s="15">
        <v>0.29079863307420201</v>
      </c>
      <c r="V678" s="15">
        <v>0</v>
      </c>
      <c r="W678" s="15">
        <v>0</v>
      </c>
      <c r="X678" s="15">
        <v>0.85631074824075704</v>
      </c>
      <c r="Y678" s="15">
        <v>0.20479999800273099</v>
      </c>
      <c r="Z678" s="15">
        <v>2.13636111919361E-2</v>
      </c>
      <c r="AA678" s="15">
        <v>-0.14354255879733399</v>
      </c>
      <c r="AB678" s="15">
        <v>0.11415463255732</v>
      </c>
      <c r="AC678" s="15">
        <v>7.1428485407885198E-2</v>
      </c>
      <c r="AE678">
        <f t="array" ref="AE678">IF(COUNTIF('Cost regression results'!$H$7:$H$10,1)=0,EXP(SUMPRODUCT(--B678:AC678,TRANSPOSE('Cost regression results'!$H$3:$H$30)))/(1+EXP(SUMPRODUCT(--B678:AC678,TRANSPOSE('Cost regression results'!$H$3:$H$30)))),1)</f>
        <v>0.10474903381476754</v>
      </c>
      <c r="AF678">
        <f>'cost part 2 bs coef'!AE678</f>
        <v>2510.9327929984011</v>
      </c>
      <c r="AG678">
        <f t="shared" si="10"/>
        <v>263.01778404039823</v>
      </c>
    </row>
    <row r="679" spans="1:33" x14ac:dyDescent="0.3">
      <c r="A679">
        <v>678</v>
      </c>
      <c r="B679" s="15">
        <v>-2.2007006992073799</v>
      </c>
      <c r="C679" s="15">
        <v>1.89253729633775</v>
      </c>
      <c r="D679" s="15">
        <v>4.0038818538870702</v>
      </c>
      <c r="E679" s="15">
        <v>2.7411914487034901</v>
      </c>
      <c r="F679" s="15">
        <v>0</v>
      </c>
      <c r="G679" s="15">
        <v>0</v>
      </c>
      <c r="H679" s="15">
        <v>0</v>
      </c>
      <c r="I679" s="15">
        <v>0</v>
      </c>
      <c r="J679" s="15">
        <v>4.7842579066050703</v>
      </c>
      <c r="K679" s="15">
        <v>4.3078695682552999</v>
      </c>
      <c r="L679" s="15">
        <v>4.0054961613532996</v>
      </c>
      <c r="M679" s="15">
        <v>2.6581208823210898</v>
      </c>
      <c r="N679" s="15">
        <v>2.5782213069603901</v>
      </c>
      <c r="O679" s="15">
        <v>4.0149385674386204</v>
      </c>
      <c r="P679" s="15">
        <v>4.7560279379130401</v>
      </c>
      <c r="Q679" s="15">
        <v>3.65241092346304</v>
      </c>
      <c r="R679" s="15">
        <v>1.76756098126938</v>
      </c>
      <c r="S679" s="15">
        <v>0.65764624970538299</v>
      </c>
      <c r="T679" s="15">
        <v>0.14593568510645699</v>
      </c>
      <c r="U679" s="15">
        <v>0.259316101075386</v>
      </c>
      <c r="V679" s="15">
        <v>0</v>
      </c>
      <c r="W679" s="15">
        <v>0</v>
      </c>
      <c r="X679" s="15">
        <v>0.999706212376543</v>
      </c>
      <c r="Y679" s="15">
        <v>2.41956344433077E-2</v>
      </c>
      <c r="Z679" s="15">
        <v>2.2338750454085898E-2</v>
      </c>
      <c r="AA679" s="15">
        <v>-0.23960659691046601</v>
      </c>
      <c r="AB679" s="15">
        <v>0.172762295659489</v>
      </c>
      <c r="AC679" s="15">
        <v>0.147473793158339</v>
      </c>
      <c r="AE679">
        <f t="array" ref="AE679">IF(COUNTIF('Cost regression results'!$H$7:$H$10,1)=0,EXP(SUMPRODUCT(--B679:AC679,TRANSPOSE('Cost regression results'!$H$3:$H$30)))/(1+EXP(SUMPRODUCT(--B679:AC679,TRANSPOSE('Cost regression results'!$H$3:$H$30)))),1)</f>
        <v>0.11200703494253478</v>
      </c>
      <c r="AF679">
        <f>'cost part 2 bs coef'!AE679</f>
        <v>2537.486252098603</v>
      </c>
      <c r="AG679">
        <f t="shared" si="10"/>
        <v>284.21631130500987</v>
      </c>
    </row>
    <row r="680" spans="1:33" x14ac:dyDescent="0.3">
      <c r="A680">
        <v>679</v>
      </c>
      <c r="B680" s="15">
        <v>-2.24566651350225</v>
      </c>
      <c r="C680" s="15">
        <v>1.9344298389656001</v>
      </c>
      <c r="D680" s="15">
        <v>3.82640869951297</v>
      </c>
      <c r="E680" s="15">
        <v>2.4325700294338</v>
      </c>
      <c r="F680" s="15">
        <v>0</v>
      </c>
      <c r="G680" s="15">
        <v>0</v>
      </c>
      <c r="H680" s="15">
        <v>0</v>
      </c>
      <c r="I680" s="15">
        <v>0</v>
      </c>
      <c r="J680" s="15">
        <v>4.8008765696408</v>
      </c>
      <c r="K680" s="15">
        <v>4.1487581298992904</v>
      </c>
      <c r="L680" s="15">
        <v>4.4598402991778503</v>
      </c>
      <c r="M680" s="15">
        <v>2.8317225869624698</v>
      </c>
      <c r="N680" s="15">
        <v>2.3906561436739802</v>
      </c>
      <c r="O680" s="15">
        <v>3.9315855002811002</v>
      </c>
      <c r="P680" s="15">
        <v>4.9445486752761196</v>
      </c>
      <c r="Q680" s="15">
        <v>3.5969859068550698</v>
      </c>
      <c r="R680" s="15">
        <v>1.80923902910141</v>
      </c>
      <c r="S680" s="15">
        <v>0.52013387533644295</v>
      </c>
      <c r="T680" s="15">
        <v>0.20214420441780501</v>
      </c>
      <c r="U680" s="15">
        <v>0.32793204494749401</v>
      </c>
      <c r="V680" s="15">
        <v>0</v>
      </c>
      <c r="W680" s="15">
        <v>0</v>
      </c>
      <c r="X680" s="15">
        <v>0.94233008314250999</v>
      </c>
      <c r="Y680" s="15">
        <v>5.8103819033056399E-2</v>
      </c>
      <c r="Z680" s="15">
        <v>2.2365260970588999E-2</v>
      </c>
      <c r="AA680" s="15">
        <v>-0.16581015001611399</v>
      </c>
      <c r="AB680" s="15">
        <v>0.128227513195591</v>
      </c>
      <c r="AC680" s="15">
        <v>5.8864069002941201E-2</v>
      </c>
      <c r="AE680">
        <f t="array" ref="AE680">IF(COUNTIF('Cost regression results'!$H$7:$H$10,1)=0,EXP(SUMPRODUCT(--B680:AC680,TRANSPOSE('Cost regression results'!$H$3:$H$30)))/(1+EXP(SUMPRODUCT(--B680:AC680,TRANSPOSE('Cost regression results'!$H$3:$H$30)))),1)</f>
        <v>0.11312827615630457</v>
      </c>
      <c r="AF680">
        <f>'cost part 2 bs coef'!AE680</f>
        <v>2539.4694836685285</v>
      </c>
      <c r="AG680">
        <f t="shared" si="10"/>
        <v>287.28580503896148</v>
      </c>
    </row>
    <row r="681" spans="1:33" x14ac:dyDescent="0.3">
      <c r="A681">
        <v>680</v>
      </c>
      <c r="B681" s="15">
        <v>-2.1716303909037298</v>
      </c>
      <c r="C681" s="15">
        <v>1.79051801768529</v>
      </c>
      <c r="D681" s="15">
        <v>3.87205781058009</v>
      </c>
      <c r="E681" s="15">
        <v>2.4377362034418399</v>
      </c>
      <c r="F681" s="15">
        <v>0</v>
      </c>
      <c r="G681" s="15">
        <v>0</v>
      </c>
      <c r="H681" s="15">
        <v>0</v>
      </c>
      <c r="I681" s="15">
        <v>0</v>
      </c>
      <c r="J681" s="15">
        <v>4.52201840607687</v>
      </c>
      <c r="K681" s="15">
        <v>4.1607994748452297</v>
      </c>
      <c r="L681" s="15">
        <v>4.3918728782838699</v>
      </c>
      <c r="M681" s="15">
        <v>2.9026973809055598</v>
      </c>
      <c r="N681" s="15">
        <v>2.4568731716894798</v>
      </c>
      <c r="O681" s="15">
        <v>4.1475753482814701</v>
      </c>
      <c r="P681" s="15">
        <v>4.5576305423611103</v>
      </c>
      <c r="Q681" s="15">
        <v>3.74479391922738</v>
      </c>
      <c r="R681" s="15">
        <v>1.55826761297826</v>
      </c>
      <c r="S681" s="15">
        <v>0.56143214096405403</v>
      </c>
      <c r="T681" s="15">
        <v>0.15861512704157199</v>
      </c>
      <c r="U681" s="15">
        <v>0.243157845557537</v>
      </c>
      <c r="V681" s="15">
        <v>0</v>
      </c>
      <c r="W681" s="15">
        <v>0</v>
      </c>
      <c r="X681" s="15">
        <v>0.92696822401313494</v>
      </c>
      <c r="Y681" s="15">
        <v>5.8848660291285597E-2</v>
      </c>
      <c r="Z681" s="15">
        <v>2.0533141672006101E-2</v>
      </c>
      <c r="AA681" s="15">
        <v>-0.24951497528077299</v>
      </c>
      <c r="AB681" s="15">
        <v>0.108693774444046</v>
      </c>
      <c r="AC681" s="15">
        <v>9.9958513851391304E-2</v>
      </c>
      <c r="AE681">
        <f t="array" ref="AE681">IF(COUNTIF('Cost regression results'!$H$7:$H$10,1)=0,EXP(SUMPRODUCT(--B681:AC681,TRANSPOSE('Cost regression results'!$H$3:$H$30)))/(1+EXP(SUMPRODUCT(--B681:AC681,TRANSPOSE('Cost regression results'!$H$3:$H$30)))),1)</f>
        <v>0.11635716663160514</v>
      </c>
      <c r="AF681">
        <f>'cost part 2 bs coef'!AE681</f>
        <v>2536.5746727716937</v>
      </c>
      <c r="AG681">
        <f t="shared" si="10"/>
        <v>295.14864187320524</v>
      </c>
    </row>
    <row r="682" spans="1:33" x14ac:dyDescent="0.3">
      <c r="A682">
        <v>681</v>
      </c>
      <c r="B682" s="15">
        <v>-2.15310398551033</v>
      </c>
      <c r="C682" s="15">
        <v>2.3792165287602201</v>
      </c>
      <c r="D682" s="15">
        <v>3.2469775596820698</v>
      </c>
      <c r="E682" s="15">
        <v>2.8143256525492002</v>
      </c>
      <c r="F682" s="15">
        <v>0</v>
      </c>
      <c r="G682" s="15">
        <v>0</v>
      </c>
      <c r="H682" s="15">
        <v>0</v>
      </c>
      <c r="I682" s="15">
        <v>0</v>
      </c>
      <c r="J682" s="15">
        <v>5.0387750150382402</v>
      </c>
      <c r="K682" s="15">
        <v>4.6644514153084504</v>
      </c>
      <c r="L682" s="15">
        <v>3.9584391598148598</v>
      </c>
      <c r="M682" s="15">
        <v>3.0358101785287199</v>
      </c>
      <c r="N682" s="15">
        <v>2.5354561850161299</v>
      </c>
      <c r="O682" s="15">
        <v>4.2266945352106404</v>
      </c>
      <c r="P682" s="15">
        <v>4.7376247420364903</v>
      </c>
      <c r="Q682" s="15">
        <v>3.8713732149498701</v>
      </c>
      <c r="R682" s="15">
        <v>1.9309314066962</v>
      </c>
      <c r="S682" s="15">
        <v>0.58960249912459595</v>
      </c>
      <c r="T682" s="15">
        <v>0.112854210470656</v>
      </c>
      <c r="U682" s="15">
        <v>0.239127072249843</v>
      </c>
      <c r="V682" s="15">
        <v>0</v>
      </c>
      <c r="W682" s="15">
        <v>0</v>
      </c>
      <c r="X682" s="15">
        <v>1.1568443958300101</v>
      </c>
      <c r="Y682" s="15">
        <v>0.118341431103635</v>
      </c>
      <c r="Z682" s="15">
        <v>1.8835126176818099E-2</v>
      </c>
      <c r="AA682" s="15">
        <v>-0.23828056982016699</v>
      </c>
      <c r="AB682" s="15">
        <v>9.2879699701988797E-2</v>
      </c>
      <c r="AC682" s="15">
        <v>0.10066853768982301</v>
      </c>
      <c r="AE682">
        <f t="array" ref="AE682">IF(COUNTIF('Cost regression results'!$H$7:$H$10,1)=0,EXP(SUMPRODUCT(--B682:AC682,TRANSPOSE('Cost regression results'!$H$3:$H$30)))/(1+EXP(SUMPRODUCT(--B682:AC682,TRANSPOSE('Cost regression results'!$H$3:$H$30)))),1)</f>
        <v>0.11370581767734592</v>
      </c>
      <c r="AF682">
        <f>'cost part 2 bs coef'!AE682</f>
        <v>2403.5536304507323</v>
      </c>
      <c r="AG682">
        <f t="shared" si="10"/>
        <v>273.29803088175385</v>
      </c>
    </row>
    <row r="683" spans="1:33" x14ac:dyDescent="0.3">
      <c r="A683">
        <v>682</v>
      </c>
      <c r="B683" s="15">
        <v>-2.2081840554437302</v>
      </c>
      <c r="C683" s="15">
        <v>2.1601016434064202</v>
      </c>
      <c r="D683" s="15">
        <v>3.5784828269245299</v>
      </c>
      <c r="E683" s="15">
        <v>2.73811074140768</v>
      </c>
      <c r="F683" s="15">
        <v>0</v>
      </c>
      <c r="G683" s="15">
        <v>0</v>
      </c>
      <c r="H683" s="15">
        <v>0</v>
      </c>
      <c r="I683" s="15">
        <v>0</v>
      </c>
      <c r="J683" s="15">
        <v>4.8336458666677196</v>
      </c>
      <c r="K683" s="15">
        <v>4.2342191160693901</v>
      </c>
      <c r="L683" s="15">
        <v>4.19359805612023</v>
      </c>
      <c r="M683" s="15">
        <v>2.6638327787615501</v>
      </c>
      <c r="N683" s="15">
        <v>2.5752692399458601</v>
      </c>
      <c r="O683" s="15">
        <v>3.9386935956553302</v>
      </c>
      <c r="P683" s="15">
        <v>4.9418315546026399</v>
      </c>
      <c r="Q683" s="15">
        <v>3.8439978106741899</v>
      </c>
      <c r="R683" s="15">
        <v>2.0279216216167799</v>
      </c>
      <c r="S683" s="15">
        <v>0.67957633314235699</v>
      </c>
      <c r="T683" s="15">
        <v>0.13768005899810501</v>
      </c>
      <c r="U683" s="15">
        <v>0.33957798200627698</v>
      </c>
      <c r="V683" s="15">
        <v>0</v>
      </c>
      <c r="W683" s="15">
        <v>0</v>
      </c>
      <c r="X683" s="15">
        <v>1.22551924698646</v>
      </c>
      <c r="Y683" s="15">
        <v>1.1135014442363899E-2</v>
      </c>
      <c r="Z683" s="15">
        <v>2.5554592705918502E-2</v>
      </c>
      <c r="AA683" s="15">
        <v>-0.177226480251444</v>
      </c>
      <c r="AB683" s="15">
        <v>0.106575180455087</v>
      </c>
      <c r="AC683" s="15">
        <v>0.12753448263315301</v>
      </c>
      <c r="AE683">
        <f t="array" ref="AE683">IF(COUNTIF('Cost regression results'!$H$7:$H$10,1)=0,EXP(SUMPRODUCT(--B683:AC683,TRANSPOSE('Cost regression results'!$H$3:$H$30)))/(1+EXP(SUMPRODUCT(--B683:AC683,TRANSPOSE('Cost regression results'!$H$3:$H$30)))),1)</f>
        <v>0.11023016664152085</v>
      </c>
      <c r="AF683">
        <f>'cost part 2 bs coef'!AE683</f>
        <v>2453.8895879672673</v>
      </c>
      <c r="AG683">
        <f t="shared" si="10"/>
        <v>270.49265820152482</v>
      </c>
    </row>
    <row r="684" spans="1:33" x14ac:dyDescent="0.3">
      <c r="A684">
        <v>683</v>
      </c>
      <c r="B684" s="15">
        <v>-2.2306493725879202</v>
      </c>
      <c r="C684" s="15">
        <v>2.2386188277292902</v>
      </c>
      <c r="D684" s="15">
        <v>3.3311909508537001</v>
      </c>
      <c r="E684" s="15">
        <v>2.30577295973263</v>
      </c>
      <c r="F684" s="15">
        <v>0</v>
      </c>
      <c r="G684" s="15">
        <v>0</v>
      </c>
      <c r="H684" s="15">
        <v>0</v>
      </c>
      <c r="I684" s="15">
        <v>0</v>
      </c>
      <c r="J684" s="15">
        <v>4.8311072219279501</v>
      </c>
      <c r="K684" s="15">
        <v>4.6483443686363897</v>
      </c>
      <c r="L684" s="15">
        <v>4.3642668632851302</v>
      </c>
      <c r="M684" s="15">
        <v>3.2680307524128902</v>
      </c>
      <c r="N684" s="15">
        <v>2.5145101368406801</v>
      </c>
      <c r="O684" s="15">
        <v>3.9468746327378801</v>
      </c>
      <c r="P684" s="15">
        <v>4.8519596249303998</v>
      </c>
      <c r="Q684" s="15">
        <v>3.75220393345105</v>
      </c>
      <c r="R684" s="15">
        <v>2.0975227066526299</v>
      </c>
      <c r="S684" s="15">
        <v>0.57991168397000203</v>
      </c>
      <c r="T684" s="15">
        <v>0.18399369484490499</v>
      </c>
      <c r="U684" s="15">
        <v>0.28920885308846001</v>
      </c>
      <c r="V684" s="15">
        <v>0</v>
      </c>
      <c r="W684" s="15">
        <v>0</v>
      </c>
      <c r="X684" s="15">
        <v>1.0070306737329799</v>
      </c>
      <c r="Y684" s="15">
        <v>0.115349011143365</v>
      </c>
      <c r="Z684" s="15">
        <v>2.1563941784070201E-2</v>
      </c>
      <c r="AA684" s="15">
        <v>-0.20355621527540099</v>
      </c>
      <c r="AB684" s="15">
        <v>0.121852682485659</v>
      </c>
      <c r="AC684" s="15">
        <v>0.115698205265334</v>
      </c>
      <c r="AE684">
        <f t="array" ref="AE684">IF(COUNTIF('Cost regression results'!$H$7:$H$10,1)=0,EXP(SUMPRODUCT(--B684:AC684,TRANSPOSE('Cost regression results'!$H$3:$H$30)))/(1+EXP(SUMPRODUCT(--B684:AC684,TRANSPOSE('Cost regression results'!$H$3:$H$30)))),1)</f>
        <v>0.1128704387774193</v>
      </c>
      <c r="AF684">
        <f>'cost part 2 bs coef'!AE684</f>
        <v>2595.136522069587</v>
      </c>
      <c r="AG684">
        <f t="shared" si="10"/>
        <v>292.91419793330016</v>
      </c>
    </row>
    <row r="685" spans="1:33" x14ac:dyDescent="0.3">
      <c r="A685">
        <v>684</v>
      </c>
      <c r="B685" s="15">
        <v>-2.2549573644776202</v>
      </c>
      <c r="C685" s="15">
        <v>2.1108223900762999</v>
      </c>
      <c r="D685" s="15">
        <v>3.6553832391850598</v>
      </c>
      <c r="E685" s="15">
        <v>2.42953267304833</v>
      </c>
      <c r="F685" s="15">
        <v>0</v>
      </c>
      <c r="G685" s="15">
        <v>0</v>
      </c>
      <c r="H685" s="15">
        <v>0</v>
      </c>
      <c r="I685" s="15">
        <v>0</v>
      </c>
      <c r="J685" s="15">
        <v>4.5883003742058204</v>
      </c>
      <c r="K685" s="15">
        <v>4.9618298421980001</v>
      </c>
      <c r="L685" s="15">
        <v>3.74038779156044</v>
      </c>
      <c r="M685" s="15">
        <v>2.73664388605025</v>
      </c>
      <c r="N685" s="15">
        <v>2.2217349162697002</v>
      </c>
      <c r="O685" s="15">
        <v>4.05810972450056</v>
      </c>
      <c r="P685" s="15">
        <v>4.6277037211398397</v>
      </c>
      <c r="Q685" s="15">
        <v>3.7032984960471298</v>
      </c>
      <c r="R685" s="15">
        <v>1.7141161325312999</v>
      </c>
      <c r="S685" s="15">
        <v>0.67181735315987301</v>
      </c>
      <c r="T685" s="15">
        <v>0.13079686792331599</v>
      </c>
      <c r="U685" s="15">
        <v>0.28669571109338599</v>
      </c>
      <c r="V685" s="15">
        <v>0</v>
      </c>
      <c r="W685" s="15">
        <v>0</v>
      </c>
      <c r="X685" s="15">
        <v>0.98690693552564801</v>
      </c>
      <c r="Y685" s="15">
        <v>0.11521896496327701</v>
      </c>
      <c r="Z685" s="15">
        <v>2.2814028834420599E-2</v>
      </c>
      <c r="AA685" s="15">
        <v>-0.13955465881523299</v>
      </c>
      <c r="AB685" s="15">
        <v>0.104459724232975</v>
      </c>
      <c r="AC685" s="15">
        <v>5.4182569061727297E-2</v>
      </c>
      <c r="AE685">
        <f t="array" ref="AE685">IF(COUNTIF('Cost regression results'!$H$7:$H$10,1)=0,EXP(SUMPRODUCT(--B685:AC685,TRANSPOSE('Cost regression results'!$H$3:$H$30)))/(1+EXP(SUMPRODUCT(--B685:AC685,TRANSPOSE('Cost regression results'!$H$3:$H$30)))),1)</f>
        <v>0.10525711591413628</v>
      </c>
      <c r="AF685">
        <f>'cost part 2 bs coef'!AE685</f>
        <v>2470.5485243549165</v>
      </c>
      <c r="AG685">
        <f t="shared" si="10"/>
        <v>260.04281239952377</v>
      </c>
    </row>
    <row r="686" spans="1:33" x14ac:dyDescent="0.3">
      <c r="A686">
        <v>685</v>
      </c>
      <c r="B686" s="15">
        <v>-2.27594300996889</v>
      </c>
      <c r="C686" s="15">
        <v>2.07780266638032</v>
      </c>
      <c r="D686" s="15">
        <v>3.1003522631258398</v>
      </c>
      <c r="E686" s="15">
        <v>2.68183287917957</v>
      </c>
      <c r="F686" s="15">
        <v>0</v>
      </c>
      <c r="G686" s="15">
        <v>0</v>
      </c>
      <c r="H686" s="15">
        <v>0</v>
      </c>
      <c r="I686" s="15">
        <v>0</v>
      </c>
      <c r="J686" s="15">
        <v>4.8923846908932402</v>
      </c>
      <c r="K686" s="15">
        <v>4.7761691234039203</v>
      </c>
      <c r="L686" s="15">
        <v>4.1489372185471298</v>
      </c>
      <c r="M686" s="15">
        <v>3.1253534517325399</v>
      </c>
      <c r="N686" s="15">
        <v>2.5787339505062401</v>
      </c>
      <c r="O686" s="15">
        <v>3.7783840343535</v>
      </c>
      <c r="P686" s="15">
        <v>4.6881196905885503</v>
      </c>
      <c r="Q686" s="15">
        <v>3.7258680280702201</v>
      </c>
      <c r="R686" s="15">
        <v>2.28942484834187</v>
      </c>
      <c r="S686" s="15">
        <v>0.557478372182863</v>
      </c>
      <c r="T686" s="15">
        <v>0.176167186696428</v>
      </c>
      <c r="U686" s="15">
        <v>0.245525162312349</v>
      </c>
      <c r="V686" s="15">
        <v>0</v>
      </c>
      <c r="W686" s="15">
        <v>0</v>
      </c>
      <c r="X686" s="15">
        <v>1.1139908065305399</v>
      </c>
      <c r="Y686" s="15">
        <v>0.102220740591009</v>
      </c>
      <c r="Z686" s="15">
        <v>2.2788639856950899E-2</v>
      </c>
      <c r="AA686" s="15">
        <v>-0.14662503387003301</v>
      </c>
      <c r="AB686" s="15">
        <v>9.4625893437877001E-2</v>
      </c>
      <c r="AC686" s="15">
        <v>0.15138113180275301</v>
      </c>
      <c r="AE686">
        <f t="array" ref="AE686">IF(COUNTIF('Cost regression results'!$H$7:$H$10,1)=0,EXP(SUMPRODUCT(--B686:AC686,TRANSPOSE('Cost regression results'!$H$3:$H$30)))/(1+EXP(SUMPRODUCT(--B686:AC686,TRANSPOSE('Cost regression results'!$H$3:$H$30)))),1)</f>
        <v>0.10757752744985499</v>
      </c>
      <c r="AF686">
        <f>'cost part 2 bs coef'!AE686</f>
        <v>2492.5322758472657</v>
      </c>
      <c r="AG686">
        <f t="shared" si="10"/>
        <v>268.14045932460874</v>
      </c>
    </row>
    <row r="687" spans="1:33" x14ac:dyDescent="0.3">
      <c r="A687">
        <v>686</v>
      </c>
      <c r="B687" s="15">
        <v>-2.2091891202295599</v>
      </c>
      <c r="C687" s="15">
        <v>2.2210008880827399</v>
      </c>
      <c r="D687" s="15">
        <v>3.6350958749264302</v>
      </c>
      <c r="E687" s="15">
        <v>2.7329595532468201</v>
      </c>
      <c r="F687" s="15">
        <v>0</v>
      </c>
      <c r="G687" s="15">
        <v>0</v>
      </c>
      <c r="H687" s="15">
        <v>0</v>
      </c>
      <c r="I687" s="15">
        <v>0</v>
      </c>
      <c r="J687" s="15">
        <v>4.9443833863015598</v>
      </c>
      <c r="K687" s="15">
        <v>4.3372329176040498</v>
      </c>
      <c r="L687" s="15">
        <v>4.8158105327207696</v>
      </c>
      <c r="M687" s="15">
        <v>2.9792356355431702</v>
      </c>
      <c r="N687" s="15">
        <v>2.2321014749906301</v>
      </c>
      <c r="O687" s="15">
        <v>3.9163292460561099</v>
      </c>
      <c r="P687" s="15">
        <v>4.6146703943896599</v>
      </c>
      <c r="Q687" s="15">
        <v>3.87257951111954</v>
      </c>
      <c r="R687" s="15">
        <v>2.0579603982754802</v>
      </c>
      <c r="S687" s="15">
        <v>0.587619519821586</v>
      </c>
      <c r="T687" s="15">
        <v>0.186627590111</v>
      </c>
      <c r="U687" s="15">
        <v>0.30138750631113498</v>
      </c>
      <c r="V687" s="15">
        <v>0</v>
      </c>
      <c r="W687" s="15">
        <v>0</v>
      </c>
      <c r="X687" s="15">
        <v>0.89710132567999901</v>
      </c>
      <c r="Y687" s="15">
        <v>0.10147651812120199</v>
      </c>
      <c r="Z687" s="15">
        <v>2.1177956468981299E-2</v>
      </c>
      <c r="AA687" s="15">
        <v>-0.23909316152441701</v>
      </c>
      <c r="AB687" s="15">
        <v>0.109769887835534</v>
      </c>
      <c r="AC687" s="15">
        <v>5.9998325573121403E-2</v>
      </c>
      <c r="AE687">
        <f t="array" ref="AE687">IF(COUNTIF('Cost regression results'!$H$7:$H$10,1)=0,EXP(SUMPRODUCT(--B687:AC687,TRANSPOSE('Cost regression results'!$H$3:$H$30)))/(1+EXP(SUMPRODUCT(--B687:AC687,TRANSPOSE('Cost regression results'!$H$3:$H$30)))),1)</f>
        <v>0.11533316398019852</v>
      </c>
      <c r="AF687">
        <f>'cost part 2 bs coef'!AE687</f>
        <v>2432.2826198926577</v>
      </c>
      <c r="AG687">
        <f t="shared" si="10"/>
        <v>280.52285024626678</v>
      </c>
    </row>
    <row r="688" spans="1:33" x14ac:dyDescent="0.3">
      <c r="A688">
        <v>687</v>
      </c>
      <c r="B688" s="15">
        <v>-2.20917056123769</v>
      </c>
      <c r="C688" s="15">
        <v>2.2116101966303101</v>
      </c>
      <c r="D688" s="15">
        <v>3.82402506777062</v>
      </c>
      <c r="E688" s="15">
        <v>2.7514853043476202</v>
      </c>
      <c r="F688" s="15">
        <v>0</v>
      </c>
      <c r="G688" s="15">
        <v>0</v>
      </c>
      <c r="H688" s="15">
        <v>0</v>
      </c>
      <c r="I688" s="15">
        <v>0</v>
      </c>
      <c r="J688" s="15">
        <v>5.3962584795466402</v>
      </c>
      <c r="K688" s="15">
        <v>4.1564254330683399</v>
      </c>
      <c r="L688" s="15">
        <v>3.94463882245768</v>
      </c>
      <c r="M688" s="15">
        <v>2.8059756389019501</v>
      </c>
      <c r="N688" s="15">
        <v>2.38537507181857</v>
      </c>
      <c r="O688" s="15">
        <v>3.9969923367065099</v>
      </c>
      <c r="P688" s="15">
        <v>4.9537149408654297</v>
      </c>
      <c r="Q688" s="15">
        <v>3.6825572708637302</v>
      </c>
      <c r="R688" s="15">
        <v>1.97805043202821</v>
      </c>
      <c r="S688" s="15">
        <v>0.58293058306930801</v>
      </c>
      <c r="T688" s="15">
        <v>8.2046641664081293E-2</v>
      </c>
      <c r="U688" s="15">
        <v>0.25717178643142102</v>
      </c>
      <c r="V688" s="15">
        <v>0</v>
      </c>
      <c r="W688" s="15">
        <v>0</v>
      </c>
      <c r="X688" s="15">
        <v>0.84234784687469599</v>
      </c>
      <c r="Y688" s="15">
        <v>0.12928128758339899</v>
      </c>
      <c r="Z688" s="15">
        <v>2.2058842932423599E-2</v>
      </c>
      <c r="AA688" s="15">
        <v>-0.21690917242372801</v>
      </c>
      <c r="AB688" s="15">
        <v>0.171621096870193</v>
      </c>
      <c r="AC688" s="15">
        <v>9.1155181523059597E-2</v>
      </c>
      <c r="AE688">
        <f t="array" ref="AE688">IF(COUNTIF('Cost regression results'!$H$7:$H$10,1)=0,EXP(SUMPRODUCT(--B688:AC688,TRANSPOSE('Cost regression results'!$H$3:$H$30)))/(1+EXP(SUMPRODUCT(--B688:AC688,TRANSPOSE('Cost regression results'!$H$3:$H$30)))),1)</f>
        <v>0.1050280321440123</v>
      </c>
      <c r="AF688">
        <f>'cost part 2 bs coef'!AE688</f>
        <v>2476.5222518489118</v>
      </c>
      <c r="AG688">
        <f t="shared" si="10"/>
        <v>260.10425867254924</v>
      </c>
    </row>
    <row r="689" spans="1:33" x14ac:dyDescent="0.3">
      <c r="A689">
        <v>688</v>
      </c>
      <c r="B689" s="15">
        <v>-2.2373147789996302</v>
      </c>
      <c r="C689" s="15">
        <v>1.69378930525158</v>
      </c>
      <c r="D689" s="15">
        <v>3.1582991185429798</v>
      </c>
      <c r="E689" s="15">
        <v>2.6809757750267802</v>
      </c>
      <c r="F689" s="15">
        <v>0</v>
      </c>
      <c r="G689" s="15">
        <v>0</v>
      </c>
      <c r="H689" s="15">
        <v>0</v>
      </c>
      <c r="I689" s="15">
        <v>0</v>
      </c>
      <c r="J689" s="15">
        <v>5.1648270191163101</v>
      </c>
      <c r="K689" s="15">
        <v>4.2619431520065501</v>
      </c>
      <c r="L689" s="15">
        <v>4.0296130315427998</v>
      </c>
      <c r="M689" s="15">
        <v>2.5868550410989299</v>
      </c>
      <c r="N689" s="15">
        <v>2.5149173826417202</v>
      </c>
      <c r="O689" s="15">
        <v>3.9709346600209101</v>
      </c>
      <c r="P689" s="15">
        <v>4.0142426223783003</v>
      </c>
      <c r="Q689" s="15">
        <v>3.8658682130634201</v>
      </c>
      <c r="R689" s="15">
        <v>1.0046998362795201</v>
      </c>
      <c r="S689" s="15">
        <v>0.59068126268080301</v>
      </c>
      <c r="T689" s="15">
        <v>0.142103737539237</v>
      </c>
      <c r="U689" s="15">
        <v>0.27422473474117298</v>
      </c>
      <c r="V689" s="15">
        <v>0</v>
      </c>
      <c r="W689" s="15">
        <v>0</v>
      </c>
      <c r="X689" s="15">
        <v>0.97486884897409698</v>
      </c>
      <c r="Y689" s="15">
        <v>8.4433006875368505E-2</v>
      </c>
      <c r="Z689" s="15">
        <v>2.1240923568646701E-2</v>
      </c>
      <c r="AA689" s="15">
        <v>-0.20349474425434599</v>
      </c>
      <c r="AB689" s="15">
        <v>0.16404353191792601</v>
      </c>
      <c r="AC689" s="15">
        <v>0.13872519288173599</v>
      </c>
      <c r="AE689">
        <f t="array" ref="AE689">IF(COUNTIF('Cost regression results'!$H$7:$H$10,1)=0,EXP(SUMPRODUCT(--B689:AC689,TRANSPOSE('Cost regression results'!$H$3:$H$30)))/(1+EXP(SUMPRODUCT(--B689:AC689,TRANSPOSE('Cost regression results'!$H$3:$H$30)))),1)</f>
        <v>0.10812098214563061</v>
      </c>
      <c r="AF689">
        <f>'cost part 2 bs coef'!AE689</f>
        <v>2599.6029689929574</v>
      </c>
      <c r="AG689">
        <f t="shared" si="10"/>
        <v>281.07162619621585</v>
      </c>
    </row>
    <row r="690" spans="1:33" x14ac:dyDescent="0.3">
      <c r="A690">
        <v>689</v>
      </c>
      <c r="B690" s="15">
        <v>-2.2776409307897598</v>
      </c>
      <c r="C690" s="15">
        <v>1.5643750565735199</v>
      </c>
      <c r="D690" s="15">
        <v>4.1266587703091302</v>
      </c>
      <c r="E690" s="15">
        <v>2.6806034536610102</v>
      </c>
      <c r="F690" s="15">
        <v>0</v>
      </c>
      <c r="G690" s="15">
        <v>0</v>
      </c>
      <c r="H690" s="15">
        <v>0</v>
      </c>
      <c r="I690" s="15">
        <v>0</v>
      </c>
      <c r="J690" s="15">
        <v>4.6870491956596396</v>
      </c>
      <c r="K690" s="15">
        <v>4.4214543129757198</v>
      </c>
      <c r="L690" s="15">
        <v>4.4702819755777901</v>
      </c>
      <c r="M690" s="15">
        <v>2.6524882074501099</v>
      </c>
      <c r="N690" s="15">
        <v>2.2064326754955998</v>
      </c>
      <c r="O690" s="15">
        <v>3.7575795523537598</v>
      </c>
      <c r="P690" s="15">
        <v>4.54768821045701</v>
      </c>
      <c r="Q690" s="15">
        <v>3.8896838401247402</v>
      </c>
      <c r="R690" s="15">
        <v>1.64834312865239</v>
      </c>
      <c r="S690" s="15">
        <v>0.61006243207996202</v>
      </c>
      <c r="T690" s="15">
        <v>0.16200425275910599</v>
      </c>
      <c r="U690" s="15">
        <v>0.34780448731359997</v>
      </c>
      <c r="V690" s="15">
        <v>0</v>
      </c>
      <c r="W690" s="15">
        <v>0</v>
      </c>
      <c r="X690" s="15">
        <v>0.97718998478631003</v>
      </c>
      <c r="Y690" s="15">
        <v>4.8507529582690202E-2</v>
      </c>
      <c r="Z690" s="15">
        <v>2.4310765307821301E-2</v>
      </c>
      <c r="AA690" s="15">
        <v>-0.15394201529325</v>
      </c>
      <c r="AB690" s="15">
        <v>0.12512912530741199</v>
      </c>
      <c r="AC690" s="15">
        <v>0.15311332907133901</v>
      </c>
      <c r="AE690">
        <f t="array" ref="AE690">IF(COUNTIF('Cost regression results'!$H$7:$H$10,1)=0,EXP(SUMPRODUCT(--B690:AC690,TRANSPOSE('Cost regression results'!$H$3:$H$30)))/(1+EXP(SUMPRODUCT(--B690:AC690,TRANSPOSE('Cost regression results'!$H$3:$H$30)))),1)</f>
        <v>0.10596328145960439</v>
      </c>
      <c r="AF690">
        <f>'cost part 2 bs coef'!AE690</f>
        <v>2534.2137101951566</v>
      </c>
      <c r="AG690">
        <f t="shared" si="10"/>
        <v>268.53360065219766</v>
      </c>
    </row>
    <row r="691" spans="1:33" x14ac:dyDescent="0.3">
      <c r="A691">
        <v>690</v>
      </c>
      <c r="B691" s="15">
        <v>-2.2752790116171102</v>
      </c>
      <c r="C691" s="15">
        <v>2.2134383532544</v>
      </c>
      <c r="D691" s="15">
        <v>3.6258575098638</v>
      </c>
      <c r="E691" s="15">
        <v>2.6358389084691498</v>
      </c>
      <c r="F691" s="15">
        <v>0</v>
      </c>
      <c r="G691" s="15">
        <v>0</v>
      </c>
      <c r="H691" s="15">
        <v>0</v>
      </c>
      <c r="I691" s="15">
        <v>0</v>
      </c>
      <c r="J691" s="15">
        <v>5.4266176180245598</v>
      </c>
      <c r="K691" s="15">
        <v>4.2659707721922304</v>
      </c>
      <c r="L691" s="15">
        <v>4.0509417935802103</v>
      </c>
      <c r="M691" s="15">
        <v>3.3553836741395302</v>
      </c>
      <c r="N691" s="15">
        <v>2.5693261878426501</v>
      </c>
      <c r="O691" s="15">
        <v>3.8795797652389301</v>
      </c>
      <c r="P691" s="15">
        <v>4.1272478475547301</v>
      </c>
      <c r="Q691" s="15">
        <v>3.8173142597907299</v>
      </c>
      <c r="R691" s="15">
        <v>1.91401639101728</v>
      </c>
      <c r="S691" s="15">
        <v>0.45309566991625899</v>
      </c>
      <c r="T691" s="15">
        <v>0.208690093582651</v>
      </c>
      <c r="U691" s="15">
        <v>0.19881373627944399</v>
      </c>
      <c r="V691" s="15">
        <v>0</v>
      </c>
      <c r="W691" s="15">
        <v>0</v>
      </c>
      <c r="X691" s="15">
        <v>1.12028547434212</v>
      </c>
      <c r="Y691" s="15">
        <v>9.8035477178401803E-2</v>
      </c>
      <c r="Z691" s="15">
        <v>2.22501651071202E-2</v>
      </c>
      <c r="AA691" s="15">
        <v>-0.21758941264583301</v>
      </c>
      <c r="AB691" s="15">
        <v>0.14432622565821501</v>
      </c>
      <c r="AC691" s="15">
        <v>0.145543958034966</v>
      </c>
      <c r="AE691">
        <f t="array" ref="AE691">IF(COUNTIF('Cost regression results'!$H$7:$H$10,1)=0,EXP(SUMPRODUCT(--B691:AC691,TRANSPOSE('Cost regression results'!$H$3:$H$30)))/(1+EXP(SUMPRODUCT(--B691:AC691,TRANSPOSE('Cost regression results'!$H$3:$H$30)))),1)</f>
        <v>0.1108425075683625</v>
      </c>
      <c r="AF691">
        <f>'cost part 2 bs coef'!AE691</f>
        <v>2465.2091863441788</v>
      </c>
      <c r="AG691">
        <f t="shared" si="10"/>
        <v>273.2499678949514</v>
      </c>
    </row>
    <row r="692" spans="1:33" x14ac:dyDescent="0.3">
      <c r="A692">
        <v>691</v>
      </c>
      <c r="B692" s="15">
        <v>-2.16579422108678</v>
      </c>
      <c r="C692" s="15">
        <v>2.1675467742480499</v>
      </c>
      <c r="D692" s="15">
        <v>3.4356005631292899</v>
      </c>
      <c r="E692" s="15">
        <v>2.5030091753899799</v>
      </c>
      <c r="F692" s="15">
        <v>0</v>
      </c>
      <c r="G692" s="15">
        <v>0</v>
      </c>
      <c r="H692" s="15">
        <v>0</v>
      </c>
      <c r="I692" s="15">
        <v>0</v>
      </c>
      <c r="J692" s="15">
        <v>5.0689907605156197</v>
      </c>
      <c r="K692" s="15">
        <v>4.3124134168764003</v>
      </c>
      <c r="L692" s="15">
        <v>4.6880079388773597</v>
      </c>
      <c r="M692" s="15">
        <v>3.1202934045403099</v>
      </c>
      <c r="N692" s="15">
        <v>2.5725930086000899</v>
      </c>
      <c r="O692" s="15">
        <v>4.2097061170017298</v>
      </c>
      <c r="P692" s="15">
        <v>5.00331936667187</v>
      </c>
      <c r="Q692" s="15">
        <v>3.9229981868721802</v>
      </c>
      <c r="R692" s="15">
        <v>1.7502843319763299</v>
      </c>
      <c r="S692" s="15">
        <v>0.69970593905678802</v>
      </c>
      <c r="T692" s="15">
        <v>0.18054619875609701</v>
      </c>
      <c r="U692" s="15">
        <v>0.226694500231506</v>
      </c>
      <c r="V692" s="15">
        <v>0</v>
      </c>
      <c r="W692" s="15">
        <v>0</v>
      </c>
      <c r="X692" s="15">
        <v>0.96879596424323899</v>
      </c>
      <c r="Y692" s="15">
        <v>7.6101353581436201E-2</v>
      </c>
      <c r="Z692" s="15">
        <v>2.2432512730822699E-2</v>
      </c>
      <c r="AA692" s="15">
        <v>-0.170029120239714</v>
      </c>
      <c r="AB692" s="15">
        <v>5.5566202621543298E-2</v>
      </c>
      <c r="AC692" s="15">
        <v>9.9544923670520896E-2</v>
      </c>
      <c r="AE692">
        <f t="array" ref="AE692">IF(COUNTIF('Cost regression results'!$H$7:$H$10,1)=0,EXP(SUMPRODUCT(--B692:AC692,TRANSPOSE('Cost regression results'!$H$3:$H$30)))/(1+EXP(SUMPRODUCT(--B692:AC692,TRANSPOSE('Cost regression results'!$H$3:$H$30)))),1)</f>
        <v>0.11910313222744182</v>
      </c>
      <c r="AF692">
        <f>'cost part 2 bs coef'!AE692</f>
        <v>2548.733283727865</v>
      </c>
      <c r="AG692">
        <f t="shared" si="10"/>
        <v>303.56211730432187</v>
      </c>
    </row>
    <row r="693" spans="1:33" x14ac:dyDescent="0.3">
      <c r="A693">
        <v>692</v>
      </c>
      <c r="B693" s="15">
        <v>-2.3554649458435502</v>
      </c>
      <c r="C693" s="15">
        <v>1.97708755342428</v>
      </c>
      <c r="D693" s="15">
        <v>3.3060480237727101</v>
      </c>
      <c r="E693" s="15">
        <v>2.6600866112723098</v>
      </c>
      <c r="F693" s="15">
        <v>0</v>
      </c>
      <c r="G693" s="15">
        <v>0</v>
      </c>
      <c r="H693" s="15">
        <v>0</v>
      </c>
      <c r="I693" s="15">
        <v>0</v>
      </c>
      <c r="J693" s="15">
        <v>5.0259465579906202</v>
      </c>
      <c r="K693" s="15">
        <v>4.7951122816962002</v>
      </c>
      <c r="L693" s="15">
        <v>3.4092279522885298</v>
      </c>
      <c r="M693" s="15">
        <v>2.6830028420346199</v>
      </c>
      <c r="N693" s="15">
        <v>2.4017800810213199</v>
      </c>
      <c r="O693" s="15">
        <v>4.0867735412683501</v>
      </c>
      <c r="P693" s="15">
        <v>3.8790188189699801</v>
      </c>
      <c r="Q693" s="15">
        <v>3.9188146130358201</v>
      </c>
      <c r="R693" s="15">
        <v>1.4755831784000599</v>
      </c>
      <c r="S693" s="15">
        <v>0.54996337063907097</v>
      </c>
      <c r="T693" s="15">
        <v>0.19449357789188201</v>
      </c>
      <c r="U693" s="15">
        <v>0.306720161047771</v>
      </c>
      <c r="V693" s="15">
        <v>0</v>
      </c>
      <c r="W693" s="15">
        <v>0</v>
      </c>
      <c r="X693" s="15">
        <v>1.0161417625270299</v>
      </c>
      <c r="Y693" s="15">
        <v>0.10039361987267501</v>
      </c>
      <c r="Z693" s="15">
        <v>2.2068600052565002E-2</v>
      </c>
      <c r="AA693" s="15">
        <v>-0.16444696981238499</v>
      </c>
      <c r="AB693" s="15">
        <v>0.159455873565541</v>
      </c>
      <c r="AC693" s="15">
        <v>0.13691531157762701</v>
      </c>
      <c r="AE693">
        <f t="array" ref="AE693">IF(COUNTIF('Cost regression results'!$H$7:$H$10,1)=0,EXP(SUMPRODUCT(--B693:AC693,TRANSPOSE('Cost regression results'!$H$3:$H$30)))/(1+EXP(SUMPRODUCT(--B693:AC693,TRANSPOSE('Cost regression results'!$H$3:$H$30)))),1)</f>
        <v>0.10188811194570518</v>
      </c>
      <c r="AF693">
        <f>'cost part 2 bs coef'!AE693</f>
        <v>2444.0979088957088</v>
      </c>
      <c r="AG693">
        <f t="shared" si="10"/>
        <v>249.02452134782993</v>
      </c>
    </row>
    <row r="694" spans="1:33" x14ac:dyDescent="0.3">
      <c r="A694">
        <v>693</v>
      </c>
      <c r="B694" s="15">
        <v>-2.3211073106239</v>
      </c>
      <c r="C694" s="15">
        <v>1.98300814176258</v>
      </c>
      <c r="D694" s="15">
        <v>3.67466940818611</v>
      </c>
      <c r="E694" s="15">
        <v>2.8000635713267998</v>
      </c>
      <c r="F694" s="15">
        <v>0</v>
      </c>
      <c r="G694" s="15">
        <v>0</v>
      </c>
      <c r="H694" s="15">
        <v>0</v>
      </c>
      <c r="I694" s="15">
        <v>0</v>
      </c>
      <c r="J694" s="15">
        <v>5.2843238686580998</v>
      </c>
      <c r="K694" s="15">
        <v>4.6964784767776102</v>
      </c>
      <c r="L694" s="15">
        <v>4.1185644564023098</v>
      </c>
      <c r="M694" s="15">
        <v>2.80010802725125</v>
      </c>
      <c r="N694" s="15">
        <v>2.2070412559305499</v>
      </c>
      <c r="O694" s="15">
        <v>3.6580510232690902</v>
      </c>
      <c r="P694" s="15">
        <v>5.0801585409531604</v>
      </c>
      <c r="Q694" s="15">
        <v>3.9168749515779302</v>
      </c>
      <c r="R694" s="15">
        <v>2.47060471492546</v>
      </c>
      <c r="S694" s="15">
        <v>0.62228162604083903</v>
      </c>
      <c r="T694" s="15">
        <v>0.19121802620452599</v>
      </c>
      <c r="U694" s="15">
        <v>0.28790699983343598</v>
      </c>
      <c r="V694" s="15">
        <v>0</v>
      </c>
      <c r="W694" s="15">
        <v>0</v>
      </c>
      <c r="X694" s="15">
        <v>0.96244507467889695</v>
      </c>
      <c r="Y694" s="15">
        <v>0.102088076961772</v>
      </c>
      <c r="Z694" s="15">
        <v>2.5539043914735299E-2</v>
      </c>
      <c r="AA694" s="15">
        <v>-0.14774120294433299</v>
      </c>
      <c r="AB694" s="15">
        <v>0.10711064793226301</v>
      </c>
      <c r="AC694" s="15">
        <v>7.9928602158366793E-2</v>
      </c>
      <c r="AE694">
        <f t="array" ref="AE694">IF(COUNTIF('Cost regression results'!$H$7:$H$10,1)=0,EXP(SUMPRODUCT(--B694:AC694,TRANSPOSE('Cost regression results'!$H$3:$H$30)))/(1+EXP(SUMPRODUCT(--B694:AC694,TRANSPOSE('Cost regression results'!$H$3:$H$30)))),1)</f>
        <v>0.10454010898947806</v>
      </c>
      <c r="AF694">
        <f>'cost part 2 bs coef'!AE694</f>
        <v>2450.9296609732305</v>
      </c>
      <c r="AG694">
        <f t="shared" si="10"/>
        <v>256.22045388368605</v>
      </c>
    </row>
    <row r="695" spans="1:33" x14ac:dyDescent="0.3">
      <c r="A695">
        <v>694</v>
      </c>
      <c r="B695" s="15">
        <v>-2.2910391729098598</v>
      </c>
      <c r="C695" s="15">
        <v>1.6842410765415301</v>
      </c>
      <c r="D695" s="15">
        <v>3.9432018910600899</v>
      </c>
      <c r="E695" s="15">
        <v>2.7005898213760098</v>
      </c>
      <c r="F695" s="15">
        <v>0</v>
      </c>
      <c r="G695" s="15">
        <v>0</v>
      </c>
      <c r="H695" s="15">
        <v>0</v>
      </c>
      <c r="I695" s="15">
        <v>0</v>
      </c>
      <c r="J695" s="15">
        <v>4.6947101335340298</v>
      </c>
      <c r="K695" s="15">
        <v>4.3243626430820301</v>
      </c>
      <c r="L695" s="15">
        <v>4.5387110326572904</v>
      </c>
      <c r="M695" s="15">
        <v>2.9788924338685101</v>
      </c>
      <c r="N695" s="15">
        <v>2.4580743700220999</v>
      </c>
      <c r="O695" s="15">
        <v>3.8514039009780299</v>
      </c>
      <c r="P695" s="15">
        <v>4.4831595562381699</v>
      </c>
      <c r="Q695" s="15">
        <v>3.8974603022619201</v>
      </c>
      <c r="R695" s="15">
        <v>1.6810873302707601</v>
      </c>
      <c r="S695" s="15">
        <v>0.78109523405227599</v>
      </c>
      <c r="T695" s="15">
        <v>0.18232957494632801</v>
      </c>
      <c r="U695" s="15">
        <v>0.27802378966445002</v>
      </c>
      <c r="V695" s="15">
        <v>0</v>
      </c>
      <c r="W695" s="15">
        <v>0</v>
      </c>
      <c r="X695" s="15">
        <v>0.96432509832761504</v>
      </c>
      <c r="Y695" s="15">
        <v>0.10647033038353999</v>
      </c>
      <c r="Z695" s="15">
        <v>2.73569513926833E-2</v>
      </c>
      <c r="AA695" s="15">
        <v>-0.17800687165052201</v>
      </c>
      <c r="AB695" s="15">
        <v>0.14315883553777001</v>
      </c>
      <c r="AC695" s="15">
        <v>8.4448805051507203E-2</v>
      </c>
      <c r="AE695">
        <f t="array" ref="AE695">IF(COUNTIF('Cost regression results'!$H$7:$H$10,1)=0,EXP(SUMPRODUCT(--B695:AC695,TRANSPOSE('Cost regression results'!$H$3:$H$30)))/(1+EXP(SUMPRODUCT(--B695:AC695,TRANSPOSE('Cost regression results'!$H$3:$H$30)))),1)</f>
        <v>0.10641837132444561</v>
      </c>
      <c r="AF695">
        <f>'cost part 2 bs coef'!AE695</f>
        <v>2517.2002079528816</v>
      </c>
      <c r="AG695">
        <f t="shared" si="10"/>
        <v>267.87634642790147</v>
      </c>
    </row>
    <row r="696" spans="1:33" x14ac:dyDescent="0.3">
      <c r="A696">
        <v>695</v>
      </c>
      <c r="B696" s="15">
        <v>-2.2147402484955498</v>
      </c>
      <c r="C696" s="15">
        <v>2.0648073850502402</v>
      </c>
      <c r="D696" s="15">
        <v>2.9963594277929801</v>
      </c>
      <c r="E696" s="15">
        <v>2.8018968893872498</v>
      </c>
      <c r="F696" s="15">
        <v>0</v>
      </c>
      <c r="G696" s="15">
        <v>0</v>
      </c>
      <c r="H696" s="15">
        <v>0</v>
      </c>
      <c r="I696" s="15">
        <v>0</v>
      </c>
      <c r="J696" s="15">
        <v>5.0290860343848696</v>
      </c>
      <c r="K696" s="15">
        <v>4.9746952378437799</v>
      </c>
      <c r="L696" s="15">
        <v>4.2811404707024199</v>
      </c>
      <c r="M696" s="15">
        <v>3.0959845665022199</v>
      </c>
      <c r="N696" s="15">
        <v>2.3148730126898398</v>
      </c>
      <c r="O696" s="15">
        <v>4.0630253530827503</v>
      </c>
      <c r="P696" s="15">
        <v>3.8271710065152398</v>
      </c>
      <c r="Q696" s="15">
        <v>3.92948061953151</v>
      </c>
      <c r="R696" s="15">
        <v>1.9055016073064801</v>
      </c>
      <c r="S696" s="15">
        <v>0.53067830827958895</v>
      </c>
      <c r="T696" s="15">
        <v>0.10445251962242701</v>
      </c>
      <c r="U696" s="15">
        <v>0.34620724294127803</v>
      </c>
      <c r="V696" s="15">
        <v>0</v>
      </c>
      <c r="W696" s="15">
        <v>0</v>
      </c>
      <c r="X696" s="15">
        <v>1.1410701415403</v>
      </c>
      <c r="Y696" s="15">
        <v>0.117152612412511</v>
      </c>
      <c r="Z696" s="15">
        <v>2.2025916858534299E-2</v>
      </c>
      <c r="AA696" s="15">
        <v>-0.212125832731974</v>
      </c>
      <c r="AB696" s="15">
        <v>0.12285592923891001</v>
      </c>
      <c r="AC696" s="15">
        <v>4.7262280025126703E-2</v>
      </c>
      <c r="AE696">
        <f t="array" ref="AE696">IF(COUNTIF('Cost regression results'!$H$7:$H$10,1)=0,EXP(SUMPRODUCT(--B696:AC696,TRANSPOSE('Cost regression results'!$H$3:$H$30)))/(1+EXP(SUMPRODUCT(--B696:AC696,TRANSPOSE('Cost regression results'!$H$3:$H$30)))),1)</f>
        <v>0.10662333770220979</v>
      </c>
      <c r="AF696">
        <f>'cost part 2 bs coef'!AE696</f>
        <v>2492.3167241043921</v>
      </c>
      <c r="AG696">
        <f t="shared" si="10"/>
        <v>265.73912773504782</v>
      </c>
    </row>
    <row r="697" spans="1:33" x14ac:dyDescent="0.3">
      <c r="A697">
        <v>696</v>
      </c>
      <c r="B697" s="15">
        <v>-2.22536833991018</v>
      </c>
      <c r="C697" s="15">
        <v>2.1952906116527302</v>
      </c>
      <c r="D697" s="15">
        <v>4.0223443180337899</v>
      </c>
      <c r="E697" s="15">
        <v>2.9563117553437701</v>
      </c>
      <c r="F697" s="15">
        <v>0</v>
      </c>
      <c r="G697" s="15">
        <v>0</v>
      </c>
      <c r="H697" s="15">
        <v>0</v>
      </c>
      <c r="I697" s="15">
        <v>0</v>
      </c>
      <c r="J697" s="15">
        <v>5.0709647166705203</v>
      </c>
      <c r="K697" s="15">
        <v>4.3378214689448198</v>
      </c>
      <c r="L697" s="15">
        <v>4.2909254362117197</v>
      </c>
      <c r="M697" s="15">
        <v>3.0979835547193399</v>
      </c>
      <c r="N697" s="15">
        <v>2.39259301856747</v>
      </c>
      <c r="O697" s="15">
        <v>4.0501511403300503</v>
      </c>
      <c r="P697" s="15">
        <v>4.2020005148346096</v>
      </c>
      <c r="Q697" s="15">
        <v>3.9716421878595298</v>
      </c>
      <c r="R697" s="15">
        <v>1.98241448028657</v>
      </c>
      <c r="S697" s="15">
        <v>0.598367668729057</v>
      </c>
      <c r="T697" s="15">
        <v>0.19261202812373299</v>
      </c>
      <c r="U697" s="15">
        <v>0.277064515592225</v>
      </c>
      <c r="V697" s="15">
        <v>0</v>
      </c>
      <c r="W697" s="15">
        <v>0</v>
      </c>
      <c r="X697" s="15">
        <v>0.89023805827862901</v>
      </c>
      <c r="Y697" s="15">
        <v>5.3257855743385499E-2</v>
      </c>
      <c r="Z697" s="15">
        <v>2.20971080822202E-2</v>
      </c>
      <c r="AA697" s="15">
        <v>-0.19492589469871199</v>
      </c>
      <c r="AB697" s="15">
        <v>0.13404625300724499</v>
      </c>
      <c r="AC697" s="15">
        <v>0.12876272072393799</v>
      </c>
      <c r="AE697">
        <f t="array" ref="AE697">IF(COUNTIF('Cost regression results'!$H$7:$H$10,1)=0,EXP(SUMPRODUCT(--B697:AC697,TRANSPOSE('Cost regression results'!$H$3:$H$30)))/(1+EXP(SUMPRODUCT(--B697:AC697,TRANSPOSE('Cost regression results'!$H$3:$H$30)))),1)</f>
        <v>0.11423193015622472</v>
      </c>
      <c r="AF697">
        <f>'cost part 2 bs coef'!AE697</f>
        <v>2539.8933316752723</v>
      </c>
      <c r="AG697">
        <f t="shared" si="10"/>
        <v>290.13691766819062</v>
      </c>
    </row>
    <row r="698" spans="1:33" x14ac:dyDescent="0.3">
      <c r="A698">
        <v>697</v>
      </c>
      <c r="B698" s="15">
        <v>-2.2623453996705698</v>
      </c>
      <c r="C698" s="15">
        <v>2.1613767455642598</v>
      </c>
      <c r="D698" s="15">
        <v>3.9237201885474602</v>
      </c>
      <c r="E698" s="15">
        <v>2.5676792869274698</v>
      </c>
      <c r="F698" s="15">
        <v>0</v>
      </c>
      <c r="G698" s="15">
        <v>0</v>
      </c>
      <c r="H698" s="15">
        <v>0</v>
      </c>
      <c r="I698" s="15">
        <v>0</v>
      </c>
      <c r="J698" s="15">
        <v>4.9361509580239904</v>
      </c>
      <c r="K698" s="15">
        <v>4.44781560862089</v>
      </c>
      <c r="L698" s="15">
        <v>4.2096523353566804</v>
      </c>
      <c r="M698" s="15">
        <v>3.0123636832179201</v>
      </c>
      <c r="N698" s="15">
        <v>2.3644197061682499</v>
      </c>
      <c r="O698" s="15">
        <v>4.1285398147454302</v>
      </c>
      <c r="P698" s="15">
        <v>3.5700309234238699</v>
      </c>
      <c r="Q698" s="15">
        <v>3.8139750298486299</v>
      </c>
      <c r="R698" s="15">
        <v>1.6380891104119499</v>
      </c>
      <c r="S698" s="15">
        <v>0.58286712067684598</v>
      </c>
      <c r="T698" s="15">
        <v>0.155252907370895</v>
      </c>
      <c r="U698" s="15">
        <v>0.232956512939857</v>
      </c>
      <c r="V698" s="15">
        <v>0</v>
      </c>
      <c r="W698" s="15">
        <v>0</v>
      </c>
      <c r="X698" s="15">
        <v>1.0795943634346099</v>
      </c>
      <c r="Y698" s="15">
        <v>0.106737747068367</v>
      </c>
      <c r="Z698" s="15">
        <v>1.9086339326633499E-2</v>
      </c>
      <c r="AA698" s="15">
        <v>-0.17689608514347999</v>
      </c>
      <c r="AB698" s="15">
        <v>0.130872643760267</v>
      </c>
      <c r="AC698" s="15">
        <v>9.1486935225778804E-2</v>
      </c>
      <c r="AE698">
        <f t="array" ref="AE698">IF(COUNTIF('Cost regression results'!$H$7:$H$10,1)=0,EXP(SUMPRODUCT(--B698:AC698,TRANSPOSE('Cost regression results'!$H$3:$H$30)))/(1+EXP(SUMPRODUCT(--B698:AC698,TRANSPOSE('Cost regression results'!$H$3:$H$30)))),1)</f>
        <v>0.1071247404779708</v>
      </c>
      <c r="AF698">
        <f>'cost part 2 bs coef'!AE698</f>
        <v>2418.4417137675032</v>
      </c>
      <c r="AG698">
        <f t="shared" si="10"/>
        <v>259.0749409484427</v>
      </c>
    </row>
    <row r="699" spans="1:33" x14ac:dyDescent="0.3">
      <c r="A699">
        <v>698</v>
      </c>
      <c r="B699" s="15">
        <v>-2.2082956498982198</v>
      </c>
      <c r="C699" s="15">
        <v>2.1667849819986902</v>
      </c>
      <c r="D699" s="15">
        <v>4.4376375481443402</v>
      </c>
      <c r="E699" s="15">
        <v>2.4531890085871</v>
      </c>
      <c r="F699" s="15">
        <v>0</v>
      </c>
      <c r="G699" s="15">
        <v>0</v>
      </c>
      <c r="H699" s="15">
        <v>0</v>
      </c>
      <c r="I699" s="15">
        <v>0</v>
      </c>
      <c r="J699" s="15">
        <v>4.9149734463979904</v>
      </c>
      <c r="K699" s="15">
        <v>4.4079284919954</v>
      </c>
      <c r="L699" s="15">
        <v>4.1140321090008101</v>
      </c>
      <c r="M699" s="15">
        <v>2.5836825975175399</v>
      </c>
      <c r="N699" s="15">
        <v>2.31136604300832</v>
      </c>
      <c r="O699" s="15">
        <v>3.8524731452856198</v>
      </c>
      <c r="P699" s="15">
        <v>4.1612266009326699</v>
      </c>
      <c r="Q699" s="15">
        <v>3.8326310196185398</v>
      </c>
      <c r="R699" s="15">
        <v>2.18578895315378</v>
      </c>
      <c r="S699" s="15">
        <v>0.78096228461513695</v>
      </c>
      <c r="T699" s="15">
        <v>0.17442198174781101</v>
      </c>
      <c r="U699" s="15">
        <v>0.30038452391732801</v>
      </c>
      <c r="V699" s="15">
        <v>0</v>
      </c>
      <c r="W699" s="15">
        <v>0</v>
      </c>
      <c r="X699" s="15">
        <v>0.933053675448833</v>
      </c>
      <c r="Y699" s="15">
        <v>7.1590077138235397E-2</v>
      </c>
      <c r="Z699" s="15">
        <v>1.9599516401530501E-2</v>
      </c>
      <c r="AA699" s="15">
        <v>-0.184233450922617</v>
      </c>
      <c r="AB699" s="15">
        <v>0.116620452166733</v>
      </c>
      <c r="AC699" s="15">
        <v>8.00163274862776E-2</v>
      </c>
      <c r="AE699">
        <f t="array" ref="AE699">IF(COUNTIF('Cost regression results'!$H$7:$H$10,1)=0,EXP(SUMPRODUCT(--B699:AC699,TRANSPOSE('Cost regression results'!$H$3:$H$30)))/(1+EXP(SUMPRODUCT(--B699:AC699,TRANSPOSE('Cost regression results'!$H$3:$H$30)))),1)</f>
        <v>0.11429578789929937</v>
      </c>
      <c r="AF699">
        <f>'cost part 2 bs coef'!AE699</f>
        <v>2489.5874118996808</v>
      </c>
      <c r="AG699">
        <f t="shared" si="10"/>
        <v>284.54935478725156</v>
      </c>
    </row>
    <row r="700" spans="1:33" x14ac:dyDescent="0.3">
      <c r="A700">
        <v>699</v>
      </c>
      <c r="B700" s="15">
        <v>-2.1903139813239898</v>
      </c>
      <c r="C700" s="15">
        <v>2.25617859165044</v>
      </c>
      <c r="D700" s="15">
        <v>3.1036803165609199</v>
      </c>
      <c r="E700" s="15">
        <v>2.5523587164460801</v>
      </c>
      <c r="F700" s="15">
        <v>0</v>
      </c>
      <c r="G700" s="15">
        <v>0</v>
      </c>
      <c r="H700" s="15">
        <v>0</v>
      </c>
      <c r="I700" s="15">
        <v>0</v>
      </c>
      <c r="J700" s="15">
        <v>4.8818002349931797</v>
      </c>
      <c r="K700" s="15">
        <v>5.0172738928654201</v>
      </c>
      <c r="L700" s="15">
        <v>4.5436695075163298</v>
      </c>
      <c r="M700" s="15">
        <v>2.9849200182785198</v>
      </c>
      <c r="N700" s="15">
        <v>2.5870193693588499</v>
      </c>
      <c r="O700" s="15">
        <v>3.9654668026986801</v>
      </c>
      <c r="P700" s="15">
        <v>4.2892655437244303</v>
      </c>
      <c r="Q700" s="15">
        <v>4.0775574427596997</v>
      </c>
      <c r="R700" s="15">
        <v>2.2102005175570798</v>
      </c>
      <c r="S700" s="15">
        <v>0.70683898534604195</v>
      </c>
      <c r="T700" s="15">
        <v>0.19178858080880401</v>
      </c>
      <c r="U700" s="15">
        <v>0.27404947728082402</v>
      </c>
      <c r="V700" s="15">
        <v>0</v>
      </c>
      <c r="W700" s="15">
        <v>0</v>
      </c>
      <c r="X700" s="15">
        <v>0.96741693797728601</v>
      </c>
      <c r="Y700" s="15">
        <v>8.6133688589279403E-2</v>
      </c>
      <c r="Z700" s="15">
        <v>1.99910659136622E-2</v>
      </c>
      <c r="AA700" s="15">
        <v>-0.23760382995127699</v>
      </c>
      <c r="AB700" s="15">
        <v>0.11674652498883301</v>
      </c>
      <c r="AC700" s="15">
        <v>0.13742186060394901</v>
      </c>
      <c r="AE700">
        <f t="array" ref="AE700">IF(COUNTIF('Cost regression results'!$H$7:$H$10,1)=0,EXP(SUMPRODUCT(--B700:AC700,TRANSPOSE('Cost regression results'!$H$3:$H$30)))/(1+EXP(SUMPRODUCT(--B700:AC700,TRANSPOSE('Cost regression results'!$H$3:$H$30)))),1)</f>
        <v>0.1178947454250926</v>
      </c>
      <c r="AF700">
        <f>'cost part 2 bs coef'!AE700</f>
        <v>2466.9255160935245</v>
      </c>
      <c r="AG700">
        <f t="shared" si="10"/>
        <v>290.83755570251122</v>
      </c>
    </row>
    <row r="701" spans="1:33" x14ac:dyDescent="0.3">
      <c r="A701">
        <v>700</v>
      </c>
      <c r="B701" s="15">
        <v>-2.1863228832357802</v>
      </c>
      <c r="C701" s="15">
        <v>2.0891080818871099</v>
      </c>
      <c r="D701" s="15">
        <v>3.2055985440536001</v>
      </c>
      <c r="E701" s="15">
        <v>2.51601490489803</v>
      </c>
      <c r="F701" s="15">
        <v>0</v>
      </c>
      <c r="G701" s="15">
        <v>0</v>
      </c>
      <c r="H701" s="15">
        <v>0</v>
      </c>
      <c r="I701" s="15">
        <v>0</v>
      </c>
      <c r="J701" s="15">
        <v>5.09741574529306</v>
      </c>
      <c r="K701" s="15">
        <v>4.1903711430517001</v>
      </c>
      <c r="L701" s="15">
        <v>4.3482733140154499</v>
      </c>
      <c r="M701" s="15">
        <v>2.61674098489596</v>
      </c>
      <c r="N701" s="15">
        <v>2.4327429077552098</v>
      </c>
      <c r="O701" s="15">
        <v>3.8053210944987801</v>
      </c>
      <c r="P701" s="15">
        <v>4.5029065680180098</v>
      </c>
      <c r="Q701" s="15">
        <v>3.7332483590085701</v>
      </c>
      <c r="R701" s="15">
        <v>2.3434713645552101</v>
      </c>
      <c r="S701" s="15">
        <v>0.52982435297763297</v>
      </c>
      <c r="T701" s="15">
        <v>0.184616164862525</v>
      </c>
      <c r="U701" s="15">
        <v>0.222392088816942</v>
      </c>
      <c r="V701" s="15">
        <v>0</v>
      </c>
      <c r="W701" s="15">
        <v>0</v>
      </c>
      <c r="X701" s="15">
        <v>0.88685309974083304</v>
      </c>
      <c r="Y701" s="15">
        <v>7.4468685923632996E-2</v>
      </c>
      <c r="Z701" s="15">
        <v>2.38997780620324E-2</v>
      </c>
      <c r="AA701" s="15">
        <v>-0.217223153404414</v>
      </c>
      <c r="AB701" s="15">
        <v>0.13014733198578299</v>
      </c>
      <c r="AC701" s="15">
        <v>0.102574571626044</v>
      </c>
      <c r="AE701">
        <f t="array" ref="AE701">IF(COUNTIF('Cost regression results'!$H$7:$H$10,1)=0,EXP(SUMPRODUCT(--B701:AC701,TRANSPOSE('Cost regression results'!$H$3:$H$30)))/(1+EXP(SUMPRODUCT(--B701:AC701,TRANSPOSE('Cost regression results'!$H$3:$H$30)))),1)</f>
        <v>0.11728075039240383</v>
      </c>
      <c r="AF701">
        <f>'cost part 2 bs coef'!AE701</f>
        <v>2437.5151802042296</v>
      </c>
      <c r="AG701">
        <f t="shared" si="10"/>
        <v>285.87360942722751</v>
      </c>
    </row>
    <row r="702" spans="1:33" x14ac:dyDescent="0.3">
      <c r="A702">
        <v>701</v>
      </c>
      <c r="B702" s="15">
        <v>-2.2008265245565899</v>
      </c>
      <c r="C702" s="15">
        <v>1.8593806861461399</v>
      </c>
      <c r="D702" s="15">
        <v>3.10589958070923</v>
      </c>
      <c r="E702" s="15">
        <v>2.5230020956097801</v>
      </c>
      <c r="F702" s="15">
        <v>0</v>
      </c>
      <c r="G702" s="15">
        <v>0</v>
      </c>
      <c r="H702" s="15">
        <v>0</v>
      </c>
      <c r="I702" s="15">
        <v>0</v>
      </c>
      <c r="J702" s="15">
        <v>4.6381232846331502</v>
      </c>
      <c r="K702" s="15">
        <v>4.5939638742141904</v>
      </c>
      <c r="L702" s="15">
        <v>4.4624337492082002</v>
      </c>
      <c r="M702" s="15">
        <v>2.9413142468057001</v>
      </c>
      <c r="N702" s="15">
        <v>2.19941142293021</v>
      </c>
      <c r="O702" s="15">
        <v>4.0756770132077902</v>
      </c>
      <c r="P702" s="15">
        <v>4.7154284928425501</v>
      </c>
      <c r="Q702" s="15">
        <v>3.7222525620448099</v>
      </c>
      <c r="R702" s="15">
        <v>1.95425302682113</v>
      </c>
      <c r="S702" s="15">
        <v>0.53534224720429502</v>
      </c>
      <c r="T702" s="15">
        <v>0.160584941494407</v>
      </c>
      <c r="U702" s="15">
        <v>0.294146985318188</v>
      </c>
      <c r="V702" s="15">
        <v>0</v>
      </c>
      <c r="W702" s="15">
        <v>0</v>
      </c>
      <c r="X702" s="15">
        <v>0.82507424092470505</v>
      </c>
      <c r="Y702" s="15">
        <v>8.3420889248068994E-2</v>
      </c>
      <c r="Z702" s="15">
        <v>2.3460630910138201E-2</v>
      </c>
      <c r="AA702" s="15">
        <v>-0.166907642181334</v>
      </c>
      <c r="AB702" s="15">
        <v>8.5971117606125205E-2</v>
      </c>
      <c r="AC702" s="15">
        <v>5.3684198152415603E-2</v>
      </c>
      <c r="AE702">
        <f t="array" ref="AE702">IF(COUNTIF('Cost regression results'!$H$7:$H$10,1)=0,EXP(SUMPRODUCT(--B702:AC702,TRANSPOSE('Cost regression results'!$H$3:$H$30)))/(1+EXP(SUMPRODUCT(--B702:AC702,TRANSPOSE('Cost regression results'!$H$3:$H$30)))),1)</f>
        <v>0.11338074856622722</v>
      </c>
      <c r="AF702">
        <f>'cost part 2 bs coef'!AE702</f>
        <v>2524.2728089165066</v>
      </c>
      <c r="AG702">
        <f t="shared" si="10"/>
        <v>286.20394066032657</v>
      </c>
    </row>
    <row r="703" spans="1:33" x14ac:dyDescent="0.3">
      <c r="A703">
        <v>702</v>
      </c>
      <c r="B703" s="15">
        <v>-2.3514469586122999</v>
      </c>
      <c r="C703" s="15">
        <v>2.1606657761986798</v>
      </c>
      <c r="D703" s="15">
        <v>3.5108649456633199</v>
      </c>
      <c r="E703" s="15">
        <v>2.5663407251176502</v>
      </c>
      <c r="F703" s="15">
        <v>0</v>
      </c>
      <c r="G703" s="15">
        <v>0</v>
      </c>
      <c r="H703" s="15">
        <v>0</v>
      </c>
      <c r="I703" s="15">
        <v>0</v>
      </c>
      <c r="J703" s="15">
        <v>5.2282821663102803</v>
      </c>
      <c r="K703" s="15">
        <v>4.1305979154196404</v>
      </c>
      <c r="L703" s="15">
        <v>4.1968314753904599</v>
      </c>
      <c r="M703" s="15">
        <v>3.1781171754990001</v>
      </c>
      <c r="N703" s="15">
        <v>2.54284235107531</v>
      </c>
      <c r="O703" s="15">
        <v>3.9060313114658798</v>
      </c>
      <c r="P703" s="15">
        <v>4.85884498404989</v>
      </c>
      <c r="Q703" s="15">
        <v>3.8832864130691802</v>
      </c>
      <c r="R703" s="15">
        <v>1.9062425783531201</v>
      </c>
      <c r="S703" s="15">
        <v>0.51617089305122998</v>
      </c>
      <c r="T703" s="15">
        <v>0.26372115172410199</v>
      </c>
      <c r="U703" s="15">
        <v>0.24266432474424099</v>
      </c>
      <c r="V703" s="15">
        <v>0</v>
      </c>
      <c r="W703" s="15">
        <v>0</v>
      </c>
      <c r="X703" s="15">
        <v>1.1179275034232301</v>
      </c>
      <c r="Y703" s="15">
        <v>0.164275522596669</v>
      </c>
      <c r="Z703" s="15">
        <v>2.4741118798636899E-2</v>
      </c>
      <c r="AA703" s="15">
        <v>-0.24003751620289901</v>
      </c>
      <c r="AB703" s="15">
        <v>0.15708091540184399</v>
      </c>
      <c r="AC703" s="15">
        <v>2.9389233473497499E-2</v>
      </c>
      <c r="AE703">
        <f t="array" ref="AE703">IF(COUNTIF('Cost regression results'!$H$7:$H$10,1)=0,EXP(SUMPRODUCT(--B703:AC703,TRANSPOSE('Cost regression results'!$H$3:$H$30)))/(1+EXP(SUMPRODUCT(--B703:AC703,TRANSPOSE('Cost regression results'!$H$3:$H$30)))),1)</f>
        <v>0.10860747974790604</v>
      </c>
      <c r="AF703">
        <f>'cost part 2 bs coef'!AE703</f>
        <v>2534.0633987350111</v>
      </c>
      <c r="AG703">
        <f t="shared" si="10"/>
        <v>275.21823925802266</v>
      </c>
    </row>
    <row r="704" spans="1:33" x14ac:dyDescent="0.3">
      <c r="A704">
        <v>703</v>
      </c>
      <c r="B704" s="15">
        <v>-2.2055405423866401</v>
      </c>
      <c r="C704" s="15">
        <v>2.12801229677296</v>
      </c>
      <c r="D704" s="15">
        <v>3.12646347437849</v>
      </c>
      <c r="E704" s="15">
        <v>2.66002761738747</v>
      </c>
      <c r="F704" s="15">
        <v>0</v>
      </c>
      <c r="G704" s="15">
        <v>0</v>
      </c>
      <c r="H704" s="15">
        <v>0</v>
      </c>
      <c r="I704" s="15">
        <v>0</v>
      </c>
      <c r="J704" s="15">
        <v>5.1095796822391097</v>
      </c>
      <c r="K704" s="15">
        <v>4.4344831860413301</v>
      </c>
      <c r="L704" s="15">
        <v>4.0626278675997796</v>
      </c>
      <c r="M704" s="15">
        <v>2.5177621591991799</v>
      </c>
      <c r="N704" s="15">
        <v>2.2467240657435199</v>
      </c>
      <c r="O704" s="15">
        <v>3.8222320926651201</v>
      </c>
      <c r="P704" s="15">
        <v>4.3564766005764497</v>
      </c>
      <c r="Q704" s="15">
        <v>3.95191444878522</v>
      </c>
      <c r="R704" s="15">
        <v>1.2469182807516599</v>
      </c>
      <c r="S704" s="15">
        <v>0.53756411872673804</v>
      </c>
      <c r="T704" s="15">
        <v>0.121447987018724</v>
      </c>
      <c r="U704" s="15">
        <v>0.28608671565910898</v>
      </c>
      <c r="V704" s="15">
        <v>0</v>
      </c>
      <c r="W704" s="15">
        <v>0</v>
      </c>
      <c r="X704" s="15">
        <v>0.80234848334439901</v>
      </c>
      <c r="Y704" s="15">
        <v>7.0088083446237001E-2</v>
      </c>
      <c r="Z704" s="15">
        <v>2.52934484969684E-2</v>
      </c>
      <c r="AA704" s="15">
        <v>-0.14834284273095</v>
      </c>
      <c r="AB704" s="15">
        <v>0.13165399431729699</v>
      </c>
      <c r="AC704" s="15">
        <v>0.113261766709357</v>
      </c>
      <c r="AE704">
        <f t="array" ref="AE704">IF(COUNTIF('Cost regression results'!$H$7:$H$10,1)=0,EXP(SUMPRODUCT(--B704:AC704,TRANSPOSE('Cost regression results'!$H$3:$H$30)))/(1+EXP(SUMPRODUCT(--B704:AC704,TRANSPOSE('Cost regression results'!$H$3:$H$30)))),1)</f>
        <v>0.10892219088152669</v>
      </c>
      <c r="AF704">
        <f>'cost part 2 bs coef'!AE704</f>
        <v>2384.1613390674538</v>
      </c>
      <c r="AG704">
        <f t="shared" si="10"/>
        <v>259.68807646626146</v>
      </c>
    </row>
    <row r="705" spans="1:33" x14ac:dyDescent="0.3">
      <c r="A705">
        <v>704</v>
      </c>
      <c r="B705" s="15">
        <v>-2.0672474820686499</v>
      </c>
      <c r="C705" s="15">
        <v>2.4173463915212401</v>
      </c>
      <c r="D705" s="15">
        <v>3.5728136491253499</v>
      </c>
      <c r="E705" s="15">
        <v>2.4842798883386901</v>
      </c>
      <c r="F705" s="15">
        <v>0</v>
      </c>
      <c r="G705" s="15">
        <v>0</v>
      </c>
      <c r="H705" s="15">
        <v>0</v>
      </c>
      <c r="I705" s="15">
        <v>0</v>
      </c>
      <c r="J705" s="15">
        <v>4.5626006826546899</v>
      </c>
      <c r="K705" s="15">
        <v>5.0147675041825996</v>
      </c>
      <c r="L705" s="15">
        <v>4.5436197164658099</v>
      </c>
      <c r="M705" s="15">
        <v>2.6710088789140198</v>
      </c>
      <c r="N705" s="15">
        <v>2.2939344923571099</v>
      </c>
      <c r="O705" s="15">
        <v>4.1822821052821597</v>
      </c>
      <c r="P705" s="15">
        <v>4.5539604515454997</v>
      </c>
      <c r="Q705" s="15">
        <v>3.6931762064681899</v>
      </c>
      <c r="R705" s="15">
        <v>2.21865316334996</v>
      </c>
      <c r="S705" s="15">
        <v>0.63210090228971705</v>
      </c>
      <c r="T705" s="15">
        <v>0.12764522538428599</v>
      </c>
      <c r="U705" s="15">
        <v>0.24914653639048601</v>
      </c>
      <c r="V705" s="15">
        <v>0</v>
      </c>
      <c r="W705" s="15">
        <v>0</v>
      </c>
      <c r="X705" s="15">
        <v>0.99237067946937996</v>
      </c>
      <c r="Y705" s="15">
        <v>6.1342870287361198E-2</v>
      </c>
      <c r="Z705" s="15">
        <v>1.8620365023117799E-2</v>
      </c>
      <c r="AA705" s="15">
        <v>-0.22136522809821699</v>
      </c>
      <c r="AB705" s="15">
        <v>5.2297065449719703E-2</v>
      </c>
      <c r="AC705" s="15">
        <v>0.13441105525983499</v>
      </c>
      <c r="AE705">
        <f t="array" ref="AE705">IF(COUNTIF('Cost regression results'!$H$7:$H$10,1)=0,EXP(SUMPRODUCT(--B705:AC705,TRANSPOSE('Cost regression results'!$H$3:$H$30)))/(1+EXP(SUMPRODUCT(--B705:AC705,TRANSPOSE('Cost regression results'!$H$3:$H$30)))),1)</f>
        <v>0.12426615783115985</v>
      </c>
      <c r="AF705">
        <f>'cost part 2 bs coef'!AE705</f>
        <v>2520.8755016670793</v>
      </c>
      <c r="AG705">
        <f t="shared" si="10"/>
        <v>313.25951296286553</v>
      </c>
    </row>
    <row r="706" spans="1:33" x14ac:dyDescent="0.3">
      <c r="A706">
        <v>705</v>
      </c>
      <c r="B706" s="15">
        <v>-2.2673208475087701</v>
      </c>
      <c r="C706" s="15">
        <v>2.0340058037695199</v>
      </c>
      <c r="D706" s="15">
        <v>3.4805057609802499</v>
      </c>
      <c r="E706" s="15">
        <v>2.3373762522355102</v>
      </c>
      <c r="F706" s="15">
        <v>0</v>
      </c>
      <c r="G706" s="15">
        <v>0</v>
      </c>
      <c r="H706" s="15">
        <v>0</v>
      </c>
      <c r="I706" s="15">
        <v>0</v>
      </c>
      <c r="J706" s="15">
        <v>5.0189469665161504</v>
      </c>
      <c r="K706" s="15">
        <v>4.6821692925243203</v>
      </c>
      <c r="L706" s="15">
        <v>4.9951109735782397</v>
      </c>
      <c r="M706" s="15">
        <v>2.5747481341813798</v>
      </c>
      <c r="N706" s="15">
        <v>2.3772462582405098</v>
      </c>
      <c r="O706" s="15">
        <v>4.0825173162614803</v>
      </c>
      <c r="P706" s="15">
        <v>4.5131583392009196</v>
      </c>
      <c r="Q706" s="15">
        <v>3.9133184866947799</v>
      </c>
      <c r="R706" s="15">
        <v>2.3672848450083799</v>
      </c>
      <c r="S706" s="15">
        <v>0.43561819682737302</v>
      </c>
      <c r="T706" s="15">
        <v>0.18061002956132699</v>
      </c>
      <c r="U706" s="15">
        <v>0.28546922109255901</v>
      </c>
      <c r="V706" s="15">
        <v>0</v>
      </c>
      <c r="W706" s="15">
        <v>0</v>
      </c>
      <c r="X706" s="15">
        <v>0.937647047248516</v>
      </c>
      <c r="Y706" s="15">
        <v>8.9762959717998705E-2</v>
      </c>
      <c r="Z706" s="15">
        <v>2.6538982439141601E-2</v>
      </c>
      <c r="AA706" s="15">
        <v>-0.18897963521866901</v>
      </c>
      <c r="AB706" s="15">
        <v>6.9840290314807998E-2</v>
      </c>
      <c r="AC706" s="15">
        <v>0.178229375390692</v>
      </c>
      <c r="AE706">
        <f t="array" ref="AE706">IF(COUNTIF('Cost regression results'!$H$7:$H$10,1)=0,EXP(SUMPRODUCT(--B706:AC706,TRANSPOSE('Cost regression results'!$H$3:$H$30)))/(1+EXP(SUMPRODUCT(--B706:AC706,TRANSPOSE('Cost regression results'!$H$3:$H$30)))),1)</f>
        <v>0.10858390678731002</v>
      </c>
      <c r="AF706">
        <f>'cost part 2 bs coef'!AE706</f>
        <v>2665.7043875159006</v>
      </c>
      <c r="AG706">
        <f t="shared" si="10"/>
        <v>289.45259673654988</v>
      </c>
    </row>
    <row r="707" spans="1:33" x14ac:dyDescent="0.3">
      <c r="A707">
        <v>706</v>
      </c>
      <c r="B707" s="15">
        <v>-2.2399364851461199</v>
      </c>
      <c r="C707" s="15">
        <v>2.1722392433080402</v>
      </c>
      <c r="D707" s="15">
        <v>3.5711085365279498</v>
      </c>
      <c r="E707" s="15">
        <v>2.7977733786357302</v>
      </c>
      <c r="F707" s="15">
        <v>0</v>
      </c>
      <c r="G707" s="15">
        <v>0</v>
      </c>
      <c r="H707" s="15">
        <v>0</v>
      </c>
      <c r="I707" s="15">
        <v>0</v>
      </c>
      <c r="J707" s="15">
        <v>4.6401101085368204</v>
      </c>
      <c r="K707" s="15">
        <v>4.5670458380909498</v>
      </c>
      <c r="L707" s="15">
        <v>4.4935367893120404</v>
      </c>
      <c r="M707" s="15">
        <v>2.3407824149901399</v>
      </c>
      <c r="N707" s="15">
        <v>2.56565292831396</v>
      </c>
      <c r="O707" s="15">
        <v>4.0713333894689603</v>
      </c>
      <c r="P707" s="15">
        <v>4.0097133704340298</v>
      </c>
      <c r="Q707" s="15">
        <v>3.5156060595433098</v>
      </c>
      <c r="R707" s="15">
        <v>2.1730443238280901</v>
      </c>
      <c r="S707" s="15">
        <v>0.67990610446674504</v>
      </c>
      <c r="T707" s="15">
        <v>0.25734494345925701</v>
      </c>
      <c r="U707" s="15">
        <v>0.31958671560033602</v>
      </c>
      <c r="V707" s="15">
        <v>0</v>
      </c>
      <c r="W707" s="15">
        <v>0</v>
      </c>
      <c r="X707" s="15">
        <v>0.89200072900265903</v>
      </c>
      <c r="Y707" s="15">
        <v>0.109229307890212</v>
      </c>
      <c r="Z707" s="15">
        <v>2.1591680300276601E-2</v>
      </c>
      <c r="AA707" s="15">
        <v>-0.25479945538268101</v>
      </c>
      <c r="AB707" s="15">
        <v>0.118602621690042</v>
      </c>
      <c r="AC707" s="15">
        <v>5.2354512943898902E-2</v>
      </c>
      <c r="AE707">
        <f t="array" ref="AE707">IF(COUNTIF('Cost regression results'!$H$7:$H$10,1)=0,EXP(SUMPRODUCT(--B707:AC707,TRANSPOSE('Cost regression results'!$H$3:$H$30)))/(1+EXP(SUMPRODUCT(--B707:AC707,TRANSPOSE('Cost regression results'!$H$3:$H$30)))),1)</f>
        <v>0.11944401745472978</v>
      </c>
      <c r="AF707">
        <f>'cost part 2 bs coef'!AE707</f>
        <v>2421.431343601038</v>
      </c>
      <c r="AG707">
        <f t="shared" ref="AG707:AG770" si="11">AE707*AF707</f>
        <v>289.22548767051217</v>
      </c>
    </row>
    <row r="708" spans="1:33" x14ac:dyDescent="0.3">
      <c r="A708">
        <v>707</v>
      </c>
      <c r="B708" s="15">
        <v>-2.10853181071406</v>
      </c>
      <c r="C708" s="15">
        <v>1.97266192095646</v>
      </c>
      <c r="D708" s="15">
        <v>3.29036969780064</v>
      </c>
      <c r="E708" s="15">
        <v>2.7113879597142398</v>
      </c>
      <c r="F708" s="15">
        <v>0</v>
      </c>
      <c r="G708" s="15">
        <v>0</v>
      </c>
      <c r="H708" s="15">
        <v>0</v>
      </c>
      <c r="I708" s="15">
        <v>0</v>
      </c>
      <c r="J708" s="15">
        <v>5.0954304008717104</v>
      </c>
      <c r="K708" s="15">
        <v>4.5196824415075003</v>
      </c>
      <c r="L708" s="15">
        <v>4.1445167680863104</v>
      </c>
      <c r="M708" s="15">
        <v>2.80937995646961</v>
      </c>
      <c r="N708" s="15">
        <v>2.4946146979028399</v>
      </c>
      <c r="O708" s="15">
        <v>3.9671117446799999</v>
      </c>
      <c r="P708" s="15">
        <v>3.7858768628967301</v>
      </c>
      <c r="Q708" s="15">
        <v>3.7428438446182302</v>
      </c>
      <c r="R708" s="15">
        <v>1.6375290690070701</v>
      </c>
      <c r="S708" s="15">
        <v>0.66667022570230805</v>
      </c>
      <c r="T708" s="15">
        <v>0.114771501771576</v>
      </c>
      <c r="U708" s="15">
        <v>0.24402624910993601</v>
      </c>
      <c r="V708" s="15">
        <v>0</v>
      </c>
      <c r="W708" s="15">
        <v>0</v>
      </c>
      <c r="X708" s="15">
        <v>0.93751770697098702</v>
      </c>
      <c r="Y708" s="15">
        <v>6.7090631737270603E-2</v>
      </c>
      <c r="Z708" s="15">
        <v>2.2669705011884301E-2</v>
      </c>
      <c r="AA708" s="15">
        <v>-0.193460093195709</v>
      </c>
      <c r="AB708" s="15">
        <v>6.10653805381077E-2</v>
      </c>
      <c r="AC708" s="15">
        <v>9.1552953982506499E-2</v>
      </c>
      <c r="AE708">
        <f t="array" ref="AE708">IF(COUNTIF('Cost regression results'!$H$7:$H$10,1)=0,EXP(SUMPRODUCT(--B708:AC708,TRANSPOSE('Cost regression results'!$H$3:$H$30)))/(1+EXP(SUMPRODUCT(--B708:AC708,TRANSPOSE('Cost regression results'!$H$3:$H$30)))),1)</f>
        <v>0.11819562928915013</v>
      </c>
      <c r="AF708">
        <f>'cost part 2 bs coef'!AE708</f>
        <v>2507.3296572732102</v>
      </c>
      <c r="AG708">
        <f t="shared" si="11"/>
        <v>296.35540667675622</v>
      </c>
    </row>
    <row r="709" spans="1:33" x14ac:dyDescent="0.3">
      <c r="A709">
        <v>708</v>
      </c>
      <c r="B709" s="15">
        <v>-2.2160726490027498</v>
      </c>
      <c r="C709" s="15">
        <v>1.99664207973855</v>
      </c>
      <c r="D709" s="15">
        <v>3.0885171060446099</v>
      </c>
      <c r="E709" s="15">
        <v>2.63035307014137</v>
      </c>
      <c r="F709" s="15">
        <v>0</v>
      </c>
      <c r="G709" s="15">
        <v>0</v>
      </c>
      <c r="H709" s="15">
        <v>0</v>
      </c>
      <c r="I709" s="15">
        <v>0</v>
      </c>
      <c r="J709" s="15">
        <v>5.1645839926560102</v>
      </c>
      <c r="K709" s="15">
        <v>4.5940475703324202</v>
      </c>
      <c r="L709" s="15">
        <v>4.7474567956127203</v>
      </c>
      <c r="M709" s="15">
        <v>2.8566766382379098</v>
      </c>
      <c r="N709" s="15">
        <v>2.4717590360886401</v>
      </c>
      <c r="O709" s="15">
        <v>3.8484488868924598</v>
      </c>
      <c r="P709" s="15">
        <v>4.7911780342935</v>
      </c>
      <c r="Q709" s="15">
        <v>3.6955814568485299</v>
      </c>
      <c r="R709" s="15">
        <v>1.8551972222680799</v>
      </c>
      <c r="S709" s="15">
        <v>0.46899162077176598</v>
      </c>
      <c r="T709" s="15">
        <v>0.195285998463685</v>
      </c>
      <c r="U709" s="15">
        <v>0.31247373308154203</v>
      </c>
      <c r="V709" s="15">
        <v>0</v>
      </c>
      <c r="W709" s="15">
        <v>0</v>
      </c>
      <c r="X709" s="15">
        <v>0.928310909176294</v>
      </c>
      <c r="Y709" s="15">
        <v>2.8207002461520001E-2</v>
      </c>
      <c r="Z709" s="15">
        <v>2.1403906830959499E-2</v>
      </c>
      <c r="AA709" s="15">
        <v>-0.17203787715810501</v>
      </c>
      <c r="AB709" s="15">
        <v>0.13486081048347401</v>
      </c>
      <c r="AC709" s="15">
        <v>0.141927046091326</v>
      </c>
      <c r="AE709">
        <f t="array" ref="AE709">IF(COUNTIF('Cost regression results'!$H$7:$H$10,1)=0,EXP(SUMPRODUCT(--B709:AC709,TRANSPOSE('Cost regression results'!$H$3:$H$30)))/(1+EXP(SUMPRODUCT(--B709:AC709,TRANSPOSE('Cost regression results'!$H$3:$H$30)))),1)</f>
        <v>0.11549822226033604</v>
      </c>
      <c r="AF709">
        <f>'cost part 2 bs coef'!AE709</f>
        <v>2495.4211245038864</v>
      </c>
      <c r="AG709">
        <f t="shared" si="11"/>
        <v>288.21670367108754</v>
      </c>
    </row>
    <row r="710" spans="1:33" x14ac:dyDescent="0.3">
      <c r="A710">
        <v>709</v>
      </c>
      <c r="B710" s="15">
        <v>-2.1536082537576</v>
      </c>
      <c r="C710" s="15">
        <v>2.1995077132760299</v>
      </c>
      <c r="D710" s="15">
        <v>3.4174110328321898</v>
      </c>
      <c r="E710" s="15">
        <v>2.5066765815746099</v>
      </c>
      <c r="F710" s="15">
        <v>0</v>
      </c>
      <c r="G710" s="15">
        <v>0</v>
      </c>
      <c r="H710" s="15">
        <v>0</v>
      </c>
      <c r="I710" s="15">
        <v>0</v>
      </c>
      <c r="J710" s="15">
        <v>4.6474825280933798</v>
      </c>
      <c r="K710" s="15">
        <v>4.7159812210110701</v>
      </c>
      <c r="L710" s="15">
        <v>4.87726009301507</v>
      </c>
      <c r="M710" s="15">
        <v>3.53425504551263</v>
      </c>
      <c r="N710" s="15">
        <v>2.32066980772733</v>
      </c>
      <c r="O710" s="15">
        <v>4.0281028300521102</v>
      </c>
      <c r="P710" s="15">
        <v>3.8821739520184502</v>
      </c>
      <c r="Q710" s="15">
        <v>3.9283618708280001</v>
      </c>
      <c r="R710" s="15">
        <v>1.9376523596528801</v>
      </c>
      <c r="S710" s="15">
        <v>0.44704470203929503</v>
      </c>
      <c r="T710" s="15">
        <v>0.127274223301759</v>
      </c>
      <c r="U710" s="15">
        <v>0.26597827097798199</v>
      </c>
      <c r="V710" s="15">
        <v>0</v>
      </c>
      <c r="W710" s="15">
        <v>0</v>
      </c>
      <c r="X710" s="15">
        <v>1.08140634883736</v>
      </c>
      <c r="Y710" s="15">
        <v>3.8126905703305701E-2</v>
      </c>
      <c r="Z710" s="15">
        <v>2.2286878869549099E-2</v>
      </c>
      <c r="AA710" s="15">
        <v>-0.26960505722632999</v>
      </c>
      <c r="AB710" s="15">
        <v>0.16194165803131699</v>
      </c>
      <c r="AC710" s="15">
        <v>0.138186271010387</v>
      </c>
      <c r="AE710">
        <f t="array" ref="AE710">IF(COUNTIF('Cost regression results'!$H$7:$H$10,1)=0,EXP(SUMPRODUCT(--B710:AC710,TRANSPOSE('Cost regression results'!$H$3:$H$30)))/(1+EXP(SUMPRODUCT(--B710:AC710,TRANSPOSE('Cost regression results'!$H$3:$H$30)))),1)</f>
        <v>0.11486986040592832</v>
      </c>
      <c r="AF710">
        <f>'cost part 2 bs coef'!AE710</f>
        <v>2535.9348993530516</v>
      </c>
      <c r="AG710">
        <f t="shared" si="11"/>
        <v>291.30248788720695</v>
      </c>
    </row>
    <row r="711" spans="1:33" x14ac:dyDescent="0.3">
      <c r="A711">
        <v>710</v>
      </c>
      <c r="B711" s="15">
        <v>-2.2317929493987498</v>
      </c>
      <c r="C711" s="15">
        <v>2.27776963405254</v>
      </c>
      <c r="D711" s="15">
        <v>3.3362844138867098</v>
      </c>
      <c r="E711" s="15">
        <v>2.6526125334853901</v>
      </c>
      <c r="F711" s="15">
        <v>0</v>
      </c>
      <c r="G711" s="15">
        <v>0</v>
      </c>
      <c r="H711" s="15">
        <v>0</v>
      </c>
      <c r="I711" s="15">
        <v>0</v>
      </c>
      <c r="J711" s="15">
        <v>4.7863899289773402</v>
      </c>
      <c r="K711" s="15">
        <v>4.8759791395503402</v>
      </c>
      <c r="L711" s="15">
        <v>3.8999219260888198</v>
      </c>
      <c r="M711" s="15">
        <v>2.6704009030548299</v>
      </c>
      <c r="N711" s="15">
        <v>2.3980166737238702</v>
      </c>
      <c r="O711" s="15">
        <v>4.4167982808263604</v>
      </c>
      <c r="P711" s="15">
        <v>4.4251565411740001</v>
      </c>
      <c r="Q711" s="15">
        <v>3.9031132198368201</v>
      </c>
      <c r="R711" s="15">
        <v>2.5557656043487298</v>
      </c>
      <c r="S711" s="15">
        <v>0.69017104032104903</v>
      </c>
      <c r="T711" s="15">
        <v>0.11067559995508</v>
      </c>
      <c r="U711" s="15">
        <v>0.26859057845234302</v>
      </c>
      <c r="V711" s="15">
        <v>0</v>
      </c>
      <c r="W711" s="15">
        <v>0</v>
      </c>
      <c r="X711" s="15">
        <v>0.96087441578495203</v>
      </c>
      <c r="Y711" s="15">
        <v>9.4108690333656306E-2</v>
      </c>
      <c r="Z711" s="15">
        <v>1.9453876619613199E-2</v>
      </c>
      <c r="AA711" s="15">
        <v>-0.170963105604689</v>
      </c>
      <c r="AB711" s="15">
        <v>0.109990061322987</v>
      </c>
      <c r="AC711" s="15">
        <v>0.123183505728543</v>
      </c>
      <c r="AE711">
        <f t="array" ref="AE711">IF(COUNTIF('Cost regression results'!$H$7:$H$10,1)=0,EXP(SUMPRODUCT(--B711:AC711,TRANSPOSE('Cost regression results'!$H$3:$H$30)))/(1+EXP(SUMPRODUCT(--B711:AC711,TRANSPOSE('Cost regression results'!$H$3:$H$30)))),1)</f>
        <v>0.10576631363521753</v>
      </c>
      <c r="AF711">
        <f>'cost part 2 bs coef'!AE711</f>
        <v>2491.8857083277771</v>
      </c>
      <c r="AG711">
        <f t="shared" si="11"/>
        <v>263.55756537011189</v>
      </c>
    </row>
    <row r="712" spans="1:33" x14ac:dyDescent="0.3">
      <c r="A712">
        <v>711</v>
      </c>
      <c r="B712" s="15">
        <v>-2.12680796489916</v>
      </c>
      <c r="C712" s="15">
        <v>2.0968334697826001</v>
      </c>
      <c r="D712" s="15">
        <v>3.9631395342715199</v>
      </c>
      <c r="E712" s="15">
        <v>2.5048761625715499</v>
      </c>
      <c r="F712" s="15">
        <v>0</v>
      </c>
      <c r="G712" s="15">
        <v>0</v>
      </c>
      <c r="H712" s="15">
        <v>0</v>
      </c>
      <c r="I712" s="15">
        <v>0</v>
      </c>
      <c r="J712" s="15">
        <v>4.9314934387712803</v>
      </c>
      <c r="K712" s="15">
        <v>4.4006646197732602</v>
      </c>
      <c r="L712" s="15">
        <v>4.6049372365247701</v>
      </c>
      <c r="M712" s="15">
        <v>2.6313024195608401</v>
      </c>
      <c r="N712" s="15">
        <v>2.4055436136792299</v>
      </c>
      <c r="O712" s="15">
        <v>4.1234677571685001</v>
      </c>
      <c r="P712" s="15">
        <v>3.8845407042457301</v>
      </c>
      <c r="Q712" s="15">
        <v>3.8548449512438201</v>
      </c>
      <c r="R712" s="15">
        <v>2.30858163058799</v>
      </c>
      <c r="S712" s="15">
        <v>0.57918303880233202</v>
      </c>
      <c r="T712" s="15">
        <v>0.187202289413332</v>
      </c>
      <c r="U712" s="15">
        <v>0.26387418494319398</v>
      </c>
      <c r="V712" s="15">
        <v>0</v>
      </c>
      <c r="W712" s="15">
        <v>0</v>
      </c>
      <c r="X712" s="15">
        <v>0.93197361766012399</v>
      </c>
      <c r="Y712" s="15">
        <v>7.21875271086658E-2</v>
      </c>
      <c r="Z712" s="15">
        <v>2.4267150380745901E-2</v>
      </c>
      <c r="AA712" s="15">
        <v>-0.26455800926300299</v>
      </c>
      <c r="AB712" s="15">
        <v>3.99977573262464E-2</v>
      </c>
      <c r="AC712" s="15">
        <v>8.2143399473404696E-2</v>
      </c>
      <c r="AE712">
        <f t="array" ref="AE712">IF(COUNTIF('Cost regression results'!$H$7:$H$10,1)=0,EXP(SUMPRODUCT(--B712:AC712,TRANSPOSE('Cost regression results'!$H$3:$H$30)))/(1+EXP(SUMPRODUCT(--B712:AC712,TRANSPOSE('Cost regression results'!$H$3:$H$30)))),1)</f>
        <v>0.12383627100180354</v>
      </c>
      <c r="AF712">
        <f>'cost part 2 bs coef'!AE712</f>
        <v>2428.4363038272513</v>
      </c>
      <c r="AG712">
        <f t="shared" si="11"/>
        <v>300.7284962313696</v>
      </c>
    </row>
    <row r="713" spans="1:33" x14ac:dyDescent="0.3">
      <c r="A713">
        <v>712</v>
      </c>
      <c r="B713" s="15">
        <v>-2.2714022224409298</v>
      </c>
      <c r="C713" s="15">
        <v>2.2057788004750498</v>
      </c>
      <c r="D713" s="15">
        <v>3.4934379561448301</v>
      </c>
      <c r="E713" s="15">
        <v>2.9677221791045301</v>
      </c>
      <c r="F713" s="15">
        <v>0</v>
      </c>
      <c r="G713" s="15">
        <v>0</v>
      </c>
      <c r="H713" s="15">
        <v>0</v>
      </c>
      <c r="I713" s="15">
        <v>0</v>
      </c>
      <c r="J713" s="15">
        <v>4.7768259409344997</v>
      </c>
      <c r="K713" s="15">
        <v>4.5074270016536397</v>
      </c>
      <c r="L713" s="15">
        <v>4.5277326117473802</v>
      </c>
      <c r="M713" s="15">
        <v>3.19960456972334</v>
      </c>
      <c r="N713" s="15">
        <v>2.67334517379201</v>
      </c>
      <c r="O713" s="15">
        <v>4.0746888495713396</v>
      </c>
      <c r="P713" s="15">
        <v>4.9683244115429801</v>
      </c>
      <c r="Q713" s="15">
        <v>3.87305522355248</v>
      </c>
      <c r="R713" s="15">
        <v>1.55752029545893</v>
      </c>
      <c r="S713" s="15">
        <v>0.43399701679669</v>
      </c>
      <c r="T713" s="15">
        <v>0.15467839125681199</v>
      </c>
      <c r="U713" s="15">
        <v>0.26696020837557899</v>
      </c>
      <c r="V713" s="15">
        <v>0</v>
      </c>
      <c r="W713" s="15">
        <v>0</v>
      </c>
      <c r="X713" s="15">
        <v>0.98399096302940503</v>
      </c>
      <c r="Y713" s="15">
        <v>9.8108543052206704E-2</v>
      </c>
      <c r="Z713" s="15">
        <v>2.3396765562015202E-2</v>
      </c>
      <c r="AA713" s="15">
        <v>-0.155810656614085</v>
      </c>
      <c r="AB713" s="15">
        <v>0.164063417978904</v>
      </c>
      <c r="AC713" s="15">
        <v>8.8435178991284599E-2</v>
      </c>
      <c r="AE713">
        <f t="array" ref="AE713">IF(COUNTIF('Cost regression results'!$H$7:$H$10,1)=0,EXP(SUMPRODUCT(--B713:AC713,TRANSPOSE('Cost regression results'!$H$3:$H$30)))/(1+EXP(SUMPRODUCT(--B713:AC713,TRANSPOSE('Cost regression results'!$H$3:$H$30)))),1)</f>
        <v>0.10592090888280085</v>
      </c>
      <c r="AF713">
        <f>'cost part 2 bs coef'!AE713</f>
        <v>2548.0944178141049</v>
      </c>
      <c r="AG713">
        <f t="shared" si="11"/>
        <v>269.8964766540613</v>
      </c>
    </row>
    <row r="714" spans="1:33" x14ac:dyDescent="0.3">
      <c r="A714">
        <v>713</v>
      </c>
      <c r="B714" s="15">
        <v>-2.1563860592434598</v>
      </c>
      <c r="C714" s="15">
        <v>2.1020174262773001</v>
      </c>
      <c r="D714" s="15">
        <v>2.9829117111513899</v>
      </c>
      <c r="E714" s="15">
        <v>2.6506480821215099</v>
      </c>
      <c r="F714" s="15">
        <v>0</v>
      </c>
      <c r="G714" s="15">
        <v>0</v>
      </c>
      <c r="H714" s="15">
        <v>0</v>
      </c>
      <c r="I714" s="15">
        <v>0</v>
      </c>
      <c r="J714" s="15">
        <v>5.2998851595656502</v>
      </c>
      <c r="K714" s="15">
        <v>4.0366079514614004</v>
      </c>
      <c r="L714" s="15">
        <v>4.5060774922327704</v>
      </c>
      <c r="M714" s="15">
        <v>2.6583309125536898</v>
      </c>
      <c r="N714" s="15">
        <v>2.5359956342266901</v>
      </c>
      <c r="O714" s="15">
        <v>4.0333197055549297</v>
      </c>
      <c r="P714" s="15">
        <v>4.8687858389042002</v>
      </c>
      <c r="Q714" s="15">
        <v>3.9027178199407899</v>
      </c>
      <c r="R714" s="15">
        <v>1.56346850843833</v>
      </c>
      <c r="S714" s="15">
        <v>0.67462268458716501</v>
      </c>
      <c r="T714" s="15">
        <v>0.132916379169044</v>
      </c>
      <c r="U714" s="15">
        <v>0.26576653824187801</v>
      </c>
      <c r="V714" s="15">
        <v>0</v>
      </c>
      <c r="W714" s="15">
        <v>0</v>
      </c>
      <c r="X714" s="15">
        <v>0.90042218163176602</v>
      </c>
      <c r="Y714" s="15">
        <v>6.4446356044439407E-2</v>
      </c>
      <c r="Z714" s="15">
        <v>2.1671915602699598E-2</v>
      </c>
      <c r="AA714" s="15">
        <v>-0.23993483708945201</v>
      </c>
      <c r="AB714" s="15">
        <v>0.136681799336445</v>
      </c>
      <c r="AC714" s="15">
        <v>0.114176791892664</v>
      </c>
      <c r="AE714">
        <f t="array" ref="AE714">IF(COUNTIF('Cost regression results'!$H$7:$H$10,1)=0,EXP(SUMPRODUCT(--B714:AC714,TRANSPOSE('Cost regression results'!$H$3:$H$30)))/(1+EXP(SUMPRODUCT(--B714:AC714,TRANSPOSE('Cost regression results'!$H$3:$H$30)))),1)</f>
        <v>0.11520528629526942</v>
      </c>
      <c r="AF714">
        <f>'cost part 2 bs coef'!AE714</f>
        <v>2524.6558020095836</v>
      </c>
      <c r="AG714">
        <f t="shared" si="11"/>
        <v>290.85369446752713</v>
      </c>
    </row>
    <row r="715" spans="1:33" x14ac:dyDescent="0.3">
      <c r="A715">
        <v>714</v>
      </c>
      <c r="B715" s="15">
        <v>-2.16552295663003</v>
      </c>
      <c r="C715" s="15">
        <v>2.22390619810021</v>
      </c>
      <c r="D715" s="15">
        <v>3.6542323830291799</v>
      </c>
      <c r="E715" s="15">
        <v>2.27209083084982</v>
      </c>
      <c r="F715" s="15">
        <v>0</v>
      </c>
      <c r="G715" s="15">
        <v>0</v>
      </c>
      <c r="H715" s="15">
        <v>0</v>
      </c>
      <c r="I715" s="15">
        <v>0</v>
      </c>
      <c r="J715" s="15">
        <v>4.6475686188603902</v>
      </c>
      <c r="K715" s="15">
        <v>4.3388564237615999</v>
      </c>
      <c r="L715" s="15">
        <v>4.6499620455355499</v>
      </c>
      <c r="M715" s="15">
        <v>3.00969652971024</v>
      </c>
      <c r="N715" s="15">
        <v>2.4032146258622298</v>
      </c>
      <c r="O715" s="15">
        <v>4.0506231512411199</v>
      </c>
      <c r="P715" s="15">
        <v>4.3277489253937897</v>
      </c>
      <c r="Q715" s="15">
        <v>3.9810084137433202</v>
      </c>
      <c r="R715" s="15">
        <v>2.1903880457284699</v>
      </c>
      <c r="S715" s="15">
        <v>0.65275818434840105</v>
      </c>
      <c r="T715" s="15">
        <v>0.12766268057281599</v>
      </c>
      <c r="U715" s="15">
        <v>0.27550879455241301</v>
      </c>
      <c r="V715" s="15">
        <v>0</v>
      </c>
      <c r="W715" s="15">
        <v>0</v>
      </c>
      <c r="X715" s="15">
        <v>1.13556043795193</v>
      </c>
      <c r="Y715" s="15">
        <v>8.55613974404653E-2</v>
      </c>
      <c r="Z715" s="15">
        <v>2.0124572019833101E-2</v>
      </c>
      <c r="AA715" s="15">
        <v>-0.18612493175824801</v>
      </c>
      <c r="AB715" s="15">
        <v>0.110639309004708</v>
      </c>
      <c r="AC715" s="15">
        <v>5.8206222083024603E-2</v>
      </c>
      <c r="AE715">
        <f t="array" ref="AE715">IF(COUNTIF('Cost regression results'!$H$7:$H$10,1)=0,EXP(SUMPRODUCT(--B715:AC715,TRANSPOSE('Cost regression results'!$H$3:$H$30)))/(1+EXP(SUMPRODUCT(--B715:AC715,TRANSPOSE('Cost regression results'!$H$3:$H$30)))),1)</f>
        <v>0.11385574747573149</v>
      </c>
      <c r="AF715">
        <f>'cost part 2 bs coef'!AE715</f>
        <v>2471.3976546523181</v>
      </c>
      <c r="AG715">
        <f t="shared" si="11"/>
        <v>281.38282728020937</v>
      </c>
    </row>
    <row r="716" spans="1:33" x14ac:dyDescent="0.3">
      <c r="A716">
        <v>715</v>
      </c>
      <c r="B716" s="15">
        <v>-2.1553563667818398</v>
      </c>
      <c r="C716" s="15">
        <v>1.9098263994565601</v>
      </c>
      <c r="D716" s="15">
        <v>3.6794593482078501</v>
      </c>
      <c r="E716" s="15">
        <v>2.11650122269194</v>
      </c>
      <c r="F716" s="15">
        <v>0</v>
      </c>
      <c r="G716" s="15">
        <v>0</v>
      </c>
      <c r="H716" s="15">
        <v>0</v>
      </c>
      <c r="I716" s="15">
        <v>0</v>
      </c>
      <c r="J716" s="15">
        <v>4.7567653427695804</v>
      </c>
      <c r="K716" s="15">
        <v>4.9102507482735698</v>
      </c>
      <c r="L716" s="15">
        <v>4.5366210474483202</v>
      </c>
      <c r="M716" s="15">
        <v>2.7447002293617899</v>
      </c>
      <c r="N716" s="15">
        <v>2.4088671579104499</v>
      </c>
      <c r="O716" s="15">
        <v>4.1221225964697004</v>
      </c>
      <c r="P716" s="15">
        <v>4.5545470485862198</v>
      </c>
      <c r="Q716" s="15">
        <v>3.7916990672733499</v>
      </c>
      <c r="R716" s="15">
        <v>2.2199117748065</v>
      </c>
      <c r="S716" s="15">
        <v>0.70010760503241098</v>
      </c>
      <c r="T716" s="15">
        <v>9.03389540012242E-2</v>
      </c>
      <c r="U716" s="15">
        <v>0.25999424914474401</v>
      </c>
      <c r="V716" s="15">
        <v>0</v>
      </c>
      <c r="W716" s="15">
        <v>0</v>
      </c>
      <c r="X716" s="15">
        <v>0.82194106336432105</v>
      </c>
      <c r="Y716" s="15">
        <v>0.12002441272012</v>
      </c>
      <c r="Z716" s="15">
        <v>2.0739432014858901E-2</v>
      </c>
      <c r="AA716" s="15">
        <v>-0.21594138878638799</v>
      </c>
      <c r="AB716" s="15">
        <v>0.145874419194299</v>
      </c>
      <c r="AC716" s="15">
        <v>7.4253454275955796E-2</v>
      </c>
      <c r="AE716">
        <f t="array" ref="AE716">IF(COUNTIF('Cost regression results'!$H$7:$H$10,1)=0,EXP(SUMPRODUCT(--B716:AC716,TRANSPOSE('Cost regression results'!$H$3:$H$30)))/(1+EXP(SUMPRODUCT(--B716:AC716,TRANSPOSE('Cost regression results'!$H$3:$H$30)))),1)</f>
        <v>0.11110187949497299</v>
      </c>
      <c r="AF716">
        <f>'cost part 2 bs coef'!AE716</f>
        <v>2561.3503136003533</v>
      </c>
      <c r="AG716">
        <f t="shared" si="11"/>
        <v>284.57083388603775</v>
      </c>
    </row>
    <row r="717" spans="1:33" x14ac:dyDescent="0.3">
      <c r="A717">
        <v>716</v>
      </c>
      <c r="B717" s="15">
        <v>-2.24154454680132</v>
      </c>
      <c r="C717" s="15">
        <v>1.9240119607528201</v>
      </c>
      <c r="D717" s="15">
        <v>3.13284391967747</v>
      </c>
      <c r="E717" s="15">
        <v>2.5296922387394098</v>
      </c>
      <c r="F717" s="15">
        <v>0</v>
      </c>
      <c r="G717" s="15">
        <v>0</v>
      </c>
      <c r="H717" s="15">
        <v>0</v>
      </c>
      <c r="I717" s="15">
        <v>0</v>
      </c>
      <c r="J717" s="15">
        <v>4.9087941464900702</v>
      </c>
      <c r="K717" s="15">
        <v>4.4595924674096903</v>
      </c>
      <c r="L717" s="15">
        <v>4.2817019770306999</v>
      </c>
      <c r="M717" s="15">
        <v>3.29532655423098</v>
      </c>
      <c r="N717" s="15">
        <v>2.2766173450186402</v>
      </c>
      <c r="O717" s="15">
        <v>4.00803622912313</v>
      </c>
      <c r="P717" s="15">
        <v>4.3454001180574098</v>
      </c>
      <c r="Q717" s="15">
        <v>3.80940623447714</v>
      </c>
      <c r="R717" s="15">
        <v>1.7155630093472201</v>
      </c>
      <c r="S717" s="15">
        <v>0.67775754025972501</v>
      </c>
      <c r="T717" s="15">
        <v>0.147990079492127</v>
      </c>
      <c r="U717" s="15">
        <v>0.302375579129885</v>
      </c>
      <c r="V717" s="15">
        <v>0</v>
      </c>
      <c r="W717" s="15">
        <v>0</v>
      </c>
      <c r="X717" s="15">
        <v>0.96364688160727696</v>
      </c>
      <c r="Y717" s="15">
        <v>8.2536382774127795E-2</v>
      </c>
      <c r="Z717" s="15">
        <v>2.4083087521658799E-2</v>
      </c>
      <c r="AA717" s="15">
        <v>-0.15495330540490801</v>
      </c>
      <c r="AB717" s="15">
        <v>0.10123541680493101</v>
      </c>
      <c r="AC717" s="15">
        <v>9.2429793185497405E-2</v>
      </c>
      <c r="AE717">
        <f t="array" ref="AE717">IF(COUNTIF('Cost regression results'!$H$7:$H$10,1)=0,EXP(SUMPRODUCT(--B717:AC717,TRANSPOSE('Cost regression results'!$H$3:$H$30)))/(1+EXP(SUMPRODUCT(--B717:AC717,TRANSPOSE('Cost regression results'!$H$3:$H$30)))),1)</f>
        <v>0.10808888059257604</v>
      </c>
      <c r="AF717">
        <f>'cost part 2 bs coef'!AE717</f>
        <v>2470.6687267791417</v>
      </c>
      <c r="AG717">
        <f t="shared" si="11"/>
        <v>267.05181699264256</v>
      </c>
    </row>
    <row r="718" spans="1:33" x14ac:dyDescent="0.3">
      <c r="A718">
        <v>717</v>
      </c>
      <c r="B718" s="15">
        <v>-2.2227981692277701</v>
      </c>
      <c r="C718" s="15">
        <v>1.9259444338002001</v>
      </c>
      <c r="D718" s="15">
        <v>3.7047595041351302</v>
      </c>
      <c r="E718" s="15">
        <v>2.82970238584765</v>
      </c>
      <c r="F718" s="15">
        <v>0</v>
      </c>
      <c r="G718" s="15">
        <v>0</v>
      </c>
      <c r="H718" s="15">
        <v>0</v>
      </c>
      <c r="I718" s="15">
        <v>0</v>
      </c>
      <c r="J718" s="15">
        <v>4.7312303702803504</v>
      </c>
      <c r="K718" s="15">
        <v>4.1581824007596202</v>
      </c>
      <c r="L718" s="15">
        <v>4.10557412182819</v>
      </c>
      <c r="M718" s="15">
        <v>2.3763227788116499</v>
      </c>
      <c r="N718" s="15">
        <v>2.45129186753022</v>
      </c>
      <c r="O718" s="15">
        <v>4.0029300697467596</v>
      </c>
      <c r="P718" s="15">
        <v>3.4658220138351998</v>
      </c>
      <c r="Q718" s="15">
        <v>3.7890083407580502</v>
      </c>
      <c r="R718" s="15">
        <v>1.74134270016404</v>
      </c>
      <c r="S718" s="15">
        <v>0.47460655443314298</v>
      </c>
      <c r="T718" s="15">
        <v>0.13926857441604301</v>
      </c>
      <c r="U718" s="15">
        <v>0.27416427300284801</v>
      </c>
      <c r="V718" s="15">
        <v>0</v>
      </c>
      <c r="W718" s="15">
        <v>0</v>
      </c>
      <c r="X718" s="15">
        <v>0.978579830239381</v>
      </c>
      <c r="Y718" s="15">
        <v>0.106623780923868</v>
      </c>
      <c r="Z718" s="15">
        <v>2.1802682117571599E-2</v>
      </c>
      <c r="AA718" s="15">
        <v>-0.16173432368073201</v>
      </c>
      <c r="AB718" s="15">
        <v>7.9419319051759196E-2</v>
      </c>
      <c r="AC718" s="15">
        <v>9.9160796438403698E-2</v>
      </c>
      <c r="AE718">
        <f t="array" ref="AE718">IF(COUNTIF('Cost regression results'!$H$7:$H$10,1)=0,EXP(SUMPRODUCT(--B718:AC718,TRANSPOSE('Cost regression results'!$H$3:$H$30)))/(1+EXP(SUMPRODUCT(--B718:AC718,TRANSPOSE('Cost regression results'!$H$3:$H$30)))),1)</f>
        <v>0.10921433919247243</v>
      </c>
      <c r="AF718">
        <f>'cost part 2 bs coef'!AE718</f>
        <v>2529.2837793813887</v>
      </c>
      <c r="AG718">
        <f t="shared" si="11"/>
        <v>276.23405659537758</v>
      </c>
    </row>
    <row r="719" spans="1:33" x14ac:dyDescent="0.3">
      <c r="A719">
        <v>718</v>
      </c>
      <c r="B719" s="15">
        <v>-2.2379619143559202</v>
      </c>
      <c r="C719" s="15">
        <v>1.9679313408988399</v>
      </c>
      <c r="D719" s="15">
        <v>3.93242692411975</v>
      </c>
      <c r="E719" s="15">
        <v>2.67894844947755</v>
      </c>
      <c r="F719" s="15">
        <v>0</v>
      </c>
      <c r="G719" s="15">
        <v>0</v>
      </c>
      <c r="H719" s="15">
        <v>0</v>
      </c>
      <c r="I719" s="15">
        <v>0</v>
      </c>
      <c r="J719" s="15">
        <v>5.4085465325225801</v>
      </c>
      <c r="K719" s="15">
        <v>4.4735285475122897</v>
      </c>
      <c r="L719" s="15">
        <v>3.8873334038358802</v>
      </c>
      <c r="M719" s="15">
        <v>3.1589012572222201</v>
      </c>
      <c r="N719" s="15">
        <v>2.5602241879911301</v>
      </c>
      <c r="O719" s="15">
        <v>3.75140397598856</v>
      </c>
      <c r="P719" s="15">
        <v>3.6496853905829698</v>
      </c>
      <c r="Q719" s="15">
        <v>3.86638587550914</v>
      </c>
      <c r="R719" s="15">
        <v>2.5436745097975302</v>
      </c>
      <c r="S719" s="15">
        <v>0.65270359257727195</v>
      </c>
      <c r="T719" s="15">
        <v>0.169399386569421</v>
      </c>
      <c r="U719" s="15">
        <v>0.22265584998353499</v>
      </c>
      <c r="V719" s="15">
        <v>0</v>
      </c>
      <c r="W719" s="15">
        <v>0</v>
      </c>
      <c r="X719" s="15">
        <v>0.95212193435096204</v>
      </c>
      <c r="Y719" s="15">
        <v>0.118725942701737</v>
      </c>
      <c r="Z719" s="15">
        <v>2.6248426481598201E-2</v>
      </c>
      <c r="AA719" s="15">
        <v>-0.217488681181672</v>
      </c>
      <c r="AB719" s="15">
        <v>8.5217028630782399E-2</v>
      </c>
      <c r="AC719" s="15">
        <v>0.17274702175126699</v>
      </c>
      <c r="AE719">
        <f t="array" ref="AE719">IF(COUNTIF('Cost regression results'!$H$7:$H$10,1)=0,EXP(SUMPRODUCT(--B719:AC719,TRANSPOSE('Cost regression results'!$H$3:$H$30)))/(1+EXP(SUMPRODUCT(--B719:AC719,TRANSPOSE('Cost regression results'!$H$3:$H$30)))),1)</f>
        <v>0.11037303031316298</v>
      </c>
      <c r="AF719">
        <f>'cost part 2 bs coef'!AE719</f>
        <v>2577.0619783672296</v>
      </c>
      <c r="AG719">
        <f t="shared" si="11"/>
        <v>284.43813985722596</v>
      </c>
    </row>
    <row r="720" spans="1:33" x14ac:dyDescent="0.3">
      <c r="A720">
        <v>719</v>
      </c>
      <c r="B720" s="15">
        <v>-2.1545161309147298</v>
      </c>
      <c r="C720" s="15">
        <v>2.0055372435157599</v>
      </c>
      <c r="D720" s="15">
        <v>3.1307599281685499</v>
      </c>
      <c r="E720" s="15">
        <v>2.54944293854013</v>
      </c>
      <c r="F720" s="15">
        <v>0</v>
      </c>
      <c r="G720" s="15">
        <v>0</v>
      </c>
      <c r="H720" s="15">
        <v>0</v>
      </c>
      <c r="I720" s="15">
        <v>0</v>
      </c>
      <c r="J720" s="15">
        <v>5.0544068668168398</v>
      </c>
      <c r="K720" s="15">
        <v>4.7056413310541201</v>
      </c>
      <c r="L720" s="15">
        <v>4.2150159592385297</v>
      </c>
      <c r="M720" s="15">
        <v>3.1174216578509002</v>
      </c>
      <c r="N720" s="15">
        <v>2.4815725033119</v>
      </c>
      <c r="O720" s="15">
        <v>3.9418325207062699</v>
      </c>
      <c r="P720" s="15">
        <v>3.8730804613621199</v>
      </c>
      <c r="Q720" s="15">
        <v>3.9287431072280801</v>
      </c>
      <c r="R720" s="15">
        <v>1.68220980746722</v>
      </c>
      <c r="S720" s="15">
        <v>0.59510957176630097</v>
      </c>
      <c r="T720" s="15">
        <v>0.12976475756190201</v>
      </c>
      <c r="U720" s="15">
        <v>0.278265902588682</v>
      </c>
      <c r="V720" s="15">
        <v>0</v>
      </c>
      <c r="W720" s="15">
        <v>0</v>
      </c>
      <c r="X720" s="15">
        <v>1.0724350473205999</v>
      </c>
      <c r="Y720" s="15">
        <v>2.12935711594659E-2</v>
      </c>
      <c r="Z720" s="15">
        <v>2.33152088317016E-2</v>
      </c>
      <c r="AA720" s="15">
        <v>-0.233464543036846</v>
      </c>
      <c r="AB720" s="15">
        <v>0.115591564875329</v>
      </c>
      <c r="AC720" s="15">
        <v>0.14494706802361601</v>
      </c>
      <c r="AE720">
        <f t="array" ref="AE720">IF(COUNTIF('Cost regression results'!$H$7:$H$10,1)=0,EXP(SUMPRODUCT(--B720:AC720,TRANSPOSE('Cost regression results'!$H$3:$H$30)))/(1+EXP(SUMPRODUCT(--B720:AC720,TRANSPOSE('Cost regression results'!$H$3:$H$30)))),1)</f>
        <v>0.11495761721518102</v>
      </c>
      <c r="AF720">
        <f>'cost part 2 bs coef'!AE720</f>
        <v>2580.4627798092306</v>
      </c>
      <c r="AG720">
        <f t="shared" si="11"/>
        <v>296.64385247933149</v>
      </c>
    </row>
    <row r="721" spans="1:33" x14ac:dyDescent="0.3">
      <c r="A721">
        <v>720</v>
      </c>
      <c r="B721" s="15">
        <v>-2.2049552212871002</v>
      </c>
      <c r="C721" s="15">
        <v>1.9139922414478401</v>
      </c>
      <c r="D721" s="15">
        <v>2.7953647577088798</v>
      </c>
      <c r="E721" s="15">
        <v>2.68612909183399</v>
      </c>
      <c r="F721" s="15">
        <v>0</v>
      </c>
      <c r="G721" s="15">
        <v>0</v>
      </c>
      <c r="H721" s="15">
        <v>0</v>
      </c>
      <c r="I721" s="15">
        <v>0</v>
      </c>
      <c r="J721" s="15">
        <v>5.5198261099366404</v>
      </c>
      <c r="K721" s="15">
        <v>4.3056714310197801</v>
      </c>
      <c r="L721" s="15">
        <v>4.12267817930113</v>
      </c>
      <c r="M721" s="15">
        <v>3.18489378708815</v>
      </c>
      <c r="N721" s="15">
        <v>2.3439025702897398</v>
      </c>
      <c r="O721" s="15">
        <v>4.3126476224027899</v>
      </c>
      <c r="P721" s="15">
        <v>4.4656673042458097</v>
      </c>
      <c r="Q721" s="15">
        <v>3.8242662661931801</v>
      </c>
      <c r="R721" s="15">
        <v>1.83595788550445</v>
      </c>
      <c r="S721" s="15">
        <v>0.60130543189341201</v>
      </c>
      <c r="T721" s="15">
        <v>0.166380978212117</v>
      </c>
      <c r="U721" s="15">
        <v>0.21060726950442099</v>
      </c>
      <c r="V721" s="15">
        <v>0</v>
      </c>
      <c r="W721" s="15">
        <v>0</v>
      </c>
      <c r="X721" s="15">
        <v>1.0703807391301701</v>
      </c>
      <c r="Y721" s="15">
        <v>6.5657608362645101E-2</v>
      </c>
      <c r="Z721" s="15">
        <v>2.1024101231336401E-2</v>
      </c>
      <c r="AA721" s="15">
        <v>-0.21791762742713999</v>
      </c>
      <c r="AB721" s="15">
        <v>0.12591765429878399</v>
      </c>
      <c r="AC721" s="15">
        <v>0.119700483643815</v>
      </c>
      <c r="AE721">
        <f t="array" ref="AE721">IF(COUNTIF('Cost regression results'!$H$7:$H$10,1)=0,EXP(SUMPRODUCT(--B721:AC721,TRANSPOSE('Cost regression results'!$H$3:$H$30)))/(1+EXP(SUMPRODUCT(--B721:AC721,TRANSPOSE('Cost regression results'!$H$3:$H$30)))),1)</f>
        <v>0.11372025469569524</v>
      </c>
      <c r="AF721">
        <f>'cost part 2 bs coef'!AE721</f>
        <v>2455.9486112262048</v>
      </c>
      <c r="AG721">
        <f t="shared" si="11"/>
        <v>279.29110158818304</v>
      </c>
    </row>
    <row r="722" spans="1:33" x14ac:dyDescent="0.3">
      <c r="A722">
        <v>721</v>
      </c>
      <c r="B722" s="15">
        <v>-2.30725214855515</v>
      </c>
      <c r="C722" s="15">
        <v>2.1436256667451299</v>
      </c>
      <c r="D722" s="15">
        <v>3.3646626868958802</v>
      </c>
      <c r="E722" s="15">
        <v>2.5071160876121299</v>
      </c>
      <c r="F722" s="15">
        <v>0</v>
      </c>
      <c r="G722" s="15">
        <v>0</v>
      </c>
      <c r="H722" s="15">
        <v>0</v>
      </c>
      <c r="I722" s="15">
        <v>0</v>
      </c>
      <c r="J722" s="15">
        <v>5.3294559176249701</v>
      </c>
      <c r="K722" s="15">
        <v>4.8917309724907501</v>
      </c>
      <c r="L722" s="15">
        <v>3.4669198728075701</v>
      </c>
      <c r="M722" s="15">
        <v>3.0296962513404999</v>
      </c>
      <c r="N722" s="15">
        <v>2.4550720682398102</v>
      </c>
      <c r="O722" s="15">
        <v>4.2252074593791002</v>
      </c>
      <c r="P722" s="15">
        <v>4.8536424832512699</v>
      </c>
      <c r="Q722" s="15">
        <v>3.8462518210627499</v>
      </c>
      <c r="R722" s="15">
        <v>2.1728319847557298</v>
      </c>
      <c r="S722" s="15">
        <v>0.56776927491532703</v>
      </c>
      <c r="T722" s="15">
        <v>0.13400974748161501</v>
      </c>
      <c r="U722" s="15">
        <v>0.274730878997131</v>
      </c>
      <c r="V722" s="15">
        <v>0</v>
      </c>
      <c r="W722" s="15">
        <v>0</v>
      </c>
      <c r="X722" s="15">
        <v>0.98630437219393796</v>
      </c>
      <c r="Y722" s="15">
        <v>0.13885830988435299</v>
      </c>
      <c r="Z722" s="15">
        <v>2.0660756273229899E-2</v>
      </c>
      <c r="AA722" s="15">
        <v>-0.177165673242734</v>
      </c>
      <c r="AB722" s="15">
        <v>0.13198352601962399</v>
      </c>
      <c r="AC722" s="15">
        <v>0.171758773660805</v>
      </c>
      <c r="AE722">
        <f t="array" ref="AE722">IF(COUNTIF('Cost regression results'!$H$7:$H$10,1)=0,EXP(SUMPRODUCT(--B722:AC722,TRANSPOSE('Cost regression results'!$H$3:$H$30)))/(1+EXP(SUMPRODUCT(--B722:AC722,TRANSPOSE('Cost regression results'!$H$3:$H$30)))),1)</f>
        <v>0.10086003662143758</v>
      </c>
      <c r="AF722">
        <f>'cost part 2 bs coef'!AE722</f>
        <v>2493.680145830841</v>
      </c>
      <c r="AG722">
        <f t="shared" si="11"/>
        <v>251.51267083065042</v>
      </c>
    </row>
    <row r="723" spans="1:33" x14ac:dyDescent="0.3">
      <c r="A723">
        <v>722</v>
      </c>
      <c r="B723" s="15">
        <v>-2.1639645518600901</v>
      </c>
      <c r="C723" s="15">
        <v>1.7904726391964501</v>
      </c>
      <c r="D723" s="15">
        <v>3.4807294908138502</v>
      </c>
      <c r="E723" s="15">
        <v>2.6258618200635899</v>
      </c>
      <c r="F723" s="15">
        <v>0</v>
      </c>
      <c r="G723" s="15">
        <v>0</v>
      </c>
      <c r="H723" s="15">
        <v>0</v>
      </c>
      <c r="I723" s="15">
        <v>0</v>
      </c>
      <c r="J723" s="15">
        <v>4.4896928993357896</v>
      </c>
      <c r="K723" s="15">
        <v>4.1172846994465999</v>
      </c>
      <c r="L723" s="15">
        <v>4.0290432642367202</v>
      </c>
      <c r="M723" s="15">
        <v>3.2033589695654001</v>
      </c>
      <c r="N723" s="15">
        <v>2.4186279583713901</v>
      </c>
      <c r="O723" s="15">
        <v>3.8982348117391399</v>
      </c>
      <c r="P723" s="15">
        <v>4.4021548904169396</v>
      </c>
      <c r="Q723" s="15">
        <v>3.8116966502724599</v>
      </c>
      <c r="R723" s="15">
        <v>1.8808803239659899</v>
      </c>
      <c r="S723" s="15">
        <v>0.58747456282570998</v>
      </c>
      <c r="T723" s="15">
        <v>0.13714518550954299</v>
      </c>
      <c r="U723" s="15">
        <v>0.29300429237060499</v>
      </c>
      <c r="V723" s="15">
        <v>0</v>
      </c>
      <c r="W723" s="15">
        <v>0</v>
      </c>
      <c r="X723" s="15">
        <v>1.0324719124835799</v>
      </c>
      <c r="Y723" s="15">
        <v>7.1956912224780803E-2</v>
      </c>
      <c r="Z723" s="15">
        <v>2.0558680348765301E-2</v>
      </c>
      <c r="AA723" s="15">
        <v>-0.22170241243272401</v>
      </c>
      <c r="AB723" s="15">
        <v>0.10582810359452401</v>
      </c>
      <c r="AC723" s="15">
        <v>6.3922300609828703E-2</v>
      </c>
      <c r="AE723">
        <f t="array" ref="AE723">IF(COUNTIF('Cost regression results'!$H$7:$H$10,1)=0,EXP(SUMPRODUCT(--B723:AC723,TRANSPOSE('Cost regression results'!$H$3:$H$30)))/(1+EXP(SUMPRODUCT(--B723:AC723,TRANSPOSE('Cost regression results'!$H$3:$H$30)))),1)</f>
        <v>0.11494353447654837</v>
      </c>
      <c r="AF723">
        <f>'cost part 2 bs coef'!AE723</f>
        <v>2601.7595933940552</v>
      </c>
      <c r="AG723">
        <f t="shared" si="11"/>
        <v>299.05544352298006</v>
      </c>
    </row>
    <row r="724" spans="1:33" x14ac:dyDescent="0.3">
      <c r="A724">
        <v>723</v>
      </c>
      <c r="B724" s="15">
        <v>-2.27519623506406</v>
      </c>
      <c r="C724" s="15">
        <v>2.0226647705460299</v>
      </c>
      <c r="D724" s="15">
        <v>3.6314734331199698</v>
      </c>
      <c r="E724" s="15">
        <v>2.63862702940704</v>
      </c>
      <c r="F724" s="15">
        <v>0</v>
      </c>
      <c r="G724" s="15">
        <v>0</v>
      </c>
      <c r="H724" s="15">
        <v>0</v>
      </c>
      <c r="I724" s="15">
        <v>0</v>
      </c>
      <c r="J724" s="15">
        <v>5.2611125962223699</v>
      </c>
      <c r="K724" s="15">
        <v>4.0892046972744502</v>
      </c>
      <c r="L724" s="15">
        <v>4.8867210263349801</v>
      </c>
      <c r="M724" s="15">
        <v>3.0473883218815701</v>
      </c>
      <c r="N724" s="15">
        <v>2.4439453092129302</v>
      </c>
      <c r="O724" s="15">
        <v>3.98699617989327</v>
      </c>
      <c r="P724" s="15">
        <v>4.6656271042992596</v>
      </c>
      <c r="Q724" s="15">
        <v>3.9010588005115299</v>
      </c>
      <c r="R724" s="15">
        <v>2.0295825523125499</v>
      </c>
      <c r="S724" s="15">
        <v>0.69737509161834599</v>
      </c>
      <c r="T724" s="15">
        <v>0.109825081862836</v>
      </c>
      <c r="U724" s="15">
        <v>0.19850769772500701</v>
      </c>
      <c r="V724" s="15">
        <v>0</v>
      </c>
      <c r="W724" s="15">
        <v>0</v>
      </c>
      <c r="X724" s="15">
        <v>0.99542330885734298</v>
      </c>
      <c r="Y724" s="15">
        <v>0.12339065670009</v>
      </c>
      <c r="Z724" s="15">
        <v>2.3424855536203701E-2</v>
      </c>
      <c r="AA724" s="15">
        <v>-0.106977596047451</v>
      </c>
      <c r="AB724" s="15">
        <v>0.10927660038946201</v>
      </c>
      <c r="AC724" s="15">
        <v>7.2554972944292001E-2</v>
      </c>
      <c r="AE724">
        <f t="array" ref="AE724">IF(COUNTIF('Cost regression results'!$H$7:$H$10,1)=0,EXP(SUMPRODUCT(--B724:AC724,TRANSPOSE('Cost regression results'!$H$3:$H$30)))/(1+EXP(SUMPRODUCT(--B724:AC724,TRANSPOSE('Cost regression results'!$H$3:$H$30)))),1)</f>
        <v>0.10139966772965792</v>
      </c>
      <c r="AF724">
        <f>'cost part 2 bs coef'!AE724</f>
        <v>2542.4135065907162</v>
      </c>
      <c r="AG724">
        <f t="shared" si="11"/>
        <v>257.79988479969307</v>
      </c>
    </row>
    <row r="725" spans="1:33" x14ac:dyDescent="0.3">
      <c r="A725">
        <v>724</v>
      </c>
      <c r="B725" s="15">
        <v>-2.09564909775884</v>
      </c>
      <c r="C725" s="15">
        <v>1.9848371807043701</v>
      </c>
      <c r="D725" s="15">
        <v>4.2179035540562797</v>
      </c>
      <c r="E725" s="15">
        <v>2.4847754944073701</v>
      </c>
      <c r="F725" s="15">
        <v>0</v>
      </c>
      <c r="G725" s="15">
        <v>0</v>
      </c>
      <c r="H725" s="15">
        <v>0</v>
      </c>
      <c r="I725" s="15">
        <v>0</v>
      </c>
      <c r="J725" s="15">
        <v>4.9034509914066904</v>
      </c>
      <c r="K725" s="15">
        <v>4.3729267233528102</v>
      </c>
      <c r="L725" s="15">
        <v>4.0594715042149199</v>
      </c>
      <c r="M725" s="15">
        <v>2.6462714840299602</v>
      </c>
      <c r="N725" s="15">
        <v>2.46860882423992</v>
      </c>
      <c r="O725" s="15">
        <v>4.2395125950543404</v>
      </c>
      <c r="P725" s="15">
        <v>4.6931650023059301</v>
      </c>
      <c r="Q725" s="15">
        <v>3.7088648074709099</v>
      </c>
      <c r="R725" s="15">
        <v>2.1177166854025602</v>
      </c>
      <c r="S725" s="15">
        <v>0.63989185142182303</v>
      </c>
      <c r="T725" s="15">
        <v>0.12859575792571101</v>
      </c>
      <c r="U725" s="15">
        <v>0.32846009450098201</v>
      </c>
      <c r="V725" s="15">
        <v>0</v>
      </c>
      <c r="W725" s="15">
        <v>0</v>
      </c>
      <c r="X725" s="15">
        <v>1.0991663081877101</v>
      </c>
      <c r="Y725" s="15">
        <v>2.1309404424995002E-2</v>
      </c>
      <c r="Z725" s="15">
        <v>2.2574154881822898E-2</v>
      </c>
      <c r="AA725" s="15">
        <v>-0.19724338388208801</v>
      </c>
      <c r="AB725" s="15">
        <v>5.0819662765839498E-2</v>
      </c>
      <c r="AC725" s="15">
        <v>7.8796395202576003E-2</v>
      </c>
      <c r="AE725">
        <f t="array" ref="AE725">IF(COUNTIF('Cost regression results'!$H$7:$H$10,1)=0,EXP(SUMPRODUCT(--B725:AC725,TRANSPOSE('Cost regression results'!$H$3:$H$30)))/(1+EXP(SUMPRODUCT(--B725:AC725,TRANSPOSE('Cost regression results'!$H$3:$H$30)))),1)</f>
        <v>0.12101479572512115</v>
      </c>
      <c r="AF725">
        <f>'cost part 2 bs coef'!AE725</f>
        <v>2556.70982692499</v>
      </c>
      <c r="AG725">
        <f t="shared" si="11"/>
        <v>309.39971743373752</v>
      </c>
    </row>
    <row r="726" spans="1:33" x14ac:dyDescent="0.3">
      <c r="A726">
        <v>725</v>
      </c>
      <c r="B726" s="15">
        <v>-2.1843391568194002</v>
      </c>
      <c r="C726" s="15">
        <v>2.0454137170855602</v>
      </c>
      <c r="D726" s="15">
        <v>3.4330784996115198</v>
      </c>
      <c r="E726" s="15">
        <v>3.00623231779206</v>
      </c>
      <c r="F726" s="15">
        <v>0</v>
      </c>
      <c r="G726" s="15">
        <v>0</v>
      </c>
      <c r="H726" s="15">
        <v>0</v>
      </c>
      <c r="I726" s="15">
        <v>0</v>
      </c>
      <c r="J726" s="15">
        <v>5.1705200983498596</v>
      </c>
      <c r="K726" s="15">
        <v>4.4849440105609597</v>
      </c>
      <c r="L726" s="15">
        <v>4.30790073800177</v>
      </c>
      <c r="M726" s="15">
        <v>3.1428967664212601</v>
      </c>
      <c r="N726" s="15">
        <v>2.4016222791629001</v>
      </c>
      <c r="O726" s="15">
        <v>4.0023072801515402</v>
      </c>
      <c r="P726" s="15">
        <v>4.7625316065563501</v>
      </c>
      <c r="Q726" s="15">
        <v>3.8851062694672001</v>
      </c>
      <c r="R726" s="15">
        <v>2.3165433242977</v>
      </c>
      <c r="S726" s="15">
        <v>0.70847723288568398</v>
      </c>
      <c r="T726" s="15">
        <v>0.16946749212552401</v>
      </c>
      <c r="U726" s="15">
        <v>0.28465395418499301</v>
      </c>
      <c r="V726" s="15">
        <v>0</v>
      </c>
      <c r="W726" s="15">
        <v>0</v>
      </c>
      <c r="X726" s="15">
        <v>1.01932719084094</v>
      </c>
      <c r="Y726" s="15">
        <v>5.16321543515934E-2</v>
      </c>
      <c r="Z726" s="15">
        <v>2.24298932593858E-2</v>
      </c>
      <c r="AA726" s="15">
        <v>-0.25725577159667001</v>
      </c>
      <c r="AB726" s="15">
        <v>0.14284139390445499</v>
      </c>
      <c r="AC726" s="15">
        <v>0.123618332592473</v>
      </c>
      <c r="AE726">
        <f t="array" ref="AE726">IF(COUNTIF('Cost regression results'!$H$7:$H$10,1)=0,EXP(SUMPRODUCT(--B726:AC726,TRANSPOSE('Cost regression results'!$H$3:$H$30)))/(1+EXP(SUMPRODUCT(--B726:AC726,TRANSPOSE('Cost regression results'!$H$3:$H$30)))),1)</f>
        <v>0.11603018021813241</v>
      </c>
      <c r="AF726">
        <f>'cost part 2 bs coef'!AE726</f>
        <v>2419.51696467784</v>
      </c>
      <c r="AG726">
        <f t="shared" si="11"/>
        <v>280.73698945239846</v>
      </c>
    </row>
    <row r="727" spans="1:33" x14ac:dyDescent="0.3">
      <c r="A727">
        <v>726</v>
      </c>
      <c r="B727" s="15">
        <v>-2.1056076264804102</v>
      </c>
      <c r="C727" s="15">
        <v>1.7681680402292601</v>
      </c>
      <c r="D727" s="15">
        <v>3.35277201561704</v>
      </c>
      <c r="E727" s="15">
        <v>2.3210048876223901</v>
      </c>
      <c r="F727" s="15">
        <v>0</v>
      </c>
      <c r="G727" s="15">
        <v>0</v>
      </c>
      <c r="H727" s="15">
        <v>0</v>
      </c>
      <c r="I727" s="15">
        <v>0</v>
      </c>
      <c r="J727" s="15">
        <v>4.76840313801649</v>
      </c>
      <c r="K727" s="15">
        <v>4.6438932907409596</v>
      </c>
      <c r="L727" s="15">
        <v>4.1280184616204902</v>
      </c>
      <c r="M727" s="15">
        <v>3.08780041713832</v>
      </c>
      <c r="N727" s="15">
        <v>2.57524464668874</v>
      </c>
      <c r="O727" s="15">
        <v>4.0216631201645701</v>
      </c>
      <c r="P727" s="15">
        <v>4.9634167076392099</v>
      </c>
      <c r="Q727" s="15">
        <v>3.8569476377499101</v>
      </c>
      <c r="R727" s="15">
        <v>2.3048648113871799</v>
      </c>
      <c r="S727" s="15">
        <v>0.67239884530092597</v>
      </c>
      <c r="T727" s="15">
        <v>0.102958858083971</v>
      </c>
      <c r="U727" s="15">
        <v>0.28854078723488602</v>
      </c>
      <c r="V727" s="15">
        <v>0</v>
      </c>
      <c r="W727" s="15">
        <v>0</v>
      </c>
      <c r="X727" s="15">
        <v>0.97975438897141498</v>
      </c>
      <c r="Y727" s="15">
        <v>7.8531953279085007E-2</v>
      </c>
      <c r="Z727" s="15">
        <v>2.13830536915867E-2</v>
      </c>
      <c r="AA727" s="15">
        <v>-0.230988686931524</v>
      </c>
      <c r="AB727" s="15">
        <v>0.11169623995483299</v>
      </c>
      <c r="AC727" s="15">
        <v>5.4611278992682102E-2</v>
      </c>
      <c r="AE727">
        <f t="array" ref="AE727">IF(COUNTIF('Cost regression results'!$H$7:$H$10,1)=0,EXP(SUMPRODUCT(--B727:AC727,TRANSPOSE('Cost regression results'!$H$3:$H$30)))/(1+EXP(SUMPRODUCT(--B727:AC727,TRANSPOSE('Cost regression results'!$H$3:$H$30)))),1)</f>
        <v>0.11736563280977461</v>
      </c>
      <c r="AF727">
        <f>'cost part 2 bs coef'!AE727</f>
        <v>2501.037228662452</v>
      </c>
      <c r="AG727">
        <f t="shared" si="11"/>
        <v>293.53581702277364</v>
      </c>
    </row>
    <row r="728" spans="1:33" x14ac:dyDescent="0.3">
      <c r="A728">
        <v>727</v>
      </c>
      <c r="B728" s="15">
        <v>-2.2170439616953099</v>
      </c>
      <c r="C728" s="15">
        <v>1.9883023512398199</v>
      </c>
      <c r="D728" s="15">
        <v>3.71248913516304</v>
      </c>
      <c r="E728" s="15">
        <v>2.4973043804458501</v>
      </c>
      <c r="F728" s="15">
        <v>0</v>
      </c>
      <c r="G728" s="15">
        <v>0</v>
      </c>
      <c r="H728" s="15">
        <v>0</v>
      </c>
      <c r="I728" s="15">
        <v>0</v>
      </c>
      <c r="J728" s="15">
        <v>5.2901863256957098</v>
      </c>
      <c r="K728" s="15">
        <v>4.6177695098702296</v>
      </c>
      <c r="L728" s="15">
        <v>4.6450021764846303</v>
      </c>
      <c r="M728" s="15">
        <v>2.8042123905120802</v>
      </c>
      <c r="N728" s="15">
        <v>2.3719478152596301</v>
      </c>
      <c r="O728" s="15">
        <v>4.0444133183213804</v>
      </c>
      <c r="P728" s="15">
        <v>4.8054452773544902</v>
      </c>
      <c r="Q728" s="15">
        <v>3.8200069290810501</v>
      </c>
      <c r="R728" s="15">
        <v>1.66650291751099</v>
      </c>
      <c r="S728" s="15">
        <v>0.51560743180197199</v>
      </c>
      <c r="T728" s="15">
        <v>0.15380453088413901</v>
      </c>
      <c r="U728" s="15">
        <v>0.25135774785418002</v>
      </c>
      <c r="V728" s="15">
        <v>0</v>
      </c>
      <c r="W728" s="15">
        <v>0</v>
      </c>
      <c r="X728" s="15">
        <v>1.0884830455527399</v>
      </c>
      <c r="Y728" s="15">
        <v>7.6144779550064304E-3</v>
      </c>
      <c r="Z728" s="15">
        <v>2.2262603989082801E-2</v>
      </c>
      <c r="AA728" s="15">
        <v>-0.169056005428013</v>
      </c>
      <c r="AB728" s="15">
        <v>0.136408754674128</v>
      </c>
      <c r="AC728" s="15">
        <v>0.12945031120178399</v>
      </c>
      <c r="AE728">
        <f t="array" ref="AE728">IF(COUNTIF('Cost regression results'!$H$7:$H$10,1)=0,EXP(SUMPRODUCT(--B728:AC728,TRANSPOSE('Cost regression results'!$H$3:$H$30)))/(1+EXP(SUMPRODUCT(--B728:AC728,TRANSPOSE('Cost regression results'!$H$3:$H$30)))),1)</f>
        <v>0.11117219128462773</v>
      </c>
      <c r="AF728">
        <f>'cost part 2 bs coef'!AE728</f>
        <v>2551.7561071698824</v>
      </c>
      <c r="AG728">
        <f t="shared" si="11"/>
        <v>283.68431805800719</v>
      </c>
    </row>
    <row r="729" spans="1:33" x14ac:dyDescent="0.3">
      <c r="A729">
        <v>728</v>
      </c>
      <c r="B729" s="15">
        <v>-2.2647691721406402</v>
      </c>
      <c r="C729" s="15">
        <v>2.0206857125317401</v>
      </c>
      <c r="D729" s="15">
        <v>3.8761409962565399</v>
      </c>
      <c r="E729" s="15">
        <v>2.4568298679451899</v>
      </c>
      <c r="F729" s="15">
        <v>0</v>
      </c>
      <c r="G729" s="15">
        <v>0</v>
      </c>
      <c r="H729" s="15">
        <v>0</v>
      </c>
      <c r="I729" s="15">
        <v>0</v>
      </c>
      <c r="J729" s="15">
        <v>4.94344254028241</v>
      </c>
      <c r="K729" s="15">
        <v>4.4581457843144099</v>
      </c>
      <c r="L729" s="15">
        <v>4.3316860389864198</v>
      </c>
      <c r="M729" s="15">
        <v>2.5811830000852498</v>
      </c>
      <c r="N729" s="15">
        <v>2.4680992527940999</v>
      </c>
      <c r="O729" s="15">
        <v>4.1371330884240098</v>
      </c>
      <c r="P729" s="15">
        <v>4.3828177107712101</v>
      </c>
      <c r="Q729" s="15">
        <v>3.6521691416495599</v>
      </c>
      <c r="R729" s="15">
        <v>1.3899428164913401</v>
      </c>
      <c r="S729" s="15">
        <v>0.49347824477260999</v>
      </c>
      <c r="T729" s="15">
        <v>0.15015693256913101</v>
      </c>
      <c r="U729" s="15">
        <v>0.237869594085313</v>
      </c>
      <c r="V729" s="15">
        <v>0</v>
      </c>
      <c r="W729" s="15">
        <v>0</v>
      </c>
      <c r="X729" s="15">
        <v>0.99687119241267697</v>
      </c>
      <c r="Y729" s="15">
        <v>0.17006989668295799</v>
      </c>
      <c r="Z729" s="15">
        <v>2.56257745295836E-2</v>
      </c>
      <c r="AA729" s="15">
        <v>-0.159256920002179</v>
      </c>
      <c r="AB729" s="15">
        <v>0.10519207637833999</v>
      </c>
      <c r="AC729" s="15">
        <v>8.4720578788827106E-2</v>
      </c>
      <c r="AE729">
        <f t="array" ref="AE729">IF(COUNTIF('Cost regression results'!$H$7:$H$10,1)=0,EXP(SUMPRODUCT(--B729:AC729,TRANSPOSE('Cost regression results'!$H$3:$H$30)))/(1+EXP(SUMPRODUCT(--B729:AC729,TRANSPOSE('Cost regression results'!$H$3:$H$30)))),1)</f>
        <v>0.10597312786792382</v>
      </c>
      <c r="AF729">
        <f>'cost part 2 bs coef'!AE729</f>
        <v>2572.7379784565501</v>
      </c>
      <c r="AG729">
        <f t="shared" si="11"/>
        <v>272.64109076163982</v>
      </c>
    </row>
    <row r="730" spans="1:33" x14ac:dyDescent="0.3">
      <c r="A730">
        <v>729</v>
      </c>
      <c r="B730" s="15">
        <v>-2.2553630839568499</v>
      </c>
      <c r="C730" s="15">
        <v>1.8938531994116199</v>
      </c>
      <c r="D730" s="15">
        <v>3.0859545746424102</v>
      </c>
      <c r="E730" s="15">
        <v>2.71657720193115</v>
      </c>
      <c r="F730" s="15">
        <v>0</v>
      </c>
      <c r="G730" s="15">
        <v>0</v>
      </c>
      <c r="H730" s="15">
        <v>0</v>
      </c>
      <c r="I730" s="15">
        <v>0</v>
      </c>
      <c r="J730" s="15">
        <v>5.1519340901027304</v>
      </c>
      <c r="K730" s="15">
        <v>4.5665383617912001</v>
      </c>
      <c r="L730" s="15">
        <v>4.3734802014846403</v>
      </c>
      <c r="M730" s="15">
        <v>2.93672348722979</v>
      </c>
      <c r="N730" s="15">
        <v>2.4822442817830601</v>
      </c>
      <c r="O730" s="15">
        <v>4.2002046056439202</v>
      </c>
      <c r="P730" s="15">
        <v>4.6971169866088101</v>
      </c>
      <c r="Q730" s="15">
        <v>3.8245516347722899</v>
      </c>
      <c r="R730" s="15">
        <v>1.19084385485272</v>
      </c>
      <c r="S730" s="15">
        <v>0.52751834882196602</v>
      </c>
      <c r="T730" s="15">
        <v>0.23789520866456201</v>
      </c>
      <c r="U730" s="15">
        <v>0.24511646262638601</v>
      </c>
      <c r="V730" s="15">
        <v>0</v>
      </c>
      <c r="W730" s="15">
        <v>0</v>
      </c>
      <c r="X730" s="15">
        <v>1.04431937677228</v>
      </c>
      <c r="Y730" s="15">
        <v>9.7200517624233596E-2</v>
      </c>
      <c r="Z730" s="15">
        <v>2.8875967956514498E-2</v>
      </c>
      <c r="AA730" s="15">
        <v>-0.18766656172955401</v>
      </c>
      <c r="AB730" s="15">
        <v>9.0039725265476406E-2</v>
      </c>
      <c r="AC730" s="15">
        <v>0.100874514686821</v>
      </c>
      <c r="AE730">
        <f t="array" ref="AE730">IF(COUNTIF('Cost regression results'!$H$7:$H$10,1)=0,EXP(SUMPRODUCT(--B730:AC730,TRANSPOSE('Cost regression results'!$H$3:$H$30)))/(1+EXP(SUMPRODUCT(--B730:AC730,TRANSPOSE('Cost regression results'!$H$3:$H$30)))),1)</f>
        <v>0.11530307289759886</v>
      </c>
      <c r="AF730">
        <f>'cost part 2 bs coef'!AE730</f>
        <v>2553.0701867183302</v>
      </c>
      <c r="AG730">
        <f t="shared" si="11"/>
        <v>294.37683785186999</v>
      </c>
    </row>
    <row r="731" spans="1:33" x14ac:dyDescent="0.3">
      <c r="A731">
        <v>730</v>
      </c>
      <c r="B731" s="15">
        <v>-2.0898276555389699</v>
      </c>
      <c r="C731" s="15">
        <v>1.9627570650759401</v>
      </c>
      <c r="D731" s="15">
        <v>3.6469200170698102</v>
      </c>
      <c r="E731" s="15">
        <v>2.94817430761168</v>
      </c>
      <c r="F731" s="15">
        <v>0</v>
      </c>
      <c r="G731" s="15">
        <v>0</v>
      </c>
      <c r="H731" s="15">
        <v>0</v>
      </c>
      <c r="I731" s="15">
        <v>0</v>
      </c>
      <c r="J731" s="15">
        <v>4.8848367583261201</v>
      </c>
      <c r="K731" s="15">
        <v>4.3932880257568101</v>
      </c>
      <c r="L731" s="15">
        <v>4.0136219410664902</v>
      </c>
      <c r="M731" s="15">
        <v>3.2444053932593002</v>
      </c>
      <c r="N731" s="15">
        <v>2.29655079300269</v>
      </c>
      <c r="O731" s="15">
        <v>3.8529550565011501</v>
      </c>
      <c r="P731" s="15">
        <v>4.2226510333378204</v>
      </c>
      <c r="Q731" s="15">
        <v>3.86644479050985</v>
      </c>
      <c r="R731" s="15">
        <v>2.3446041467291798</v>
      </c>
      <c r="S731" s="15">
        <v>0.78664773177158698</v>
      </c>
      <c r="T731" s="15">
        <v>0.173470764475983</v>
      </c>
      <c r="U731" s="15">
        <v>0.20715344242522901</v>
      </c>
      <c r="V731" s="15">
        <v>0</v>
      </c>
      <c r="W731" s="15">
        <v>0</v>
      </c>
      <c r="X731" s="15">
        <v>0.975211545155799</v>
      </c>
      <c r="Y731" s="15">
        <v>0.10607370057104</v>
      </c>
      <c r="Z731" s="15">
        <v>1.8793376752832599E-2</v>
      </c>
      <c r="AA731" s="15">
        <v>-0.22782420407925899</v>
      </c>
      <c r="AB731" s="15">
        <v>5.88619845663595E-2</v>
      </c>
      <c r="AC731" s="15">
        <v>9.5281426525602606E-2</v>
      </c>
      <c r="AE731">
        <f t="array" ref="AE731">IF(COUNTIF('Cost regression results'!$H$7:$H$10,1)=0,EXP(SUMPRODUCT(--B731:AC731,TRANSPOSE('Cost regression results'!$H$3:$H$30)))/(1+EXP(SUMPRODUCT(--B731:AC731,TRANSPOSE('Cost regression results'!$H$3:$H$30)))),1)</f>
        <v>0.12680457596648598</v>
      </c>
      <c r="AF731">
        <f>'cost part 2 bs coef'!AE731</f>
        <v>2561.9938747253354</v>
      </c>
      <c r="AG731">
        <f t="shared" si="11"/>
        <v>324.87254691328053</v>
      </c>
    </row>
    <row r="732" spans="1:33" x14ac:dyDescent="0.3">
      <c r="A732">
        <v>731</v>
      </c>
      <c r="B732" s="15">
        <v>-2.2323633644769401</v>
      </c>
      <c r="C732" s="15">
        <v>2.0405432951854801</v>
      </c>
      <c r="D732" s="15">
        <v>3.5700867664118698</v>
      </c>
      <c r="E732" s="15">
        <v>2.6950974591187502</v>
      </c>
      <c r="F732" s="15">
        <v>0</v>
      </c>
      <c r="G732" s="15">
        <v>0</v>
      </c>
      <c r="H732" s="15">
        <v>0</v>
      </c>
      <c r="I732" s="15">
        <v>0</v>
      </c>
      <c r="J732" s="15">
        <v>5.1369843449205099</v>
      </c>
      <c r="K732" s="15">
        <v>4.4416276170439302</v>
      </c>
      <c r="L732" s="15">
        <v>4.3509799558740703</v>
      </c>
      <c r="M732" s="15">
        <v>3.0699185900736801</v>
      </c>
      <c r="N732" s="15">
        <v>2.27179011586145</v>
      </c>
      <c r="O732" s="15">
        <v>4.0448640032617398</v>
      </c>
      <c r="P732" s="15">
        <v>4.4099205908608896</v>
      </c>
      <c r="Q732" s="15">
        <v>3.6815143274633702</v>
      </c>
      <c r="R732" s="15">
        <v>1.50330251943499</v>
      </c>
      <c r="S732" s="15">
        <v>0.60758522670506798</v>
      </c>
      <c r="T732" s="15">
        <v>0.16231111482618099</v>
      </c>
      <c r="U732" s="15">
        <v>0.28939090664619499</v>
      </c>
      <c r="V732" s="15">
        <v>0</v>
      </c>
      <c r="W732" s="15">
        <v>0</v>
      </c>
      <c r="X732" s="15">
        <v>1.0398280609546799</v>
      </c>
      <c r="Y732" s="15">
        <v>0.128739768889267</v>
      </c>
      <c r="Z732" s="15">
        <v>2.3775432692720901E-2</v>
      </c>
      <c r="AA732" s="15">
        <v>-0.19283794137763599</v>
      </c>
      <c r="AB732" s="15">
        <v>6.9443000182930301E-2</v>
      </c>
      <c r="AC732" s="15">
        <v>0.14021603003895899</v>
      </c>
      <c r="AE732">
        <f t="array" ref="AE732">IF(COUNTIF('Cost regression results'!$H$7:$H$10,1)=0,EXP(SUMPRODUCT(--B732:AC732,TRANSPOSE('Cost regression results'!$H$3:$H$30)))/(1+EXP(SUMPRODUCT(--B732:AC732,TRANSPOSE('Cost regression results'!$H$3:$H$30)))),1)</f>
        <v>0.11039673323345663</v>
      </c>
      <c r="AF732">
        <f>'cost part 2 bs coef'!AE732</f>
        <v>2532.0883087721222</v>
      </c>
      <c r="AG732">
        <f t="shared" si="11"/>
        <v>279.5342775470703</v>
      </c>
    </row>
    <row r="733" spans="1:33" x14ac:dyDescent="0.3">
      <c r="A733">
        <v>732</v>
      </c>
      <c r="B733" s="15">
        <v>-2.2340252977936501</v>
      </c>
      <c r="C733" s="15">
        <v>2.46699871231155</v>
      </c>
      <c r="D733" s="15">
        <v>3.8622948460300099</v>
      </c>
      <c r="E733" s="15">
        <v>2.6562464873013698</v>
      </c>
      <c r="F733" s="15">
        <v>0</v>
      </c>
      <c r="G733" s="15">
        <v>0</v>
      </c>
      <c r="H733" s="15">
        <v>0</v>
      </c>
      <c r="I733" s="15">
        <v>0</v>
      </c>
      <c r="J733" s="15">
        <v>4.9839688949481697</v>
      </c>
      <c r="K733" s="15">
        <v>4.7823616301178102</v>
      </c>
      <c r="L733" s="15">
        <v>4.0657738022508596</v>
      </c>
      <c r="M733" s="15">
        <v>2.52741880195211</v>
      </c>
      <c r="N733" s="15">
        <v>2.5205448870245002</v>
      </c>
      <c r="O733" s="15">
        <v>3.9424003603820301</v>
      </c>
      <c r="P733" s="15">
        <v>4.2154296990570197</v>
      </c>
      <c r="Q733" s="15">
        <v>3.7552196876914801</v>
      </c>
      <c r="R733" s="15">
        <v>2.0710713670581602</v>
      </c>
      <c r="S733" s="15">
        <v>0.75880479804862899</v>
      </c>
      <c r="T733" s="15">
        <v>0.11480832439796899</v>
      </c>
      <c r="U733" s="15">
        <v>0.30449554381355698</v>
      </c>
      <c r="V733" s="15">
        <v>0</v>
      </c>
      <c r="W733" s="15">
        <v>0</v>
      </c>
      <c r="X733" s="15">
        <v>0.93537015332776097</v>
      </c>
      <c r="Y733" s="15">
        <v>9.7249407163931906E-2</v>
      </c>
      <c r="Z733" s="15">
        <v>2.4407851004123099E-2</v>
      </c>
      <c r="AA733" s="15">
        <v>-0.20815054452187301</v>
      </c>
      <c r="AB733" s="15">
        <v>0.15769625940911</v>
      </c>
      <c r="AC733" s="15">
        <v>0.17036434894687699</v>
      </c>
      <c r="AE733">
        <f t="array" ref="AE733">IF(COUNTIF('Cost regression results'!$H$7:$H$10,1)=0,EXP(SUMPRODUCT(--B733:AC733,TRANSPOSE('Cost regression results'!$H$3:$H$30)))/(1+EXP(SUMPRODUCT(--B733:AC733,TRANSPOSE('Cost regression results'!$H$3:$H$30)))),1)</f>
        <v>0.1056181602642704</v>
      </c>
      <c r="AF733">
        <f>'cost part 2 bs coef'!AE733</f>
        <v>2548.9311223191303</v>
      </c>
      <c r="AG733">
        <f t="shared" si="11"/>
        <v>269.21341577968855</v>
      </c>
    </row>
    <row r="734" spans="1:33" x14ac:dyDescent="0.3">
      <c r="A734">
        <v>733</v>
      </c>
      <c r="B734" s="15">
        <v>-2.2382141010292802</v>
      </c>
      <c r="C734" s="15">
        <v>2.2785206797034299</v>
      </c>
      <c r="D734" s="15">
        <v>2.9025829769367899</v>
      </c>
      <c r="E734" s="15">
        <v>2.6722205575867801</v>
      </c>
      <c r="F734" s="15">
        <v>0</v>
      </c>
      <c r="G734" s="15">
        <v>0</v>
      </c>
      <c r="H734" s="15">
        <v>0</v>
      </c>
      <c r="I734" s="15">
        <v>0</v>
      </c>
      <c r="J734" s="15">
        <v>4.9287249236731698</v>
      </c>
      <c r="K734" s="15">
        <v>4.2364775091733797</v>
      </c>
      <c r="L734" s="15">
        <v>4.1332784895747796</v>
      </c>
      <c r="M734" s="15">
        <v>2.7126107467381502</v>
      </c>
      <c r="N734" s="15">
        <v>2.3019348823357202</v>
      </c>
      <c r="O734" s="15">
        <v>3.89838448145189</v>
      </c>
      <c r="P734" s="15">
        <v>5.2469138021494599</v>
      </c>
      <c r="Q734" s="15">
        <v>3.8858054003876901</v>
      </c>
      <c r="R734" s="15">
        <v>1.78684367768845</v>
      </c>
      <c r="S734" s="15">
        <v>0.71140743171743404</v>
      </c>
      <c r="T734" s="15">
        <v>0.132665090183267</v>
      </c>
      <c r="U734" s="15">
        <v>0.21278660313203601</v>
      </c>
      <c r="V734" s="15">
        <v>0</v>
      </c>
      <c r="W734" s="15">
        <v>0</v>
      </c>
      <c r="X734" s="15">
        <v>0.98356765098622001</v>
      </c>
      <c r="Y734" s="15">
        <v>5.7998119258512497E-2</v>
      </c>
      <c r="Z734" s="15">
        <v>2.2854997201492099E-2</v>
      </c>
      <c r="AA734" s="15">
        <v>-0.18443318262548</v>
      </c>
      <c r="AB734" s="15">
        <v>0.148961057887807</v>
      </c>
      <c r="AC734" s="15">
        <v>0.15093398298146701</v>
      </c>
      <c r="AE734">
        <f t="array" ref="AE734">IF(COUNTIF('Cost regression results'!$H$7:$H$10,1)=0,EXP(SUMPRODUCT(--B734:AC734,TRANSPOSE('Cost regression results'!$H$3:$H$30)))/(1+EXP(SUMPRODUCT(--B734:AC734,TRANSPOSE('Cost regression results'!$H$3:$H$30)))),1)</f>
        <v>0.10702009006582799</v>
      </c>
      <c r="AF734">
        <f>'cost part 2 bs coef'!AE734</f>
        <v>2453.2111847220795</v>
      </c>
      <c r="AG734">
        <f t="shared" si="11"/>
        <v>262.54288193945354</v>
      </c>
    </row>
    <row r="735" spans="1:33" x14ac:dyDescent="0.3">
      <c r="A735">
        <v>734</v>
      </c>
      <c r="B735" s="15">
        <v>-2.28966535808161</v>
      </c>
      <c r="C735" s="15">
        <v>1.8789513568573699</v>
      </c>
      <c r="D735" s="15">
        <v>3.1101399948613602</v>
      </c>
      <c r="E735" s="15">
        <v>2.76253246190478</v>
      </c>
      <c r="F735" s="15">
        <v>0</v>
      </c>
      <c r="G735" s="15">
        <v>0</v>
      </c>
      <c r="H735" s="15">
        <v>0</v>
      </c>
      <c r="I735" s="15">
        <v>0</v>
      </c>
      <c r="J735" s="15">
        <v>4.8789759409507099</v>
      </c>
      <c r="K735" s="15">
        <v>4.3128936853601401</v>
      </c>
      <c r="L735" s="15">
        <v>4.3034652297753402</v>
      </c>
      <c r="M735" s="15">
        <v>2.7285272403982899</v>
      </c>
      <c r="N735" s="15">
        <v>2.0730851339334202</v>
      </c>
      <c r="O735" s="15">
        <v>3.9404123491540499</v>
      </c>
      <c r="P735" s="15">
        <v>4.0974070891077998</v>
      </c>
      <c r="Q735" s="15">
        <v>3.7594846786203102</v>
      </c>
      <c r="R735" s="15">
        <v>1.8778025423909801</v>
      </c>
      <c r="S735" s="15">
        <v>0.44881153527533701</v>
      </c>
      <c r="T735" s="15">
        <v>0.23581766665412701</v>
      </c>
      <c r="U735" s="15">
        <v>0.26511683988497597</v>
      </c>
      <c r="V735" s="15">
        <v>0</v>
      </c>
      <c r="W735" s="15">
        <v>0</v>
      </c>
      <c r="X735" s="15">
        <v>1.0069966161727899</v>
      </c>
      <c r="Y735" s="15">
        <v>0.103027182784053</v>
      </c>
      <c r="Z735" s="15">
        <v>2.0896442371041799E-2</v>
      </c>
      <c r="AA735" s="15">
        <v>-0.196864001019393</v>
      </c>
      <c r="AB735" s="15">
        <v>0.109494427156364</v>
      </c>
      <c r="AC735" s="15">
        <v>0.10628898631082601</v>
      </c>
      <c r="AE735">
        <f t="array" ref="AE735">IF(COUNTIF('Cost regression results'!$H$7:$H$10,1)=0,EXP(SUMPRODUCT(--B735:AC735,TRANSPOSE('Cost regression results'!$H$3:$H$30)))/(1+EXP(SUMPRODUCT(--B735:AC735,TRANSPOSE('Cost regression results'!$H$3:$H$30)))),1)</f>
        <v>0.11219883437782072</v>
      </c>
      <c r="AF735">
        <f>'cost part 2 bs coef'!AE735</f>
        <v>2600.1151258355649</v>
      </c>
      <c r="AG735">
        <f t="shared" si="11"/>
        <v>291.72988636689104</v>
      </c>
    </row>
    <row r="736" spans="1:33" x14ac:dyDescent="0.3">
      <c r="A736">
        <v>735</v>
      </c>
      <c r="B736" s="15">
        <v>-2.30059385003706</v>
      </c>
      <c r="C736" s="15">
        <v>2.0409677216054698</v>
      </c>
      <c r="D736" s="15">
        <v>3.4288113388392598</v>
      </c>
      <c r="E736" s="15">
        <v>2.7696679042680201</v>
      </c>
      <c r="F736" s="15">
        <v>0</v>
      </c>
      <c r="G736" s="15">
        <v>0</v>
      </c>
      <c r="H736" s="15">
        <v>0</v>
      </c>
      <c r="I736" s="15">
        <v>0</v>
      </c>
      <c r="J736" s="15">
        <v>4.9176060923989002</v>
      </c>
      <c r="K736" s="15">
        <v>4.6041274974882702</v>
      </c>
      <c r="L736" s="15">
        <v>4.6057465534300501</v>
      </c>
      <c r="M736" s="15">
        <v>2.6931270894995998</v>
      </c>
      <c r="N736" s="15">
        <v>2.35955458754629</v>
      </c>
      <c r="O736" s="15">
        <v>3.8123250132231901</v>
      </c>
      <c r="P736" s="15">
        <v>4.62603866529897</v>
      </c>
      <c r="Q736" s="15">
        <v>3.8614617798212199</v>
      </c>
      <c r="R736" s="15">
        <v>1.96773836588787</v>
      </c>
      <c r="S736" s="15">
        <v>0.59188002431610098</v>
      </c>
      <c r="T736" s="15">
        <v>0.22834664849924399</v>
      </c>
      <c r="U736" s="15">
        <v>0.29492687338614798</v>
      </c>
      <c r="V736" s="15">
        <v>0</v>
      </c>
      <c r="W736" s="15">
        <v>0</v>
      </c>
      <c r="X736" s="15">
        <v>1.0149757790403899</v>
      </c>
      <c r="Y736" s="15">
        <v>9.58615753418742E-2</v>
      </c>
      <c r="Z736" s="15">
        <v>2.54100869313581E-2</v>
      </c>
      <c r="AA736" s="15">
        <v>-0.14695501079415699</v>
      </c>
      <c r="AB736" s="15">
        <v>0.100178115754985</v>
      </c>
      <c r="AC736" s="15">
        <v>7.5056502588228796E-2</v>
      </c>
      <c r="AE736">
        <f t="array" ref="AE736">IF(COUNTIF('Cost regression results'!$H$7:$H$10,1)=0,EXP(SUMPRODUCT(--B736:AC736,TRANSPOSE('Cost regression results'!$H$3:$H$30)))/(1+EXP(SUMPRODUCT(--B736:AC736,TRANSPOSE('Cost regression results'!$H$3:$H$30)))),1)</f>
        <v>0.11006921818003823</v>
      </c>
      <c r="AF736">
        <f>'cost part 2 bs coef'!AE736</f>
        <v>2590.0089898192432</v>
      </c>
      <c r="AG736">
        <f t="shared" si="11"/>
        <v>285.08026458867471</v>
      </c>
    </row>
    <row r="737" spans="1:33" x14ac:dyDescent="0.3">
      <c r="A737">
        <v>736</v>
      </c>
      <c r="B737" s="15">
        <v>-2.1300458939200202</v>
      </c>
      <c r="C737" s="15">
        <v>2.3116485242059301</v>
      </c>
      <c r="D737" s="15">
        <v>3.47087227978062</v>
      </c>
      <c r="E737" s="15">
        <v>2.6657056821932499</v>
      </c>
      <c r="F737" s="15">
        <v>0</v>
      </c>
      <c r="G737" s="15">
        <v>0</v>
      </c>
      <c r="H737" s="15">
        <v>0</v>
      </c>
      <c r="I737" s="15">
        <v>0</v>
      </c>
      <c r="J737" s="15">
        <v>4.89263333626314</v>
      </c>
      <c r="K737" s="15">
        <v>4.3930746458769896</v>
      </c>
      <c r="L737" s="15">
        <v>4.1999912297645903</v>
      </c>
      <c r="M737" s="15">
        <v>2.9985181641209899</v>
      </c>
      <c r="N737" s="15">
        <v>2.49915097654495</v>
      </c>
      <c r="O737" s="15">
        <v>4.1738346605272101</v>
      </c>
      <c r="P737" s="15">
        <v>4.72810787851071</v>
      </c>
      <c r="Q737" s="15">
        <v>3.84562506462541</v>
      </c>
      <c r="R737" s="15">
        <v>1.4559241170686199</v>
      </c>
      <c r="S737" s="15">
        <v>0.62768747992587204</v>
      </c>
      <c r="T737" s="15">
        <v>0.101144877745568</v>
      </c>
      <c r="U737" s="15">
        <v>0.22871157119426</v>
      </c>
      <c r="V737" s="15">
        <v>0</v>
      </c>
      <c r="W737" s="15">
        <v>0</v>
      </c>
      <c r="X737" s="15">
        <v>1.1061235343601901</v>
      </c>
      <c r="Y737" s="15">
        <v>0.10225030802155299</v>
      </c>
      <c r="Z737" s="15">
        <v>1.66493390370905E-2</v>
      </c>
      <c r="AA737" s="15">
        <v>-0.23223181566029899</v>
      </c>
      <c r="AB737" s="15">
        <v>0.10713789165943299</v>
      </c>
      <c r="AC737" s="15">
        <v>0.129421514045966</v>
      </c>
      <c r="AE737">
        <f t="array" ref="AE737">IF(COUNTIF('Cost regression results'!$H$7:$H$10,1)=0,EXP(SUMPRODUCT(--B737:AC737,TRANSPOSE('Cost regression results'!$H$3:$H$30)))/(1+EXP(SUMPRODUCT(--B737:AC737,TRANSPOSE('Cost regression results'!$H$3:$H$30)))),1)</f>
        <v>0.11501017414055902</v>
      </c>
      <c r="AF737">
        <f>'cost part 2 bs coef'!AE737</f>
        <v>2419.9848016581668</v>
      </c>
      <c r="AG737">
        <f t="shared" si="11"/>
        <v>278.32287345621194</v>
      </c>
    </row>
    <row r="738" spans="1:33" x14ac:dyDescent="0.3">
      <c r="A738">
        <v>737</v>
      </c>
      <c r="B738" s="15">
        <v>-2.14539717963667</v>
      </c>
      <c r="C738" s="15">
        <v>1.9443284246666599</v>
      </c>
      <c r="D738" s="15">
        <v>3.0114220542232202</v>
      </c>
      <c r="E738" s="15">
        <v>2.6659138234326298</v>
      </c>
      <c r="F738" s="15">
        <v>0</v>
      </c>
      <c r="G738" s="15">
        <v>0</v>
      </c>
      <c r="H738" s="15">
        <v>0</v>
      </c>
      <c r="I738" s="15">
        <v>0</v>
      </c>
      <c r="J738" s="15">
        <v>5.3074347983228698</v>
      </c>
      <c r="K738" s="15">
        <v>4.6222438428144796</v>
      </c>
      <c r="L738" s="15">
        <v>4.47237340355061</v>
      </c>
      <c r="M738" s="15">
        <v>2.64050135338241</v>
      </c>
      <c r="N738" s="15">
        <v>2.4919233542827</v>
      </c>
      <c r="O738" s="15">
        <v>4.2375803555034901</v>
      </c>
      <c r="P738" s="15">
        <v>4.0905949857232198</v>
      </c>
      <c r="Q738" s="15">
        <v>3.9450825098178801</v>
      </c>
      <c r="R738" s="15">
        <v>1.4313945156738701</v>
      </c>
      <c r="S738" s="15">
        <v>0.70952721426019105</v>
      </c>
      <c r="T738" s="15">
        <v>0.11104417224185401</v>
      </c>
      <c r="U738" s="15">
        <v>0.27348953614204402</v>
      </c>
      <c r="V738" s="15">
        <v>0</v>
      </c>
      <c r="W738" s="15">
        <v>0</v>
      </c>
      <c r="X738" s="15">
        <v>0.90743347647633099</v>
      </c>
      <c r="Y738" s="15">
        <v>5.9053147996412002E-2</v>
      </c>
      <c r="Z738" s="15">
        <v>2.2543761542378998E-2</v>
      </c>
      <c r="AA738" s="15">
        <v>-0.20327621406583399</v>
      </c>
      <c r="AB738" s="15">
        <v>9.5446927229362197E-2</v>
      </c>
      <c r="AC738" s="15">
        <v>6.5436638278297196E-2</v>
      </c>
      <c r="AE738">
        <f t="array" ref="AE738">IF(COUNTIF('Cost regression results'!$H$7:$H$10,1)=0,EXP(SUMPRODUCT(--B738:AC738,TRANSPOSE('Cost regression results'!$H$3:$H$30)))/(1+EXP(SUMPRODUCT(--B738:AC738,TRANSPOSE('Cost regression results'!$H$3:$H$30)))),1)</f>
        <v>0.1140388783499502</v>
      </c>
      <c r="AF738">
        <f>'cost part 2 bs coef'!AE738</f>
        <v>2577.868338452342</v>
      </c>
      <c r="AG738">
        <f t="shared" si="11"/>
        <v>293.97721385095491</v>
      </c>
    </row>
    <row r="739" spans="1:33" x14ac:dyDescent="0.3">
      <c r="A739">
        <v>738</v>
      </c>
      <c r="B739" s="15">
        <v>-2.1646194670646199</v>
      </c>
      <c r="C739" s="15">
        <v>1.8598036092122801</v>
      </c>
      <c r="D739" s="15">
        <v>3.3983664043805799</v>
      </c>
      <c r="E739" s="15">
        <v>2.4608837007311699</v>
      </c>
      <c r="F739" s="15">
        <v>0</v>
      </c>
      <c r="G739" s="15">
        <v>0</v>
      </c>
      <c r="H739" s="15">
        <v>0</v>
      </c>
      <c r="I739" s="15">
        <v>0</v>
      </c>
      <c r="J739" s="15">
        <v>5.2302165751541096</v>
      </c>
      <c r="K739" s="15">
        <v>4.7217003248542504</v>
      </c>
      <c r="L739" s="15">
        <v>4.3152986639093296</v>
      </c>
      <c r="M739" s="15">
        <v>3.12091635682442</v>
      </c>
      <c r="N739" s="15">
        <v>2.36578892231325</v>
      </c>
      <c r="O739" s="15">
        <v>4.0159833980094204</v>
      </c>
      <c r="P739" s="15">
        <v>4.8799600990675902</v>
      </c>
      <c r="Q739" s="15">
        <v>3.92281812365604</v>
      </c>
      <c r="R739" s="15">
        <v>1.9977491837141901</v>
      </c>
      <c r="S739" s="15">
        <v>0.66437160836655995</v>
      </c>
      <c r="T739" s="15">
        <v>2.8012575964322901E-2</v>
      </c>
      <c r="U739" s="15">
        <v>0.30221226254094402</v>
      </c>
      <c r="V739" s="15">
        <v>0</v>
      </c>
      <c r="W739" s="15">
        <v>0</v>
      </c>
      <c r="X739" s="15">
        <v>1.01857274063171</v>
      </c>
      <c r="Y739" s="15">
        <v>9.6907404640331804E-2</v>
      </c>
      <c r="Z739" s="15">
        <v>1.9081416855417199E-2</v>
      </c>
      <c r="AA739" s="15">
        <v>-0.132080046366431</v>
      </c>
      <c r="AB739" s="15">
        <v>7.6118320480660695E-2</v>
      </c>
      <c r="AC739" s="15">
        <v>0.168120293606669</v>
      </c>
      <c r="AE739">
        <f t="array" ref="AE739">IF(COUNTIF('Cost regression results'!$H$7:$H$10,1)=0,EXP(SUMPRODUCT(--B739:AC739,TRANSPOSE('Cost regression results'!$H$3:$H$30)))/(1+EXP(SUMPRODUCT(--B739:AC739,TRANSPOSE('Cost regression results'!$H$3:$H$30)))),1)</f>
        <v>0.10433459817375326</v>
      </c>
      <c r="AF739">
        <f>'cost part 2 bs coef'!AE739</f>
        <v>2514.661806735031</v>
      </c>
      <c r="AG739">
        <f t="shared" si="11"/>
        <v>262.36622914858384</v>
      </c>
    </row>
    <row r="740" spans="1:33" x14ac:dyDescent="0.3">
      <c r="A740">
        <v>739</v>
      </c>
      <c r="B740" s="15">
        <v>-2.3103549941565298</v>
      </c>
      <c r="C740" s="15">
        <v>2.0084993362410701</v>
      </c>
      <c r="D740" s="15">
        <v>3.1349913228314898</v>
      </c>
      <c r="E740" s="15">
        <v>2.6798928308628001</v>
      </c>
      <c r="F740" s="15">
        <v>0</v>
      </c>
      <c r="G740" s="15">
        <v>0</v>
      </c>
      <c r="H740" s="15">
        <v>0</v>
      </c>
      <c r="I740" s="15">
        <v>0</v>
      </c>
      <c r="J740" s="15">
        <v>4.7207784395370904</v>
      </c>
      <c r="K740" s="15">
        <v>4.3294031981374799</v>
      </c>
      <c r="L740" s="15">
        <v>3.8420059500690198</v>
      </c>
      <c r="M740" s="15">
        <v>2.6170188118270401</v>
      </c>
      <c r="N740" s="15">
        <v>2.5883786090750101</v>
      </c>
      <c r="O740" s="15">
        <v>3.7540851941875202</v>
      </c>
      <c r="P740" s="15">
        <v>4.6957092888990699</v>
      </c>
      <c r="Q740" s="15">
        <v>3.8979261784621402</v>
      </c>
      <c r="R740" s="15">
        <v>2.4331065401701002</v>
      </c>
      <c r="S740" s="15">
        <v>0.63121294757747504</v>
      </c>
      <c r="T740" s="15">
        <v>0.139963860806743</v>
      </c>
      <c r="U740" s="15">
        <v>0.246647909852591</v>
      </c>
      <c r="V740" s="15">
        <v>0</v>
      </c>
      <c r="W740" s="15">
        <v>0</v>
      </c>
      <c r="X740" s="15">
        <v>1.02515238311975</v>
      </c>
      <c r="Y740" s="15">
        <v>0.101031180936568</v>
      </c>
      <c r="Z740" s="15">
        <v>2.4665328476690201E-2</v>
      </c>
      <c r="AA740" s="15">
        <v>-0.121082199866236</v>
      </c>
      <c r="AB740" s="15">
        <v>0.17334052295043401</v>
      </c>
      <c r="AC740" s="15">
        <v>9.7380658778824195E-2</v>
      </c>
      <c r="AE740">
        <f t="array" ref="AE740">IF(COUNTIF('Cost regression results'!$H$7:$H$10,1)=0,EXP(SUMPRODUCT(--B740:AC740,TRANSPOSE('Cost regression results'!$H$3:$H$30)))/(1+EXP(SUMPRODUCT(--B740:AC740,TRANSPOSE('Cost regression results'!$H$3:$H$30)))),1)</f>
        <v>0.10086439578746445</v>
      </c>
      <c r="AF740">
        <f>'cost part 2 bs coef'!AE740</f>
        <v>2613.8471880603106</v>
      </c>
      <c r="AG740">
        <f t="shared" si="11"/>
        <v>263.64411730446619</v>
      </c>
    </row>
    <row r="741" spans="1:33" x14ac:dyDescent="0.3">
      <c r="A741">
        <v>740</v>
      </c>
      <c r="B741" s="15">
        <v>-2.20711701057493</v>
      </c>
      <c r="C741" s="15">
        <v>1.7262569689901801</v>
      </c>
      <c r="D741" s="15">
        <v>2.7142537957336299</v>
      </c>
      <c r="E741" s="15">
        <v>2.72066827304335</v>
      </c>
      <c r="F741" s="15">
        <v>0</v>
      </c>
      <c r="G741" s="15">
        <v>0</v>
      </c>
      <c r="H741" s="15">
        <v>0</v>
      </c>
      <c r="I741" s="15">
        <v>0</v>
      </c>
      <c r="J741" s="15">
        <v>5.0469149300433198</v>
      </c>
      <c r="K741" s="15">
        <v>4.44055178184243</v>
      </c>
      <c r="L741" s="15">
        <v>4.3790273477041701</v>
      </c>
      <c r="M741" s="15">
        <v>2.79184685784139</v>
      </c>
      <c r="N741" s="15">
        <v>2.3206344749860301</v>
      </c>
      <c r="O741" s="15">
        <v>3.7630304396416401</v>
      </c>
      <c r="P741" s="15">
        <v>4.6651880927545903</v>
      </c>
      <c r="Q741" s="15">
        <v>3.7984771425764698</v>
      </c>
      <c r="R741" s="15">
        <v>1.5270518725601101</v>
      </c>
      <c r="S741" s="15">
        <v>0.53942151298326801</v>
      </c>
      <c r="T741" s="15">
        <v>0.14495579676614601</v>
      </c>
      <c r="U741" s="15">
        <v>0.28074268423613402</v>
      </c>
      <c r="V741" s="15">
        <v>0</v>
      </c>
      <c r="W741" s="15">
        <v>0</v>
      </c>
      <c r="X741" s="15">
        <v>0.96167734612937095</v>
      </c>
      <c r="Y741" s="15">
        <v>7.7083839149526198E-2</v>
      </c>
      <c r="Z741" s="15">
        <v>2.1013145351821E-2</v>
      </c>
      <c r="AA741" s="15">
        <v>-0.15509231765475301</v>
      </c>
      <c r="AB741" s="15">
        <v>8.6350233662086703E-2</v>
      </c>
      <c r="AC741" s="15">
        <v>0.11162208913136901</v>
      </c>
      <c r="AE741">
        <f t="array" ref="AE741">IF(COUNTIF('Cost regression results'!$H$7:$H$10,1)=0,EXP(SUMPRODUCT(--B741:AC741,TRANSPOSE('Cost regression results'!$H$3:$H$30)))/(1+EXP(SUMPRODUCT(--B741:AC741,TRANSPOSE('Cost regression results'!$H$3:$H$30)))),1)</f>
        <v>0.11136530351628043</v>
      </c>
      <c r="AF741">
        <f>'cost part 2 bs coef'!AE741</f>
        <v>2519.3744117631522</v>
      </c>
      <c r="AG741">
        <f t="shared" si="11"/>
        <v>280.57089603715394</v>
      </c>
    </row>
    <row r="742" spans="1:33" x14ac:dyDescent="0.3">
      <c r="A742">
        <v>741</v>
      </c>
      <c r="B742" s="15">
        <v>-2.3291523279679698</v>
      </c>
      <c r="C742" s="15">
        <v>2.10120484561038</v>
      </c>
      <c r="D742" s="15">
        <v>3.29920638108673</v>
      </c>
      <c r="E742" s="15">
        <v>2.6799683116434001</v>
      </c>
      <c r="F742" s="15">
        <v>0</v>
      </c>
      <c r="G742" s="15">
        <v>0</v>
      </c>
      <c r="H742" s="15">
        <v>0</v>
      </c>
      <c r="I742" s="15">
        <v>0</v>
      </c>
      <c r="J742" s="15">
        <v>5.0915862849229701</v>
      </c>
      <c r="K742" s="15">
        <v>4.6876252026849601</v>
      </c>
      <c r="L742" s="15">
        <v>4.3589873206370999</v>
      </c>
      <c r="M742" s="15">
        <v>2.4296158373688699</v>
      </c>
      <c r="N742" s="15">
        <v>2.5882750914746002</v>
      </c>
      <c r="O742" s="15">
        <v>4.2006326597464101</v>
      </c>
      <c r="P742" s="15">
        <v>4.5607912364786296</v>
      </c>
      <c r="Q742" s="15">
        <v>3.94859262139475</v>
      </c>
      <c r="R742" s="15">
        <v>1.5812444576973601</v>
      </c>
      <c r="S742" s="15">
        <v>0.73452008074965602</v>
      </c>
      <c r="T742" s="15">
        <v>0.18094757482983101</v>
      </c>
      <c r="U742" s="15">
        <v>0.283639325169532</v>
      </c>
      <c r="V742" s="15">
        <v>0</v>
      </c>
      <c r="W742" s="15">
        <v>0</v>
      </c>
      <c r="X742" s="15">
        <v>1.05059692490914</v>
      </c>
      <c r="Y742" s="15">
        <v>0.119599799769394</v>
      </c>
      <c r="Z742" s="15">
        <v>2.20761355304574E-2</v>
      </c>
      <c r="AA742" s="15">
        <v>-0.12930778732989701</v>
      </c>
      <c r="AB742" s="15">
        <v>0.10489834586005101</v>
      </c>
      <c r="AC742" s="15">
        <v>9.4948683681530102E-2</v>
      </c>
      <c r="AE742">
        <f t="array" ref="AE742">IF(COUNTIF('Cost regression results'!$H$7:$H$10,1)=0,EXP(SUMPRODUCT(--B742:AC742,TRANSPOSE('Cost regression results'!$H$3:$H$30)))/(1+EXP(SUMPRODUCT(--B742:AC742,TRANSPOSE('Cost regression results'!$H$3:$H$30)))),1)</f>
        <v>0.10306180989600551</v>
      </c>
      <c r="AF742">
        <f>'cost part 2 bs coef'!AE742</f>
        <v>2375.0786416082306</v>
      </c>
      <c r="AG742">
        <f t="shared" si="11"/>
        <v>244.77990344949046</v>
      </c>
    </row>
    <row r="743" spans="1:33" x14ac:dyDescent="0.3">
      <c r="A743">
        <v>742</v>
      </c>
      <c r="B743" s="15">
        <v>-2.1906474026098799</v>
      </c>
      <c r="C743" s="15">
        <v>1.8855877542243</v>
      </c>
      <c r="D743" s="15">
        <v>2.9202411544078801</v>
      </c>
      <c r="E743" s="15">
        <v>2.4746656771738502</v>
      </c>
      <c r="F743" s="15">
        <v>0</v>
      </c>
      <c r="G743" s="15">
        <v>0</v>
      </c>
      <c r="H743" s="15">
        <v>0</v>
      </c>
      <c r="I743" s="15">
        <v>0</v>
      </c>
      <c r="J743" s="15">
        <v>4.6663417052288798</v>
      </c>
      <c r="K743" s="15">
        <v>4.2438628616599896</v>
      </c>
      <c r="L743" s="15">
        <v>4.1667884763771896</v>
      </c>
      <c r="M743" s="15">
        <v>2.5765514248569601</v>
      </c>
      <c r="N743" s="15">
        <v>2.2478774325211401</v>
      </c>
      <c r="O743" s="15">
        <v>3.9636873526168701</v>
      </c>
      <c r="P743" s="15">
        <v>4.6868324558839998</v>
      </c>
      <c r="Q743" s="15">
        <v>3.9208614029526001</v>
      </c>
      <c r="R743" s="15">
        <v>1.7998300336942501</v>
      </c>
      <c r="S743" s="15">
        <v>0.64785977677169904</v>
      </c>
      <c r="T743" s="15">
        <v>0.108946904591531</v>
      </c>
      <c r="U743" s="15">
        <v>0.281075205601307</v>
      </c>
      <c r="V743" s="15">
        <v>0</v>
      </c>
      <c r="W743" s="15">
        <v>0</v>
      </c>
      <c r="X743" s="15">
        <v>1.08761120939954</v>
      </c>
      <c r="Y743" s="15">
        <v>6.7978813745407096E-2</v>
      </c>
      <c r="Z743" s="15">
        <v>2.35649743456454E-2</v>
      </c>
      <c r="AA743" s="15">
        <v>-0.228810151776766</v>
      </c>
      <c r="AB743" s="15">
        <v>0.17360316281280999</v>
      </c>
      <c r="AC743" s="15">
        <v>0.152496429866918</v>
      </c>
      <c r="AE743">
        <f t="array" ref="AE743">IF(COUNTIF('Cost regression results'!$H$7:$H$10,1)=0,EXP(SUMPRODUCT(--B743:AC743,TRANSPOSE('Cost regression results'!$H$3:$H$30)))/(1+EXP(SUMPRODUCT(--B743:AC743,TRANSPOSE('Cost regression results'!$H$3:$H$30)))),1)</f>
        <v>0.1092722860708454</v>
      </c>
      <c r="AF743">
        <f>'cost part 2 bs coef'!AE743</f>
        <v>2379.6276468981468</v>
      </c>
      <c r="AG743">
        <f t="shared" si="11"/>
        <v>260.02735297394696</v>
      </c>
    </row>
    <row r="744" spans="1:33" x14ac:dyDescent="0.3">
      <c r="A744">
        <v>743</v>
      </c>
      <c r="B744" s="15">
        <v>-2.18056416601376</v>
      </c>
      <c r="C744" s="15">
        <v>2.2517661799523498</v>
      </c>
      <c r="D744" s="15">
        <v>3.27028538204164</v>
      </c>
      <c r="E744" s="15">
        <v>3.0390528870917701</v>
      </c>
      <c r="F744" s="15">
        <v>0</v>
      </c>
      <c r="G744" s="15">
        <v>0</v>
      </c>
      <c r="H744" s="15">
        <v>0</v>
      </c>
      <c r="I744" s="15">
        <v>0</v>
      </c>
      <c r="J744" s="15">
        <v>5.0238170976150602</v>
      </c>
      <c r="K744" s="15">
        <v>4.3194128334914899</v>
      </c>
      <c r="L744" s="15">
        <v>4.4142325179944404</v>
      </c>
      <c r="M744" s="15">
        <v>2.90112579672771</v>
      </c>
      <c r="N744" s="15">
        <v>2.3091486804764401</v>
      </c>
      <c r="O744" s="15">
        <v>4.2156949448577903</v>
      </c>
      <c r="P744" s="15">
        <v>4.7091160662289004</v>
      </c>
      <c r="Q744" s="15">
        <v>3.79985430668011</v>
      </c>
      <c r="R744" s="15">
        <v>2.0268006348771501</v>
      </c>
      <c r="S744" s="15">
        <v>0.49606157480118901</v>
      </c>
      <c r="T744" s="15">
        <v>0.164462421260018</v>
      </c>
      <c r="U744" s="15">
        <v>0.27743143037044898</v>
      </c>
      <c r="V744" s="15">
        <v>0</v>
      </c>
      <c r="W744" s="15">
        <v>0</v>
      </c>
      <c r="X744" s="15">
        <v>1.0454254137194501</v>
      </c>
      <c r="Y744" s="15">
        <v>0.15510774331372601</v>
      </c>
      <c r="Z744" s="15">
        <v>1.8892580588927201E-2</v>
      </c>
      <c r="AA744" s="15">
        <v>-0.19781580876999599</v>
      </c>
      <c r="AB744" s="15">
        <v>6.3635772783008096E-2</v>
      </c>
      <c r="AC744" s="15">
        <v>5.4825334726297498E-2</v>
      </c>
      <c r="AE744">
        <f t="array" ref="AE744">IF(COUNTIF('Cost regression results'!$H$7:$H$10,1)=0,EXP(SUMPRODUCT(--B744:AC744,TRANSPOSE('Cost regression results'!$H$3:$H$30)))/(1+EXP(SUMPRODUCT(--B744:AC744,TRANSPOSE('Cost regression results'!$H$3:$H$30)))),1)</f>
        <v>0.11615804406066862</v>
      </c>
      <c r="AF744">
        <f>'cost part 2 bs coef'!AE744</f>
        <v>2533.7552616484281</v>
      </c>
      <c r="AG744">
        <f t="shared" si="11"/>
        <v>294.31605532150905</v>
      </c>
    </row>
    <row r="745" spans="1:33" x14ac:dyDescent="0.3">
      <c r="A745">
        <v>744</v>
      </c>
      <c r="B745" s="15">
        <v>-2.2022534805657799</v>
      </c>
      <c r="C745" s="15">
        <v>2.2336586445336</v>
      </c>
      <c r="D745" s="15">
        <v>3.4571200655571199</v>
      </c>
      <c r="E745" s="15">
        <v>2.6264210561260199</v>
      </c>
      <c r="F745" s="15">
        <v>0</v>
      </c>
      <c r="G745" s="15">
        <v>0</v>
      </c>
      <c r="H745" s="15">
        <v>0</v>
      </c>
      <c r="I745" s="15">
        <v>0</v>
      </c>
      <c r="J745" s="15">
        <v>4.8523879343381902</v>
      </c>
      <c r="K745" s="15">
        <v>4.3406921128648399</v>
      </c>
      <c r="L745" s="15">
        <v>4.3484188334629996</v>
      </c>
      <c r="M745" s="15">
        <v>2.9283508179726301</v>
      </c>
      <c r="N745" s="15">
        <v>2.3219457363622702</v>
      </c>
      <c r="O745" s="15">
        <v>4.2422205905618799</v>
      </c>
      <c r="P745" s="15">
        <v>4.5051676547655797</v>
      </c>
      <c r="Q745" s="15">
        <v>3.7080557219511801</v>
      </c>
      <c r="R745" s="15">
        <v>1.45763886697777</v>
      </c>
      <c r="S745" s="15">
        <v>0.56263908928273298</v>
      </c>
      <c r="T745" s="15">
        <v>0.20110719381591599</v>
      </c>
      <c r="U745" s="15">
        <v>0.237080082313923</v>
      </c>
      <c r="V745" s="15">
        <v>0</v>
      </c>
      <c r="W745" s="15">
        <v>0</v>
      </c>
      <c r="X745" s="15">
        <v>0.98406479491670495</v>
      </c>
      <c r="Y745" s="15">
        <v>0.138038803863619</v>
      </c>
      <c r="Z745" s="15">
        <v>1.8027557007411699E-2</v>
      </c>
      <c r="AA745" s="15">
        <v>-0.245225635807862</v>
      </c>
      <c r="AB745" s="15">
        <v>0.106684408179661</v>
      </c>
      <c r="AC745" s="15">
        <v>0.10434566536588</v>
      </c>
      <c r="AE745">
        <f t="array" ref="AE745">IF(COUNTIF('Cost regression results'!$H$7:$H$10,1)=0,EXP(SUMPRODUCT(--B745:AC745,TRANSPOSE('Cost regression results'!$H$3:$H$30)))/(1+EXP(SUMPRODUCT(--B745:AC745,TRANSPOSE('Cost regression results'!$H$3:$H$30)))),1)</f>
        <v>0.1177651839439194</v>
      </c>
      <c r="AF745">
        <f>'cost part 2 bs coef'!AE745</f>
        <v>2547.2344041816177</v>
      </c>
      <c r="AG745">
        <f t="shared" si="11"/>
        <v>299.97552815672816</v>
      </c>
    </row>
    <row r="746" spans="1:33" x14ac:dyDescent="0.3">
      <c r="A746">
        <v>745</v>
      </c>
      <c r="B746" s="15">
        <v>-2.1665700142720601</v>
      </c>
      <c r="C746" s="15">
        <v>1.7285658724267401</v>
      </c>
      <c r="D746" s="15">
        <v>3.2065370711848602</v>
      </c>
      <c r="E746" s="15">
        <v>2.6709539680350001</v>
      </c>
      <c r="F746" s="15">
        <v>0</v>
      </c>
      <c r="G746" s="15">
        <v>0</v>
      </c>
      <c r="H746" s="15">
        <v>0</v>
      </c>
      <c r="I746" s="15">
        <v>0</v>
      </c>
      <c r="J746" s="15">
        <v>4.82795686022006</v>
      </c>
      <c r="K746" s="15">
        <v>4.8573910844189996</v>
      </c>
      <c r="L746" s="15">
        <v>4.4445605138565698</v>
      </c>
      <c r="M746" s="15">
        <v>3.1492530574461202</v>
      </c>
      <c r="N746" s="15">
        <v>2.4549272779874798</v>
      </c>
      <c r="O746" s="15">
        <v>4.1418014713973097</v>
      </c>
      <c r="P746" s="15">
        <v>3.90537785485358</v>
      </c>
      <c r="Q746" s="15">
        <v>3.94054493028304</v>
      </c>
      <c r="R746" s="15">
        <v>2.1154972685432099</v>
      </c>
      <c r="S746" s="15">
        <v>0.63491100227797803</v>
      </c>
      <c r="T746" s="15">
        <v>9.4919567996297499E-2</v>
      </c>
      <c r="U746" s="15">
        <v>0.23069012191081301</v>
      </c>
      <c r="V746" s="15">
        <v>0</v>
      </c>
      <c r="W746" s="15">
        <v>0</v>
      </c>
      <c r="X746" s="15">
        <v>1.0132951240202399</v>
      </c>
      <c r="Y746" s="15">
        <v>0.101596166247218</v>
      </c>
      <c r="Z746" s="15">
        <v>2.10244732585806E-2</v>
      </c>
      <c r="AA746" s="15">
        <v>-0.19486575189629901</v>
      </c>
      <c r="AB746" s="15">
        <v>0.114384815222537</v>
      </c>
      <c r="AC746" s="15">
        <v>0.126554396101867</v>
      </c>
      <c r="AE746">
        <f t="array" ref="AE746">IF(COUNTIF('Cost regression results'!$H$7:$H$10,1)=0,EXP(SUMPRODUCT(--B746:AC746,TRANSPOSE('Cost regression results'!$H$3:$H$30)))/(1+EXP(SUMPRODUCT(--B746:AC746,TRANSPOSE('Cost regression results'!$H$3:$H$30)))),1)</f>
        <v>0.11042889842362712</v>
      </c>
      <c r="AF746">
        <f>'cost part 2 bs coef'!AE746</f>
        <v>2488.7853931181262</v>
      </c>
      <c r="AG746">
        <f t="shared" si="11"/>
        <v>274.83382937484845</v>
      </c>
    </row>
    <row r="747" spans="1:33" x14ac:dyDescent="0.3">
      <c r="A747">
        <v>746</v>
      </c>
      <c r="B747" s="15">
        <v>-2.2448267401037301</v>
      </c>
      <c r="C747" s="15">
        <v>2.1887329478604398</v>
      </c>
      <c r="D747" s="15">
        <v>3.3470201394577002</v>
      </c>
      <c r="E747" s="15">
        <v>2.82604547885785</v>
      </c>
      <c r="F747" s="15">
        <v>0</v>
      </c>
      <c r="G747" s="15">
        <v>0</v>
      </c>
      <c r="H747" s="15">
        <v>0</v>
      </c>
      <c r="I747" s="15">
        <v>0</v>
      </c>
      <c r="J747" s="15">
        <v>4.7067012965773296</v>
      </c>
      <c r="K747" s="15">
        <v>4.1568340001106003</v>
      </c>
      <c r="L747" s="15">
        <v>4.0208137601285499</v>
      </c>
      <c r="M747" s="15">
        <v>3.2413233367088199</v>
      </c>
      <c r="N747" s="15">
        <v>2.4158811406160101</v>
      </c>
      <c r="O747" s="15">
        <v>3.8567395172407899</v>
      </c>
      <c r="P747" s="15">
        <v>4.7069227022243396</v>
      </c>
      <c r="Q747" s="15">
        <v>3.8527425027880899</v>
      </c>
      <c r="R747" s="15">
        <v>0.98059969433188998</v>
      </c>
      <c r="S747" s="15">
        <v>0.64924461358922902</v>
      </c>
      <c r="T747" s="15">
        <v>0.190788298286174</v>
      </c>
      <c r="U747" s="15">
        <v>0.237360867451201</v>
      </c>
      <c r="V747" s="15">
        <v>0</v>
      </c>
      <c r="W747" s="15">
        <v>0</v>
      </c>
      <c r="X747" s="15">
        <v>0.84800440428961898</v>
      </c>
      <c r="Y747" s="15">
        <v>8.6032434688793305E-2</v>
      </c>
      <c r="Z747" s="15">
        <v>2.0425826841627699E-2</v>
      </c>
      <c r="AA747" s="15">
        <v>-0.184389498019954</v>
      </c>
      <c r="AB747" s="15">
        <v>0.1133290805781</v>
      </c>
      <c r="AC747" s="15">
        <v>0.113300670693946</v>
      </c>
      <c r="AE747">
        <f t="array" ref="AE747">IF(COUNTIF('Cost regression results'!$H$7:$H$10,1)=0,EXP(SUMPRODUCT(--B747:AC747,TRANSPOSE('Cost regression results'!$H$3:$H$30)))/(1+EXP(SUMPRODUCT(--B747:AC747,TRANSPOSE('Cost regression results'!$H$3:$H$30)))),1)</f>
        <v>0.11221264911892008</v>
      </c>
      <c r="AF747">
        <f>'cost part 2 bs coef'!AE747</f>
        <v>2507.6150178787625</v>
      </c>
      <c r="AG747">
        <f t="shared" si="11"/>
        <v>281.38612412656408</v>
      </c>
    </row>
    <row r="748" spans="1:33" x14ac:dyDescent="0.3">
      <c r="A748">
        <v>747</v>
      </c>
      <c r="B748" s="15">
        <v>-2.2599934321486201</v>
      </c>
      <c r="C748" s="15">
        <v>1.99075100513041</v>
      </c>
      <c r="D748" s="15">
        <v>3.62373764248875</v>
      </c>
      <c r="E748" s="15">
        <v>2.2949337046587499</v>
      </c>
      <c r="F748" s="15">
        <v>0</v>
      </c>
      <c r="G748" s="15">
        <v>0</v>
      </c>
      <c r="H748" s="15">
        <v>0</v>
      </c>
      <c r="I748" s="15">
        <v>0</v>
      </c>
      <c r="J748" s="15">
        <v>4.8527008619890504</v>
      </c>
      <c r="K748" s="15">
        <v>4.2636808926036203</v>
      </c>
      <c r="L748" s="15">
        <v>4.6107701390690199</v>
      </c>
      <c r="M748" s="15">
        <v>2.9727888620058098</v>
      </c>
      <c r="N748" s="15">
        <v>2.3665384562625902</v>
      </c>
      <c r="O748" s="15">
        <v>4.2110329547657797</v>
      </c>
      <c r="P748" s="15">
        <v>3.4171310336422902</v>
      </c>
      <c r="Q748" s="15">
        <v>3.7963643145144301</v>
      </c>
      <c r="R748" s="15">
        <v>1.5871863721728601</v>
      </c>
      <c r="S748" s="15">
        <v>0.48581195112623099</v>
      </c>
      <c r="T748" s="15">
        <v>0.230742688488633</v>
      </c>
      <c r="U748" s="15">
        <v>0.29694028938883599</v>
      </c>
      <c r="V748" s="15">
        <v>0</v>
      </c>
      <c r="W748" s="15">
        <v>0</v>
      </c>
      <c r="X748" s="15">
        <v>0.811938798329086</v>
      </c>
      <c r="Y748" s="15">
        <v>9.7817426115715894E-2</v>
      </c>
      <c r="Z748" s="15">
        <v>2.70856302331615E-2</v>
      </c>
      <c r="AA748" s="15">
        <v>-0.25005663165620201</v>
      </c>
      <c r="AB748" s="15">
        <v>0.140085036444174</v>
      </c>
      <c r="AC748" s="15">
        <v>0.106258208616369</v>
      </c>
      <c r="AE748">
        <f t="array" ref="AE748">IF(COUNTIF('Cost regression results'!$H$7:$H$10,1)=0,EXP(SUMPRODUCT(--B748:AC748,TRANSPOSE('Cost regression results'!$H$3:$H$30)))/(1+EXP(SUMPRODUCT(--B748:AC748,TRANSPOSE('Cost regression results'!$H$3:$H$30)))),1)</f>
        <v>0.11423330651737712</v>
      </c>
      <c r="AF748">
        <f>'cost part 2 bs coef'!AE748</f>
        <v>2538.8714522546684</v>
      </c>
      <c r="AG748">
        <f t="shared" si="11"/>
        <v>290.0236808136259</v>
      </c>
    </row>
    <row r="749" spans="1:33" x14ac:dyDescent="0.3">
      <c r="A749">
        <v>748</v>
      </c>
      <c r="B749" s="15">
        <v>-2.1693139907705299</v>
      </c>
      <c r="C749" s="15">
        <v>1.85495800033182</v>
      </c>
      <c r="D749" s="15">
        <v>3.7645686800474398</v>
      </c>
      <c r="E749" s="15">
        <v>2.3225285843186998</v>
      </c>
      <c r="F749" s="15">
        <v>0</v>
      </c>
      <c r="G749" s="15">
        <v>0</v>
      </c>
      <c r="H749" s="15">
        <v>0</v>
      </c>
      <c r="I749" s="15">
        <v>0</v>
      </c>
      <c r="J749" s="15">
        <v>4.9082534242983904</v>
      </c>
      <c r="K749" s="15">
        <v>4.4454490353309097</v>
      </c>
      <c r="L749" s="15">
        <v>4.3178034462394397</v>
      </c>
      <c r="M749" s="15">
        <v>2.53429400413745</v>
      </c>
      <c r="N749" s="15">
        <v>2.36998738328202</v>
      </c>
      <c r="O749" s="15">
        <v>4.2999652264600803</v>
      </c>
      <c r="P749" s="15">
        <v>4.7562099934384499</v>
      </c>
      <c r="Q749" s="15">
        <v>3.6092281481905699</v>
      </c>
      <c r="R749" s="15">
        <v>1.25917056101877</v>
      </c>
      <c r="S749" s="15">
        <v>0.62678906098283504</v>
      </c>
      <c r="T749" s="15">
        <v>0.12884928817265701</v>
      </c>
      <c r="U749" s="15">
        <v>0.32568758685305399</v>
      </c>
      <c r="V749" s="15">
        <v>0</v>
      </c>
      <c r="W749" s="15">
        <v>0</v>
      </c>
      <c r="X749" s="15">
        <v>1.16164015891897</v>
      </c>
      <c r="Y749" s="15">
        <v>5.5570732998287402E-2</v>
      </c>
      <c r="Z749" s="15">
        <v>1.8937343991975799E-2</v>
      </c>
      <c r="AA749" s="15">
        <v>-0.17206168128233501</v>
      </c>
      <c r="AB749" s="15">
        <v>8.7313300608952593E-2</v>
      </c>
      <c r="AC749" s="15">
        <v>0.116950843021003</v>
      </c>
      <c r="AE749">
        <f t="array" ref="AE749">IF(COUNTIF('Cost regression results'!$H$7:$H$10,1)=0,EXP(SUMPRODUCT(--B749:AC749,TRANSPOSE('Cost regression results'!$H$3:$H$30)))/(1+EXP(SUMPRODUCT(--B749:AC749,TRANSPOSE('Cost regression results'!$H$3:$H$30)))),1)</f>
        <v>0.1136769503302499</v>
      </c>
      <c r="AF749">
        <f>'cost part 2 bs coef'!AE749</f>
        <v>2484.2823477367351</v>
      </c>
      <c r="AG749">
        <f t="shared" si="11"/>
        <v>282.40564104998543</v>
      </c>
    </row>
    <row r="750" spans="1:33" x14ac:dyDescent="0.3">
      <c r="A750">
        <v>749</v>
      </c>
      <c r="B750" s="15">
        <v>-2.2854687658148398</v>
      </c>
      <c r="C750" s="15">
        <v>2.1149272078703198</v>
      </c>
      <c r="D750" s="15">
        <v>2.75478966069993</v>
      </c>
      <c r="E750" s="15">
        <v>2.9447271880283501</v>
      </c>
      <c r="F750" s="15">
        <v>0</v>
      </c>
      <c r="G750" s="15">
        <v>0</v>
      </c>
      <c r="H750" s="15">
        <v>0</v>
      </c>
      <c r="I750" s="15">
        <v>0</v>
      </c>
      <c r="J750" s="15">
        <v>5.1648502685488697</v>
      </c>
      <c r="K750" s="15">
        <v>4.7086690617802898</v>
      </c>
      <c r="L750" s="15">
        <v>4.5980721295774103</v>
      </c>
      <c r="M750" s="15">
        <v>2.9854294493104399</v>
      </c>
      <c r="N750" s="15">
        <v>2.4978290510227201</v>
      </c>
      <c r="O750" s="15">
        <v>4.4355644064986501</v>
      </c>
      <c r="P750" s="15">
        <v>4.2406999548141204</v>
      </c>
      <c r="Q750" s="15">
        <v>3.83666941478775</v>
      </c>
      <c r="R750" s="15">
        <v>1.49360319298084</v>
      </c>
      <c r="S750" s="15">
        <v>0.55180695906952903</v>
      </c>
      <c r="T750" s="15">
        <v>0.151899329001805</v>
      </c>
      <c r="U750" s="15">
        <v>0.25706459236891199</v>
      </c>
      <c r="V750" s="15">
        <v>0</v>
      </c>
      <c r="W750" s="15">
        <v>0</v>
      </c>
      <c r="X750" s="15">
        <v>1.0629147922925799</v>
      </c>
      <c r="Y750" s="15">
        <v>8.2394246522019002E-2</v>
      </c>
      <c r="Z750" s="15">
        <v>2.3334146572211101E-2</v>
      </c>
      <c r="AA750" s="15">
        <v>-9.6235202844227194E-2</v>
      </c>
      <c r="AB750" s="15">
        <v>9.7693910868903305E-2</v>
      </c>
      <c r="AC750" s="15">
        <v>0.13669822912332599</v>
      </c>
      <c r="AE750">
        <f t="array" ref="AE750">IF(COUNTIF('Cost regression results'!$H$7:$H$10,1)=0,EXP(SUMPRODUCT(--B750:AC750,TRANSPOSE('Cost regression results'!$H$3:$H$30)))/(1+EXP(SUMPRODUCT(--B750:AC750,TRANSPOSE('Cost regression results'!$H$3:$H$30)))),1)</f>
        <v>0.10434025603079039</v>
      </c>
      <c r="AF750">
        <f>'cost part 2 bs coef'!AE750</f>
        <v>2612.6532438349832</v>
      </c>
      <c r="AG750">
        <f t="shared" si="11"/>
        <v>272.6049083814172</v>
      </c>
    </row>
    <row r="751" spans="1:33" x14ac:dyDescent="0.3">
      <c r="A751">
        <v>750</v>
      </c>
      <c r="B751" s="15">
        <v>-2.1934384927222199</v>
      </c>
      <c r="C751" s="15">
        <v>2.3937983051142702</v>
      </c>
      <c r="D751" s="15">
        <v>4.1512800818652202</v>
      </c>
      <c r="E751" s="15">
        <v>2.51611730893194</v>
      </c>
      <c r="F751" s="15">
        <v>0</v>
      </c>
      <c r="G751" s="15">
        <v>0</v>
      </c>
      <c r="H751" s="15">
        <v>0</v>
      </c>
      <c r="I751" s="15">
        <v>0</v>
      </c>
      <c r="J751" s="15">
        <v>4.8308504470795297</v>
      </c>
      <c r="K751" s="15">
        <v>4.5071870003943104</v>
      </c>
      <c r="L751" s="15">
        <v>4.4089654062790897</v>
      </c>
      <c r="M751" s="15">
        <v>3.0259558342181898</v>
      </c>
      <c r="N751" s="15">
        <v>2.3050325501938902</v>
      </c>
      <c r="O751" s="15">
        <v>4.0593742859621802</v>
      </c>
      <c r="P751" s="15">
        <v>4.4127973958210998</v>
      </c>
      <c r="Q751" s="15">
        <v>3.69930300584865</v>
      </c>
      <c r="R751" s="15">
        <v>1.9406421647752801</v>
      </c>
      <c r="S751" s="15">
        <v>0.69051596181539798</v>
      </c>
      <c r="T751" s="15">
        <v>0.16448139857856001</v>
      </c>
      <c r="U751" s="15">
        <v>0.24539660649355999</v>
      </c>
      <c r="V751" s="15">
        <v>0</v>
      </c>
      <c r="W751" s="15">
        <v>0</v>
      </c>
      <c r="X751" s="15">
        <v>0.87129892928747799</v>
      </c>
      <c r="Y751" s="15">
        <v>8.2225978107345901E-2</v>
      </c>
      <c r="Z751" s="15">
        <v>2.3373716706713499E-2</v>
      </c>
      <c r="AA751" s="15">
        <v>-0.191625171807914</v>
      </c>
      <c r="AB751" s="15">
        <v>0.118761775757109</v>
      </c>
      <c r="AC751" s="15">
        <v>8.2470551145343393E-2</v>
      </c>
      <c r="AE751">
        <f t="array" ref="AE751">IF(COUNTIF('Cost regression results'!$H$7:$H$10,1)=0,EXP(SUMPRODUCT(--B751:AC751,TRANSPOSE('Cost regression results'!$H$3:$H$30)))/(1+EXP(SUMPRODUCT(--B751:AC751,TRANSPOSE('Cost regression results'!$H$3:$H$30)))),1)</f>
        <v>0.11452625631943006</v>
      </c>
      <c r="AF751">
        <f>'cost part 2 bs coef'!AE751</f>
        <v>2551.1590992807551</v>
      </c>
      <c r="AG751">
        <f t="shared" si="11"/>
        <v>292.1747009158741</v>
      </c>
    </row>
    <row r="752" spans="1:33" x14ac:dyDescent="0.3">
      <c r="A752">
        <v>751</v>
      </c>
      <c r="B752" s="15">
        <v>-2.1194119676888499</v>
      </c>
      <c r="C752" s="15">
        <v>2.0015450425114598</v>
      </c>
      <c r="D752" s="15">
        <v>3.0326943824593702</v>
      </c>
      <c r="E752" s="15">
        <v>2.5501028466222602</v>
      </c>
      <c r="F752" s="15">
        <v>0</v>
      </c>
      <c r="G752" s="15">
        <v>0</v>
      </c>
      <c r="H752" s="15">
        <v>0</v>
      </c>
      <c r="I752" s="15">
        <v>0</v>
      </c>
      <c r="J752" s="15">
        <v>4.7194459394589998</v>
      </c>
      <c r="K752" s="15">
        <v>4.5164132184879699</v>
      </c>
      <c r="L752" s="15">
        <v>3.9587476712696201</v>
      </c>
      <c r="M752" s="15">
        <v>3.1777006541426198</v>
      </c>
      <c r="N752" s="15">
        <v>2.3451962542759501</v>
      </c>
      <c r="O752" s="15">
        <v>3.8901435548584802</v>
      </c>
      <c r="P752" s="15">
        <v>4.5455106668039296</v>
      </c>
      <c r="Q752" s="15">
        <v>3.7976296037105701</v>
      </c>
      <c r="R752" s="15">
        <v>1.8454887529650199</v>
      </c>
      <c r="S752" s="15">
        <v>0.653923053545587</v>
      </c>
      <c r="T752" s="15">
        <v>0.13021940838083501</v>
      </c>
      <c r="U752" s="15">
        <v>0.22973737131590499</v>
      </c>
      <c r="V752" s="15">
        <v>0</v>
      </c>
      <c r="W752" s="15">
        <v>0</v>
      </c>
      <c r="X752" s="15">
        <v>0.93604826046287803</v>
      </c>
      <c r="Y752" s="15">
        <v>1.32501658795197E-2</v>
      </c>
      <c r="Z752" s="15">
        <v>1.97685527333895E-2</v>
      </c>
      <c r="AA752" s="15">
        <v>-0.22404679147057499</v>
      </c>
      <c r="AB752" s="15">
        <v>6.8729152528632001E-2</v>
      </c>
      <c r="AC752" s="15">
        <v>0.12959671197678199</v>
      </c>
      <c r="AE752">
        <f t="array" ref="AE752">IF(COUNTIF('Cost regression results'!$H$7:$H$10,1)=0,EXP(SUMPRODUCT(--B752:AC752,TRANSPOSE('Cost regression results'!$H$3:$H$30)))/(1+EXP(SUMPRODUCT(--B752:AC752,TRANSPOSE('Cost regression results'!$H$3:$H$30)))),1)</f>
        <v>0.11888510112451953</v>
      </c>
      <c r="AF752">
        <f>'cost part 2 bs coef'!AE752</f>
        <v>2541.665196163171</v>
      </c>
      <c r="AG752">
        <f t="shared" si="11"/>
        <v>302.16612387053033</v>
      </c>
    </row>
    <row r="753" spans="1:33" x14ac:dyDescent="0.3">
      <c r="A753">
        <v>752</v>
      </c>
      <c r="B753" s="15">
        <v>-2.2501117885787498</v>
      </c>
      <c r="C753" s="15">
        <v>1.8547180858949801</v>
      </c>
      <c r="D753" s="15">
        <v>3.4520849709821402</v>
      </c>
      <c r="E753" s="15">
        <v>2.5136319227244202</v>
      </c>
      <c r="F753" s="15">
        <v>0</v>
      </c>
      <c r="G753" s="15">
        <v>0</v>
      </c>
      <c r="H753" s="15">
        <v>0</v>
      </c>
      <c r="I753" s="15">
        <v>0</v>
      </c>
      <c r="J753" s="15">
        <v>5.2580754803791496</v>
      </c>
      <c r="K753" s="15">
        <v>4.4965299914712604</v>
      </c>
      <c r="L753" s="15">
        <v>4.69016834615823</v>
      </c>
      <c r="M753" s="15">
        <v>3.0428049226795801</v>
      </c>
      <c r="N753" s="15">
        <v>2.5590877054104801</v>
      </c>
      <c r="O753" s="15">
        <v>4.2515869201629704</v>
      </c>
      <c r="P753" s="15">
        <v>4.2892228177986196</v>
      </c>
      <c r="Q753" s="15">
        <v>3.80374941303366</v>
      </c>
      <c r="R753" s="15">
        <v>1.9084820191970699</v>
      </c>
      <c r="S753" s="15">
        <v>0.55427941267474401</v>
      </c>
      <c r="T753" s="15">
        <v>0.129828231767247</v>
      </c>
      <c r="U753" s="15">
        <v>0.22188588209027599</v>
      </c>
      <c r="V753" s="15">
        <v>0</v>
      </c>
      <c r="W753" s="15">
        <v>0</v>
      </c>
      <c r="X753" s="15">
        <v>1.0643411909604701</v>
      </c>
      <c r="Y753" s="15">
        <v>9.61557449293612E-2</v>
      </c>
      <c r="Z753" s="15">
        <v>2.0731299866108201E-2</v>
      </c>
      <c r="AA753" s="15">
        <v>-0.12291662560807599</v>
      </c>
      <c r="AB753" s="15">
        <v>0.118918976748283</v>
      </c>
      <c r="AC753" s="15">
        <v>5.1726346922769999E-2</v>
      </c>
      <c r="AE753">
        <f t="array" ref="AE753">IF(COUNTIF('Cost regression results'!$H$7:$H$10,1)=0,EXP(SUMPRODUCT(--B753:AC753,TRANSPOSE('Cost regression results'!$H$3:$H$30)))/(1+EXP(SUMPRODUCT(--B753:AC753,TRANSPOSE('Cost regression results'!$H$3:$H$30)))),1)</f>
        <v>0.10576060080700102</v>
      </c>
      <c r="AF753">
        <f>'cost part 2 bs coef'!AE753</f>
        <v>2458.3737219288901</v>
      </c>
      <c r="AG753">
        <f t="shared" si="11"/>
        <v>259.99908183934269</v>
      </c>
    </row>
    <row r="754" spans="1:33" x14ac:dyDescent="0.3">
      <c r="A754">
        <v>753</v>
      </c>
      <c r="B754" s="15">
        <v>-2.1088017706891802</v>
      </c>
      <c r="C754" s="15">
        <v>2.0440487731566002</v>
      </c>
      <c r="D754" s="15">
        <v>3.5482322699608302</v>
      </c>
      <c r="E754" s="15">
        <v>2.8557244223360998</v>
      </c>
      <c r="F754" s="15">
        <v>0</v>
      </c>
      <c r="G754" s="15">
        <v>0</v>
      </c>
      <c r="H754" s="15">
        <v>0</v>
      </c>
      <c r="I754" s="15">
        <v>0</v>
      </c>
      <c r="J754" s="15">
        <v>4.8375310044759603</v>
      </c>
      <c r="K754" s="15">
        <v>4.2881521073814</v>
      </c>
      <c r="L754" s="15">
        <v>3.9088304151143598</v>
      </c>
      <c r="M754" s="15">
        <v>2.4388651915260899</v>
      </c>
      <c r="N754" s="15">
        <v>2.1870408700733699</v>
      </c>
      <c r="O754" s="15">
        <v>4.1732402007646199</v>
      </c>
      <c r="P754" s="15">
        <v>4.15695347537486</v>
      </c>
      <c r="Q754" s="15">
        <v>3.8077594684918101</v>
      </c>
      <c r="R754" s="15">
        <v>2.35628490430277</v>
      </c>
      <c r="S754" s="15">
        <v>0.80255278578593303</v>
      </c>
      <c r="T754" s="15">
        <v>0.162817362620677</v>
      </c>
      <c r="U754" s="15">
        <v>0.31455327060995297</v>
      </c>
      <c r="V754" s="15">
        <v>0</v>
      </c>
      <c r="W754" s="15">
        <v>0</v>
      </c>
      <c r="X754" s="15">
        <v>0.95095310770297004</v>
      </c>
      <c r="Y754" s="15">
        <v>4.8186066358898397E-2</v>
      </c>
      <c r="Z754" s="15">
        <v>1.86628825963913E-2</v>
      </c>
      <c r="AA754" s="15">
        <v>-0.24478100732592301</v>
      </c>
      <c r="AB754" s="15">
        <v>0.106539588127368</v>
      </c>
      <c r="AC754" s="15">
        <v>8.2468973690614997E-2</v>
      </c>
      <c r="AE754">
        <f t="array" ref="AE754">IF(COUNTIF('Cost regression results'!$H$7:$H$10,1)=0,EXP(SUMPRODUCT(--B754:AC754,TRANSPOSE('Cost regression results'!$H$3:$H$30)))/(1+EXP(SUMPRODUCT(--B754:AC754,TRANSPOSE('Cost regression results'!$H$3:$H$30)))),1)</f>
        <v>0.12357006661325834</v>
      </c>
      <c r="AF754">
        <f>'cost part 2 bs coef'!AE754</f>
        <v>2508.1589927116352</v>
      </c>
      <c r="AG754">
        <f t="shared" si="11"/>
        <v>309.93337380601969</v>
      </c>
    </row>
    <row r="755" spans="1:33" x14ac:dyDescent="0.3">
      <c r="A755">
        <v>754</v>
      </c>
      <c r="B755" s="15">
        <v>-2.2573610668564599</v>
      </c>
      <c r="C755" s="15">
        <v>2.11826616689727</v>
      </c>
      <c r="D755" s="15">
        <v>3.47380645815237</v>
      </c>
      <c r="E755" s="15">
        <v>2.8112550699893601</v>
      </c>
      <c r="F755" s="15">
        <v>0</v>
      </c>
      <c r="G755" s="15">
        <v>0</v>
      </c>
      <c r="H755" s="15">
        <v>0</v>
      </c>
      <c r="I755" s="15">
        <v>0</v>
      </c>
      <c r="J755" s="15">
        <v>5.0804667656678602</v>
      </c>
      <c r="K755" s="15">
        <v>4.3843362748824104</v>
      </c>
      <c r="L755" s="15">
        <v>3.8555631691260999</v>
      </c>
      <c r="M755" s="15">
        <v>2.88205675080372</v>
      </c>
      <c r="N755" s="15">
        <v>2.56204055669529</v>
      </c>
      <c r="O755" s="15">
        <v>3.9804443025552398</v>
      </c>
      <c r="P755" s="15">
        <v>5.0513559601011897</v>
      </c>
      <c r="Q755" s="15">
        <v>3.8806623212306199</v>
      </c>
      <c r="R755" s="15">
        <v>1.99334198215109</v>
      </c>
      <c r="S755" s="15">
        <v>0.56045724156516896</v>
      </c>
      <c r="T755" s="15">
        <v>0.200399513996872</v>
      </c>
      <c r="U755" s="15">
        <v>0.306549325821449</v>
      </c>
      <c r="V755" s="15">
        <v>0</v>
      </c>
      <c r="W755" s="15">
        <v>0</v>
      </c>
      <c r="X755" s="15">
        <v>1.0434539107002201</v>
      </c>
      <c r="Y755" s="15">
        <v>0.12649423795792999</v>
      </c>
      <c r="Z755" s="15">
        <v>2.07529192876863E-2</v>
      </c>
      <c r="AA755" s="15">
        <v>-0.20767633438889599</v>
      </c>
      <c r="AB755" s="15">
        <v>0.13726435769051001</v>
      </c>
      <c r="AC755" s="15">
        <v>1.2897840413696701E-2</v>
      </c>
      <c r="AE755">
        <f t="array" ref="AE755">IF(COUNTIF('Cost regression results'!$H$7:$H$10,1)=0,EXP(SUMPRODUCT(--B755:AC755,TRANSPOSE('Cost regression results'!$H$3:$H$30)))/(1+EXP(SUMPRODUCT(--B755:AC755,TRANSPOSE('Cost regression results'!$H$3:$H$30)))),1)</f>
        <v>0.11189901989288795</v>
      </c>
      <c r="AF755">
        <f>'cost part 2 bs coef'!AE755</f>
        <v>2493.4590438416349</v>
      </c>
      <c r="AG755">
        <f t="shared" si="11"/>
        <v>279.01562314893647</v>
      </c>
    </row>
    <row r="756" spans="1:33" x14ac:dyDescent="0.3">
      <c r="A756">
        <v>755</v>
      </c>
      <c r="B756" s="15">
        <v>-2.2659736912926198</v>
      </c>
      <c r="C756" s="15">
        <v>2.3740400714474501</v>
      </c>
      <c r="D756" s="15">
        <v>3.71752805472144</v>
      </c>
      <c r="E756" s="15">
        <v>2.6474695017701499</v>
      </c>
      <c r="F756" s="15">
        <v>0</v>
      </c>
      <c r="G756" s="15">
        <v>0</v>
      </c>
      <c r="H756" s="15">
        <v>0</v>
      </c>
      <c r="I756" s="15">
        <v>0</v>
      </c>
      <c r="J756" s="15">
        <v>4.8879001791796401</v>
      </c>
      <c r="K756" s="15">
        <v>4.5500290935601697</v>
      </c>
      <c r="L756" s="15">
        <v>4.1645611692722904</v>
      </c>
      <c r="M756" s="15">
        <v>3.0572215851801001</v>
      </c>
      <c r="N756" s="15">
        <v>2.4346220843913899</v>
      </c>
      <c r="O756" s="15">
        <v>3.9179405428834699</v>
      </c>
      <c r="P756" s="15">
        <v>4.7697732400522801</v>
      </c>
      <c r="Q756" s="15">
        <v>3.70303852028308</v>
      </c>
      <c r="R756" s="15">
        <v>1.6121832962820899</v>
      </c>
      <c r="S756" s="15">
        <v>0.73596362987060404</v>
      </c>
      <c r="T756" s="15">
        <v>0.137825255975595</v>
      </c>
      <c r="U756" s="15">
        <v>0.29599359231130001</v>
      </c>
      <c r="V756" s="15">
        <v>0</v>
      </c>
      <c r="W756" s="15">
        <v>0</v>
      </c>
      <c r="X756" s="15">
        <v>1.11250382936224</v>
      </c>
      <c r="Y756" s="15">
        <v>8.3310036954992797E-2</v>
      </c>
      <c r="Z756" s="15">
        <v>2.06576545744462E-2</v>
      </c>
      <c r="AA756" s="15">
        <v>-0.20942174411655901</v>
      </c>
      <c r="AB756" s="15">
        <v>0.19722725380293199</v>
      </c>
      <c r="AC756" s="15">
        <v>0.108777126184136</v>
      </c>
      <c r="AE756">
        <f t="array" ref="AE756">IF(COUNTIF('Cost regression results'!$H$7:$H$10,1)=0,EXP(SUMPRODUCT(--B756:AC756,TRANSPOSE('Cost regression results'!$H$3:$H$30)))/(1+EXP(SUMPRODUCT(--B756:AC756,TRANSPOSE('Cost regression results'!$H$3:$H$30)))),1)</f>
        <v>0.10502392605366748</v>
      </c>
      <c r="AF756">
        <f>'cost part 2 bs coef'!AE756</f>
        <v>2432.0677360437562</v>
      </c>
      <c r="AG756">
        <f t="shared" si="11"/>
        <v>255.42530206776993</v>
      </c>
    </row>
    <row r="757" spans="1:33" x14ac:dyDescent="0.3">
      <c r="A757">
        <v>756</v>
      </c>
      <c r="B757" s="15">
        <v>-2.2657731380410402</v>
      </c>
      <c r="C757" s="15">
        <v>1.80658225545278</v>
      </c>
      <c r="D757" s="15">
        <v>3.2153071502079298</v>
      </c>
      <c r="E757" s="15">
        <v>2.70616705643052</v>
      </c>
      <c r="F757" s="15">
        <v>0</v>
      </c>
      <c r="G757" s="15">
        <v>0</v>
      </c>
      <c r="H757" s="15">
        <v>0</v>
      </c>
      <c r="I757" s="15">
        <v>0</v>
      </c>
      <c r="J757" s="15">
        <v>4.8702513495352102</v>
      </c>
      <c r="K757" s="15">
        <v>4.4399176824023296</v>
      </c>
      <c r="L757" s="15">
        <v>3.7639090608355801</v>
      </c>
      <c r="M757" s="15">
        <v>2.8258559531256502</v>
      </c>
      <c r="N757" s="15">
        <v>2.3937493745529901</v>
      </c>
      <c r="O757" s="15">
        <v>4.0616067365906003</v>
      </c>
      <c r="P757" s="15">
        <v>4.3822114904141101</v>
      </c>
      <c r="Q757" s="15">
        <v>3.9503663258000898</v>
      </c>
      <c r="R757" s="15">
        <v>1.99210364802507</v>
      </c>
      <c r="S757" s="15">
        <v>0.73232810418888505</v>
      </c>
      <c r="T757" s="15">
        <v>0.19427338454252899</v>
      </c>
      <c r="U757" s="15">
        <v>0.30849879809542902</v>
      </c>
      <c r="V757" s="15">
        <v>0</v>
      </c>
      <c r="W757" s="15">
        <v>0</v>
      </c>
      <c r="X757" s="15">
        <v>1.0973733794298901</v>
      </c>
      <c r="Y757" s="15">
        <v>0.112111719149059</v>
      </c>
      <c r="Z757" s="15">
        <v>2.32680989402047E-2</v>
      </c>
      <c r="AA757" s="15">
        <v>-0.21211364411508399</v>
      </c>
      <c r="AB757" s="15">
        <v>0.128130767545656</v>
      </c>
      <c r="AC757" s="15">
        <v>7.2713576724850099E-2</v>
      </c>
      <c r="AE757">
        <f t="array" ref="AE757">IF(COUNTIF('Cost regression results'!$H$7:$H$10,1)=0,EXP(SUMPRODUCT(--B757:AC757,TRANSPOSE('Cost regression results'!$H$3:$H$30)))/(1+EXP(SUMPRODUCT(--B757:AC757,TRANSPOSE('Cost regression results'!$H$3:$H$30)))),1)</f>
        <v>0.11028949797371874</v>
      </c>
      <c r="AF757">
        <f>'cost part 2 bs coef'!AE757</f>
        <v>2589.6720399236015</v>
      </c>
      <c r="AG757">
        <f t="shared" si="11"/>
        <v>285.61362919975011</v>
      </c>
    </row>
    <row r="758" spans="1:33" x14ac:dyDescent="0.3">
      <c r="A758">
        <v>757</v>
      </c>
      <c r="B758" s="15">
        <v>-2.17021517438616</v>
      </c>
      <c r="C758" s="15">
        <v>2.0244160197141201</v>
      </c>
      <c r="D758" s="15">
        <v>3.8404906274411301</v>
      </c>
      <c r="E758" s="15">
        <v>2.9165433067756199</v>
      </c>
      <c r="F758" s="15">
        <v>0</v>
      </c>
      <c r="G758" s="15">
        <v>0</v>
      </c>
      <c r="H758" s="15">
        <v>0</v>
      </c>
      <c r="I758" s="15">
        <v>0</v>
      </c>
      <c r="J758" s="15">
        <v>5.0122128763326801</v>
      </c>
      <c r="K758" s="15">
        <v>4.2754493155635203</v>
      </c>
      <c r="L758" s="15">
        <v>4.65310532249155</v>
      </c>
      <c r="M758" s="15">
        <v>3.0098152002176</v>
      </c>
      <c r="N758" s="15">
        <v>2.2646321132373699</v>
      </c>
      <c r="O758" s="15">
        <v>3.9962594126474702</v>
      </c>
      <c r="P758" s="15">
        <v>4.0028014732866399</v>
      </c>
      <c r="Q758" s="15">
        <v>3.8148701530302498</v>
      </c>
      <c r="R758" s="15">
        <v>1.51530006021719</v>
      </c>
      <c r="S758" s="15">
        <v>0.44389094504940702</v>
      </c>
      <c r="T758" s="15">
        <v>0.175236307842283</v>
      </c>
      <c r="U758" s="15">
        <v>0.223554010509354</v>
      </c>
      <c r="V758" s="15">
        <v>0</v>
      </c>
      <c r="W758" s="15">
        <v>0</v>
      </c>
      <c r="X758" s="15">
        <v>1.0670319699948501</v>
      </c>
      <c r="Y758" s="15">
        <v>7.1525961138987806E-2</v>
      </c>
      <c r="Z758" s="15">
        <v>2.0895671545497398E-2</v>
      </c>
      <c r="AA758" s="15">
        <v>-0.20676573593665701</v>
      </c>
      <c r="AB758" s="15">
        <v>9.0208425918628807E-2</v>
      </c>
      <c r="AC758" s="15">
        <v>4.56044316151503E-2</v>
      </c>
      <c r="AE758">
        <f t="array" ref="AE758">IF(COUNTIF('Cost regression results'!$H$7:$H$10,1)=0,EXP(SUMPRODUCT(--B758:AC758,TRANSPOSE('Cost regression results'!$H$3:$H$30)))/(1+EXP(SUMPRODUCT(--B758:AC758,TRANSPOSE('Cost regression results'!$H$3:$H$30)))),1)</f>
        <v>0.11819805420113916</v>
      </c>
      <c r="AF758">
        <f>'cost part 2 bs coef'!AE758</f>
        <v>2426.7663231944139</v>
      </c>
      <c r="AG758">
        <f t="shared" si="11"/>
        <v>286.8390574024325</v>
      </c>
    </row>
    <row r="759" spans="1:33" x14ac:dyDescent="0.3">
      <c r="A759">
        <v>758</v>
      </c>
      <c r="B759" s="15">
        <v>-2.22603364573729</v>
      </c>
      <c r="C759" s="15">
        <v>2.1504410190715002</v>
      </c>
      <c r="D759" s="15">
        <v>3.8674214539820699</v>
      </c>
      <c r="E759" s="15">
        <v>2.7339616511860498</v>
      </c>
      <c r="F759" s="15">
        <v>0</v>
      </c>
      <c r="G759" s="15">
        <v>0</v>
      </c>
      <c r="H759" s="15">
        <v>0</v>
      </c>
      <c r="I759" s="15">
        <v>0</v>
      </c>
      <c r="J759" s="15">
        <v>5.2119369758170997</v>
      </c>
      <c r="K759" s="15">
        <v>4.5414557339151802</v>
      </c>
      <c r="L759" s="15">
        <v>4.1679620692750596</v>
      </c>
      <c r="M759" s="15">
        <v>2.55137205891578</v>
      </c>
      <c r="N759" s="15">
        <v>2.3563863455591001</v>
      </c>
      <c r="O759" s="15">
        <v>4.1719503688611903</v>
      </c>
      <c r="P759" s="15">
        <v>4.2779207280467899</v>
      </c>
      <c r="Q759" s="15">
        <v>3.8335068468928002</v>
      </c>
      <c r="R759" s="15">
        <v>1.7779482056620699</v>
      </c>
      <c r="S759" s="15">
        <v>0.64982301829062095</v>
      </c>
      <c r="T759" s="15">
        <v>0.15499051653785301</v>
      </c>
      <c r="U759" s="15">
        <v>0.29976166597389298</v>
      </c>
      <c r="V759" s="15">
        <v>0</v>
      </c>
      <c r="W759" s="15">
        <v>0</v>
      </c>
      <c r="X759" s="15">
        <v>0.88529496418850395</v>
      </c>
      <c r="Y759" s="15">
        <v>0.10382923126914299</v>
      </c>
      <c r="Z759" s="15">
        <v>2.4417172974166599E-2</v>
      </c>
      <c r="AA759" s="15">
        <v>-0.205867822412998</v>
      </c>
      <c r="AB759" s="15">
        <v>9.4262046823093304E-2</v>
      </c>
      <c r="AC759" s="15">
        <v>0.10612760684247199</v>
      </c>
      <c r="AE759">
        <f t="array" ref="AE759">IF(COUNTIF('Cost regression results'!$H$7:$H$10,1)=0,EXP(SUMPRODUCT(--B759:AC759,TRANSPOSE('Cost regression results'!$H$3:$H$30)))/(1+EXP(SUMPRODUCT(--B759:AC759,TRANSPOSE('Cost regression results'!$H$3:$H$30)))),1)</f>
        <v>0.11025538158195138</v>
      </c>
      <c r="AF759">
        <f>'cost part 2 bs coef'!AE759</f>
        <v>2460.1608176494942</v>
      </c>
      <c r="AG759">
        <f t="shared" si="11"/>
        <v>271.24596970291049</v>
      </c>
    </row>
    <row r="760" spans="1:33" x14ac:dyDescent="0.3">
      <c r="A760">
        <v>759</v>
      </c>
      <c r="B760" s="15">
        <v>-2.10955961226247</v>
      </c>
      <c r="C760" s="15">
        <v>2.02142781916797</v>
      </c>
      <c r="D760" s="15">
        <v>4.2361935736404099</v>
      </c>
      <c r="E760" s="15">
        <v>2.51546499205873</v>
      </c>
      <c r="F760" s="15">
        <v>0</v>
      </c>
      <c r="G760" s="15">
        <v>0</v>
      </c>
      <c r="H760" s="15">
        <v>0</v>
      </c>
      <c r="I760" s="15">
        <v>0</v>
      </c>
      <c r="J760" s="15">
        <v>4.69980581754717</v>
      </c>
      <c r="K760" s="15">
        <v>4.5213576980987096</v>
      </c>
      <c r="L760" s="15">
        <v>4.2371939527723601</v>
      </c>
      <c r="M760" s="15">
        <v>2.9331276126418602</v>
      </c>
      <c r="N760" s="15">
        <v>2.6772405033209901</v>
      </c>
      <c r="O760" s="15">
        <v>4.0469064410205897</v>
      </c>
      <c r="P760" s="15">
        <v>4.6153181583346603</v>
      </c>
      <c r="Q760" s="15">
        <v>3.6988363451210202</v>
      </c>
      <c r="R760" s="15">
        <v>2.3309493212099701</v>
      </c>
      <c r="S760" s="15">
        <v>0.65762124907400099</v>
      </c>
      <c r="T760" s="15">
        <v>9.0079306631355993E-2</v>
      </c>
      <c r="U760" s="15">
        <v>0.24604412115845201</v>
      </c>
      <c r="V760" s="15">
        <v>0</v>
      </c>
      <c r="W760" s="15">
        <v>0</v>
      </c>
      <c r="X760" s="15">
        <v>1.03962001563053</v>
      </c>
      <c r="Y760" s="15">
        <v>9.47631406969347E-2</v>
      </c>
      <c r="Z760" s="15">
        <v>2.1517314270633098E-2</v>
      </c>
      <c r="AA760" s="15">
        <v>-0.26010915687334202</v>
      </c>
      <c r="AB760" s="15">
        <v>0.113782344042754</v>
      </c>
      <c r="AC760" s="15">
        <v>0.102748851046047</v>
      </c>
      <c r="AE760">
        <f t="array" ref="AE760">IF(COUNTIF('Cost regression results'!$H$7:$H$10,1)=0,EXP(SUMPRODUCT(--B760:AC760,TRANSPOSE('Cost regression results'!$H$3:$H$30)))/(1+EXP(SUMPRODUCT(--B760:AC760,TRANSPOSE('Cost regression results'!$H$3:$H$30)))),1)</f>
        <v>0.11562362562479386</v>
      </c>
      <c r="AF760">
        <f>'cost part 2 bs coef'!AE760</f>
        <v>2535.437312988046</v>
      </c>
      <c r="AG760">
        <f t="shared" si="11"/>
        <v>293.15645467206315</v>
      </c>
    </row>
    <row r="761" spans="1:33" x14ac:dyDescent="0.3">
      <c r="A761">
        <v>760</v>
      </c>
      <c r="B761" s="15">
        <v>-2.1542075732770698</v>
      </c>
      <c r="C761" s="15">
        <v>1.9316666703012999</v>
      </c>
      <c r="D761" s="15">
        <v>3.28687347764486</v>
      </c>
      <c r="E761" s="15">
        <v>2.4438726791856098</v>
      </c>
      <c r="F761" s="15">
        <v>0</v>
      </c>
      <c r="G761" s="15">
        <v>0</v>
      </c>
      <c r="H761" s="15">
        <v>0</v>
      </c>
      <c r="I761" s="15">
        <v>0</v>
      </c>
      <c r="J761" s="15">
        <v>5.1719307502574301</v>
      </c>
      <c r="K761" s="15">
        <v>4.4209675251123901</v>
      </c>
      <c r="L761" s="15">
        <v>4.5871662468300602</v>
      </c>
      <c r="M761" s="15">
        <v>3.2380102193900502</v>
      </c>
      <c r="N761" s="15">
        <v>2.3349637598348401</v>
      </c>
      <c r="O761" s="15">
        <v>4.03863398644706</v>
      </c>
      <c r="P761" s="15">
        <v>4.7610042860247397</v>
      </c>
      <c r="Q761" s="15">
        <v>3.79450148271509</v>
      </c>
      <c r="R761" s="15">
        <v>1.35757808509761</v>
      </c>
      <c r="S761" s="15">
        <v>0.69433014280854299</v>
      </c>
      <c r="T761" s="15">
        <v>0.12962110584768999</v>
      </c>
      <c r="U761" s="15">
        <v>0.200496720584288</v>
      </c>
      <c r="V761" s="15">
        <v>0</v>
      </c>
      <c r="W761" s="15">
        <v>0</v>
      </c>
      <c r="X761" s="15">
        <v>0.92377613741777198</v>
      </c>
      <c r="Y761" s="15">
        <v>5.6856080691012702E-2</v>
      </c>
      <c r="Z761" s="15">
        <v>2.2225063299483899E-2</v>
      </c>
      <c r="AA761" s="15">
        <v>-0.139283718498804</v>
      </c>
      <c r="AB761" s="15">
        <v>5.8734204819580901E-2</v>
      </c>
      <c r="AC761" s="15">
        <v>0.12711755868124799</v>
      </c>
      <c r="AE761">
        <f t="array" ref="AE761">IF(COUNTIF('Cost regression results'!$H$7:$H$10,1)=0,EXP(SUMPRODUCT(--B761:AC761,TRANSPOSE('Cost regression results'!$H$3:$H$30)))/(1+EXP(SUMPRODUCT(--B761:AC761,TRANSPOSE('Cost regression results'!$H$3:$H$30)))),1)</f>
        <v>0.11505206866448867</v>
      </c>
      <c r="AF761">
        <f>'cost part 2 bs coef'!AE761</f>
        <v>2542.9824890112918</v>
      </c>
      <c r="AG761">
        <f t="shared" si="11"/>
        <v>292.57539593831945</v>
      </c>
    </row>
    <row r="762" spans="1:33" x14ac:dyDescent="0.3">
      <c r="A762">
        <v>761</v>
      </c>
      <c r="B762" s="15">
        <v>-2.3031978929889001</v>
      </c>
      <c r="C762" s="15">
        <v>2.0152191250112099</v>
      </c>
      <c r="D762" s="15">
        <v>3.8542893317309002</v>
      </c>
      <c r="E762" s="15">
        <v>2.5977045046732199</v>
      </c>
      <c r="F762" s="15">
        <v>0</v>
      </c>
      <c r="G762" s="15">
        <v>0</v>
      </c>
      <c r="H762" s="15">
        <v>0</v>
      </c>
      <c r="I762" s="15">
        <v>0</v>
      </c>
      <c r="J762" s="15">
        <v>4.9186179963670602</v>
      </c>
      <c r="K762" s="15">
        <v>4.4083450580376597</v>
      </c>
      <c r="L762" s="15">
        <v>4.8432278390191001</v>
      </c>
      <c r="M762" s="15">
        <v>2.45725041098502</v>
      </c>
      <c r="N762" s="15">
        <v>2.3483764020925402</v>
      </c>
      <c r="O762" s="15">
        <v>4.0347162541600898</v>
      </c>
      <c r="P762" s="15">
        <v>4.4136160160751103</v>
      </c>
      <c r="Q762" s="15">
        <v>3.80140560906491</v>
      </c>
      <c r="R762" s="15">
        <v>2.0147641072820601</v>
      </c>
      <c r="S762" s="15">
        <v>0.55785389773318905</v>
      </c>
      <c r="T762" s="15">
        <v>0.14709131232324299</v>
      </c>
      <c r="U762" s="15">
        <v>0.244777027986019</v>
      </c>
      <c r="V762" s="15">
        <v>0</v>
      </c>
      <c r="W762" s="15">
        <v>0</v>
      </c>
      <c r="X762" s="15">
        <v>0.98992599567824302</v>
      </c>
      <c r="Y762" s="15">
        <v>0.13070321183870401</v>
      </c>
      <c r="Z762" s="15">
        <v>1.9129912656666598E-2</v>
      </c>
      <c r="AA762" s="15">
        <v>-0.127118018703967</v>
      </c>
      <c r="AB762" s="15">
        <v>0.126124110404503</v>
      </c>
      <c r="AC762" s="15">
        <v>0.118005516517214</v>
      </c>
      <c r="AE762">
        <f t="array" ref="AE762">IF(COUNTIF('Cost regression results'!$H$7:$H$10,1)=0,EXP(SUMPRODUCT(--B762:AC762,TRANSPOSE('Cost regression results'!$H$3:$H$30)))/(1+EXP(SUMPRODUCT(--B762:AC762,TRANSPOSE('Cost regression results'!$H$3:$H$30)))),1)</f>
        <v>0.10252325856488509</v>
      </c>
      <c r="AF762">
        <f>'cost part 2 bs coef'!AE762</f>
        <v>2563.1721303054114</v>
      </c>
      <c r="AG762">
        <f t="shared" si="11"/>
        <v>262.78475906160901</v>
      </c>
    </row>
    <row r="763" spans="1:33" x14ac:dyDescent="0.3">
      <c r="A763">
        <v>762</v>
      </c>
      <c r="B763" s="15">
        <v>-2.2225400105124802</v>
      </c>
      <c r="C763" s="15">
        <v>2.3082486787299201</v>
      </c>
      <c r="D763" s="15">
        <v>3.4970054413302298</v>
      </c>
      <c r="E763" s="15">
        <v>2.20253341160968</v>
      </c>
      <c r="F763" s="15">
        <v>0</v>
      </c>
      <c r="G763" s="15">
        <v>0</v>
      </c>
      <c r="H763" s="15">
        <v>0</v>
      </c>
      <c r="I763" s="15">
        <v>0</v>
      </c>
      <c r="J763" s="15">
        <v>4.8466815319528198</v>
      </c>
      <c r="K763" s="15">
        <v>4.6517776537476303</v>
      </c>
      <c r="L763" s="15">
        <v>4.1344937393688701</v>
      </c>
      <c r="M763" s="15">
        <v>2.5486585384895202</v>
      </c>
      <c r="N763" s="15">
        <v>2.49463947398828</v>
      </c>
      <c r="O763" s="15">
        <v>4.1408441387164299</v>
      </c>
      <c r="P763" s="15">
        <v>4.8285948532515901</v>
      </c>
      <c r="Q763" s="15">
        <v>3.7021314806691601</v>
      </c>
      <c r="R763" s="15">
        <v>2.1555445038828398</v>
      </c>
      <c r="S763" s="15">
        <v>0.567969120222791</v>
      </c>
      <c r="T763" s="15">
        <v>0.123076691855611</v>
      </c>
      <c r="U763" s="15">
        <v>0.32175774201768798</v>
      </c>
      <c r="V763" s="15">
        <v>0</v>
      </c>
      <c r="W763" s="15">
        <v>0</v>
      </c>
      <c r="X763" s="15">
        <v>0.95934925632160695</v>
      </c>
      <c r="Y763" s="15">
        <v>7.3259962311487306E-2</v>
      </c>
      <c r="Z763" s="15">
        <v>2.45099404433924E-2</v>
      </c>
      <c r="AA763" s="15">
        <v>-0.161803955073474</v>
      </c>
      <c r="AB763" s="15">
        <v>8.7237242170246004E-2</v>
      </c>
      <c r="AC763" s="15">
        <v>0.109553493507561</v>
      </c>
      <c r="AE763">
        <f t="array" ref="AE763">IF(COUNTIF('Cost regression results'!$H$7:$H$10,1)=0,EXP(SUMPRODUCT(--B763:AC763,TRANSPOSE('Cost regression results'!$H$3:$H$30)))/(1+EXP(SUMPRODUCT(--B763:AC763,TRANSPOSE('Cost regression results'!$H$3:$H$30)))),1)</f>
        <v>0.10749188238435904</v>
      </c>
      <c r="AF763">
        <f>'cost part 2 bs coef'!AE763</f>
        <v>2569.4102345432561</v>
      </c>
      <c r="AG763">
        <f t="shared" si="11"/>
        <v>276.19074272869204</v>
      </c>
    </row>
    <row r="764" spans="1:33" x14ac:dyDescent="0.3">
      <c r="A764">
        <v>763</v>
      </c>
      <c r="B764" s="15">
        <v>-2.2792963250038301</v>
      </c>
      <c r="C764" s="15">
        <v>2.1778779785676998</v>
      </c>
      <c r="D764" s="15">
        <v>3.7543251474720201</v>
      </c>
      <c r="E764" s="15">
        <v>2.3971917390808199</v>
      </c>
      <c r="F764" s="15">
        <v>0</v>
      </c>
      <c r="G764" s="15">
        <v>0</v>
      </c>
      <c r="H764" s="15">
        <v>0</v>
      </c>
      <c r="I764" s="15">
        <v>0</v>
      </c>
      <c r="J764" s="15">
        <v>5.06217407113542</v>
      </c>
      <c r="K764" s="15">
        <v>4.3533363458997796</v>
      </c>
      <c r="L764" s="15">
        <v>4.2451507171804401</v>
      </c>
      <c r="M764" s="15">
        <v>2.8925700085057602</v>
      </c>
      <c r="N764" s="15">
        <v>2.3030905904580701</v>
      </c>
      <c r="O764" s="15">
        <v>3.9206961807329699</v>
      </c>
      <c r="P764" s="15">
        <v>4.5963198187455001</v>
      </c>
      <c r="Q764" s="15">
        <v>3.8251580061569999</v>
      </c>
      <c r="R764" s="15">
        <v>1.6513313557304701</v>
      </c>
      <c r="S764" s="15">
        <v>0.79219382465495503</v>
      </c>
      <c r="T764" s="15">
        <v>0.127572116023946</v>
      </c>
      <c r="U764" s="15">
        <v>0.31628485114506999</v>
      </c>
      <c r="V764" s="15">
        <v>0</v>
      </c>
      <c r="W764" s="15">
        <v>0</v>
      </c>
      <c r="X764" s="15">
        <v>1.0091603384819501</v>
      </c>
      <c r="Y764" s="15">
        <v>0.106628699198397</v>
      </c>
      <c r="Z764" s="15">
        <v>2.2451839747562801E-2</v>
      </c>
      <c r="AA764" s="15">
        <v>-0.15847571627493701</v>
      </c>
      <c r="AB764" s="15">
        <v>0.12917557267278501</v>
      </c>
      <c r="AC764" s="15">
        <v>0.13888794944545599</v>
      </c>
      <c r="AE764">
        <f t="array" ref="AE764">IF(COUNTIF('Cost regression results'!$H$7:$H$10,1)=0,EXP(SUMPRODUCT(--B764:AC764,TRANSPOSE('Cost regression results'!$H$3:$H$30)))/(1+EXP(SUMPRODUCT(--B764:AC764,TRANSPOSE('Cost regression results'!$H$3:$H$30)))),1)</f>
        <v>0.10271268464482712</v>
      </c>
      <c r="AF764">
        <f>'cost part 2 bs coef'!AE764</f>
        <v>2469.1943577373686</v>
      </c>
      <c r="AG764">
        <f t="shared" si="11"/>
        <v>253.6175813930648</v>
      </c>
    </row>
    <row r="765" spans="1:33" x14ac:dyDescent="0.3">
      <c r="A765">
        <v>764</v>
      </c>
      <c r="B765" s="15">
        <v>-2.2672343442827598</v>
      </c>
      <c r="C765" s="15">
        <v>2.2506633055107899</v>
      </c>
      <c r="D765" s="15">
        <v>3.6304436329076801</v>
      </c>
      <c r="E765" s="15">
        <v>2.9744534357785102</v>
      </c>
      <c r="F765" s="15">
        <v>0</v>
      </c>
      <c r="G765" s="15">
        <v>0</v>
      </c>
      <c r="H765" s="15">
        <v>0</v>
      </c>
      <c r="I765" s="15">
        <v>0</v>
      </c>
      <c r="J765" s="15">
        <v>4.7825033353046003</v>
      </c>
      <c r="K765" s="15">
        <v>4.5219890447075501</v>
      </c>
      <c r="L765" s="15">
        <v>4.3106457322353897</v>
      </c>
      <c r="M765" s="15">
        <v>3.2366486575882099</v>
      </c>
      <c r="N765" s="15">
        <v>2.3224527187902599</v>
      </c>
      <c r="O765" s="15">
        <v>3.8895967233501398</v>
      </c>
      <c r="P765" s="15">
        <v>4.69162258571642</v>
      </c>
      <c r="Q765" s="15">
        <v>3.8353136159429702</v>
      </c>
      <c r="R765" s="15">
        <v>1.57853698449373</v>
      </c>
      <c r="S765" s="15">
        <v>0.72276828996985398</v>
      </c>
      <c r="T765" s="15">
        <v>8.9813923338855295E-2</v>
      </c>
      <c r="U765" s="15">
        <v>0.211311113053718</v>
      </c>
      <c r="V765" s="15">
        <v>0</v>
      </c>
      <c r="W765" s="15">
        <v>0</v>
      </c>
      <c r="X765" s="15">
        <v>0.85992027931961301</v>
      </c>
      <c r="Y765" s="15">
        <v>8.7575739756908896E-2</v>
      </c>
      <c r="Z765" s="15">
        <v>2.7524030367150398E-2</v>
      </c>
      <c r="AA765" s="15">
        <v>-9.2148685686399001E-2</v>
      </c>
      <c r="AB765" s="15">
        <v>9.2439614029814599E-2</v>
      </c>
      <c r="AC765" s="15">
        <v>0.13264404602430499</v>
      </c>
      <c r="AE765">
        <f t="array" ref="AE765">IF(COUNTIF('Cost regression results'!$H$7:$H$10,1)=0,EXP(SUMPRODUCT(--B765:AC765,TRANSPOSE('Cost regression results'!$H$3:$H$30)))/(1+EXP(SUMPRODUCT(--B765:AC765,TRANSPOSE('Cost regression results'!$H$3:$H$30)))),1)</f>
        <v>0.10004837055749409</v>
      </c>
      <c r="AF765">
        <f>'cost part 2 bs coef'!AE765</f>
        <v>2471.9773211520278</v>
      </c>
      <c r="AG765">
        <f t="shared" si="11"/>
        <v>247.31730303633964</v>
      </c>
    </row>
    <row r="766" spans="1:33" x14ac:dyDescent="0.3">
      <c r="A766">
        <v>765</v>
      </c>
      <c r="B766" s="15">
        <v>-2.2280500983293501</v>
      </c>
      <c r="C766" s="15">
        <v>2.0220686230555698</v>
      </c>
      <c r="D766" s="15">
        <v>3.4601102189764599</v>
      </c>
      <c r="E766" s="15">
        <v>2.7656218316538101</v>
      </c>
      <c r="F766" s="15">
        <v>0</v>
      </c>
      <c r="G766" s="15">
        <v>0</v>
      </c>
      <c r="H766" s="15">
        <v>0</v>
      </c>
      <c r="I766" s="15">
        <v>0</v>
      </c>
      <c r="J766" s="15">
        <v>4.9266274255656999</v>
      </c>
      <c r="K766" s="15">
        <v>4.1266458767466796</v>
      </c>
      <c r="L766" s="15">
        <v>4.3848382299319404</v>
      </c>
      <c r="M766" s="15">
        <v>2.80959721977205</v>
      </c>
      <c r="N766" s="15">
        <v>2.3617165745382498</v>
      </c>
      <c r="O766" s="15">
        <v>3.9211266651373</v>
      </c>
      <c r="P766" s="15">
        <v>4.9523933724810201</v>
      </c>
      <c r="Q766" s="15">
        <v>3.6361315419879001</v>
      </c>
      <c r="R766" s="15">
        <v>1.5645568902607301</v>
      </c>
      <c r="S766" s="15">
        <v>0.80940483987619105</v>
      </c>
      <c r="T766" s="15">
        <v>0.207831356672047</v>
      </c>
      <c r="U766" s="15">
        <v>0.37727034023311001</v>
      </c>
      <c r="V766" s="15">
        <v>0</v>
      </c>
      <c r="W766" s="15">
        <v>0</v>
      </c>
      <c r="X766" s="15">
        <v>0.97025847261228904</v>
      </c>
      <c r="Y766" s="15">
        <v>4.7210654424165902E-2</v>
      </c>
      <c r="Z766" s="15">
        <v>2.1514720112134299E-2</v>
      </c>
      <c r="AA766" s="15">
        <v>-0.23304055226414</v>
      </c>
      <c r="AB766" s="15">
        <v>0.14484708597342999</v>
      </c>
      <c r="AC766" s="15">
        <v>6.0979960632815799E-2</v>
      </c>
      <c r="AE766">
        <f t="array" ref="AE766">IF(COUNTIF('Cost regression results'!$H$7:$H$10,1)=0,EXP(SUMPRODUCT(--B766:AC766,TRANSPOSE('Cost regression results'!$H$3:$H$30)))/(1+EXP(SUMPRODUCT(--B766:AC766,TRANSPOSE('Cost regression results'!$H$3:$H$30)))),1)</f>
        <v>0.11554832400441342</v>
      </c>
      <c r="AF766">
        <f>'cost part 2 bs coef'!AE766</f>
        <v>2463.0634265482686</v>
      </c>
      <c r="AG766">
        <f t="shared" si="11"/>
        <v>284.60285085422009</v>
      </c>
    </row>
    <row r="767" spans="1:33" x14ac:dyDescent="0.3">
      <c r="A767">
        <v>766</v>
      </c>
      <c r="B767" s="15">
        <v>-2.2034060896127299</v>
      </c>
      <c r="C767" s="15">
        <v>2.1417171139061399</v>
      </c>
      <c r="D767" s="15">
        <v>3.97186055697926</v>
      </c>
      <c r="E767" s="15">
        <v>2.52271937080718</v>
      </c>
      <c r="F767" s="15">
        <v>0</v>
      </c>
      <c r="G767" s="15">
        <v>0</v>
      </c>
      <c r="H767" s="15">
        <v>0</v>
      </c>
      <c r="I767" s="15">
        <v>0</v>
      </c>
      <c r="J767" s="15">
        <v>4.8301144737932997</v>
      </c>
      <c r="K767" s="15">
        <v>4.4041900828485199</v>
      </c>
      <c r="L767" s="15">
        <v>3.8005669390627101</v>
      </c>
      <c r="M767" s="15">
        <v>3.09742522422532</v>
      </c>
      <c r="N767" s="15">
        <v>2.33932039265768</v>
      </c>
      <c r="O767" s="15">
        <v>4.0194230594068401</v>
      </c>
      <c r="P767" s="15">
        <v>5.07409341475182</v>
      </c>
      <c r="Q767" s="15">
        <v>3.93580425016017</v>
      </c>
      <c r="R767" s="15">
        <v>1.63066183274799</v>
      </c>
      <c r="S767" s="15">
        <v>0.64020605973051004</v>
      </c>
      <c r="T767" s="15">
        <v>0.15626099787915601</v>
      </c>
      <c r="U767" s="15">
        <v>0.26485679238412801</v>
      </c>
      <c r="V767" s="15">
        <v>0</v>
      </c>
      <c r="W767" s="15">
        <v>0</v>
      </c>
      <c r="X767" s="15">
        <v>1.01890811922393</v>
      </c>
      <c r="Y767" s="15">
        <v>9.3017015315543197E-2</v>
      </c>
      <c r="Z767" s="15">
        <v>2.1173457044324401E-2</v>
      </c>
      <c r="AA767" s="15">
        <v>-0.219379270546182</v>
      </c>
      <c r="AB767" s="15">
        <v>0.11904714194619</v>
      </c>
      <c r="AC767" s="15">
        <v>8.8607486954573197E-2</v>
      </c>
      <c r="AE767">
        <f t="array" ref="AE767">IF(COUNTIF('Cost regression results'!$H$7:$H$10,1)=0,EXP(SUMPRODUCT(--B767:AC767,TRANSPOSE('Cost regression results'!$H$3:$H$30)))/(1+EXP(SUMPRODUCT(--B767:AC767,TRANSPOSE('Cost regression results'!$H$3:$H$30)))),1)</f>
        <v>0.11284880487831078</v>
      </c>
      <c r="AF767">
        <f>'cost part 2 bs coef'!AE767</f>
        <v>2561.5452736288967</v>
      </c>
      <c r="AG767">
        <f t="shared" si="11"/>
        <v>289.06732277070654</v>
      </c>
    </row>
    <row r="768" spans="1:33" x14ac:dyDescent="0.3">
      <c r="A768">
        <v>767</v>
      </c>
      <c r="B768" s="15">
        <v>-2.2230746955788399</v>
      </c>
      <c r="C768" s="15">
        <v>2.0455847536233098</v>
      </c>
      <c r="D768" s="15">
        <v>3.9179555244128701</v>
      </c>
      <c r="E768" s="15">
        <v>2.9004952803794599</v>
      </c>
      <c r="F768" s="15">
        <v>0</v>
      </c>
      <c r="G768" s="15">
        <v>0</v>
      </c>
      <c r="H768" s="15">
        <v>0</v>
      </c>
      <c r="I768" s="15">
        <v>0</v>
      </c>
      <c r="J768" s="15">
        <v>5.3149980646919897</v>
      </c>
      <c r="K768" s="15">
        <v>4.5018487338951401</v>
      </c>
      <c r="L768" s="15">
        <v>4.42612969588198</v>
      </c>
      <c r="M768" s="15">
        <v>2.86568738447852</v>
      </c>
      <c r="N768" s="15">
        <v>2.4420941111834802</v>
      </c>
      <c r="O768" s="15">
        <v>4.0501733120383898</v>
      </c>
      <c r="P768" s="15">
        <v>5.3767076354544701</v>
      </c>
      <c r="Q768" s="15">
        <v>3.8552222621729499</v>
      </c>
      <c r="R768" s="15">
        <v>1.93417431101833</v>
      </c>
      <c r="S768" s="15">
        <v>0.56820525305241099</v>
      </c>
      <c r="T768" s="15">
        <v>0.16277761351995501</v>
      </c>
      <c r="U768" s="15">
        <v>0.26039092106781297</v>
      </c>
      <c r="V768" s="15">
        <v>0</v>
      </c>
      <c r="W768" s="15">
        <v>0</v>
      </c>
      <c r="X768" s="15">
        <v>1.03371576200237</v>
      </c>
      <c r="Y768" s="15">
        <v>8.5888076235995606E-2</v>
      </c>
      <c r="Z768" s="15">
        <v>2.3495014418297398E-2</v>
      </c>
      <c r="AA768" s="15">
        <v>-0.214806215439479</v>
      </c>
      <c r="AB768" s="15">
        <v>9.6953064617080004E-2</v>
      </c>
      <c r="AC768" s="15">
        <v>0.14011953057787099</v>
      </c>
      <c r="AE768">
        <f t="array" ref="AE768">IF(COUNTIF('Cost regression results'!$H$7:$H$10,1)=0,EXP(SUMPRODUCT(--B768:AC768,TRANSPOSE('Cost regression results'!$H$3:$H$30)))/(1+EXP(SUMPRODUCT(--B768:AC768,TRANSPOSE('Cost regression results'!$H$3:$H$30)))),1)</f>
        <v>0.11137785496858522</v>
      </c>
      <c r="AF768">
        <f>'cost part 2 bs coef'!AE768</f>
        <v>2433.494092581911</v>
      </c>
      <c r="AG768">
        <f t="shared" si="11"/>
        <v>271.03735211049701</v>
      </c>
    </row>
    <row r="769" spans="1:33" x14ac:dyDescent="0.3">
      <c r="A769">
        <v>768</v>
      </c>
      <c r="B769" s="15">
        <v>-2.28972207292205</v>
      </c>
      <c r="C769" s="15">
        <v>1.75366873019585</v>
      </c>
      <c r="D769" s="15">
        <v>3.47946029800781</v>
      </c>
      <c r="E769" s="15">
        <v>2.5846924129079798</v>
      </c>
      <c r="F769" s="15">
        <v>0</v>
      </c>
      <c r="G769" s="15">
        <v>0</v>
      </c>
      <c r="H769" s="15">
        <v>0</v>
      </c>
      <c r="I769" s="15">
        <v>0</v>
      </c>
      <c r="J769" s="15">
        <v>5.3734729649077702</v>
      </c>
      <c r="K769" s="15">
        <v>4.3625613869057798</v>
      </c>
      <c r="L769" s="15">
        <v>4.1629546381725699</v>
      </c>
      <c r="M769" s="15">
        <v>2.6504435674555702</v>
      </c>
      <c r="N769" s="15">
        <v>2.51364865726952</v>
      </c>
      <c r="O769" s="15">
        <v>4.08431586704073</v>
      </c>
      <c r="P769" s="15">
        <v>4.3232964301444099</v>
      </c>
      <c r="Q769" s="15">
        <v>3.7602167313071702</v>
      </c>
      <c r="R769" s="15">
        <v>1.6282972664619599</v>
      </c>
      <c r="S769" s="15">
        <v>0.445188920630115</v>
      </c>
      <c r="T769" s="15">
        <v>0.240030472957762</v>
      </c>
      <c r="U769" s="15">
        <v>0.29155170394535801</v>
      </c>
      <c r="V769" s="15">
        <v>0</v>
      </c>
      <c r="W769" s="15">
        <v>0</v>
      </c>
      <c r="X769" s="15">
        <v>0.950577467803709</v>
      </c>
      <c r="Y769" s="15">
        <v>0.13218171851536101</v>
      </c>
      <c r="Z769" s="15">
        <v>2.1347876845178301E-2</v>
      </c>
      <c r="AA769" s="15">
        <v>-0.249322546011299</v>
      </c>
      <c r="AB769" s="15">
        <v>0.130608457351157</v>
      </c>
      <c r="AC769" s="15">
        <v>0.12702184202724301</v>
      </c>
      <c r="AE769">
        <f t="array" ref="AE769">IF(COUNTIF('Cost regression results'!$H$7:$H$10,1)=0,EXP(SUMPRODUCT(--B769:AC769,TRANSPOSE('Cost regression results'!$H$3:$H$30)))/(1+EXP(SUMPRODUCT(--B769:AC769,TRANSPOSE('Cost regression results'!$H$3:$H$30)))),1)</f>
        <v>0.11258191647113282</v>
      </c>
      <c r="AF769">
        <f>'cost part 2 bs coef'!AE769</f>
        <v>2482.9815284274855</v>
      </c>
      <c r="AG769">
        <f t="shared" si="11"/>
        <v>279.53881903278887</v>
      </c>
    </row>
    <row r="770" spans="1:33" x14ac:dyDescent="0.3">
      <c r="A770">
        <v>769</v>
      </c>
      <c r="B770" s="15">
        <v>-2.1939185117667801</v>
      </c>
      <c r="C770" s="15">
        <v>1.9506857805333599</v>
      </c>
      <c r="D770" s="15">
        <v>3.1316661141084499</v>
      </c>
      <c r="E770" s="15">
        <v>2.7141982308892998</v>
      </c>
      <c r="F770" s="15">
        <v>0</v>
      </c>
      <c r="G770" s="15">
        <v>0</v>
      </c>
      <c r="H770" s="15">
        <v>0</v>
      </c>
      <c r="I770" s="15">
        <v>0</v>
      </c>
      <c r="J770" s="15">
        <v>5.0658421347128302</v>
      </c>
      <c r="K770" s="15">
        <v>4.3101219005886602</v>
      </c>
      <c r="L770" s="15">
        <v>4.6808236163314003</v>
      </c>
      <c r="M770" s="15">
        <v>3.0623324333255302</v>
      </c>
      <c r="N770" s="15">
        <v>2.3519581674719401</v>
      </c>
      <c r="O770" s="15">
        <v>4.1384202847318496</v>
      </c>
      <c r="P770" s="15">
        <v>4.9525198352211701</v>
      </c>
      <c r="Q770" s="15">
        <v>3.8441929520859501</v>
      </c>
      <c r="R770" s="15">
        <v>2.1349785975773399</v>
      </c>
      <c r="S770" s="15">
        <v>0.63161785236124202</v>
      </c>
      <c r="T770" s="15">
        <v>0.16740750044409999</v>
      </c>
      <c r="U770" s="15">
        <v>0.22367354014562901</v>
      </c>
      <c r="V770" s="15">
        <v>0</v>
      </c>
      <c r="W770" s="15">
        <v>0</v>
      </c>
      <c r="X770" s="15">
        <v>0.856915082541438</v>
      </c>
      <c r="Y770" s="15">
        <v>0.101990145641197</v>
      </c>
      <c r="Z770" s="15">
        <v>1.9428964941420698E-2</v>
      </c>
      <c r="AA770" s="15">
        <v>-0.19379653523623999</v>
      </c>
      <c r="AB770" s="15">
        <v>7.85537731095622E-2</v>
      </c>
      <c r="AC770" s="15">
        <v>6.0469538626929803E-2</v>
      </c>
      <c r="AE770">
        <f t="array" ref="AE770">IF(COUNTIF('Cost regression results'!$H$7:$H$10,1)=0,EXP(SUMPRODUCT(--B770:AC770,TRANSPOSE('Cost regression results'!$H$3:$H$30)))/(1+EXP(SUMPRODUCT(--B770:AC770,TRANSPOSE('Cost regression results'!$H$3:$H$30)))),1)</f>
        <v>0.11505540060094455</v>
      </c>
      <c r="AF770">
        <f>'cost part 2 bs coef'!AE770</f>
        <v>2531.2936597334265</v>
      </c>
      <c r="AG770">
        <f t="shared" si="11"/>
        <v>291.23900605926042</v>
      </c>
    </row>
    <row r="771" spans="1:33" x14ac:dyDescent="0.3">
      <c r="A771">
        <v>770</v>
      </c>
      <c r="B771" s="15">
        <v>-2.16591980094501</v>
      </c>
      <c r="C771" s="15">
        <v>2.1510011158223201</v>
      </c>
      <c r="D771" s="15">
        <v>3.3820486587024998</v>
      </c>
      <c r="E771" s="15">
        <v>2.4711733308912698</v>
      </c>
      <c r="F771" s="15">
        <v>0</v>
      </c>
      <c r="G771" s="15">
        <v>0</v>
      </c>
      <c r="H771" s="15">
        <v>0</v>
      </c>
      <c r="I771" s="15">
        <v>0</v>
      </c>
      <c r="J771" s="15">
        <v>4.8084927661264896</v>
      </c>
      <c r="K771" s="15">
        <v>4.0991903099118296</v>
      </c>
      <c r="L771" s="15">
        <v>4.50800530582642</v>
      </c>
      <c r="M771" s="15">
        <v>3.33596123190169</v>
      </c>
      <c r="N771" s="15">
        <v>2.5183765206481099</v>
      </c>
      <c r="O771" s="15">
        <v>3.8406315776779398</v>
      </c>
      <c r="P771" s="15">
        <v>4.9296308345730999</v>
      </c>
      <c r="Q771" s="15">
        <v>3.9857414684897501</v>
      </c>
      <c r="R771" s="15">
        <v>1.9247636051254</v>
      </c>
      <c r="S771" s="15">
        <v>0.73733420940577998</v>
      </c>
      <c r="T771" s="15">
        <v>0.15722136265129799</v>
      </c>
      <c r="U771" s="15">
        <v>0.24359922621399599</v>
      </c>
      <c r="V771" s="15">
        <v>0</v>
      </c>
      <c r="W771" s="15">
        <v>0</v>
      </c>
      <c r="X771" s="15">
        <v>0.91686685866684403</v>
      </c>
      <c r="Y771" s="15">
        <v>6.0492184764887803E-2</v>
      </c>
      <c r="Z771" s="15">
        <v>2.5347237905946399E-2</v>
      </c>
      <c r="AA771" s="15">
        <v>-0.193939904650682</v>
      </c>
      <c r="AB771" s="15">
        <v>6.3419575622176996E-2</v>
      </c>
      <c r="AC771" s="15">
        <v>0.10228334362043</v>
      </c>
      <c r="AE771">
        <f t="array" ref="AE771">IF(COUNTIF('Cost regression results'!$H$7:$H$10,1)=0,EXP(SUMPRODUCT(--B771:AC771,TRANSPOSE('Cost regression results'!$H$3:$H$30)))/(1+EXP(SUMPRODUCT(--B771:AC771,TRANSPOSE('Cost regression results'!$H$3:$H$30)))),1)</f>
        <v>0.11645456652483485</v>
      </c>
      <c r="AF771">
        <f>'cost part 2 bs coef'!AE771</f>
        <v>2457.5522573429253</v>
      </c>
      <c r="AG771">
        <f t="shared" ref="AG771:AG834" si="12">AE771*AF771</f>
        <v>286.19318284099973</v>
      </c>
    </row>
    <row r="772" spans="1:33" x14ac:dyDescent="0.3">
      <c r="A772">
        <v>771</v>
      </c>
      <c r="B772" s="15">
        <v>-2.2439232221238101</v>
      </c>
      <c r="C772" s="15">
        <v>2.38894971792985</v>
      </c>
      <c r="D772" s="15">
        <v>3.2639075644208302</v>
      </c>
      <c r="E772" s="15">
        <v>2.8397720438926402</v>
      </c>
      <c r="F772" s="15">
        <v>0</v>
      </c>
      <c r="G772" s="15">
        <v>0</v>
      </c>
      <c r="H772" s="15">
        <v>0</v>
      </c>
      <c r="I772" s="15">
        <v>0</v>
      </c>
      <c r="J772" s="15">
        <v>4.81824914541557</v>
      </c>
      <c r="K772" s="15">
        <v>4.3362836747186302</v>
      </c>
      <c r="L772" s="15">
        <v>4.2284010343836096</v>
      </c>
      <c r="M772" s="15">
        <v>2.71952707331514</v>
      </c>
      <c r="N772" s="15">
        <v>2.3731573468999798</v>
      </c>
      <c r="O772" s="15">
        <v>4.0567345846038902</v>
      </c>
      <c r="P772" s="15">
        <v>4.7502174430264601</v>
      </c>
      <c r="Q772" s="15">
        <v>3.9238572427389999</v>
      </c>
      <c r="R772" s="15">
        <v>1.62345377257166</v>
      </c>
      <c r="S772" s="15">
        <v>0.72759162318952997</v>
      </c>
      <c r="T772" s="15">
        <v>0.13184802689702799</v>
      </c>
      <c r="U772" s="15">
        <v>0.209755094566873</v>
      </c>
      <c r="V772" s="15">
        <v>0</v>
      </c>
      <c r="W772" s="15">
        <v>0</v>
      </c>
      <c r="X772" s="15">
        <v>1.0935519788835799</v>
      </c>
      <c r="Y772" s="15">
        <v>0.12654891493384701</v>
      </c>
      <c r="Z772" s="15">
        <v>2.3328371111153101E-2</v>
      </c>
      <c r="AA772" s="15">
        <v>-0.17973118144907599</v>
      </c>
      <c r="AB772" s="15">
        <v>0.15102714779138399</v>
      </c>
      <c r="AC772" s="15">
        <v>6.0448066622147502E-2</v>
      </c>
      <c r="AE772">
        <f t="array" ref="AE772">IF(COUNTIF('Cost regression results'!$H$7:$H$10,1)=0,EXP(SUMPRODUCT(--B772:AC772,TRANSPOSE('Cost regression results'!$H$3:$H$30)))/(1+EXP(SUMPRODUCT(--B772:AC772,TRANSPOSE('Cost regression results'!$H$3:$H$30)))),1)</f>
        <v>0.10636650029932938</v>
      </c>
      <c r="AF772">
        <f>'cost part 2 bs coef'!AE772</f>
        <v>2497.590487389582</v>
      </c>
      <c r="AG772">
        <f t="shared" si="12"/>
        <v>265.6599593245262</v>
      </c>
    </row>
    <row r="773" spans="1:33" x14ac:dyDescent="0.3">
      <c r="A773">
        <v>772</v>
      </c>
      <c r="B773" s="15">
        <v>-2.2682767366020702</v>
      </c>
      <c r="C773" s="15">
        <v>2.0920469161929902</v>
      </c>
      <c r="D773" s="15">
        <v>3.5678776918762098</v>
      </c>
      <c r="E773" s="15">
        <v>2.3525177697938502</v>
      </c>
      <c r="F773" s="15">
        <v>0</v>
      </c>
      <c r="G773" s="15">
        <v>0</v>
      </c>
      <c r="H773" s="15">
        <v>0</v>
      </c>
      <c r="I773" s="15">
        <v>0</v>
      </c>
      <c r="J773" s="15">
        <v>5.3826030391575204</v>
      </c>
      <c r="K773" s="15">
        <v>4.7412182347298799</v>
      </c>
      <c r="L773" s="15">
        <v>4.2417259432264496</v>
      </c>
      <c r="M773" s="15">
        <v>2.5881005906344101</v>
      </c>
      <c r="N773" s="15">
        <v>2.5939399331767499</v>
      </c>
      <c r="O773" s="15">
        <v>4.0799259404932</v>
      </c>
      <c r="P773" s="15">
        <v>4.1269779470941996</v>
      </c>
      <c r="Q773" s="15">
        <v>3.85712943694524</v>
      </c>
      <c r="R773" s="15">
        <v>1.3644847612020801</v>
      </c>
      <c r="S773" s="15">
        <v>0.47216204531483302</v>
      </c>
      <c r="T773" s="15">
        <v>0.18491093035127901</v>
      </c>
      <c r="U773" s="15">
        <v>0.310452194268175</v>
      </c>
      <c r="V773" s="15">
        <v>0</v>
      </c>
      <c r="W773" s="15">
        <v>0</v>
      </c>
      <c r="X773" s="15">
        <v>0.98152680390594904</v>
      </c>
      <c r="Y773" s="15">
        <v>5.5758139595693097E-2</v>
      </c>
      <c r="Z773" s="15">
        <v>2.3959122292788002E-2</v>
      </c>
      <c r="AA773" s="15">
        <v>-0.14955015785407499</v>
      </c>
      <c r="AB773" s="15">
        <v>7.8982192943973697E-2</v>
      </c>
      <c r="AC773" s="15">
        <v>0.15307017513662</v>
      </c>
      <c r="AE773">
        <f t="array" ref="AE773">IF(COUNTIF('Cost regression results'!$H$7:$H$10,1)=0,EXP(SUMPRODUCT(--B773:AC773,TRANSPOSE('Cost regression results'!$H$3:$H$30)))/(1+EXP(SUMPRODUCT(--B773:AC773,TRANSPOSE('Cost regression results'!$H$3:$H$30)))),1)</f>
        <v>0.10908348758877834</v>
      </c>
      <c r="AF773">
        <f>'cost part 2 bs coef'!AE773</f>
        <v>2516.2628078192106</v>
      </c>
      <c r="AG773">
        <f t="shared" si="12"/>
        <v>274.4827227668514</v>
      </c>
    </row>
    <row r="774" spans="1:33" x14ac:dyDescent="0.3">
      <c r="A774">
        <v>773</v>
      </c>
      <c r="B774" s="15">
        <v>-2.2627216008146598</v>
      </c>
      <c r="C774" s="15">
        <v>1.9747760964554999</v>
      </c>
      <c r="D774" s="15">
        <v>3.32796839919222</v>
      </c>
      <c r="E774" s="15">
        <v>2.48787797251686</v>
      </c>
      <c r="F774" s="15">
        <v>0</v>
      </c>
      <c r="G774" s="15">
        <v>0</v>
      </c>
      <c r="H774" s="15">
        <v>0</v>
      </c>
      <c r="I774" s="15">
        <v>0</v>
      </c>
      <c r="J774" s="15">
        <v>4.7852035244427302</v>
      </c>
      <c r="K774" s="15">
        <v>4.4902866753235502</v>
      </c>
      <c r="L774" s="15">
        <v>3.89754126904969</v>
      </c>
      <c r="M774" s="15">
        <v>2.74247275945591</v>
      </c>
      <c r="N774" s="15">
        <v>2.32636720689931</v>
      </c>
      <c r="O774" s="15">
        <v>4.1713345368316403</v>
      </c>
      <c r="P774" s="15">
        <v>5.4319146339335704</v>
      </c>
      <c r="Q774" s="15">
        <v>3.7251644431485902</v>
      </c>
      <c r="R774" s="15">
        <v>2.0916599922687298</v>
      </c>
      <c r="S774" s="15">
        <v>0.48172053705220103</v>
      </c>
      <c r="T774" s="15">
        <v>0.13359458974944399</v>
      </c>
      <c r="U774" s="15">
        <v>0.27068223754322401</v>
      </c>
      <c r="V774" s="15">
        <v>0</v>
      </c>
      <c r="W774" s="15">
        <v>0</v>
      </c>
      <c r="X774" s="15">
        <v>0.90875368020082004</v>
      </c>
      <c r="Y774" s="15">
        <v>8.5955436197083901E-2</v>
      </c>
      <c r="Z774" s="15">
        <v>2.13811550757213E-2</v>
      </c>
      <c r="AA774" s="15">
        <v>-0.141484098547212</v>
      </c>
      <c r="AB774" s="15">
        <v>0.15569547747833301</v>
      </c>
      <c r="AC774" s="15">
        <v>0.121391259253981</v>
      </c>
      <c r="AE774">
        <f t="array" ref="AE774">IF(COUNTIF('Cost regression results'!$H$7:$H$10,1)=0,EXP(SUMPRODUCT(--B774:AC774,TRANSPOSE('Cost regression results'!$H$3:$H$30)))/(1+EXP(SUMPRODUCT(--B774:AC774,TRANSPOSE('Cost regression results'!$H$3:$H$30)))),1)</f>
        <v>0.10488442450775083</v>
      </c>
      <c r="AF774">
        <f>'cost part 2 bs coef'!AE774</f>
        <v>2506.3199480243156</v>
      </c>
      <c r="AG774">
        <f t="shared" si="12"/>
        <v>262.87392538082634</v>
      </c>
    </row>
    <row r="775" spans="1:33" x14ac:dyDescent="0.3">
      <c r="A775">
        <v>774</v>
      </c>
      <c r="B775" s="15">
        <v>-2.1322646858790901</v>
      </c>
      <c r="C775" s="15">
        <v>2.1278976198536999</v>
      </c>
      <c r="D775" s="15">
        <v>3.6878191287990898</v>
      </c>
      <c r="E775" s="15">
        <v>2.54032951696108</v>
      </c>
      <c r="F775" s="15">
        <v>0</v>
      </c>
      <c r="G775" s="15">
        <v>0</v>
      </c>
      <c r="H775" s="15">
        <v>0</v>
      </c>
      <c r="I775" s="15">
        <v>0</v>
      </c>
      <c r="J775" s="15">
        <v>4.90302920985234</v>
      </c>
      <c r="K775" s="15">
        <v>4.3891019413379802</v>
      </c>
      <c r="L775" s="15">
        <v>4.4782071168237296</v>
      </c>
      <c r="M775" s="15">
        <v>3.0809202117766001</v>
      </c>
      <c r="N775" s="15">
        <v>2.5406962082537898</v>
      </c>
      <c r="O775" s="15">
        <v>3.9097046421583901</v>
      </c>
      <c r="P775" s="15">
        <v>4.3994296109449804</v>
      </c>
      <c r="Q775" s="15">
        <v>3.6602767794101001</v>
      </c>
      <c r="R775" s="15">
        <v>1.4416998502645899</v>
      </c>
      <c r="S775" s="15">
        <v>0.621538391843935</v>
      </c>
      <c r="T775" s="15">
        <v>0.10519237408165</v>
      </c>
      <c r="U775" s="15">
        <v>0.25405681484209403</v>
      </c>
      <c r="V775" s="15">
        <v>0</v>
      </c>
      <c r="W775" s="15">
        <v>0</v>
      </c>
      <c r="X775" s="15">
        <v>1.0659896479809601</v>
      </c>
      <c r="Y775" s="15">
        <v>8.4451845064924397E-2</v>
      </c>
      <c r="Z775" s="15">
        <v>1.9270014256030601E-2</v>
      </c>
      <c r="AA775" s="15">
        <v>-0.21034139514994801</v>
      </c>
      <c r="AB775" s="15">
        <v>0.11551283127517301</v>
      </c>
      <c r="AC775" s="15">
        <v>7.4912070488960106E-2</v>
      </c>
      <c r="AE775">
        <f t="array" ref="AE775">IF(COUNTIF('Cost regression results'!$H$7:$H$10,1)=0,EXP(SUMPRODUCT(--B775:AC775,TRANSPOSE('Cost regression results'!$H$3:$H$30)))/(1+EXP(SUMPRODUCT(--B775:AC775,TRANSPOSE('Cost regression results'!$H$3:$H$30)))),1)</f>
        <v>0.11500958703035932</v>
      </c>
      <c r="AF775">
        <f>'cost part 2 bs coef'!AE775</f>
        <v>2375.8079384260163</v>
      </c>
      <c r="AG775">
        <f t="shared" si="12"/>
        <v>273.2406898618255</v>
      </c>
    </row>
    <row r="776" spans="1:33" x14ac:dyDescent="0.3">
      <c r="A776">
        <v>775</v>
      </c>
      <c r="B776" s="15">
        <v>-2.1686266862989099</v>
      </c>
      <c r="C776" s="15">
        <v>2.0294905989618699</v>
      </c>
      <c r="D776" s="15">
        <v>3.6636568673152299</v>
      </c>
      <c r="E776" s="15">
        <v>3.0315547937854501</v>
      </c>
      <c r="F776" s="15">
        <v>0</v>
      </c>
      <c r="G776" s="15">
        <v>0</v>
      </c>
      <c r="H776" s="15">
        <v>0</v>
      </c>
      <c r="I776" s="15">
        <v>0</v>
      </c>
      <c r="J776" s="15">
        <v>4.7711081191747997</v>
      </c>
      <c r="K776" s="15">
        <v>4.5422274412265002</v>
      </c>
      <c r="L776" s="15">
        <v>4.4822745172172898</v>
      </c>
      <c r="M776" s="15">
        <v>2.6354794628733602</v>
      </c>
      <c r="N776" s="15">
        <v>2.3094450293844599</v>
      </c>
      <c r="O776" s="15">
        <v>3.86564436072989</v>
      </c>
      <c r="P776" s="15">
        <v>4.3173179212771098</v>
      </c>
      <c r="Q776" s="15">
        <v>3.7762106301977201</v>
      </c>
      <c r="R776" s="15">
        <v>1.77403270754022</v>
      </c>
      <c r="S776" s="15">
        <v>0.41494117226159599</v>
      </c>
      <c r="T776" s="15">
        <v>0.16450450775447201</v>
      </c>
      <c r="U776" s="15">
        <v>0.24854740084417501</v>
      </c>
      <c r="V776" s="15">
        <v>0</v>
      </c>
      <c r="W776" s="15">
        <v>0</v>
      </c>
      <c r="X776" s="15">
        <v>1.0479704109385599</v>
      </c>
      <c r="Y776" s="15">
        <v>9.0133427515833198E-2</v>
      </c>
      <c r="Z776" s="15">
        <v>2.19611960998835E-2</v>
      </c>
      <c r="AA776" s="15">
        <v>-0.18488419627449901</v>
      </c>
      <c r="AB776" s="15">
        <v>6.1445997502331699E-2</v>
      </c>
      <c r="AC776" s="15">
        <v>6.8099782233011399E-2</v>
      </c>
      <c r="AE776">
        <f t="array" ref="AE776">IF(COUNTIF('Cost regression results'!$H$7:$H$10,1)=0,EXP(SUMPRODUCT(--B776:AC776,TRANSPOSE('Cost regression results'!$H$3:$H$30)))/(1+EXP(SUMPRODUCT(--B776:AC776,TRANSPOSE('Cost regression results'!$H$3:$H$30)))),1)</f>
        <v>0.11717121741446421</v>
      </c>
      <c r="AF776">
        <f>'cost part 2 bs coef'!AE776</f>
        <v>2467.2065475567124</v>
      </c>
      <c r="AG776">
        <f t="shared" si="12"/>
        <v>289.08559479015719</v>
      </c>
    </row>
    <row r="777" spans="1:33" x14ac:dyDescent="0.3">
      <c r="A777">
        <v>776</v>
      </c>
      <c r="B777" s="15">
        <v>-2.21479994595673</v>
      </c>
      <c r="C777" s="15">
        <v>1.92276787402944</v>
      </c>
      <c r="D777" s="15">
        <v>3.40194975383314</v>
      </c>
      <c r="E777" s="15">
        <v>2.7614325553448098</v>
      </c>
      <c r="F777" s="15">
        <v>0</v>
      </c>
      <c r="G777" s="15">
        <v>0</v>
      </c>
      <c r="H777" s="15">
        <v>0</v>
      </c>
      <c r="I777" s="15">
        <v>0</v>
      </c>
      <c r="J777" s="15">
        <v>4.9443175169702602</v>
      </c>
      <c r="K777" s="15">
        <v>4.4958357358319798</v>
      </c>
      <c r="L777" s="15">
        <v>4.33600550982095</v>
      </c>
      <c r="M777" s="15">
        <v>3.0220649561825801</v>
      </c>
      <c r="N777" s="15">
        <v>2.56777400660896</v>
      </c>
      <c r="O777" s="15">
        <v>3.9352941854523098</v>
      </c>
      <c r="P777" s="15">
        <v>4.3653250432709996</v>
      </c>
      <c r="Q777" s="15">
        <v>3.8627887073321401</v>
      </c>
      <c r="R777" s="15">
        <v>1.83674735267088</v>
      </c>
      <c r="S777" s="15">
        <v>0.495452340852996</v>
      </c>
      <c r="T777" s="15">
        <v>0.192269545676167</v>
      </c>
      <c r="U777" s="15">
        <v>0.27333725822744498</v>
      </c>
      <c r="V777" s="15">
        <v>0</v>
      </c>
      <c r="W777" s="15">
        <v>0</v>
      </c>
      <c r="X777" s="15">
        <v>0.94601237032088903</v>
      </c>
      <c r="Y777" s="15">
        <v>6.3045271287237595E-2</v>
      </c>
      <c r="Z777" s="15">
        <v>1.9901718221253601E-2</v>
      </c>
      <c r="AA777" s="15">
        <v>-0.15385373364045901</v>
      </c>
      <c r="AB777" s="15">
        <v>0.10452710063612</v>
      </c>
      <c r="AC777" s="15">
        <v>6.2189498161998501E-2</v>
      </c>
      <c r="AE777">
        <f t="array" ref="AE777">IF(COUNTIF('Cost regression results'!$H$7:$H$10,1)=0,EXP(SUMPRODUCT(--B777:AC777,TRANSPOSE('Cost regression results'!$H$3:$H$30)))/(1+EXP(SUMPRODUCT(--B777:AC777,TRANSPOSE('Cost regression results'!$H$3:$H$30)))),1)</f>
        <v>0.11542752523744447</v>
      </c>
      <c r="AF777">
        <f>'cost part 2 bs coef'!AE777</f>
        <v>2522.5139213512393</v>
      </c>
      <c r="AG777">
        <f t="shared" si="12"/>
        <v>291.16753931857517</v>
      </c>
    </row>
    <row r="778" spans="1:33" x14ac:dyDescent="0.3">
      <c r="A778">
        <v>777</v>
      </c>
      <c r="B778" s="15">
        <v>-2.21504395936668</v>
      </c>
      <c r="C778" s="15">
        <v>1.91610774253602</v>
      </c>
      <c r="D778" s="15">
        <v>3.3074636315573298</v>
      </c>
      <c r="E778" s="15">
        <v>2.57288030948789</v>
      </c>
      <c r="F778" s="15">
        <v>0</v>
      </c>
      <c r="G778" s="15">
        <v>0</v>
      </c>
      <c r="H778" s="15">
        <v>0</v>
      </c>
      <c r="I778" s="15">
        <v>0</v>
      </c>
      <c r="J778" s="15">
        <v>4.7859804417066298</v>
      </c>
      <c r="K778" s="15">
        <v>4.7323987718172296</v>
      </c>
      <c r="L778" s="15">
        <v>4.2298454825986296</v>
      </c>
      <c r="M778" s="15">
        <v>3.0654419299565698</v>
      </c>
      <c r="N778" s="15">
        <v>2.2888275372661901</v>
      </c>
      <c r="O778" s="15">
        <v>3.9332617255995799</v>
      </c>
      <c r="P778" s="15">
        <v>4.3868622705372902</v>
      </c>
      <c r="Q778" s="15">
        <v>3.7736212374183</v>
      </c>
      <c r="R778" s="15">
        <v>2.2875696141436199</v>
      </c>
      <c r="S778" s="15">
        <v>0.62270328631357097</v>
      </c>
      <c r="T778" s="15">
        <v>0.17999253155856301</v>
      </c>
      <c r="U778" s="15">
        <v>0.27737316523563399</v>
      </c>
      <c r="V778" s="15">
        <v>0</v>
      </c>
      <c r="W778" s="15">
        <v>0</v>
      </c>
      <c r="X778" s="15">
        <v>1.0152525203590901</v>
      </c>
      <c r="Y778" s="15">
        <v>3.8087679264767499E-2</v>
      </c>
      <c r="Z778" s="15">
        <v>2.22346798947647E-2</v>
      </c>
      <c r="AA778" s="15">
        <v>-0.16596384045797899</v>
      </c>
      <c r="AB778" s="15">
        <v>0.110727630806825</v>
      </c>
      <c r="AC778" s="15">
        <v>9.2480787315275204E-2</v>
      </c>
      <c r="AE778">
        <f t="array" ref="AE778">IF(COUNTIF('Cost regression results'!$H$7:$H$10,1)=0,EXP(SUMPRODUCT(--B778:AC778,TRANSPOSE('Cost regression results'!$H$3:$H$30)))/(1+EXP(SUMPRODUCT(--B778:AC778,TRANSPOSE('Cost regression results'!$H$3:$H$30)))),1)</f>
        <v>0.11399018262563686</v>
      </c>
      <c r="AF778">
        <f>'cost part 2 bs coef'!AE778</f>
        <v>2527.8846872771092</v>
      </c>
      <c r="AG778">
        <f t="shared" si="12"/>
        <v>288.15403715926857</v>
      </c>
    </row>
    <row r="779" spans="1:33" x14ac:dyDescent="0.3">
      <c r="A779">
        <v>778</v>
      </c>
      <c r="B779" s="15">
        <v>-2.1364909218728099</v>
      </c>
      <c r="C779" s="15">
        <v>2.3869167672366798</v>
      </c>
      <c r="D779" s="15">
        <v>3.4159965419148501</v>
      </c>
      <c r="E779" s="15">
        <v>2.2627427188862699</v>
      </c>
      <c r="F779" s="15">
        <v>0</v>
      </c>
      <c r="G779" s="15">
        <v>0</v>
      </c>
      <c r="H779" s="15">
        <v>0</v>
      </c>
      <c r="I779" s="15">
        <v>0</v>
      </c>
      <c r="J779" s="15">
        <v>5.1560490285281899</v>
      </c>
      <c r="K779" s="15">
        <v>4.5270196269677996</v>
      </c>
      <c r="L779" s="15">
        <v>4.1613747323787296</v>
      </c>
      <c r="M779" s="15">
        <v>2.7132488674592299</v>
      </c>
      <c r="N779" s="15">
        <v>2.37556660769578</v>
      </c>
      <c r="O779" s="15">
        <v>4.0239453175664703</v>
      </c>
      <c r="P779" s="15">
        <v>4.8916565807125396</v>
      </c>
      <c r="Q779" s="15">
        <v>3.81186207997444</v>
      </c>
      <c r="R779" s="15">
        <v>1.97212313934976</v>
      </c>
      <c r="S779" s="15">
        <v>0.49170535385560799</v>
      </c>
      <c r="T779" s="15">
        <v>8.0567206031234503E-2</v>
      </c>
      <c r="U779" s="15">
        <v>0.282934196066709</v>
      </c>
      <c r="V779" s="15">
        <v>0</v>
      </c>
      <c r="W779" s="15">
        <v>0</v>
      </c>
      <c r="X779" s="15">
        <v>1.12168483998316</v>
      </c>
      <c r="Y779" s="15">
        <v>8.1929705797430197E-2</v>
      </c>
      <c r="Z779" s="15">
        <v>2.0811809384656901E-2</v>
      </c>
      <c r="AA779" s="15">
        <v>-0.142783706112589</v>
      </c>
      <c r="AB779" s="15">
        <v>9.6591980700538996E-2</v>
      </c>
      <c r="AC779" s="15">
        <v>2.0369213415162499E-2</v>
      </c>
      <c r="AE779">
        <f t="array" ref="AE779">IF(COUNTIF('Cost regression results'!$H$7:$H$10,1)=0,EXP(SUMPRODUCT(--B779:AC779,TRANSPOSE('Cost regression results'!$H$3:$H$30)))/(1+EXP(SUMPRODUCT(--B779:AC779,TRANSPOSE('Cost regression results'!$H$3:$H$30)))),1)</f>
        <v>0.11199809933894569</v>
      </c>
      <c r="AF779">
        <f>'cost part 2 bs coef'!AE779</f>
        <v>2476.5698159668723</v>
      </c>
      <c r="AG779">
        <f t="shared" si="12"/>
        <v>277.3711122684922</v>
      </c>
    </row>
    <row r="780" spans="1:33" x14ac:dyDescent="0.3">
      <c r="A780">
        <v>779</v>
      </c>
      <c r="B780" s="15">
        <v>-2.2450619878326599</v>
      </c>
      <c r="C780" s="15">
        <v>2.1916586784150098</v>
      </c>
      <c r="D780" s="15">
        <v>3.6702408447895598</v>
      </c>
      <c r="E780" s="15">
        <v>2.4709475704421302</v>
      </c>
      <c r="F780" s="15">
        <v>0</v>
      </c>
      <c r="G780" s="15">
        <v>0</v>
      </c>
      <c r="H780" s="15">
        <v>0</v>
      </c>
      <c r="I780" s="15">
        <v>0</v>
      </c>
      <c r="J780" s="15">
        <v>5.07087045222897</v>
      </c>
      <c r="K780" s="15">
        <v>4.7855480800871799</v>
      </c>
      <c r="L780" s="15">
        <v>4.8933011118862604</v>
      </c>
      <c r="M780" s="15">
        <v>3.11623554762128</v>
      </c>
      <c r="N780" s="15">
        <v>2.4069485009912999</v>
      </c>
      <c r="O780" s="15">
        <v>4.1093167901610599</v>
      </c>
      <c r="P780" s="15">
        <v>4.3734962708277099</v>
      </c>
      <c r="Q780" s="15">
        <v>3.9917198699701499</v>
      </c>
      <c r="R780" s="15">
        <v>1.6954665132069899</v>
      </c>
      <c r="S780" s="15">
        <v>0.67125601744817998</v>
      </c>
      <c r="T780" s="15">
        <v>0.141121580820571</v>
      </c>
      <c r="U780" s="15">
        <v>0.27330636648983903</v>
      </c>
      <c r="V780" s="15">
        <v>0</v>
      </c>
      <c r="W780" s="15">
        <v>0</v>
      </c>
      <c r="X780" s="15">
        <v>0.93829281950848897</v>
      </c>
      <c r="Y780" s="15">
        <v>8.3901099496027906E-2</v>
      </c>
      <c r="Z780" s="15">
        <v>2.4697593105718899E-2</v>
      </c>
      <c r="AA780" s="15">
        <v>-0.14441434890989299</v>
      </c>
      <c r="AB780" s="15">
        <v>6.9835164863128199E-2</v>
      </c>
      <c r="AC780" s="15">
        <v>0.118413257585608</v>
      </c>
      <c r="AE780">
        <f t="array" ref="AE780">IF(COUNTIF('Cost regression results'!$H$7:$H$10,1)=0,EXP(SUMPRODUCT(--B780:AC780,TRANSPOSE('Cost regression results'!$H$3:$H$30)))/(1+EXP(SUMPRODUCT(--B780:AC780,TRANSPOSE('Cost regression results'!$H$3:$H$30)))),1)</f>
        <v>0.10705055930448745</v>
      </c>
      <c r="AF780">
        <f>'cost part 2 bs coef'!AE780</f>
        <v>2651.961320766628</v>
      </c>
      <c r="AG780">
        <f t="shared" si="12"/>
        <v>283.89394264193476</v>
      </c>
    </row>
    <row r="781" spans="1:33" x14ac:dyDescent="0.3">
      <c r="A781">
        <v>780</v>
      </c>
      <c r="B781" s="15">
        <v>-2.2030658956671298</v>
      </c>
      <c r="C781" s="15">
        <v>1.8751160522983099</v>
      </c>
      <c r="D781" s="15">
        <v>3.2588824343669498</v>
      </c>
      <c r="E781" s="15">
        <v>2.5451310784060701</v>
      </c>
      <c r="F781" s="15">
        <v>0</v>
      </c>
      <c r="G781" s="15">
        <v>0</v>
      </c>
      <c r="H781" s="15">
        <v>0</v>
      </c>
      <c r="I781" s="15">
        <v>0</v>
      </c>
      <c r="J781" s="15">
        <v>5.1329677670084202</v>
      </c>
      <c r="K781" s="15">
        <v>4.24242154552873</v>
      </c>
      <c r="L781" s="15">
        <v>4.3411930662001703</v>
      </c>
      <c r="M781" s="15">
        <v>2.4785556464801801</v>
      </c>
      <c r="N781" s="15">
        <v>2.4213713752657</v>
      </c>
      <c r="O781" s="15">
        <v>3.9359148771377299</v>
      </c>
      <c r="P781" s="15">
        <v>4.8394796715423398</v>
      </c>
      <c r="Q781" s="15">
        <v>3.7927075597381101</v>
      </c>
      <c r="R781" s="15">
        <v>2.3542825745366498</v>
      </c>
      <c r="S781" s="15">
        <v>0.52092241614639401</v>
      </c>
      <c r="T781" s="15">
        <v>0.13159669327610299</v>
      </c>
      <c r="U781" s="15">
        <v>0.22094982248828199</v>
      </c>
      <c r="V781" s="15">
        <v>0</v>
      </c>
      <c r="W781" s="15">
        <v>0</v>
      </c>
      <c r="X781" s="15">
        <v>0.94263063457639695</v>
      </c>
      <c r="Y781" s="15">
        <v>0.104065241422622</v>
      </c>
      <c r="Z781" s="15">
        <v>2.00136603706298E-2</v>
      </c>
      <c r="AA781" s="15">
        <v>-0.175150507674494</v>
      </c>
      <c r="AB781" s="15">
        <v>0.147149280873724</v>
      </c>
      <c r="AC781" s="15">
        <v>0.110111570278926</v>
      </c>
      <c r="AE781">
        <f t="array" ref="AE781">IF(COUNTIF('Cost regression results'!$H$7:$H$10,1)=0,EXP(SUMPRODUCT(--B781:AC781,TRANSPOSE('Cost regression results'!$H$3:$H$30)))/(1+EXP(SUMPRODUCT(--B781:AC781,TRANSPOSE('Cost regression results'!$H$3:$H$30)))),1)</f>
        <v>0.11051624062480368</v>
      </c>
      <c r="AF781">
        <f>'cost part 2 bs coef'!AE781</f>
        <v>2495.207203119568</v>
      </c>
      <c r="AG781">
        <f t="shared" si="12"/>
        <v>275.76091966870558</v>
      </c>
    </row>
    <row r="782" spans="1:33" x14ac:dyDescent="0.3">
      <c r="A782">
        <v>781</v>
      </c>
      <c r="B782" s="15">
        <v>-2.16860982214149</v>
      </c>
      <c r="C782" s="15">
        <v>2.28144891312387</v>
      </c>
      <c r="D782" s="15">
        <v>3.1117402429595802</v>
      </c>
      <c r="E782" s="15">
        <v>2.6088271063993802</v>
      </c>
      <c r="F782" s="15">
        <v>0</v>
      </c>
      <c r="G782" s="15">
        <v>0</v>
      </c>
      <c r="H782" s="15">
        <v>0</v>
      </c>
      <c r="I782" s="15">
        <v>0</v>
      </c>
      <c r="J782" s="15">
        <v>4.9486093103731603</v>
      </c>
      <c r="K782" s="15">
        <v>4.65065120830507</v>
      </c>
      <c r="L782" s="15">
        <v>4.22301391066779</v>
      </c>
      <c r="M782" s="15">
        <v>3.00046360587785</v>
      </c>
      <c r="N782" s="15">
        <v>2.2476428743285801</v>
      </c>
      <c r="O782" s="15">
        <v>4.0849446539335803</v>
      </c>
      <c r="P782" s="15">
        <v>4.2558805423449</v>
      </c>
      <c r="Q782" s="15">
        <v>3.7214179429447598</v>
      </c>
      <c r="R782" s="15">
        <v>1.5710414099738701</v>
      </c>
      <c r="S782" s="15">
        <v>0.65699084041618405</v>
      </c>
      <c r="T782" s="15">
        <v>0.210778795830039</v>
      </c>
      <c r="U782" s="15">
        <v>0.33710938673351898</v>
      </c>
      <c r="V782" s="15">
        <v>0</v>
      </c>
      <c r="W782" s="15">
        <v>0</v>
      </c>
      <c r="X782" s="15">
        <v>1.0180233985631799</v>
      </c>
      <c r="Y782" s="15">
        <v>3.67883288516112E-2</v>
      </c>
      <c r="Z782" s="15">
        <v>2.1010281471930601E-2</v>
      </c>
      <c r="AA782" s="15">
        <v>-0.24625229781626701</v>
      </c>
      <c r="AB782" s="15">
        <v>5.19514212370569E-2</v>
      </c>
      <c r="AC782" s="15">
        <v>0.110167730028604</v>
      </c>
      <c r="AE782">
        <f t="array" ref="AE782">IF(COUNTIF('Cost regression results'!$H$7:$H$10,1)=0,EXP(SUMPRODUCT(--B782:AC782,TRANSPOSE('Cost regression results'!$H$3:$H$30)))/(1+EXP(SUMPRODUCT(--B782:AC782,TRANSPOSE('Cost regression results'!$H$3:$H$30)))),1)</f>
        <v>0.12211651784310082</v>
      </c>
      <c r="AF782">
        <f>'cost part 2 bs coef'!AE782</f>
        <v>2432.6311640340255</v>
      </c>
      <c r="AG782">
        <f t="shared" si="12"/>
        <v>297.06444694844419</v>
      </c>
    </row>
    <row r="783" spans="1:33" x14ac:dyDescent="0.3">
      <c r="A783">
        <v>782</v>
      </c>
      <c r="B783" s="15">
        <v>-2.32999153604039</v>
      </c>
      <c r="C783" s="15">
        <v>2.0582639611739002</v>
      </c>
      <c r="D783" s="15">
        <v>3.2699807708120101</v>
      </c>
      <c r="E783" s="15">
        <v>2.93522362380194</v>
      </c>
      <c r="F783" s="15">
        <v>0</v>
      </c>
      <c r="G783" s="15">
        <v>0</v>
      </c>
      <c r="H783" s="15">
        <v>0</v>
      </c>
      <c r="I783" s="15">
        <v>0</v>
      </c>
      <c r="J783" s="15">
        <v>5.01807788322294</v>
      </c>
      <c r="K783" s="15">
        <v>4.5476440774336604</v>
      </c>
      <c r="L783" s="15">
        <v>3.96534974489464</v>
      </c>
      <c r="M783" s="15">
        <v>3.0080172893863399</v>
      </c>
      <c r="N783" s="15">
        <v>2.6001033516304801</v>
      </c>
      <c r="O783" s="15">
        <v>4.1009693413897104</v>
      </c>
      <c r="P783" s="15">
        <v>4.4585337796767801</v>
      </c>
      <c r="Q783" s="15">
        <v>3.8242290825957701</v>
      </c>
      <c r="R783" s="15">
        <v>2.1234278111133298</v>
      </c>
      <c r="S783" s="15">
        <v>0.53653755131457603</v>
      </c>
      <c r="T783" s="15">
        <v>0.148425510552429</v>
      </c>
      <c r="U783" s="15">
        <v>0.29623337405642503</v>
      </c>
      <c r="V783" s="15">
        <v>0</v>
      </c>
      <c r="W783" s="15">
        <v>0</v>
      </c>
      <c r="X783" s="15">
        <v>0.89985950362115197</v>
      </c>
      <c r="Y783" s="15">
        <v>0.101077639608996</v>
      </c>
      <c r="Z783" s="15">
        <v>2.2228794263393799E-2</v>
      </c>
      <c r="AA783" s="15">
        <v>-9.3282642984201497E-2</v>
      </c>
      <c r="AB783" s="15">
        <v>0.13402143719454501</v>
      </c>
      <c r="AC783" s="15">
        <v>6.6991810050755995E-2</v>
      </c>
      <c r="AE783">
        <f t="array" ref="AE783">IF(COUNTIF('Cost regression results'!$H$7:$H$10,1)=0,EXP(SUMPRODUCT(--B783:AC783,TRANSPOSE('Cost regression results'!$H$3:$H$30)))/(1+EXP(SUMPRODUCT(--B783:AC783,TRANSPOSE('Cost regression results'!$H$3:$H$30)))),1)</f>
        <v>0.10000885597629883</v>
      </c>
      <c r="AF783">
        <f>'cost part 2 bs coef'!AE783</f>
        <v>2534.414193592158</v>
      </c>
      <c r="AG783">
        <f t="shared" si="12"/>
        <v>253.46386407124567</v>
      </c>
    </row>
    <row r="784" spans="1:33" x14ac:dyDescent="0.3">
      <c r="A784">
        <v>783</v>
      </c>
      <c r="B784" s="15">
        <v>-2.2319438721445599</v>
      </c>
      <c r="C784" s="15">
        <v>2.1523125679234698</v>
      </c>
      <c r="D784" s="15">
        <v>3.5772203414354502</v>
      </c>
      <c r="E784" s="15">
        <v>2.3885600835896699</v>
      </c>
      <c r="F784" s="15">
        <v>0</v>
      </c>
      <c r="G784" s="15">
        <v>0</v>
      </c>
      <c r="H784" s="15">
        <v>0</v>
      </c>
      <c r="I784" s="15">
        <v>0</v>
      </c>
      <c r="J784" s="15">
        <v>5.0976085062553302</v>
      </c>
      <c r="K784" s="15">
        <v>4.1915917486802297</v>
      </c>
      <c r="L784" s="15">
        <v>4.2684777764254704</v>
      </c>
      <c r="M784" s="15">
        <v>2.6395783507300301</v>
      </c>
      <c r="N784" s="15">
        <v>2.5861354452280998</v>
      </c>
      <c r="O784" s="15">
        <v>4.0168869042913897</v>
      </c>
      <c r="P784" s="15">
        <v>3.93943307376871</v>
      </c>
      <c r="Q784" s="15">
        <v>3.6929584046538202</v>
      </c>
      <c r="R784" s="15">
        <v>1.69030901373176</v>
      </c>
      <c r="S784" s="15">
        <v>0.59469714597351997</v>
      </c>
      <c r="T784" s="15">
        <v>0.23998267769333301</v>
      </c>
      <c r="U784" s="15">
        <v>0.32878813423052</v>
      </c>
      <c r="V784" s="15">
        <v>0</v>
      </c>
      <c r="W784" s="15">
        <v>0</v>
      </c>
      <c r="X784" s="15">
        <v>1.0064404985156901</v>
      </c>
      <c r="Y784" s="15">
        <v>6.3049143627437396E-2</v>
      </c>
      <c r="Z784" s="15">
        <v>2.38007721595003E-2</v>
      </c>
      <c r="AA784" s="15">
        <v>-0.23579912800320599</v>
      </c>
      <c r="AB784" s="15">
        <v>7.8291210708666806E-2</v>
      </c>
      <c r="AC784" s="15">
        <v>6.05817308960509E-2</v>
      </c>
      <c r="AE784">
        <f t="array" ref="AE784">IF(COUNTIF('Cost regression results'!$H$7:$H$10,1)=0,EXP(SUMPRODUCT(--B784:AC784,TRANSPOSE('Cost regression results'!$H$3:$H$30)))/(1+EXP(SUMPRODUCT(--B784:AC784,TRANSPOSE('Cost regression results'!$H$3:$H$30)))),1)</f>
        <v>0.11830066298009148</v>
      </c>
      <c r="AF784">
        <f>'cost part 2 bs coef'!AE784</f>
        <v>2529.9341510439203</v>
      </c>
      <c r="AG784">
        <f t="shared" si="12"/>
        <v>299.29288736447069</v>
      </c>
    </row>
    <row r="785" spans="1:33" x14ac:dyDescent="0.3">
      <c r="A785">
        <v>784</v>
      </c>
      <c r="B785" s="15">
        <v>-2.25036698748008</v>
      </c>
      <c r="C785" s="15">
        <v>1.9368009196835101</v>
      </c>
      <c r="D785" s="15">
        <v>3.6433719214510099</v>
      </c>
      <c r="E785" s="15">
        <v>2.8519695376344698</v>
      </c>
      <c r="F785" s="15">
        <v>0</v>
      </c>
      <c r="G785" s="15">
        <v>0</v>
      </c>
      <c r="H785" s="15">
        <v>0</v>
      </c>
      <c r="I785" s="15">
        <v>0</v>
      </c>
      <c r="J785" s="15">
        <v>4.9783688044714101</v>
      </c>
      <c r="K785" s="15">
        <v>4.75947721855451</v>
      </c>
      <c r="L785" s="15">
        <v>4.5453845372666004</v>
      </c>
      <c r="M785" s="15">
        <v>2.8103690981823402</v>
      </c>
      <c r="N785" s="15">
        <v>2.5612851008228801</v>
      </c>
      <c r="O785" s="15">
        <v>4.2429662030332702</v>
      </c>
      <c r="P785" s="15">
        <v>4.34414292509822</v>
      </c>
      <c r="Q785" s="15">
        <v>3.84810013864226</v>
      </c>
      <c r="R785" s="15">
        <v>1.98713336756445</v>
      </c>
      <c r="S785" s="15">
        <v>0.67673845847639502</v>
      </c>
      <c r="T785" s="15">
        <v>0.179600942371649</v>
      </c>
      <c r="U785" s="15">
        <v>0.22395463094596901</v>
      </c>
      <c r="V785" s="15">
        <v>0</v>
      </c>
      <c r="W785" s="15">
        <v>0</v>
      </c>
      <c r="X785" s="15">
        <v>0.98105793195034796</v>
      </c>
      <c r="Y785" s="15">
        <v>0.13382836932359199</v>
      </c>
      <c r="Z785" s="15">
        <v>2.3385288871013502E-2</v>
      </c>
      <c r="AA785" s="15">
        <v>-0.171706605290255</v>
      </c>
      <c r="AB785" s="15">
        <v>6.9007344444062799E-2</v>
      </c>
      <c r="AC785" s="15">
        <v>8.1888730738789703E-2</v>
      </c>
      <c r="AE785">
        <f t="array" ref="AE785">IF(COUNTIF('Cost regression results'!$H$7:$H$10,1)=0,EXP(SUMPRODUCT(--B785:AC785,TRANSPOSE('Cost regression results'!$H$3:$H$30)))/(1+EXP(SUMPRODUCT(--B785:AC785,TRANSPOSE('Cost regression results'!$H$3:$H$30)))),1)</f>
        <v>0.11035346034025732</v>
      </c>
      <c r="AF785">
        <f>'cost part 2 bs coef'!AE785</f>
        <v>2453.6238729252327</v>
      </c>
      <c r="AG785">
        <f t="shared" si="12"/>
        <v>270.76588475076323</v>
      </c>
    </row>
    <row r="786" spans="1:33" x14ac:dyDescent="0.3">
      <c r="A786">
        <v>785</v>
      </c>
      <c r="B786" s="15">
        <v>-2.2589275540771401</v>
      </c>
      <c r="C786" s="15">
        <v>1.90326337154509</v>
      </c>
      <c r="D786" s="15">
        <v>3.52779111528735</v>
      </c>
      <c r="E786" s="15">
        <v>2.6103318280806702</v>
      </c>
      <c r="F786" s="15">
        <v>0</v>
      </c>
      <c r="G786" s="15">
        <v>0</v>
      </c>
      <c r="H786" s="15">
        <v>0</v>
      </c>
      <c r="I786" s="15">
        <v>0</v>
      </c>
      <c r="J786" s="15">
        <v>4.6119424857875702</v>
      </c>
      <c r="K786" s="15">
        <v>4.3145874925519498</v>
      </c>
      <c r="L786" s="15">
        <v>4.4385936611528001</v>
      </c>
      <c r="M786" s="15">
        <v>2.62952068121308</v>
      </c>
      <c r="N786" s="15">
        <v>2.49464765658221</v>
      </c>
      <c r="O786" s="15">
        <v>4.1487494913260798</v>
      </c>
      <c r="P786" s="15">
        <v>4.7777255307398399</v>
      </c>
      <c r="Q786" s="15">
        <v>3.8804316935605101</v>
      </c>
      <c r="R786" s="15">
        <v>1.69793100410332</v>
      </c>
      <c r="S786" s="15">
        <v>0.75444375588406098</v>
      </c>
      <c r="T786" s="15">
        <v>0.17620608201097801</v>
      </c>
      <c r="U786" s="15">
        <v>0.33512347155418698</v>
      </c>
      <c r="V786" s="15">
        <v>0</v>
      </c>
      <c r="W786" s="15">
        <v>0</v>
      </c>
      <c r="X786" s="15">
        <v>0.967196894194156</v>
      </c>
      <c r="Y786" s="15">
        <v>4.4182777030292102E-2</v>
      </c>
      <c r="Z786" s="15">
        <v>2.3629269392486701E-2</v>
      </c>
      <c r="AA786" s="15">
        <v>-0.17211071151156701</v>
      </c>
      <c r="AB786" s="15">
        <v>0.106986412510837</v>
      </c>
      <c r="AC786" s="15">
        <v>0.13011795355943401</v>
      </c>
      <c r="AE786">
        <f t="array" ref="AE786">IF(COUNTIF('Cost regression results'!$H$7:$H$10,1)=0,EXP(SUMPRODUCT(--B786:AC786,TRANSPOSE('Cost regression results'!$H$3:$H$30)))/(1+EXP(SUMPRODUCT(--B786:AC786,TRANSPOSE('Cost regression results'!$H$3:$H$30)))),1)</f>
        <v>0.10916857541122439</v>
      </c>
      <c r="AF786">
        <f>'cost part 2 bs coef'!AE786</f>
        <v>2379.6597466066837</v>
      </c>
      <c r="AG786">
        <f t="shared" si="12"/>
        <v>259.78406450048686</v>
      </c>
    </row>
    <row r="787" spans="1:33" x14ac:dyDescent="0.3">
      <c r="A787">
        <v>786</v>
      </c>
      <c r="B787" s="15">
        <v>-2.19561223358546</v>
      </c>
      <c r="C787" s="15">
        <v>1.8562337079989799</v>
      </c>
      <c r="D787" s="15">
        <v>3.5728001488720502</v>
      </c>
      <c r="E787" s="15">
        <v>2.5544958191262901</v>
      </c>
      <c r="F787" s="15">
        <v>0</v>
      </c>
      <c r="G787" s="15">
        <v>0</v>
      </c>
      <c r="H787" s="15">
        <v>0</v>
      </c>
      <c r="I787" s="15">
        <v>0</v>
      </c>
      <c r="J787" s="15">
        <v>5.1240836530672302</v>
      </c>
      <c r="K787" s="15">
        <v>4.5489792311399899</v>
      </c>
      <c r="L787" s="15">
        <v>4.3537670100405697</v>
      </c>
      <c r="M787" s="15">
        <v>3.34615186776489</v>
      </c>
      <c r="N787" s="15">
        <v>2.2301604742438301</v>
      </c>
      <c r="O787" s="15">
        <v>4.0830988438748799</v>
      </c>
      <c r="P787" s="15">
        <v>3.8493356214940699</v>
      </c>
      <c r="Q787" s="15">
        <v>3.9316452372656001</v>
      </c>
      <c r="R787" s="15">
        <v>0.80410115676625205</v>
      </c>
      <c r="S787" s="15">
        <v>0.35647027916580598</v>
      </c>
      <c r="T787" s="15">
        <v>0.170831684054711</v>
      </c>
      <c r="U787" s="15">
        <v>0.299751494254824</v>
      </c>
      <c r="V787" s="15">
        <v>0</v>
      </c>
      <c r="W787" s="15">
        <v>0</v>
      </c>
      <c r="X787" s="15">
        <v>1.02414712423028</v>
      </c>
      <c r="Y787" s="15">
        <v>0.101677831512338</v>
      </c>
      <c r="Z787" s="15">
        <v>2.01889928278144E-2</v>
      </c>
      <c r="AA787" s="15">
        <v>-0.18405117500950199</v>
      </c>
      <c r="AB787" s="15">
        <v>0.109630373379344</v>
      </c>
      <c r="AC787" s="15">
        <v>6.9746564642244005E-2</v>
      </c>
      <c r="AE787">
        <f t="array" ref="AE787">IF(COUNTIF('Cost regression results'!$H$7:$H$10,1)=0,EXP(SUMPRODUCT(--B787:AC787,TRANSPOSE('Cost regression results'!$H$3:$H$30)))/(1+EXP(SUMPRODUCT(--B787:AC787,TRANSPOSE('Cost regression results'!$H$3:$H$30)))),1)</f>
        <v>0.11517747948766363</v>
      </c>
      <c r="AF787">
        <f>'cost part 2 bs coef'!AE787</f>
        <v>2511.8540563289325</v>
      </c>
      <c r="AG787">
        <f t="shared" si="12"/>
        <v>289.30901904883029</v>
      </c>
    </row>
    <row r="788" spans="1:33" x14ac:dyDescent="0.3">
      <c r="A788">
        <v>787</v>
      </c>
      <c r="B788" s="15">
        <v>-2.24116968656049</v>
      </c>
      <c r="C788" s="15">
        <v>2.0663387364846102</v>
      </c>
      <c r="D788" s="15">
        <v>3.1715949383742799</v>
      </c>
      <c r="E788" s="15">
        <v>2.72033762380345</v>
      </c>
      <c r="F788" s="15">
        <v>0</v>
      </c>
      <c r="G788" s="15">
        <v>0</v>
      </c>
      <c r="H788" s="15">
        <v>0</v>
      </c>
      <c r="I788" s="15">
        <v>0</v>
      </c>
      <c r="J788" s="15">
        <v>4.9918113455536997</v>
      </c>
      <c r="K788" s="15">
        <v>4.3976256041586899</v>
      </c>
      <c r="L788" s="15">
        <v>3.9631009902082601</v>
      </c>
      <c r="M788" s="15">
        <v>3.0975208814672701</v>
      </c>
      <c r="N788" s="15">
        <v>2.4349200856372</v>
      </c>
      <c r="O788" s="15">
        <v>3.8436111408864999</v>
      </c>
      <c r="P788" s="15">
        <v>4.5224985497398604</v>
      </c>
      <c r="Q788" s="15">
        <v>3.6942559440425402</v>
      </c>
      <c r="R788" s="15">
        <v>2.5235078656644898</v>
      </c>
      <c r="S788" s="15">
        <v>0.49218484676940599</v>
      </c>
      <c r="T788" s="15">
        <v>0.17849561444630599</v>
      </c>
      <c r="U788" s="15">
        <v>0.31726564672233099</v>
      </c>
      <c r="V788" s="15">
        <v>0</v>
      </c>
      <c r="W788" s="15">
        <v>0</v>
      </c>
      <c r="X788" s="15">
        <v>0.87811448789134805</v>
      </c>
      <c r="Y788" s="15">
        <v>6.6890454642461405E-2</v>
      </c>
      <c r="Z788" s="15">
        <v>2.1713099294944301E-2</v>
      </c>
      <c r="AA788" s="15">
        <v>-0.25803067618090098</v>
      </c>
      <c r="AB788" s="15">
        <v>0.138940055637754</v>
      </c>
      <c r="AC788" s="15">
        <v>0.13905443816930901</v>
      </c>
      <c r="AE788">
        <f t="array" ref="AE788">IF(COUNTIF('Cost regression results'!$H$7:$H$10,1)=0,EXP(SUMPRODUCT(--B788:AC788,TRANSPOSE('Cost regression results'!$H$3:$H$30)))/(1+EXP(SUMPRODUCT(--B788:AC788,TRANSPOSE('Cost regression results'!$H$3:$H$30)))),1)</f>
        <v>0.11126609943887431</v>
      </c>
      <c r="AF788">
        <f>'cost part 2 bs coef'!AE788</f>
        <v>2530.2614135387139</v>
      </c>
      <c r="AG788">
        <f t="shared" si="12"/>
        <v>281.53231804514519</v>
      </c>
    </row>
    <row r="789" spans="1:33" x14ac:dyDescent="0.3">
      <c r="A789">
        <v>788</v>
      </c>
      <c r="B789" s="15">
        <v>-2.3151224500252701</v>
      </c>
      <c r="C789" s="15">
        <v>2.1738769806069</v>
      </c>
      <c r="D789" s="15">
        <v>3.3104125171888299</v>
      </c>
      <c r="E789" s="15">
        <v>2.5737401918437302</v>
      </c>
      <c r="F789" s="15">
        <v>0</v>
      </c>
      <c r="G789" s="15">
        <v>0</v>
      </c>
      <c r="H789" s="15">
        <v>0</v>
      </c>
      <c r="I789" s="15">
        <v>0</v>
      </c>
      <c r="J789" s="15">
        <v>4.8921260077776898</v>
      </c>
      <c r="K789" s="15">
        <v>4.7978329492517604</v>
      </c>
      <c r="L789" s="15">
        <v>4.4466573193155199</v>
      </c>
      <c r="M789" s="15">
        <v>3.0133471159309102</v>
      </c>
      <c r="N789" s="15">
        <v>2.4849818670377801</v>
      </c>
      <c r="O789" s="15">
        <v>3.9229715701478001</v>
      </c>
      <c r="P789" s="15">
        <v>4.6337163178447298</v>
      </c>
      <c r="Q789" s="15">
        <v>3.7098164796662698</v>
      </c>
      <c r="R789" s="15">
        <v>0.70266632688285802</v>
      </c>
      <c r="S789" s="15">
        <v>0.71541956276463103</v>
      </c>
      <c r="T789" s="15">
        <v>0.145184850969062</v>
      </c>
      <c r="U789" s="15">
        <v>0.311262322621148</v>
      </c>
      <c r="V789" s="15">
        <v>0</v>
      </c>
      <c r="W789" s="15">
        <v>0</v>
      </c>
      <c r="X789" s="15">
        <v>1.14366555893588</v>
      </c>
      <c r="Y789" s="15">
        <v>0.11568344360402</v>
      </c>
      <c r="Z789" s="15">
        <v>2.0141365134054099E-2</v>
      </c>
      <c r="AA789" s="15">
        <v>-0.131258204869029</v>
      </c>
      <c r="AB789" s="15">
        <v>0.105431219726678</v>
      </c>
      <c r="AC789" s="15">
        <v>0.156501916544043</v>
      </c>
      <c r="AE789">
        <f t="array" ref="AE789">IF(COUNTIF('Cost regression results'!$H$7:$H$10,1)=0,EXP(SUMPRODUCT(--B789:AC789,TRANSPOSE('Cost regression results'!$H$3:$H$30)))/(1+EXP(SUMPRODUCT(--B789:AC789,TRANSPOSE('Cost regression results'!$H$3:$H$30)))),1)</f>
        <v>0.10119319912282146</v>
      </c>
      <c r="AF789">
        <f>'cost part 2 bs coef'!AE789</f>
        <v>2492.936254986771</v>
      </c>
      <c r="AG789">
        <f t="shared" si="12"/>
        <v>252.26819485137713</v>
      </c>
    </row>
    <row r="790" spans="1:33" x14ac:dyDescent="0.3">
      <c r="A790">
        <v>789</v>
      </c>
      <c r="B790" s="15">
        <v>-2.1896540435111498</v>
      </c>
      <c r="C790" s="15">
        <v>2.0951990350380401</v>
      </c>
      <c r="D790" s="15">
        <v>4.1476004152670196</v>
      </c>
      <c r="E790" s="15">
        <v>2.4507973926107001</v>
      </c>
      <c r="F790" s="15">
        <v>0</v>
      </c>
      <c r="G790" s="15">
        <v>0</v>
      </c>
      <c r="H790" s="15">
        <v>0</v>
      </c>
      <c r="I790" s="15">
        <v>0</v>
      </c>
      <c r="J790" s="15">
        <v>5.0517655481529502</v>
      </c>
      <c r="K790" s="15">
        <v>4.8650350569959304</v>
      </c>
      <c r="L790" s="15">
        <v>4.2074492565199897</v>
      </c>
      <c r="M790" s="15">
        <v>3.0005043787085</v>
      </c>
      <c r="N790" s="15">
        <v>2.35041735159332</v>
      </c>
      <c r="O790" s="15">
        <v>4.0459501586197604</v>
      </c>
      <c r="P790" s="15">
        <v>4.4334603334639402</v>
      </c>
      <c r="Q790" s="15">
        <v>4.0145959215645703</v>
      </c>
      <c r="R790" s="15">
        <v>1.39111088685385</v>
      </c>
      <c r="S790" s="15">
        <v>0.39434687126344298</v>
      </c>
      <c r="T790" s="15">
        <v>0.14591747149184101</v>
      </c>
      <c r="U790" s="15">
        <v>0.29949846654044499</v>
      </c>
      <c r="V790" s="15">
        <v>0</v>
      </c>
      <c r="W790" s="15">
        <v>0</v>
      </c>
      <c r="X790" s="15">
        <v>0.95144992165614095</v>
      </c>
      <c r="Y790" s="15">
        <v>8.7879103211903106E-2</v>
      </c>
      <c r="Z790" s="15">
        <v>2.14591826833073E-2</v>
      </c>
      <c r="AA790" s="15">
        <v>-0.21361422280600501</v>
      </c>
      <c r="AB790" s="15">
        <v>8.5581011720323202E-2</v>
      </c>
      <c r="AC790" s="15">
        <v>0.10389840154815499</v>
      </c>
      <c r="AE790">
        <f t="array" ref="AE790">IF(COUNTIF('Cost regression results'!$H$7:$H$10,1)=0,EXP(SUMPRODUCT(--B790:AC790,TRANSPOSE('Cost regression results'!$H$3:$H$30)))/(1+EXP(SUMPRODUCT(--B790:AC790,TRANSPOSE('Cost regression results'!$H$3:$H$30)))),1)</f>
        <v>0.11317042090052748</v>
      </c>
      <c r="AF790">
        <f>'cost part 2 bs coef'!AE790</f>
        <v>2406.2034890344257</v>
      </c>
      <c r="AG790">
        <f t="shared" si="12"/>
        <v>272.3110616263437</v>
      </c>
    </row>
    <row r="791" spans="1:33" x14ac:dyDescent="0.3">
      <c r="A791">
        <v>790</v>
      </c>
      <c r="B791" s="15">
        <v>-2.1959728741006401</v>
      </c>
      <c r="C791" s="15">
        <v>1.6438509941066</v>
      </c>
      <c r="D791" s="15">
        <v>3.2910313246871601</v>
      </c>
      <c r="E791" s="15">
        <v>2.4521323314424102</v>
      </c>
      <c r="F791" s="15">
        <v>0</v>
      </c>
      <c r="G791" s="15">
        <v>0</v>
      </c>
      <c r="H791" s="15">
        <v>0</v>
      </c>
      <c r="I791" s="15">
        <v>0</v>
      </c>
      <c r="J791" s="15">
        <v>5.0121050391539299</v>
      </c>
      <c r="K791" s="15">
        <v>4.6717538587589296</v>
      </c>
      <c r="L791" s="15">
        <v>4.2701823965042598</v>
      </c>
      <c r="M791" s="15">
        <v>2.5420809961931101</v>
      </c>
      <c r="N791" s="15">
        <v>2.5674090215446901</v>
      </c>
      <c r="O791" s="15">
        <v>4.08846033821104</v>
      </c>
      <c r="P791" s="15">
        <v>3.92173827569373</v>
      </c>
      <c r="Q791" s="15">
        <v>3.8625602942933601</v>
      </c>
      <c r="R791" s="15">
        <v>2.4124068581110101</v>
      </c>
      <c r="S791" s="15">
        <v>0.74865102165026198</v>
      </c>
      <c r="T791" s="15">
        <v>0.152385048142957</v>
      </c>
      <c r="U791" s="15">
        <v>0.19598727049692999</v>
      </c>
      <c r="V791" s="15">
        <v>0</v>
      </c>
      <c r="W791" s="15">
        <v>0</v>
      </c>
      <c r="X791" s="15">
        <v>0.85864707214187297</v>
      </c>
      <c r="Y791" s="15">
        <v>9.0519398858973601E-2</v>
      </c>
      <c r="Z791" s="15">
        <v>2.0915805931289701E-2</v>
      </c>
      <c r="AA791" s="15">
        <v>-0.173765435306243</v>
      </c>
      <c r="AB791" s="15">
        <v>0.13964846733848199</v>
      </c>
      <c r="AC791" s="15">
        <v>7.5343086343085897E-2</v>
      </c>
      <c r="AE791">
        <f t="array" ref="AE791">IF(COUNTIF('Cost regression results'!$H$7:$H$10,1)=0,EXP(SUMPRODUCT(--B791:AC791,TRANSPOSE('Cost regression results'!$H$3:$H$30)))/(1+EXP(SUMPRODUCT(--B791:AC791,TRANSPOSE('Cost regression results'!$H$3:$H$30)))),1)</f>
        <v>0.11322353475081795</v>
      </c>
      <c r="AF791">
        <f>'cost part 2 bs coef'!AE791</f>
        <v>2588.9801193440276</v>
      </c>
      <c r="AG791">
        <f t="shared" si="12"/>
        <v>293.13348051172528</v>
      </c>
    </row>
    <row r="792" spans="1:33" x14ac:dyDescent="0.3">
      <c r="A792">
        <v>791</v>
      </c>
      <c r="B792" s="15">
        <v>-2.2019494201130301</v>
      </c>
      <c r="C792" s="15">
        <v>2.4871282557423999</v>
      </c>
      <c r="D792" s="15">
        <v>3.57611130943932</v>
      </c>
      <c r="E792" s="15">
        <v>2.5892590900422099</v>
      </c>
      <c r="F792" s="15">
        <v>0</v>
      </c>
      <c r="G792" s="15">
        <v>0</v>
      </c>
      <c r="H792" s="15">
        <v>0</v>
      </c>
      <c r="I792" s="15">
        <v>0</v>
      </c>
      <c r="J792" s="15">
        <v>5.2168493671001803</v>
      </c>
      <c r="K792" s="15">
        <v>4.3593347837860401</v>
      </c>
      <c r="L792" s="15">
        <v>4.3611809918686699</v>
      </c>
      <c r="M792" s="15">
        <v>3.2831687063939001</v>
      </c>
      <c r="N792" s="15">
        <v>2.2827988255943898</v>
      </c>
      <c r="O792" s="15">
        <v>3.82611932877884</v>
      </c>
      <c r="P792" s="15">
        <v>4.9034639508934301</v>
      </c>
      <c r="Q792" s="15">
        <v>3.8618867922617102</v>
      </c>
      <c r="R792" s="15">
        <v>2.07678789402277</v>
      </c>
      <c r="S792" s="15">
        <v>0.50789002502097802</v>
      </c>
      <c r="T792" s="15">
        <v>0.17455749676294499</v>
      </c>
      <c r="U792" s="15">
        <v>0.31033038635410598</v>
      </c>
      <c r="V792" s="15">
        <v>0</v>
      </c>
      <c r="W792" s="15">
        <v>0</v>
      </c>
      <c r="X792" s="15">
        <v>0.96003561668793802</v>
      </c>
      <c r="Y792" s="15">
        <v>9.0399622876883606E-2</v>
      </c>
      <c r="Z792" s="15">
        <v>2.43554290419233E-2</v>
      </c>
      <c r="AA792" s="15">
        <v>-0.19952296352500901</v>
      </c>
      <c r="AB792" s="15">
        <v>8.7942609635637395E-2</v>
      </c>
      <c r="AC792" s="15">
        <v>5.5069603655669298E-2</v>
      </c>
      <c r="AE792">
        <f t="array" ref="AE792">IF(COUNTIF('Cost regression results'!$H$7:$H$10,1)=0,EXP(SUMPRODUCT(--B792:AC792,TRANSPOSE('Cost regression results'!$H$3:$H$30)))/(1+EXP(SUMPRODUCT(--B792:AC792,TRANSPOSE('Cost regression results'!$H$3:$H$30)))),1)</f>
        <v>0.11461532160697074</v>
      </c>
      <c r="AF792">
        <f>'cost part 2 bs coef'!AE792</f>
        <v>2474.7333332219669</v>
      </c>
      <c r="AG792">
        <f t="shared" si="12"/>
        <v>283.64235687872645</v>
      </c>
    </row>
    <row r="793" spans="1:33" x14ac:dyDescent="0.3">
      <c r="A793">
        <v>792</v>
      </c>
      <c r="B793" s="15">
        <v>-2.1591371484853799</v>
      </c>
      <c r="C793" s="15">
        <v>2.1066378116118898</v>
      </c>
      <c r="D793" s="15">
        <v>3.67438082580848</v>
      </c>
      <c r="E793" s="15">
        <v>2.7563540377269602</v>
      </c>
      <c r="F793" s="15">
        <v>0</v>
      </c>
      <c r="G793" s="15">
        <v>0</v>
      </c>
      <c r="H793" s="15">
        <v>0</v>
      </c>
      <c r="I793" s="15">
        <v>0</v>
      </c>
      <c r="J793" s="15">
        <v>5.1315708393925403</v>
      </c>
      <c r="K793" s="15">
        <v>4.9267511341038297</v>
      </c>
      <c r="L793" s="15">
        <v>3.9813396484988002</v>
      </c>
      <c r="M793" s="15">
        <v>3.4347684177190998</v>
      </c>
      <c r="N793" s="15">
        <v>2.46247964613953</v>
      </c>
      <c r="O793" s="15">
        <v>3.9087565835782199</v>
      </c>
      <c r="P793" s="15">
        <v>4.0805017514467297</v>
      </c>
      <c r="Q793" s="15">
        <v>3.97197041432285</v>
      </c>
      <c r="R793" s="15">
        <v>1.3142511100032701</v>
      </c>
      <c r="S793" s="15">
        <v>0.51603823539728999</v>
      </c>
      <c r="T793" s="15">
        <v>0.16767493978840201</v>
      </c>
      <c r="U793" s="15">
        <v>0.269046227447444</v>
      </c>
      <c r="V793" s="15">
        <v>0</v>
      </c>
      <c r="W793" s="15">
        <v>0</v>
      </c>
      <c r="X793" s="15">
        <v>0.902673268325206</v>
      </c>
      <c r="Y793" s="15">
        <v>2.95474143984393E-2</v>
      </c>
      <c r="Z793" s="15">
        <v>2.4919956845242501E-2</v>
      </c>
      <c r="AA793" s="15">
        <v>-0.24666149735665199</v>
      </c>
      <c r="AB793" s="15">
        <v>6.7133779140621394E-2</v>
      </c>
      <c r="AC793" s="15">
        <v>0.14292336367171299</v>
      </c>
      <c r="AE793">
        <f t="array" ref="AE793">IF(COUNTIF('Cost regression results'!$H$7:$H$10,1)=0,EXP(SUMPRODUCT(--B793:AC793,TRANSPOSE('Cost regression results'!$H$3:$H$30)))/(1+EXP(SUMPRODUCT(--B793:AC793,TRANSPOSE('Cost regression results'!$H$3:$H$30)))),1)</f>
        <v>0.11827099714396144</v>
      </c>
      <c r="AF793">
        <f>'cost part 2 bs coef'!AE793</f>
        <v>2467.6880474930244</v>
      </c>
      <c r="AG793">
        <f t="shared" si="12"/>
        <v>291.85592601723528</v>
      </c>
    </row>
    <row r="794" spans="1:33" x14ac:dyDescent="0.3">
      <c r="A794">
        <v>793</v>
      </c>
      <c r="B794" s="15">
        <v>-2.24164580959527</v>
      </c>
      <c r="C794" s="15">
        <v>2.2036281033021599</v>
      </c>
      <c r="D794" s="15">
        <v>3.62876083391407</v>
      </c>
      <c r="E794" s="15">
        <v>2.58976824049831</v>
      </c>
      <c r="F794" s="15">
        <v>0</v>
      </c>
      <c r="G794" s="15">
        <v>0</v>
      </c>
      <c r="H794" s="15">
        <v>0</v>
      </c>
      <c r="I794" s="15">
        <v>0</v>
      </c>
      <c r="J794" s="15">
        <v>5.1854080482488198</v>
      </c>
      <c r="K794" s="15">
        <v>4.9142192347868301</v>
      </c>
      <c r="L794" s="15">
        <v>4.4860402561461497</v>
      </c>
      <c r="M794" s="15">
        <v>3.0707101970153401</v>
      </c>
      <c r="N794" s="15">
        <v>2.5804790019967601</v>
      </c>
      <c r="O794" s="15">
        <v>4.19103948306046</v>
      </c>
      <c r="P794" s="15">
        <v>4.6320333369892497</v>
      </c>
      <c r="Q794" s="15">
        <v>3.8239476557366001</v>
      </c>
      <c r="R794" s="15">
        <v>1.6959518471975801</v>
      </c>
      <c r="S794" s="15">
        <v>0.74380535391937097</v>
      </c>
      <c r="T794" s="15">
        <v>0.137437970969396</v>
      </c>
      <c r="U794" s="15">
        <v>0.27132791313932703</v>
      </c>
      <c r="V794" s="15">
        <v>0</v>
      </c>
      <c r="W794" s="15">
        <v>0</v>
      </c>
      <c r="X794" s="15">
        <v>1.0047206019446</v>
      </c>
      <c r="Y794" s="15">
        <v>0.11919175250002401</v>
      </c>
      <c r="Z794" s="15">
        <v>1.9753532438944801E-2</v>
      </c>
      <c r="AA794" s="15">
        <v>-0.187115007457376</v>
      </c>
      <c r="AB794" s="15">
        <v>0.11388210435553101</v>
      </c>
      <c r="AC794" s="15">
        <v>8.3838674302873797E-2</v>
      </c>
      <c r="AE794">
        <f t="array" ref="AE794">IF(COUNTIF('Cost regression results'!$H$7:$H$10,1)=0,EXP(SUMPRODUCT(--B794:AC794,TRANSPOSE('Cost regression results'!$H$3:$H$30)))/(1+EXP(SUMPRODUCT(--B794:AC794,TRANSPOSE('Cost regression results'!$H$3:$H$30)))),1)</f>
        <v>0.1073562030786917</v>
      </c>
      <c r="AF794">
        <f>'cost part 2 bs coef'!AE794</f>
        <v>2463.4004184122555</v>
      </c>
      <c r="AG794">
        <f t="shared" si="12"/>
        <v>264.46131558320019</v>
      </c>
    </row>
    <row r="795" spans="1:33" x14ac:dyDescent="0.3">
      <c r="A795">
        <v>794</v>
      </c>
      <c r="B795" s="15">
        <v>-2.2589894461287101</v>
      </c>
      <c r="C795" s="15">
        <v>2.15164395472517</v>
      </c>
      <c r="D795" s="15">
        <v>3.3773822527590101</v>
      </c>
      <c r="E795" s="15">
        <v>2.4755515070510699</v>
      </c>
      <c r="F795" s="15">
        <v>0</v>
      </c>
      <c r="G795" s="15">
        <v>0</v>
      </c>
      <c r="H795" s="15">
        <v>0</v>
      </c>
      <c r="I795" s="15">
        <v>0</v>
      </c>
      <c r="J795" s="15">
        <v>4.6537318210760201</v>
      </c>
      <c r="K795" s="15">
        <v>4.2922183572025698</v>
      </c>
      <c r="L795" s="15">
        <v>4.0507011056102602</v>
      </c>
      <c r="M795" s="15">
        <v>3.1435642804183099</v>
      </c>
      <c r="N795" s="15">
        <v>2.4990498851237999</v>
      </c>
      <c r="O795" s="15">
        <v>3.86571687655568</v>
      </c>
      <c r="P795" s="15">
        <v>4.20781555811927</v>
      </c>
      <c r="Q795" s="15">
        <v>3.8219993004224802</v>
      </c>
      <c r="R795" s="15">
        <v>1.50267910674593</v>
      </c>
      <c r="S795" s="15">
        <v>0.55962069222489796</v>
      </c>
      <c r="T795" s="15">
        <v>0.186244526577201</v>
      </c>
      <c r="U795" s="15">
        <v>0.30079999097272703</v>
      </c>
      <c r="V795" s="15">
        <v>0</v>
      </c>
      <c r="W795" s="15">
        <v>0</v>
      </c>
      <c r="X795" s="15">
        <v>0.92353470908873203</v>
      </c>
      <c r="Y795" s="15">
        <v>9.8493814817459197E-2</v>
      </c>
      <c r="Z795" s="15">
        <v>1.7233194867500998E-2</v>
      </c>
      <c r="AA795" s="15">
        <v>-0.182905644947402</v>
      </c>
      <c r="AB795" s="15">
        <v>9.6998013840910696E-2</v>
      </c>
      <c r="AC795" s="15">
        <v>0.18270619970132801</v>
      </c>
      <c r="AE795">
        <f t="array" ref="AE795">IF(COUNTIF('Cost regression results'!$H$7:$H$10,1)=0,EXP(SUMPRODUCT(--B795:AC795,TRANSPOSE('Cost regression results'!$H$3:$H$30)))/(1+EXP(SUMPRODUCT(--B795:AC795,TRANSPOSE('Cost regression results'!$H$3:$H$30)))),1)</f>
        <v>0.11058218028984144</v>
      </c>
      <c r="AF795">
        <f>'cost part 2 bs coef'!AE795</f>
        <v>2489.8340598294417</v>
      </c>
      <c r="AG795">
        <f t="shared" si="12"/>
        <v>275.33127889584716</v>
      </c>
    </row>
    <row r="796" spans="1:33" x14ac:dyDescent="0.3">
      <c r="A796">
        <v>795</v>
      </c>
      <c r="B796" s="15">
        <v>-2.2650139258067101</v>
      </c>
      <c r="C796" s="15">
        <v>1.8115852787167801</v>
      </c>
      <c r="D796" s="15">
        <v>3.4961755168131901</v>
      </c>
      <c r="E796" s="15">
        <v>2.6517669048555401</v>
      </c>
      <c r="F796" s="15">
        <v>0</v>
      </c>
      <c r="G796" s="15">
        <v>0</v>
      </c>
      <c r="H796" s="15">
        <v>0</v>
      </c>
      <c r="I796" s="15">
        <v>0</v>
      </c>
      <c r="J796" s="15">
        <v>5.0156172757392996</v>
      </c>
      <c r="K796" s="15">
        <v>4.7464640157152802</v>
      </c>
      <c r="L796" s="15">
        <v>4.6161709382787004</v>
      </c>
      <c r="M796" s="15">
        <v>3.0496287174046102</v>
      </c>
      <c r="N796" s="15">
        <v>2.4608947079039099</v>
      </c>
      <c r="O796" s="15">
        <v>4.1878730243922</v>
      </c>
      <c r="P796" s="15">
        <v>4.1529389922029596</v>
      </c>
      <c r="Q796" s="15">
        <v>3.7630306347984699</v>
      </c>
      <c r="R796" s="15">
        <v>1.15947501272447</v>
      </c>
      <c r="S796" s="15">
        <v>0.48199415879270002</v>
      </c>
      <c r="T796" s="15">
        <v>0.15410991398958099</v>
      </c>
      <c r="U796" s="15">
        <v>0.203629513790825</v>
      </c>
      <c r="V796" s="15">
        <v>0</v>
      </c>
      <c r="W796" s="15">
        <v>0</v>
      </c>
      <c r="X796" s="15">
        <v>1.06147022946554</v>
      </c>
      <c r="Y796" s="15">
        <v>0.10633844868359101</v>
      </c>
      <c r="Z796" s="15">
        <v>2.6018454665854399E-2</v>
      </c>
      <c r="AA796" s="15">
        <v>-0.214229813700544</v>
      </c>
      <c r="AB796" s="15">
        <v>0.16193418653150499</v>
      </c>
      <c r="AC796" s="15">
        <v>0.14483652436598199</v>
      </c>
      <c r="AE796">
        <f t="array" ref="AE796">IF(COUNTIF('Cost regression results'!$H$7:$H$10,1)=0,EXP(SUMPRODUCT(--B796:AC796,TRANSPOSE('Cost regression results'!$H$3:$H$30)))/(1+EXP(SUMPRODUCT(--B796:AC796,TRANSPOSE('Cost regression results'!$H$3:$H$30)))),1)</f>
        <v>0.106298853632546</v>
      </c>
      <c r="AF796">
        <f>'cost part 2 bs coef'!AE796</f>
        <v>2518.9729312724535</v>
      </c>
      <c r="AG796">
        <f t="shared" si="12"/>
        <v>267.76393492567587</v>
      </c>
    </row>
    <row r="797" spans="1:33" x14ac:dyDescent="0.3">
      <c r="A797">
        <v>796</v>
      </c>
      <c r="B797" s="15">
        <v>-2.2880587664443399</v>
      </c>
      <c r="C797" s="15">
        <v>1.6919296691144801</v>
      </c>
      <c r="D797" s="15">
        <v>3.0602268153572401</v>
      </c>
      <c r="E797" s="15">
        <v>2.8032868090583798</v>
      </c>
      <c r="F797" s="15">
        <v>0</v>
      </c>
      <c r="G797" s="15">
        <v>0</v>
      </c>
      <c r="H797" s="15">
        <v>0</v>
      </c>
      <c r="I797" s="15">
        <v>0</v>
      </c>
      <c r="J797" s="15">
        <v>5.1343872604639103</v>
      </c>
      <c r="K797" s="15">
        <v>4.7041818025533999</v>
      </c>
      <c r="L797" s="15">
        <v>4.7340356022472401</v>
      </c>
      <c r="M797" s="15">
        <v>2.6581610484083602</v>
      </c>
      <c r="N797" s="15">
        <v>2.4882615355575299</v>
      </c>
      <c r="O797" s="15">
        <v>3.8475896097367102</v>
      </c>
      <c r="P797" s="15">
        <v>4.5104733524397798</v>
      </c>
      <c r="Q797" s="15">
        <v>3.7636068779176401</v>
      </c>
      <c r="R797" s="15">
        <v>1.4663629321279401</v>
      </c>
      <c r="S797" s="15">
        <v>0.570236312214352</v>
      </c>
      <c r="T797" s="15">
        <v>0.21366901291378901</v>
      </c>
      <c r="U797" s="15">
        <v>0.26590181344073599</v>
      </c>
      <c r="V797" s="15">
        <v>0</v>
      </c>
      <c r="W797" s="15">
        <v>0</v>
      </c>
      <c r="X797" s="15">
        <v>1.04460529046232</v>
      </c>
      <c r="Y797" s="15">
        <v>9.6697274028349905E-2</v>
      </c>
      <c r="Z797" s="15">
        <v>2.4944066993882401E-2</v>
      </c>
      <c r="AA797" s="15">
        <v>-0.16502298534897999</v>
      </c>
      <c r="AB797" s="15">
        <v>9.7604774221384902E-2</v>
      </c>
      <c r="AC797" s="15">
        <v>0.115441807820943</v>
      </c>
      <c r="AE797">
        <f t="array" ref="AE797">IF(COUNTIF('Cost regression results'!$H$7:$H$10,1)=0,EXP(SUMPRODUCT(--B797:AC797,TRANSPOSE('Cost regression results'!$H$3:$H$30)))/(1+EXP(SUMPRODUCT(--B797:AC797,TRANSPOSE('Cost regression results'!$H$3:$H$30)))),1)</f>
        <v>0.10989142659962321</v>
      </c>
      <c r="AF797">
        <f>'cost part 2 bs coef'!AE797</f>
        <v>2499.9228548128071</v>
      </c>
      <c r="AG797">
        <f t="shared" si="12"/>
        <v>274.72008890438212</v>
      </c>
    </row>
    <row r="798" spans="1:33" x14ac:dyDescent="0.3">
      <c r="A798">
        <v>797</v>
      </c>
      <c r="B798" s="15">
        <v>-2.2151533093817801</v>
      </c>
      <c r="C798" s="15">
        <v>1.93549662694477</v>
      </c>
      <c r="D798" s="15">
        <v>3.1023748892477299</v>
      </c>
      <c r="E798" s="15">
        <v>2.6462653190292298</v>
      </c>
      <c r="F798" s="15">
        <v>0</v>
      </c>
      <c r="G798" s="15">
        <v>0</v>
      </c>
      <c r="H798" s="15">
        <v>0</v>
      </c>
      <c r="I798" s="15">
        <v>0</v>
      </c>
      <c r="J798" s="15">
        <v>4.9369674308494602</v>
      </c>
      <c r="K798" s="15">
        <v>4.7891818566379003</v>
      </c>
      <c r="L798" s="15">
        <v>4.5208781703171299</v>
      </c>
      <c r="M798" s="15">
        <v>3.0625286361566899</v>
      </c>
      <c r="N798" s="15">
        <v>2.5971068644870701</v>
      </c>
      <c r="O798" s="15">
        <v>3.9051861102738101</v>
      </c>
      <c r="P798" s="15">
        <v>4.6022140650402603</v>
      </c>
      <c r="Q798" s="15">
        <v>3.7365235486128698</v>
      </c>
      <c r="R798" s="15">
        <v>1.7215410020303199</v>
      </c>
      <c r="S798" s="15">
        <v>0.64938590341348701</v>
      </c>
      <c r="T798" s="15">
        <v>0.14579457027624201</v>
      </c>
      <c r="U798" s="15">
        <v>0.24010871992965499</v>
      </c>
      <c r="V798" s="15">
        <v>0</v>
      </c>
      <c r="W798" s="15">
        <v>0</v>
      </c>
      <c r="X798" s="15">
        <v>0.98248078603395905</v>
      </c>
      <c r="Y798" s="15">
        <v>8.70645177768338E-2</v>
      </c>
      <c r="Z798" s="15">
        <v>2.4310043921316801E-2</v>
      </c>
      <c r="AA798" s="15">
        <v>-0.19649837432742501</v>
      </c>
      <c r="AB798" s="15">
        <v>9.0733243847861203E-2</v>
      </c>
      <c r="AC798" s="15">
        <v>0.13252325119970099</v>
      </c>
      <c r="AE798">
        <f t="array" ref="AE798">IF(COUNTIF('Cost regression results'!$H$7:$H$10,1)=0,EXP(SUMPRODUCT(--B798:AC798,TRANSPOSE('Cost regression results'!$H$3:$H$30)))/(1+EXP(SUMPRODUCT(--B798:AC798,TRANSPOSE('Cost regression results'!$H$3:$H$30)))),1)</f>
        <v>0.11042809366149395</v>
      </c>
      <c r="AF798">
        <f>'cost part 2 bs coef'!AE798</f>
        <v>2507.1265150043705</v>
      </c>
      <c r="AG798">
        <f t="shared" si="12"/>
        <v>276.85720162011756</v>
      </c>
    </row>
    <row r="799" spans="1:33" x14ac:dyDescent="0.3">
      <c r="A799">
        <v>798</v>
      </c>
      <c r="B799" s="15">
        <v>-2.19128956313837</v>
      </c>
      <c r="C799" s="15">
        <v>2.2418471336326098</v>
      </c>
      <c r="D799" s="15">
        <v>4.1541285442460696</v>
      </c>
      <c r="E799" s="15">
        <v>2.6802110025627899</v>
      </c>
      <c r="F799" s="15">
        <v>0</v>
      </c>
      <c r="G799" s="15">
        <v>0</v>
      </c>
      <c r="H799" s="15">
        <v>0</v>
      </c>
      <c r="I799" s="15">
        <v>0</v>
      </c>
      <c r="J799" s="15">
        <v>4.66414355943696</v>
      </c>
      <c r="K799" s="15">
        <v>4.6522212454227398</v>
      </c>
      <c r="L799" s="15">
        <v>4.5728721616358197</v>
      </c>
      <c r="M799" s="15">
        <v>2.8058404620786699</v>
      </c>
      <c r="N799" s="15">
        <v>2.3245176410619499</v>
      </c>
      <c r="O799" s="15">
        <v>3.94861845060026</v>
      </c>
      <c r="P799" s="15">
        <v>4.6217194825549797</v>
      </c>
      <c r="Q799" s="15">
        <v>3.62101827729238</v>
      </c>
      <c r="R799" s="15">
        <v>1.6392086311113101</v>
      </c>
      <c r="S799" s="15">
        <v>0.68452777602346504</v>
      </c>
      <c r="T799" s="15">
        <v>0.13663595222747801</v>
      </c>
      <c r="U799" s="15">
        <v>0.253209710721987</v>
      </c>
      <c r="V799" s="15">
        <v>0</v>
      </c>
      <c r="W799" s="15">
        <v>0</v>
      </c>
      <c r="X799" s="15">
        <v>1.0226694386075199</v>
      </c>
      <c r="Y799" s="15">
        <v>5.78940715692512E-2</v>
      </c>
      <c r="Z799" s="15">
        <v>2.35965216552021E-2</v>
      </c>
      <c r="AA799" s="15">
        <v>-0.23351915413329299</v>
      </c>
      <c r="AB799" s="15">
        <v>0.15850899432564799</v>
      </c>
      <c r="AC799" s="15">
        <v>9.0359005146785895E-2</v>
      </c>
      <c r="AE799">
        <f t="array" ref="AE799">IF(COUNTIF('Cost regression results'!$H$7:$H$10,1)=0,EXP(SUMPRODUCT(--B799:AC799,TRANSPOSE('Cost regression results'!$H$3:$H$30)))/(1+EXP(SUMPRODUCT(--B799:AC799,TRANSPOSE('Cost regression results'!$H$3:$H$30)))),1)</f>
        <v>0.11193056825513673</v>
      </c>
      <c r="AF799">
        <f>'cost part 2 bs coef'!AE799</f>
        <v>2484.1896521265821</v>
      </c>
      <c r="AG799">
        <f t="shared" si="12"/>
        <v>278.05675941605875</v>
      </c>
    </row>
    <row r="800" spans="1:33" x14ac:dyDescent="0.3">
      <c r="A800">
        <v>799</v>
      </c>
      <c r="B800" s="15">
        <v>-2.2184793918069001</v>
      </c>
      <c r="C800" s="15">
        <v>2.3087745136659601</v>
      </c>
      <c r="D800" s="15">
        <v>3.554159931079</v>
      </c>
      <c r="E800" s="15">
        <v>2.57206661646818</v>
      </c>
      <c r="F800" s="15">
        <v>0</v>
      </c>
      <c r="G800" s="15">
        <v>0</v>
      </c>
      <c r="H800" s="15">
        <v>0</v>
      </c>
      <c r="I800" s="15">
        <v>0</v>
      </c>
      <c r="J800" s="15">
        <v>5.0444058123688098</v>
      </c>
      <c r="K800" s="15">
        <v>4.5396641332827397</v>
      </c>
      <c r="L800" s="15">
        <v>4.08160890439994</v>
      </c>
      <c r="M800" s="15">
        <v>2.9107371878781598</v>
      </c>
      <c r="N800" s="15">
        <v>2.6661779889289301</v>
      </c>
      <c r="O800" s="15">
        <v>3.7593453102226499</v>
      </c>
      <c r="P800" s="15">
        <v>4.5465704809702503</v>
      </c>
      <c r="Q800" s="15">
        <v>3.5531176888053202</v>
      </c>
      <c r="R800" s="15">
        <v>2.1653122837641798</v>
      </c>
      <c r="S800" s="15">
        <v>0.56973581907300497</v>
      </c>
      <c r="T800" s="15">
        <v>4.5427147603368502E-2</v>
      </c>
      <c r="U800" s="15">
        <v>0.25730911437732301</v>
      </c>
      <c r="V800" s="15">
        <v>0</v>
      </c>
      <c r="W800" s="15">
        <v>0</v>
      </c>
      <c r="X800" s="15">
        <v>0.92455386101817605</v>
      </c>
      <c r="Y800" s="15">
        <v>7.1106885407326903E-2</v>
      </c>
      <c r="Z800" s="15">
        <v>2.5839431975585199E-2</v>
      </c>
      <c r="AA800" s="15">
        <v>-0.14396711594442901</v>
      </c>
      <c r="AB800" s="15">
        <v>0.16581542354187501</v>
      </c>
      <c r="AC800" s="15">
        <v>6.9797841753601E-2</v>
      </c>
      <c r="AE800">
        <f t="array" ref="AE800">IF(COUNTIF('Cost regression results'!$H$7:$H$10,1)=0,EXP(SUMPRODUCT(--B800:AC800,TRANSPOSE('Cost regression results'!$H$3:$H$30)))/(1+EXP(SUMPRODUCT(--B800:AC800,TRANSPOSE('Cost regression results'!$H$3:$H$30)))),1)</f>
        <v>0.10054896018372239</v>
      </c>
      <c r="AF800">
        <f>'cost part 2 bs coef'!AE800</f>
        <v>2561.9740452897181</v>
      </c>
      <c r="AG800">
        <f t="shared" si="12"/>
        <v>257.60382627156605</v>
      </c>
    </row>
    <row r="801" spans="1:33" x14ac:dyDescent="0.3">
      <c r="A801">
        <v>800</v>
      </c>
      <c r="B801" s="15">
        <v>-2.16205851396625</v>
      </c>
      <c r="C801" s="15">
        <v>2.1147180436917501</v>
      </c>
      <c r="D801" s="15">
        <v>4.1504264679140004</v>
      </c>
      <c r="E801" s="15">
        <v>2.4554148827604299</v>
      </c>
      <c r="F801" s="15">
        <v>0</v>
      </c>
      <c r="G801" s="15">
        <v>0</v>
      </c>
      <c r="H801" s="15">
        <v>0</v>
      </c>
      <c r="I801" s="15">
        <v>0</v>
      </c>
      <c r="J801" s="15">
        <v>5.1161080382135102</v>
      </c>
      <c r="K801" s="15">
        <v>4.4046173457190703</v>
      </c>
      <c r="L801" s="15">
        <v>3.9900135922748099</v>
      </c>
      <c r="M801" s="15">
        <v>2.9710598273262598</v>
      </c>
      <c r="N801" s="15">
        <v>2.4109264873819298</v>
      </c>
      <c r="O801" s="15">
        <v>3.9780058838432999</v>
      </c>
      <c r="P801" s="15">
        <v>4.4857449051201099</v>
      </c>
      <c r="Q801" s="15">
        <v>3.9227379982580501</v>
      </c>
      <c r="R801" s="15">
        <v>1.6996295334011999</v>
      </c>
      <c r="S801" s="15">
        <v>0.68112300650304403</v>
      </c>
      <c r="T801" s="15">
        <v>0.13338489873311801</v>
      </c>
      <c r="U801" s="15">
        <v>0.210570009498766</v>
      </c>
      <c r="V801" s="15">
        <v>0</v>
      </c>
      <c r="W801" s="15">
        <v>0</v>
      </c>
      <c r="X801" s="15">
        <v>0.98293623061253399</v>
      </c>
      <c r="Y801" s="15">
        <v>8.6998529502828603E-2</v>
      </c>
      <c r="Z801" s="15">
        <v>2.23581742628975E-2</v>
      </c>
      <c r="AA801" s="15">
        <v>-0.232498149242749</v>
      </c>
      <c r="AB801" s="15">
        <v>0.113804031442265</v>
      </c>
      <c r="AC801" s="15">
        <v>0.13142176681291501</v>
      </c>
      <c r="AE801">
        <f t="array" ref="AE801">IF(COUNTIF('Cost regression results'!$H$7:$H$10,1)=0,EXP(SUMPRODUCT(--B801:AC801,TRANSPOSE('Cost regression results'!$H$3:$H$30)))/(1+EXP(SUMPRODUCT(--B801:AC801,TRANSPOSE('Cost regression results'!$H$3:$H$30)))),1)</f>
        <v>0.11462713287776492</v>
      </c>
      <c r="AF801">
        <f>'cost part 2 bs coef'!AE801</f>
        <v>2678.4560793470023</v>
      </c>
      <c r="AG801">
        <f t="shared" si="12"/>
        <v>307.02374091456608</v>
      </c>
    </row>
    <row r="802" spans="1:33" x14ac:dyDescent="0.3">
      <c r="A802">
        <v>801</v>
      </c>
      <c r="B802" s="15">
        <v>-2.2753580829809299</v>
      </c>
      <c r="C802" s="15">
        <v>1.781751457977</v>
      </c>
      <c r="D802" s="15">
        <v>3.21189775234367</v>
      </c>
      <c r="E802" s="15">
        <v>2.8223279075882899</v>
      </c>
      <c r="F802" s="15">
        <v>0</v>
      </c>
      <c r="G802" s="15">
        <v>0</v>
      </c>
      <c r="H802" s="15">
        <v>0</v>
      </c>
      <c r="I802" s="15">
        <v>0</v>
      </c>
      <c r="J802" s="15">
        <v>4.8195747948088998</v>
      </c>
      <c r="K802" s="15">
        <v>4.4662926861331398</v>
      </c>
      <c r="L802" s="15">
        <v>4.2628070728443097</v>
      </c>
      <c r="M802" s="15">
        <v>3.2775433353429002</v>
      </c>
      <c r="N802" s="15">
        <v>2.4924212342538601</v>
      </c>
      <c r="O802" s="15">
        <v>3.97933154233833</v>
      </c>
      <c r="P802" s="15">
        <v>4.5560613930620804</v>
      </c>
      <c r="Q802" s="15">
        <v>3.88750733562174</v>
      </c>
      <c r="R802" s="15">
        <v>1.66515299650282</v>
      </c>
      <c r="S802" s="15">
        <v>0.77115448740970804</v>
      </c>
      <c r="T802" s="15">
        <v>0.160958869377235</v>
      </c>
      <c r="U802" s="15">
        <v>0.21150767091787401</v>
      </c>
      <c r="V802" s="15">
        <v>0</v>
      </c>
      <c r="W802" s="15">
        <v>0</v>
      </c>
      <c r="X802" s="15">
        <v>1.1522621893212399</v>
      </c>
      <c r="Y802" s="15">
        <v>8.9898493397226595E-2</v>
      </c>
      <c r="Z802" s="15">
        <v>2.1375267103157101E-2</v>
      </c>
      <c r="AA802" s="15">
        <v>-0.19753692807067499</v>
      </c>
      <c r="AB802" s="15">
        <v>0.133459288754401</v>
      </c>
      <c r="AC802" s="15">
        <v>0.14899730162741101</v>
      </c>
      <c r="AE802">
        <f t="array" ref="AE802">IF(COUNTIF('Cost regression results'!$H$7:$H$10,1)=0,EXP(SUMPRODUCT(--B802:AC802,TRANSPOSE('Cost regression results'!$H$3:$H$30)))/(1+EXP(SUMPRODUCT(--B802:AC802,TRANSPOSE('Cost regression results'!$H$3:$H$30)))),1)</f>
        <v>0.10627558382530038</v>
      </c>
      <c r="AF802">
        <f>'cost part 2 bs coef'!AE802</f>
        <v>2468.5117585570674</v>
      </c>
      <c r="AG802">
        <f t="shared" si="12"/>
        <v>262.34252832027124</v>
      </c>
    </row>
    <row r="803" spans="1:33" x14ac:dyDescent="0.3">
      <c r="A803">
        <v>802</v>
      </c>
      <c r="B803" s="15">
        <v>-2.2647067614009799</v>
      </c>
      <c r="C803" s="15">
        <v>1.95977241805891</v>
      </c>
      <c r="D803" s="15">
        <v>3.7186708711185599</v>
      </c>
      <c r="E803" s="15">
        <v>2.3314506794261001</v>
      </c>
      <c r="F803" s="15">
        <v>0</v>
      </c>
      <c r="G803" s="15">
        <v>0</v>
      </c>
      <c r="H803" s="15">
        <v>0</v>
      </c>
      <c r="I803" s="15">
        <v>0</v>
      </c>
      <c r="J803" s="15">
        <v>4.7543633083518202</v>
      </c>
      <c r="K803" s="15">
        <v>4.6036822839239999</v>
      </c>
      <c r="L803" s="15">
        <v>4.3466606870371303</v>
      </c>
      <c r="M803" s="15">
        <v>2.9950187008347098</v>
      </c>
      <c r="N803" s="15">
        <v>2.3636095146579801</v>
      </c>
      <c r="O803" s="15">
        <v>3.9397093527834799</v>
      </c>
      <c r="P803" s="15">
        <v>3.6863428966202099</v>
      </c>
      <c r="Q803" s="15">
        <v>3.80141537790184</v>
      </c>
      <c r="R803" s="15">
        <v>1.5143677790897001</v>
      </c>
      <c r="S803" s="15">
        <v>0.562367070562653</v>
      </c>
      <c r="T803" s="15">
        <v>0.171267458000361</v>
      </c>
      <c r="U803" s="15">
        <v>0.192819237740911</v>
      </c>
      <c r="V803" s="15">
        <v>0</v>
      </c>
      <c r="W803" s="15">
        <v>0</v>
      </c>
      <c r="X803" s="15">
        <v>1.0316564976776099</v>
      </c>
      <c r="Y803" s="15">
        <v>7.2331746994658802E-2</v>
      </c>
      <c r="Z803" s="15">
        <v>2.1864422158464701E-2</v>
      </c>
      <c r="AA803" s="15">
        <v>-0.12448245474275101</v>
      </c>
      <c r="AB803" s="15">
        <v>0.15418513322562899</v>
      </c>
      <c r="AC803" s="15">
        <v>0.10003391322175501</v>
      </c>
      <c r="AE803">
        <f t="array" ref="AE803">IF(COUNTIF('Cost regression results'!$H$7:$H$10,1)=0,EXP(SUMPRODUCT(--B803:AC803,TRANSPOSE('Cost regression results'!$H$3:$H$30)))/(1+EXP(SUMPRODUCT(--B803:AC803,TRANSPOSE('Cost regression results'!$H$3:$H$30)))),1)</f>
        <v>0.1082498125780629</v>
      </c>
      <c r="AF803">
        <f>'cost part 2 bs coef'!AE803</f>
        <v>2517.0870366017584</v>
      </c>
      <c r="AG803">
        <f t="shared" si="12"/>
        <v>272.47419995481209</v>
      </c>
    </row>
    <row r="804" spans="1:33" x14ac:dyDescent="0.3">
      <c r="A804">
        <v>803</v>
      </c>
      <c r="B804" s="15">
        <v>-2.2623894299842702</v>
      </c>
      <c r="C804" s="15">
        <v>2.20541690367385</v>
      </c>
      <c r="D804" s="15">
        <v>3.4934264400238901</v>
      </c>
      <c r="E804" s="15">
        <v>2.67318111916537</v>
      </c>
      <c r="F804" s="15">
        <v>0</v>
      </c>
      <c r="G804" s="15">
        <v>0</v>
      </c>
      <c r="H804" s="15">
        <v>0</v>
      </c>
      <c r="I804" s="15">
        <v>0</v>
      </c>
      <c r="J804" s="15">
        <v>5.2048181593675098</v>
      </c>
      <c r="K804" s="15">
        <v>4.5673825858399804</v>
      </c>
      <c r="L804" s="15">
        <v>4.8195414521241204</v>
      </c>
      <c r="M804" s="15">
        <v>2.95454390588504</v>
      </c>
      <c r="N804" s="15">
        <v>2.22969689466415</v>
      </c>
      <c r="O804" s="15">
        <v>4.1271537877961899</v>
      </c>
      <c r="P804" s="15">
        <v>4.4699379850080696</v>
      </c>
      <c r="Q804" s="15">
        <v>4.0283112712072304</v>
      </c>
      <c r="R804" s="15">
        <v>2.0170498688627001</v>
      </c>
      <c r="S804" s="15">
        <v>0.69807880595716398</v>
      </c>
      <c r="T804" s="15">
        <v>0.16287943584068099</v>
      </c>
      <c r="U804" s="15">
        <v>0.27753597963292298</v>
      </c>
      <c r="V804" s="15">
        <v>0</v>
      </c>
      <c r="W804" s="15">
        <v>0</v>
      </c>
      <c r="X804" s="15">
        <v>1.07407423753375</v>
      </c>
      <c r="Y804" s="15">
        <v>8.7184904986709097E-2</v>
      </c>
      <c r="Z804" s="15">
        <v>2.4627897743393998E-2</v>
      </c>
      <c r="AA804" s="15">
        <v>-0.171203060203165</v>
      </c>
      <c r="AB804" s="15">
        <v>0.11773496447097</v>
      </c>
      <c r="AC804" s="15">
        <v>0.12230498208377399</v>
      </c>
      <c r="AE804">
        <f t="array" ref="AE804">IF(COUNTIF('Cost regression results'!$H$7:$H$10,1)=0,EXP(SUMPRODUCT(--B804:AC804,TRANSPOSE('Cost regression results'!$H$3:$H$30)))/(1+EXP(SUMPRODUCT(--B804:AC804,TRANSPOSE('Cost regression results'!$H$3:$H$30)))),1)</f>
        <v>0.10747948352975296</v>
      </c>
      <c r="AF804">
        <f>'cost part 2 bs coef'!AE804</f>
        <v>2421.4029548854928</v>
      </c>
      <c r="AG804">
        <f t="shared" si="12"/>
        <v>260.25113900851051</v>
      </c>
    </row>
    <row r="805" spans="1:33" x14ac:dyDescent="0.3">
      <c r="A805">
        <v>804</v>
      </c>
      <c r="B805" s="15">
        <v>-2.1736125197919498</v>
      </c>
      <c r="C805" s="15">
        <v>2.0097716393048102</v>
      </c>
      <c r="D805" s="15">
        <v>4.0227430143410299</v>
      </c>
      <c r="E805" s="15">
        <v>2.9653987522685799</v>
      </c>
      <c r="F805" s="15">
        <v>0</v>
      </c>
      <c r="G805" s="15">
        <v>0</v>
      </c>
      <c r="H805" s="15">
        <v>0</v>
      </c>
      <c r="I805" s="15">
        <v>0</v>
      </c>
      <c r="J805" s="15">
        <v>4.6197217925296803</v>
      </c>
      <c r="K805" s="15">
        <v>4.3285799159968299</v>
      </c>
      <c r="L805" s="15">
        <v>4.9808821323856698</v>
      </c>
      <c r="M805" s="15">
        <v>2.8683907114451599</v>
      </c>
      <c r="N805" s="15">
        <v>2.3109066569390202</v>
      </c>
      <c r="O805" s="15">
        <v>4.0286465999760797</v>
      </c>
      <c r="P805" s="15">
        <v>5.1397056619121697</v>
      </c>
      <c r="Q805" s="15">
        <v>3.9464242753421299</v>
      </c>
      <c r="R805" s="15">
        <v>1.5781435372879</v>
      </c>
      <c r="S805" s="15">
        <v>0.66454773880143903</v>
      </c>
      <c r="T805" s="15">
        <v>0.13986529410043699</v>
      </c>
      <c r="U805" s="15">
        <v>0.25695644942673401</v>
      </c>
      <c r="V805" s="15">
        <v>0</v>
      </c>
      <c r="W805" s="15">
        <v>0</v>
      </c>
      <c r="X805" s="15">
        <v>1.0615968632069701</v>
      </c>
      <c r="Y805" s="15">
        <v>7.4734167408090801E-2</v>
      </c>
      <c r="Z805" s="15">
        <v>2.1238868027026299E-2</v>
      </c>
      <c r="AA805" s="15">
        <v>-0.21688239005180701</v>
      </c>
      <c r="AB805" s="15">
        <v>0.105443864486383</v>
      </c>
      <c r="AC805" s="15">
        <v>0.134774506666028</v>
      </c>
      <c r="AE805">
        <f t="array" ref="AE805">IF(COUNTIF('Cost regression results'!$H$7:$H$10,1)=0,EXP(SUMPRODUCT(--B805:AC805,TRANSPOSE('Cost regression results'!$H$3:$H$30)))/(1+EXP(SUMPRODUCT(--B805:AC805,TRANSPOSE('Cost regression results'!$H$3:$H$30)))),1)</f>
        <v>0.11419245996946292</v>
      </c>
      <c r="AF805">
        <f>'cost part 2 bs coef'!AE805</f>
        <v>2488.5148514486814</v>
      </c>
      <c r="AG805">
        <f t="shared" si="12"/>
        <v>284.16963255746754</v>
      </c>
    </row>
    <row r="806" spans="1:33" x14ac:dyDescent="0.3">
      <c r="A806">
        <v>805</v>
      </c>
      <c r="B806" s="15">
        <v>-2.2233768490588499</v>
      </c>
      <c r="C806" s="15">
        <v>1.9076950190156201</v>
      </c>
      <c r="D806" s="15">
        <v>3.56897250026215</v>
      </c>
      <c r="E806" s="15">
        <v>2.1773492945118198</v>
      </c>
      <c r="F806" s="15">
        <v>0</v>
      </c>
      <c r="G806" s="15">
        <v>0</v>
      </c>
      <c r="H806" s="15">
        <v>0</v>
      </c>
      <c r="I806" s="15">
        <v>0</v>
      </c>
      <c r="J806" s="15">
        <v>4.5823536515072796</v>
      </c>
      <c r="K806" s="15">
        <v>4.78641749658052</v>
      </c>
      <c r="L806" s="15">
        <v>4.7211573009355696</v>
      </c>
      <c r="M806" s="15">
        <v>2.83172618723122</v>
      </c>
      <c r="N806" s="15">
        <v>2.4141911134067899</v>
      </c>
      <c r="O806" s="15">
        <v>3.9886009469910402</v>
      </c>
      <c r="P806" s="15">
        <v>4.35960185843029</v>
      </c>
      <c r="Q806" s="15">
        <v>3.87704883924832</v>
      </c>
      <c r="R806" s="15">
        <v>1.9650887053352</v>
      </c>
      <c r="S806" s="15">
        <v>0.64995931518728201</v>
      </c>
      <c r="T806" s="15">
        <v>0.198045056896302</v>
      </c>
      <c r="U806" s="15">
        <v>0.24547468740360001</v>
      </c>
      <c r="V806" s="15">
        <v>0</v>
      </c>
      <c r="W806" s="15">
        <v>0</v>
      </c>
      <c r="X806" s="15">
        <v>1.00717202129681</v>
      </c>
      <c r="Y806" s="15">
        <v>0.107314417739585</v>
      </c>
      <c r="Z806" s="15">
        <v>2.2788134046365399E-2</v>
      </c>
      <c r="AA806" s="15">
        <v>-0.234778680564832</v>
      </c>
      <c r="AB806" s="15">
        <v>8.9088095223868194E-2</v>
      </c>
      <c r="AC806" s="15">
        <v>0.13611208130719499</v>
      </c>
      <c r="AE806">
        <f t="array" ref="AE806">IF(COUNTIF('Cost regression results'!$H$7:$H$10,1)=0,EXP(SUMPRODUCT(--B806:AC806,TRANSPOSE('Cost regression results'!$H$3:$H$30)))/(1+EXP(SUMPRODUCT(--B806:AC806,TRANSPOSE('Cost regression results'!$H$3:$H$30)))),1)</f>
        <v>0.11493610386952297</v>
      </c>
      <c r="AF806">
        <f>'cost part 2 bs coef'!AE806</f>
        <v>2368.6236514090065</v>
      </c>
      <c r="AG806">
        <f t="shared" si="12"/>
        <v>272.24037402615431</v>
      </c>
    </row>
    <row r="807" spans="1:33" x14ac:dyDescent="0.3">
      <c r="A807">
        <v>806</v>
      </c>
      <c r="B807" s="15">
        <v>-2.2791287452261</v>
      </c>
      <c r="C807" s="15">
        <v>1.9455635113793801</v>
      </c>
      <c r="D807" s="15">
        <v>3.2998050125765999</v>
      </c>
      <c r="E807" s="15">
        <v>2.4690392546683202</v>
      </c>
      <c r="F807" s="15">
        <v>0</v>
      </c>
      <c r="G807" s="15">
        <v>0</v>
      </c>
      <c r="H807" s="15">
        <v>0</v>
      </c>
      <c r="I807" s="15">
        <v>0</v>
      </c>
      <c r="J807" s="15">
        <v>4.4643890475864998</v>
      </c>
      <c r="K807" s="15">
        <v>4.6645910691907</v>
      </c>
      <c r="L807" s="15">
        <v>4.1084747268058202</v>
      </c>
      <c r="M807" s="15">
        <v>2.8479913440558602</v>
      </c>
      <c r="N807" s="15">
        <v>2.3626971554649998</v>
      </c>
      <c r="O807" s="15">
        <v>4.2552800876419301</v>
      </c>
      <c r="P807" s="15">
        <v>4.9833567858710497</v>
      </c>
      <c r="Q807" s="15">
        <v>3.7182550524115401</v>
      </c>
      <c r="R807" s="15">
        <v>1.6795059707989399</v>
      </c>
      <c r="S807" s="15">
        <v>0.66396690809978698</v>
      </c>
      <c r="T807" s="15">
        <v>0.132673504955162</v>
      </c>
      <c r="U807" s="15">
        <v>0.21646112700436501</v>
      </c>
      <c r="V807" s="15">
        <v>0</v>
      </c>
      <c r="W807" s="15">
        <v>0</v>
      </c>
      <c r="X807" s="15">
        <v>0.99045283328877298</v>
      </c>
      <c r="Y807" s="15">
        <v>0.133436894448861</v>
      </c>
      <c r="Z807" s="15">
        <v>2.1578879110435201E-2</v>
      </c>
      <c r="AA807" s="15">
        <v>-0.1236122084319</v>
      </c>
      <c r="AB807" s="15">
        <v>0.166281624698144</v>
      </c>
      <c r="AC807" s="15">
        <v>9.2832671398111494E-2</v>
      </c>
      <c r="AE807">
        <f t="array" ref="AE807">IF(COUNTIF('Cost regression results'!$H$7:$H$10,1)=0,EXP(SUMPRODUCT(--B807:AC807,TRANSPOSE('Cost regression results'!$H$3:$H$30)))/(1+EXP(SUMPRODUCT(--B807:AC807,TRANSPOSE('Cost regression results'!$H$3:$H$30)))),1)</f>
        <v>0.10325587299609695</v>
      </c>
      <c r="AF807">
        <f>'cost part 2 bs coef'!AE807</f>
        <v>2522.5245238927005</v>
      </c>
      <c r="AG807">
        <f t="shared" si="12"/>
        <v>260.4654718686046</v>
      </c>
    </row>
    <row r="808" spans="1:33" x14ac:dyDescent="0.3">
      <c r="A808">
        <v>807</v>
      </c>
      <c r="B808" s="15">
        <v>-2.1808720611752999</v>
      </c>
      <c r="C808" s="15">
        <v>2.0597400390479801</v>
      </c>
      <c r="D808" s="15">
        <v>3.4330505072656301</v>
      </c>
      <c r="E808" s="15">
        <v>2.8220225213916401</v>
      </c>
      <c r="F808" s="15">
        <v>0</v>
      </c>
      <c r="G808" s="15">
        <v>0</v>
      </c>
      <c r="H808" s="15">
        <v>0</v>
      </c>
      <c r="I808" s="15">
        <v>0</v>
      </c>
      <c r="J808" s="15">
        <v>4.6438457856792796</v>
      </c>
      <c r="K808" s="15">
        <v>4.3035493077885896</v>
      </c>
      <c r="L808" s="15">
        <v>4.1676393405272298</v>
      </c>
      <c r="M808" s="15">
        <v>2.9462808762534198</v>
      </c>
      <c r="N808" s="15">
        <v>2.3967779083891299</v>
      </c>
      <c r="O808" s="15">
        <v>4.0591440538473202</v>
      </c>
      <c r="P808" s="15">
        <v>5.03045407738189</v>
      </c>
      <c r="Q808" s="15">
        <v>3.9181913745433001</v>
      </c>
      <c r="R808" s="15">
        <v>2.2099965776513599</v>
      </c>
      <c r="S808" s="15">
        <v>0.59151091864017102</v>
      </c>
      <c r="T808" s="15">
        <v>0.149671895062609</v>
      </c>
      <c r="U808" s="15">
        <v>0.21404999294011001</v>
      </c>
      <c r="V808" s="15">
        <v>0</v>
      </c>
      <c r="W808" s="15">
        <v>0</v>
      </c>
      <c r="X808" s="15">
        <v>0.97136131847366103</v>
      </c>
      <c r="Y808" s="15">
        <v>0.115726839741481</v>
      </c>
      <c r="Z808" s="15">
        <v>2.28238197849236E-2</v>
      </c>
      <c r="AA808" s="15">
        <v>-0.15579424510374601</v>
      </c>
      <c r="AB808" s="15">
        <v>9.4795698460813205E-2</v>
      </c>
      <c r="AC808" s="15">
        <v>7.3508966298035494E-2</v>
      </c>
      <c r="AE808">
        <f t="array" ref="AE808">IF(COUNTIF('Cost regression results'!$H$7:$H$10,1)=0,EXP(SUMPRODUCT(--B808:AC808,TRANSPOSE('Cost regression results'!$H$3:$H$30)))/(1+EXP(SUMPRODUCT(--B808:AC808,TRANSPOSE('Cost regression results'!$H$3:$H$30)))),1)</f>
        <v>0.11433795686360293</v>
      </c>
      <c r="AF808">
        <f>'cost part 2 bs coef'!AE808</f>
        <v>2429.9659088137978</v>
      </c>
      <c r="AG808">
        <f t="shared" si="12"/>
        <v>277.83733726197772</v>
      </c>
    </row>
    <row r="809" spans="1:33" x14ac:dyDescent="0.3">
      <c r="A809">
        <v>808</v>
      </c>
      <c r="B809" s="15">
        <v>-2.22656517845581</v>
      </c>
      <c r="C809" s="15">
        <v>1.9632697800997101</v>
      </c>
      <c r="D809" s="15">
        <v>3.7528263601823002</v>
      </c>
      <c r="E809" s="15">
        <v>2.4546183124351399</v>
      </c>
      <c r="F809" s="15">
        <v>0</v>
      </c>
      <c r="G809" s="15">
        <v>0</v>
      </c>
      <c r="H809" s="15">
        <v>0</v>
      </c>
      <c r="I809" s="15">
        <v>0</v>
      </c>
      <c r="J809" s="15">
        <v>4.8511501685613698</v>
      </c>
      <c r="K809" s="15">
        <v>4.3364964843139298</v>
      </c>
      <c r="L809" s="15">
        <v>4.85163994763289</v>
      </c>
      <c r="M809" s="15">
        <v>3.0665614108692298</v>
      </c>
      <c r="N809" s="15">
        <v>2.4681174216916801</v>
      </c>
      <c r="O809" s="15">
        <v>3.7972315363767399</v>
      </c>
      <c r="P809" s="15">
        <v>4.1981790608547902</v>
      </c>
      <c r="Q809" s="15">
        <v>3.8093293386196101</v>
      </c>
      <c r="R809" s="15">
        <v>1.8352149069947801</v>
      </c>
      <c r="S809" s="15">
        <v>0.76323967182695196</v>
      </c>
      <c r="T809" s="15">
        <v>0.14363537076445301</v>
      </c>
      <c r="U809" s="15">
        <v>0.243244439237567</v>
      </c>
      <c r="V809" s="15">
        <v>0</v>
      </c>
      <c r="W809" s="15">
        <v>0</v>
      </c>
      <c r="X809" s="15">
        <v>1.1732478840249601</v>
      </c>
      <c r="Y809" s="15">
        <v>3.5211554221174099E-2</v>
      </c>
      <c r="Z809" s="15">
        <v>2.38559745453059E-2</v>
      </c>
      <c r="AA809" s="15">
        <v>-0.15005924488966799</v>
      </c>
      <c r="AB809" s="15">
        <v>6.74011981118319E-2</v>
      </c>
      <c r="AC809" s="15">
        <v>0.139267618976882</v>
      </c>
      <c r="AE809">
        <f t="array" ref="AE809">IF(COUNTIF('Cost regression results'!$H$7:$H$10,1)=0,EXP(SUMPRODUCT(--B809:AC809,TRANSPOSE('Cost regression results'!$H$3:$H$30)))/(1+EXP(SUMPRODUCT(--B809:AC809,TRANSPOSE('Cost regression results'!$H$3:$H$30)))),1)</f>
        <v>0.10913288664550165</v>
      </c>
      <c r="AF809">
        <f>'cost part 2 bs coef'!AE809</f>
        <v>2522.1678234439405</v>
      </c>
      <c r="AG809">
        <f t="shared" si="12"/>
        <v>275.25145517683916</v>
      </c>
    </row>
    <row r="810" spans="1:33" x14ac:dyDescent="0.3">
      <c r="A810">
        <v>809</v>
      </c>
      <c r="B810" s="15">
        <v>-2.2001177532196299</v>
      </c>
      <c r="C810" s="15">
        <v>2.1873571964166199</v>
      </c>
      <c r="D810" s="15">
        <v>3.6693441250440202</v>
      </c>
      <c r="E810" s="15">
        <v>2.6228259310249</v>
      </c>
      <c r="F810" s="15">
        <v>0</v>
      </c>
      <c r="G810" s="15">
        <v>0</v>
      </c>
      <c r="H810" s="15">
        <v>0</v>
      </c>
      <c r="I810" s="15">
        <v>0</v>
      </c>
      <c r="J810" s="15">
        <v>4.8078794463835104</v>
      </c>
      <c r="K810" s="15">
        <v>4.3180750717651897</v>
      </c>
      <c r="L810" s="15">
        <v>4.1442517012877103</v>
      </c>
      <c r="M810" s="15">
        <v>2.67526970967333</v>
      </c>
      <c r="N810" s="15">
        <v>2.4604619793645002</v>
      </c>
      <c r="O810" s="15">
        <v>4.1292279595073502</v>
      </c>
      <c r="P810" s="15">
        <v>4.6428316833772403</v>
      </c>
      <c r="Q810" s="15">
        <v>3.8473851121550902</v>
      </c>
      <c r="R810" s="15">
        <v>1.7537315370147899</v>
      </c>
      <c r="S810" s="15">
        <v>0.63661358299218296</v>
      </c>
      <c r="T810" s="15">
        <v>0.13621648583408899</v>
      </c>
      <c r="U810" s="15">
        <v>0.25947058374182402</v>
      </c>
      <c r="V810" s="15">
        <v>0</v>
      </c>
      <c r="W810" s="15">
        <v>0</v>
      </c>
      <c r="X810" s="15">
        <v>0.99549754435262205</v>
      </c>
      <c r="Y810" s="15">
        <v>7.8158099858818095E-2</v>
      </c>
      <c r="Z810" s="15">
        <v>1.96591254255278E-2</v>
      </c>
      <c r="AA810" s="15">
        <v>-0.17976297083328099</v>
      </c>
      <c r="AB810" s="15">
        <v>6.8634373555522807E-2</v>
      </c>
      <c r="AC810" s="15">
        <v>0.157624227589576</v>
      </c>
      <c r="AE810">
        <f t="array" ref="AE810">IF(COUNTIF('Cost regression results'!$H$7:$H$10,1)=0,EXP(SUMPRODUCT(--B810:AC810,TRANSPOSE('Cost regression results'!$H$3:$H$30)))/(1+EXP(SUMPRODUCT(--B810:AC810,TRANSPOSE('Cost regression results'!$H$3:$H$30)))),1)</f>
        <v>0.11128692518449848</v>
      </c>
      <c r="AF810">
        <f>'cost part 2 bs coef'!AE810</f>
        <v>2536.1379608097209</v>
      </c>
      <c r="AG810">
        <f t="shared" si="12"/>
        <v>282.23899550219795</v>
      </c>
    </row>
    <row r="811" spans="1:33" x14ac:dyDescent="0.3">
      <c r="A811">
        <v>810</v>
      </c>
      <c r="B811" s="15">
        <v>-2.2262369653483201</v>
      </c>
      <c r="C811" s="15">
        <v>1.8998612896478699</v>
      </c>
      <c r="D811" s="15">
        <v>3.45497376205341</v>
      </c>
      <c r="E811" s="15">
        <v>2.4190602833952699</v>
      </c>
      <c r="F811" s="15">
        <v>0</v>
      </c>
      <c r="G811" s="15">
        <v>0</v>
      </c>
      <c r="H811" s="15">
        <v>0</v>
      </c>
      <c r="I811" s="15">
        <v>0</v>
      </c>
      <c r="J811" s="15">
        <v>5.00051740207559</v>
      </c>
      <c r="K811" s="15">
        <v>4.51758416045244</v>
      </c>
      <c r="L811" s="15">
        <v>4.2948549953241804</v>
      </c>
      <c r="M811" s="15">
        <v>2.76409894455165</v>
      </c>
      <c r="N811" s="15">
        <v>2.5975251701072399</v>
      </c>
      <c r="O811" s="15">
        <v>3.9182988908402701</v>
      </c>
      <c r="P811" s="15">
        <v>4.4958292203643104</v>
      </c>
      <c r="Q811" s="15">
        <v>3.97202901216603</v>
      </c>
      <c r="R811" s="15">
        <v>2.4203850960472399</v>
      </c>
      <c r="S811" s="15">
        <v>0.591524029640347</v>
      </c>
      <c r="T811" s="15">
        <v>0.12911899352631501</v>
      </c>
      <c r="U811" s="15">
        <v>0.266594081976747</v>
      </c>
      <c r="V811" s="15">
        <v>0</v>
      </c>
      <c r="W811" s="15">
        <v>0</v>
      </c>
      <c r="X811" s="15">
        <v>1.0749653170417299</v>
      </c>
      <c r="Y811" s="15">
        <v>9.6483846757800903E-2</v>
      </c>
      <c r="Z811" s="15">
        <v>1.7670595900998599E-2</v>
      </c>
      <c r="AA811" s="15">
        <v>-0.153812447863996</v>
      </c>
      <c r="AB811" s="15">
        <v>9.8709679581120702E-2</v>
      </c>
      <c r="AC811" s="15">
        <v>0.12718857568811101</v>
      </c>
      <c r="AE811">
        <f t="array" ref="AE811">IF(COUNTIF('Cost regression results'!$H$7:$H$10,1)=0,EXP(SUMPRODUCT(--B811:AC811,TRANSPOSE('Cost regression results'!$H$3:$H$30)))/(1+EXP(SUMPRODUCT(--B811:AC811,TRANSPOSE('Cost regression results'!$H$3:$H$30)))),1)</f>
        <v>0.10817811129209094</v>
      </c>
      <c r="AF811">
        <f>'cost part 2 bs coef'!AE811</f>
        <v>2508.4005033398739</v>
      </c>
      <c r="AG811">
        <f t="shared" si="12"/>
        <v>271.3540288154378</v>
      </c>
    </row>
    <row r="812" spans="1:33" x14ac:dyDescent="0.3">
      <c r="A812">
        <v>811</v>
      </c>
      <c r="B812" s="15">
        <v>-2.2069958631227502</v>
      </c>
      <c r="C812" s="15">
        <v>1.7052175748019101</v>
      </c>
      <c r="D812" s="15">
        <v>2.8985259451149501</v>
      </c>
      <c r="E812" s="15">
        <v>2.5368940330527598</v>
      </c>
      <c r="F812" s="15">
        <v>0</v>
      </c>
      <c r="G812" s="15">
        <v>0</v>
      </c>
      <c r="H812" s="15">
        <v>0</v>
      </c>
      <c r="I812" s="15">
        <v>0</v>
      </c>
      <c r="J812" s="15">
        <v>5.0836212463588497</v>
      </c>
      <c r="K812" s="15">
        <v>3.9985413212981902</v>
      </c>
      <c r="L812" s="15">
        <v>4.4212544357573904</v>
      </c>
      <c r="M812" s="15">
        <v>2.5484545929587799</v>
      </c>
      <c r="N812" s="15">
        <v>2.34992539811982</v>
      </c>
      <c r="O812" s="15">
        <v>3.97341199261583</v>
      </c>
      <c r="P812" s="15">
        <v>4.4406864452581303</v>
      </c>
      <c r="Q812" s="15">
        <v>3.8267241224065698</v>
      </c>
      <c r="R812" s="15">
        <v>1.98601407279975</v>
      </c>
      <c r="S812" s="15">
        <v>0.62595041150382502</v>
      </c>
      <c r="T812" s="15">
        <v>0.12685661605055901</v>
      </c>
      <c r="U812" s="15">
        <v>0.25618257346175799</v>
      </c>
      <c r="V812" s="15">
        <v>0</v>
      </c>
      <c r="W812" s="15">
        <v>0</v>
      </c>
      <c r="X812" s="15">
        <v>1.02685369353647</v>
      </c>
      <c r="Y812" s="15">
        <v>7.2334993276127302E-2</v>
      </c>
      <c r="Z812" s="15">
        <v>2.4023059341789301E-2</v>
      </c>
      <c r="AA812" s="15">
        <v>-0.15682225834365801</v>
      </c>
      <c r="AB812" s="15">
        <v>9.2029948173851794E-2</v>
      </c>
      <c r="AC812" s="15">
        <v>8.4578448264596595E-2</v>
      </c>
      <c r="AE812">
        <f t="array" ref="AE812">IF(COUNTIF('Cost regression results'!$H$7:$H$10,1)=0,EXP(SUMPRODUCT(--B812:AC812,TRANSPOSE('Cost regression results'!$H$3:$H$30)))/(1+EXP(SUMPRODUCT(--B812:AC812,TRANSPOSE('Cost regression results'!$H$3:$H$30)))),1)</f>
        <v>0.10939309368007909</v>
      </c>
      <c r="AF812">
        <f>'cost part 2 bs coef'!AE812</f>
        <v>2516.2549939532801</v>
      </c>
      <c r="AG812">
        <f t="shared" si="12"/>
        <v>275.26091827649799</v>
      </c>
    </row>
    <row r="813" spans="1:33" x14ac:dyDescent="0.3">
      <c r="A813">
        <v>812</v>
      </c>
      <c r="B813" s="15">
        <v>-2.1870649943371099</v>
      </c>
      <c r="C813" s="15">
        <v>2.2435209854926499</v>
      </c>
      <c r="D813" s="15">
        <v>3.3346971205043801</v>
      </c>
      <c r="E813" s="15">
        <v>2.4358061833925402</v>
      </c>
      <c r="F813" s="15">
        <v>0</v>
      </c>
      <c r="G813" s="15">
        <v>0</v>
      </c>
      <c r="H813" s="15">
        <v>0</v>
      </c>
      <c r="I813" s="15">
        <v>0</v>
      </c>
      <c r="J813" s="15">
        <v>4.8356488381891101</v>
      </c>
      <c r="K813" s="15">
        <v>4.4190662283742999</v>
      </c>
      <c r="L813" s="15">
        <v>4.5857509039293198</v>
      </c>
      <c r="M813" s="15">
        <v>2.84531538928056</v>
      </c>
      <c r="N813" s="15">
        <v>2.6000711938601002</v>
      </c>
      <c r="O813" s="15">
        <v>4.2162528574228197</v>
      </c>
      <c r="P813" s="15">
        <v>3.9656264613768402</v>
      </c>
      <c r="Q813" s="15">
        <v>3.8806665002692902</v>
      </c>
      <c r="R813" s="15">
        <v>1.6148401678075901</v>
      </c>
      <c r="S813" s="15">
        <v>0.57150095313547</v>
      </c>
      <c r="T813" s="15">
        <v>0.13389767006922099</v>
      </c>
      <c r="U813" s="15">
        <v>0.25584977046437501</v>
      </c>
      <c r="V813" s="15">
        <v>0</v>
      </c>
      <c r="W813" s="15">
        <v>0</v>
      </c>
      <c r="X813" s="15">
        <v>0.97343924749276101</v>
      </c>
      <c r="Y813" s="15">
        <v>0.109090629667522</v>
      </c>
      <c r="Z813" s="15">
        <v>2.3730602796577401E-2</v>
      </c>
      <c r="AA813" s="15">
        <v>-0.203883010434557</v>
      </c>
      <c r="AB813" s="15">
        <v>0.113456467504881</v>
      </c>
      <c r="AC813" s="15">
        <v>0.15832568009185399</v>
      </c>
      <c r="AE813">
        <f t="array" ref="AE813">IF(COUNTIF('Cost regression results'!$H$7:$H$10,1)=0,EXP(SUMPRODUCT(--B813:AC813,TRANSPOSE('Cost regression results'!$H$3:$H$30)))/(1+EXP(SUMPRODUCT(--B813:AC813,TRANSPOSE('Cost regression results'!$H$3:$H$30)))),1)</f>
        <v>0.1120690535376751</v>
      </c>
      <c r="AF813">
        <f>'cost part 2 bs coef'!AE813</f>
        <v>2466.0721570876249</v>
      </c>
      <c r="AG813">
        <f t="shared" si="12"/>
        <v>276.37037260042297</v>
      </c>
    </row>
    <row r="814" spans="1:33" x14ac:dyDescent="0.3">
      <c r="A814">
        <v>813</v>
      </c>
      <c r="B814" s="15">
        <v>-2.0781609443482201</v>
      </c>
      <c r="C814" s="15">
        <v>2.2242818079741302</v>
      </c>
      <c r="D814" s="15">
        <v>3.8890377026742402</v>
      </c>
      <c r="E814" s="15">
        <v>2.5813404500377901</v>
      </c>
      <c r="F814" s="15">
        <v>0</v>
      </c>
      <c r="G814" s="15">
        <v>0</v>
      </c>
      <c r="H814" s="15">
        <v>0</v>
      </c>
      <c r="I814" s="15">
        <v>0</v>
      </c>
      <c r="J814" s="15">
        <v>4.8805150117428298</v>
      </c>
      <c r="K814" s="15">
        <v>4.5368007680464402</v>
      </c>
      <c r="L814" s="15">
        <v>4.2571898873775504</v>
      </c>
      <c r="M814" s="15">
        <v>3.0502641868712699</v>
      </c>
      <c r="N814" s="15">
        <v>2.4247879439890401</v>
      </c>
      <c r="O814" s="15">
        <v>4.0287440385150504</v>
      </c>
      <c r="P814" s="15">
        <v>5.07162926648384</v>
      </c>
      <c r="Q814" s="15">
        <v>3.89090559217358</v>
      </c>
      <c r="R814" s="15">
        <v>1.5562020158116801</v>
      </c>
      <c r="S814" s="15">
        <v>0.68051585416030702</v>
      </c>
      <c r="T814" s="15">
        <v>7.3720982799071605E-2</v>
      </c>
      <c r="U814" s="15">
        <v>0.254632581362431</v>
      </c>
      <c r="V814" s="15">
        <v>0</v>
      </c>
      <c r="W814" s="15">
        <v>0</v>
      </c>
      <c r="X814" s="15">
        <v>1.0471622726554799</v>
      </c>
      <c r="Y814" s="15">
        <v>6.8192073802419803E-2</v>
      </c>
      <c r="Z814" s="15">
        <v>2.08700461403485E-2</v>
      </c>
      <c r="AA814" s="15">
        <v>-0.23126428851661199</v>
      </c>
      <c r="AB814" s="15">
        <v>5.12571111205323E-2</v>
      </c>
      <c r="AC814" s="15">
        <v>0.10848706476166101</v>
      </c>
      <c r="AE814">
        <f t="array" ref="AE814">IF(COUNTIF('Cost regression results'!$H$7:$H$10,1)=0,EXP(SUMPRODUCT(--B814:AC814,TRANSPOSE('Cost regression results'!$H$3:$H$30)))/(1+EXP(SUMPRODUCT(--B814:AC814,TRANSPOSE('Cost regression results'!$H$3:$H$30)))),1)</f>
        <v>0.11721736275228514</v>
      </c>
      <c r="AF814">
        <f>'cost part 2 bs coef'!AE814</f>
        <v>2526.1380128988653</v>
      </c>
      <c r="AG814">
        <f t="shared" si="12"/>
        <v>296.10723582030306</v>
      </c>
    </row>
    <row r="815" spans="1:33" x14ac:dyDescent="0.3">
      <c r="A815">
        <v>814</v>
      </c>
      <c r="B815" s="15">
        <v>-2.2492358424183498</v>
      </c>
      <c r="C815" s="15">
        <v>1.9380795356013301</v>
      </c>
      <c r="D815" s="15">
        <v>3.3627127640003498</v>
      </c>
      <c r="E815" s="15">
        <v>2.8008932540459499</v>
      </c>
      <c r="F815" s="15">
        <v>0</v>
      </c>
      <c r="G815" s="15">
        <v>0</v>
      </c>
      <c r="H815" s="15">
        <v>0</v>
      </c>
      <c r="I815" s="15">
        <v>0</v>
      </c>
      <c r="J815" s="15">
        <v>4.8604076286123803</v>
      </c>
      <c r="K815" s="15">
        <v>4.6491702385703499</v>
      </c>
      <c r="L815" s="15">
        <v>3.97917387487175</v>
      </c>
      <c r="M815" s="15">
        <v>2.7968110724132198</v>
      </c>
      <c r="N815" s="15">
        <v>2.3608200754831299</v>
      </c>
      <c r="O815" s="15">
        <v>4.3072689195590597</v>
      </c>
      <c r="P815" s="15">
        <v>4.0296027479627501</v>
      </c>
      <c r="Q815" s="15">
        <v>3.8867534698188999</v>
      </c>
      <c r="R815" s="15">
        <v>1.52136878636922</v>
      </c>
      <c r="S815" s="15">
        <v>0.66587944173635905</v>
      </c>
      <c r="T815" s="15">
        <v>0.127479230151155</v>
      </c>
      <c r="U815" s="15">
        <v>0.28783289089962699</v>
      </c>
      <c r="V815" s="15">
        <v>0</v>
      </c>
      <c r="W815" s="15">
        <v>0</v>
      </c>
      <c r="X815" s="15">
        <v>1.0788892778447201</v>
      </c>
      <c r="Y815" s="15">
        <v>7.1971473151469706E-2</v>
      </c>
      <c r="Z815" s="15">
        <v>2.32758205472272E-2</v>
      </c>
      <c r="AA815" s="15">
        <v>-0.116584555018469</v>
      </c>
      <c r="AB815" s="15">
        <v>0.121399625652411</v>
      </c>
      <c r="AC815" s="15">
        <v>5.0127193109428897E-2</v>
      </c>
      <c r="AE815">
        <f t="array" ref="AE815">IF(COUNTIF('Cost regression results'!$H$7:$H$10,1)=0,EXP(SUMPRODUCT(--B815:AC815,TRANSPOSE('Cost regression results'!$H$3:$H$30)))/(1+EXP(SUMPRODUCT(--B815:AC815,TRANSPOSE('Cost regression results'!$H$3:$H$30)))),1)</f>
        <v>0.10545322660767231</v>
      </c>
      <c r="AF815">
        <f>'cost part 2 bs coef'!AE815</f>
        <v>2502.6662355236558</v>
      </c>
      <c r="AG815">
        <f t="shared" si="12"/>
        <v>263.91422965804628</v>
      </c>
    </row>
    <row r="816" spans="1:33" x14ac:dyDescent="0.3">
      <c r="A816">
        <v>815</v>
      </c>
      <c r="B816" s="15">
        <v>-2.3383794159925899</v>
      </c>
      <c r="C816" s="15">
        <v>1.9823826477417399</v>
      </c>
      <c r="D816" s="15">
        <v>3.47147454758551</v>
      </c>
      <c r="E816" s="15">
        <v>2.4066627046807199</v>
      </c>
      <c r="F816" s="15">
        <v>0</v>
      </c>
      <c r="G816" s="15">
        <v>0</v>
      </c>
      <c r="H816" s="15">
        <v>0</v>
      </c>
      <c r="I816" s="15">
        <v>0</v>
      </c>
      <c r="J816" s="15">
        <v>4.9463305128946704</v>
      </c>
      <c r="K816" s="15">
        <v>4.1516775000449604</v>
      </c>
      <c r="L816" s="15">
        <v>4.6417637714675104</v>
      </c>
      <c r="M816" s="15">
        <v>2.9485912501172602</v>
      </c>
      <c r="N816" s="15">
        <v>2.5116633010556599</v>
      </c>
      <c r="O816" s="15">
        <v>4.2481432997719102</v>
      </c>
      <c r="P816" s="15">
        <v>4.9410536553133504</v>
      </c>
      <c r="Q816" s="15">
        <v>3.8968379307090801</v>
      </c>
      <c r="R816" s="15">
        <v>2.0130719113308402</v>
      </c>
      <c r="S816" s="15">
        <v>0.67414657432998304</v>
      </c>
      <c r="T816" s="15">
        <v>0.155715512593641</v>
      </c>
      <c r="U816" s="15">
        <v>0.31105142100277899</v>
      </c>
      <c r="V816" s="15">
        <v>0</v>
      </c>
      <c r="W816" s="15">
        <v>0</v>
      </c>
      <c r="X816" s="15">
        <v>0.94946199251549002</v>
      </c>
      <c r="Y816" s="15">
        <v>7.9515784260271602E-2</v>
      </c>
      <c r="Z816" s="15">
        <v>2.6021405912292302E-2</v>
      </c>
      <c r="AA816" s="15">
        <v>-0.13496118167045101</v>
      </c>
      <c r="AB816" s="15">
        <v>0.123459893665142</v>
      </c>
      <c r="AC816" s="15">
        <v>0.158048423074787</v>
      </c>
      <c r="AE816">
        <f t="array" ref="AE816">IF(COUNTIF('Cost regression results'!$H$7:$H$10,1)=0,EXP(SUMPRODUCT(--B816:AC816,TRANSPOSE('Cost regression results'!$H$3:$H$30)))/(1+EXP(SUMPRODUCT(--B816:AC816,TRANSPOSE('Cost regression results'!$H$3:$H$30)))),1)</f>
        <v>9.9671592488509986E-2</v>
      </c>
      <c r="AF816">
        <f>'cost part 2 bs coef'!AE816</f>
        <v>2563.5705625853493</v>
      </c>
      <c r="AG816">
        <f t="shared" si="12"/>
        <v>255.51516042954722</v>
      </c>
    </row>
    <row r="817" spans="1:33" x14ac:dyDescent="0.3">
      <c r="A817">
        <v>816</v>
      </c>
      <c r="B817" s="15">
        <v>-2.2375818044115001</v>
      </c>
      <c r="C817" s="15">
        <v>1.9714491839742001</v>
      </c>
      <c r="D817" s="15">
        <v>3.3852400365217399</v>
      </c>
      <c r="E817" s="15">
        <v>2.4934025511365299</v>
      </c>
      <c r="F817" s="15">
        <v>0</v>
      </c>
      <c r="G817" s="15">
        <v>0</v>
      </c>
      <c r="H817" s="15">
        <v>0</v>
      </c>
      <c r="I817" s="15">
        <v>0</v>
      </c>
      <c r="J817" s="15">
        <v>4.9808867745954002</v>
      </c>
      <c r="K817" s="15">
        <v>4.8790796911510599</v>
      </c>
      <c r="L817" s="15">
        <v>4.25664855970928</v>
      </c>
      <c r="M817" s="15">
        <v>2.8969754861452501</v>
      </c>
      <c r="N817" s="15">
        <v>2.5856119375246598</v>
      </c>
      <c r="O817" s="15">
        <v>4.1525778216650098</v>
      </c>
      <c r="P817" s="15">
        <v>4.0986425680454897</v>
      </c>
      <c r="Q817" s="15">
        <v>3.7143209044822201</v>
      </c>
      <c r="R817" s="15">
        <v>1.8034672788849899</v>
      </c>
      <c r="S817" s="15">
        <v>0.58453967437461896</v>
      </c>
      <c r="T817" s="15">
        <v>0.16124719935636</v>
      </c>
      <c r="U817" s="15">
        <v>0.218219104046668</v>
      </c>
      <c r="V817" s="15">
        <v>0</v>
      </c>
      <c r="W817" s="15">
        <v>0</v>
      </c>
      <c r="X817" s="15">
        <v>1.1273057551130199</v>
      </c>
      <c r="Y817" s="15">
        <v>0.101721384342434</v>
      </c>
      <c r="Z817" s="15">
        <v>1.8997153258416302E-2</v>
      </c>
      <c r="AA817" s="15">
        <v>-0.173113654960031</v>
      </c>
      <c r="AB817" s="15">
        <v>0.115942437961377</v>
      </c>
      <c r="AC817" s="15">
        <v>0.10880278968201899</v>
      </c>
      <c r="AE817">
        <f t="array" ref="AE817">IF(COUNTIF('Cost regression results'!$H$7:$H$10,1)=0,EXP(SUMPRODUCT(--B817:AC817,TRANSPOSE('Cost regression results'!$H$3:$H$30)))/(1+EXP(SUMPRODUCT(--B817:AC817,TRANSPOSE('Cost regression results'!$H$3:$H$30)))),1)</f>
        <v>0.1101085675657368</v>
      </c>
      <c r="AF817">
        <f>'cost part 2 bs coef'!AE817</f>
        <v>2393.4861225118611</v>
      </c>
      <c r="AG817">
        <f t="shared" si="12"/>
        <v>263.54332843825063</v>
      </c>
    </row>
    <row r="818" spans="1:33" x14ac:dyDescent="0.3">
      <c r="A818">
        <v>817</v>
      </c>
      <c r="B818" s="15">
        <v>-2.0959474820466801</v>
      </c>
      <c r="C818" s="15">
        <v>2.1362206230062601</v>
      </c>
      <c r="D818" s="15">
        <v>3.4770620172997</v>
      </c>
      <c r="E818" s="15">
        <v>2.0229483712569798</v>
      </c>
      <c r="F818" s="15">
        <v>0</v>
      </c>
      <c r="G818" s="15">
        <v>0</v>
      </c>
      <c r="H818" s="15">
        <v>0</v>
      </c>
      <c r="I818" s="15">
        <v>0</v>
      </c>
      <c r="J818" s="15">
        <v>4.8641106294179304</v>
      </c>
      <c r="K818" s="15">
        <v>4.5600101064952403</v>
      </c>
      <c r="L818" s="15">
        <v>4.6602957096648003</v>
      </c>
      <c r="M818" s="15">
        <v>3.0883495547908399</v>
      </c>
      <c r="N818" s="15">
        <v>2.39405585592952</v>
      </c>
      <c r="O818" s="15">
        <v>3.9229181791281298</v>
      </c>
      <c r="P818" s="15">
        <v>4.3246403745722004</v>
      </c>
      <c r="Q818" s="15">
        <v>3.6937072876339498</v>
      </c>
      <c r="R818" s="15">
        <v>1.6235400468468699</v>
      </c>
      <c r="S818" s="15">
        <v>0.62678324314707201</v>
      </c>
      <c r="T818" s="15">
        <v>8.7294899376960097E-2</v>
      </c>
      <c r="U818" s="15">
        <v>0.250851285784013</v>
      </c>
      <c r="V818" s="15">
        <v>0</v>
      </c>
      <c r="W818" s="15">
        <v>0</v>
      </c>
      <c r="X818" s="15">
        <v>1.1054501848802201</v>
      </c>
      <c r="Y818" s="15">
        <v>9.5458580566333898E-2</v>
      </c>
      <c r="Z818" s="15">
        <v>2.4116838862095001E-2</v>
      </c>
      <c r="AA818" s="15">
        <v>-0.22636881603282899</v>
      </c>
      <c r="AB818" s="15">
        <v>5.7710270236085603E-2</v>
      </c>
      <c r="AC818" s="15">
        <v>0.11386441581657</v>
      </c>
      <c r="AE818">
        <f t="array" ref="AE818">IF(COUNTIF('Cost regression results'!$H$7:$H$10,1)=0,EXP(SUMPRODUCT(--B818:AC818,TRANSPOSE('Cost regression results'!$H$3:$H$30)))/(1+EXP(SUMPRODUCT(--B818:AC818,TRANSPOSE('Cost regression results'!$H$3:$H$30)))),1)</f>
        <v>0.11654793675109537</v>
      </c>
      <c r="AF818">
        <f>'cost part 2 bs coef'!AE818</f>
        <v>2363.9623278108334</v>
      </c>
      <c r="AG818">
        <f t="shared" si="12"/>
        <v>275.51493186366918</v>
      </c>
    </row>
    <row r="819" spans="1:33" x14ac:dyDescent="0.3">
      <c r="A819">
        <v>818</v>
      </c>
      <c r="B819" s="15">
        <v>-2.1919242604103499</v>
      </c>
      <c r="C819" s="15">
        <v>1.93369694253844</v>
      </c>
      <c r="D819" s="15">
        <v>3.7125957657349899</v>
      </c>
      <c r="E819" s="15">
        <v>2.652251238167</v>
      </c>
      <c r="F819" s="15">
        <v>0</v>
      </c>
      <c r="G819" s="15">
        <v>0</v>
      </c>
      <c r="H819" s="15">
        <v>0</v>
      </c>
      <c r="I819" s="15">
        <v>0</v>
      </c>
      <c r="J819" s="15">
        <v>4.8357317289225197</v>
      </c>
      <c r="K819" s="15">
        <v>4.7153867261335796</v>
      </c>
      <c r="L819" s="15">
        <v>4.4249103955751403</v>
      </c>
      <c r="M819" s="15">
        <v>3.0013723299344299</v>
      </c>
      <c r="N819" s="15">
        <v>2.33990914347206</v>
      </c>
      <c r="O819" s="15">
        <v>4.1021956601284799</v>
      </c>
      <c r="P819" s="15">
        <v>4.8428945272691397</v>
      </c>
      <c r="Q819" s="15">
        <v>3.8093017988739102</v>
      </c>
      <c r="R819" s="15">
        <v>2.4478597575399998</v>
      </c>
      <c r="S819" s="15">
        <v>0.66391686502756198</v>
      </c>
      <c r="T819" s="15">
        <v>0.15084725765878701</v>
      </c>
      <c r="U819" s="15">
        <v>0.187394737012547</v>
      </c>
      <c r="V819" s="15">
        <v>0</v>
      </c>
      <c r="W819" s="15">
        <v>0</v>
      </c>
      <c r="X819" s="15">
        <v>1.1274718227802401</v>
      </c>
      <c r="Y819" s="15">
        <v>0.115911518210459</v>
      </c>
      <c r="Z819" s="15">
        <v>1.9164279972180901E-2</v>
      </c>
      <c r="AA819" s="15">
        <v>-0.13417379829844001</v>
      </c>
      <c r="AB819" s="15">
        <v>6.0467664357234802E-2</v>
      </c>
      <c r="AC819" s="15">
        <v>8.7986234194125296E-2</v>
      </c>
      <c r="AE819">
        <f t="array" ref="AE819">IF(COUNTIF('Cost regression results'!$H$7:$H$10,1)=0,EXP(SUMPRODUCT(--B819:AC819,TRANSPOSE('Cost regression results'!$H$3:$H$30)))/(1+EXP(SUMPRODUCT(--B819:AC819,TRANSPOSE('Cost regression results'!$H$3:$H$30)))),1)</f>
        <v>0.11359927610273803</v>
      </c>
      <c r="AF819">
        <f>'cost part 2 bs coef'!AE819</f>
        <v>2509.8858281382923</v>
      </c>
      <c r="AG819">
        <f t="shared" si="12"/>
        <v>285.12121317703117</v>
      </c>
    </row>
    <row r="820" spans="1:33" x14ac:dyDescent="0.3">
      <c r="A820">
        <v>819</v>
      </c>
      <c r="B820" s="15">
        <v>-2.0364889023094501</v>
      </c>
      <c r="C820" s="15">
        <v>1.9907256945385901</v>
      </c>
      <c r="D820" s="15">
        <v>3.5355789380033298</v>
      </c>
      <c r="E820" s="15">
        <v>2.6382824987904701</v>
      </c>
      <c r="F820" s="15">
        <v>0</v>
      </c>
      <c r="G820" s="15">
        <v>0</v>
      </c>
      <c r="H820" s="15">
        <v>0</v>
      </c>
      <c r="I820" s="15">
        <v>0</v>
      </c>
      <c r="J820" s="15">
        <v>4.6130861494632098</v>
      </c>
      <c r="K820" s="15">
        <v>4.66109183124924</v>
      </c>
      <c r="L820" s="15">
        <v>4.4303797392935902</v>
      </c>
      <c r="M820" s="15">
        <v>2.7156770298802102</v>
      </c>
      <c r="N820" s="15">
        <v>2.2914712680712799</v>
      </c>
      <c r="O820" s="15">
        <v>3.9172523821738601</v>
      </c>
      <c r="P820" s="15">
        <v>4.8495789570649999</v>
      </c>
      <c r="Q820" s="15">
        <v>3.9325959846281902</v>
      </c>
      <c r="R820" s="15">
        <v>1.6371541286650499</v>
      </c>
      <c r="S820" s="15">
        <v>0.59911488861690698</v>
      </c>
      <c r="T820" s="15">
        <v>8.2041544421206994E-2</v>
      </c>
      <c r="U820" s="15">
        <v>0.31712418271689302</v>
      </c>
      <c r="V820" s="15">
        <v>0</v>
      </c>
      <c r="W820" s="15">
        <v>0</v>
      </c>
      <c r="X820" s="15">
        <v>0.92811982105611102</v>
      </c>
      <c r="Y820" s="15">
        <v>3.3037416808919202E-2</v>
      </c>
      <c r="Z820" s="15">
        <v>2.0777450845987901E-2</v>
      </c>
      <c r="AA820" s="15">
        <v>-0.24667632531085301</v>
      </c>
      <c r="AB820" s="15">
        <v>8.2926340639305804E-2</v>
      </c>
      <c r="AC820" s="15">
        <v>0.15216866322325201</v>
      </c>
      <c r="AE820">
        <f t="array" ref="AE820">IF(COUNTIF('Cost regression results'!$H$7:$H$10,1)=0,EXP(SUMPRODUCT(--B820:AC820,TRANSPOSE('Cost regression results'!$H$3:$H$30)))/(1+EXP(SUMPRODUCT(--B820:AC820,TRANSPOSE('Cost regression results'!$H$3:$H$30)))),1)</f>
        <v>0.12249724301353603</v>
      </c>
      <c r="AF820">
        <f>'cost part 2 bs coef'!AE820</f>
        <v>2545.5613278449687</v>
      </c>
      <c r="AG820">
        <f t="shared" si="12"/>
        <v>311.8242445828846</v>
      </c>
    </row>
    <row r="821" spans="1:33" x14ac:dyDescent="0.3">
      <c r="A821">
        <v>820</v>
      </c>
      <c r="B821" s="15">
        <v>-2.3382138275649198</v>
      </c>
      <c r="C821" s="15">
        <v>1.99882952853331</v>
      </c>
      <c r="D821" s="15">
        <v>3.6179636562727802</v>
      </c>
      <c r="E821" s="15">
        <v>2.5331009063683201</v>
      </c>
      <c r="F821" s="15">
        <v>0</v>
      </c>
      <c r="G821" s="15">
        <v>0</v>
      </c>
      <c r="H821" s="15">
        <v>0</v>
      </c>
      <c r="I821" s="15">
        <v>0</v>
      </c>
      <c r="J821" s="15">
        <v>4.6017659201959296</v>
      </c>
      <c r="K821" s="15">
        <v>4.3059611969436098</v>
      </c>
      <c r="L821" s="15">
        <v>4.2781721077666104</v>
      </c>
      <c r="M821" s="15">
        <v>2.9593553768251799</v>
      </c>
      <c r="N821" s="15">
        <v>2.50351731085054</v>
      </c>
      <c r="O821" s="15">
        <v>4.0507399265434003</v>
      </c>
      <c r="P821" s="15">
        <v>4.1295807931100503</v>
      </c>
      <c r="Q821" s="15">
        <v>3.6520981941190298</v>
      </c>
      <c r="R821" s="15">
        <v>1.61598608883797</v>
      </c>
      <c r="S821" s="15">
        <v>0.56485219844408396</v>
      </c>
      <c r="T821" s="15">
        <v>0.190510268952435</v>
      </c>
      <c r="U821" s="15">
        <v>0.292826167409239</v>
      </c>
      <c r="V821" s="15">
        <v>0</v>
      </c>
      <c r="W821" s="15">
        <v>0</v>
      </c>
      <c r="X821" s="15">
        <v>0.87709295975027501</v>
      </c>
      <c r="Y821" s="15">
        <v>9.2432637799530301E-2</v>
      </c>
      <c r="Z821" s="15">
        <v>2.4077998362116399E-2</v>
      </c>
      <c r="AA821" s="15">
        <v>-0.15272109963658301</v>
      </c>
      <c r="AB821" s="15">
        <v>0.13847556223516899</v>
      </c>
      <c r="AC821" s="15">
        <v>0.10586257898120301</v>
      </c>
      <c r="AE821">
        <f t="array" ref="AE821">IF(COUNTIF('Cost regression results'!$H$7:$H$10,1)=0,EXP(SUMPRODUCT(--B821:AC821,TRANSPOSE('Cost regression results'!$H$3:$H$30)))/(1+EXP(SUMPRODUCT(--B821:AC821,TRANSPOSE('Cost regression results'!$H$3:$H$30)))),1)</f>
        <v>0.10297863343547661</v>
      </c>
      <c r="AF821">
        <f>'cost part 2 bs coef'!AE821</f>
        <v>2488.0041445291308</v>
      </c>
      <c r="AG821">
        <f t="shared" si="12"/>
        <v>256.21126678541196</v>
      </c>
    </row>
    <row r="822" spans="1:33" x14ac:dyDescent="0.3">
      <c r="A822">
        <v>821</v>
      </c>
      <c r="B822" s="15">
        <v>-2.1647498947853001</v>
      </c>
      <c r="C822" s="15">
        <v>2.0230960796445601</v>
      </c>
      <c r="D822" s="15">
        <v>3.2110127164648898</v>
      </c>
      <c r="E822" s="15">
        <v>2.69157821207249</v>
      </c>
      <c r="F822" s="15">
        <v>0</v>
      </c>
      <c r="G822" s="15">
        <v>0</v>
      </c>
      <c r="H822" s="15">
        <v>0</v>
      </c>
      <c r="I822" s="15">
        <v>0</v>
      </c>
      <c r="J822" s="15">
        <v>5.1846661893147203</v>
      </c>
      <c r="K822" s="15">
        <v>4.4357185782677302</v>
      </c>
      <c r="L822" s="15">
        <v>4.5526100032657997</v>
      </c>
      <c r="M822" s="15">
        <v>2.8100533244207502</v>
      </c>
      <c r="N822" s="15">
        <v>2.2870210446161101</v>
      </c>
      <c r="O822" s="15">
        <v>3.8429803063075401</v>
      </c>
      <c r="P822" s="15">
        <v>4.0131584972505001</v>
      </c>
      <c r="Q822" s="15">
        <v>3.7818548472956901</v>
      </c>
      <c r="R822" s="15">
        <v>1.6382706680199299</v>
      </c>
      <c r="S822" s="15">
        <v>0.69883213060691296</v>
      </c>
      <c r="T822" s="15">
        <v>6.1738476613735903E-2</v>
      </c>
      <c r="U822" s="15">
        <v>0.247535088238277</v>
      </c>
      <c r="V822" s="15">
        <v>0</v>
      </c>
      <c r="W822" s="15">
        <v>0</v>
      </c>
      <c r="X822" s="15">
        <v>0.99383385951142</v>
      </c>
      <c r="Y822" s="15">
        <v>7.2035030534151695E-2</v>
      </c>
      <c r="Z822" s="15">
        <v>2.4134089502216599E-2</v>
      </c>
      <c r="AA822" s="15">
        <v>-0.135762558453524</v>
      </c>
      <c r="AB822" s="15">
        <v>0.11631948741496501</v>
      </c>
      <c r="AC822" s="15">
        <v>0.10877218140052899</v>
      </c>
      <c r="AE822">
        <f t="array" ref="AE822">IF(COUNTIF('Cost regression results'!$H$7:$H$10,1)=0,EXP(SUMPRODUCT(--B822:AC822,TRANSPOSE('Cost regression results'!$H$3:$H$30)))/(1+EXP(SUMPRODUCT(--B822:AC822,TRANSPOSE('Cost regression results'!$H$3:$H$30)))),1)</f>
        <v>0.10717713384587779</v>
      </c>
      <c r="AF822">
        <f>'cost part 2 bs coef'!AE822</f>
        <v>2415.7718209916911</v>
      </c>
      <c r="AG822">
        <f t="shared" si="12"/>
        <v>258.9154997995264</v>
      </c>
    </row>
    <row r="823" spans="1:33" x14ac:dyDescent="0.3">
      <c r="A823">
        <v>822</v>
      </c>
      <c r="B823" s="15">
        <v>-2.25392147324931</v>
      </c>
      <c r="C823" s="15">
        <v>2.2261351188138101</v>
      </c>
      <c r="D823" s="15">
        <v>3.78787163014383</v>
      </c>
      <c r="E823" s="15">
        <v>2.53123596034676</v>
      </c>
      <c r="F823" s="15">
        <v>0</v>
      </c>
      <c r="G823" s="15">
        <v>0</v>
      </c>
      <c r="H823" s="15">
        <v>0</v>
      </c>
      <c r="I823" s="15">
        <v>0</v>
      </c>
      <c r="J823" s="15">
        <v>4.7721158839549798</v>
      </c>
      <c r="K823" s="15">
        <v>4.4776130931313798</v>
      </c>
      <c r="L823" s="15">
        <v>4.59880766066094</v>
      </c>
      <c r="M823" s="15">
        <v>3.2659931591879299</v>
      </c>
      <c r="N823" s="15">
        <v>2.26658769354506</v>
      </c>
      <c r="O823" s="15">
        <v>4.04614704150202</v>
      </c>
      <c r="P823" s="15">
        <v>4.6967610091509204</v>
      </c>
      <c r="Q823" s="15">
        <v>3.8665748576579602</v>
      </c>
      <c r="R823" s="15">
        <v>1.29334805797515</v>
      </c>
      <c r="S823" s="15">
        <v>0.63259265690769295</v>
      </c>
      <c r="T823" s="15">
        <v>0.27545244954133402</v>
      </c>
      <c r="U823" s="15">
        <v>0.304220354510919</v>
      </c>
      <c r="V823" s="15">
        <v>0</v>
      </c>
      <c r="W823" s="15">
        <v>0</v>
      </c>
      <c r="X823" s="15">
        <v>1.05171653499019</v>
      </c>
      <c r="Y823" s="15">
        <v>0.10765371116799401</v>
      </c>
      <c r="Z823" s="15">
        <v>2.1704835280039698E-2</v>
      </c>
      <c r="AA823" s="15">
        <v>-0.227252301506916</v>
      </c>
      <c r="AB823" s="15">
        <v>4.8542022727147603E-2</v>
      </c>
      <c r="AC823" s="15">
        <v>0.120924471379104</v>
      </c>
      <c r="AE823">
        <f t="array" ref="AE823">IF(COUNTIF('Cost regression results'!$H$7:$H$10,1)=0,EXP(SUMPRODUCT(--B823:AC823,TRANSPOSE('Cost regression results'!$H$3:$H$30)))/(1+EXP(SUMPRODUCT(--B823:AC823,TRANSPOSE('Cost regression results'!$H$3:$H$30)))),1)</f>
        <v>0.11986993598309621</v>
      </c>
      <c r="AF823">
        <f>'cost part 2 bs coef'!AE823</f>
        <v>2566.9887924984246</v>
      </c>
      <c r="AG823">
        <f t="shared" si="12"/>
        <v>307.7047822261116</v>
      </c>
    </row>
    <row r="824" spans="1:33" x14ac:dyDescent="0.3">
      <c r="A824">
        <v>823</v>
      </c>
      <c r="B824" s="15">
        <v>-2.1858774732577202</v>
      </c>
      <c r="C824" s="15">
        <v>1.98745014137371</v>
      </c>
      <c r="D824" s="15">
        <v>3.22658378783261</v>
      </c>
      <c r="E824" s="15">
        <v>2.7751390363392199</v>
      </c>
      <c r="F824" s="15">
        <v>0</v>
      </c>
      <c r="G824" s="15">
        <v>0</v>
      </c>
      <c r="H824" s="15">
        <v>0</v>
      </c>
      <c r="I824" s="15">
        <v>0</v>
      </c>
      <c r="J824" s="15">
        <v>5.0914272061301702</v>
      </c>
      <c r="K824" s="15">
        <v>4.7371097129604696</v>
      </c>
      <c r="L824" s="15">
        <v>4.52654309292158</v>
      </c>
      <c r="M824" s="15">
        <v>2.83017072296358</v>
      </c>
      <c r="N824" s="15">
        <v>2.4872690722549402</v>
      </c>
      <c r="O824" s="15">
        <v>3.7254280664502599</v>
      </c>
      <c r="P824" s="15">
        <v>4.43220089040146</v>
      </c>
      <c r="Q824" s="15">
        <v>3.8702763846836299</v>
      </c>
      <c r="R824" s="15">
        <v>1.94561659143433</v>
      </c>
      <c r="S824" s="15">
        <v>0.50853444987243401</v>
      </c>
      <c r="T824" s="15">
        <v>0.15059236772708701</v>
      </c>
      <c r="U824" s="15">
        <v>0.25345838302604201</v>
      </c>
      <c r="V824" s="15">
        <v>0</v>
      </c>
      <c r="W824" s="15">
        <v>0</v>
      </c>
      <c r="X824" s="15">
        <v>1.0062389430313501</v>
      </c>
      <c r="Y824" s="15">
        <v>7.3701056186109795E-2</v>
      </c>
      <c r="Z824" s="15">
        <v>2.25940019787991E-2</v>
      </c>
      <c r="AA824" s="15">
        <v>-0.282934480483373</v>
      </c>
      <c r="AB824" s="15">
        <v>0.178485155437344</v>
      </c>
      <c r="AC824" s="15">
        <v>0.16168994766070599</v>
      </c>
      <c r="AE824">
        <f t="array" ref="AE824">IF(COUNTIF('Cost regression results'!$H$7:$H$10,1)=0,EXP(SUMPRODUCT(--B824:AC824,TRANSPOSE('Cost regression results'!$H$3:$H$30)))/(1+EXP(SUMPRODUCT(--B824:AC824,TRANSPOSE('Cost regression results'!$H$3:$H$30)))),1)</f>
        <v>0.11394118801823437</v>
      </c>
      <c r="AF824">
        <f>'cost part 2 bs coef'!AE824</f>
        <v>2510.4252079152106</v>
      </c>
      <c r="AG824">
        <f t="shared" si="12"/>
        <v>286.04083062078212</v>
      </c>
    </row>
    <row r="825" spans="1:33" x14ac:dyDescent="0.3">
      <c r="A825">
        <v>824</v>
      </c>
      <c r="B825" s="15">
        <v>-2.1546430331531998</v>
      </c>
      <c r="C825" s="15">
        <v>2.14500288657803</v>
      </c>
      <c r="D825" s="15">
        <v>3.2632366807822302</v>
      </c>
      <c r="E825" s="15">
        <v>2.6469385558802898</v>
      </c>
      <c r="F825" s="15">
        <v>0</v>
      </c>
      <c r="G825" s="15">
        <v>0</v>
      </c>
      <c r="H825" s="15">
        <v>0</v>
      </c>
      <c r="I825" s="15">
        <v>0</v>
      </c>
      <c r="J825" s="15">
        <v>5.1841062647678102</v>
      </c>
      <c r="K825" s="15">
        <v>4.1833986825182903</v>
      </c>
      <c r="L825" s="15">
        <v>4.3157461396292298</v>
      </c>
      <c r="M825" s="15">
        <v>2.9068470858372102</v>
      </c>
      <c r="N825" s="15">
        <v>2.2776803160751302</v>
      </c>
      <c r="O825" s="15">
        <v>3.9105212740138202</v>
      </c>
      <c r="P825" s="15">
        <v>4.6686975573107503</v>
      </c>
      <c r="Q825" s="15">
        <v>3.8576352034066601</v>
      </c>
      <c r="R825" s="15">
        <v>2.0826863730847101</v>
      </c>
      <c r="S825" s="15">
        <v>0.54152098953555095</v>
      </c>
      <c r="T825" s="15">
        <v>0.15333096736860799</v>
      </c>
      <c r="U825" s="15">
        <v>0.25715320731949698</v>
      </c>
      <c r="V825" s="15">
        <v>0</v>
      </c>
      <c r="W825" s="15">
        <v>0</v>
      </c>
      <c r="X825" s="15">
        <v>1.05245659527444</v>
      </c>
      <c r="Y825" s="15">
        <v>3.6477127539907402E-2</v>
      </c>
      <c r="Z825" s="15">
        <v>2.2272431606038302E-2</v>
      </c>
      <c r="AA825" s="15">
        <v>-0.18288726280880399</v>
      </c>
      <c r="AB825" s="15">
        <v>9.9159691903281805E-2</v>
      </c>
      <c r="AC825" s="15">
        <v>0.103047648655522</v>
      </c>
      <c r="AE825">
        <f t="array" ref="AE825">IF(COUNTIF('Cost regression results'!$H$7:$H$10,1)=0,EXP(SUMPRODUCT(--B825:AC825,TRANSPOSE('Cost regression results'!$H$3:$H$30)))/(1+EXP(SUMPRODUCT(--B825:AC825,TRANSPOSE('Cost regression results'!$H$3:$H$30)))),1)</f>
        <v>0.1174396312618723</v>
      </c>
      <c r="AF825">
        <f>'cost part 2 bs coef'!AE825</f>
        <v>2511.2877188804773</v>
      </c>
      <c r="AG825">
        <f t="shared" si="12"/>
        <v>294.9247036977917</v>
      </c>
    </row>
    <row r="826" spans="1:33" x14ac:dyDescent="0.3">
      <c r="A826">
        <v>825</v>
      </c>
      <c r="B826" s="15">
        <v>-2.14772800944028</v>
      </c>
      <c r="C826" s="15">
        <v>2.08179173707649</v>
      </c>
      <c r="D826" s="15">
        <v>2.5928363257734799</v>
      </c>
      <c r="E826" s="15">
        <v>2.5301388700360601</v>
      </c>
      <c r="F826" s="15">
        <v>0</v>
      </c>
      <c r="G826" s="15">
        <v>0</v>
      </c>
      <c r="H826" s="15">
        <v>0</v>
      </c>
      <c r="I826" s="15">
        <v>0</v>
      </c>
      <c r="J826" s="15">
        <v>5.2145348489286096</v>
      </c>
      <c r="K826" s="15">
        <v>4.52031978470401</v>
      </c>
      <c r="L826" s="15">
        <v>4.0270058839921496</v>
      </c>
      <c r="M826" s="15">
        <v>3.0674956640789302</v>
      </c>
      <c r="N826" s="15">
        <v>2.49038162882646</v>
      </c>
      <c r="O826" s="15">
        <v>4.0446059766668201</v>
      </c>
      <c r="P826" s="15">
        <v>4.3088658541010902</v>
      </c>
      <c r="Q826" s="15">
        <v>4.0721334378385796</v>
      </c>
      <c r="R826" s="15">
        <v>1.5547842208354601</v>
      </c>
      <c r="S826" s="15">
        <v>0.52404718856856203</v>
      </c>
      <c r="T826" s="15">
        <v>5.4651772612206197E-2</v>
      </c>
      <c r="U826" s="15">
        <v>0.26479053826122601</v>
      </c>
      <c r="V826" s="15">
        <v>0</v>
      </c>
      <c r="W826" s="15">
        <v>0</v>
      </c>
      <c r="X826" s="15">
        <v>0.97075700999143899</v>
      </c>
      <c r="Y826" s="15">
        <v>4.7808417375582703E-2</v>
      </c>
      <c r="Z826" s="15">
        <v>2.6219900318934199E-2</v>
      </c>
      <c r="AA826" s="15">
        <v>-0.11634471417549</v>
      </c>
      <c r="AB826" s="15">
        <v>6.8813730490712696E-2</v>
      </c>
      <c r="AC826" s="15">
        <v>9.37672453126384E-2</v>
      </c>
      <c r="AE826">
        <f t="array" ref="AE826">IF(COUNTIF('Cost regression results'!$H$7:$H$10,1)=0,EXP(SUMPRODUCT(--B826:AC826,TRANSPOSE('Cost regression results'!$H$3:$H$30)))/(1+EXP(SUMPRODUCT(--B826:AC826,TRANSPOSE('Cost regression results'!$H$3:$H$30)))),1)</f>
        <v>0.10799082322162344</v>
      </c>
      <c r="AF826">
        <f>'cost part 2 bs coef'!AE826</f>
        <v>2523.2768852368408</v>
      </c>
      <c r="AG826">
        <f t="shared" si="12"/>
        <v>272.49074805282032</v>
      </c>
    </row>
    <row r="827" spans="1:33" x14ac:dyDescent="0.3">
      <c r="A827">
        <v>826</v>
      </c>
      <c r="B827" s="15">
        <v>-2.21524967509959</v>
      </c>
      <c r="C827" s="15">
        <v>1.9412498348969101</v>
      </c>
      <c r="D827" s="15">
        <v>3.2323602565316798</v>
      </c>
      <c r="E827" s="15">
        <v>2.6615420455747398</v>
      </c>
      <c r="F827" s="15">
        <v>0</v>
      </c>
      <c r="G827" s="15">
        <v>0</v>
      </c>
      <c r="H827" s="15">
        <v>0</v>
      </c>
      <c r="I827" s="15">
        <v>0</v>
      </c>
      <c r="J827" s="15">
        <v>4.7095602210214098</v>
      </c>
      <c r="K827" s="15">
        <v>4.7607768421737102</v>
      </c>
      <c r="L827" s="15">
        <v>4.4845185156920202</v>
      </c>
      <c r="M827" s="15">
        <v>3.3543649057041902</v>
      </c>
      <c r="N827" s="15">
        <v>2.41947363386226</v>
      </c>
      <c r="O827" s="15">
        <v>4.2046649709032504</v>
      </c>
      <c r="P827" s="15">
        <v>4.2008536143992696</v>
      </c>
      <c r="Q827" s="15">
        <v>3.7873618798511202</v>
      </c>
      <c r="R827" s="15">
        <v>1.82436409576672</v>
      </c>
      <c r="S827" s="15">
        <v>0.68291546549576099</v>
      </c>
      <c r="T827" s="15">
        <v>0.16053475105009099</v>
      </c>
      <c r="U827" s="15">
        <v>0.34127188276777198</v>
      </c>
      <c r="V827" s="15">
        <v>0</v>
      </c>
      <c r="W827" s="15">
        <v>0</v>
      </c>
      <c r="X827" s="15">
        <v>0.98524329602752003</v>
      </c>
      <c r="Y827" s="15">
        <v>0.133250999442797</v>
      </c>
      <c r="Z827" s="15">
        <v>1.5866469493088599E-2</v>
      </c>
      <c r="AA827" s="15">
        <v>-0.21006429765339399</v>
      </c>
      <c r="AB827" s="15">
        <v>8.5097385785744203E-2</v>
      </c>
      <c r="AC827" s="15">
        <v>9.4217444959371399E-2</v>
      </c>
      <c r="AE827">
        <f t="array" ref="AE827">IF(COUNTIF('Cost regression results'!$H$7:$H$10,1)=0,EXP(SUMPRODUCT(--B827:AC827,TRANSPOSE('Cost regression results'!$H$3:$H$30)))/(1+EXP(SUMPRODUCT(--B827:AC827,TRANSPOSE('Cost regression results'!$H$3:$H$30)))),1)</f>
        <v>0.11246344709913865</v>
      </c>
      <c r="AF827">
        <f>'cost part 2 bs coef'!AE827</f>
        <v>2462.5915116382707</v>
      </c>
      <c r="AG827">
        <f t="shared" si="12"/>
        <v>276.95153019591856</v>
      </c>
    </row>
    <row r="828" spans="1:33" x14ac:dyDescent="0.3">
      <c r="A828">
        <v>827</v>
      </c>
      <c r="B828" s="15">
        <v>-2.2592612228518898</v>
      </c>
      <c r="C828" s="15">
        <v>1.9158319389398299</v>
      </c>
      <c r="D828" s="15">
        <v>3.49008880330847</v>
      </c>
      <c r="E828" s="15">
        <v>2.7182317886864902</v>
      </c>
      <c r="F828" s="15">
        <v>0</v>
      </c>
      <c r="G828" s="15">
        <v>0</v>
      </c>
      <c r="H828" s="15">
        <v>0</v>
      </c>
      <c r="I828" s="15">
        <v>0</v>
      </c>
      <c r="J828" s="15">
        <v>5.0283759048306198</v>
      </c>
      <c r="K828" s="15">
        <v>4.3566818471647304</v>
      </c>
      <c r="L828" s="15">
        <v>4.4973832744505398</v>
      </c>
      <c r="M828" s="15">
        <v>3.0939985647174399</v>
      </c>
      <c r="N828" s="15">
        <v>2.5539911962970998</v>
      </c>
      <c r="O828" s="15">
        <v>3.92077855507124</v>
      </c>
      <c r="P828" s="15">
        <v>4.9427628394221701</v>
      </c>
      <c r="Q828" s="15">
        <v>3.8431821615408301</v>
      </c>
      <c r="R828" s="15">
        <v>2.2282716455660898</v>
      </c>
      <c r="S828" s="15">
        <v>0.50334358025396198</v>
      </c>
      <c r="T828" s="15">
        <v>0.14784482363375101</v>
      </c>
      <c r="U828" s="15">
        <v>0.32524786591946198</v>
      </c>
      <c r="V828" s="15">
        <v>0</v>
      </c>
      <c r="W828" s="15">
        <v>0</v>
      </c>
      <c r="X828" s="15">
        <v>0.87754027479434105</v>
      </c>
      <c r="Y828" s="15">
        <v>8.0849462420638299E-2</v>
      </c>
      <c r="Z828" s="15">
        <v>2.0364011877194499E-2</v>
      </c>
      <c r="AA828" s="15">
        <v>-0.1472153920107</v>
      </c>
      <c r="AB828" s="15">
        <v>8.62188286025065E-2</v>
      </c>
      <c r="AC828" s="15">
        <v>0.137086295757431</v>
      </c>
      <c r="AE828">
        <f t="array" ref="AE828">IF(COUNTIF('Cost regression results'!$H$7:$H$10,1)=0,EXP(SUMPRODUCT(--B828:AC828,TRANSPOSE('Cost regression results'!$H$3:$H$30)))/(1+EXP(SUMPRODUCT(--B828:AC828,TRANSPOSE('Cost regression results'!$H$3:$H$30)))),1)</f>
        <v>0.10662663957793793</v>
      </c>
      <c r="AF828">
        <f>'cost part 2 bs coef'!AE828</f>
        <v>2527.536077704704</v>
      </c>
      <c r="AG828">
        <f t="shared" si="12"/>
        <v>269.50267837765438</v>
      </c>
    </row>
    <row r="829" spans="1:33" x14ac:dyDescent="0.3">
      <c r="A829">
        <v>828</v>
      </c>
      <c r="B829" s="15">
        <v>-2.2297112170580302</v>
      </c>
      <c r="C829" s="15">
        <v>2.07104931310734</v>
      </c>
      <c r="D829" s="15">
        <v>3.0046831984540501</v>
      </c>
      <c r="E829" s="15">
        <v>2.5638238231795798</v>
      </c>
      <c r="F829" s="15">
        <v>0</v>
      </c>
      <c r="G829" s="15">
        <v>0</v>
      </c>
      <c r="H829" s="15">
        <v>0</v>
      </c>
      <c r="I829" s="15">
        <v>0</v>
      </c>
      <c r="J829" s="15">
        <v>5.1893225569065402</v>
      </c>
      <c r="K829" s="15">
        <v>4.76595343979068</v>
      </c>
      <c r="L829" s="15">
        <v>4.32688996446704</v>
      </c>
      <c r="M829" s="15">
        <v>3.0525470524704299</v>
      </c>
      <c r="N829" s="15">
        <v>2.54546171880598</v>
      </c>
      <c r="O829" s="15">
        <v>4.2290278486787098</v>
      </c>
      <c r="P829" s="15">
        <v>4.6514823514282302</v>
      </c>
      <c r="Q829" s="15">
        <v>3.7088279296975499</v>
      </c>
      <c r="R829" s="15">
        <v>1.6066217076463001</v>
      </c>
      <c r="S829" s="15">
        <v>0.54578945757712505</v>
      </c>
      <c r="T829" s="15">
        <v>0.14568656290999599</v>
      </c>
      <c r="U829" s="15">
        <v>0.25856101561885497</v>
      </c>
      <c r="V829" s="15">
        <v>0</v>
      </c>
      <c r="W829" s="15">
        <v>0</v>
      </c>
      <c r="X829" s="15">
        <v>1.01844024993567</v>
      </c>
      <c r="Y829" s="15">
        <v>5.4417206350503199E-2</v>
      </c>
      <c r="Z829" s="15">
        <v>2.4151026348569901E-2</v>
      </c>
      <c r="AA829" s="15">
        <v>-0.19337723984830699</v>
      </c>
      <c r="AB829" s="15">
        <v>9.4047328951972695E-2</v>
      </c>
      <c r="AC829" s="15">
        <v>0.18082719303019101</v>
      </c>
      <c r="AE829">
        <f t="array" ref="AE829">IF(COUNTIF('Cost regression results'!$H$7:$H$10,1)=0,EXP(SUMPRODUCT(--B829:AC829,TRANSPOSE('Cost regression results'!$H$3:$H$30)))/(1+EXP(SUMPRODUCT(--B829:AC829,TRANSPOSE('Cost regression results'!$H$3:$H$30)))),1)</f>
        <v>0.10900642678784082</v>
      </c>
      <c r="AF829">
        <f>'cost part 2 bs coef'!AE829</f>
        <v>2544.9334423633427</v>
      </c>
      <c r="AG829">
        <f t="shared" si="12"/>
        <v>277.41410096490745</v>
      </c>
    </row>
    <row r="830" spans="1:33" x14ac:dyDescent="0.3">
      <c r="A830">
        <v>829</v>
      </c>
      <c r="B830" s="15">
        <v>-2.1224590493781799</v>
      </c>
      <c r="C830" s="15">
        <v>1.87167966135744</v>
      </c>
      <c r="D830" s="15">
        <v>3.2374015558684799</v>
      </c>
      <c r="E830" s="15">
        <v>2.9430887511927701</v>
      </c>
      <c r="F830" s="15">
        <v>0</v>
      </c>
      <c r="G830" s="15">
        <v>0</v>
      </c>
      <c r="H830" s="15">
        <v>0</v>
      </c>
      <c r="I830" s="15">
        <v>0</v>
      </c>
      <c r="J830" s="15">
        <v>5.0132408592686399</v>
      </c>
      <c r="K830" s="15">
        <v>4.3531786677453299</v>
      </c>
      <c r="L830" s="15">
        <v>4.5146563982629599</v>
      </c>
      <c r="M830" s="15">
        <v>2.70742715250217</v>
      </c>
      <c r="N830" s="15">
        <v>2.3385482264228701</v>
      </c>
      <c r="O830" s="15">
        <v>4.0180516548279304</v>
      </c>
      <c r="P830" s="15">
        <v>4.5770360681589599</v>
      </c>
      <c r="Q830" s="15">
        <v>3.7174901031427199</v>
      </c>
      <c r="R830" s="15">
        <v>1.9871070529472701</v>
      </c>
      <c r="S830" s="15">
        <v>0.61657720200821697</v>
      </c>
      <c r="T830" s="15">
        <v>0.13376438483377601</v>
      </c>
      <c r="U830" s="15">
        <v>0.32065874361385499</v>
      </c>
      <c r="V830" s="15">
        <v>0</v>
      </c>
      <c r="W830" s="15">
        <v>0</v>
      </c>
      <c r="X830" s="15">
        <v>1.0147584922997499</v>
      </c>
      <c r="Y830" s="15">
        <v>2.5694227688398501E-2</v>
      </c>
      <c r="Z830" s="15">
        <v>2.1483402245535198E-2</v>
      </c>
      <c r="AA830" s="15">
        <v>-0.21532735845187101</v>
      </c>
      <c r="AB830" s="15">
        <v>5.8445976789437103E-2</v>
      </c>
      <c r="AC830" s="15">
        <v>8.8303943086876599E-2</v>
      </c>
      <c r="AE830">
        <f t="array" ref="AE830">IF(COUNTIF('Cost regression results'!$H$7:$H$10,1)=0,EXP(SUMPRODUCT(--B830:AC830,TRANSPOSE('Cost regression results'!$H$3:$H$30)))/(1+EXP(SUMPRODUCT(--B830:AC830,TRANSPOSE('Cost regression results'!$H$3:$H$30)))),1)</f>
        <v>0.11881153295291244</v>
      </c>
      <c r="AF830">
        <f>'cost part 2 bs coef'!AE830</f>
        <v>2524.4402389992388</v>
      </c>
      <c r="AG830">
        <f t="shared" si="12"/>
        <v>299.93261464351622</v>
      </c>
    </row>
    <row r="831" spans="1:33" x14ac:dyDescent="0.3">
      <c r="A831">
        <v>830</v>
      </c>
      <c r="B831" s="15">
        <v>-2.2824162546660798</v>
      </c>
      <c r="C831" s="15">
        <v>1.9612720525260401</v>
      </c>
      <c r="D831" s="15">
        <v>3.4310715183490101</v>
      </c>
      <c r="E831" s="15">
        <v>2.37512550932879</v>
      </c>
      <c r="F831" s="15">
        <v>0</v>
      </c>
      <c r="G831" s="15">
        <v>0</v>
      </c>
      <c r="H831" s="15">
        <v>0</v>
      </c>
      <c r="I831" s="15">
        <v>0</v>
      </c>
      <c r="J831" s="15">
        <v>4.9013554640504999</v>
      </c>
      <c r="K831" s="15">
        <v>4.2033696282551203</v>
      </c>
      <c r="L831" s="15">
        <v>4.3592817698205097</v>
      </c>
      <c r="M831" s="15">
        <v>2.7261061067327401</v>
      </c>
      <c r="N831" s="15">
        <v>2.4868921773323698</v>
      </c>
      <c r="O831" s="15">
        <v>4.0253110125893299</v>
      </c>
      <c r="P831" s="15">
        <v>4.50461444602165</v>
      </c>
      <c r="Q831" s="15">
        <v>4.0330979251707699</v>
      </c>
      <c r="R831" s="15">
        <v>1.9157806762074101</v>
      </c>
      <c r="S831" s="15">
        <v>0.56966125961312097</v>
      </c>
      <c r="T831" s="15">
        <v>0.217176398248379</v>
      </c>
      <c r="U831" s="15">
        <v>0.38332880181281898</v>
      </c>
      <c r="V831" s="15">
        <v>0</v>
      </c>
      <c r="W831" s="15">
        <v>0</v>
      </c>
      <c r="X831" s="15">
        <v>1.04952969751484</v>
      </c>
      <c r="Y831" s="15">
        <v>0.106102245474208</v>
      </c>
      <c r="Z831" s="15">
        <v>2.2596357392410199E-2</v>
      </c>
      <c r="AA831" s="15">
        <v>-0.28467516355242301</v>
      </c>
      <c r="AB831" s="15">
        <v>0.17913143346062499</v>
      </c>
      <c r="AC831" s="15">
        <v>7.0361879316047302E-2</v>
      </c>
      <c r="AE831">
        <f t="array" ref="AE831">IF(COUNTIF('Cost regression results'!$H$7:$H$10,1)=0,EXP(SUMPRODUCT(--B831:AC831,TRANSPOSE('Cost regression results'!$H$3:$H$30)))/(1+EXP(SUMPRODUCT(--B831:AC831,TRANSPOSE('Cost regression results'!$H$3:$H$30)))),1)</f>
        <v>0.11095162963671568</v>
      </c>
      <c r="AF831">
        <f>'cost part 2 bs coef'!AE831</f>
        <v>2662.9928861349231</v>
      </c>
      <c r="AG831">
        <f t="shared" si="12"/>
        <v>295.46340042765053</v>
      </c>
    </row>
    <row r="832" spans="1:33" x14ac:dyDescent="0.3">
      <c r="A832">
        <v>831</v>
      </c>
      <c r="B832" s="15">
        <v>-2.2734847476957798</v>
      </c>
      <c r="C832" s="15">
        <v>1.78916963667669</v>
      </c>
      <c r="D832" s="15">
        <v>3.3105828669587898</v>
      </c>
      <c r="E832" s="15">
        <v>2.53181492891499</v>
      </c>
      <c r="F832" s="15">
        <v>0</v>
      </c>
      <c r="G832" s="15">
        <v>0</v>
      </c>
      <c r="H832" s="15">
        <v>0</v>
      </c>
      <c r="I832" s="15">
        <v>0</v>
      </c>
      <c r="J832" s="15">
        <v>4.9288126072425298</v>
      </c>
      <c r="K832" s="15">
        <v>4.6886347291972497</v>
      </c>
      <c r="L832" s="15">
        <v>4.3246290469727704</v>
      </c>
      <c r="M832" s="15">
        <v>2.5886799293898299</v>
      </c>
      <c r="N832" s="15">
        <v>2.4229267191423398</v>
      </c>
      <c r="O832" s="15">
        <v>3.9439927682014999</v>
      </c>
      <c r="P832" s="15">
        <v>4.4945049004138804</v>
      </c>
      <c r="Q832" s="15">
        <v>3.7882399480484801</v>
      </c>
      <c r="R832" s="15">
        <v>1.2952139925694399</v>
      </c>
      <c r="S832" s="15">
        <v>0.498573380005359</v>
      </c>
      <c r="T832" s="15">
        <v>0.20726464557020099</v>
      </c>
      <c r="U832" s="15">
        <v>0.32151357295320299</v>
      </c>
      <c r="V832" s="15">
        <v>0</v>
      </c>
      <c r="W832" s="15">
        <v>0</v>
      </c>
      <c r="X832" s="15">
        <v>1.0733556984927</v>
      </c>
      <c r="Y832" s="15">
        <v>0.12678209104903701</v>
      </c>
      <c r="Z832" s="15">
        <v>2.2370859979929499E-2</v>
      </c>
      <c r="AA832" s="15">
        <v>-0.188175879474824</v>
      </c>
      <c r="AB832" s="15">
        <v>0.132494312086535</v>
      </c>
      <c r="AC832" s="15">
        <v>7.8800866533574501E-2</v>
      </c>
      <c r="AE832">
        <f t="array" ref="AE832">IF(COUNTIF('Cost regression results'!$H$7:$H$10,1)=0,EXP(SUMPRODUCT(--B832:AC832,TRANSPOSE('Cost regression results'!$H$3:$H$30)))/(1+EXP(SUMPRODUCT(--B832:AC832,TRANSPOSE('Cost regression results'!$H$3:$H$30)))),1)</f>
        <v>0.11087053317400899</v>
      </c>
      <c r="AF832">
        <f>'cost part 2 bs coef'!AE832</f>
        <v>2530.3792541850098</v>
      </c>
      <c r="AG832">
        <f t="shared" si="12"/>
        <v>280.5444970439433</v>
      </c>
    </row>
    <row r="833" spans="1:33" x14ac:dyDescent="0.3">
      <c r="A833">
        <v>832</v>
      </c>
      <c r="B833" s="15">
        <v>-2.1651569292712098</v>
      </c>
      <c r="C833" s="15">
        <v>1.95498568391602</v>
      </c>
      <c r="D833" s="15">
        <v>3.3509640788674999</v>
      </c>
      <c r="E833" s="15">
        <v>2.3202894009256898</v>
      </c>
      <c r="F833" s="15">
        <v>0</v>
      </c>
      <c r="G833" s="15">
        <v>0</v>
      </c>
      <c r="H833" s="15">
        <v>0</v>
      </c>
      <c r="I833" s="15">
        <v>0</v>
      </c>
      <c r="J833" s="15">
        <v>4.8551444999899003</v>
      </c>
      <c r="K833" s="15">
        <v>4.6612095464197703</v>
      </c>
      <c r="L833" s="15">
        <v>4.2656015558081801</v>
      </c>
      <c r="M833" s="15">
        <v>2.8084557272712201</v>
      </c>
      <c r="N833" s="15">
        <v>2.4541229110395602</v>
      </c>
      <c r="O833" s="15">
        <v>3.9335518659450099</v>
      </c>
      <c r="P833" s="15">
        <v>4.7692265033523702</v>
      </c>
      <c r="Q833" s="15">
        <v>3.9020539852298302</v>
      </c>
      <c r="R833" s="15">
        <v>1.85691587466261</v>
      </c>
      <c r="S833" s="15">
        <v>0.56826738069703997</v>
      </c>
      <c r="T833" s="15">
        <v>0.112228536501303</v>
      </c>
      <c r="U833" s="15">
        <v>0.25377238925744</v>
      </c>
      <c r="V833" s="15">
        <v>0</v>
      </c>
      <c r="W833" s="15">
        <v>0</v>
      </c>
      <c r="X833" s="15">
        <v>0.98292273903038696</v>
      </c>
      <c r="Y833" s="15">
        <v>7.7367846180406E-2</v>
      </c>
      <c r="Z833" s="15">
        <v>2.0454749993532501E-2</v>
      </c>
      <c r="AA833" s="15">
        <v>-0.17695167222306599</v>
      </c>
      <c r="AB833" s="15">
        <v>0.125062899937778</v>
      </c>
      <c r="AC833" s="15">
        <v>4.3896041444086001E-2</v>
      </c>
      <c r="AE833">
        <f t="array" ref="AE833">IF(COUNTIF('Cost regression results'!$H$7:$H$10,1)=0,EXP(SUMPRODUCT(--B833:AC833,TRANSPOSE('Cost regression results'!$H$3:$H$30)))/(1+EXP(SUMPRODUCT(--B833:AC833,TRANSPOSE('Cost regression results'!$H$3:$H$30)))),1)</f>
        <v>0.11232126222604825</v>
      </c>
      <c r="AF833">
        <f>'cost part 2 bs coef'!AE833</f>
        <v>2601.1261043632899</v>
      </c>
      <c r="AG833">
        <f t="shared" si="12"/>
        <v>292.16176725120846</v>
      </c>
    </row>
    <row r="834" spans="1:33" x14ac:dyDescent="0.3">
      <c r="A834">
        <v>833</v>
      </c>
      <c r="B834" s="15">
        <v>-2.16706765096994</v>
      </c>
      <c r="C834" s="15">
        <v>2.12782299696558</v>
      </c>
      <c r="D834" s="15">
        <v>3.19114458717325</v>
      </c>
      <c r="E834" s="15">
        <v>2.4742768490553799</v>
      </c>
      <c r="F834" s="15">
        <v>0</v>
      </c>
      <c r="G834" s="15">
        <v>0</v>
      </c>
      <c r="H834" s="15">
        <v>0</v>
      </c>
      <c r="I834" s="15">
        <v>0</v>
      </c>
      <c r="J834" s="15">
        <v>4.8890253274444797</v>
      </c>
      <c r="K834" s="15">
        <v>4.4636080830705502</v>
      </c>
      <c r="L834" s="15">
        <v>4.3034504787290002</v>
      </c>
      <c r="M834" s="15">
        <v>2.8861775871984601</v>
      </c>
      <c r="N834" s="15">
        <v>2.4991453013808802</v>
      </c>
      <c r="O834" s="15">
        <v>4.1836594157660398</v>
      </c>
      <c r="P834" s="15">
        <v>4.2097386704606903</v>
      </c>
      <c r="Q834" s="15">
        <v>3.8156271759192499</v>
      </c>
      <c r="R834" s="15">
        <v>1.8890750381374499</v>
      </c>
      <c r="S834" s="15">
        <v>0.85329464604162897</v>
      </c>
      <c r="T834" s="15">
        <v>0.110142466727392</v>
      </c>
      <c r="U834" s="15">
        <v>0.180420898408717</v>
      </c>
      <c r="V834" s="15">
        <v>0</v>
      </c>
      <c r="W834" s="15">
        <v>0</v>
      </c>
      <c r="X834" s="15">
        <v>1.1014439529715101</v>
      </c>
      <c r="Y834" s="15">
        <v>8.2005691234013606E-2</v>
      </c>
      <c r="Z834" s="15">
        <v>1.99800991035093E-2</v>
      </c>
      <c r="AA834" s="15">
        <v>-0.181501390213473</v>
      </c>
      <c r="AB834" s="15">
        <v>0.13198372641822101</v>
      </c>
      <c r="AC834" s="15">
        <v>9.1726522869815502E-2</v>
      </c>
      <c r="AE834">
        <f t="array" ref="AE834">IF(COUNTIF('Cost regression results'!$H$7:$H$10,1)=0,EXP(SUMPRODUCT(--B834:AC834,TRANSPOSE('Cost regression results'!$H$3:$H$30)))/(1+EXP(SUMPRODUCT(--B834:AC834,TRANSPOSE('Cost regression results'!$H$3:$H$30)))),1)</f>
        <v>0.1119564077033775</v>
      </c>
      <c r="AF834">
        <f>'cost part 2 bs coef'!AE834</f>
        <v>2575.3082615677108</v>
      </c>
      <c r="AG834">
        <f t="shared" si="12"/>
        <v>288.32226169395096</v>
      </c>
    </row>
    <row r="835" spans="1:33" x14ac:dyDescent="0.3">
      <c r="A835">
        <v>834</v>
      </c>
      <c r="B835" s="15">
        <v>-2.2280710845675098</v>
      </c>
      <c r="C835" s="15">
        <v>1.81636031953471</v>
      </c>
      <c r="D835" s="15">
        <v>3.6653834051616498</v>
      </c>
      <c r="E835" s="15">
        <v>2.81092021449447</v>
      </c>
      <c r="F835" s="15">
        <v>0</v>
      </c>
      <c r="G835" s="15">
        <v>0</v>
      </c>
      <c r="H835" s="15">
        <v>0</v>
      </c>
      <c r="I835" s="15">
        <v>0</v>
      </c>
      <c r="J835" s="15">
        <v>5.02521629580579</v>
      </c>
      <c r="K835" s="15">
        <v>4.7847113469677698</v>
      </c>
      <c r="L835" s="15">
        <v>3.9544629691905699</v>
      </c>
      <c r="M835" s="15">
        <v>3.09425703605022</v>
      </c>
      <c r="N835" s="15">
        <v>2.5239599802698001</v>
      </c>
      <c r="O835" s="15">
        <v>4.1154136509842996</v>
      </c>
      <c r="P835" s="15">
        <v>4.7113877251527896</v>
      </c>
      <c r="Q835" s="15">
        <v>3.7803170767037799</v>
      </c>
      <c r="R835" s="15">
        <v>1.5971851212526</v>
      </c>
      <c r="S835" s="15">
        <v>0.63695354665218595</v>
      </c>
      <c r="T835" s="15">
        <v>0.16016584670964401</v>
      </c>
      <c r="U835" s="15">
        <v>0.23766075245061299</v>
      </c>
      <c r="V835" s="15">
        <v>0</v>
      </c>
      <c r="W835" s="15">
        <v>0</v>
      </c>
      <c r="X835" s="15">
        <v>1.01965934060429</v>
      </c>
      <c r="Y835" s="15">
        <v>0.158093330088318</v>
      </c>
      <c r="Z835" s="15">
        <v>2.11203184001524E-2</v>
      </c>
      <c r="AA835" s="15">
        <v>-0.19132778497307801</v>
      </c>
      <c r="AB835" s="15">
        <v>0.107453882417579</v>
      </c>
      <c r="AC835" s="15">
        <v>0.124445588398596</v>
      </c>
      <c r="AE835">
        <f t="array" ref="AE835">IF(COUNTIF('Cost regression results'!$H$7:$H$10,1)=0,EXP(SUMPRODUCT(--B835:AC835,TRANSPOSE('Cost regression results'!$H$3:$H$30)))/(1+EXP(SUMPRODUCT(--B835:AC835,TRANSPOSE('Cost regression results'!$H$3:$H$30)))),1)</f>
        <v>0.11079073392544836</v>
      </c>
      <c r="AF835">
        <f>'cost part 2 bs coef'!AE835</f>
        <v>2600.321078024554</v>
      </c>
      <c r="AG835">
        <f t="shared" ref="AG835:AG898" si="13">AE835*AF835</f>
        <v>288.09148067615342</v>
      </c>
    </row>
    <row r="836" spans="1:33" x14ac:dyDescent="0.3">
      <c r="A836">
        <v>835</v>
      </c>
      <c r="B836" s="15">
        <v>-2.3158325194763298</v>
      </c>
      <c r="C836" s="15">
        <v>2.2696244236850101</v>
      </c>
      <c r="D836" s="15">
        <v>2.9465240811500002</v>
      </c>
      <c r="E836" s="15">
        <v>2.3952505675214502</v>
      </c>
      <c r="F836" s="15">
        <v>0</v>
      </c>
      <c r="G836" s="15">
        <v>0</v>
      </c>
      <c r="H836" s="15">
        <v>0</v>
      </c>
      <c r="I836" s="15">
        <v>0</v>
      </c>
      <c r="J836" s="15">
        <v>4.8204188316394303</v>
      </c>
      <c r="K836" s="15">
        <v>4.1626472773191603</v>
      </c>
      <c r="L836" s="15">
        <v>4.0616871512155601</v>
      </c>
      <c r="M836" s="15">
        <v>2.75924109986568</v>
      </c>
      <c r="N836" s="15">
        <v>2.4317901547701202</v>
      </c>
      <c r="O836" s="15">
        <v>3.9699933028253098</v>
      </c>
      <c r="P836" s="15">
        <v>3.9566201212597099</v>
      </c>
      <c r="Q836" s="15">
        <v>3.9044658349337502</v>
      </c>
      <c r="R836" s="15">
        <v>2.3118911137057001</v>
      </c>
      <c r="S836" s="15">
        <v>0.59004175712321905</v>
      </c>
      <c r="T836" s="15">
        <v>0.161354449234166</v>
      </c>
      <c r="U836" s="15">
        <v>0.24810168122833401</v>
      </c>
      <c r="V836" s="15">
        <v>0</v>
      </c>
      <c r="W836" s="15">
        <v>0</v>
      </c>
      <c r="X836" s="15">
        <v>1.0406718582093</v>
      </c>
      <c r="Y836" s="15">
        <v>0.13361327462501099</v>
      </c>
      <c r="Z836" s="15">
        <v>2.5383542094935499E-2</v>
      </c>
      <c r="AA836" s="15">
        <v>-0.113298337482405</v>
      </c>
      <c r="AB836" s="15">
        <v>9.3412339013971002E-2</v>
      </c>
      <c r="AC836" s="15">
        <v>0.119883506726901</v>
      </c>
      <c r="AE836">
        <f t="array" ref="AE836">IF(COUNTIF('Cost regression results'!$H$7:$H$10,1)=0,EXP(SUMPRODUCT(--B836:AC836,TRANSPOSE('Cost regression results'!$H$3:$H$30)))/(1+EXP(SUMPRODUCT(--B836:AC836,TRANSPOSE('Cost regression results'!$H$3:$H$30)))),1)</f>
        <v>0.10227059038331066</v>
      </c>
      <c r="AF836">
        <f>'cost part 2 bs coef'!AE836</f>
        <v>2476.4363403267103</v>
      </c>
      <c r="AG836">
        <f t="shared" si="13"/>
        <v>253.26660657189788</v>
      </c>
    </row>
    <row r="837" spans="1:33" x14ac:dyDescent="0.3">
      <c r="A837">
        <v>836</v>
      </c>
      <c r="B837" s="15">
        <v>-2.2108692346529399</v>
      </c>
      <c r="C837" s="15">
        <v>2.28918399363417</v>
      </c>
      <c r="D837" s="15">
        <v>3.3036323182335199</v>
      </c>
      <c r="E837" s="15">
        <v>2.4730160766233298</v>
      </c>
      <c r="F837" s="15">
        <v>0</v>
      </c>
      <c r="G837" s="15">
        <v>0</v>
      </c>
      <c r="H837" s="15">
        <v>0</v>
      </c>
      <c r="I837" s="15">
        <v>0</v>
      </c>
      <c r="J837" s="15">
        <v>4.7057281833640499</v>
      </c>
      <c r="K837" s="15">
        <v>4.7978995681842198</v>
      </c>
      <c r="L837" s="15">
        <v>4.02851322563781</v>
      </c>
      <c r="M837" s="15">
        <v>2.6067431822070399</v>
      </c>
      <c r="N837" s="15">
        <v>2.4160040270818901</v>
      </c>
      <c r="O837" s="15">
        <v>3.7506057823119798</v>
      </c>
      <c r="P837" s="15">
        <v>5.0121711640304296</v>
      </c>
      <c r="Q837" s="15">
        <v>3.6626819456627202</v>
      </c>
      <c r="R837" s="15">
        <v>2.68793055350744</v>
      </c>
      <c r="S837" s="15">
        <v>0.58980060636600795</v>
      </c>
      <c r="T837" s="15">
        <v>0.167993956837238</v>
      </c>
      <c r="U837" s="15">
        <v>0.30974092387107199</v>
      </c>
      <c r="V837" s="15">
        <v>0</v>
      </c>
      <c r="W837" s="15">
        <v>0</v>
      </c>
      <c r="X837" s="15">
        <v>0.95309365643989596</v>
      </c>
      <c r="Y837" s="15">
        <v>5.0050334308825599E-2</v>
      </c>
      <c r="Z837" s="15">
        <v>2.2506424824252701E-2</v>
      </c>
      <c r="AA837" s="15">
        <v>-0.186005382596171</v>
      </c>
      <c r="AB837" s="15">
        <v>9.5601507035609198E-2</v>
      </c>
      <c r="AC837" s="15">
        <v>0.14756391024152199</v>
      </c>
      <c r="AE837">
        <f t="array" ref="AE837">IF(COUNTIF('Cost regression results'!$H$7:$H$10,1)=0,EXP(SUMPRODUCT(--B837:AC837,TRANSPOSE('Cost regression results'!$H$3:$H$30)))/(1+EXP(SUMPRODUCT(--B837:AC837,TRANSPOSE('Cost regression results'!$H$3:$H$30)))),1)</f>
        <v>0.11318329053911481</v>
      </c>
      <c r="AF837">
        <f>'cost part 2 bs coef'!AE837</f>
        <v>2583.9137828345092</v>
      </c>
      <c r="AG837">
        <f t="shared" si="13"/>
        <v>292.45586441058146</v>
      </c>
    </row>
    <row r="838" spans="1:33" x14ac:dyDescent="0.3">
      <c r="A838">
        <v>837</v>
      </c>
      <c r="B838" s="15">
        <v>-2.2322851437953899</v>
      </c>
      <c r="C838" s="15">
        <v>2.0589346470636101</v>
      </c>
      <c r="D838" s="15">
        <v>3.68851641877928</v>
      </c>
      <c r="E838" s="15">
        <v>2.3204003389257899</v>
      </c>
      <c r="F838" s="15">
        <v>0</v>
      </c>
      <c r="G838" s="15">
        <v>0</v>
      </c>
      <c r="H838" s="15">
        <v>0</v>
      </c>
      <c r="I838" s="15">
        <v>0</v>
      </c>
      <c r="J838" s="15">
        <v>5.0295274225927704</v>
      </c>
      <c r="K838" s="15">
        <v>4.6561226011967003</v>
      </c>
      <c r="L838" s="15">
        <v>4.5944420391810796</v>
      </c>
      <c r="M838" s="15">
        <v>2.6876280981514999</v>
      </c>
      <c r="N838" s="15">
        <v>2.3244505883070699</v>
      </c>
      <c r="O838" s="15">
        <v>3.8950222200162998</v>
      </c>
      <c r="P838" s="15">
        <v>4.0895983890808196</v>
      </c>
      <c r="Q838" s="15">
        <v>3.7960451969539801</v>
      </c>
      <c r="R838" s="15">
        <v>1.5928973470187899</v>
      </c>
      <c r="S838" s="15">
        <v>0.62794541754833499</v>
      </c>
      <c r="T838" s="15">
        <v>0.147761648960956</v>
      </c>
      <c r="U838" s="15">
        <v>0.25778992593838701</v>
      </c>
      <c r="V838" s="15">
        <v>0</v>
      </c>
      <c r="W838" s="15">
        <v>0</v>
      </c>
      <c r="X838" s="15">
        <v>1.0680307890772001</v>
      </c>
      <c r="Y838" s="15">
        <v>0.109650062280192</v>
      </c>
      <c r="Z838" s="15">
        <v>2.5600214003722501E-2</v>
      </c>
      <c r="AA838" s="15">
        <v>-0.151963286879714</v>
      </c>
      <c r="AB838" s="15">
        <v>4.3958743472042802E-2</v>
      </c>
      <c r="AC838" s="15">
        <v>9.1237467844070594E-2</v>
      </c>
      <c r="AE838">
        <f t="array" ref="AE838">IF(COUNTIF('Cost regression results'!$H$7:$H$10,1)=0,EXP(SUMPRODUCT(--B838:AC838,TRANSPOSE('Cost regression results'!$H$3:$H$30)))/(1+EXP(SUMPRODUCT(--B838:AC838,TRANSPOSE('Cost regression results'!$H$3:$H$30)))),1)</f>
        <v>0.10885953865359035</v>
      </c>
      <c r="AF838">
        <f>'cost part 2 bs coef'!AE838</f>
        <v>2640.9879164493009</v>
      </c>
      <c r="AG838">
        <f t="shared" si="13"/>
        <v>287.49672617437773</v>
      </c>
    </row>
    <row r="839" spans="1:33" x14ac:dyDescent="0.3">
      <c r="A839">
        <v>838</v>
      </c>
      <c r="B839" s="15">
        <v>-2.2205783187713699</v>
      </c>
      <c r="C839" s="15">
        <v>2.1984837086946998</v>
      </c>
      <c r="D839" s="15">
        <v>3.2463355058317198</v>
      </c>
      <c r="E839" s="15">
        <v>2.3912585760946001</v>
      </c>
      <c r="F839" s="15">
        <v>0</v>
      </c>
      <c r="G839" s="15">
        <v>0</v>
      </c>
      <c r="H839" s="15">
        <v>0</v>
      </c>
      <c r="I839" s="15">
        <v>0</v>
      </c>
      <c r="J839" s="15">
        <v>4.9575983979108704</v>
      </c>
      <c r="K839" s="15">
        <v>4.08008134416266</v>
      </c>
      <c r="L839" s="15">
        <v>4.2637066733003604</v>
      </c>
      <c r="M839" s="15">
        <v>2.7154840868868502</v>
      </c>
      <c r="N839" s="15">
        <v>2.3184251668020699</v>
      </c>
      <c r="O839" s="15">
        <v>4.0249254088375999</v>
      </c>
      <c r="P839" s="15">
        <v>4.6776993558291204</v>
      </c>
      <c r="Q839" s="15">
        <v>3.7799795689255</v>
      </c>
      <c r="R839" s="15">
        <v>1.47675773953006</v>
      </c>
      <c r="S839" s="15">
        <v>0.774564336094133</v>
      </c>
      <c r="T839" s="15">
        <v>0.166777255842782</v>
      </c>
      <c r="U839" s="15">
        <v>0.25818965548845701</v>
      </c>
      <c r="V839" s="15">
        <v>0</v>
      </c>
      <c r="W839" s="15">
        <v>0</v>
      </c>
      <c r="X839" s="15">
        <v>1.01009464941895</v>
      </c>
      <c r="Y839" s="15">
        <v>6.7043185868162797E-2</v>
      </c>
      <c r="Z839" s="15">
        <v>1.87432108372893E-2</v>
      </c>
      <c r="AA839" s="15">
        <v>-0.14041226679574301</v>
      </c>
      <c r="AB839" s="15">
        <v>8.6639369801946406E-2</v>
      </c>
      <c r="AC839" s="15">
        <v>0.12868549113209801</v>
      </c>
      <c r="AE839">
        <f t="array" ref="AE839">IF(COUNTIF('Cost regression results'!$H$7:$H$10,1)=0,EXP(SUMPRODUCT(--B839:AC839,TRANSPOSE('Cost regression results'!$H$3:$H$30)))/(1+EXP(SUMPRODUCT(--B839:AC839,TRANSPOSE('Cost regression results'!$H$3:$H$30)))),1)</f>
        <v>0.11235371111310191</v>
      </c>
      <c r="AF839">
        <f>'cost part 2 bs coef'!AE839</f>
        <v>2606.6467066927839</v>
      </c>
      <c r="AG839">
        <f t="shared" si="13"/>
        <v>292.86643105767956</v>
      </c>
    </row>
    <row r="840" spans="1:33" x14ac:dyDescent="0.3">
      <c r="A840">
        <v>839</v>
      </c>
      <c r="B840" s="15">
        <v>-2.1766076217621002</v>
      </c>
      <c r="C840" s="15">
        <v>2.1837298116948598</v>
      </c>
      <c r="D840" s="15">
        <v>3.7624485908634302</v>
      </c>
      <c r="E840" s="15">
        <v>2.71168344639963</v>
      </c>
      <c r="F840" s="15">
        <v>0</v>
      </c>
      <c r="G840" s="15">
        <v>0</v>
      </c>
      <c r="H840" s="15">
        <v>0</v>
      </c>
      <c r="I840" s="15">
        <v>0</v>
      </c>
      <c r="J840" s="15">
        <v>4.8084160271994101</v>
      </c>
      <c r="K840" s="15">
        <v>4.50075935644956</v>
      </c>
      <c r="L840" s="15">
        <v>4.6064896797193597</v>
      </c>
      <c r="M840" s="15">
        <v>2.7540803626602499</v>
      </c>
      <c r="N840" s="15">
        <v>2.4431981015765798</v>
      </c>
      <c r="O840" s="15">
        <v>4.1010605775594398</v>
      </c>
      <c r="P840" s="15">
        <v>4.3443081362514899</v>
      </c>
      <c r="Q840" s="15">
        <v>3.75085891634899</v>
      </c>
      <c r="R840" s="15">
        <v>1.9556018608380501</v>
      </c>
      <c r="S840" s="15">
        <v>0.78130532712673795</v>
      </c>
      <c r="T840" s="15">
        <v>0.12048553449674999</v>
      </c>
      <c r="U840" s="15">
        <v>0.245099731983875</v>
      </c>
      <c r="V840" s="15">
        <v>0</v>
      </c>
      <c r="W840" s="15">
        <v>0</v>
      </c>
      <c r="X840" s="15">
        <v>0.91718453546089596</v>
      </c>
      <c r="Y840" s="15">
        <v>8.4061992485452597E-2</v>
      </c>
      <c r="Z840" s="15">
        <v>2.0354641101890301E-2</v>
      </c>
      <c r="AA840" s="15">
        <v>-0.18558050317455599</v>
      </c>
      <c r="AB840" s="15">
        <v>8.8428343305959806E-2</v>
      </c>
      <c r="AC840" s="15">
        <v>0.13585161528348</v>
      </c>
      <c r="AE840">
        <f t="array" ref="AE840">IF(COUNTIF('Cost regression results'!$H$7:$H$10,1)=0,EXP(SUMPRODUCT(--B840:AC840,TRANSPOSE('Cost regression results'!$H$3:$H$30)))/(1+EXP(SUMPRODUCT(--B840:AC840,TRANSPOSE('Cost regression results'!$H$3:$H$30)))),1)</f>
        <v>0.11201019819235521</v>
      </c>
      <c r="AF840">
        <f>'cost part 2 bs coef'!AE840</f>
        <v>2624.9985462702716</v>
      </c>
      <c r="AG840">
        <f t="shared" si="13"/>
        <v>294.02660742237742</v>
      </c>
    </row>
    <row r="841" spans="1:33" x14ac:dyDescent="0.3">
      <c r="A841">
        <v>840</v>
      </c>
      <c r="B841" s="15">
        <v>-2.2972363351655498</v>
      </c>
      <c r="C841" s="15">
        <v>2.0083122574822698</v>
      </c>
      <c r="D841" s="15">
        <v>3.5002100539394201</v>
      </c>
      <c r="E841" s="15">
        <v>2.3360331003492498</v>
      </c>
      <c r="F841" s="15">
        <v>0</v>
      </c>
      <c r="G841" s="15">
        <v>0</v>
      </c>
      <c r="H841" s="15">
        <v>0</v>
      </c>
      <c r="I841" s="15">
        <v>0</v>
      </c>
      <c r="J841" s="15">
        <v>4.8481813650571004</v>
      </c>
      <c r="K841" s="15">
        <v>4.1054489616219803</v>
      </c>
      <c r="L841" s="15">
        <v>4.3666458664836796</v>
      </c>
      <c r="M841" s="15">
        <v>3.30426228956033</v>
      </c>
      <c r="N841" s="15">
        <v>2.44593931922955</v>
      </c>
      <c r="O841" s="15">
        <v>4.0129965026407</v>
      </c>
      <c r="P841" s="15">
        <v>3.9049868567974002</v>
      </c>
      <c r="Q841" s="15">
        <v>3.7975600744303799</v>
      </c>
      <c r="R841" s="15">
        <v>1.3072908694218299</v>
      </c>
      <c r="S841" s="15">
        <v>0.63826734953442399</v>
      </c>
      <c r="T841" s="15">
        <v>0.15530092665904199</v>
      </c>
      <c r="U841" s="15">
        <v>0.212786345741236</v>
      </c>
      <c r="V841" s="15">
        <v>0</v>
      </c>
      <c r="W841" s="15">
        <v>0</v>
      </c>
      <c r="X841" s="15">
        <v>1.06525132056231</v>
      </c>
      <c r="Y841" s="15">
        <v>8.1590375074026597E-2</v>
      </c>
      <c r="Z841" s="15">
        <v>2.0396287004542799E-2</v>
      </c>
      <c r="AA841" s="15">
        <v>-0.140740088699494</v>
      </c>
      <c r="AB841" s="15">
        <v>0.15284267401361201</v>
      </c>
      <c r="AC841" s="15">
        <v>0.15340458087395301</v>
      </c>
      <c r="AE841">
        <f t="array" ref="AE841">IF(COUNTIF('Cost regression results'!$H$7:$H$10,1)=0,EXP(SUMPRODUCT(--B841:AC841,TRANSPOSE('Cost regression results'!$H$3:$H$30)))/(1+EXP(SUMPRODUCT(--B841:AC841,TRANSPOSE('Cost regression results'!$H$3:$H$30)))),1)</f>
        <v>0.10375208507877756</v>
      </c>
      <c r="AF841">
        <f>'cost part 2 bs coef'!AE841</f>
        <v>2476.7771219512138</v>
      </c>
      <c r="AG841">
        <f t="shared" si="13"/>
        <v>256.97079067785216</v>
      </c>
    </row>
    <row r="842" spans="1:33" x14ac:dyDescent="0.3">
      <c r="A842">
        <v>841</v>
      </c>
      <c r="B842" s="15">
        <v>-2.2620809478101598</v>
      </c>
      <c r="C842" s="15">
        <v>2.1410852812512502</v>
      </c>
      <c r="D842" s="15">
        <v>4.0588727728967298</v>
      </c>
      <c r="E842" s="15">
        <v>2.4240280076095799</v>
      </c>
      <c r="F842" s="15">
        <v>0</v>
      </c>
      <c r="G842" s="15">
        <v>0</v>
      </c>
      <c r="H842" s="15">
        <v>0</v>
      </c>
      <c r="I842" s="15">
        <v>0</v>
      </c>
      <c r="J842" s="15">
        <v>5.0010513557166503</v>
      </c>
      <c r="K842" s="15">
        <v>4.65395427557812</v>
      </c>
      <c r="L842" s="15">
        <v>4.3707336092732598</v>
      </c>
      <c r="M842" s="15">
        <v>2.8628181205028</v>
      </c>
      <c r="N842" s="15">
        <v>2.5907685165520098</v>
      </c>
      <c r="O842" s="15">
        <v>4.0072131800574997</v>
      </c>
      <c r="P842" s="15">
        <v>4.6599934781749397</v>
      </c>
      <c r="Q842" s="15">
        <v>4.1259351698935696</v>
      </c>
      <c r="R842" s="15">
        <v>1.7240559104462501</v>
      </c>
      <c r="S842" s="15">
        <v>0.51329779247326901</v>
      </c>
      <c r="T842" s="15">
        <v>0.154480324417863</v>
      </c>
      <c r="U842" s="15">
        <v>0.290811147047841</v>
      </c>
      <c r="V842" s="15">
        <v>0</v>
      </c>
      <c r="W842" s="15">
        <v>0</v>
      </c>
      <c r="X842" s="15">
        <v>1.1772908597877201</v>
      </c>
      <c r="Y842" s="15">
        <v>0.123883064813909</v>
      </c>
      <c r="Z842" s="15">
        <v>2.28002378225849E-2</v>
      </c>
      <c r="AA842" s="15">
        <v>-0.19079849326221701</v>
      </c>
      <c r="AB842" s="15">
        <v>0.15645559059926401</v>
      </c>
      <c r="AC842" s="15">
        <v>7.9620752134663395E-2</v>
      </c>
      <c r="AE842">
        <f t="array" ref="AE842">IF(COUNTIF('Cost regression results'!$H$7:$H$10,1)=0,EXP(SUMPRODUCT(--B842:AC842,TRANSPOSE('Cost regression results'!$H$3:$H$30)))/(1+EXP(SUMPRODUCT(--B842:AC842,TRANSPOSE('Cost regression results'!$H$3:$H$30)))),1)</f>
        <v>0.10682783943391583</v>
      </c>
      <c r="AF842">
        <f>'cost part 2 bs coef'!AE842</f>
        <v>2463.2849213307354</v>
      </c>
      <c r="AG842">
        <f t="shared" si="13"/>
        <v>263.14740605590578</v>
      </c>
    </row>
    <row r="843" spans="1:33" x14ac:dyDescent="0.3">
      <c r="A843">
        <v>842</v>
      </c>
      <c r="B843" s="15">
        <v>-2.2185052997993302</v>
      </c>
      <c r="C843" s="15">
        <v>2.2309163647329902</v>
      </c>
      <c r="D843" s="15">
        <v>3.4243673754538202</v>
      </c>
      <c r="E843" s="15">
        <v>2.7101769396768001</v>
      </c>
      <c r="F843" s="15">
        <v>0</v>
      </c>
      <c r="G843" s="15">
        <v>0</v>
      </c>
      <c r="H843" s="15">
        <v>0</v>
      </c>
      <c r="I843" s="15">
        <v>0</v>
      </c>
      <c r="J843" s="15">
        <v>4.7828151396370604</v>
      </c>
      <c r="K843" s="15">
        <v>4.4220331129982604</v>
      </c>
      <c r="L843" s="15">
        <v>4.1919518289852604</v>
      </c>
      <c r="M843" s="15">
        <v>2.7449796468812799</v>
      </c>
      <c r="N843" s="15">
        <v>2.6494703551319398</v>
      </c>
      <c r="O843" s="15">
        <v>4.0188806757444802</v>
      </c>
      <c r="P843" s="15">
        <v>4.7020734074621098</v>
      </c>
      <c r="Q843" s="15">
        <v>3.8130058346943598</v>
      </c>
      <c r="R843" s="15">
        <v>2.0714383067778899</v>
      </c>
      <c r="S843" s="15">
        <v>0.57743013297368895</v>
      </c>
      <c r="T843" s="15">
        <v>0.17185032308755899</v>
      </c>
      <c r="U843" s="15">
        <v>0.27870610082904901</v>
      </c>
      <c r="V843" s="15">
        <v>0</v>
      </c>
      <c r="W843" s="15">
        <v>0</v>
      </c>
      <c r="X843" s="15">
        <v>1.0573980313373099</v>
      </c>
      <c r="Y843" s="15">
        <v>0.115734656709508</v>
      </c>
      <c r="Z843" s="15">
        <v>2.2707580324024399E-2</v>
      </c>
      <c r="AA843" s="15">
        <v>-0.21712690204882901</v>
      </c>
      <c r="AB843" s="15">
        <v>0.101511374173927</v>
      </c>
      <c r="AC843" s="15">
        <v>9.4572059656522101E-2</v>
      </c>
      <c r="AE843">
        <f t="array" ref="AE843">IF(COUNTIF('Cost regression results'!$H$7:$H$10,1)=0,EXP(SUMPRODUCT(--B843:AC843,TRANSPOSE('Cost regression results'!$H$3:$H$30)))/(1+EXP(SUMPRODUCT(--B843:AC843,TRANSPOSE('Cost regression results'!$H$3:$H$30)))),1)</f>
        <v>0.11279037443633209</v>
      </c>
      <c r="AF843">
        <f>'cost part 2 bs coef'!AE843</f>
        <v>2496.8598721182566</v>
      </c>
      <c r="AG843">
        <f t="shared" si="13"/>
        <v>281.62175989127041</v>
      </c>
    </row>
    <row r="844" spans="1:33" x14ac:dyDescent="0.3">
      <c r="A844">
        <v>843</v>
      </c>
      <c r="B844" s="15">
        <v>-2.2974762215389899</v>
      </c>
      <c r="C844" s="15">
        <v>1.9819012597191901</v>
      </c>
      <c r="D844" s="15">
        <v>3.8660698481907199</v>
      </c>
      <c r="E844" s="15">
        <v>2.6214279964584501</v>
      </c>
      <c r="F844" s="15">
        <v>0</v>
      </c>
      <c r="G844" s="15">
        <v>0</v>
      </c>
      <c r="H844" s="15">
        <v>0</v>
      </c>
      <c r="I844" s="15">
        <v>0</v>
      </c>
      <c r="J844" s="15">
        <v>4.9304844839641202</v>
      </c>
      <c r="K844" s="15">
        <v>4.5076597670004297</v>
      </c>
      <c r="L844" s="15">
        <v>4.5977670340398902</v>
      </c>
      <c r="M844" s="15">
        <v>2.2221926376810601</v>
      </c>
      <c r="N844" s="15">
        <v>2.3069191624765999</v>
      </c>
      <c r="O844" s="15">
        <v>4.1136456778558497</v>
      </c>
      <c r="P844" s="15">
        <v>4.7422534690037104</v>
      </c>
      <c r="Q844" s="15">
        <v>3.7754206560469701</v>
      </c>
      <c r="R844" s="15">
        <v>2.7376888437161</v>
      </c>
      <c r="S844" s="15">
        <v>0.64888207388320795</v>
      </c>
      <c r="T844" s="15">
        <v>0.13292361205261399</v>
      </c>
      <c r="U844" s="15">
        <v>0.26517378660507201</v>
      </c>
      <c r="V844" s="15">
        <v>0</v>
      </c>
      <c r="W844" s="15">
        <v>0</v>
      </c>
      <c r="X844" s="15">
        <v>0.98236961192456196</v>
      </c>
      <c r="Y844" s="15">
        <v>0.116212359293319</v>
      </c>
      <c r="Z844" s="15">
        <v>2.6092225024510599E-2</v>
      </c>
      <c r="AA844" s="15">
        <v>-0.14630548694335199</v>
      </c>
      <c r="AB844" s="15">
        <v>0.14136631371771199</v>
      </c>
      <c r="AC844" s="15">
        <v>7.0557293751207104E-2</v>
      </c>
      <c r="AE844">
        <f t="array" ref="AE844">IF(COUNTIF('Cost regression results'!$H$7:$H$10,1)=0,EXP(SUMPRODUCT(--B844:AC844,TRANSPOSE('Cost regression results'!$H$3:$H$30)))/(1+EXP(SUMPRODUCT(--B844:AC844,TRANSPOSE('Cost regression results'!$H$3:$H$30)))),1)</f>
        <v>0.10130416019938414</v>
      </c>
      <c r="AF844">
        <f>'cost part 2 bs coef'!AE844</f>
        <v>2447.6982363571042</v>
      </c>
      <c r="AG844">
        <f t="shared" si="13"/>
        <v>247.96201425567011</v>
      </c>
    </row>
    <row r="845" spans="1:33" x14ac:dyDescent="0.3">
      <c r="A845">
        <v>844</v>
      </c>
      <c r="B845" s="15">
        <v>-2.2041126062123602</v>
      </c>
      <c r="C845" s="15">
        <v>2.0365731199089998</v>
      </c>
      <c r="D845" s="15">
        <v>3.8343289591749201</v>
      </c>
      <c r="E845" s="15">
        <v>2.7523003401549202</v>
      </c>
      <c r="F845" s="15">
        <v>0</v>
      </c>
      <c r="G845" s="15">
        <v>0</v>
      </c>
      <c r="H845" s="15">
        <v>0</v>
      </c>
      <c r="I845" s="15">
        <v>0</v>
      </c>
      <c r="J845" s="15">
        <v>5.1710712970077299</v>
      </c>
      <c r="K845" s="15">
        <v>4.3752976498182701</v>
      </c>
      <c r="L845" s="15">
        <v>4.7559006717312204</v>
      </c>
      <c r="M845" s="15">
        <v>2.4838165738862301</v>
      </c>
      <c r="N845" s="15">
        <v>2.6906820447942499</v>
      </c>
      <c r="O845" s="15">
        <v>4.0957742901474701</v>
      </c>
      <c r="P845" s="15">
        <v>4.4953028743236896</v>
      </c>
      <c r="Q845" s="15">
        <v>3.86808741704293</v>
      </c>
      <c r="R845" s="15">
        <v>1.1598877758205499</v>
      </c>
      <c r="S845" s="15">
        <v>0.63645600315823203</v>
      </c>
      <c r="T845" s="15">
        <v>0.14533408991157101</v>
      </c>
      <c r="U845" s="15">
        <v>0.36180252291861897</v>
      </c>
      <c r="V845" s="15">
        <v>0</v>
      </c>
      <c r="W845" s="15">
        <v>0</v>
      </c>
      <c r="X845" s="15">
        <v>1.00232136956215</v>
      </c>
      <c r="Y845" s="15">
        <v>8.7587885439978901E-3</v>
      </c>
      <c r="Z845" s="15">
        <v>2.2000427578850099E-2</v>
      </c>
      <c r="AA845" s="15">
        <v>-0.14950268434705799</v>
      </c>
      <c r="AB845" s="15">
        <v>9.2493462026724496E-2</v>
      </c>
      <c r="AC845" s="15">
        <v>9.4845826863863697E-2</v>
      </c>
      <c r="AE845">
        <f t="array" ref="AE845">IF(COUNTIF('Cost regression results'!$H$7:$H$10,1)=0,EXP(SUMPRODUCT(--B845:AC845,TRANSPOSE('Cost regression results'!$H$3:$H$30)))/(1+EXP(SUMPRODUCT(--B845:AC845,TRANSPOSE('Cost regression results'!$H$3:$H$30)))),1)</f>
        <v>0.11163195128337292</v>
      </c>
      <c r="AF845">
        <f>'cost part 2 bs coef'!AE845</f>
        <v>2487.1799475217576</v>
      </c>
      <c r="AG845">
        <f t="shared" si="13"/>
        <v>277.64875073473087</v>
      </c>
    </row>
    <row r="846" spans="1:33" x14ac:dyDescent="0.3">
      <c r="A846">
        <v>845</v>
      </c>
      <c r="B846" s="15">
        <v>-2.2093555339159701</v>
      </c>
      <c r="C846" s="15">
        <v>2.0103289089828</v>
      </c>
      <c r="D846" s="15">
        <v>3.9450735084202302</v>
      </c>
      <c r="E846" s="15">
        <v>2.4746982265077602</v>
      </c>
      <c r="F846" s="15">
        <v>0</v>
      </c>
      <c r="G846" s="15">
        <v>0</v>
      </c>
      <c r="H846" s="15">
        <v>0</v>
      </c>
      <c r="I846" s="15">
        <v>0</v>
      </c>
      <c r="J846" s="15">
        <v>4.3946366751573303</v>
      </c>
      <c r="K846" s="15">
        <v>4.3716320002763496</v>
      </c>
      <c r="L846" s="15">
        <v>3.9870452221430801</v>
      </c>
      <c r="M846" s="15">
        <v>3.1627846915020599</v>
      </c>
      <c r="N846" s="15">
        <v>2.2613529644900101</v>
      </c>
      <c r="O846" s="15">
        <v>4.0387917164799703</v>
      </c>
      <c r="P846" s="15">
        <v>4.67666610715942</v>
      </c>
      <c r="Q846" s="15">
        <v>3.80008861180354</v>
      </c>
      <c r="R846" s="15">
        <v>1.3359834726461499</v>
      </c>
      <c r="S846" s="15">
        <v>0.48045975079371001</v>
      </c>
      <c r="T846" s="15">
        <v>0.20001657518136201</v>
      </c>
      <c r="U846" s="15">
        <v>0.288063671307279</v>
      </c>
      <c r="V846" s="15">
        <v>0</v>
      </c>
      <c r="W846" s="15">
        <v>0</v>
      </c>
      <c r="X846" s="15">
        <v>0.984894801313416</v>
      </c>
      <c r="Y846" s="15">
        <v>9.9051799091560394E-2</v>
      </c>
      <c r="Z846" s="15">
        <v>2.2326239604216199E-2</v>
      </c>
      <c r="AA846" s="15">
        <v>-0.26657424464190199</v>
      </c>
      <c r="AB846" s="15">
        <v>0.156221779814463</v>
      </c>
      <c r="AC846" s="15">
        <v>7.89822592844453E-2</v>
      </c>
      <c r="AE846">
        <f t="array" ref="AE846">IF(COUNTIF('Cost regression results'!$H$7:$H$10,1)=0,EXP(SUMPRODUCT(--B846:AC846,TRANSPOSE('Cost regression results'!$H$3:$H$30)))/(1+EXP(SUMPRODUCT(--B846:AC846,TRANSPOSE('Cost regression results'!$H$3:$H$30)))),1)</f>
        <v>0.1166063347976314</v>
      </c>
      <c r="AF846">
        <f>'cost part 2 bs coef'!AE846</f>
        <v>2429.4550875382915</v>
      </c>
      <c r="AG846">
        <f t="shared" si="13"/>
        <v>283.28985331329892</v>
      </c>
    </row>
    <row r="847" spans="1:33" x14ac:dyDescent="0.3">
      <c r="A847">
        <v>846</v>
      </c>
      <c r="B847" s="15">
        <v>-2.2847476125516599</v>
      </c>
      <c r="C847" s="15">
        <v>1.9710022614888301</v>
      </c>
      <c r="D847" s="15">
        <v>2.9598903495834801</v>
      </c>
      <c r="E847" s="15">
        <v>2.2775646504757501</v>
      </c>
      <c r="F847" s="15">
        <v>0</v>
      </c>
      <c r="G847" s="15">
        <v>0</v>
      </c>
      <c r="H847" s="15">
        <v>0</v>
      </c>
      <c r="I847" s="15">
        <v>0</v>
      </c>
      <c r="J847" s="15">
        <v>4.3821907987764996</v>
      </c>
      <c r="K847" s="15">
        <v>4.1620831373728402</v>
      </c>
      <c r="L847" s="15">
        <v>4.3527156817543</v>
      </c>
      <c r="M847" s="15">
        <v>2.70237585027354</v>
      </c>
      <c r="N847" s="15">
        <v>2.53795123981687</v>
      </c>
      <c r="O847" s="15">
        <v>3.6991506391850302</v>
      </c>
      <c r="P847" s="15">
        <v>4.4978020014818698</v>
      </c>
      <c r="Q847" s="15">
        <v>3.6540745724330601</v>
      </c>
      <c r="R847" s="15">
        <v>1.95666695708998</v>
      </c>
      <c r="S847" s="15">
        <v>0.70275720805642194</v>
      </c>
      <c r="T847" s="15">
        <v>0.122970342464771</v>
      </c>
      <c r="U847" s="15">
        <v>0.28090589599926302</v>
      </c>
      <c r="V847" s="15">
        <v>0</v>
      </c>
      <c r="W847" s="15">
        <v>0</v>
      </c>
      <c r="X847" s="15">
        <v>1.10728874752494</v>
      </c>
      <c r="Y847" s="15">
        <v>9.8106082703727102E-2</v>
      </c>
      <c r="Z847" s="15">
        <v>2.2965611460864999E-2</v>
      </c>
      <c r="AA847" s="15">
        <v>-0.169389334223775</v>
      </c>
      <c r="AB847" s="15">
        <v>0.14397556083006599</v>
      </c>
      <c r="AC847" s="15">
        <v>0.12933791185685101</v>
      </c>
      <c r="AE847">
        <f t="array" ref="AE847">IF(COUNTIF('Cost regression results'!$H$7:$H$10,1)=0,EXP(SUMPRODUCT(--B847:AC847,TRANSPOSE('Cost regression results'!$H$3:$H$30)))/(1+EXP(SUMPRODUCT(--B847:AC847,TRANSPOSE('Cost regression results'!$H$3:$H$30)))),1)</f>
        <v>0.10175698326401009</v>
      </c>
      <c r="AF847">
        <f>'cost part 2 bs coef'!AE847</f>
        <v>2475.3547054688565</v>
      </c>
      <c r="AG847">
        <f t="shared" si="13"/>
        <v>251.88462733688306</v>
      </c>
    </row>
    <row r="848" spans="1:33" x14ac:dyDescent="0.3">
      <c r="A848">
        <v>847</v>
      </c>
      <c r="B848" s="15">
        <v>-2.1727820206286901</v>
      </c>
      <c r="C848" s="15">
        <v>2.0021677173971399</v>
      </c>
      <c r="D848" s="15">
        <v>3.58538992449397</v>
      </c>
      <c r="E848" s="15">
        <v>2.7560709736833302</v>
      </c>
      <c r="F848" s="15">
        <v>0</v>
      </c>
      <c r="G848" s="15">
        <v>0</v>
      </c>
      <c r="H848" s="15">
        <v>0</v>
      </c>
      <c r="I848" s="15">
        <v>0</v>
      </c>
      <c r="J848" s="15">
        <v>4.7681890316465703</v>
      </c>
      <c r="K848" s="15">
        <v>4.2739308171369101</v>
      </c>
      <c r="L848" s="15">
        <v>4.5012825170469997</v>
      </c>
      <c r="M848" s="15">
        <v>2.5035790379615399</v>
      </c>
      <c r="N848" s="15">
        <v>2.3778378173805002</v>
      </c>
      <c r="O848" s="15">
        <v>4.1832208917617404</v>
      </c>
      <c r="P848" s="15">
        <v>4.7191497908363802</v>
      </c>
      <c r="Q848" s="15">
        <v>3.9194194325997</v>
      </c>
      <c r="R848" s="15">
        <v>1.6682956970601801</v>
      </c>
      <c r="S848" s="15">
        <v>0.64285965049013105</v>
      </c>
      <c r="T848" s="15">
        <v>0.17656327052766299</v>
      </c>
      <c r="U848" s="15">
        <v>0.28748683407578202</v>
      </c>
      <c r="V848" s="15">
        <v>0</v>
      </c>
      <c r="W848" s="15">
        <v>0</v>
      </c>
      <c r="X848" s="15">
        <v>0.88462843921131695</v>
      </c>
      <c r="Y848" s="15">
        <v>4.9795877268711097E-2</v>
      </c>
      <c r="Z848" s="15">
        <v>2.1106411076595898E-2</v>
      </c>
      <c r="AA848" s="15">
        <v>-0.20780715788537599</v>
      </c>
      <c r="AB848" s="15">
        <v>0.127976069951556</v>
      </c>
      <c r="AC848" s="15">
        <v>8.3905415623625995E-2</v>
      </c>
      <c r="AE848">
        <f t="array" ref="AE848">IF(COUNTIF('Cost regression results'!$H$7:$H$10,1)=0,EXP(SUMPRODUCT(--B848:AC848,TRANSPOSE('Cost regression results'!$H$3:$H$30)))/(1+EXP(SUMPRODUCT(--B848:AC848,TRANSPOSE('Cost regression results'!$H$3:$H$30)))),1)</f>
        <v>0.11805352573456619</v>
      </c>
      <c r="AF848">
        <f>'cost part 2 bs coef'!AE848</f>
        <v>2615.5047693311849</v>
      </c>
      <c r="AG848">
        <f t="shared" si="13"/>
        <v>308.76955959511963</v>
      </c>
    </row>
    <row r="849" spans="1:33" x14ac:dyDescent="0.3">
      <c r="A849">
        <v>848</v>
      </c>
      <c r="B849" s="15">
        <v>-2.1514718783054199</v>
      </c>
      <c r="C849" s="15">
        <v>2.3384235351157101</v>
      </c>
      <c r="D849" s="15">
        <v>3.8050073506566999</v>
      </c>
      <c r="E849" s="15">
        <v>2.6865206994459099</v>
      </c>
      <c r="F849" s="15">
        <v>0</v>
      </c>
      <c r="G849" s="15">
        <v>0</v>
      </c>
      <c r="H849" s="15">
        <v>0</v>
      </c>
      <c r="I849" s="15">
        <v>0</v>
      </c>
      <c r="J849" s="15">
        <v>4.5387858318090801</v>
      </c>
      <c r="K849" s="15">
        <v>3.9901110952050098</v>
      </c>
      <c r="L849" s="15">
        <v>3.9250828382584801</v>
      </c>
      <c r="M849" s="15">
        <v>2.7685845730296501</v>
      </c>
      <c r="N849" s="15">
        <v>2.32302153721669</v>
      </c>
      <c r="O849" s="15">
        <v>4.0619476517065403</v>
      </c>
      <c r="P849" s="15">
        <v>4.5612089973988503</v>
      </c>
      <c r="Q849" s="15">
        <v>3.9031902711836799</v>
      </c>
      <c r="R849" s="15">
        <v>1.43238950580729</v>
      </c>
      <c r="S849" s="15">
        <v>0.54694612137120402</v>
      </c>
      <c r="T849" s="15">
        <v>8.2539338401632703E-2</v>
      </c>
      <c r="U849" s="15">
        <v>0.27794256770877701</v>
      </c>
      <c r="V849" s="15">
        <v>0</v>
      </c>
      <c r="W849" s="15">
        <v>0</v>
      </c>
      <c r="X849" s="15">
        <v>0.82986024417749404</v>
      </c>
      <c r="Y849" s="15">
        <v>8.5537175388228803E-2</v>
      </c>
      <c r="Z849" s="15">
        <v>2.32717431093462E-2</v>
      </c>
      <c r="AA849" s="15">
        <v>-0.21406650999601201</v>
      </c>
      <c r="AB849" s="15">
        <v>0.118846265192737</v>
      </c>
      <c r="AC849" s="15">
        <v>0.102259346441522</v>
      </c>
      <c r="AE849">
        <f t="array" ref="AE849">IF(COUNTIF('Cost regression results'!$H$7:$H$10,1)=0,EXP(SUMPRODUCT(--B849:AC849,TRANSPOSE('Cost regression results'!$H$3:$H$30)))/(1+EXP(SUMPRODUCT(--B849:AC849,TRANSPOSE('Cost regression results'!$H$3:$H$30)))),1)</f>
        <v>0.11054140899815362</v>
      </c>
      <c r="AF849">
        <f>'cost part 2 bs coef'!AE849</f>
        <v>2575.6152354731475</v>
      </c>
      <c r="AG849">
        <f t="shared" si="13"/>
        <v>284.71213716631297</v>
      </c>
    </row>
    <row r="850" spans="1:33" x14ac:dyDescent="0.3">
      <c r="A850">
        <v>849</v>
      </c>
      <c r="B850" s="15">
        <v>-2.2537238241059701</v>
      </c>
      <c r="C850" s="15">
        <v>2.1129972213434498</v>
      </c>
      <c r="D850" s="15">
        <v>3.65511389695983</v>
      </c>
      <c r="E850" s="15">
        <v>2.7897370121138101</v>
      </c>
      <c r="F850" s="15">
        <v>0</v>
      </c>
      <c r="G850" s="15">
        <v>0</v>
      </c>
      <c r="H850" s="15">
        <v>0</v>
      </c>
      <c r="I850" s="15">
        <v>0</v>
      </c>
      <c r="J850" s="15">
        <v>5.1043924562516603</v>
      </c>
      <c r="K850" s="15">
        <v>4.6199144359062503</v>
      </c>
      <c r="L850" s="15">
        <v>4.0795195051326596</v>
      </c>
      <c r="M850" s="15">
        <v>2.7476648206310701</v>
      </c>
      <c r="N850" s="15">
        <v>2.2702310343937802</v>
      </c>
      <c r="O850" s="15">
        <v>3.87259368848482</v>
      </c>
      <c r="P850" s="15">
        <v>5.0177318086738696</v>
      </c>
      <c r="Q850" s="15">
        <v>3.89210779913497</v>
      </c>
      <c r="R850" s="15">
        <v>1.73685084243273</v>
      </c>
      <c r="S850" s="15">
        <v>0.73128978417107804</v>
      </c>
      <c r="T850" s="15">
        <v>0.1001673974561</v>
      </c>
      <c r="U850" s="15">
        <v>0.32308245911030697</v>
      </c>
      <c r="V850" s="15">
        <v>0</v>
      </c>
      <c r="W850" s="15">
        <v>0</v>
      </c>
      <c r="X850" s="15">
        <v>1.07504970267011</v>
      </c>
      <c r="Y850" s="15">
        <v>0.100144436868736</v>
      </c>
      <c r="Z850" s="15">
        <v>2.1532113722411601E-2</v>
      </c>
      <c r="AA850" s="15">
        <v>-0.16976584974949799</v>
      </c>
      <c r="AB850" s="15">
        <v>0.16222289530443201</v>
      </c>
      <c r="AC850" s="15">
        <v>8.6090150457553694E-2</v>
      </c>
      <c r="AE850">
        <f t="array" ref="AE850">IF(COUNTIF('Cost regression results'!$H$7:$H$10,1)=0,EXP(SUMPRODUCT(--B850:AC850,TRANSPOSE('Cost regression results'!$H$3:$H$30)))/(1+EXP(SUMPRODUCT(--B850:AC850,TRANSPOSE('Cost regression results'!$H$3:$H$30)))),1)</f>
        <v>0.1026032092157667</v>
      </c>
      <c r="AF850">
        <f>'cost part 2 bs coef'!AE850</f>
        <v>2551.418420597458</v>
      </c>
      <c r="AG850">
        <f t="shared" si="13"/>
        <v>261.78371800552202</v>
      </c>
    </row>
    <row r="851" spans="1:33" x14ac:dyDescent="0.3">
      <c r="A851">
        <v>850</v>
      </c>
      <c r="B851" s="15">
        <v>-2.2193491203076898</v>
      </c>
      <c r="C851" s="15">
        <v>2.5039095395431099</v>
      </c>
      <c r="D851" s="15">
        <v>3.5683289172192199</v>
      </c>
      <c r="E851" s="15">
        <v>2.72916992179012</v>
      </c>
      <c r="F851" s="15">
        <v>0</v>
      </c>
      <c r="G851" s="15">
        <v>0</v>
      </c>
      <c r="H851" s="15">
        <v>0</v>
      </c>
      <c r="I851" s="15">
        <v>0</v>
      </c>
      <c r="J851" s="15">
        <v>5.1422462436257996</v>
      </c>
      <c r="K851" s="15">
        <v>4.6388494501123096</v>
      </c>
      <c r="L851" s="15">
        <v>4.3915068481795902</v>
      </c>
      <c r="M851" s="15">
        <v>2.7142256885384399</v>
      </c>
      <c r="N851" s="15">
        <v>2.3023835486062998</v>
      </c>
      <c r="O851" s="15">
        <v>4.0501124235618899</v>
      </c>
      <c r="P851" s="15">
        <v>4.71546320968024</v>
      </c>
      <c r="Q851" s="15">
        <v>3.9297035754185701</v>
      </c>
      <c r="R851" s="15">
        <v>1.7104647415707399</v>
      </c>
      <c r="S851" s="15">
        <v>0.80873515945469199</v>
      </c>
      <c r="T851" s="15">
        <v>0.19832147706106701</v>
      </c>
      <c r="U851" s="15">
        <v>0.29851690614719101</v>
      </c>
      <c r="V851" s="15">
        <v>0</v>
      </c>
      <c r="W851" s="15">
        <v>0</v>
      </c>
      <c r="X851" s="15">
        <v>1.02402729798973</v>
      </c>
      <c r="Y851" s="15">
        <v>0.103656720335544</v>
      </c>
      <c r="Z851" s="15">
        <v>2.36529688996777E-2</v>
      </c>
      <c r="AA851" s="15">
        <v>-0.201735473060389</v>
      </c>
      <c r="AB851" s="15">
        <v>6.2024905137093099E-2</v>
      </c>
      <c r="AC851" s="15">
        <v>4.6425728472267197E-2</v>
      </c>
      <c r="AE851">
        <f t="array" ref="AE851">IF(COUNTIF('Cost regression results'!$H$7:$H$10,1)=0,EXP(SUMPRODUCT(--B851:AC851,TRANSPOSE('Cost regression results'!$H$3:$H$30)))/(1+EXP(SUMPRODUCT(--B851:AC851,TRANSPOSE('Cost regression results'!$H$3:$H$30)))),1)</f>
        <v>0.11531289986015129</v>
      </c>
      <c r="AF851">
        <f>'cost part 2 bs coef'!AE851</f>
        <v>2463.1895114334548</v>
      </c>
      <c r="AG851">
        <f t="shared" si="13"/>
        <v>284.03752546850097</v>
      </c>
    </row>
    <row r="852" spans="1:33" x14ac:dyDescent="0.3">
      <c r="A852">
        <v>851</v>
      </c>
      <c r="B852" s="15">
        <v>-2.24510002011806</v>
      </c>
      <c r="C852" s="15">
        <v>2.0909531402008601</v>
      </c>
      <c r="D852" s="15">
        <v>3.60955624800284</v>
      </c>
      <c r="E852" s="15">
        <v>2.7083919043576801</v>
      </c>
      <c r="F852" s="15">
        <v>0</v>
      </c>
      <c r="G852" s="15">
        <v>0</v>
      </c>
      <c r="H852" s="15">
        <v>0</v>
      </c>
      <c r="I852" s="15">
        <v>0</v>
      </c>
      <c r="J852" s="15">
        <v>4.7950819919584697</v>
      </c>
      <c r="K852" s="15">
        <v>4.2452326090701202</v>
      </c>
      <c r="L852" s="15">
        <v>4.6629369360708903</v>
      </c>
      <c r="M852" s="15">
        <v>3.0464658134652098</v>
      </c>
      <c r="N852" s="15">
        <v>2.58463217752041</v>
      </c>
      <c r="O852" s="15">
        <v>4.24426856427944</v>
      </c>
      <c r="P852" s="15">
        <v>3.7261736911592198</v>
      </c>
      <c r="Q852" s="15">
        <v>3.8928014259278001</v>
      </c>
      <c r="R852" s="15">
        <v>1.4881271985057101</v>
      </c>
      <c r="S852" s="15">
        <v>0.59412772867743302</v>
      </c>
      <c r="T852" s="15">
        <v>0.180317976280196</v>
      </c>
      <c r="U852" s="15">
        <v>0.21370222030004199</v>
      </c>
      <c r="V852" s="15">
        <v>0</v>
      </c>
      <c r="W852" s="15">
        <v>0</v>
      </c>
      <c r="X852" s="15">
        <v>1.0036207971915201</v>
      </c>
      <c r="Y852" s="15">
        <v>0.13991766078628201</v>
      </c>
      <c r="Z852" s="15">
        <v>2.10202061467691E-2</v>
      </c>
      <c r="AA852" s="15">
        <v>-0.169451964686573</v>
      </c>
      <c r="AB852" s="15">
        <v>2.8839856498130801E-2</v>
      </c>
      <c r="AC852" s="15">
        <v>0.12772226786208499</v>
      </c>
      <c r="AE852">
        <f t="array" ref="AE852">IF(COUNTIF('Cost regression results'!$H$7:$H$10,1)=0,EXP(SUMPRODUCT(--B852:AC852,TRANSPOSE('Cost regression results'!$H$3:$H$30)))/(1+EXP(SUMPRODUCT(--B852:AC852,TRANSPOSE('Cost regression results'!$H$3:$H$30)))),1)</f>
        <v>0.11110571404449741</v>
      </c>
      <c r="AF852">
        <f>'cost part 2 bs coef'!AE852</f>
        <v>2484.9416351400037</v>
      </c>
      <c r="AG852">
        <f t="shared" si="13"/>
        <v>276.09121473113106</v>
      </c>
    </row>
    <row r="853" spans="1:33" x14ac:dyDescent="0.3">
      <c r="A853">
        <v>852</v>
      </c>
      <c r="B853" s="15">
        <v>-2.25978726864279</v>
      </c>
      <c r="C853" s="15">
        <v>2.2387163719026399</v>
      </c>
      <c r="D853" s="15">
        <v>3.4303230125400499</v>
      </c>
      <c r="E853" s="15">
        <v>2.36456374209402</v>
      </c>
      <c r="F853" s="15">
        <v>0</v>
      </c>
      <c r="G853" s="15">
        <v>0</v>
      </c>
      <c r="H853" s="15">
        <v>0</v>
      </c>
      <c r="I853" s="15">
        <v>0</v>
      </c>
      <c r="J853" s="15">
        <v>4.8940272110479297</v>
      </c>
      <c r="K853" s="15">
        <v>4.15613781774658</v>
      </c>
      <c r="L853" s="15">
        <v>4.4312219133903596</v>
      </c>
      <c r="M853" s="15">
        <v>3.25099779936511</v>
      </c>
      <c r="N853" s="15">
        <v>2.5235496119049601</v>
      </c>
      <c r="O853" s="15">
        <v>4.0971040849992404</v>
      </c>
      <c r="P853" s="15">
        <v>4.4607639733106002</v>
      </c>
      <c r="Q853" s="15">
        <v>4.1323052934542197</v>
      </c>
      <c r="R853" s="15">
        <v>1.42152937300507</v>
      </c>
      <c r="S853" s="15">
        <v>0.52744620776698703</v>
      </c>
      <c r="T853" s="15">
        <v>0.16172137610121401</v>
      </c>
      <c r="U853" s="15">
        <v>0.26381954279608399</v>
      </c>
      <c r="V853" s="15">
        <v>0</v>
      </c>
      <c r="W853" s="15">
        <v>0</v>
      </c>
      <c r="X853" s="15">
        <v>1.0213566909023499</v>
      </c>
      <c r="Y853" s="15">
        <v>9.69785711791879E-2</v>
      </c>
      <c r="Z853" s="15">
        <v>2.34308886485473E-2</v>
      </c>
      <c r="AA853" s="15">
        <v>-0.216575678336553</v>
      </c>
      <c r="AB853" s="15">
        <v>0.16284043071548701</v>
      </c>
      <c r="AC853" s="15">
        <v>8.0102823636387099E-2</v>
      </c>
      <c r="AE853">
        <f t="array" ref="AE853">IF(COUNTIF('Cost regression results'!$H$7:$H$10,1)=0,EXP(SUMPRODUCT(--B853:AC853,TRANSPOSE('Cost regression results'!$H$3:$H$30)))/(1+EXP(SUMPRODUCT(--B853:AC853,TRANSPOSE('Cost regression results'!$H$3:$H$30)))),1)</f>
        <v>0.10769858734195199</v>
      </c>
      <c r="AF853">
        <f>'cost part 2 bs coef'!AE853</f>
        <v>2581.1358913573445</v>
      </c>
      <c r="AG853">
        <f t="shared" si="13"/>
        <v>277.9846892367961</v>
      </c>
    </row>
    <row r="854" spans="1:33" x14ac:dyDescent="0.3">
      <c r="A854">
        <v>853</v>
      </c>
      <c r="B854" s="15">
        <v>-2.1580126946215299</v>
      </c>
      <c r="C854" s="15">
        <v>2.0702312845036999</v>
      </c>
      <c r="D854" s="15">
        <v>3.1496590270692901</v>
      </c>
      <c r="E854" s="15">
        <v>2.5492698087465699</v>
      </c>
      <c r="F854" s="15">
        <v>0</v>
      </c>
      <c r="G854" s="15">
        <v>0</v>
      </c>
      <c r="H854" s="15">
        <v>0</v>
      </c>
      <c r="I854" s="15">
        <v>0</v>
      </c>
      <c r="J854" s="15">
        <v>5.0087703623284998</v>
      </c>
      <c r="K854" s="15">
        <v>4.4876069145147204</v>
      </c>
      <c r="L854" s="15">
        <v>4.2294913925297397</v>
      </c>
      <c r="M854" s="15">
        <v>2.6055696257521399</v>
      </c>
      <c r="N854" s="15">
        <v>2.6519249559516198</v>
      </c>
      <c r="O854" s="15">
        <v>4.0433574102216898</v>
      </c>
      <c r="P854" s="15">
        <v>4.1094731584814204</v>
      </c>
      <c r="Q854" s="15">
        <v>3.9631630262097</v>
      </c>
      <c r="R854" s="15">
        <v>1.54798843690729</v>
      </c>
      <c r="S854" s="15">
        <v>0.66755994052815104</v>
      </c>
      <c r="T854" s="15">
        <v>0.102322593638735</v>
      </c>
      <c r="U854" s="15">
        <v>0.229410938068311</v>
      </c>
      <c r="V854" s="15">
        <v>0</v>
      </c>
      <c r="W854" s="15">
        <v>0</v>
      </c>
      <c r="X854" s="15">
        <v>1.1039003336762601</v>
      </c>
      <c r="Y854" s="15">
        <v>5.6375762648868101E-2</v>
      </c>
      <c r="Z854" s="15">
        <v>2.33123893907222E-2</v>
      </c>
      <c r="AA854" s="15">
        <v>-0.18856314604267499</v>
      </c>
      <c r="AB854" s="15">
        <v>0.123419956645756</v>
      </c>
      <c r="AC854" s="15">
        <v>0.11403731457925199</v>
      </c>
      <c r="AE854">
        <f t="array" ref="AE854">IF(COUNTIF('Cost regression results'!$H$7:$H$10,1)=0,EXP(SUMPRODUCT(--B854:AC854,TRANSPOSE('Cost regression results'!$H$3:$H$30)))/(1+EXP(SUMPRODUCT(--B854:AC854,TRANSPOSE('Cost regression results'!$H$3:$H$30)))),1)</f>
        <v>0.11184733635153604</v>
      </c>
      <c r="AF854">
        <f>'cost part 2 bs coef'!AE854</f>
        <v>2408.4360878883554</v>
      </c>
      <c r="AG854">
        <f t="shared" si="13"/>
        <v>269.37716120322648</v>
      </c>
    </row>
    <row r="855" spans="1:33" x14ac:dyDescent="0.3">
      <c r="A855">
        <v>854</v>
      </c>
      <c r="B855" s="15">
        <v>-2.1409514199217901</v>
      </c>
      <c r="C855" s="15">
        <v>1.9631595012066001</v>
      </c>
      <c r="D855" s="15">
        <v>3.27787311857599</v>
      </c>
      <c r="E855" s="15">
        <v>2.2554145839460702</v>
      </c>
      <c r="F855" s="15">
        <v>0</v>
      </c>
      <c r="G855" s="15">
        <v>0</v>
      </c>
      <c r="H855" s="15">
        <v>0</v>
      </c>
      <c r="I855" s="15">
        <v>0</v>
      </c>
      <c r="J855" s="15">
        <v>5.4106713729677596</v>
      </c>
      <c r="K855" s="15">
        <v>4.0187011037428597</v>
      </c>
      <c r="L855" s="15">
        <v>3.78733742079018</v>
      </c>
      <c r="M855" s="15">
        <v>2.8842072559347902</v>
      </c>
      <c r="N855" s="15">
        <v>2.68832910871176</v>
      </c>
      <c r="O855" s="15">
        <v>3.9738866658951202</v>
      </c>
      <c r="P855" s="15">
        <v>4.6345281838107102</v>
      </c>
      <c r="Q855" s="15">
        <v>3.61088539485521</v>
      </c>
      <c r="R855" s="15">
        <v>1.89138806104997</v>
      </c>
      <c r="S855" s="15">
        <v>0.37558223050124201</v>
      </c>
      <c r="T855" s="15">
        <v>0.158854561940457</v>
      </c>
      <c r="U855" s="15">
        <v>0.206912983815497</v>
      </c>
      <c r="V855" s="15">
        <v>0</v>
      </c>
      <c r="W855" s="15">
        <v>0</v>
      </c>
      <c r="X855" s="15">
        <v>0.991030570569437</v>
      </c>
      <c r="Y855" s="15">
        <v>7.6416696460897396E-2</v>
      </c>
      <c r="Z855" s="15">
        <v>2.1288965560972199E-2</v>
      </c>
      <c r="AA855" s="15">
        <v>-0.23493977704170799</v>
      </c>
      <c r="AB855" s="15">
        <v>6.6781401557178599E-2</v>
      </c>
      <c r="AC855" s="15">
        <v>0.12581192232122401</v>
      </c>
      <c r="AE855">
        <f t="array" ref="AE855">IF(COUNTIF('Cost regression results'!$H$7:$H$10,1)=0,EXP(SUMPRODUCT(--B855:AC855,TRANSPOSE('Cost regression results'!$H$3:$H$30)))/(1+EXP(SUMPRODUCT(--B855:AC855,TRANSPOSE('Cost regression results'!$H$3:$H$30)))),1)</f>
        <v>0.11951835392997194</v>
      </c>
      <c r="AF855">
        <f>'cost part 2 bs coef'!AE855</f>
        <v>2501.297910554797</v>
      </c>
      <c r="AG855">
        <f t="shared" si="13"/>
        <v>298.95100895798754</v>
      </c>
    </row>
    <row r="856" spans="1:33" x14ac:dyDescent="0.3">
      <c r="A856">
        <v>855</v>
      </c>
      <c r="B856" s="15">
        <v>-2.2130302744612602</v>
      </c>
      <c r="C856" s="15">
        <v>2.3625291890859801</v>
      </c>
      <c r="D856" s="15">
        <v>3.12446737326652</v>
      </c>
      <c r="E856" s="15">
        <v>2.7149507012202698</v>
      </c>
      <c r="F856" s="15">
        <v>0</v>
      </c>
      <c r="G856" s="15">
        <v>0</v>
      </c>
      <c r="H856" s="15">
        <v>0</v>
      </c>
      <c r="I856" s="15">
        <v>0</v>
      </c>
      <c r="J856" s="15">
        <v>4.8460032180649701</v>
      </c>
      <c r="K856" s="15">
        <v>4.2002241569730003</v>
      </c>
      <c r="L856" s="15">
        <v>3.47160531106924</v>
      </c>
      <c r="M856" s="15">
        <v>2.92382116407141</v>
      </c>
      <c r="N856" s="15">
        <v>2.4544999236440899</v>
      </c>
      <c r="O856" s="15">
        <v>4.09675822210757</v>
      </c>
      <c r="P856" s="15">
        <v>3.9603581411333599</v>
      </c>
      <c r="Q856" s="15">
        <v>3.87121987523112</v>
      </c>
      <c r="R856" s="15">
        <v>2.01969621693965</v>
      </c>
      <c r="S856" s="15">
        <v>0.47183441800641002</v>
      </c>
      <c r="T856" s="15">
        <v>0.15368513872970199</v>
      </c>
      <c r="U856" s="15">
        <v>0.28344477463777701</v>
      </c>
      <c r="V856" s="15">
        <v>0</v>
      </c>
      <c r="W856" s="15">
        <v>0</v>
      </c>
      <c r="X856" s="15">
        <v>1.0377415089647899</v>
      </c>
      <c r="Y856" s="15">
        <v>0.12803272939527699</v>
      </c>
      <c r="Z856" s="15">
        <v>1.9037672646823899E-2</v>
      </c>
      <c r="AA856" s="15">
        <v>-0.23821109327507201</v>
      </c>
      <c r="AB856" s="15">
        <v>0.141610289258294</v>
      </c>
      <c r="AC856" s="15">
        <v>6.8641857509473603E-2</v>
      </c>
      <c r="AE856">
        <f t="array" ref="AE856">IF(COUNTIF('Cost regression results'!$H$7:$H$10,1)=0,EXP(SUMPRODUCT(--B856:AC856,TRANSPOSE('Cost regression results'!$H$3:$H$30)))/(1+EXP(SUMPRODUCT(--B856:AC856,TRANSPOSE('Cost regression results'!$H$3:$H$30)))),1)</f>
        <v>0.11178151903629321</v>
      </c>
      <c r="AF856">
        <f>'cost part 2 bs coef'!AE856</f>
        <v>2559.2242734715487</v>
      </c>
      <c r="AG856">
        <f t="shared" si="13"/>
        <v>286.07397684320358</v>
      </c>
    </row>
    <row r="857" spans="1:33" x14ac:dyDescent="0.3">
      <c r="A857">
        <v>856</v>
      </c>
      <c r="B857" s="15">
        <v>-2.2447389172466901</v>
      </c>
      <c r="C857" s="15">
        <v>1.7390752310501101</v>
      </c>
      <c r="D857" s="15">
        <v>3.1040917245673398</v>
      </c>
      <c r="E857" s="15">
        <v>2.85758286534905</v>
      </c>
      <c r="F857" s="15">
        <v>0</v>
      </c>
      <c r="G857" s="15">
        <v>0</v>
      </c>
      <c r="H857" s="15">
        <v>0</v>
      </c>
      <c r="I857" s="15">
        <v>0</v>
      </c>
      <c r="J857" s="15">
        <v>4.9613255231460398</v>
      </c>
      <c r="K857" s="15">
        <v>4.3241197861392697</v>
      </c>
      <c r="L857" s="15">
        <v>4.0766181307642002</v>
      </c>
      <c r="M857" s="15">
        <v>2.7997424887853901</v>
      </c>
      <c r="N857" s="15">
        <v>2.2871503549850898</v>
      </c>
      <c r="O857" s="15">
        <v>4.2689717436191099</v>
      </c>
      <c r="P857" s="15">
        <v>5.17339209017904</v>
      </c>
      <c r="Q857" s="15">
        <v>3.8728793318923298</v>
      </c>
      <c r="R857" s="15">
        <v>1.76668552588509</v>
      </c>
      <c r="S857" s="15">
        <v>0.651158694218404</v>
      </c>
      <c r="T857" s="15">
        <v>0.107387674094322</v>
      </c>
      <c r="U857" s="15">
        <v>0.245126252337029</v>
      </c>
      <c r="V857" s="15">
        <v>0</v>
      </c>
      <c r="W857" s="15">
        <v>0</v>
      </c>
      <c r="X857" s="15">
        <v>0.91479814373100599</v>
      </c>
      <c r="Y857" s="15">
        <v>5.6636925759500203E-2</v>
      </c>
      <c r="Z857" s="15">
        <v>2.0536825354526601E-2</v>
      </c>
      <c r="AA857" s="15">
        <v>-8.6097522209081206E-2</v>
      </c>
      <c r="AB857" s="15">
        <v>0.10116367713457899</v>
      </c>
      <c r="AC857" s="15">
        <v>0.155706909594341</v>
      </c>
      <c r="AE857">
        <f t="array" ref="AE857">IF(COUNTIF('Cost regression results'!$H$7:$H$10,1)=0,EXP(SUMPRODUCT(--B857:AC857,TRANSPOSE('Cost regression results'!$H$3:$H$30)))/(1+EXP(SUMPRODUCT(--B857:AC857,TRANSPOSE('Cost regression results'!$H$3:$H$30)))),1)</f>
        <v>0.1041699497884164</v>
      </c>
      <c r="AF857">
        <f>'cost part 2 bs coef'!AE857</f>
        <v>2485.8338851748531</v>
      </c>
      <c r="AG857">
        <f t="shared" si="13"/>
        <v>258.9491910010085</v>
      </c>
    </row>
    <row r="858" spans="1:33" x14ac:dyDescent="0.3">
      <c r="A858">
        <v>857</v>
      </c>
      <c r="B858" s="15">
        <v>-2.2117690586129402</v>
      </c>
      <c r="C858" s="15">
        <v>2.0596488542990001</v>
      </c>
      <c r="D858" s="15">
        <v>3.3034036843599002</v>
      </c>
      <c r="E858" s="15">
        <v>2.7769330522228</v>
      </c>
      <c r="F858" s="15">
        <v>0</v>
      </c>
      <c r="G858" s="15">
        <v>0</v>
      </c>
      <c r="H858" s="15">
        <v>0</v>
      </c>
      <c r="I858" s="15">
        <v>0</v>
      </c>
      <c r="J858" s="15">
        <v>4.7638304540066096</v>
      </c>
      <c r="K858" s="15">
        <v>4.63991278752904</v>
      </c>
      <c r="L858" s="15">
        <v>4.6287515381924198</v>
      </c>
      <c r="M858" s="15">
        <v>2.86000216739642</v>
      </c>
      <c r="N858" s="15">
        <v>2.53524029606861</v>
      </c>
      <c r="O858" s="15">
        <v>3.8350390762560602</v>
      </c>
      <c r="P858" s="15">
        <v>4.61235409408458</v>
      </c>
      <c r="Q858" s="15">
        <v>3.9302147286582398</v>
      </c>
      <c r="R858" s="15">
        <v>2.0194241981891499</v>
      </c>
      <c r="S858" s="15">
        <v>0.50408752461359696</v>
      </c>
      <c r="T858" s="15">
        <v>0.236895463490118</v>
      </c>
      <c r="U858" s="15">
        <v>0.227725004286121</v>
      </c>
      <c r="V858" s="15">
        <v>0</v>
      </c>
      <c r="W858" s="15">
        <v>0</v>
      </c>
      <c r="X858" s="15">
        <v>0.98903051817226695</v>
      </c>
      <c r="Y858" s="15">
        <v>0.13861966695950001</v>
      </c>
      <c r="Z858" s="15">
        <v>2.4239175733244099E-2</v>
      </c>
      <c r="AA858" s="15">
        <v>-0.30420712468150002</v>
      </c>
      <c r="AB858" s="15">
        <v>0.118357708585465</v>
      </c>
      <c r="AC858" s="15">
        <v>0.109671460583703</v>
      </c>
      <c r="AE858">
        <f t="array" ref="AE858">IF(COUNTIF('Cost regression results'!$H$7:$H$10,1)=0,EXP(SUMPRODUCT(--B858:AC858,TRANSPOSE('Cost regression results'!$H$3:$H$30)))/(1+EXP(SUMPRODUCT(--B858:AC858,TRANSPOSE('Cost regression results'!$H$3:$H$30)))),1)</f>
        <v>0.12006222780560738</v>
      </c>
      <c r="AF858">
        <f>'cost part 2 bs coef'!AE858</f>
        <v>2563.5799707398487</v>
      </c>
      <c r="AG858">
        <f t="shared" si="13"/>
        <v>307.78912244486003</v>
      </c>
    </row>
    <row r="859" spans="1:33" x14ac:dyDescent="0.3">
      <c r="A859">
        <v>858</v>
      </c>
      <c r="B859" s="15">
        <v>-2.1566307997562002</v>
      </c>
      <c r="C859" s="15">
        <v>2.0109299428194198</v>
      </c>
      <c r="D859" s="15">
        <v>3.2279903390870701</v>
      </c>
      <c r="E859" s="15">
        <v>2.5499923032126901</v>
      </c>
      <c r="F859" s="15">
        <v>0</v>
      </c>
      <c r="G859" s="15">
        <v>0</v>
      </c>
      <c r="H859" s="15">
        <v>0</v>
      </c>
      <c r="I859" s="15">
        <v>0</v>
      </c>
      <c r="J859" s="15">
        <v>4.7821730522766801</v>
      </c>
      <c r="K859" s="15">
        <v>4.7143919875088303</v>
      </c>
      <c r="L859" s="15">
        <v>4.3312772933653303</v>
      </c>
      <c r="M859" s="15">
        <v>3.1217508401241698</v>
      </c>
      <c r="N859" s="15">
        <v>2.4096969972853901</v>
      </c>
      <c r="O859" s="15">
        <v>4.1007280198059703</v>
      </c>
      <c r="P859" s="15">
        <v>4.9252741120836196</v>
      </c>
      <c r="Q859" s="15">
        <v>3.9693153461176101</v>
      </c>
      <c r="R859" s="15">
        <v>0.99187078640279402</v>
      </c>
      <c r="S859" s="15">
        <v>0.50432393151103205</v>
      </c>
      <c r="T859" s="15">
        <v>0.125245350920761</v>
      </c>
      <c r="U859" s="15">
        <v>0.29812219705901299</v>
      </c>
      <c r="V859" s="15">
        <v>0</v>
      </c>
      <c r="W859" s="15">
        <v>0</v>
      </c>
      <c r="X859" s="15">
        <v>0.98474334754998805</v>
      </c>
      <c r="Y859" s="15">
        <v>7.4553684783104104E-2</v>
      </c>
      <c r="Z859" s="15">
        <v>2.51730438133934E-2</v>
      </c>
      <c r="AA859" s="15">
        <v>-0.27633605983234699</v>
      </c>
      <c r="AB859" s="15">
        <v>0.120211869069638</v>
      </c>
      <c r="AC859" s="15">
        <v>0.16304735011691401</v>
      </c>
      <c r="AE859">
        <f t="array" ref="AE859">IF(COUNTIF('Cost regression results'!$H$7:$H$10,1)=0,EXP(SUMPRODUCT(--B859:AC859,TRANSPOSE('Cost regression results'!$H$3:$H$30)))/(1+EXP(SUMPRODUCT(--B859:AC859,TRANSPOSE('Cost regression results'!$H$3:$H$30)))),1)</f>
        <v>0.11415279938591888</v>
      </c>
      <c r="AF859">
        <f>'cost part 2 bs coef'!AE859</f>
        <v>2585.8639415084103</v>
      </c>
      <c r="AG859">
        <f t="shared" si="13"/>
        <v>295.18360775429102</v>
      </c>
    </row>
    <row r="860" spans="1:33" x14ac:dyDescent="0.3">
      <c r="A860">
        <v>859</v>
      </c>
      <c r="B860" s="15">
        <v>-2.2680799181885001</v>
      </c>
      <c r="C860" s="15">
        <v>2.0498876836593198</v>
      </c>
      <c r="D860" s="15">
        <v>3.4870330705053498</v>
      </c>
      <c r="E860" s="15">
        <v>2.37816300369008</v>
      </c>
      <c r="F860" s="15">
        <v>0</v>
      </c>
      <c r="G860" s="15">
        <v>0</v>
      </c>
      <c r="H860" s="15">
        <v>0</v>
      </c>
      <c r="I860" s="15">
        <v>0</v>
      </c>
      <c r="J860" s="15">
        <v>5.1199910858375999</v>
      </c>
      <c r="K860" s="15">
        <v>4.6180304933103598</v>
      </c>
      <c r="L860" s="15">
        <v>4.3350721167918396</v>
      </c>
      <c r="M860" s="15">
        <v>2.7045690102228099</v>
      </c>
      <c r="N860" s="15">
        <v>2.3937514731174399</v>
      </c>
      <c r="O860" s="15">
        <v>4.2335250052470501</v>
      </c>
      <c r="P860" s="15">
        <v>4.27032011314357</v>
      </c>
      <c r="Q860" s="15">
        <v>3.7279403453550599</v>
      </c>
      <c r="R860" s="15">
        <v>1.7086100754953999</v>
      </c>
      <c r="S860" s="15">
        <v>0.55487782271771302</v>
      </c>
      <c r="T860" s="15">
        <v>0.18104695254400899</v>
      </c>
      <c r="U860" s="15">
        <v>0.307782167880361</v>
      </c>
      <c r="V860" s="15">
        <v>0</v>
      </c>
      <c r="W860" s="15">
        <v>0</v>
      </c>
      <c r="X860" s="15">
        <v>1.03409671282398</v>
      </c>
      <c r="Y860" s="15">
        <v>6.8891624328263595E-2</v>
      </c>
      <c r="Z860" s="15">
        <v>2.4569014088251101E-2</v>
      </c>
      <c r="AA860" s="15">
        <v>-0.17637242933771299</v>
      </c>
      <c r="AB860" s="15">
        <v>0.112999226423286</v>
      </c>
      <c r="AC860" s="15">
        <v>0.15636692675391101</v>
      </c>
      <c r="AE860">
        <f t="array" ref="AE860">IF(COUNTIF('Cost regression results'!$H$7:$H$10,1)=0,EXP(SUMPRODUCT(--B860:AC860,TRANSPOSE('Cost regression results'!$H$3:$H$30)))/(1+EXP(SUMPRODUCT(--B860:AC860,TRANSPOSE('Cost regression results'!$H$3:$H$30)))),1)</f>
        <v>0.10868624333801889</v>
      </c>
      <c r="AF860">
        <f>'cost part 2 bs coef'!AE860</f>
        <v>2574.3857887097133</v>
      </c>
      <c r="AG860">
        <f t="shared" si="13"/>
        <v>279.80032027764162</v>
      </c>
    </row>
    <row r="861" spans="1:33" x14ac:dyDescent="0.3">
      <c r="A861">
        <v>860</v>
      </c>
      <c r="B861" s="15">
        <v>-2.2156004572970498</v>
      </c>
      <c r="C861" s="15">
        <v>1.8805564473141201</v>
      </c>
      <c r="D861" s="15">
        <v>4.37612157428023</v>
      </c>
      <c r="E861" s="15">
        <v>2.5646635984188202</v>
      </c>
      <c r="F861" s="15">
        <v>0</v>
      </c>
      <c r="G861" s="15">
        <v>0</v>
      </c>
      <c r="H861" s="15">
        <v>0</v>
      </c>
      <c r="I861" s="15">
        <v>0</v>
      </c>
      <c r="J861" s="15">
        <v>4.5944249832528596</v>
      </c>
      <c r="K861" s="15">
        <v>4.2338794844382601</v>
      </c>
      <c r="L861" s="15">
        <v>4.3436692494632201</v>
      </c>
      <c r="M861" s="15">
        <v>2.8223731505359</v>
      </c>
      <c r="N861" s="15">
        <v>2.3832649812161799</v>
      </c>
      <c r="O861" s="15">
        <v>3.92857370003752</v>
      </c>
      <c r="P861" s="15">
        <v>4.4273395896456602</v>
      </c>
      <c r="Q861" s="15">
        <v>3.80285479631298</v>
      </c>
      <c r="R861" s="15">
        <v>2.2974405005254699</v>
      </c>
      <c r="S861" s="15">
        <v>0.62284779864053796</v>
      </c>
      <c r="T861" s="15">
        <v>0.174731596544</v>
      </c>
      <c r="U861" s="15">
        <v>0.23623077438283899</v>
      </c>
      <c r="V861" s="15">
        <v>0</v>
      </c>
      <c r="W861" s="15">
        <v>0</v>
      </c>
      <c r="X861" s="15">
        <v>1.0953726720113599</v>
      </c>
      <c r="Y861" s="15">
        <v>0.10107265076083</v>
      </c>
      <c r="Z861" s="15">
        <v>2.1429101128731799E-2</v>
      </c>
      <c r="AA861" s="15">
        <v>-0.22011909138989899</v>
      </c>
      <c r="AB861" s="15">
        <v>0.117155944587371</v>
      </c>
      <c r="AC861" s="15">
        <v>8.7733854285978394E-2</v>
      </c>
      <c r="AE861">
        <f t="array" ref="AE861">IF(COUNTIF('Cost regression results'!$H$7:$H$10,1)=0,EXP(SUMPRODUCT(--B861:AC861,TRANSPOSE('Cost regression results'!$H$3:$H$30)))/(1+EXP(SUMPRODUCT(--B861:AC861,TRANSPOSE('Cost regression results'!$H$3:$H$30)))),1)</f>
        <v>0.11346067014317741</v>
      </c>
      <c r="AF861">
        <f>'cost part 2 bs coef'!AE861</f>
        <v>2522.5687831336977</v>
      </c>
      <c r="AG861">
        <f t="shared" si="13"/>
        <v>286.2123446166089</v>
      </c>
    </row>
    <row r="862" spans="1:33" x14ac:dyDescent="0.3">
      <c r="A862">
        <v>861</v>
      </c>
      <c r="B862" s="15">
        <v>-2.3461278830643599</v>
      </c>
      <c r="C862" s="15">
        <v>2.0304924278424199</v>
      </c>
      <c r="D862" s="15">
        <v>3.0667327129536499</v>
      </c>
      <c r="E862" s="15">
        <v>2.1429752254077301</v>
      </c>
      <c r="F862" s="15">
        <v>0</v>
      </c>
      <c r="G862" s="15">
        <v>0</v>
      </c>
      <c r="H862" s="15">
        <v>0</v>
      </c>
      <c r="I862" s="15">
        <v>0</v>
      </c>
      <c r="J862" s="15">
        <v>4.8618119813451903</v>
      </c>
      <c r="K862" s="15">
        <v>4.73946441429724</v>
      </c>
      <c r="L862" s="15">
        <v>4.1415227714981997</v>
      </c>
      <c r="M862" s="15">
        <v>3.28358192474695</v>
      </c>
      <c r="N862" s="15">
        <v>2.4596922476663199</v>
      </c>
      <c r="O862" s="15">
        <v>4.1341511641355897</v>
      </c>
      <c r="P862" s="15">
        <v>4.0789560385610697</v>
      </c>
      <c r="Q862" s="15">
        <v>3.5933282959802999</v>
      </c>
      <c r="R862" s="15">
        <v>1.7549760567199699</v>
      </c>
      <c r="S862" s="15">
        <v>0.33428681685572997</v>
      </c>
      <c r="T862" s="15">
        <v>0.155742375165934</v>
      </c>
      <c r="U862" s="15">
        <v>0.24381441374828899</v>
      </c>
      <c r="V862" s="15">
        <v>0</v>
      </c>
      <c r="W862" s="15">
        <v>0</v>
      </c>
      <c r="X862" s="15">
        <v>0.92142080836383899</v>
      </c>
      <c r="Y862" s="15">
        <v>0.11310775113367599</v>
      </c>
      <c r="Z862" s="15">
        <v>2.4005508117547002E-2</v>
      </c>
      <c r="AA862" s="15">
        <v>-0.105532765608879</v>
      </c>
      <c r="AB862" s="15">
        <v>0.14650043060292001</v>
      </c>
      <c r="AC862" s="15">
        <v>0.150105321858955</v>
      </c>
      <c r="AE862">
        <f t="array" ref="AE862">IF(COUNTIF('Cost regression results'!$H$7:$H$10,1)=0,EXP(SUMPRODUCT(--B862:AC862,TRANSPOSE('Cost regression results'!$H$3:$H$30)))/(1+EXP(SUMPRODUCT(--B862:AC862,TRANSPOSE('Cost regression results'!$H$3:$H$30)))),1)</f>
        <v>9.9106737099055514E-2</v>
      </c>
      <c r="AF862">
        <f>'cost part 2 bs coef'!AE862</f>
        <v>2591.0041628564095</v>
      </c>
      <c r="AG862">
        <f t="shared" si="13"/>
        <v>256.78596839076857</v>
      </c>
    </row>
    <row r="863" spans="1:33" x14ac:dyDescent="0.3">
      <c r="A863">
        <v>862</v>
      </c>
      <c r="B863" s="15">
        <v>-2.2809723958808501</v>
      </c>
      <c r="C863" s="15">
        <v>1.8332819586893001</v>
      </c>
      <c r="D863" s="15">
        <v>3.82025396242364</v>
      </c>
      <c r="E863" s="15">
        <v>2.6959166928222298</v>
      </c>
      <c r="F863" s="15">
        <v>0</v>
      </c>
      <c r="G863" s="15">
        <v>0</v>
      </c>
      <c r="H863" s="15">
        <v>0</v>
      </c>
      <c r="I863" s="15">
        <v>0</v>
      </c>
      <c r="J863" s="15">
        <v>5.0334694516324499</v>
      </c>
      <c r="K863" s="15">
        <v>4.27502514727421</v>
      </c>
      <c r="L863" s="15">
        <v>4.4892387586752696</v>
      </c>
      <c r="M863" s="15">
        <v>2.86625874566995</v>
      </c>
      <c r="N863" s="15">
        <v>2.4873654098743398</v>
      </c>
      <c r="O863" s="15">
        <v>4.2900363130275903</v>
      </c>
      <c r="P863" s="15">
        <v>4.57508029495534</v>
      </c>
      <c r="Q863" s="15">
        <v>3.8153702229403899</v>
      </c>
      <c r="R863" s="15">
        <v>2.0010026946731001</v>
      </c>
      <c r="S863" s="15">
        <v>0.58970329363194696</v>
      </c>
      <c r="T863" s="15">
        <v>0.134076247622894</v>
      </c>
      <c r="U863" s="15">
        <v>0.28700888510653499</v>
      </c>
      <c r="V863" s="15">
        <v>0</v>
      </c>
      <c r="W863" s="15">
        <v>0</v>
      </c>
      <c r="X863" s="15">
        <v>1.04785323872881</v>
      </c>
      <c r="Y863" s="15">
        <v>9.5856007010594296E-2</v>
      </c>
      <c r="Z863" s="15">
        <v>2.2468121349486E-2</v>
      </c>
      <c r="AA863" s="15">
        <v>-0.134067255778409</v>
      </c>
      <c r="AB863" s="15">
        <v>0.11064975110646399</v>
      </c>
      <c r="AC863" s="15">
        <v>0.17542654008016301</v>
      </c>
      <c r="AE863">
        <f t="array" ref="AE863">IF(COUNTIF('Cost regression results'!$H$7:$H$10,1)=0,EXP(SUMPRODUCT(--B863:AC863,TRANSPOSE('Cost regression results'!$H$3:$H$30)))/(1+EXP(SUMPRODUCT(--B863:AC863,TRANSPOSE('Cost regression results'!$H$3:$H$30)))),1)</f>
        <v>0.10315745204292208</v>
      </c>
      <c r="AF863">
        <f>'cost part 2 bs coef'!AE863</f>
        <v>2462.6855171553107</v>
      </c>
      <c r="AG863">
        <f t="shared" si="13"/>
        <v>254.04436313274772</v>
      </c>
    </row>
    <row r="864" spans="1:33" x14ac:dyDescent="0.3">
      <c r="A864">
        <v>863</v>
      </c>
      <c r="B864" s="15">
        <v>-2.1845960475990398</v>
      </c>
      <c r="C864" s="15">
        <v>2.0854291723834999</v>
      </c>
      <c r="D864" s="15">
        <v>3.3811330615037898</v>
      </c>
      <c r="E864" s="15">
        <v>2.5654643113823399</v>
      </c>
      <c r="F864" s="15">
        <v>0</v>
      </c>
      <c r="G864" s="15">
        <v>0</v>
      </c>
      <c r="H864" s="15">
        <v>0</v>
      </c>
      <c r="I864" s="15">
        <v>0</v>
      </c>
      <c r="J864" s="15">
        <v>4.6974349052182998</v>
      </c>
      <c r="K864" s="15">
        <v>4.5068606904325801</v>
      </c>
      <c r="L864" s="15">
        <v>4.0875064220349104</v>
      </c>
      <c r="M864" s="15">
        <v>2.5774209746791001</v>
      </c>
      <c r="N864" s="15">
        <v>2.2166170293022298</v>
      </c>
      <c r="O864" s="15">
        <v>4.1278690343659799</v>
      </c>
      <c r="P864" s="15">
        <v>4.8814618576916997</v>
      </c>
      <c r="Q864" s="15">
        <v>3.8620987785190701</v>
      </c>
      <c r="R864" s="15">
        <v>1.4232407981906099</v>
      </c>
      <c r="S864" s="15">
        <v>0.77259778914449795</v>
      </c>
      <c r="T864" s="15">
        <v>0.109541993944509</v>
      </c>
      <c r="U864" s="15">
        <v>0.28375068777246198</v>
      </c>
      <c r="V864" s="15">
        <v>0</v>
      </c>
      <c r="W864" s="15">
        <v>0</v>
      </c>
      <c r="X864" s="15">
        <v>1.0082364974320699</v>
      </c>
      <c r="Y864" s="15">
        <v>8.0202612305380894E-2</v>
      </c>
      <c r="Z864" s="15">
        <v>2.2054062734416902E-2</v>
      </c>
      <c r="AA864" s="15">
        <v>-0.20851038178948</v>
      </c>
      <c r="AB864" s="15">
        <v>0.111507996859946</v>
      </c>
      <c r="AC864" s="15">
        <v>0.13250965379433</v>
      </c>
      <c r="AE864">
        <f t="array" ref="AE864">IF(COUNTIF('Cost regression results'!$H$7:$H$10,1)=0,EXP(SUMPRODUCT(--B864:AC864,TRANSPOSE('Cost regression results'!$H$3:$H$30)))/(1+EXP(SUMPRODUCT(--B864:AC864,TRANSPOSE('Cost regression results'!$H$3:$H$30)))),1)</f>
        <v>0.11002439898900448</v>
      </c>
      <c r="AF864">
        <f>'cost part 2 bs coef'!AE864</f>
        <v>2519.1914002912704</v>
      </c>
      <c r="AG864">
        <f t="shared" si="13"/>
        <v>277.17251975531565</v>
      </c>
    </row>
    <row r="865" spans="1:33" x14ac:dyDescent="0.3">
      <c r="A865">
        <v>864</v>
      </c>
      <c r="B865" s="15">
        <v>-2.21249424958852</v>
      </c>
      <c r="C865" s="15">
        <v>2.1964198438993798</v>
      </c>
      <c r="D865" s="15">
        <v>3.8047174348192199</v>
      </c>
      <c r="E865" s="15">
        <v>2.5868485266799501</v>
      </c>
      <c r="F865" s="15">
        <v>0</v>
      </c>
      <c r="G865" s="15">
        <v>0</v>
      </c>
      <c r="H865" s="15">
        <v>0</v>
      </c>
      <c r="I865" s="15">
        <v>0</v>
      </c>
      <c r="J865" s="15">
        <v>4.9892816868787104</v>
      </c>
      <c r="K865" s="15">
        <v>4.3355843772063398</v>
      </c>
      <c r="L865" s="15">
        <v>4.4750502523287103</v>
      </c>
      <c r="M865" s="15">
        <v>3.0762799279320601</v>
      </c>
      <c r="N865" s="15">
        <v>2.49262571650176</v>
      </c>
      <c r="O865" s="15">
        <v>3.7939013705062101</v>
      </c>
      <c r="P865" s="15">
        <v>4.21484336543989</v>
      </c>
      <c r="Q865" s="15">
        <v>3.9076943076414401</v>
      </c>
      <c r="R865" s="15">
        <v>1.8994556280139101</v>
      </c>
      <c r="S865" s="15">
        <v>0.63093662239221204</v>
      </c>
      <c r="T865" s="15">
        <v>0.12703071742411101</v>
      </c>
      <c r="U865" s="15">
        <v>0.24574268524756299</v>
      </c>
      <c r="V865" s="15">
        <v>0</v>
      </c>
      <c r="W865" s="15">
        <v>0</v>
      </c>
      <c r="X865" s="15">
        <v>1.0870326658282199</v>
      </c>
      <c r="Y865" s="15">
        <v>5.3813092088725797E-2</v>
      </c>
      <c r="Z865" s="15">
        <v>2.2274788032784699E-2</v>
      </c>
      <c r="AA865" s="15">
        <v>-0.164442253313452</v>
      </c>
      <c r="AB865" s="15">
        <v>0.11982357647250599</v>
      </c>
      <c r="AC865" s="15">
        <v>0.152061638607805</v>
      </c>
      <c r="AE865">
        <f t="array" ref="AE865">IF(COUNTIF('Cost regression results'!$H$7:$H$10,1)=0,EXP(SUMPRODUCT(--B865:AC865,TRANSPOSE('Cost regression results'!$H$3:$H$30)))/(1+EXP(SUMPRODUCT(--B865:AC865,TRANSPOSE('Cost regression results'!$H$3:$H$30)))),1)</f>
        <v>0.10899423723348667</v>
      </c>
      <c r="AF865">
        <f>'cost part 2 bs coef'!AE865</f>
        <v>2367.4108873269079</v>
      </c>
      <c r="AG865">
        <f t="shared" si="13"/>
        <v>258.03414388244818</v>
      </c>
    </row>
    <row r="866" spans="1:33" x14ac:dyDescent="0.3">
      <c r="A866">
        <v>865</v>
      </c>
      <c r="B866" s="15">
        <v>-2.1999646831421802</v>
      </c>
      <c r="C866" s="15">
        <v>2.4056621344703601</v>
      </c>
      <c r="D866" s="15">
        <v>3.3320541410967799</v>
      </c>
      <c r="E866" s="15">
        <v>2.5640467811813501</v>
      </c>
      <c r="F866" s="15">
        <v>0</v>
      </c>
      <c r="G866" s="15">
        <v>0</v>
      </c>
      <c r="H866" s="15">
        <v>0</v>
      </c>
      <c r="I866" s="15">
        <v>0</v>
      </c>
      <c r="J866" s="15">
        <v>5.1218509477257497</v>
      </c>
      <c r="K866" s="15">
        <v>4.3139663098544299</v>
      </c>
      <c r="L866" s="15">
        <v>4.4226976679785697</v>
      </c>
      <c r="M866" s="15">
        <v>2.8381189408103902</v>
      </c>
      <c r="N866" s="15">
        <v>2.54002918792622</v>
      </c>
      <c r="O866" s="15">
        <v>4.1063226319806798</v>
      </c>
      <c r="P866" s="15">
        <v>5.1432779589221198</v>
      </c>
      <c r="Q866" s="15">
        <v>3.7900267497120099</v>
      </c>
      <c r="R866" s="15">
        <v>1.8158339908663901</v>
      </c>
      <c r="S866" s="15">
        <v>0.66732609855660296</v>
      </c>
      <c r="T866" s="15">
        <v>0.151710593182525</v>
      </c>
      <c r="U866" s="15">
        <v>0.25129641753309701</v>
      </c>
      <c r="V866" s="15">
        <v>0</v>
      </c>
      <c r="W866" s="15">
        <v>0</v>
      </c>
      <c r="X866" s="15">
        <v>1.06781852313435</v>
      </c>
      <c r="Y866" s="15">
        <v>0.100813926129366</v>
      </c>
      <c r="Z866" s="15">
        <v>2.05488997499691E-2</v>
      </c>
      <c r="AA866" s="15">
        <v>-0.20275474834856899</v>
      </c>
      <c r="AB866" s="15">
        <v>9.1021871056804995E-2</v>
      </c>
      <c r="AC866" s="15">
        <v>0.108484768339384</v>
      </c>
      <c r="AE866">
        <f t="array" ref="AE866">IF(COUNTIF('Cost regression results'!$H$7:$H$10,1)=0,EXP(SUMPRODUCT(--B866:AC866,TRANSPOSE('Cost regression results'!$H$3:$H$30)))/(1+EXP(SUMPRODUCT(--B866:AC866,TRANSPOSE('Cost regression results'!$H$3:$H$30)))),1)</f>
        <v>0.11278156500338733</v>
      </c>
      <c r="AF866">
        <f>'cost part 2 bs coef'!AE866</f>
        <v>2404.5985614419765</v>
      </c>
      <c r="AG866">
        <f t="shared" si="13"/>
        <v>271.19438896431996</v>
      </c>
    </row>
    <row r="867" spans="1:33" x14ac:dyDescent="0.3">
      <c r="A867">
        <v>866</v>
      </c>
      <c r="B867" s="15">
        <v>-2.25194995074364</v>
      </c>
      <c r="C867" s="15">
        <v>2.1187634270629401</v>
      </c>
      <c r="D867" s="15">
        <v>3.35505384685223</v>
      </c>
      <c r="E867" s="15">
        <v>2.4258614192740202</v>
      </c>
      <c r="F867" s="15">
        <v>0</v>
      </c>
      <c r="G867" s="15">
        <v>0</v>
      </c>
      <c r="H867" s="15">
        <v>0</v>
      </c>
      <c r="I867" s="15">
        <v>0</v>
      </c>
      <c r="J867" s="15">
        <v>5.0035655176976599</v>
      </c>
      <c r="K867" s="15">
        <v>4.2689724132258497</v>
      </c>
      <c r="L867" s="15">
        <v>4.1651889088598502</v>
      </c>
      <c r="M867" s="15">
        <v>3.3109686322804399</v>
      </c>
      <c r="N867" s="15">
        <v>2.49975697461513</v>
      </c>
      <c r="O867" s="15">
        <v>4.2183286112601301</v>
      </c>
      <c r="P867" s="15">
        <v>4.8956002324459797</v>
      </c>
      <c r="Q867" s="15">
        <v>3.8907556486488502</v>
      </c>
      <c r="R867" s="15">
        <v>1.02386385099001</v>
      </c>
      <c r="S867" s="15">
        <v>0.58246336685604505</v>
      </c>
      <c r="T867" s="15">
        <v>0.141952354915895</v>
      </c>
      <c r="U867" s="15">
        <v>0.233487624369694</v>
      </c>
      <c r="V867" s="15">
        <v>0</v>
      </c>
      <c r="W867" s="15">
        <v>0</v>
      </c>
      <c r="X867" s="15">
        <v>0.90866038907418301</v>
      </c>
      <c r="Y867" s="15">
        <v>8.2633960554052699E-2</v>
      </c>
      <c r="Z867" s="15">
        <v>2.6012912155668099E-2</v>
      </c>
      <c r="AA867" s="15">
        <v>-0.178293725729436</v>
      </c>
      <c r="AB867" s="15">
        <v>0.12638298985839899</v>
      </c>
      <c r="AC867" s="15">
        <v>0.116764188890885</v>
      </c>
      <c r="AE867">
        <f t="array" ref="AE867">IF(COUNTIF('Cost regression results'!$H$7:$H$10,1)=0,EXP(SUMPRODUCT(--B867:AC867,TRANSPOSE('Cost regression results'!$H$3:$H$30)))/(1+EXP(SUMPRODUCT(--B867:AC867,TRANSPOSE('Cost regression results'!$H$3:$H$30)))),1)</f>
        <v>0.10638536218632644</v>
      </c>
      <c r="AF867">
        <f>'cost part 2 bs coef'!AE867</f>
        <v>2450.3283830965806</v>
      </c>
      <c r="AG867">
        <f t="shared" si="13"/>
        <v>260.67907251116537</v>
      </c>
    </row>
    <row r="868" spans="1:33" x14ac:dyDescent="0.3">
      <c r="A868">
        <v>867</v>
      </c>
      <c r="B868" s="15">
        <v>-2.3145772473497002</v>
      </c>
      <c r="C868" s="15">
        <v>2.1280190149748499</v>
      </c>
      <c r="D868" s="15">
        <v>3.5237922585245101</v>
      </c>
      <c r="E868" s="15">
        <v>2.6366631534712801</v>
      </c>
      <c r="F868" s="15">
        <v>0</v>
      </c>
      <c r="G868" s="15">
        <v>0</v>
      </c>
      <c r="H868" s="15">
        <v>0</v>
      </c>
      <c r="I868" s="15">
        <v>0</v>
      </c>
      <c r="J868" s="15">
        <v>4.9934883210406804</v>
      </c>
      <c r="K868" s="15">
        <v>4.6762146446816804</v>
      </c>
      <c r="L868" s="15">
        <v>4.5979968263478597</v>
      </c>
      <c r="M868" s="15">
        <v>2.92820576257084</v>
      </c>
      <c r="N868" s="15">
        <v>2.56157307646806</v>
      </c>
      <c r="O868" s="15">
        <v>4.3324879203618796</v>
      </c>
      <c r="P868" s="15">
        <v>4.2110794451359501</v>
      </c>
      <c r="Q868" s="15">
        <v>4.1974625866045097</v>
      </c>
      <c r="R868" s="15">
        <v>1.9598816610035401</v>
      </c>
      <c r="S868" s="15">
        <v>0.71192754886799603</v>
      </c>
      <c r="T868" s="15">
        <v>0.21525247603615499</v>
      </c>
      <c r="U868" s="15">
        <v>0.29988574975147703</v>
      </c>
      <c r="V868" s="15">
        <v>0</v>
      </c>
      <c r="W868" s="15">
        <v>0</v>
      </c>
      <c r="X868" s="15">
        <v>1.0779635600069899</v>
      </c>
      <c r="Y868" s="15">
        <v>0.10355646154800301</v>
      </c>
      <c r="Z868" s="15">
        <v>2.0682082767547599E-2</v>
      </c>
      <c r="AA868" s="15">
        <v>-0.201510170816111</v>
      </c>
      <c r="AB868" s="15">
        <v>0.122231987392535</v>
      </c>
      <c r="AC868" s="15">
        <v>0.155598404104421</v>
      </c>
      <c r="AE868">
        <f t="array" ref="AE868">IF(COUNTIF('Cost regression results'!$H$7:$H$10,1)=0,EXP(SUMPRODUCT(--B868:AC868,TRANSPOSE('Cost regression results'!$H$3:$H$30)))/(1+EXP(SUMPRODUCT(--B868:AC868,TRANSPOSE('Cost regression results'!$H$3:$H$30)))),1)</f>
        <v>0.10776253768674249</v>
      </c>
      <c r="AF868">
        <f>'cost part 2 bs coef'!AE868</f>
        <v>2526.3661241277555</v>
      </c>
      <c r="AG868">
        <f t="shared" si="13"/>
        <v>272.24762466182682</v>
      </c>
    </row>
    <row r="869" spans="1:33" x14ac:dyDescent="0.3">
      <c r="A869">
        <v>868</v>
      </c>
      <c r="B869" s="15">
        <v>-2.10484099752103</v>
      </c>
      <c r="C869" s="15">
        <v>2.15416562518346</v>
      </c>
      <c r="D869" s="15">
        <v>3.1212462439853801</v>
      </c>
      <c r="E869" s="15">
        <v>2.6281960749878102</v>
      </c>
      <c r="F869" s="15">
        <v>0</v>
      </c>
      <c r="G869" s="15">
        <v>0</v>
      </c>
      <c r="H869" s="15">
        <v>0</v>
      </c>
      <c r="I869" s="15">
        <v>0</v>
      </c>
      <c r="J869" s="15">
        <v>4.9645975792346402</v>
      </c>
      <c r="K869" s="15">
        <v>4.70399541951699</v>
      </c>
      <c r="L869" s="15">
        <v>4.3810023054867901</v>
      </c>
      <c r="M869" s="15">
        <v>2.8553637405535199</v>
      </c>
      <c r="N869" s="15">
        <v>2.5226838676310499</v>
      </c>
      <c r="O869" s="15">
        <v>3.98989520238124</v>
      </c>
      <c r="P869" s="15">
        <v>4.5416634857387699</v>
      </c>
      <c r="Q869" s="15">
        <v>3.6030074193314698</v>
      </c>
      <c r="R869" s="15">
        <v>1.30869375910727</v>
      </c>
      <c r="S869" s="15">
        <v>0.63125881724833199</v>
      </c>
      <c r="T869" s="15">
        <v>0.15471359342173899</v>
      </c>
      <c r="U869" s="15">
        <v>0.21359910147976899</v>
      </c>
      <c r="V869" s="15">
        <v>0</v>
      </c>
      <c r="W869" s="15">
        <v>0</v>
      </c>
      <c r="X869" s="15">
        <v>1.0353874628898401</v>
      </c>
      <c r="Y869" s="15">
        <v>3.1530597535270197E-2</v>
      </c>
      <c r="Z869" s="15">
        <v>2.2831783948095399E-2</v>
      </c>
      <c r="AA869" s="15">
        <v>-0.211002555867981</v>
      </c>
      <c r="AB869" s="15">
        <v>5.0272256214831099E-2</v>
      </c>
      <c r="AC869" s="15">
        <v>0.111581945966911</v>
      </c>
      <c r="AE869">
        <f t="array" ref="AE869">IF(COUNTIF('Cost regression results'!$H$7:$H$10,1)=0,EXP(SUMPRODUCT(--B869:AC869,TRANSPOSE('Cost regression results'!$H$3:$H$30)))/(1+EXP(SUMPRODUCT(--B869:AC869,TRANSPOSE('Cost regression results'!$H$3:$H$30)))),1)</f>
        <v>0.12280736264383227</v>
      </c>
      <c r="AF869">
        <f>'cost part 2 bs coef'!AE869</f>
        <v>2398.4928359092628</v>
      </c>
      <c r="AG869">
        <f t="shared" si="13"/>
        <v>294.55257949814251</v>
      </c>
    </row>
    <row r="870" spans="1:33" x14ac:dyDescent="0.3">
      <c r="A870">
        <v>869</v>
      </c>
      <c r="B870" s="15">
        <v>-2.3132738976582998</v>
      </c>
      <c r="C870" s="15">
        <v>1.9044068957321401</v>
      </c>
      <c r="D870" s="15">
        <v>3.86338495759464</v>
      </c>
      <c r="E870" s="15">
        <v>2.87045619015145</v>
      </c>
      <c r="F870" s="15">
        <v>0</v>
      </c>
      <c r="G870" s="15">
        <v>0</v>
      </c>
      <c r="H870" s="15">
        <v>0</v>
      </c>
      <c r="I870" s="15">
        <v>0</v>
      </c>
      <c r="J870" s="15">
        <v>4.7844174051396102</v>
      </c>
      <c r="K870" s="15">
        <v>4.4816607090807796</v>
      </c>
      <c r="L870" s="15">
        <v>4.3046001374435896</v>
      </c>
      <c r="M870" s="15">
        <v>2.8573843339144198</v>
      </c>
      <c r="N870" s="15">
        <v>2.4953168776945902</v>
      </c>
      <c r="O870" s="15">
        <v>3.8608347015717501</v>
      </c>
      <c r="P870" s="15">
        <v>4.6157228298552697</v>
      </c>
      <c r="Q870" s="15">
        <v>3.8170032547702699</v>
      </c>
      <c r="R870" s="15">
        <v>1.5587172698569001</v>
      </c>
      <c r="S870" s="15">
        <v>0.51851549307047895</v>
      </c>
      <c r="T870" s="15">
        <v>0.197030100220077</v>
      </c>
      <c r="U870" s="15">
        <v>0.31613697332980401</v>
      </c>
      <c r="V870" s="15">
        <v>0</v>
      </c>
      <c r="W870" s="15">
        <v>0</v>
      </c>
      <c r="X870" s="15">
        <v>1.0166997426075799</v>
      </c>
      <c r="Y870" s="15">
        <v>9.7779045232866901E-2</v>
      </c>
      <c r="Z870" s="15">
        <v>2.34614501172309E-2</v>
      </c>
      <c r="AA870" s="15">
        <v>-0.114072809381445</v>
      </c>
      <c r="AB870" s="15">
        <v>8.4833344884923306E-2</v>
      </c>
      <c r="AC870" s="15">
        <v>8.8446736577683704E-2</v>
      </c>
      <c r="AE870">
        <f t="array" ref="AE870">IF(COUNTIF('Cost regression results'!$H$7:$H$10,1)=0,EXP(SUMPRODUCT(--B870:AC870,TRANSPOSE('Cost regression results'!$H$3:$H$30)))/(1+EXP(SUMPRODUCT(--B870:AC870,TRANSPOSE('Cost regression results'!$H$3:$H$30)))),1)</f>
        <v>0.10596208791984804</v>
      </c>
      <c r="AF870">
        <f>'cost part 2 bs coef'!AE870</f>
        <v>2490.1369708896605</v>
      </c>
      <c r="AG870">
        <f t="shared" si="13"/>
        <v>263.86011264187431</v>
      </c>
    </row>
    <row r="871" spans="1:33" x14ac:dyDescent="0.3">
      <c r="A871">
        <v>870</v>
      </c>
      <c r="B871" s="15">
        <v>-2.26663257325098</v>
      </c>
      <c r="C871" s="15">
        <v>1.9441495904864901</v>
      </c>
      <c r="D871" s="15">
        <v>3.3753090916857502</v>
      </c>
      <c r="E871" s="15">
        <v>2.7328285212940102</v>
      </c>
      <c r="F871" s="15">
        <v>0</v>
      </c>
      <c r="G871" s="15">
        <v>0</v>
      </c>
      <c r="H871" s="15">
        <v>0</v>
      </c>
      <c r="I871" s="15">
        <v>0</v>
      </c>
      <c r="J871" s="15">
        <v>4.3214910498446502</v>
      </c>
      <c r="K871" s="15">
        <v>4.6206479820581396</v>
      </c>
      <c r="L871" s="15">
        <v>4.1918123349073699</v>
      </c>
      <c r="M871" s="15">
        <v>3.1136169441219201</v>
      </c>
      <c r="N871" s="15">
        <v>2.5867580821634801</v>
      </c>
      <c r="O871" s="15">
        <v>4.0029520734069504</v>
      </c>
      <c r="P871" s="15">
        <v>4.2148919023536902</v>
      </c>
      <c r="Q871" s="15">
        <v>3.5829039478495899</v>
      </c>
      <c r="R871" s="15">
        <v>1.81770777202039</v>
      </c>
      <c r="S871" s="15">
        <v>0.661062369634142</v>
      </c>
      <c r="T871" s="15">
        <v>0.142020737353626</v>
      </c>
      <c r="U871" s="15">
        <v>0.33480171463727998</v>
      </c>
      <c r="V871" s="15">
        <v>0</v>
      </c>
      <c r="W871" s="15">
        <v>0</v>
      </c>
      <c r="X871" s="15">
        <v>0.97521534854661696</v>
      </c>
      <c r="Y871" s="15">
        <v>0.117999944710273</v>
      </c>
      <c r="Z871" s="15">
        <v>2.30335304770613E-2</v>
      </c>
      <c r="AA871" s="15">
        <v>-0.16587191913272001</v>
      </c>
      <c r="AB871" s="15">
        <v>8.9535553199234494E-2</v>
      </c>
      <c r="AC871" s="15">
        <v>0.143963063683373</v>
      </c>
      <c r="AE871">
        <f t="array" ref="AE871">IF(COUNTIF('Cost regression results'!$H$7:$H$10,1)=0,EXP(SUMPRODUCT(--B871:AC871,TRANSPOSE('Cost regression results'!$H$3:$H$30)))/(1+EXP(SUMPRODUCT(--B871:AC871,TRANSPOSE('Cost regression results'!$H$3:$H$30)))),1)</f>
        <v>0.10520015269139012</v>
      </c>
      <c r="AF871">
        <f>'cost part 2 bs coef'!AE871</f>
        <v>2519.5141838485515</v>
      </c>
      <c r="AG871">
        <f t="shared" si="13"/>
        <v>265.05327684899078</v>
      </c>
    </row>
    <row r="872" spans="1:33" x14ac:dyDescent="0.3">
      <c r="A872">
        <v>871</v>
      </c>
      <c r="B872" s="15">
        <v>-2.2909894730007898</v>
      </c>
      <c r="C872" s="15">
        <v>1.9486552565744399</v>
      </c>
      <c r="D872" s="15">
        <v>2.8796887543979999</v>
      </c>
      <c r="E872" s="15">
        <v>2.5575529642065802</v>
      </c>
      <c r="F872" s="15">
        <v>0</v>
      </c>
      <c r="G872" s="15">
        <v>0</v>
      </c>
      <c r="H872" s="15">
        <v>0</v>
      </c>
      <c r="I872" s="15">
        <v>0</v>
      </c>
      <c r="J872" s="15">
        <v>4.8811217591408802</v>
      </c>
      <c r="K872" s="15">
        <v>4.11399262787977</v>
      </c>
      <c r="L872" s="15">
        <v>3.9580210912743201</v>
      </c>
      <c r="M872" s="15">
        <v>3.0817476902877199</v>
      </c>
      <c r="N872" s="15">
        <v>2.5912327065032001</v>
      </c>
      <c r="O872" s="15">
        <v>3.9572998139195801</v>
      </c>
      <c r="P872" s="15">
        <v>4.2931212921196504</v>
      </c>
      <c r="Q872" s="15">
        <v>3.8053711935584702</v>
      </c>
      <c r="R872" s="15">
        <v>1.3805949850947701</v>
      </c>
      <c r="S872" s="15">
        <v>0.68080416057575499</v>
      </c>
      <c r="T872" s="15">
        <v>0.14240012388999401</v>
      </c>
      <c r="U872" s="15">
        <v>0.25075753297687697</v>
      </c>
      <c r="V872" s="15">
        <v>0</v>
      </c>
      <c r="W872" s="15">
        <v>0</v>
      </c>
      <c r="X872" s="15">
        <v>0.95331781158179196</v>
      </c>
      <c r="Y872" s="15">
        <v>0.103952124002079</v>
      </c>
      <c r="Z872" s="15">
        <v>2.3974000551606801E-2</v>
      </c>
      <c r="AA872" s="15">
        <v>-0.165433308318893</v>
      </c>
      <c r="AB872" s="15">
        <v>0.13338782179184899</v>
      </c>
      <c r="AC872" s="15">
        <v>0.15029310471844101</v>
      </c>
      <c r="AE872">
        <f t="array" ref="AE872">IF(COUNTIF('Cost regression results'!$H$7:$H$10,1)=0,EXP(SUMPRODUCT(--B872:AC872,TRANSPOSE('Cost regression results'!$H$3:$H$30)))/(1+EXP(SUMPRODUCT(--B872:AC872,TRANSPOSE('Cost regression results'!$H$3:$H$30)))),1)</f>
        <v>0.1029035583180898</v>
      </c>
      <c r="AF872">
        <f>'cost part 2 bs coef'!AE872</f>
        <v>2595.4617890382219</v>
      </c>
      <c r="AG872">
        <f t="shared" si="13"/>
        <v>267.08225357066834</v>
      </c>
    </row>
    <row r="873" spans="1:33" x14ac:dyDescent="0.3">
      <c r="A873">
        <v>872</v>
      </c>
      <c r="B873" s="15">
        <v>-2.1442368697371599</v>
      </c>
      <c r="C873" s="15">
        <v>2.1794862708159402</v>
      </c>
      <c r="D873" s="15">
        <v>3.5016849181659899</v>
      </c>
      <c r="E873" s="15">
        <v>2.9486283590259301</v>
      </c>
      <c r="F873" s="15">
        <v>0</v>
      </c>
      <c r="G873" s="15">
        <v>0</v>
      </c>
      <c r="H873" s="15">
        <v>0</v>
      </c>
      <c r="I873" s="15">
        <v>0</v>
      </c>
      <c r="J873" s="15">
        <v>5.3883262330897397</v>
      </c>
      <c r="K873" s="15">
        <v>4.4818004520315302</v>
      </c>
      <c r="L873" s="15">
        <v>4.2026055052045903</v>
      </c>
      <c r="M873" s="15">
        <v>3.27174045946912</v>
      </c>
      <c r="N873" s="15">
        <v>2.2336321873979799</v>
      </c>
      <c r="O873" s="15">
        <v>4.0973851351497199</v>
      </c>
      <c r="P873" s="15">
        <v>3.7848815520344101</v>
      </c>
      <c r="Q873" s="15">
        <v>3.79850468572476</v>
      </c>
      <c r="R873" s="15">
        <v>1.81999030348919</v>
      </c>
      <c r="S873" s="15">
        <v>0.56501279901437995</v>
      </c>
      <c r="T873" s="15">
        <v>0.16921897229576299</v>
      </c>
      <c r="U873" s="15">
        <v>0.25786176751675899</v>
      </c>
      <c r="V873" s="15">
        <v>0</v>
      </c>
      <c r="W873" s="15">
        <v>0</v>
      </c>
      <c r="X873" s="15">
        <v>0.91488264983815804</v>
      </c>
      <c r="Y873" s="15">
        <v>6.8971197505865195E-2</v>
      </c>
      <c r="Z873" s="15">
        <v>2.07415086836172E-2</v>
      </c>
      <c r="AA873" s="15">
        <v>-0.28282655538752499</v>
      </c>
      <c r="AB873" s="15">
        <v>0.111906660784874</v>
      </c>
      <c r="AC873" s="15">
        <v>0.13172912444262899</v>
      </c>
      <c r="AE873">
        <f t="array" ref="AE873">IF(COUNTIF('Cost regression results'!$H$7:$H$10,1)=0,EXP(SUMPRODUCT(--B873:AC873,TRANSPOSE('Cost regression results'!$H$3:$H$30)))/(1+EXP(SUMPRODUCT(--B873:AC873,TRANSPOSE('Cost regression results'!$H$3:$H$30)))),1)</f>
        <v>0.12030585915397335</v>
      </c>
      <c r="AF873">
        <f>'cost part 2 bs coef'!AE873</f>
        <v>2539.7583108891713</v>
      </c>
      <c r="AG873">
        <f t="shared" si="13"/>
        <v>305.54780563496593</v>
      </c>
    </row>
    <row r="874" spans="1:33" x14ac:dyDescent="0.3">
      <c r="A874">
        <v>873</v>
      </c>
      <c r="B874" s="15">
        <v>-2.2525549460229199</v>
      </c>
      <c r="C874" s="15">
        <v>2.17196147075129</v>
      </c>
      <c r="D874" s="15">
        <v>3.4521844722445598</v>
      </c>
      <c r="E874" s="15">
        <v>2.5520515415394001</v>
      </c>
      <c r="F874" s="15">
        <v>0</v>
      </c>
      <c r="G874" s="15">
        <v>0</v>
      </c>
      <c r="H874" s="15">
        <v>0</v>
      </c>
      <c r="I874" s="15">
        <v>0</v>
      </c>
      <c r="J874" s="15">
        <v>5.0039004177799802</v>
      </c>
      <c r="K874" s="15">
        <v>4.2876186132409897</v>
      </c>
      <c r="L874" s="15">
        <v>4.1248966409577701</v>
      </c>
      <c r="M874" s="15">
        <v>3.11395927527929</v>
      </c>
      <c r="N874" s="15">
        <v>2.47087543626502</v>
      </c>
      <c r="O874" s="15">
        <v>4.05293487829125</v>
      </c>
      <c r="P874" s="15">
        <v>4.5077724573813196</v>
      </c>
      <c r="Q874" s="15">
        <v>3.7931838994534401</v>
      </c>
      <c r="R874" s="15">
        <v>1.69722343842058</v>
      </c>
      <c r="S874" s="15">
        <v>0.40493530416407297</v>
      </c>
      <c r="T874" s="15">
        <v>0.208242710853112</v>
      </c>
      <c r="U874" s="15">
        <v>0.229713862327727</v>
      </c>
      <c r="V874" s="15">
        <v>0</v>
      </c>
      <c r="W874" s="15">
        <v>0</v>
      </c>
      <c r="X874" s="15">
        <v>1.020149676602</v>
      </c>
      <c r="Y874" s="15">
        <v>8.8577565821970405E-2</v>
      </c>
      <c r="Z874" s="15">
        <v>2.1477290395719901E-2</v>
      </c>
      <c r="AA874" s="15">
        <v>-0.17423243123607801</v>
      </c>
      <c r="AB874" s="15">
        <v>0.11778155162644401</v>
      </c>
      <c r="AC874" s="15">
        <v>8.3482944003991796E-2</v>
      </c>
      <c r="AE874">
        <f t="array" ref="AE874">IF(COUNTIF('Cost regression results'!$H$7:$H$10,1)=0,EXP(SUMPRODUCT(--B874:AC874,TRANSPOSE('Cost regression results'!$H$3:$H$30)))/(1+EXP(SUMPRODUCT(--B874:AC874,TRANSPOSE('Cost regression results'!$H$3:$H$30)))),1)</f>
        <v>0.11311138698827694</v>
      </c>
      <c r="AF874">
        <f>'cost part 2 bs coef'!AE874</f>
        <v>2603.4822310679774</v>
      </c>
      <c r="AG874">
        <f t="shared" si="13"/>
        <v>294.48348615543262</v>
      </c>
    </row>
    <row r="875" spans="1:33" x14ac:dyDescent="0.3">
      <c r="A875">
        <v>874</v>
      </c>
      <c r="B875" s="15">
        <v>-2.2712089818051</v>
      </c>
      <c r="C875" s="15">
        <v>2.0860937069254</v>
      </c>
      <c r="D875" s="15">
        <v>3.4534863175619201</v>
      </c>
      <c r="E875" s="15">
        <v>2.4605598861799902</v>
      </c>
      <c r="F875" s="15">
        <v>0</v>
      </c>
      <c r="G875" s="15">
        <v>0</v>
      </c>
      <c r="H875" s="15">
        <v>0</v>
      </c>
      <c r="I875" s="15">
        <v>0</v>
      </c>
      <c r="J875" s="15">
        <v>4.7336490184980402</v>
      </c>
      <c r="K875" s="15">
        <v>4.6698719312783998</v>
      </c>
      <c r="L875" s="15">
        <v>4.08439792132486</v>
      </c>
      <c r="M875" s="15">
        <v>3.2063907592719998</v>
      </c>
      <c r="N875" s="15">
        <v>2.33190064436759</v>
      </c>
      <c r="O875" s="15">
        <v>3.8453221816414298</v>
      </c>
      <c r="P875" s="15">
        <v>4.3387011468644703</v>
      </c>
      <c r="Q875" s="15">
        <v>3.9500988372685102</v>
      </c>
      <c r="R875" s="15">
        <v>2.1792459469822001</v>
      </c>
      <c r="S875" s="15">
        <v>0.44654608997817802</v>
      </c>
      <c r="T875" s="15">
        <v>0.11749394867697401</v>
      </c>
      <c r="U875" s="15">
        <v>0.26145370992542299</v>
      </c>
      <c r="V875" s="15">
        <v>0</v>
      </c>
      <c r="W875" s="15">
        <v>0</v>
      </c>
      <c r="X875" s="15">
        <v>1.0076679276737099</v>
      </c>
      <c r="Y875" s="15">
        <v>8.6755027847219404E-2</v>
      </c>
      <c r="Z875" s="15">
        <v>2.4213406627740301E-2</v>
      </c>
      <c r="AA875" s="15">
        <v>-0.13380016008861001</v>
      </c>
      <c r="AB875" s="15">
        <v>0.20049957064044899</v>
      </c>
      <c r="AC875" s="15">
        <v>8.7609701168820303E-2</v>
      </c>
      <c r="AE875">
        <f t="array" ref="AE875">IF(COUNTIF('Cost regression results'!$H$7:$H$10,1)=0,EXP(SUMPRODUCT(--B875:AC875,TRANSPOSE('Cost regression results'!$H$3:$H$30)))/(1+EXP(SUMPRODUCT(--B875:AC875,TRANSPOSE('Cost regression results'!$H$3:$H$30)))),1)</f>
        <v>0.10241593943213678</v>
      </c>
      <c r="AF875">
        <f>'cost part 2 bs coef'!AE875</f>
        <v>2473.1114088420245</v>
      </c>
      <c r="AG875">
        <f t="shared" si="13"/>
        <v>253.28602825689126</v>
      </c>
    </row>
    <row r="876" spans="1:33" x14ac:dyDescent="0.3">
      <c r="A876">
        <v>875</v>
      </c>
      <c r="B876" s="15">
        <v>-2.2668934610445199</v>
      </c>
      <c r="C876" s="15">
        <v>2.20543786430183</v>
      </c>
      <c r="D876" s="15">
        <v>3.7880586183256701</v>
      </c>
      <c r="E876" s="15">
        <v>2.1543625262421702</v>
      </c>
      <c r="F876" s="15">
        <v>0</v>
      </c>
      <c r="G876" s="15">
        <v>0</v>
      </c>
      <c r="H876" s="15">
        <v>0</v>
      </c>
      <c r="I876" s="15">
        <v>0</v>
      </c>
      <c r="J876" s="15">
        <v>4.6213150988741898</v>
      </c>
      <c r="K876" s="15">
        <v>4.3769321769041998</v>
      </c>
      <c r="L876" s="15">
        <v>4.5392384002918602</v>
      </c>
      <c r="M876" s="15">
        <v>2.5805464907722402</v>
      </c>
      <c r="N876" s="15">
        <v>2.4405927993743899</v>
      </c>
      <c r="O876" s="15">
        <v>4.1586148866578903</v>
      </c>
      <c r="P876" s="15">
        <v>4.7148764574259703</v>
      </c>
      <c r="Q876" s="15">
        <v>3.9621846071017899</v>
      </c>
      <c r="R876" s="15">
        <v>1.60104065545707</v>
      </c>
      <c r="S876" s="15">
        <v>0.42179269656017998</v>
      </c>
      <c r="T876" s="15">
        <v>0.124089452117414</v>
      </c>
      <c r="U876" s="15">
        <v>0.26614045644295797</v>
      </c>
      <c r="V876" s="15">
        <v>0</v>
      </c>
      <c r="W876" s="15">
        <v>0</v>
      </c>
      <c r="X876" s="15">
        <v>1.07243277360129</v>
      </c>
      <c r="Y876" s="15">
        <v>0.139144214168191</v>
      </c>
      <c r="Z876" s="15">
        <v>2.2120225121585201E-2</v>
      </c>
      <c r="AA876" s="15">
        <v>-0.17500228715289301</v>
      </c>
      <c r="AB876" s="15">
        <v>0.121948897825957</v>
      </c>
      <c r="AC876" s="15">
        <v>0.12863489171243001</v>
      </c>
      <c r="AE876">
        <f t="array" ref="AE876">IF(COUNTIF('Cost regression results'!$H$7:$H$10,1)=0,EXP(SUMPRODUCT(--B876:AC876,TRANSPOSE('Cost regression results'!$H$3:$H$30)))/(1+EXP(SUMPRODUCT(--B876:AC876,TRANSPOSE('Cost regression results'!$H$3:$H$30)))),1)</f>
        <v>0.10355926126260595</v>
      </c>
      <c r="AF876">
        <f>'cost part 2 bs coef'!AE876</f>
        <v>2531.7720151177023</v>
      </c>
      <c r="AG876">
        <f t="shared" si="13"/>
        <v>262.18843957092849</v>
      </c>
    </row>
    <row r="877" spans="1:33" x14ac:dyDescent="0.3">
      <c r="A877">
        <v>876</v>
      </c>
      <c r="B877" s="15">
        <v>-2.2608794087902702</v>
      </c>
      <c r="C877" s="15">
        <v>2.1471830381846102</v>
      </c>
      <c r="D877" s="15">
        <v>3.1812954817830801</v>
      </c>
      <c r="E877" s="15">
        <v>2.9212114099808599</v>
      </c>
      <c r="F877" s="15">
        <v>0</v>
      </c>
      <c r="G877" s="15">
        <v>0</v>
      </c>
      <c r="H877" s="15">
        <v>0</v>
      </c>
      <c r="I877" s="15">
        <v>0</v>
      </c>
      <c r="J877" s="15">
        <v>5.1041543211720999</v>
      </c>
      <c r="K877" s="15">
        <v>4.6534980075775803</v>
      </c>
      <c r="L877" s="15">
        <v>4.2714510898795499</v>
      </c>
      <c r="M877" s="15">
        <v>2.8650677870739401</v>
      </c>
      <c r="N877" s="15">
        <v>2.5541651301631898</v>
      </c>
      <c r="O877" s="15">
        <v>3.7694016942922999</v>
      </c>
      <c r="P877" s="15">
        <v>4.7786784553481203</v>
      </c>
      <c r="Q877" s="15">
        <v>3.8025386240355901</v>
      </c>
      <c r="R877" s="15">
        <v>2.6950955252397901</v>
      </c>
      <c r="S877" s="15">
        <v>0.71933273819455801</v>
      </c>
      <c r="T877" s="15">
        <v>0.16038703058961401</v>
      </c>
      <c r="U877" s="15">
        <v>0.28209875659628703</v>
      </c>
      <c r="V877" s="15">
        <v>0</v>
      </c>
      <c r="W877" s="15">
        <v>0</v>
      </c>
      <c r="X877" s="15">
        <v>0.96357983390712498</v>
      </c>
      <c r="Y877" s="15">
        <v>8.14912727608334E-2</v>
      </c>
      <c r="Z877" s="15">
        <v>2.0321901968321801E-2</v>
      </c>
      <c r="AA877" s="15">
        <v>-0.16516225365436299</v>
      </c>
      <c r="AB877" s="15">
        <v>0.113454057790238</v>
      </c>
      <c r="AC877" s="15">
        <v>0.115834341090765</v>
      </c>
      <c r="AE877">
        <f t="array" ref="AE877">IF(COUNTIF('Cost regression results'!$H$7:$H$10,1)=0,EXP(SUMPRODUCT(--B877:AC877,TRANSPOSE('Cost regression results'!$H$3:$H$30)))/(1+EXP(SUMPRODUCT(--B877:AC877,TRANSPOSE('Cost regression results'!$H$3:$H$30)))),1)</f>
        <v>0.10767454606358542</v>
      </c>
      <c r="AF877">
        <f>'cost part 2 bs coef'!AE877</f>
        <v>2485.1155143342839</v>
      </c>
      <c r="AG877">
        <f t="shared" si="13"/>
        <v>267.58368492151766</v>
      </c>
    </row>
    <row r="878" spans="1:33" x14ac:dyDescent="0.3">
      <c r="A878">
        <v>877</v>
      </c>
      <c r="B878" s="15">
        <v>-2.10005151266492</v>
      </c>
      <c r="C878" s="15">
        <v>1.8475337996066299</v>
      </c>
      <c r="D878" s="15">
        <v>2.8142698555764798</v>
      </c>
      <c r="E878" s="15">
        <v>2.4846552071533501</v>
      </c>
      <c r="F878" s="15">
        <v>0</v>
      </c>
      <c r="G878" s="15">
        <v>0</v>
      </c>
      <c r="H878" s="15">
        <v>0</v>
      </c>
      <c r="I878" s="15">
        <v>0</v>
      </c>
      <c r="J878" s="15">
        <v>5.1251934914698696</v>
      </c>
      <c r="K878" s="15">
        <v>4.4576610808087302</v>
      </c>
      <c r="L878" s="15">
        <v>3.7643751326339498</v>
      </c>
      <c r="M878" s="15">
        <v>3.0285132399635399</v>
      </c>
      <c r="N878" s="15">
        <v>2.3291680496681999</v>
      </c>
      <c r="O878" s="15">
        <v>4.0536103956391401</v>
      </c>
      <c r="P878" s="15">
        <v>4.3941833645989501</v>
      </c>
      <c r="Q878" s="15">
        <v>3.8539803519167499</v>
      </c>
      <c r="R878" s="15">
        <v>1.4723924161352699</v>
      </c>
      <c r="S878" s="15">
        <v>0.58313691671218004</v>
      </c>
      <c r="T878" s="15">
        <v>0.16322024986049299</v>
      </c>
      <c r="U878" s="15">
        <v>0.24756904629129101</v>
      </c>
      <c r="V878" s="15">
        <v>0</v>
      </c>
      <c r="W878" s="15">
        <v>0</v>
      </c>
      <c r="X878" s="15">
        <v>0.95190142485242002</v>
      </c>
      <c r="Y878" s="15">
        <v>6.21058619278375E-2</v>
      </c>
      <c r="Z878" s="15">
        <v>2.1377198398962599E-2</v>
      </c>
      <c r="AA878" s="15">
        <v>-0.25607901182421799</v>
      </c>
      <c r="AB878" s="15">
        <v>8.03940534286543E-2</v>
      </c>
      <c r="AC878" s="15">
        <v>0.11559031962097201</v>
      </c>
      <c r="AE878">
        <f t="array" ref="AE878">IF(COUNTIF('Cost regression results'!$H$7:$H$10,1)=0,EXP(SUMPRODUCT(--B878:AC878,TRANSPOSE('Cost regression results'!$H$3:$H$30)))/(1+EXP(SUMPRODUCT(--B878:AC878,TRANSPOSE('Cost regression results'!$H$3:$H$30)))),1)</f>
        <v>0.12435773072977632</v>
      </c>
      <c r="AF878">
        <f>'cost part 2 bs coef'!AE878</f>
        <v>2437.9112097780649</v>
      </c>
      <c r="AG878">
        <f t="shared" si="13"/>
        <v>303.17310576868385</v>
      </c>
    </row>
    <row r="879" spans="1:33" x14ac:dyDescent="0.3">
      <c r="A879">
        <v>878</v>
      </c>
      <c r="B879" s="15">
        <v>-2.1780880575863302</v>
      </c>
      <c r="C879" s="15">
        <v>1.9830911599469201</v>
      </c>
      <c r="D879" s="15">
        <v>3.2232501223822201</v>
      </c>
      <c r="E879" s="15">
        <v>2.72667450787951</v>
      </c>
      <c r="F879" s="15">
        <v>0</v>
      </c>
      <c r="G879" s="15">
        <v>0</v>
      </c>
      <c r="H879" s="15">
        <v>0</v>
      </c>
      <c r="I879" s="15">
        <v>0</v>
      </c>
      <c r="J879" s="15">
        <v>4.9235501596904703</v>
      </c>
      <c r="K879" s="15">
        <v>4.6265028618994899</v>
      </c>
      <c r="L879" s="15">
        <v>4.7208220372332503</v>
      </c>
      <c r="M879" s="15">
        <v>2.8108713270166099</v>
      </c>
      <c r="N879" s="15">
        <v>2.5119704715104501</v>
      </c>
      <c r="O879" s="15">
        <v>3.8456129397552501</v>
      </c>
      <c r="P879" s="15">
        <v>4.7705820498274401</v>
      </c>
      <c r="Q879" s="15">
        <v>3.8501814889324599</v>
      </c>
      <c r="R879" s="15">
        <v>1.71648881830948</v>
      </c>
      <c r="S879" s="15">
        <v>0.51481063827739004</v>
      </c>
      <c r="T879" s="15">
        <v>0.11778155175702</v>
      </c>
      <c r="U879" s="15">
        <v>0.26512715507769702</v>
      </c>
      <c r="V879" s="15">
        <v>0</v>
      </c>
      <c r="W879" s="15">
        <v>0</v>
      </c>
      <c r="X879" s="15">
        <v>1.0404448398869599</v>
      </c>
      <c r="Y879" s="15">
        <v>7.9186896770261098E-2</v>
      </c>
      <c r="Z879" s="15">
        <v>2.5082412690022701E-2</v>
      </c>
      <c r="AA879" s="15">
        <v>-0.187462670684647</v>
      </c>
      <c r="AB879" s="15">
        <v>5.1926324604050798E-2</v>
      </c>
      <c r="AC879" s="15">
        <v>0.17738972699298799</v>
      </c>
      <c r="AE879">
        <f t="array" ref="AE879">IF(COUNTIF('Cost regression results'!$H$7:$H$10,1)=0,EXP(SUMPRODUCT(--B879:AC879,TRANSPOSE('Cost regression results'!$H$3:$H$30)))/(1+EXP(SUMPRODUCT(--B879:AC879,TRANSPOSE('Cost regression results'!$H$3:$H$30)))),1)</f>
        <v>0.11126699405418536</v>
      </c>
      <c r="AF879">
        <f>'cost part 2 bs coef'!AE879</f>
        <v>2551.2155350084472</v>
      </c>
      <c r="AG879">
        <f t="shared" si="13"/>
        <v>283.86608376473021</v>
      </c>
    </row>
    <row r="880" spans="1:33" x14ac:dyDescent="0.3">
      <c r="A880">
        <v>879</v>
      </c>
      <c r="B880" s="15">
        <v>-2.2535016180575602</v>
      </c>
      <c r="C880" s="15">
        <v>2.10099865305274</v>
      </c>
      <c r="D880" s="15">
        <v>3.5749743308900102</v>
      </c>
      <c r="E880" s="15">
        <v>2.5297111137810302</v>
      </c>
      <c r="F880" s="15">
        <v>0</v>
      </c>
      <c r="G880" s="15">
        <v>0</v>
      </c>
      <c r="H880" s="15">
        <v>0</v>
      </c>
      <c r="I880" s="15">
        <v>0</v>
      </c>
      <c r="J880" s="15">
        <v>5.2076461528377598</v>
      </c>
      <c r="K880" s="15">
        <v>4.2159657530398</v>
      </c>
      <c r="L880" s="15">
        <v>3.7568759553053801</v>
      </c>
      <c r="M880" s="15">
        <v>2.8599921550748002</v>
      </c>
      <c r="N880" s="15">
        <v>2.7250624865207498</v>
      </c>
      <c r="O880" s="15">
        <v>4.0778620158924204</v>
      </c>
      <c r="P880" s="15">
        <v>4.7994692348321601</v>
      </c>
      <c r="Q880" s="15">
        <v>3.93448108358348</v>
      </c>
      <c r="R880" s="15">
        <v>1.97650548821218</v>
      </c>
      <c r="S880" s="15">
        <v>0.57703997999166601</v>
      </c>
      <c r="T880" s="15">
        <v>0.118397273729827</v>
      </c>
      <c r="U880" s="15">
        <v>0.32293609530919398</v>
      </c>
      <c r="V880" s="15">
        <v>0</v>
      </c>
      <c r="W880" s="15">
        <v>0</v>
      </c>
      <c r="X880" s="15">
        <v>1.1129883252037001</v>
      </c>
      <c r="Y880" s="15">
        <v>0.136394458596972</v>
      </c>
      <c r="Z880" s="15">
        <v>2.2427531045778801E-2</v>
      </c>
      <c r="AA880" s="15">
        <v>-0.16776556908490201</v>
      </c>
      <c r="AB880" s="15">
        <v>8.4395936993653706E-2</v>
      </c>
      <c r="AC880" s="15">
        <v>8.7250318286142603E-2</v>
      </c>
      <c r="AE880">
        <f t="array" ref="AE880">IF(COUNTIF('Cost regression results'!$H$7:$H$10,1)=0,EXP(SUMPRODUCT(--B880:AC880,TRANSPOSE('Cost regression results'!$H$3:$H$30)))/(1+EXP(SUMPRODUCT(--B880:AC880,TRANSPOSE('Cost regression results'!$H$3:$H$30)))),1)</f>
        <v>0.10425615211073817</v>
      </c>
      <c r="AF880">
        <f>'cost part 2 bs coef'!AE880</f>
        <v>2567.0911158494882</v>
      </c>
      <c r="AG880">
        <f t="shared" si="13"/>
        <v>267.63504185612885</v>
      </c>
    </row>
    <row r="881" spans="1:33" x14ac:dyDescent="0.3">
      <c r="A881">
        <v>880</v>
      </c>
      <c r="B881" s="15">
        <v>-2.1772190760215699</v>
      </c>
      <c r="C881" s="15">
        <v>2.1521042106825101</v>
      </c>
      <c r="D881" s="15">
        <v>3.9146285167745098</v>
      </c>
      <c r="E881" s="15">
        <v>2.7433330418783601</v>
      </c>
      <c r="F881" s="15">
        <v>0</v>
      </c>
      <c r="G881" s="15">
        <v>0</v>
      </c>
      <c r="H881" s="15">
        <v>0</v>
      </c>
      <c r="I881" s="15">
        <v>0</v>
      </c>
      <c r="J881" s="15">
        <v>5.14906683915763</v>
      </c>
      <c r="K881" s="15">
        <v>4.5017472380746497</v>
      </c>
      <c r="L881" s="15">
        <v>4.32304491618578</v>
      </c>
      <c r="M881" s="15">
        <v>2.56785276748026</v>
      </c>
      <c r="N881" s="15">
        <v>2.77813186822033</v>
      </c>
      <c r="O881" s="15">
        <v>3.9193661899855599</v>
      </c>
      <c r="P881" s="15">
        <v>4.8982300120856097</v>
      </c>
      <c r="Q881" s="15">
        <v>3.71238295135382</v>
      </c>
      <c r="R881" s="15">
        <v>1.35716082556285</v>
      </c>
      <c r="S881" s="15">
        <v>0.66889903813820895</v>
      </c>
      <c r="T881" s="15">
        <v>0.14721395847195901</v>
      </c>
      <c r="U881" s="15">
        <v>0.25310197892579001</v>
      </c>
      <c r="V881" s="15">
        <v>0</v>
      </c>
      <c r="W881" s="15">
        <v>0</v>
      </c>
      <c r="X881" s="15">
        <v>1.12794417928886</v>
      </c>
      <c r="Y881" s="15">
        <v>5.7418304074798199E-2</v>
      </c>
      <c r="Z881" s="15">
        <v>2.32186729038221E-2</v>
      </c>
      <c r="AA881" s="15">
        <v>-0.193140490877245</v>
      </c>
      <c r="AB881" s="15">
        <v>9.6916060911476795E-2</v>
      </c>
      <c r="AC881" s="15">
        <v>7.7537896272018694E-2</v>
      </c>
      <c r="AE881">
        <f t="array" ref="AE881">IF(COUNTIF('Cost regression results'!$H$7:$H$10,1)=0,EXP(SUMPRODUCT(--B881:AC881,TRANSPOSE('Cost regression results'!$H$3:$H$30)))/(1+EXP(SUMPRODUCT(--B881:AC881,TRANSPOSE('Cost regression results'!$H$3:$H$30)))),1)</f>
        <v>0.11443101686486114</v>
      </c>
      <c r="AF881">
        <f>'cost part 2 bs coef'!AE881</f>
        <v>2566.44165432011</v>
      </c>
      <c r="AG881">
        <f t="shared" si="13"/>
        <v>293.68052822818663</v>
      </c>
    </row>
    <row r="882" spans="1:33" x14ac:dyDescent="0.3">
      <c r="A882">
        <v>881</v>
      </c>
      <c r="B882" s="15">
        <v>-2.1792448718904298</v>
      </c>
      <c r="C882" s="15">
        <v>2.0174874534920302</v>
      </c>
      <c r="D882" s="15">
        <v>3.2582596165736102</v>
      </c>
      <c r="E882" s="15">
        <v>2.7555280866744698</v>
      </c>
      <c r="F882" s="15">
        <v>0</v>
      </c>
      <c r="G882" s="15">
        <v>0</v>
      </c>
      <c r="H882" s="15">
        <v>0</v>
      </c>
      <c r="I882" s="15">
        <v>0</v>
      </c>
      <c r="J882" s="15">
        <v>4.8309195917998897</v>
      </c>
      <c r="K882" s="15">
        <v>4.3688863696621301</v>
      </c>
      <c r="L882" s="15">
        <v>3.5631305419585799</v>
      </c>
      <c r="M882" s="15">
        <v>3.0194539829568998</v>
      </c>
      <c r="N882" s="15">
        <v>2.28824502942035</v>
      </c>
      <c r="O882" s="15">
        <v>4.2911297419873602</v>
      </c>
      <c r="P882" s="15">
        <v>4.4754239096377901</v>
      </c>
      <c r="Q882" s="15">
        <v>3.8553878104571</v>
      </c>
      <c r="R882" s="15">
        <v>1.48574862470858</v>
      </c>
      <c r="S882" s="15">
        <v>0.67323979122751498</v>
      </c>
      <c r="T882" s="15">
        <v>0.13161856168848901</v>
      </c>
      <c r="U882" s="15">
        <v>0.19371474635477501</v>
      </c>
      <c r="V882" s="15">
        <v>0</v>
      </c>
      <c r="W882" s="15">
        <v>0</v>
      </c>
      <c r="X882" s="15">
        <v>1.1004285238036999</v>
      </c>
      <c r="Y882" s="15">
        <v>4.9898813749471402E-2</v>
      </c>
      <c r="Z882" s="15">
        <v>2.32151576219807E-2</v>
      </c>
      <c r="AA882" s="15">
        <v>-0.21105195749998401</v>
      </c>
      <c r="AB882" s="15">
        <v>0.176838679988951</v>
      </c>
      <c r="AC882" s="15">
        <v>0.149341248758596</v>
      </c>
      <c r="AE882">
        <f t="array" ref="AE882">IF(COUNTIF('Cost regression results'!$H$7:$H$10,1)=0,EXP(SUMPRODUCT(--B882:AC882,TRANSPOSE('Cost regression results'!$H$3:$H$30)))/(1+EXP(SUMPRODUCT(--B882:AC882,TRANSPOSE('Cost regression results'!$H$3:$H$30)))),1)</f>
        <v>0.11265768770755452</v>
      </c>
      <c r="AF882">
        <f>'cost part 2 bs coef'!AE882</f>
        <v>2445.9640234017788</v>
      </c>
      <c r="AG882">
        <f t="shared" si="13"/>
        <v>275.5566510923112</v>
      </c>
    </row>
    <row r="883" spans="1:33" x14ac:dyDescent="0.3">
      <c r="A883">
        <v>882</v>
      </c>
      <c r="B883" s="15">
        <v>-2.25095133469731</v>
      </c>
      <c r="C883" s="15">
        <v>2.0323055382217001</v>
      </c>
      <c r="D883" s="15">
        <v>3.2030659542889199</v>
      </c>
      <c r="E883" s="15">
        <v>2.4459503840744299</v>
      </c>
      <c r="F883" s="15">
        <v>0</v>
      </c>
      <c r="G883" s="15">
        <v>0</v>
      </c>
      <c r="H883" s="15">
        <v>0</v>
      </c>
      <c r="I883" s="15">
        <v>0</v>
      </c>
      <c r="J883" s="15">
        <v>4.9704274814501801</v>
      </c>
      <c r="K883" s="15">
        <v>4.5628393733778498</v>
      </c>
      <c r="L883" s="15">
        <v>3.6658199120435802</v>
      </c>
      <c r="M883" s="15">
        <v>3.0902137591839098</v>
      </c>
      <c r="N883" s="15">
        <v>2.5691569939967702</v>
      </c>
      <c r="O883" s="15">
        <v>3.9913636637199299</v>
      </c>
      <c r="P883" s="15">
        <v>4.8959589726042898</v>
      </c>
      <c r="Q883" s="15">
        <v>3.9079272377025198</v>
      </c>
      <c r="R883" s="15">
        <v>2.3064885346045298</v>
      </c>
      <c r="S883" s="15">
        <v>0.617761392103229</v>
      </c>
      <c r="T883" s="15">
        <v>0.13307752564773401</v>
      </c>
      <c r="U883" s="15">
        <v>0.29931097039503601</v>
      </c>
      <c r="V883" s="15">
        <v>0</v>
      </c>
      <c r="W883" s="15">
        <v>0</v>
      </c>
      <c r="X883" s="15">
        <v>1.0074655696492001</v>
      </c>
      <c r="Y883" s="15">
        <v>0.13955965718833699</v>
      </c>
      <c r="Z883" s="15">
        <v>2.10207834827459E-2</v>
      </c>
      <c r="AA883" s="15">
        <v>-0.117499230904013</v>
      </c>
      <c r="AB883" s="15">
        <v>7.2133315561748304E-2</v>
      </c>
      <c r="AC883" s="15">
        <v>0.12682221010682801</v>
      </c>
      <c r="AE883">
        <f t="array" ref="AE883">IF(COUNTIF('Cost regression results'!$H$7:$H$10,1)=0,EXP(SUMPRODUCT(--B883:AC883,TRANSPOSE('Cost regression results'!$H$3:$H$30)))/(1+EXP(SUMPRODUCT(--B883:AC883,TRANSPOSE('Cost regression results'!$H$3:$H$30)))),1)</f>
        <v>0.10596952051840959</v>
      </c>
      <c r="AF883">
        <f>'cost part 2 bs coef'!AE883</f>
        <v>2568.9408532522689</v>
      </c>
      <c r="AG883">
        <f t="shared" si="13"/>
        <v>272.22943045929696</v>
      </c>
    </row>
    <row r="884" spans="1:33" x14ac:dyDescent="0.3">
      <c r="A884">
        <v>883</v>
      </c>
      <c r="B884" s="15">
        <v>-2.2683750737461801</v>
      </c>
      <c r="C884" s="15">
        <v>1.85798326297548</v>
      </c>
      <c r="D884" s="15">
        <v>3.5272473002139901</v>
      </c>
      <c r="E884" s="15">
        <v>2.5569626614374399</v>
      </c>
      <c r="F884" s="15">
        <v>0</v>
      </c>
      <c r="G884" s="15">
        <v>0</v>
      </c>
      <c r="H884" s="15">
        <v>0</v>
      </c>
      <c r="I884" s="15">
        <v>0</v>
      </c>
      <c r="J884" s="15">
        <v>5.0215842097203396</v>
      </c>
      <c r="K884" s="15">
        <v>4.4739198320922</v>
      </c>
      <c r="L884" s="15">
        <v>4.4090926801761201</v>
      </c>
      <c r="M884" s="15">
        <v>2.7278807337483899</v>
      </c>
      <c r="N884" s="15">
        <v>2.4928453082490201</v>
      </c>
      <c r="O884" s="15">
        <v>3.9723622094981001</v>
      </c>
      <c r="P884" s="15">
        <v>4.3029488896566299</v>
      </c>
      <c r="Q884" s="15">
        <v>3.5617600636144102</v>
      </c>
      <c r="R884" s="15">
        <v>1.45781033969495</v>
      </c>
      <c r="S884" s="15">
        <v>0.66558190286418595</v>
      </c>
      <c r="T884" s="15">
        <v>0.189439717069769</v>
      </c>
      <c r="U884" s="15">
        <v>0.23251566805269799</v>
      </c>
      <c r="V884" s="15">
        <v>0</v>
      </c>
      <c r="W884" s="15">
        <v>0</v>
      </c>
      <c r="X884" s="15">
        <v>1.02105882489843</v>
      </c>
      <c r="Y884" s="15">
        <v>0.125690986864539</v>
      </c>
      <c r="Z884" s="15">
        <v>2.46370104185414E-2</v>
      </c>
      <c r="AA884" s="15">
        <v>-0.167527277200957</v>
      </c>
      <c r="AB884" s="15">
        <v>0.10956523335209099</v>
      </c>
      <c r="AC884" s="15">
        <v>7.6454636896744796E-2</v>
      </c>
      <c r="AE884">
        <f t="array" ref="AE884">IF(COUNTIF('Cost regression results'!$H$7:$H$10,1)=0,EXP(SUMPRODUCT(--B884:AC884,TRANSPOSE('Cost regression results'!$H$3:$H$30)))/(1+EXP(SUMPRODUCT(--B884:AC884,TRANSPOSE('Cost regression results'!$H$3:$H$30)))),1)</f>
        <v>0.10946853654543912</v>
      </c>
      <c r="AF884">
        <f>'cost part 2 bs coef'!AE884</f>
        <v>2443.5904825435268</v>
      </c>
      <c r="AG884">
        <f t="shared" si="13"/>
        <v>267.49627404040325</v>
      </c>
    </row>
    <row r="885" spans="1:33" x14ac:dyDescent="0.3">
      <c r="A885">
        <v>884</v>
      </c>
      <c r="B885" s="15">
        <v>-2.2566589547051201</v>
      </c>
      <c r="C885" s="15">
        <v>2.11244352512441</v>
      </c>
      <c r="D885" s="15">
        <v>3.88169085483085</v>
      </c>
      <c r="E885" s="15">
        <v>2.34430335995058</v>
      </c>
      <c r="F885" s="15">
        <v>0</v>
      </c>
      <c r="G885" s="15">
        <v>0</v>
      </c>
      <c r="H885" s="15">
        <v>0</v>
      </c>
      <c r="I885" s="15">
        <v>0</v>
      </c>
      <c r="J885" s="15">
        <v>5.0938696663385796</v>
      </c>
      <c r="K885" s="15">
        <v>4.9898185962991501</v>
      </c>
      <c r="L885" s="15">
        <v>4.3733422137030997</v>
      </c>
      <c r="M885" s="15">
        <v>2.4037678098292301</v>
      </c>
      <c r="N885" s="15">
        <v>2.4766762247817899</v>
      </c>
      <c r="O885" s="15">
        <v>3.9555032814389102</v>
      </c>
      <c r="P885" s="15">
        <v>4.26318422908773</v>
      </c>
      <c r="Q885" s="15">
        <v>3.7758799840214001</v>
      </c>
      <c r="R885" s="15">
        <v>1.88859799085708</v>
      </c>
      <c r="S885" s="15">
        <v>0.52424495390643</v>
      </c>
      <c r="T885" s="15">
        <v>0.16686883200570901</v>
      </c>
      <c r="U885" s="15">
        <v>0.26112013261648098</v>
      </c>
      <c r="V885" s="15">
        <v>0</v>
      </c>
      <c r="W885" s="15">
        <v>0</v>
      </c>
      <c r="X885" s="15">
        <v>0.95825496279556099</v>
      </c>
      <c r="Y885" s="15">
        <v>0.121282431449107</v>
      </c>
      <c r="Z885" s="15">
        <v>2.3543539634859799E-2</v>
      </c>
      <c r="AA885" s="15">
        <v>-0.20100243613735799</v>
      </c>
      <c r="AB885" s="15">
        <v>0.15017456294041501</v>
      </c>
      <c r="AC885" s="15">
        <v>0.102298013720443</v>
      </c>
      <c r="AE885">
        <f t="array" ref="AE885">IF(COUNTIF('Cost regression results'!$H$7:$H$10,1)=0,EXP(SUMPRODUCT(--B885:AC885,TRANSPOSE('Cost regression results'!$H$3:$H$30)))/(1+EXP(SUMPRODUCT(--B885:AC885,TRANSPOSE('Cost regression results'!$H$3:$H$30)))),1)</f>
        <v>0.10848884430024699</v>
      </c>
      <c r="AF885">
        <f>'cost part 2 bs coef'!AE885</f>
        <v>2603.9674337129672</v>
      </c>
      <c r="AG885">
        <f t="shared" si="13"/>
        <v>282.50141747899983</v>
      </c>
    </row>
    <row r="886" spans="1:33" x14ac:dyDescent="0.3">
      <c r="A886">
        <v>885</v>
      </c>
      <c r="B886" s="15">
        <v>-2.2080176280618602</v>
      </c>
      <c r="C886" s="15">
        <v>1.99746740377863</v>
      </c>
      <c r="D886" s="15">
        <v>3.2631527714964199</v>
      </c>
      <c r="E886" s="15">
        <v>2.5185093559342802</v>
      </c>
      <c r="F886" s="15">
        <v>0</v>
      </c>
      <c r="G886" s="15">
        <v>0</v>
      </c>
      <c r="H886" s="15">
        <v>0</v>
      </c>
      <c r="I886" s="15">
        <v>0</v>
      </c>
      <c r="J886" s="15">
        <v>4.7756195399042802</v>
      </c>
      <c r="K886" s="15">
        <v>4.53133543700765</v>
      </c>
      <c r="L886" s="15">
        <v>4.4009201140633598</v>
      </c>
      <c r="M886" s="15">
        <v>2.9562030816985398</v>
      </c>
      <c r="N886" s="15">
        <v>2.2729278702220399</v>
      </c>
      <c r="O886" s="15">
        <v>4.1864159476928204</v>
      </c>
      <c r="P886" s="15">
        <v>4.15939528351816</v>
      </c>
      <c r="Q886" s="15">
        <v>3.8008746391393</v>
      </c>
      <c r="R886" s="15">
        <v>1.7855506148207201</v>
      </c>
      <c r="S886" s="15">
        <v>0.49210547003178901</v>
      </c>
      <c r="T886" s="15">
        <v>0.108790824144693</v>
      </c>
      <c r="U886" s="15">
        <v>0.24385960024727199</v>
      </c>
      <c r="V886" s="15">
        <v>0</v>
      </c>
      <c r="W886" s="15">
        <v>0</v>
      </c>
      <c r="X886" s="15">
        <v>1.0073167258023701</v>
      </c>
      <c r="Y886" s="15">
        <v>0.12872926415695399</v>
      </c>
      <c r="Z886" s="15">
        <v>2.3199467594840401E-2</v>
      </c>
      <c r="AA886" s="15">
        <v>-0.21285875236558699</v>
      </c>
      <c r="AB886" s="15">
        <v>0.17279143860780499</v>
      </c>
      <c r="AC886" s="15">
        <v>0.11661685820055499</v>
      </c>
      <c r="AE886">
        <f t="array" ref="AE886">IF(COUNTIF('Cost regression results'!$H$7:$H$10,1)=0,EXP(SUMPRODUCT(--B886:AC886,TRANSPOSE('Cost regression results'!$H$3:$H$30)))/(1+EXP(SUMPRODUCT(--B886:AC886,TRANSPOSE('Cost regression results'!$H$3:$H$30)))),1)</f>
        <v>0.10760262946259069</v>
      </c>
      <c r="AF886">
        <f>'cost part 2 bs coef'!AE886</f>
        <v>2613.2683340974995</v>
      </c>
      <c r="AG886">
        <f t="shared" si="13"/>
        <v>281.1945442402149</v>
      </c>
    </row>
    <row r="887" spans="1:33" x14ac:dyDescent="0.3">
      <c r="A887">
        <v>886</v>
      </c>
      <c r="B887" s="15">
        <v>-2.2003672086744501</v>
      </c>
      <c r="C887" s="15">
        <v>1.59093561323674</v>
      </c>
      <c r="D887" s="15">
        <v>3.3250307466736002</v>
      </c>
      <c r="E887" s="15">
        <v>2.5987481050824002</v>
      </c>
      <c r="F887" s="15">
        <v>0</v>
      </c>
      <c r="G887" s="15">
        <v>0</v>
      </c>
      <c r="H887" s="15">
        <v>0</v>
      </c>
      <c r="I887" s="15">
        <v>0</v>
      </c>
      <c r="J887" s="15">
        <v>5.3783315089199197</v>
      </c>
      <c r="K887" s="15">
        <v>4.83011061544053</v>
      </c>
      <c r="L887" s="15">
        <v>4.0163767296038797</v>
      </c>
      <c r="M887" s="15">
        <v>2.8227221678162699</v>
      </c>
      <c r="N887" s="15">
        <v>2.3086870316257402</v>
      </c>
      <c r="O887" s="15">
        <v>4.0496382550820798</v>
      </c>
      <c r="P887" s="15">
        <v>4.5971829013052004</v>
      </c>
      <c r="Q887" s="15">
        <v>3.9066994967833999</v>
      </c>
      <c r="R887" s="15">
        <v>1.77327257970554</v>
      </c>
      <c r="S887" s="15">
        <v>0.54898635152887698</v>
      </c>
      <c r="T887" s="15">
        <v>0.13856641589371799</v>
      </c>
      <c r="U887" s="15">
        <v>0.18545428606092901</v>
      </c>
      <c r="V887" s="15">
        <v>0</v>
      </c>
      <c r="W887" s="15">
        <v>0</v>
      </c>
      <c r="X887" s="15">
        <v>0.99288042572409896</v>
      </c>
      <c r="Y887" s="15">
        <v>0.128269839802098</v>
      </c>
      <c r="Z887" s="15">
        <v>2.0236193234010599E-2</v>
      </c>
      <c r="AA887" s="15">
        <v>-0.17322809329512701</v>
      </c>
      <c r="AB887" s="15">
        <v>0.11452333039639</v>
      </c>
      <c r="AC887" s="15">
        <v>7.7620553726225894E-2</v>
      </c>
      <c r="AE887">
        <f t="array" ref="AE887">IF(COUNTIF('Cost regression results'!$H$7:$H$10,1)=0,EXP(SUMPRODUCT(--B887:AC887,TRANSPOSE('Cost regression results'!$H$3:$H$30)))/(1+EXP(SUMPRODUCT(--B887:AC887,TRANSPOSE('Cost regression results'!$H$3:$H$30)))),1)</f>
        <v>0.11145482604238818</v>
      </c>
      <c r="AF887">
        <f>'cost part 2 bs coef'!AE887</f>
        <v>2463.9311620310032</v>
      </c>
      <c r="AG887">
        <f t="shared" si="13"/>
        <v>274.61701904458482</v>
      </c>
    </row>
    <row r="888" spans="1:33" x14ac:dyDescent="0.3">
      <c r="A888">
        <v>887</v>
      </c>
      <c r="B888" s="15">
        <v>-2.21971702024394</v>
      </c>
      <c r="C888" s="15">
        <v>2.3956464013841998</v>
      </c>
      <c r="D888" s="15">
        <v>3.9314816308120002</v>
      </c>
      <c r="E888" s="15">
        <v>2.6801044172373798</v>
      </c>
      <c r="F888" s="15">
        <v>0</v>
      </c>
      <c r="G888" s="15">
        <v>0</v>
      </c>
      <c r="H888" s="15">
        <v>0</v>
      </c>
      <c r="I888" s="15">
        <v>0</v>
      </c>
      <c r="J888" s="15">
        <v>5.0869185556142602</v>
      </c>
      <c r="K888" s="15">
        <v>4.8128928792237202</v>
      </c>
      <c r="L888" s="15">
        <v>4.0275980561067097</v>
      </c>
      <c r="M888" s="15">
        <v>2.96303779259188</v>
      </c>
      <c r="N888" s="15">
        <v>2.2575232772776102</v>
      </c>
      <c r="O888" s="15">
        <v>4.1103953071705996</v>
      </c>
      <c r="P888" s="15">
        <v>4.00772066741815</v>
      </c>
      <c r="Q888" s="15">
        <v>3.85638198783011</v>
      </c>
      <c r="R888" s="15">
        <v>2.1825123132656801</v>
      </c>
      <c r="S888" s="15">
        <v>0.63957660308479303</v>
      </c>
      <c r="T888" s="15">
        <v>8.9046473791178804E-2</v>
      </c>
      <c r="U888" s="15">
        <v>0.24647653669442901</v>
      </c>
      <c r="V888" s="15">
        <v>0</v>
      </c>
      <c r="W888" s="15">
        <v>0</v>
      </c>
      <c r="X888" s="15">
        <v>0.95899895904588595</v>
      </c>
      <c r="Y888" s="15">
        <v>0.101861644913538</v>
      </c>
      <c r="Z888" s="15">
        <v>2.36266716034392E-2</v>
      </c>
      <c r="AA888" s="15">
        <v>-0.17985190688640801</v>
      </c>
      <c r="AB888" s="15">
        <v>0.11853774001256299</v>
      </c>
      <c r="AC888" s="15">
        <v>0.113649033025967</v>
      </c>
      <c r="AE888">
        <f t="array" ref="AE888">IF(COUNTIF('Cost regression results'!$H$7:$H$10,1)=0,EXP(SUMPRODUCT(--B888:AC888,TRANSPOSE('Cost regression results'!$H$3:$H$30)))/(1+EXP(SUMPRODUCT(--B888:AC888,TRANSPOSE('Cost regression results'!$H$3:$H$30)))),1)</f>
        <v>0.10459229939583249</v>
      </c>
      <c r="AF888">
        <f>'cost part 2 bs coef'!AE888</f>
        <v>2457.5669538404873</v>
      </c>
      <c r="AG888">
        <f t="shared" si="13"/>
        <v>257.04257862138832</v>
      </c>
    </row>
    <row r="889" spans="1:33" x14ac:dyDescent="0.3">
      <c r="A889">
        <v>888</v>
      </c>
      <c r="B889" s="15">
        <v>-2.1245918464539502</v>
      </c>
      <c r="C889" s="15">
        <v>2.0725451003325599</v>
      </c>
      <c r="D889" s="15">
        <v>3.6850521821079698</v>
      </c>
      <c r="E889" s="15">
        <v>2.4478475167839799</v>
      </c>
      <c r="F889" s="15">
        <v>0</v>
      </c>
      <c r="G889" s="15">
        <v>0</v>
      </c>
      <c r="H889" s="15">
        <v>0</v>
      </c>
      <c r="I889" s="15">
        <v>0</v>
      </c>
      <c r="J889" s="15">
        <v>5.0320973052771203</v>
      </c>
      <c r="K889" s="15">
        <v>4.0930524857489496</v>
      </c>
      <c r="L889" s="15">
        <v>4.0532080174448701</v>
      </c>
      <c r="M889" s="15">
        <v>2.7654118299275399</v>
      </c>
      <c r="N889" s="15">
        <v>2.5515999100286</v>
      </c>
      <c r="O889" s="15">
        <v>3.9185298181031301</v>
      </c>
      <c r="P889" s="15">
        <v>4.4310963387770004</v>
      </c>
      <c r="Q889" s="15">
        <v>3.9799245864983899</v>
      </c>
      <c r="R889" s="15">
        <v>1.8947015041681201</v>
      </c>
      <c r="S889" s="15">
        <v>0.50226866392507596</v>
      </c>
      <c r="T889" s="15">
        <v>0.13319566358521501</v>
      </c>
      <c r="U889" s="15">
        <v>0.24344146029378899</v>
      </c>
      <c r="V889" s="15">
        <v>0</v>
      </c>
      <c r="W889" s="15">
        <v>0</v>
      </c>
      <c r="X889" s="15">
        <v>0.95213613017076504</v>
      </c>
      <c r="Y889" s="15">
        <v>2.58251784517156E-2</v>
      </c>
      <c r="Z889" s="15">
        <v>2.4167804133021002E-2</v>
      </c>
      <c r="AA889" s="15">
        <v>-0.241196571777681</v>
      </c>
      <c r="AB889" s="15">
        <v>0.10293373956854</v>
      </c>
      <c r="AC889" s="15">
        <v>0.14693894185024201</v>
      </c>
      <c r="AE889">
        <f t="array" ref="AE889">IF(COUNTIF('Cost regression results'!$H$7:$H$10,1)=0,EXP(SUMPRODUCT(--B889:AC889,TRANSPOSE('Cost regression results'!$H$3:$H$30)))/(1+EXP(SUMPRODUCT(--B889:AC889,TRANSPOSE('Cost regression results'!$H$3:$H$30)))),1)</f>
        <v>0.11833280219325917</v>
      </c>
      <c r="AF889">
        <f>'cost part 2 bs coef'!AE889</f>
        <v>2434.9042099987805</v>
      </c>
      <c r="AG889">
        <f t="shared" si="13"/>
        <v>288.12903824131968</v>
      </c>
    </row>
    <row r="890" spans="1:33" x14ac:dyDescent="0.3">
      <c r="A890">
        <v>889</v>
      </c>
      <c r="B890" s="15">
        <v>-2.2197425634040102</v>
      </c>
      <c r="C890" s="15">
        <v>2.3827726879462201</v>
      </c>
      <c r="D890" s="15">
        <v>3.2715729151036999</v>
      </c>
      <c r="E890" s="15">
        <v>2.4992782287755202</v>
      </c>
      <c r="F890" s="15">
        <v>0</v>
      </c>
      <c r="G890" s="15">
        <v>0</v>
      </c>
      <c r="H890" s="15">
        <v>0</v>
      </c>
      <c r="I890" s="15">
        <v>0</v>
      </c>
      <c r="J890" s="15">
        <v>5.1880771290118997</v>
      </c>
      <c r="K890" s="15">
        <v>4.41929969819678</v>
      </c>
      <c r="L890" s="15">
        <v>4.5067044441140602</v>
      </c>
      <c r="M890" s="15">
        <v>3.6434904330340898</v>
      </c>
      <c r="N890" s="15">
        <v>2.4054139919225399</v>
      </c>
      <c r="O890" s="15">
        <v>4.3409207884734897</v>
      </c>
      <c r="P890" s="15">
        <v>4.1688364033430201</v>
      </c>
      <c r="Q890" s="15">
        <v>3.95471981731002</v>
      </c>
      <c r="R890" s="15">
        <v>1.5157116655668099</v>
      </c>
      <c r="S890" s="15">
        <v>0.64160710989679703</v>
      </c>
      <c r="T890" s="15">
        <v>0.168921598159642</v>
      </c>
      <c r="U890" s="15">
        <v>0.20912413637382399</v>
      </c>
      <c r="V890" s="15">
        <v>0</v>
      </c>
      <c r="W890" s="15">
        <v>0</v>
      </c>
      <c r="X890" s="15">
        <v>0.83095286785254796</v>
      </c>
      <c r="Y890" s="15">
        <v>5.3302279829400299E-2</v>
      </c>
      <c r="Z890" s="15">
        <v>2.3059692725884699E-2</v>
      </c>
      <c r="AA890" s="15">
        <v>-0.168511651266401</v>
      </c>
      <c r="AB890" s="15">
        <v>0.150399365947021</v>
      </c>
      <c r="AC890" s="15">
        <v>9.8982052768177106E-2</v>
      </c>
      <c r="AE890">
        <f t="array" ref="AE890">IF(COUNTIF('Cost regression results'!$H$7:$H$10,1)=0,EXP(SUMPRODUCT(--B890:AC890,TRANSPOSE('Cost regression results'!$H$3:$H$30)))/(1+EXP(SUMPRODUCT(--B890:AC890,TRANSPOSE('Cost regression results'!$H$3:$H$30)))),1)</f>
        <v>0.11234957838971364</v>
      </c>
      <c r="AF890">
        <f>'cost part 2 bs coef'!AE890</f>
        <v>2433.8051953122626</v>
      </c>
      <c r="AG890">
        <f t="shared" si="13"/>
        <v>273.43698757602738</v>
      </c>
    </row>
    <row r="891" spans="1:33" x14ac:dyDescent="0.3">
      <c r="A891">
        <v>890</v>
      </c>
      <c r="B891" s="15">
        <v>-2.1920610992898499</v>
      </c>
      <c r="C891" s="15">
        <v>2.2251748522802202</v>
      </c>
      <c r="D891" s="15">
        <v>3.2739516035973599</v>
      </c>
      <c r="E891" s="15">
        <v>2.77614032351465</v>
      </c>
      <c r="F891" s="15">
        <v>0</v>
      </c>
      <c r="G891" s="15">
        <v>0</v>
      </c>
      <c r="H891" s="15">
        <v>0</v>
      </c>
      <c r="I891" s="15">
        <v>0</v>
      </c>
      <c r="J891" s="15">
        <v>4.8215517681848601</v>
      </c>
      <c r="K891" s="15">
        <v>4.2758637390263399</v>
      </c>
      <c r="L891" s="15">
        <v>4.1710245257582397</v>
      </c>
      <c r="M891" s="15">
        <v>2.72740803077625</v>
      </c>
      <c r="N891" s="15">
        <v>2.4105531125953199</v>
      </c>
      <c r="O891" s="15">
        <v>3.8035928795905698</v>
      </c>
      <c r="P891" s="15">
        <v>5.47418372202843</v>
      </c>
      <c r="Q891" s="15">
        <v>3.7611931555114202</v>
      </c>
      <c r="R891" s="15">
        <v>1.7551984699686201</v>
      </c>
      <c r="S891" s="15">
        <v>0.66140082359852104</v>
      </c>
      <c r="T891" s="15">
        <v>8.2831652020882204E-2</v>
      </c>
      <c r="U891" s="15">
        <v>0.252641504286584</v>
      </c>
      <c r="V891" s="15">
        <v>0</v>
      </c>
      <c r="W891" s="15">
        <v>0</v>
      </c>
      <c r="X891" s="15">
        <v>0.98913559043715404</v>
      </c>
      <c r="Y891" s="15">
        <v>7.4187825828736495E-2</v>
      </c>
      <c r="Z891" s="15">
        <v>2.2443032072542501E-2</v>
      </c>
      <c r="AA891" s="15">
        <v>-0.17900984400047901</v>
      </c>
      <c r="AB891" s="15">
        <v>0.122133084336772</v>
      </c>
      <c r="AC891" s="15">
        <v>0.16786999524613799</v>
      </c>
      <c r="AE891">
        <f t="array" ref="AE891">IF(COUNTIF('Cost regression results'!$H$7:$H$10,1)=0,EXP(SUMPRODUCT(--B891:AC891,TRANSPOSE('Cost regression results'!$H$3:$H$30)))/(1+EXP(SUMPRODUCT(--B891:AC891,TRANSPOSE('Cost regression results'!$H$3:$H$30)))),1)</f>
        <v>0.10669635355423522</v>
      </c>
      <c r="AF891">
        <f>'cost part 2 bs coef'!AE891</f>
        <v>2464.3028471731186</v>
      </c>
      <c r="AG891">
        <f t="shared" si="13"/>
        <v>262.93212784669157</v>
      </c>
    </row>
    <row r="892" spans="1:33" x14ac:dyDescent="0.3">
      <c r="A892">
        <v>891</v>
      </c>
      <c r="B892" s="15">
        <v>-2.1814672535319901</v>
      </c>
      <c r="C892" s="15">
        <v>1.7996896899567101</v>
      </c>
      <c r="D892" s="15">
        <v>3.05971664128682</v>
      </c>
      <c r="E892" s="15">
        <v>2.5164161063465902</v>
      </c>
      <c r="F892" s="15">
        <v>0</v>
      </c>
      <c r="G892" s="15">
        <v>0</v>
      </c>
      <c r="H892" s="15">
        <v>0</v>
      </c>
      <c r="I892" s="15">
        <v>0</v>
      </c>
      <c r="J892" s="15">
        <v>5.2015403640220903</v>
      </c>
      <c r="K892" s="15">
        <v>4.5409239800444396</v>
      </c>
      <c r="L892" s="15">
        <v>3.9489143705394998</v>
      </c>
      <c r="M892" s="15">
        <v>2.5274835187208899</v>
      </c>
      <c r="N892" s="15">
        <v>2.3825193297762</v>
      </c>
      <c r="O892" s="15">
        <v>3.6890804081108399</v>
      </c>
      <c r="P892" s="15">
        <v>4.8028128530937497</v>
      </c>
      <c r="Q892" s="15">
        <v>3.7744751588599601</v>
      </c>
      <c r="R892" s="15">
        <v>2.2103724469483401</v>
      </c>
      <c r="S892" s="15">
        <v>0.51671009153782499</v>
      </c>
      <c r="T892" s="15">
        <v>0.17261746544050299</v>
      </c>
      <c r="U892" s="15">
        <v>0.27620053507985998</v>
      </c>
      <c r="V892" s="15">
        <v>0</v>
      </c>
      <c r="W892" s="15">
        <v>0</v>
      </c>
      <c r="X892" s="15">
        <v>1.04569763176277</v>
      </c>
      <c r="Y892" s="15">
        <v>0.101810576898236</v>
      </c>
      <c r="Z892" s="15">
        <v>2.2280112866852098E-2</v>
      </c>
      <c r="AA892" s="15">
        <v>-0.23060147944761</v>
      </c>
      <c r="AB892" s="15">
        <v>7.0836865369447402E-2</v>
      </c>
      <c r="AC892" s="15">
        <v>0.13678093881099401</v>
      </c>
      <c r="AE892">
        <f t="array" ref="AE892">IF(COUNTIF('Cost regression results'!$H$7:$H$10,1)=0,EXP(SUMPRODUCT(--B892:AC892,TRANSPOSE('Cost regression results'!$H$3:$H$30)))/(1+EXP(SUMPRODUCT(--B892:AC892,TRANSPOSE('Cost regression results'!$H$3:$H$30)))),1)</f>
        <v>0.11666006069978753</v>
      </c>
      <c r="AF892">
        <f>'cost part 2 bs coef'!AE892</f>
        <v>2524.6804312958757</v>
      </c>
      <c r="AG892">
        <f t="shared" si="13"/>
        <v>294.52937236254263</v>
      </c>
    </row>
    <row r="893" spans="1:33" x14ac:dyDescent="0.3">
      <c r="A893">
        <v>892</v>
      </c>
      <c r="B893" s="15">
        <v>-2.2984172406860699</v>
      </c>
      <c r="C893" s="15">
        <v>2.1187628683481901</v>
      </c>
      <c r="D893" s="15">
        <v>3.9147487167847301</v>
      </c>
      <c r="E893" s="15">
        <v>2.7412002642243198</v>
      </c>
      <c r="F893" s="15">
        <v>0</v>
      </c>
      <c r="G893" s="15">
        <v>0</v>
      </c>
      <c r="H893" s="15">
        <v>0</v>
      </c>
      <c r="I893" s="15">
        <v>0</v>
      </c>
      <c r="J893" s="15">
        <v>4.7919758251948501</v>
      </c>
      <c r="K893" s="15">
        <v>4.3952924609482196</v>
      </c>
      <c r="L893" s="15">
        <v>4.6130313935801501</v>
      </c>
      <c r="M893" s="15">
        <v>2.52469075177406</v>
      </c>
      <c r="N893" s="15">
        <v>2.4353498040267199</v>
      </c>
      <c r="O893" s="15">
        <v>4.1032045803686401</v>
      </c>
      <c r="P893" s="15">
        <v>4.5009508137610403</v>
      </c>
      <c r="Q893" s="15">
        <v>3.8699420930955002</v>
      </c>
      <c r="R893" s="15">
        <v>1.72898428898828</v>
      </c>
      <c r="S893" s="15">
        <v>0.59070918160927899</v>
      </c>
      <c r="T893" s="15">
        <v>0.193892252633176</v>
      </c>
      <c r="U893" s="15">
        <v>0.27456151047538002</v>
      </c>
      <c r="V893" s="15">
        <v>0</v>
      </c>
      <c r="W893" s="15">
        <v>0</v>
      </c>
      <c r="X893" s="15">
        <v>0.99078069385464196</v>
      </c>
      <c r="Y893" s="15">
        <v>0.133881174470067</v>
      </c>
      <c r="Z893" s="15">
        <v>2.1136566884831599E-2</v>
      </c>
      <c r="AA893" s="15">
        <v>-0.18027575546444199</v>
      </c>
      <c r="AB893" s="15">
        <v>0.11259587793084599</v>
      </c>
      <c r="AC893" s="15">
        <v>8.35764835185899E-2</v>
      </c>
      <c r="AE893">
        <f t="array" ref="AE893">IF(COUNTIF('Cost regression results'!$H$7:$H$10,1)=0,EXP(SUMPRODUCT(--B893:AC893,TRANSPOSE('Cost regression results'!$H$3:$H$30)))/(1+EXP(SUMPRODUCT(--B893:AC893,TRANSPOSE('Cost regression results'!$H$3:$H$30)))),1)</f>
        <v>0.10723309636789882</v>
      </c>
      <c r="AF893">
        <f>'cost part 2 bs coef'!AE893</f>
        <v>2491.4574780813937</v>
      </c>
      <c r="AG893">
        <f t="shared" si="13"/>
        <v>267.16669984362426</v>
      </c>
    </row>
    <row r="894" spans="1:33" x14ac:dyDescent="0.3">
      <c r="A894">
        <v>893</v>
      </c>
      <c r="B894" s="15">
        <v>-2.18694585657156</v>
      </c>
      <c r="C894" s="15">
        <v>1.92305572511033</v>
      </c>
      <c r="D894" s="15">
        <v>2.9741195371591802</v>
      </c>
      <c r="E894" s="15">
        <v>2.52578782742098</v>
      </c>
      <c r="F894" s="15">
        <v>0</v>
      </c>
      <c r="G894" s="15">
        <v>0</v>
      </c>
      <c r="H894" s="15">
        <v>0</v>
      </c>
      <c r="I894" s="15">
        <v>0</v>
      </c>
      <c r="J894" s="15">
        <v>4.6291756942943998</v>
      </c>
      <c r="K894" s="15">
        <v>4.3168735854762996</v>
      </c>
      <c r="L894" s="15">
        <v>4.1313223397133001</v>
      </c>
      <c r="M894" s="15">
        <v>2.8340169943236599</v>
      </c>
      <c r="N894" s="15">
        <v>2.60632961684537</v>
      </c>
      <c r="O894" s="15">
        <v>4.0126013438486403</v>
      </c>
      <c r="P894" s="15">
        <v>4.0065897309415996</v>
      </c>
      <c r="Q894" s="15">
        <v>3.7621279071067</v>
      </c>
      <c r="R894" s="15">
        <v>1.5810723975977701</v>
      </c>
      <c r="S894" s="15">
        <v>0.61551242691331598</v>
      </c>
      <c r="T894" s="15">
        <v>0.139321473941969</v>
      </c>
      <c r="U894" s="15">
        <v>0.261279545875583</v>
      </c>
      <c r="V894" s="15">
        <v>0</v>
      </c>
      <c r="W894" s="15">
        <v>0</v>
      </c>
      <c r="X894" s="15">
        <v>1.0317984548064401</v>
      </c>
      <c r="Y894" s="15">
        <v>8.8000243409737E-2</v>
      </c>
      <c r="Z894" s="15">
        <v>2.53934623294787E-2</v>
      </c>
      <c r="AA894" s="15">
        <v>-0.208377480796339</v>
      </c>
      <c r="AB894" s="15">
        <v>5.2866423113890303E-2</v>
      </c>
      <c r="AC894" s="15">
        <v>0.15814299833895501</v>
      </c>
      <c r="AE894">
        <f t="array" ref="AE894">IF(COUNTIF('Cost regression results'!$H$7:$H$10,1)=0,EXP(SUMPRODUCT(--B894:AC894,TRANSPOSE('Cost regression results'!$H$3:$H$30)))/(1+EXP(SUMPRODUCT(--B894:AC894,TRANSPOSE('Cost regression results'!$H$3:$H$30)))),1)</f>
        <v>0.11250554079278244</v>
      </c>
      <c r="AF894">
        <f>'cost part 2 bs coef'!AE894</f>
        <v>2431.550563999067</v>
      </c>
      <c r="AG894">
        <f t="shared" si="13"/>
        <v>273.56291116771018</v>
      </c>
    </row>
    <row r="895" spans="1:33" x14ac:dyDescent="0.3">
      <c r="A895">
        <v>894</v>
      </c>
      <c r="B895" s="15">
        <v>-2.1786003911404901</v>
      </c>
      <c r="C895" s="15">
        <v>1.9740438334024799</v>
      </c>
      <c r="D895" s="15">
        <v>3.9688622316153399</v>
      </c>
      <c r="E895" s="15">
        <v>2.6957541521797999</v>
      </c>
      <c r="F895" s="15">
        <v>0</v>
      </c>
      <c r="G895" s="15">
        <v>0</v>
      </c>
      <c r="H895" s="15">
        <v>0</v>
      </c>
      <c r="I895" s="15">
        <v>0</v>
      </c>
      <c r="J895" s="15">
        <v>4.7529088943590097</v>
      </c>
      <c r="K895" s="15">
        <v>4.7444692342946801</v>
      </c>
      <c r="L895" s="15">
        <v>4.7219328015085402</v>
      </c>
      <c r="M895" s="15">
        <v>2.5739287807510198</v>
      </c>
      <c r="N895" s="15">
        <v>2.4236298792431601</v>
      </c>
      <c r="O895" s="15">
        <v>4.0107397721180602</v>
      </c>
      <c r="P895" s="15">
        <v>4.3605334103083004</v>
      </c>
      <c r="Q895" s="15">
        <v>3.80906629681497</v>
      </c>
      <c r="R895" s="15">
        <v>1.8094049803472001</v>
      </c>
      <c r="S895" s="15">
        <v>0.65343977065217895</v>
      </c>
      <c r="T895" s="15">
        <v>0.16420384988633099</v>
      </c>
      <c r="U895" s="15">
        <v>0.19233277458304501</v>
      </c>
      <c r="V895" s="15">
        <v>0</v>
      </c>
      <c r="W895" s="15">
        <v>0</v>
      </c>
      <c r="X895" s="15">
        <v>0.96406363532256101</v>
      </c>
      <c r="Y895" s="15">
        <v>0.105454218045315</v>
      </c>
      <c r="Z895" s="15">
        <v>2.4634963235422299E-2</v>
      </c>
      <c r="AA895" s="15">
        <v>-0.25824781972493099</v>
      </c>
      <c r="AB895" s="15">
        <v>0.12762697796800199</v>
      </c>
      <c r="AC895" s="15">
        <v>5.66802372946296E-2</v>
      </c>
      <c r="AE895">
        <f t="array" ref="AE895">IF(COUNTIF('Cost regression results'!$H$7:$H$10,1)=0,EXP(SUMPRODUCT(--B895:AC895,TRANSPOSE('Cost regression results'!$H$3:$H$30)))/(1+EXP(SUMPRODUCT(--B895:AC895,TRANSPOSE('Cost regression results'!$H$3:$H$30)))),1)</f>
        <v>0.11592063977440786</v>
      </c>
      <c r="AF895">
        <f>'cost part 2 bs coef'!AE895</f>
        <v>2469.5521871782566</v>
      </c>
      <c r="AG895">
        <f t="shared" si="13"/>
        <v>286.27206949399175</v>
      </c>
    </row>
    <row r="896" spans="1:33" x14ac:dyDescent="0.3">
      <c r="A896">
        <v>895</v>
      </c>
      <c r="B896" s="15">
        <v>-2.2479850655845501</v>
      </c>
      <c r="C896" s="15">
        <v>1.94315289426197</v>
      </c>
      <c r="D896" s="15">
        <v>2.9013764119533598</v>
      </c>
      <c r="E896" s="15">
        <v>2.5152087782824499</v>
      </c>
      <c r="F896" s="15">
        <v>0</v>
      </c>
      <c r="G896" s="15">
        <v>0</v>
      </c>
      <c r="H896" s="15">
        <v>0</v>
      </c>
      <c r="I896" s="15">
        <v>0</v>
      </c>
      <c r="J896" s="15">
        <v>4.9602785021170801</v>
      </c>
      <c r="K896" s="15">
        <v>4.50289406711667</v>
      </c>
      <c r="L896" s="15">
        <v>4.7923315519927696</v>
      </c>
      <c r="M896" s="15">
        <v>2.9503280879934199</v>
      </c>
      <c r="N896" s="15">
        <v>2.5131403677285098</v>
      </c>
      <c r="O896" s="15">
        <v>4.0749082730706796</v>
      </c>
      <c r="P896" s="15">
        <v>4.7634496693605399</v>
      </c>
      <c r="Q896" s="15">
        <v>3.9059206982369101</v>
      </c>
      <c r="R896" s="15">
        <v>2.2380982011074</v>
      </c>
      <c r="S896" s="15">
        <v>0.45727620676325897</v>
      </c>
      <c r="T896" s="15">
        <v>0.17875324143412</v>
      </c>
      <c r="U896" s="15">
        <v>0.28851621784442599</v>
      </c>
      <c r="V896" s="15">
        <v>0</v>
      </c>
      <c r="W896" s="15">
        <v>0</v>
      </c>
      <c r="X896" s="15">
        <v>1.0944932419207301</v>
      </c>
      <c r="Y896" s="15">
        <v>6.2031964488550501E-2</v>
      </c>
      <c r="Z896" s="15">
        <v>2.30909054395208E-2</v>
      </c>
      <c r="AA896" s="15">
        <v>-0.19753965849844299</v>
      </c>
      <c r="AB896" s="15">
        <v>0.17398967533840001</v>
      </c>
      <c r="AC896" s="15">
        <v>7.5301669742668095E-2</v>
      </c>
      <c r="AE896">
        <f t="array" ref="AE896">IF(COUNTIF('Cost regression results'!$H$7:$H$10,1)=0,EXP(SUMPRODUCT(--B896:AC896,TRANSPOSE('Cost regression results'!$H$3:$H$30)))/(1+EXP(SUMPRODUCT(--B896:AC896,TRANSPOSE('Cost regression results'!$H$3:$H$30)))),1)</f>
        <v>0.11052443013841576</v>
      </c>
      <c r="AF896">
        <f>'cost part 2 bs coef'!AE896</f>
        <v>2515.8563054514252</v>
      </c>
      <c r="AG896">
        <f t="shared" si="13"/>
        <v>278.06358447015884</v>
      </c>
    </row>
    <row r="897" spans="1:33" x14ac:dyDescent="0.3">
      <c r="A897">
        <v>896</v>
      </c>
      <c r="B897" s="15">
        <v>-2.1854159329423699</v>
      </c>
      <c r="C897" s="15">
        <v>2.0629174677490298</v>
      </c>
      <c r="D897" s="15">
        <v>2.9454761969784</v>
      </c>
      <c r="E897" s="15">
        <v>2.3806820888431699</v>
      </c>
      <c r="F897" s="15">
        <v>0</v>
      </c>
      <c r="G897" s="15">
        <v>0</v>
      </c>
      <c r="H897" s="15">
        <v>0</v>
      </c>
      <c r="I897" s="15">
        <v>0</v>
      </c>
      <c r="J897" s="15">
        <v>5.1316411882795796</v>
      </c>
      <c r="K897" s="15">
        <v>4.4582033003114798</v>
      </c>
      <c r="L897" s="15">
        <v>4.2033720733655597</v>
      </c>
      <c r="M897" s="15">
        <v>2.88358269274898</v>
      </c>
      <c r="N897" s="15">
        <v>2.3312574295521</v>
      </c>
      <c r="O897" s="15">
        <v>4.00236484137851</v>
      </c>
      <c r="P897" s="15">
        <v>4.2149976248048802</v>
      </c>
      <c r="Q897" s="15">
        <v>3.73230477096212</v>
      </c>
      <c r="R897" s="15">
        <v>1.6858741569981099</v>
      </c>
      <c r="S897" s="15">
        <v>0.57216829631291999</v>
      </c>
      <c r="T897" s="15">
        <v>0.14274702947901599</v>
      </c>
      <c r="U897" s="15">
        <v>0.18547668490560601</v>
      </c>
      <c r="V897" s="15">
        <v>0</v>
      </c>
      <c r="W897" s="15">
        <v>0</v>
      </c>
      <c r="X897" s="15">
        <v>0.88665228018939501</v>
      </c>
      <c r="Y897" s="15">
        <v>0.104633333433792</v>
      </c>
      <c r="Z897" s="15">
        <v>2.5128291247830101E-2</v>
      </c>
      <c r="AA897" s="15">
        <v>-0.25589873405579</v>
      </c>
      <c r="AB897" s="15">
        <v>0.171184359977058</v>
      </c>
      <c r="AC897" s="15">
        <v>0.153576851920153</v>
      </c>
      <c r="AE897">
        <f t="array" ref="AE897">IF(COUNTIF('Cost regression results'!$H$7:$H$10,1)=0,EXP(SUMPRODUCT(--B897:AC897,TRANSPOSE('Cost regression results'!$H$3:$H$30)))/(1+EXP(SUMPRODUCT(--B897:AC897,TRANSPOSE('Cost regression results'!$H$3:$H$30)))),1)</f>
        <v>0.11301989299720462</v>
      </c>
      <c r="AF897">
        <f>'cost part 2 bs coef'!AE897</f>
        <v>2467.8176743597273</v>
      </c>
      <c r="AG897">
        <f t="shared" si="13"/>
        <v>278.91248949274672</v>
      </c>
    </row>
    <row r="898" spans="1:33" x14ac:dyDescent="0.3">
      <c r="A898">
        <v>897</v>
      </c>
      <c r="B898" s="15">
        <v>-2.10055114551654</v>
      </c>
      <c r="C898" s="15">
        <v>2.1592401940488699</v>
      </c>
      <c r="D898" s="15">
        <v>3.4888417845982098</v>
      </c>
      <c r="E898" s="15">
        <v>2.8628106249332999</v>
      </c>
      <c r="F898" s="15">
        <v>0</v>
      </c>
      <c r="G898" s="15">
        <v>0</v>
      </c>
      <c r="H898" s="15">
        <v>0</v>
      </c>
      <c r="I898" s="15">
        <v>0</v>
      </c>
      <c r="J898" s="15">
        <v>4.97821055363287</v>
      </c>
      <c r="K898" s="15">
        <v>4.3324754962484304</v>
      </c>
      <c r="L898" s="15">
        <v>4.7738114876658004</v>
      </c>
      <c r="M898" s="15">
        <v>2.6980522540926999</v>
      </c>
      <c r="N898" s="15">
        <v>2.4850454052481701</v>
      </c>
      <c r="O898" s="15">
        <v>4.1152141136082498</v>
      </c>
      <c r="P898" s="15">
        <v>4.9495467257496797</v>
      </c>
      <c r="Q898" s="15">
        <v>3.7510376935174201</v>
      </c>
      <c r="R898" s="15">
        <v>2.0744630059535898</v>
      </c>
      <c r="S898" s="15">
        <v>0.463936749684076</v>
      </c>
      <c r="T898" s="15">
        <v>0.14417542602286201</v>
      </c>
      <c r="U898" s="15">
        <v>0.240396685337147</v>
      </c>
      <c r="V898" s="15">
        <v>0</v>
      </c>
      <c r="W898" s="15">
        <v>0</v>
      </c>
      <c r="X898" s="15">
        <v>0.95996797997479799</v>
      </c>
      <c r="Y898" s="15">
        <v>-3.4368600395137E-3</v>
      </c>
      <c r="Z898" s="15">
        <v>2.4452903912983801E-2</v>
      </c>
      <c r="AA898" s="15">
        <v>-0.23631710803499401</v>
      </c>
      <c r="AB898" s="15">
        <v>9.7496786979223496E-2</v>
      </c>
      <c r="AC898" s="15">
        <v>8.1029929481923099E-2</v>
      </c>
      <c r="AE898">
        <f t="array" ref="AE898">IF(COUNTIF('Cost regression results'!$H$7:$H$10,1)=0,EXP(SUMPRODUCT(--B898:AC898,TRANSPOSE('Cost regression results'!$H$3:$H$30)))/(1+EXP(SUMPRODUCT(--B898:AC898,TRANSPOSE('Cost regression results'!$H$3:$H$30)))),1)</f>
        <v>0.12201422536205823</v>
      </c>
      <c r="AF898">
        <f>'cost part 2 bs coef'!AE898</f>
        <v>2518.8093808545918</v>
      </c>
      <c r="AG898">
        <f t="shared" si="13"/>
        <v>307.33057543965856</v>
      </c>
    </row>
    <row r="899" spans="1:33" x14ac:dyDescent="0.3">
      <c r="A899">
        <v>898</v>
      </c>
      <c r="B899" s="15">
        <v>-2.2387806625504698</v>
      </c>
      <c r="C899" s="15">
        <v>2.2117061499398099</v>
      </c>
      <c r="D899" s="15">
        <v>3.8167058357147998</v>
      </c>
      <c r="E899" s="15">
        <v>2.3660574755826902</v>
      </c>
      <c r="F899" s="15">
        <v>0</v>
      </c>
      <c r="G899" s="15">
        <v>0</v>
      </c>
      <c r="H899" s="15">
        <v>0</v>
      </c>
      <c r="I899" s="15">
        <v>0</v>
      </c>
      <c r="J899" s="15">
        <v>4.7020764183471302</v>
      </c>
      <c r="K899" s="15">
        <v>4.1655596844205203</v>
      </c>
      <c r="L899" s="15">
        <v>4.3183492713736902</v>
      </c>
      <c r="M899" s="15">
        <v>2.9929016141883702</v>
      </c>
      <c r="N899" s="15">
        <v>2.42411745815998</v>
      </c>
      <c r="O899" s="15">
        <v>4.0253593411800397</v>
      </c>
      <c r="P899" s="15">
        <v>4.6529986741482503</v>
      </c>
      <c r="Q899" s="15">
        <v>4.0048242413904704</v>
      </c>
      <c r="R899" s="15">
        <v>1.4502465788899299</v>
      </c>
      <c r="S899" s="15">
        <v>0.59488325667305297</v>
      </c>
      <c r="T899" s="15">
        <v>0.17087702867705401</v>
      </c>
      <c r="U899" s="15">
        <v>0.29382137682220999</v>
      </c>
      <c r="V899" s="15">
        <v>0</v>
      </c>
      <c r="W899" s="15">
        <v>0</v>
      </c>
      <c r="X899" s="15">
        <v>1.10079001465673</v>
      </c>
      <c r="Y899" s="15">
        <v>0.13502822946627299</v>
      </c>
      <c r="Z899" s="15">
        <v>2.1541056888982099E-2</v>
      </c>
      <c r="AA899" s="15">
        <v>-0.161837387253156</v>
      </c>
      <c r="AB899" s="15">
        <v>6.3211021159040703E-2</v>
      </c>
      <c r="AC899" s="15">
        <v>8.6203378497391001E-2</v>
      </c>
      <c r="AE899">
        <f t="array" ref="AE899">IF(COUNTIF('Cost regression results'!$H$7:$H$10,1)=0,EXP(SUMPRODUCT(--B899:AC899,TRANSPOSE('Cost regression results'!$H$3:$H$30)))/(1+EXP(SUMPRODUCT(--B899:AC899,TRANSPOSE('Cost regression results'!$H$3:$H$30)))),1)</f>
        <v>0.11076188055900539</v>
      </c>
      <c r="AF899">
        <f>'cost part 2 bs coef'!AE899</f>
        <v>2552.4205963952295</v>
      </c>
      <c r="AG899">
        <f t="shared" ref="AG899:AG962" si="14">AE899*AF899</f>
        <v>282.7109052342737</v>
      </c>
    </row>
    <row r="900" spans="1:33" x14ac:dyDescent="0.3">
      <c r="A900">
        <v>899</v>
      </c>
      <c r="B900" s="15">
        <v>-2.2450790275629702</v>
      </c>
      <c r="C900" s="15">
        <v>1.90410053229886</v>
      </c>
      <c r="D900" s="15">
        <v>3.2666229678855401</v>
      </c>
      <c r="E900" s="15">
        <v>2.4348494787537498</v>
      </c>
      <c r="F900" s="15">
        <v>0</v>
      </c>
      <c r="G900" s="15">
        <v>0</v>
      </c>
      <c r="H900" s="15">
        <v>0</v>
      </c>
      <c r="I900" s="15">
        <v>0</v>
      </c>
      <c r="J900" s="15">
        <v>4.8606507500424101</v>
      </c>
      <c r="K900" s="15">
        <v>4.56039164956709</v>
      </c>
      <c r="L900" s="15">
        <v>4.2765115842992003</v>
      </c>
      <c r="M900" s="15">
        <v>3.0050654860224699</v>
      </c>
      <c r="N900" s="15">
        <v>2.3779315782652</v>
      </c>
      <c r="O900" s="15">
        <v>3.8930851632326098</v>
      </c>
      <c r="P900" s="15">
        <v>3.5530583079221998</v>
      </c>
      <c r="Q900" s="15">
        <v>3.6426315536344398</v>
      </c>
      <c r="R900" s="15">
        <v>1.84847751882272</v>
      </c>
      <c r="S900" s="15">
        <v>0.68777261534845102</v>
      </c>
      <c r="T900" s="15">
        <v>0.123624713202949</v>
      </c>
      <c r="U900" s="15">
        <v>0.209009576379354</v>
      </c>
      <c r="V900" s="15">
        <v>0</v>
      </c>
      <c r="W900" s="15">
        <v>0</v>
      </c>
      <c r="X900" s="15">
        <v>1.0121819605270499</v>
      </c>
      <c r="Y900" s="15">
        <v>0.117347558033726</v>
      </c>
      <c r="Z900" s="15">
        <v>2.37325062343577E-2</v>
      </c>
      <c r="AA900" s="15">
        <v>-0.142488458882152</v>
      </c>
      <c r="AB900" s="15">
        <v>0.109568450248549</v>
      </c>
      <c r="AC900" s="15">
        <v>9.9133389530391303E-2</v>
      </c>
      <c r="AE900">
        <f t="array" ref="AE900">IF(COUNTIF('Cost regression results'!$H$7:$H$10,1)=0,EXP(SUMPRODUCT(--B900:AC900,TRANSPOSE('Cost regression results'!$H$3:$H$30)))/(1+EXP(SUMPRODUCT(--B900:AC900,TRANSPOSE('Cost regression results'!$H$3:$H$30)))),1)</f>
        <v>0.10545158691846641</v>
      </c>
      <c r="AF900">
        <f>'cost part 2 bs coef'!AE900</f>
        <v>2463.3163630585063</v>
      </c>
      <c r="AG900">
        <f t="shared" si="14"/>
        <v>259.76061956674465</v>
      </c>
    </row>
    <row r="901" spans="1:33" x14ac:dyDescent="0.3">
      <c r="A901">
        <v>900</v>
      </c>
      <c r="B901" s="15">
        <v>-2.2489141305872802</v>
      </c>
      <c r="C901" s="15">
        <v>2.02141350586137</v>
      </c>
      <c r="D901" s="15">
        <v>3.1250281119475898</v>
      </c>
      <c r="E901" s="15">
        <v>2.5640419536938501</v>
      </c>
      <c r="F901" s="15">
        <v>0</v>
      </c>
      <c r="G901" s="15">
        <v>0</v>
      </c>
      <c r="H901" s="15">
        <v>0</v>
      </c>
      <c r="I901" s="15">
        <v>0</v>
      </c>
      <c r="J901" s="15">
        <v>4.7110556630989802</v>
      </c>
      <c r="K901" s="15">
        <v>4.1197121596399899</v>
      </c>
      <c r="L901" s="15">
        <v>4.3099522439771096</v>
      </c>
      <c r="M901" s="15">
        <v>2.59201965321183</v>
      </c>
      <c r="N901" s="15">
        <v>2.3627517277836101</v>
      </c>
      <c r="O901" s="15">
        <v>3.9835569400317601</v>
      </c>
      <c r="P901" s="15">
        <v>4.6926193382454198</v>
      </c>
      <c r="Q901" s="15">
        <v>3.80591068140044</v>
      </c>
      <c r="R901" s="15">
        <v>1.80256485963123</v>
      </c>
      <c r="S901" s="15">
        <v>0.67185372426998302</v>
      </c>
      <c r="T901" s="15">
        <v>0.13774502970886801</v>
      </c>
      <c r="U901" s="15">
        <v>0.29417861560665798</v>
      </c>
      <c r="V901" s="15">
        <v>0</v>
      </c>
      <c r="W901" s="15">
        <v>0</v>
      </c>
      <c r="X901" s="15">
        <v>1.0685068566729501</v>
      </c>
      <c r="Y901" s="15">
        <v>2.4158981771749102E-2</v>
      </c>
      <c r="Z901" s="15">
        <v>2.3306146818967598E-2</v>
      </c>
      <c r="AA901" s="15">
        <v>-0.17179945639144301</v>
      </c>
      <c r="AB901" s="15">
        <v>0.15677459577390901</v>
      </c>
      <c r="AC901" s="15">
        <v>9.9975228421006104E-2</v>
      </c>
      <c r="AE901">
        <f t="array" ref="AE901">IF(COUNTIF('Cost regression results'!$H$7:$H$10,1)=0,EXP(SUMPRODUCT(--B901:AC901,TRANSPOSE('Cost regression results'!$H$3:$H$30)))/(1+EXP(SUMPRODUCT(--B901:AC901,TRANSPOSE('Cost regression results'!$H$3:$H$30)))),1)</f>
        <v>0.10645413750725714</v>
      </c>
      <c r="AF901">
        <f>'cost part 2 bs coef'!AE901</f>
        <v>2508.8963425904772</v>
      </c>
      <c r="AG901">
        <f t="shared" si="14"/>
        <v>267.08239624558121</v>
      </c>
    </row>
    <row r="902" spans="1:33" x14ac:dyDescent="0.3">
      <c r="A902">
        <v>901</v>
      </c>
      <c r="B902" s="15">
        <v>-2.11691572956645</v>
      </c>
      <c r="C902" s="15">
        <v>1.83874086044468</v>
      </c>
      <c r="D902" s="15">
        <v>3.18341964071044</v>
      </c>
      <c r="E902" s="15">
        <v>2.70055654053344</v>
      </c>
      <c r="F902" s="15">
        <v>0</v>
      </c>
      <c r="G902" s="15">
        <v>0</v>
      </c>
      <c r="H902" s="15">
        <v>0</v>
      </c>
      <c r="I902" s="15">
        <v>0</v>
      </c>
      <c r="J902" s="15">
        <v>5.0895255205968501</v>
      </c>
      <c r="K902" s="15">
        <v>4.4306215306484003</v>
      </c>
      <c r="L902" s="15">
        <v>4.4824278898895802</v>
      </c>
      <c r="M902" s="15">
        <v>2.7190238666815501</v>
      </c>
      <c r="N902" s="15">
        <v>2.4406162930998301</v>
      </c>
      <c r="O902" s="15">
        <v>3.98896287109977</v>
      </c>
      <c r="P902" s="15">
        <v>4.0533302231712298</v>
      </c>
      <c r="Q902" s="15">
        <v>3.74453218142293</v>
      </c>
      <c r="R902" s="15">
        <v>2.1331116234557199</v>
      </c>
      <c r="S902" s="15">
        <v>0.556572822729682</v>
      </c>
      <c r="T902" s="15">
        <v>0.13212848261174101</v>
      </c>
      <c r="U902" s="15">
        <v>0.232040565796274</v>
      </c>
      <c r="V902" s="15">
        <v>0</v>
      </c>
      <c r="W902" s="15">
        <v>0</v>
      </c>
      <c r="X902" s="15">
        <v>0.89146040434574902</v>
      </c>
      <c r="Y902" s="15">
        <v>4.6128336162500297E-2</v>
      </c>
      <c r="Z902" s="15">
        <v>2.00120005821319E-2</v>
      </c>
      <c r="AA902" s="15">
        <v>-0.26303864306490699</v>
      </c>
      <c r="AB902" s="15">
        <v>0.16041777278453001</v>
      </c>
      <c r="AC902" s="15">
        <v>6.9883502718804502E-2</v>
      </c>
      <c r="AE902">
        <f t="array" ref="AE902">IF(COUNTIF('Cost regression results'!$H$7:$H$10,1)=0,EXP(SUMPRODUCT(--B902:AC902,TRANSPOSE('Cost regression results'!$H$3:$H$30)))/(1+EXP(SUMPRODUCT(--B902:AC902,TRANSPOSE('Cost regression results'!$H$3:$H$30)))),1)</f>
        <v>0.11932942932637546</v>
      </c>
      <c r="AF902">
        <f>'cost part 2 bs coef'!AE902</f>
        <v>2478.2247955034818</v>
      </c>
      <c r="AG902">
        <f t="shared" si="14"/>
        <v>295.72515058990399</v>
      </c>
    </row>
    <row r="903" spans="1:33" x14ac:dyDescent="0.3">
      <c r="A903">
        <v>902</v>
      </c>
      <c r="B903" s="15">
        <v>-2.14823915232496</v>
      </c>
      <c r="C903" s="15">
        <v>2.4587172798677299</v>
      </c>
      <c r="D903" s="15">
        <v>4.1365399102043696</v>
      </c>
      <c r="E903" s="15">
        <v>2.60981391176764</v>
      </c>
      <c r="F903" s="15">
        <v>0</v>
      </c>
      <c r="G903" s="15">
        <v>0</v>
      </c>
      <c r="H903" s="15">
        <v>0</v>
      </c>
      <c r="I903" s="15">
        <v>0</v>
      </c>
      <c r="J903" s="15">
        <v>4.9654851762468999</v>
      </c>
      <c r="K903" s="15">
        <v>4.4627918708791503</v>
      </c>
      <c r="L903" s="15">
        <v>4.0344843841556299</v>
      </c>
      <c r="M903" s="15">
        <v>2.63381450429035</v>
      </c>
      <c r="N903" s="15">
        <v>2.4139464573951601</v>
      </c>
      <c r="O903" s="15">
        <v>3.73451485703607</v>
      </c>
      <c r="P903" s="15">
        <v>4.2283826397309703</v>
      </c>
      <c r="Q903" s="15">
        <v>3.91187186370257</v>
      </c>
      <c r="R903" s="15">
        <v>2.0887213457230498</v>
      </c>
      <c r="S903" s="15">
        <v>0.522404920432745</v>
      </c>
      <c r="T903" s="15">
        <v>0.103527791103393</v>
      </c>
      <c r="U903" s="15">
        <v>0.24392428587468001</v>
      </c>
      <c r="V903" s="15">
        <v>0</v>
      </c>
      <c r="W903" s="15">
        <v>0</v>
      </c>
      <c r="X903" s="15">
        <v>0.98148614931413902</v>
      </c>
      <c r="Y903" s="15">
        <v>5.6792805665204303E-2</v>
      </c>
      <c r="Z903" s="15">
        <v>2.37183267460628E-2</v>
      </c>
      <c r="AA903" s="15">
        <v>-0.202658905555823</v>
      </c>
      <c r="AB903" s="15">
        <v>0.124794171511821</v>
      </c>
      <c r="AC903" s="15">
        <v>0.154402077290379</v>
      </c>
      <c r="AE903">
        <f t="array" ref="AE903">IF(COUNTIF('Cost regression results'!$H$7:$H$10,1)=0,EXP(SUMPRODUCT(--B903:AC903,TRANSPOSE('Cost regression results'!$H$3:$H$30)))/(1+EXP(SUMPRODUCT(--B903:AC903,TRANSPOSE('Cost regression results'!$H$3:$H$30)))),1)</f>
        <v>0.11291412787865025</v>
      </c>
      <c r="AF903">
        <f>'cost part 2 bs coef'!AE903</f>
        <v>2491.7295459267029</v>
      </c>
      <c r="AG903">
        <f t="shared" si="14"/>
        <v>281.35146858777887</v>
      </c>
    </row>
    <row r="904" spans="1:33" x14ac:dyDescent="0.3">
      <c r="A904">
        <v>903</v>
      </c>
      <c r="B904" s="15">
        <v>-2.2849912872549298</v>
      </c>
      <c r="C904" s="15">
        <v>2.2841830106416898</v>
      </c>
      <c r="D904" s="15">
        <v>4.1947928219312898</v>
      </c>
      <c r="E904" s="15">
        <v>2.6731365479276299</v>
      </c>
      <c r="F904" s="15">
        <v>0</v>
      </c>
      <c r="G904" s="15">
        <v>0</v>
      </c>
      <c r="H904" s="15">
        <v>0</v>
      </c>
      <c r="I904" s="15">
        <v>0</v>
      </c>
      <c r="J904" s="15">
        <v>4.6581948153529202</v>
      </c>
      <c r="K904" s="15">
        <v>4.3787020002014501</v>
      </c>
      <c r="L904" s="15">
        <v>3.6213819692760501</v>
      </c>
      <c r="M904" s="15">
        <v>2.7456740799617201</v>
      </c>
      <c r="N904" s="15">
        <v>2.62858260442029</v>
      </c>
      <c r="O904" s="15">
        <v>4.28578021623058</v>
      </c>
      <c r="P904" s="15">
        <v>4.6806828118625701</v>
      </c>
      <c r="Q904" s="15">
        <v>3.7809483401822699</v>
      </c>
      <c r="R904" s="15">
        <v>1.61403078346502</v>
      </c>
      <c r="S904" s="15">
        <v>0.54619393905495095</v>
      </c>
      <c r="T904" s="15">
        <v>0.205326915620405</v>
      </c>
      <c r="U904" s="15">
        <v>0.213680144897752</v>
      </c>
      <c r="V904" s="15">
        <v>0</v>
      </c>
      <c r="W904" s="15">
        <v>0</v>
      </c>
      <c r="X904" s="15">
        <v>1.02074066591112</v>
      </c>
      <c r="Y904" s="15">
        <v>0.102457580608408</v>
      </c>
      <c r="Z904" s="15">
        <v>2.52482327561372E-2</v>
      </c>
      <c r="AA904" s="15">
        <v>-0.207861107883997</v>
      </c>
      <c r="AB904" s="15">
        <v>0.123872466805986</v>
      </c>
      <c r="AC904" s="15">
        <v>4.8175121759135499E-2</v>
      </c>
      <c r="AE904">
        <f t="array" ref="AE904">IF(COUNTIF('Cost regression results'!$H$7:$H$10,1)=0,EXP(SUMPRODUCT(--B904:AC904,TRANSPOSE('Cost regression results'!$H$3:$H$30)))/(1+EXP(SUMPRODUCT(--B904:AC904,TRANSPOSE('Cost regression results'!$H$3:$H$30)))),1)</f>
        <v>0.10935580975377333</v>
      </c>
      <c r="AF904">
        <f>'cost part 2 bs coef'!AE904</f>
        <v>2658.9008985999344</v>
      </c>
      <c r="AG904">
        <f t="shared" si="14"/>
        <v>290.76626082143139</v>
      </c>
    </row>
    <row r="905" spans="1:33" x14ac:dyDescent="0.3">
      <c r="A905">
        <v>904</v>
      </c>
      <c r="B905" s="15">
        <v>-2.22052789178638</v>
      </c>
      <c r="C905" s="15">
        <v>2.2681704413500499</v>
      </c>
      <c r="D905" s="15">
        <v>3.3265488263229699</v>
      </c>
      <c r="E905" s="15">
        <v>2.5855089500477302</v>
      </c>
      <c r="F905" s="15">
        <v>0</v>
      </c>
      <c r="G905" s="15">
        <v>0</v>
      </c>
      <c r="H905" s="15">
        <v>0</v>
      </c>
      <c r="I905" s="15">
        <v>0</v>
      </c>
      <c r="J905" s="15">
        <v>4.9362611888576096</v>
      </c>
      <c r="K905" s="15">
        <v>4.2781229098048303</v>
      </c>
      <c r="L905" s="15">
        <v>4.2162522223243499</v>
      </c>
      <c r="M905" s="15">
        <v>2.7284602387113801</v>
      </c>
      <c r="N905" s="15">
        <v>2.4961940366796802</v>
      </c>
      <c r="O905" s="15">
        <v>4.0177778376966904</v>
      </c>
      <c r="P905" s="15">
        <v>4.7519382361150297</v>
      </c>
      <c r="Q905" s="15">
        <v>3.7465147766987199</v>
      </c>
      <c r="R905" s="15">
        <v>1.5837500896441801</v>
      </c>
      <c r="S905" s="15">
        <v>0.564638657767216</v>
      </c>
      <c r="T905" s="15">
        <v>0.17450464990824999</v>
      </c>
      <c r="U905" s="15">
        <v>0.289694660916686</v>
      </c>
      <c r="V905" s="15">
        <v>0</v>
      </c>
      <c r="W905" s="15">
        <v>0</v>
      </c>
      <c r="X905" s="15">
        <v>0.87560939552682704</v>
      </c>
      <c r="Y905" s="15">
        <v>6.0613955714024899E-2</v>
      </c>
      <c r="Z905" s="15">
        <v>2.2206931272110701E-2</v>
      </c>
      <c r="AA905" s="15">
        <v>-0.14003738556109299</v>
      </c>
      <c r="AB905" s="15">
        <v>0.104095545838865</v>
      </c>
      <c r="AC905" s="15">
        <v>6.4069555474466494E-2</v>
      </c>
      <c r="AE905">
        <f t="array" ref="AE905">IF(COUNTIF('Cost regression results'!$H$7:$H$10,1)=0,EXP(SUMPRODUCT(--B905:AC905,TRANSPOSE('Cost regression results'!$H$3:$H$30)))/(1+EXP(SUMPRODUCT(--B905:AC905,TRANSPOSE('Cost regression results'!$H$3:$H$30)))),1)</f>
        <v>0.11288869822141168</v>
      </c>
      <c r="AF905">
        <f>'cost part 2 bs coef'!AE905</f>
        <v>2438.7601096522867</v>
      </c>
      <c r="AG905">
        <f t="shared" si="14"/>
        <v>275.30845405295383</v>
      </c>
    </row>
    <row r="906" spans="1:33" x14ac:dyDescent="0.3">
      <c r="A906">
        <v>905</v>
      </c>
      <c r="B906" s="15">
        <v>-2.1604755558009998</v>
      </c>
      <c r="C906" s="15">
        <v>2.0777238959180502</v>
      </c>
      <c r="D906" s="15">
        <v>3.6265446337827898</v>
      </c>
      <c r="E906" s="15">
        <v>2.4382017576894</v>
      </c>
      <c r="F906" s="15">
        <v>0</v>
      </c>
      <c r="G906" s="15">
        <v>0</v>
      </c>
      <c r="H906" s="15">
        <v>0</v>
      </c>
      <c r="I906" s="15">
        <v>0</v>
      </c>
      <c r="J906" s="15">
        <v>4.95514371394977</v>
      </c>
      <c r="K906" s="15">
        <v>4.2061010001838204</v>
      </c>
      <c r="L906" s="15">
        <v>3.88387528253332</v>
      </c>
      <c r="M906" s="15">
        <v>3.4975018451474398</v>
      </c>
      <c r="N906" s="15">
        <v>2.3646160515570598</v>
      </c>
      <c r="O906" s="15">
        <v>4.0805268195612499</v>
      </c>
      <c r="P906" s="15">
        <v>4.4232620086000098</v>
      </c>
      <c r="Q906" s="15">
        <v>3.9980393562576499</v>
      </c>
      <c r="R906" s="15">
        <v>2.75120855225954</v>
      </c>
      <c r="S906" s="15">
        <v>0.34237627588226099</v>
      </c>
      <c r="T906" s="15">
        <v>0.13404985500237299</v>
      </c>
      <c r="U906" s="15">
        <v>0.24325175935650301</v>
      </c>
      <c r="V906" s="15">
        <v>0</v>
      </c>
      <c r="W906" s="15">
        <v>0</v>
      </c>
      <c r="X906" s="15">
        <v>1.1249725967639801</v>
      </c>
      <c r="Y906" s="15">
        <v>9.9711714128920506E-2</v>
      </c>
      <c r="Z906" s="15">
        <v>2.2445750102370599E-2</v>
      </c>
      <c r="AA906" s="15">
        <v>-0.20482900040247701</v>
      </c>
      <c r="AB906" s="15">
        <v>6.3633728495472303E-2</v>
      </c>
      <c r="AC906" s="15">
        <v>0.14350261165908301</v>
      </c>
      <c r="AE906">
        <f t="array" ref="AE906">IF(COUNTIF('Cost regression results'!$H$7:$H$10,1)=0,EXP(SUMPRODUCT(--B906:AC906,TRANSPOSE('Cost regression results'!$H$3:$H$30)))/(1+EXP(SUMPRODUCT(--B906:AC906,TRANSPOSE('Cost regression results'!$H$3:$H$30)))),1)</f>
        <v>0.1148492342182424</v>
      </c>
      <c r="AF906">
        <f>'cost part 2 bs coef'!AE906</f>
        <v>2404.449882673181</v>
      </c>
      <c r="AG906">
        <f t="shared" si="14"/>
        <v>276.14922774115763</v>
      </c>
    </row>
    <row r="907" spans="1:33" x14ac:dyDescent="0.3">
      <c r="A907">
        <v>906</v>
      </c>
      <c r="B907" s="15">
        <v>-2.1817846455945502</v>
      </c>
      <c r="C907" s="15">
        <v>2.1087755984465</v>
      </c>
      <c r="D907" s="15">
        <v>3.63789370042758</v>
      </c>
      <c r="E907" s="15">
        <v>2.65817460346058</v>
      </c>
      <c r="F907" s="15">
        <v>0</v>
      </c>
      <c r="G907" s="15">
        <v>0</v>
      </c>
      <c r="H907" s="15">
        <v>0</v>
      </c>
      <c r="I907" s="15">
        <v>0</v>
      </c>
      <c r="J907" s="15">
        <v>5.07743793283037</v>
      </c>
      <c r="K907" s="15">
        <v>4.4107665760782497</v>
      </c>
      <c r="L907" s="15">
        <v>4.0917419708175897</v>
      </c>
      <c r="M907" s="15">
        <v>2.7650264886949798</v>
      </c>
      <c r="N907" s="15">
        <v>2.3683773283188199</v>
      </c>
      <c r="O907" s="15">
        <v>4.0008823560517799</v>
      </c>
      <c r="P907" s="15">
        <v>4.4590095355844799</v>
      </c>
      <c r="Q907" s="15">
        <v>3.7465942670102801</v>
      </c>
      <c r="R907" s="15">
        <v>1.7409440058526799</v>
      </c>
      <c r="S907" s="15">
        <v>0.77044310482749701</v>
      </c>
      <c r="T907" s="15">
        <v>0.163070748546847</v>
      </c>
      <c r="U907" s="15">
        <v>0.26635924073331602</v>
      </c>
      <c r="V907" s="15">
        <v>0</v>
      </c>
      <c r="W907" s="15">
        <v>0</v>
      </c>
      <c r="X907" s="15">
        <v>0.94041763744995199</v>
      </c>
      <c r="Y907" s="15">
        <v>2.4174591041157201E-2</v>
      </c>
      <c r="Z907" s="15">
        <v>2.50011771605268E-2</v>
      </c>
      <c r="AA907" s="15">
        <v>-0.20354246897197301</v>
      </c>
      <c r="AB907" s="15">
        <v>9.7101807329182305E-2</v>
      </c>
      <c r="AC907" s="15">
        <v>0.12364514063141301</v>
      </c>
      <c r="AE907">
        <f t="array" ref="AE907">IF(COUNTIF('Cost regression results'!$H$7:$H$10,1)=0,EXP(SUMPRODUCT(--B907:AC907,TRANSPOSE('Cost regression results'!$H$3:$H$30)))/(1+EXP(SUMPRODUCT(--B907:AC907,TRANSPOSE('Cost regression results'!$H$3:$H$30)))),1)</f>
        <v>0.11545273527094861</v>
      </c>
      <c r="AF907">
        <f>'cost part 2 bs coef'!AE907</f>
        <v>2493.4212247766327</v>
      </c>
      <c r="AG907">
        <f t="shared" si="14"/>
        <v>287.87230058310104</v>
      </c>
    </row>
    <row r="908" spans="1:33" x14ac:dyDescent="0.3">
      <c r="A908">
        <v>907</v>
      </c>
      <c r="B908" s="15">
        <v>-2.2016048952382001</v>
      </c>
      <c r="C908" s="15">
        <v>1.9290390370944901</v>
      </c>
      <c r="D908" s="15">
        <v>3.3840496923894801</v>
      </c>
      <c r="E908" s="15">
        <v>2.61378175313232</v>
      </c>
      <c r="F908" s="15">
        <v>0</v>
      </c>
      <c r="G908" s="15">
        <v>0</v>
      </c>
      <c r="H908" s="15">
        <v>0</v>
      </c>
      <c r="I908" s="15">
        <v>0</v>
      </c>
      <c r="J908" s="15">
        <v>4.7632713266844799</v>
      </c>
      <c r="K908" s="15">
        <v>4.2199244235675497</v>
      </c>
      <c r="L908" s="15">
        <v>4.5265903782962704</v>
      </c>
      <c r="M908" s="15">
        <v>2.7845701221230699</v>
      </c>
      <c r="N908" s="15">
        <v>2.4756894753218299</v>
      </c>
      <c r="O908" s="15">
        <v>4.2871827588862201</v>
      </c>
      <c r="P908" s="15">
        <v>4.5197493997591502</v>
      </c>
      <c r="Q908" s="15">
        <v>3.8912974290806202</v>
      </c>
      <c r="R908" s="15">
        <v>1.2165573250017401</v>
      </c>
      <c r="S908" s="15">
        <v>0.57974465078339998</v>
      </c>
      <c r="T908" s="15">
        <v>0.13215288262632099</v>
      </c>
      <c r="U908" s="15">
        <v>0.26052523490135099</v>
      </c>
      <c r="V908" s="15">
        <v>0</v>
      </c>
      <c r="W908" s="15">
        <v>0</v>
      </c>
      <c r="X908" s="15">
        <v>1.0329162724430201</v>
      </c>
      <c r="Y908" s="15">
        <v>0.12611059844647499</v>
      </c>
      <c r="Z908" s="15">
        <v>2.12129903851738E-2</v>
      </c>
      <c r="AA908" s="15">
        <v>-0.21576483383085299</v>
      </c>
      <c r="AB908" s="15">
        <v>0.100150664196554</v>
      </c>
      <c r="AC908" s="15">
        <v>9.3200010074827797E-2</v>
      </c>
      <c r="AE908">
        <f t="array" ref="AE908">IF(COUNTIF('Cost regression results'!$H$7:$H$10,1)=0,EXP(SUMPRODUCT(--B908:AC908,TRANSPOSE('Cost regression results'!$H$3:$H$30)))/(1+EXP(SUMPRODUCT(--B908:AC908,TRANSPOSE('Cost regression results'!$H$3:$H$30)))),1)</f>
        <v>0.11063206042028552</v>
      </c>
      <c r="AF908">
        <f>'cost part 2 bs coef'!AE908</f>
        <v>2555.7965227732989</v>
      </c>
      <c r="AG908">
        <f t="shared" si="14"/>
        <v>282.75303532941126</v>
      </c>
    </row>
    <row r="909" spans="1:33" x14ac:dyDescent="0.3">
      <c r="A909">
        <v>908</v>
      </c>
      <c r="B909" s="15">
        <v>-2.32028851968699</v>
      </c>
      <c r="C909" s="15">
        <v>2.2292360141355898</v>
      </c>
      <c r="D909" s="15">
        <v>3.5641978268239201</v>
      </c>
      <c r="E909" s="15">
        <v>2.4746830655113699</v>
      </c>
      <c r="F909" s="15">
        <v>0</v>
      </c>
      <c r="G909" s="15">
        <v>0</v>
      </c>
      <c r="H909" s="15">
        <v>0</v>
      </c>
      <c r="I909" s="15">
        <v>0</v>
      </c>
      <c r="J909" s="15">
        <v>5.0062551140510898</v>
      </c>
      <c r="K909" s="15">
        <v>4.28374062718503</v>
      </c>
      <c r="L909" s="15">
        <v>4.0934793660061004</v>
      </c>
      <c r="M909" s="15">
        <v>2.9889531560927298</v>
      </c>
      <c r="N909" s="15">
        <v>2.4189045474661302</v>
      </c>
      <c r="O909" s="15">
        <v>4.1452744699603299</v>
      </c>
      <c r="P909" s="15">
        <v>4.6777444124464003</v>
      </c>
      <c r="Q909" s="15">
        <v>3.91890173884841</v>
      </c>
      <c r="R909" s="15">
        <v>1.7148741286979099</v>
      </c>
      <c r="S909" s="15">
        <v>0.52691728127322801</v>
      </c>
      <c r="T909" s="15">
        <v>0.24407708898090699</v>
      </c>
      <c r="U909" s="15">
        <v>0.27429199635834101</v>
      </c>
      <c r="V909" s="15">
        <v>0</v>
      </c>
      <c r="W909" s="15">
        <v>0</v>
      </c>
      <c r="X909" s="15">
        <v>0.94835270798955495</v>
      </c>
      <c r="Y909" s="15">
        <v>9.9728016760639096E-2</v>
      </c>
      <c r="Z909" s="15">
        <v>2.4735122049228501E-2</v>
      </c>
      <c r="AA909" s="15">
        <v>-0.20361784894062801</v>
      </c>
      <c r="AB909" s="15">
        <v>0.175283775538011</v>
      </c>
      <c r="AC909" s="15">
        <v>8.7657371598293093E-2</v>
      </c>
      <c r="AE909">
        <f t="array" ref="AE909">IF(COUNTIF('Cost regression results'!$H$7:$H$10,1)=0,EXP(SUMPRODUCT(--B909:AC909,TRANSPOSE('Cost regression results'!$H$3:$H$30)))/(1+EXP(SUMPRODUCT(--B909:AC909,TRANSPOSE('Cost regression results'!$H$3:$H$30)))),1)</f>
        <v>0.10972765238745694</v>
      </c>
      <c r="AF909">
        <f>'cost part 2 bs coef'!AE909</f>
        <v>2541.2566090305118</v>
      </c>
      <c r="AG909">
        <f t="shared" si="14"/>
        <v>278.84612182302754</v>
      </c>
    </row>
    <row r="910" spans="1:33" x14ac:dyDescent="0.3">
      <c r="A910">
        <v>909</v>
      </c>
      <c r="B910" s="15">
        <v>-2.26155431947008</v>
      </c>
      <c r="C910" s="15">
        <v>1.99256121900126</v>
      </c>
      <c r="D910" s="15">
        <v>3.68520052293472</v>
      </c>
      <c r="E910" s="15">
        <v>2.6444278653575601</v>
      </c>
      <c r="F910" s="15">
        <v>0</v>
      </c>
      <c r="G910" s="15">
        <v>0</v>
      </c>
      <c r="H910" s="15">
        <v>0</v>
      </c>
      <c r="I910" s="15">
        <v>0</v>
      </c>
      <c r="J910" s="15">
        <v>4.7038781114062704</v>
      </c>
      <c r="K910" s="15">
        <v>4.2798143544356604</v>
      </c>
      <c r="L910" s="15">
        <v>4.6313811225843304</v>
      </c>
      <c r="M910" s="15">
        <v>2.68818878407617</v>
      </c>
      <c r="N910" s="15">
        <v>2.3842935446837399</v>
      </c>
      <c r="O910" s="15">
        <v>4.0225096625307497</v>
      </c>
      <c r="P910" s="15">
        <v>4.9836716216572103</v>
      </c>
      <c r="Q910" s="15">
        <v>3.7463865021004201</v>
      </c>
      <c r="R910" s="15">
        <v>2.16123085048944</v>
      </c>
      <c r="S910" s="15">
        <v>0.52034892478583605</v>
      </c>
      <c r="T910" s="15">
        <v>0.184628234163489</v>
      </c>
      <c r="U910" s="15">
        <v>0.293180483873688</v>
      </c>
      <c r="V910" s="15">
        <v>0</v>
      </c>
      <c r="W910" s="15">
        <v>0</v>
      </c>
      <c r="X910" s="15">
        <v>1.0617401953386401</v>
      </c>
      <c r="Y910" s="15">
        <v>5.7199622782418698E-2</v>
      </c>
      <c r="Z910" s="15">
        <v>2.2582715142597898E-2</v>
      </c>
      <c r="AA910" s="15">
        <v>-0.219570764227626</v>
      </c>
      <c r="AB910" s="15">
        <v>0.176617966865172</v>
      </c>
      <c r="AC910" s="15">
        <v>0.16302923413692</v>
      </c>
      <c r="AE910">
        <f t="array" ref="AE910">IF(COUNTIF('Cost regression results'!$H$7:$H$10,1)=0,EXP(SUMPRODUCT(--B910:AC910,TRANSPOSE('Cost regression results'!$H$3:$H$30)))/(1+EXP(SUMPRODUCT(--B910:AC910,TRANSPOSE('Cost regression results'!$H$3:$H$30)))),1)</f>
        <v>0.10980504775619032</v>
      </c>
      <c r="AF910">
        <f>'cost part 2 bs coef'!AE910</f>
        <v>2542.7384470009538</v>
      </c>
      <c r="AG910">
        <f t="shared" si="14"/>
        <v>279.20551660444096</v>
      </c>
    </row>
    <row r="911" spans="1:33" x14ac:dyDescent="0.3">
      <c r="A911">
        <v>910</v>
      </c>
      <c r="B911" s="15">
        <v>-2.2084856400634298</v>
      </c>
      <c r="C911" s="15">
        <v>1.79336358706696</v>
      </c>
      <c r="D911" s="15">
        <v>3.6344999693493798</v>
      </c>
      <c r="E911" s="15">
        <v>2.5476435929304402</v>
      </c>
      <c r="F911" s="15">
        <v>0</v>
      </c>
      <c r="G911" s="15">
        <v>0</v>
      </c>
      <c r="H911" s="15">
        <v>0</v>
      </c>
      <c r="I911" s="15">
        <v>0</v>
      </c>
      <c r="J911" s="15">
        <v>4.95825912321832</v>
      </c>
      <c r="K911" s="15">
        <v>4.49887609853673</v>
      </c>
      <c r="L911" s="15">
        <v>4.2554389395949404</v>
      </c>
      <c r="M911" s="15">
        <v>2.7516820512308802</v>
      </c>
      <c r="N911" s="15">
        <v>2.5950868685982802</v>
      </c>
      <c r="O911" s="15">
        <v>4.19837543640124</v>
      </c>
      <c r="P911" s="15">
        <v>4.0747507777724499</v>
      </c>
      <c r="Q911" s="15">
        <v>3.8013893535047001</v>
      </c>
      <c r="R911" s="15">
        <v>1.58887759590982</v>
      </c>
      <c r="S911" s="15">
        <v>0.53277539333760204</v>
      </c>
      <c r="T911" s="15">
        <v>0.133408770127594</v>
      </c>
      <c r="U911" s="15">
        <v>0.26354731318196101</v>
      </c>
      <c r="V911" s="15">
        <v>0</v>
      </c>
      <c r="W911" s="15">
        <v>0</v>
      </c>
      <c r="X911" s="15">
        <v>1.0631095030175099</v>
      </c>
      <c r="Y911" s="15">
        <v>8.1705613813361999E-2</v>
      </c>
      <c r="Z911" s="15">
        <v>2.5026834379924898E-2</v>
      </c>
      <c r="AA911" s="15">
        <v>-0.25466020085139901</v>
      </c>
      <c r="AB911" s="15">
        <v>0.105123681044948</v>
      </c>
      <c r="AC911" s="15">
        <v>0.135768412535448</v>
      </c>
      <c r="AE911">
        <f t="array" ref="AE911">IF(COUNTIF('Cost regression results'!$H$7:$H$10,1)=0,EXP(SUMPRODUCT(--B911:AC911,TRANSPOSE('Cost regression results'!$H$3:$H$30)))/(1+EXP(SUMPRODUCT(--B911:AC911,TRANSPOSE('Cost regression results'!$H$3:$H$30)))),1)</f>
        <v>0.10981857013913397</v>
      </c>
      <c r="AF911">
        <f>'cost part 2 bs coef'!AE911</f>
        <v>2471.8633671283296</v>
      </c>
      <c r="AG911">
        <f t="shared" si="14"/>
        <v>271.45650055733836</v>
      </c>
    </row>
    <row r="912" spans="1:33" x14ac:dyDescent="0.3">
      <c r="A912">
        <v>911</v>
      </c>
      <c r="B912" s="15">
        <v>-2.2132278363514</v>
      </c>
      <c r="C912" s="15">
        <v>2.0399143923185798</v>
      </c>
      <c r="D912" s="15">
        <v>3.4610770185839401</v>
      </c>
      <c r="E912" s="15">
        <v>2.7581906326563801</v>
      </c>
      <c r="F912" s="15">
        <v>0</v>
      </c>
      <c r="G912" s="15">
        <v>0</v>
      </c>
      <c r="H912" s="15">
        <v>0</v>
      </c>
      <c r="I912" s="15">
        <v>0</v>
      </c>
      <c r="J912" s="15">
        <v>4.74882731836039</v>
      </c>
      <c r="K912" s="15">
        <v>4.7895369539934096</v>
      </c>
      <c r="L912" s="15">
        <v>4.2620781188779304</v>
      </c>
      <c r="M912" s="15">
        <v>2.9581169518452</v>
      </c>
      <c r="N912" s="15">
        <v>2.2926600247567399</v>
      </c>
      <c r="O912" s="15">
        <v>4.2295401064568701</v>
      </c>
      <c r="P912" s="15">
        <v>4.5443379724170896</v>
      </c>
      <c r="Q912" s="15">
        <v>3.8031138212056899</v>
      </c>
      <c r="R912" s="15">
        <v>1.3660194808994399</v>
      </c>
      <c r="S912" s="15">
        <v>0.73883887540362603</v>
      </c>
      <c r="T912" s="15">
        <v>0.21912469044927399</v>
      </c>
      <c r="U912" s="15">
        <v>0.36231552041383502</v>
      </c>
      <c r="V912" s="15">
        <v>0</v>
      </c>
      <c r="W912" s="15">
        <v>0</v>
      </c>
      <c r="X912" s="15">
        <v>1.0179672761737399</v>
      </c>
      <c r="Y912" s="15">
        <v>4.89856970436389E-2</v>
      </c>
      <c r="Z912" s="15">
        <v>1.91275115938404E-2</v>
      </c>
      <c r="AA912" s="15">
        <v>-0.24790061386423701</v>
      </c>
      <c r="AB912" s="15">
        <v>0.116646231333198</v>
      </c>
      <c r="AC912" s="15">
        <v>4.3202426325655699E-2</v>
      </c>
      <c r="AE912">
        <f t="array" ref="AE912">IF(COUNTIF('Cost regression results'!$H$7:$H$10,1)=0,EXP(SUMPRODUCT(--B912:AC912,TRANSPOSE('Cost regression results'!$H$3:$H$30)))/(1+EXP(SUMPRODUCT(--B912:AC912,TRANSPOSE('Cost regression results'!$H$3:$H$30)))),1)</f>
        <v>0.1184185093270136</v>
      </c>
      <c r="AF912">
        <f>'cost part 2 bs coef'!AE912</f>
        <v>2473.1220882341868</v>
      </c>
      <c r="AG912">
        <f t="shared" si="14"/>
        <v>292.86343107240339</v>
      </c>
    </row>
    <row r="913" spans="1:33" x14ac:dyDescent="0.3">
      <c r="A913">
        <v>912</v>
      </c>
      <c r="B913" s="15">
        <v>-2.2079368125347001</v>
      </c>
      <c r="C913" s="15">
        <v>2.23322163221642</v>
      </c>
      <c r="D913" s="15">
        <v>3.1686950242364902</v>
      </c>
      <c r="E913" s="15">
        <v>2.41735275025344</v>
      </c>
      <c r="F913" s="15">
        <v>0</v>
      </c>
      <c r="G913" s="15">
        <v>0</v>
      </c>
      <c r="H913" s="15">
        <v>0</v>
      </c>
      <c r="I913" s="15">
        <v>0</v>
      </c>
      <c r="J913" s="15">
        <v>4.8614046054370599</v>
      </c>
      <c r="K913" s="15">
        <v>4.1895402523202101</v>
      </c>
      <c r="L913" s="15">
        <v>4.1650997424932701</v>
      </c>
      <c r="M913" s="15">
        <v>3.02063460106169</v>
      </c>
      <c r="N913" s="15">
        <v>2.2957722367219899</v>
      </c>
      <c r="O913" s="15">
        <v>3.8864010446120099</v>
      </c>
      <c r="P913" s="15">
        <v>4.7279033236685004</v>
      </c>
      <c r="Q913" s="15">
        <v>3.8392651195608298</v>
      </c>
      <c r="R913" s="15">
        <v>2.1019023587538301</v>
      </c>
      <c r="S913" s="15">
        <v>0.74682877138071002</v>
      </c>
      <c r="T913" s="15">
        <v>0.14980765219133901</v>
      </c>
      <c r="U913" s="15">
        <v>0.22382394768414399</v>
      </c>
      <c r="V913" s="15">
        <v>0</v>
      </c>
      <c r="W913" s="15">
        <v>0</v>
      </c>
      <c r="X913" s="15">
        <v>1.0079080794342099</v>
      </c>
      <c r="Y913" s="15">
        <v>5.2939180195352702E-2</v>
      </c>
      <c r="Z913" s="15">
        <v>2.4545099886051899E-2</v>
      </c>
      <c r="AA913" s="15">
        <v>-0.17987314701673399</v>
      </c>
      <c r="AB913" s="15">
        <v>0.109268973293493</v>
      </c>
      <c r="AC913" s="15">
        <v>0.12582678015623999</v>
      </c>
      <c r="AE913">
        <f t="array" ref="AE913">IF(COUNTIF('Cost regression results'!$H$7:$H$10,1)=0,EXP(SUMPRODUCT(--B913:AC913,TRANSPOSE('Cost regression results'!$H$3:$H$30)))/(1+EXP(SUMPRODUCT(--B913:AC913,TRANSPOSE('Cost regression results'!$H$3:$H$30)))),1)</f>
        <v>0.11151974835024196</v>
      </c>
      <c r="AF913">
        <f>'cost part 2 bs coef'!AE913</f>
        <v>2463.6428057034191</v>
      </c>
      <c r="AG913">
        <f t="shared" si="14"/>
        <v>274.74482571692937</v>
      </c>
    </row>
    <row r="914" spans="1:33" x14ac:dyDescent="0.3">
      <c r="A914">
        <v>913</v>
      </c>
      <c r="B914" s="15">
        <v>-2.2511148683039002</v>
      </c>
      <c r="C914" s="15">
        <v>1.7839274112366299</v>
      </c>
      <c r="D914" s="15">
        <v>3.83424517648846</v>
      </c>
      <c r="E914" s="15">
        <v>2.3736504203913902</v>
      </c>
      <c r="F914" s="15">
        <v>0</v>
      </c>
      <c r="G914" s="15">
        <v>0</v>
      </c>
      <c r="H914" s="15">
        <v>0</v>
      </c>
      <c r="I914" s="15">
        <v>0</v>
      </c>
      <c r="J914" s="15">
        <v>4.9683747313254703</v>
      </c>
      <c r="K914" s="15">
        <v>4.4762905462621196</v>
      </c>
      <c r="L914" s="15">
        <v>4.5925183932579801</v>
      </c>
      <c r="M914" s="15">
        <v>2.5495039695142498</v>
      </c>
      <c r="N914" s="15">
        <v>2.5051602705459</v>
      </c>
      <c r="O914" s="15">
        <v>4.2981967722563601</v>
      </c>
      <c r="P914" s="15">
        <v>3.6973446860412098</v>
      </c>
      <c r="Q914" s="15">
        <v>3.6846669025322698</v>
      </c>
      <c r="R914" s="15">
        <v>2.2692911759049701</v>
      </c>
      <c r="S914" s="15">
        <v>0.55380323374999396</v>
      </c>
      <c r="T914" s="15">
        <v>0.20125928931078699</v>
      </c>
      <c r="U914" s="15">
        <v>0.33999582836404302</v>
      </c>
      <c r="V914" s="15">
        <v>0</v>
      </c>
      <c r="W914" s="15">
        <v>0</v>
      </c>
      <c r="X914" s="15">
        <v>0.80327566727896704</v>
      </c>
      <c r="Y914" s="15">
        <v>6.4087596584763901E-2</v>
      </c>
      <c r="Z914" s="15">
        <v>2.4790735584603801E-2</v>
      </c>
      <c r="AA914" s="15">
        <v>-0.167412816820555</v>
      </c>
      <c r="AB914" s="15">
        <v>0.132488029877462</v>
      </c>
      <c r="AC914" s="15">
        <v>0.100004107210384</v>
      </c>
      <c r="AE914">
        <f t="array" ref="AE914">IF(COUNTIF('Cost regression results'!$H$7:$H$10,1)=0,EXP(SUMPRODUCT(--B914:AC914,TRANSPOSE('Cost regression results'!$H$3:$H$30)))/(1+EXP(SUMPRODUCT(--B914:AC914,TRANSPOSE('Cost regression results'!$H$3:$H$30)))),1)</f>
        <v>0.11232501357541441</v>
      </c>
      <c r="AF914">
        <f>'cost part 2 bs coef'!AE914</f>
        <v>2477.2989214796116</v>
      </c>
      <c r="AG914">
        <f t="shared" si="14"/>
        <v>278.26263498555687</v>
      </c>
    </row>
    <row r="915" spans="1:33" x14ac:dyDescent="0.3">
      <c r="A915">
        <v>914</v>
      </c>
      <c r="B915" s="15">
        <v>-2.1981020603128201</v>
      </c>
      <c r="C915" s="15">
        <v>1.9501992944661799</v>
      </c>
      <c r="D915" s="15">
        <v>3.1888135679115899</v>
      </c>
      <c r="E915" s="15">
        <v>3.2148284630002899</v>
      </c>
      <c r="F915" s="15">
        <v>0</v>
      </c>
      <c r="G915" s="15">
        <v>0</v>
      </c>
      <c r="H915" s="15">
        <v>0</v>
      </c>
      <c r="I915" s="15">
        <v>0</v>
      </c>
      <c r="J915" s="15">
        <v>4.7854686686112302</v>
      </c>
      <c r="K915" s="15">
        <v>4.6006114883158702</v>
      </c>
      <c r="L915" s="15">
        <v>3.8601413467463899</v>
      </c>
      <c r="M915" s="15">
        <v>3.1824148623691699</v>
      </c>
      <c r="N915" s="15">
        <v>2.3827476311575699</v>
      </c>
      <c r="O915" s="15">
        <v>4.0342960629309204</v>
      </c>
      <c r="P915" s="15">
        <v>3.8617968335074901</v>
      </c>
      <c r="Q915" s="15">
        <v>3.8680991028471601</v>
      </c>
      <c r="R915" s="15">
        <v>2.1398554814574999</v>
      </c>
      <c r="S915" s="15">
        <v>0.680712616790213</v>
      </c>
      <c r="T915" s="15">
        <v>0.15524455947501001</v>
      </c>
      <c r="U915" s="15">
        <v>0.24281701621919399</v>
      </c>
      <c r="V915" s="15">
        <v>0</v>
      </c>
      <c r="W915" s="15">
        <v>0</v>
      </c>
      <c r="X915" s="15">
        <v>0.86667306252649801</v>
      </c>
      <c r="Y915" s="15">
        <v>0.10078637589749399</v>
      </c>
      <c r="Z915" s="15">
        <v>2.2599230236798499E-2</v>
      </c>
      <c r="AA915" s="15">
        <v>-0.18726642728119799</v>
      </c>
      <c r="AB915" s="15">
        <v>9.3122072792769406E-2</v>
      </c>
      <c r="AC915" s="15">
        <v>7.8764258709760102E-2</v>
      </c>
      <c r="AE915">
        <f t="array" ref="AE915">IF(COUNTIF('Cost regression results'!$H$7:$H$10,1)=0,EXP(SUMPRODUCT(--B915:AC915,TRANSPOSE('Cost regression results'!$H$3:$H$30)))/(1+EXP(SUMPRODUCT(--B915:AC915,TRANSPOSE('Cost regression results'!$H$3:$H$30)))),1)</f>
        <v>0.11317855435166105</v>
      </c>
      <c r="AF915">
        <f>'cost part 2 bs coef'!AE915</f>
        <v>2530.9850720958079</v>
      </c>
      <c r="AG915">
        <f t="shared" si="14"/>
        <v>286.45323154543814</v>
      </c>
    </row>
    <row r="916" spans="1:33" x14ac:dyDescent="0.3">
      <c r="A916">
        <v>915</v>
      </c>
      <c r="B916" s="15">
        <v>-2.13670943707581</v>
      </c>
      <c r="C916" s="15">
        <v>1.9153048257770899</v>
      </c>
      <c r="D916" s="15">
        <v>3.6378799882295301</v>
      </c>
      <c r="E916" s="15">
        <v>2.8217224370490599</v>
      </c>
      <c r="F916" s="15">
        <v>0</v>
      </c>
      <c r="G916" s="15">
        <v>0</v>
      </c>
      <c r="H916" s="15">
        <v>0</v>
      </c>
      <c r="I916" s="15">
        <v>0</v>
      </c>
      <c r="J916" s="15">
        <v>5.0767965588274597</v>
      </c>
      <c r="K916" s="15">
        <v>4.5455279876324202</v>
      </c>
      <c r="L916" s="15">
        <v>4.3504657724773397</v>
      </c>
      <c r="M916" s="15">
        <v>2.7930110811607101</v>
      </c>
      <c r="N916" s="15">
        <v>2.29685698738751</v>
      </c>
      <c r="O916" s="15">
        <v>4.0257473201130303</v>
      </c>
      <c r="P916" s="15">
        <v>4.67785527338477</v>
      </c>
      <c r="Q916" s="15">
        <v>3.8806788482533698</v>
      </c>
      <c r="R916" s="15">
        <v>1.33712160063378</v>
      </c>
      <c r="S916" s="15">
        <v>0.52979771013729005</v>
      </c>
      <c r="T916" s="15">
        <v>0.11503935440112401</v>
      </c>
      <c r="U916" s="15">
        <v>0.28094521462394401</v>
      </c>
      <c r="V916" s="15">
        <v>0</v>
      </c>
      <c r="W916" s="15">
        <v>0</v>
      </c>
      <c r="X916" s="15">
        <v>1.0329876529778601</v>
      </c>
      <c r="Y916" s="15">
        <v>5.8804902323305E-2</v>
      </c>
      <c r="Z916" s="15">
        <v>2.5146150219634001E-2</v>
      </c>
      <c r="AA916" s="15">
        <v>-0.161213403778627</v>
      </c>
      <c r="AB916" s="15">
        <v>6.8006310480463406E-2</v>
      </c>
      <c r="AC916" s="15">
        <v>8.6350627359488202E-2</v>
      </c>
      <c r="AE916">
        <f t="array" ref="AE916">IF(COUNTIF('Cost regression results'!$H$7:$H$10,1)=0,EXP(SUMPRODUCT(--B916:AC916,TRANSPOSE('Cost regression results'!$H$3:$H$30)))/(1+EXP(SUMPRODUCT(--B916:AC916,TRANSPOSE('Cost regression results'!$H$3:$H$30)))),1)</f>
        <v>0.11514084291231845</v>
      </c>
      <c r="AF916">
        <f>'cost part 2 bs coef'!AE916</f>
        <v>2475.3601147317022</v>
      </c>
      <c r="AG916">
        <f t="shared" si="14"/>
        <v>285.01505012174152</v>
      </c>
    </row>
    <row r="917" spans="1:33" x14ac:dyDescent="0.3">
      <c r="A917">
        <v>916</v>
      </c>
      <c r="B917" s="15">
        <v>-2.2631463426968099</v>
      </c>
      <c r="C917" s="15">
        <v>1.79590142398249</v>
      </c>
      <c r="D917" s="15">
        <v>3.5518566115171799</v>
      </c>
      <c r="E917" s="15">
        <v>2.5414591267291202</v>
      </c>
      <c r="F917" s="15">
        <v>0</v>
      </c>
      <c r="G917" s="15">
        <v>0</v>
      </c>
      <c r="H917" s="15">
        <v>0</v>
      </c>
      <c r="I917" s="15">
        <v>0</v>
      </c>
      <c r="J917" s="15">
        <v>5.3026315807330402</v>
      </c>
      <c r="K917" s="15">
        <v>4.2049661325426699</v>
      </c>
      <c r="L917" s="15">
        <v>4.0600112745993799</v>
      </c>
      <c r="M917" s="15">
        <v>2.61875693129512</v>
      </c>
      <c r="N917" s="15">
        <v>2.3429156639086801</v>
      </c>
      <c r="O917" s="15">
        <v>3.9315888458249</v>
      </c>
      <c r="P917" s="15">
        <v>4.8786453225250801</v>
      </c>
      <c r="Q917" s="15">
        <v>3.7731355371484998</v>
      </c>
      <c r="R917" s="15">
        <v>2.10416098231225</v>
      </c>
      <c r="S917" s="15">
        <v>0.51078944304486695</v>
      </c>
      <c r="T917" s="15">
        <v>0.125364988959937</v>
      </c>
      <c r="U917" s="15">
        <v>0.31163736329010699</v>
      </c>
      <c r="V917" s="15">
        <v>0</v>
      </c>
      <c r="W917" s="15">
        <v>0</v>
      </c>
      <c r="X917" s="15">
        <v>0.98111370213591798</v>
      </c>
      <c r="Y917" s="15">
        <v>0.15238440215342799</v>
      </c>
      <c r="Z917" s="15">
        <v>2.1012696169644102E-2</v>
      </c>
      <c r="AA917" s="15">
        <v>-0.189045022046578</v>
      </c>
      <c r="AB917" s="15">
        <v>0.154846288442236</v>
      </c>
      <c r="AC917" s="15">
        <v>8.6763583045571704E-2</v>
      </c>
      <c r="AE917">
        <f t="array" ref="AE917">IF(COUNTIF('Cost regression results'!$H$7:$H$10,1)=0,EXP(SUMPRODUCT(--B917:AC917,TRANSPOSE('Cost regression results'!$H$3:$H$30)))/(1+EXP(SUMPRODUCT(--B917:AC917,TRANSPOSE('Cost regression results'!$H$3:$H$30)))),1)</f>
        <v>0.10409874868761695</v>
      </c>
      <c r="AF917">
        <f>'cost part 2 bs coef'!AE917</f>
        <v>2517.3586670114055</v>
      </c>
      <c r="AG917">
        <f t="shared" si="14"/>
        <v>262.05388723381469</v>
      </c>
    </row>
    <row r="918" spans="1:33" x14ac:dyDescent="0.3">
      <c r="A918">
        <v>917</v>
      </c>
      <c r="B918" s="15">
        <v>-2.1958079981531</v>
      </c>
      <c r="C918" s="15">
        <v>2.0206647426942799</v>
      </c>
      <c r="D918" s="15">
        <v>3.6323664246773202</v>
      </c>
      <c r="E918" s="15">
        <v>2.66180552729561</v>
      </c>
      <c r="F918" s="15">
        <v>0</v>
      </c>
      <c r="G918" s="15">
        <v>0</v>
      </c>
      <c r="H918" s="15">
        <v>0</v>
      </c>
      <c r="I918" s="15">
        <v>0</v>
      </c>
      <c r="J918" s="15">
        <v>4.6305261731719298</v>
      </c>
      <c r="K918" s="15">
        <v>4.5522319384479797</v>
      </c>
      <c r="L918" s="15">
        <v>4.6535786013266804</v>
      </c>
      <c r="M918" s="15">
        <v>3.20465685284127</v>
      </c>
      <c r="N918" s="15">
        <v>2.4338520866572502</v>
      </c>
      <c r="O918" s="15">
        <v>3.87044334676294</v>
      </c>
      <c r="P918" s="15">
        <v>4.5443051534466399</v>
      </c>
      <c r="Q918" s="15">
        <v>3.9339819690160498</v>
      </c>
      <c r="R918" s="15">
        <v>1.7333486608159301</v>
      </c>
      <c r="S918" s="15">
        <v>0.80070812640617905</v>
      </c>
      <c r="T918" s="15">
        <v>0.17801750083544099</v>
      </c>
      <c r="U918" s="15">
        <v>0.29254374860293197</v>
      </c>
      <c r="V918" s="15">
        <v>0</v>
      </c>
      <c r="W918" s="15">
        <v>0</v>
      </c>
      <c r="X918" s="15">
        <v>1.0596779713724001</v>
      </c>
      <c r="Y918" s="15">
        <v>6.9936418536968706E-2</v>
      </c>
      <c r="Z918" s="15">
        <v>2.1005237147149199E-2</v>
      </c>
      <c r="AA918" s="15">
        <v>-0.18690724767115299</v>
      </c>
      <c r="AB918" s="15">
        <v>0.101699483144265</v>
      </c>
      <c r="AC918" s="15">
        <v>0.14141342748942701</v>
      </c>
      <c r="AE918">
        <f t="array" ref="AE918">IF(COUNTIF('Cost regression results'!$H$7:$H$10,1)=0,EXP(SUMPRODUCT(--B918:AC918,TRANSPOSE('Cost regression results'!$H$3:$H$30)))/(1+EXP(SUMPRODUCT(--B918:AC918,TRANSPOSE('Cost regression results'!$H$3:$H$30)))),1)</f>
        <v>0.11583323523552373</v>
      </c>
      <c r="AF918">
        <f>'cost part 2 bs coef'!AE918</f>
        <v>2479.8018175916313</v>
      </c>
      <c r="AG918">
        <f t="shared" si="14"/>
        <v>287.24346727457072</v>
      </c>
    </row>
    <row r="919" spans="1:33" x14ac:dyDescent="0.3">
      <c r="A919">
        <v>918</v>
      </c>
      <c r="B919" s="15">
        <v>-2.32760060553727</v>
      </c>
      <c r="C919" s="15">
        <v>1.98852776384253</v>
      </c>
      <c r="D919" s="15">
        <v>3.8957134490446799</v>
      </c>
      <c r="E919" s="15">
        <v>2.7669689472185799</v>
      </c>
      <c r="F919" s="15">
        <v>0</v>
      </c>
      <c r="G919" s="15">
        <v>0</v>
      </c>
      <c r="H919" s="15">
        <v>0</v>
      </c>
      <c r="I919" s="15">
        <v>0</v>
      </c>
      <c r="J919" s="15">
        <v>5.0290517310259997</v>
      </c>
      <c r="K919" s="15">
        <v>4.2433752983603998</v>
      </c>
      <c r="L919" s="15">
        <v>4.4650970086744497</v>
      </c>
      <c r="M919" s="15">
        <v>2.7400490565095499</v>
      </c>
      <c r="N919" s="15">
        <v>2.6175920069681502</v>
      </c>
      <c r="O919" s="15">
        <v>3.6993773415767399</v>
      </c>
      <c r="P919" s="15">
        <v>4.7479816385142701</v>
      </c>
      <c r="Q919" s="15">
        <v>3.7212758495256102</v>
      </c>
      <c r="R919" s="15">
        <v>2.3853404960097002</v>
      </c>
      <c r="S919" s="15">
        <v>0.60466717099232903</v>
      </c>
      <c r="T919" s="15">
        <v>0.16198755411285001</v>
      </c>
      <c r="U919" s="15">
        <v>0.296335684953422</v>
      </c>
      <c r="V919" s="15">
        <v>0</v>
      </c>
      <c r="W919" s="15">
        <v>0</v>
      </c>
      <c r="X919" s="15">
        <v>1.0440507103743399</v>
      </c>
      <c r="Y919" s="15">
        <v>0.12087105488741701</v>
      </c>
      <c r="Z919" s="15">
        <v>2.4532684506795001E-2</v>
      </c>
      <c r="AA919" s="15">
        <v>-0.13508023592223101</v>
      </c>
      <c r="AB919" s="15">
        <v>0.12060167018537001</v>
      </c>
      <c r="AC919" s="15">
        <v>0.10620342631233901</v>
      </c>
      <c r="AE919">
        <f t="array" ref="AE919">IF(COUNTIF('Cost regression results'!$H$7:$H$10,1)=0,EXP(SUMPRODUCT(--B919:AC919,TRANSPOSE('Cost regression results'!$H$3:$H$30)))/(1+EXP(SUMPRODUCT(--B919:AC919,TRANSPOSE('Cost regression results'!$H$3:$H$30)))),1)</f>
        <v>0.10130700404970609</v>
      </c>
      <c r="AF919">
        <f>'cost part 2 bs coef'!AE919</f>
        <v>2467.2213520401424</v>
      </c>
      <c r="AG919">
        <f t="shared" si="14"/>
        <v>249.94680350265205</v>
      </c>
    </row>
    <row r="920" spans="1:33" x14ac:dyDescent="0.3">
      <c r="A920">
        <v>919</v>
      </c>
      <c r="B920" s="15">
        <v>-2.2327829508955199</v>
      </c>
      <c r="C920" s="15">
        <v>2.23747736023972</v>
      </c>
      <c r="D920" s="15">
        <v>3.8323636069380398</v>
      </c>
      <c r="E920" s="15">
        <v>2.43217944270532</v>
      </c>
      <c r="F920" s="15">
        <v>0</v>
      </c>
      <c r="G920" s="15">
        <v>0</v>
      </c>
      <c r="H920" s="15">
        <v>0</v>
      </c>
      <c r="I920" s="15">
        <v>0</v>
      </c>
      <c r="J920" s="15">
        <v>5.0464780715989299</v>
      </c>
      <c r="K920" s="15">
        <v>4.4896674613607104</v>
      </c>
      <c r="L920" s="15">
        <v>4.2280178224329603</v>
      </c>
      <c r="M920" s="15">
        <v>2.8884678124621099</v>
      </c>
      <c r="N920" s="15">
        <v>2.4302698750959899</v>
      </c>
      <c r="O920" s="15">
        <v>3.8178190846040501</v>
      </c>
      <c r="P920" s="15">
        <v>4.7422287481845897</v>
      </c>
      <c r="Q920" s="15">
        <v>3.6583923973904899</v>
      </c>
      <c r="R920" s="15">
        <v>1.73162303627449</v>
      </c>
      <c r="S920" s="15">
        <v>0.47068584327972302</v>
      </c>
      <c r="T920" s="15">
        <v>0.162997096332437</v>
      </c>
      <c r="U920" s="15">
        <v>0.26278866386266803</v>
      </c>
      <c r="V920" s="15">
        <v>0</v>
      </c>
      <c r="W920" s="15">
        <v>0</v>
      </c>
      <c r="X920" s="15">
        <v>0.90655257554798696</v>
      </c>
      <c r="Y920" s="15">
        <v>0.109155478324634</v>
      </c>
      <c r="Z920" s="15">
        <v>2.6381019193699101E-2</v>
      </c>
      <c r="AA920" s="15">
        <v>-0.19224408063288001</v>
      </c>
      <c r="AB920" s="15">
        <v>5.9350164321946598E-2</v>
      </c>
      <c r="AC920" s="15">
        <v>0.13476053690412401</v>
      </c>
      <c r="AE920">
        <f t="array" ref="AE920">IF(COUNTIF('Cost regression results'!$H$7:$H$10,1)=0,EXP(SUMPRODUCT(--B920:AC920,TRANSPOSE('Cost regression results'!$H$3:$H$30)))/(1+EXP(SUMPRODUCT(--B920:AC920,TRANSPOSE('Cost regression results'!$H$3:$H$30)))),1)</f>
        <v>0.11024386353286518</v>
      </c>
      <c r="AF920">
        <f>'cost part 2 bs coef'!AE920</f>
        <v>2503.0039447399058</v>
      </c>
      <c r="AG920">
        <f t="shared" si="14"/>
        <v>275.9408253061294</v>
      </c>
    </row>
    <row r="921" spans="1:33" x14ac:dyDescent="0.3">
      <c r="A921">
        <v>920</v>
      </c>
      <c r="B921" s="15">
        <v>-2.2544951501431001</v>
      </c>
      <c r="C921" s="15">
        <v>2.0654537455641502</v>
      </c>
      <c r="D921" s="15">
        <v>3.17472154379944</v>
      </c>
      <c r="E921" s="15">
        <v>2.6904696272592501</v>
      </c>
      <c r="F921" s="15">
        <v>0</v>
      </c>
      <c r="G921" s="15">
        <v>0</v>
      </c>
      <c r="H921" s="15">
        <v>0</v>
      </c>
      <c r="I921" s="15">
        <v>0</v>
      </c>
      <c r="J921" s="15">
        <v>4.85722553694547</v>
      </c>
      <c r="K921" s="15">
        <v>4.79861542268437</v>
      </c>
      <c r="L921" s="15">
        <v>4.1436438320412696</v>
      </c>
      <c r="M921" s="15">
        <v>2.7971590669365498</v>
      </c>
      <c r="N921" s="15">
        <v>2.3015747428645899</v>
      </c>
      <c r="O921" s="15">
        <v>3.8487442200901301</v>
      </c>
      <c r="P921" s="15">
        <v>4.8613823936055702</v>
      </c>
      <c r="Q921" s="15">
        <v>3.9665682503106501</v>
      </c>
      <c r="R921" s="15">
        <v>1.9836071071408099</v>
      </c>
      <c r="S921" s="15">
        <v>0.70535924101829095</v>
      </c>
      <c r="T921" s="15">
        <v>0.155959678963732</v>
      </c>
      <c r="U921" s="15">
        <v>0.33963947370355102</v>
      </c>
      <c r="V921" s="15">
        <v>0</v>
      </c>
      <c r="W921" s="15">
        <v>0</v>
      </c>
      <c r="X921" s="15">
        <v>1.1073922917149901</v>
      </c>
      <c r="Y921" s="15">
        <v>8.4150378195454498E-2</v>
      </c>
      <c r="Z921" s="15">
        <v>2.5465113791149699E-2</v>
      </c>
      <c r="AA921" s="15">
        <v>-0.20265195577715001</v>
      </c>
      <c r="AB921" s="15">
        <v>0.146147035405984</v>
      </c>
      <c r="AC921" s="15">
        <v>9.6487013203653701E-2</v>
      </c>
      <c r="AE921">
        <f t="array" ref="AE921">IF(COUNTIF('Cost regression results'!$H$7:$H$10,1)=0,EXP(SUMPRODUCT(--B921:AC921,TRANSPOSE('Cost regression results'!$H$3:$H$30)))/(1+EXP(SUMPRODUCT(--B921:AC921,TRANSPOSE('Cost regression results'!$H$3:$H$30)))),1)</f>
        <v>0.10751675439041528</v>
      </c>
      <c r="AF921">
        <f>'cost part 2 bs coef'!AE921</f>
        <v>2677.4280361171859</v>
      </c>
      <c r="AG921">
        <f t="shared" si="14"/>
        <v>287.86837255722338</v>
      </c>
    </row>
    <row r="922" spans="1:33" x14ac:dyDescent="0.3">
      <c r="A922">
        <v>921</v>
      </c>
      <c r="B922" s="15">
        <v>-2.2283825424697001</v>
      </c>
      <c r="C922" s="15">
        <v>2.3152189203295399</v>
      </c>
      <c r="D922" s="15">
        <v>3.2727631928831902</v>
      </c>
      <c r="E922" s="15">
        <v>2.8134059956357702</v>
      </c>
      <c r="F922" s="15">
        <v>0</v>
      </c>
      <c r="G922" s="15">
        <v>0</v>
      </c>
      <c r="H922" s="15">
        <v>0</v>
      </c>
      <c r="I922" s="15">
        <v>0</v>
      </c>
      <c r="J922" s="15">
        <v>4.5295667693797501</v>
      </c>
      <c r="K922" s="15">
        <v>4.3683590283378102</v>
      </c>
      <c r="L922" s="15">
        <v>4.0791292748506702</v>
      </c>
      <c r="M922" s="15">
        <v>2.7797593289139102</v>
      </c>
      <c r="N922" s="15">
        <v>2.5030786866346801</v>
      </c>
      <c r="O922" s="15">
        <v>3.8358583193631</v>
      </c>
      <c r="P922" s="15">
        <v>4.1135159244107502</v>
      </c>
      <c r="Q922" s="15">
        <v>3.5756252824592298</v>
      </c>
      <c r="R922" s="15">
        <v>1.90791699959871</v>
      </c>
      <c r="S922" s="15">
        <v>0.54030499065085102</v>
      </c>
      <c r="T922" s="15">
        <v>0.14320913843569699</v>
      </c>
      <c r="U922" s="15">
        <v>0.24264930076733901</v>
      </c>
      <c r="V922" s="15">
        <v>0</v>
      </c>
      <c r="W922" s="15">
        <v>0</v>
      </c>
      <c r="X922" s="15">
        <v>1.02862099262484</v>
      </c>
      <c r="Y922" s="15">
        <v>0.109656025860627</v>
      </c>
      <c r="Z922" s="15">
        <v>1.9658120852137001E-2</v>
      </c>
      <c r="AA922" s="15">
        <v>-0.141057900272859</v>
      </c>
      <c r="AB922" s="15">
        <v>7.3669793319407206E-2</v>
      </c>
      <c r="AC922" s="15">
        <v>0.101735528864629</v>
      </c>
      <c r="AE922">
        <f t="array" ref="AE922">IF(COUNTIF('Cost regression results'!$H$7:$H$10,1)=0,EXP(SUMPRODUCT(--B922:AC922,TRANSPOSE('Cost regression results'!$H$3:$H$30)))/(1+EXP(SUMPRODUCT(--B922:AC922,TRANSPOSE('Cost regression results'!$H$3:$H$30)))),1)</f>
        <v>0.10920046531190354</v>
      </c>
      <c r="AF922">
        <f>'cost part 2 bs coef'!AE922</f>
        <v>2382.4119108121117</v>
      </c>
      <c r="AG922">
        <f t="shared" si="14"/>
        <v>260.16048922530382</v>
      </c>
    </row>
    <row r="923" spans="1:33" x14ac:dyDescent="0.3">
      <c r="A923">
        <v>922</v>
      </c>
      <c r="B923" s="15">
        <v>-2.2210863474196598</v>
      </c>
      <c r="C923" s="15">
        <v>1.95545098165537</v>
      </c>
      <c r="D923" s="15">
        <v>3.5045768809428699</v>
      </c>
      <c r="E923" s="15">
        <v>2.4062497151165299</v>
      </c>
      <c r="F923" s="15">
        <v>0</v>
      </c>
      <c r="G923" s="15">
        <v>0</v>
      </c>
      <c r="H923" s="15">
        <v>0</v>
      </c>
      <c r="I923" s="15">
        <v>0</v>
      </c>
      <c r="J923" s="15">
        <v>4.8399802178118998</v>
      </c>
      <c r="K923" s="15">
        <v>4.34761842193</v>
      </c>
      <c r="L923" s="15">
        <v>4.0057347712931799</v>
      </c>
      <c r="M923" s="15">
        <v>3.0535054795613101</v>
      </c>
      <c r="N923" s="15">
        <v>2.2671501117632298</v>
      </c>
      <c r="O923" s="15">
        <v>4.0861909253217004</v>
      </c>
      <c r="P923" s="15">
        <v>4.4263350148799399</v>
      </c>
      <c r="Q923" s="15">
        <v>3.8155709648865401</v>
      </c>
      <c r="R923" s="15">
        <v>1.61141779215013</v>
      </c>
      <c r="S923" s="15">
        <v>0.56073074235172604</v>
      </c>
      <c r="T923" s="15">
        <v>0.139290038817481</v>
      </c>
      <c r="U923" s="15">
        <v>0.248170447077006</v>
      </c>
      <c r="V923" s="15">
        <v>0</v>
      </c>
      <c r="W923" s="15">
        <v>0</v>
      </c>
      <c r="X923" s="15">
        <v>1.0108339148301</v>
      </c>
      <c r="Y923" s="15">
        <v>7.2798588108810194E-2</v>
      </c>
      <c r="Z923" s="15">
        <v>2.0812542529582E-2</v>
      </c>
      <c r="AA923" s="15">
        <v>-0.101070317853642</v>
      </c>
      <c r="AB923" s="15">
        <v>9.3683916411305704E-2</v>
      </c>
      <c r="AC923" s="15">
        <v>7.5037603823214505E-2</v>
      </c>
      <c r="AE923">
        <f t="array" ref="AE923">IF(COUNTIF('Cost regression results'!$H$7:$H$10,1)=0,EXP(SUMPRODUCT(--B923:AC923,TRANSPOSE('Cost regression results'!$H$3:$H$30)))/(1+EXP(SUMPRODUCT(--B923:AC923,TRANSPOSE('Cost regression results'!$H$3:$H$30)))),1)</f>
        <v>0.10945061767753354</v>
      </c>
      <c r="AF923">
        <f>'cost part 2 bs coef'!AE923</f>
        <v>2508.811120339115</v>
      </c>
      <c r="AG923">
        <f t="shared" si="14"/>
        <v>274.59092675738106</v>
      </c>
    </row>
    <row r="924" spans="1:33" x14ac:dyDescent="0.3">
      <c r="A924">
        <v>923</v>
      </c>
      <c r="B924" s="15">
        <v>-2.1741449277302198</v>
      </c>
      <c r="C924" s="15">
        <v>2.2181897656640199</v>
      </c>
      <c r="D924" s="15">
        <v>3.6977361405843601</v>
      </c>
      <c r="E924" s="15">
        <v>2.6589269564829099</v>
      </c>
      <c r="F924" s="15">
        <v>0</v>
      </c>
      <c r="G924" s="15">
        <v>0</v>
      </c>
      <c r="H924" s="15">
        <v>0</v>
      </c>
      <c r="I924" s="15">
        <v>0</v>
      </c>
      <c r="J924" s="15">
        <v>4.9138638938438799</v>
      </c>
      <c r="K924" s="15">
        <v>4.8221985342280203</v>
      </c>
      <c r="L924" s="15">
        <v>4.3716593193231299</v>
      </c>
      <c r="M924" s="15">
        <v>3.0043592732185802</v>
      </c>
      <c r="N924" s="15">
        <v>2.4853007267361802</v>
      </c>
      <c r="O924" s="15">
        <v>3.8685003243650402</v>
      </c>
      <c r="P924" s="15">
        <v>4.0709931761692504</v>
      </c>
      <c r="Q924" s="15">
        <v>3.76213103497604</v>
      </c>
      <c r="R924" s="15">
        <v>1.7499477511147099</v>
      </c>
      <c r="S924" s="15">
        <v>0.41777690642196202</v>
      </c>
      <c r="T924" s="15">
        <v>0.168179493995394</v>
      </c>
      <c r="U924" s="15">
        <v>0.21991276568620399</v>
      </c>
      <c r="V924" s="15">
        <v>0</v>
      </c>
      <c r="W924" s="15">
        <v>0</v>
      </c>
      <c r="X924" s="15">
        <v>0.84390711918320005</v>
      </c>
      <c r="Y924" s="15">
        <v>6.91520389808193E-2</v>
      </c>
      <c r="Z924" s="15">
        <v>2.3497716113472799E-2</v>
      </c>
      <c r="AA924" s="15">
        <v>-0.21159423730545901</v>
      </c>
      <c r="AB924" s="15">
        <v>0.12010900166088501</v>
      </c>
      <c r="AC924" s="15">
        <v>0.11293670866890899</v>
      </c>
      <c r="AE924">
        <f t="array" ref="AE924">IF(COUNTIF('Cost regression results'!$H$7:$H$10,1)=0,EXP(SUMPRODUCT(--B924:AC924,TRANSPOSE('Cost regression results'!$H$3:$H$30)))/(1+EXP(SUMPRODUCT(--B924:AC924,TRANSPOSE('Cost regression results'!$H$3:$H$30)))),1)</f>
        <v>0.11686962577414879</v>
      </c>
      <c r="AF924">
        <f>'cost part 2 bs coef'!AE924</f>
        <v>2566.2388303289376</v>
      </c>
      <c r="AG924">
        <f t="shared" si="14"/>
        <v>299.91537174763226</v>
      </c>
    </row>
    <row r="925" spans="1:33" x14ac:dyDescent="0.3">
      <c r="A925">
        <v>924</v>
      </c>
      <c r="B925" s="15">
        <v>-2.31711336687717</v>
      </c>
      <c r="C925" s="15">
        <v>2.0498106335506301</v>
      </c>
      <c r="D925" s="15">
        <v>3.4501322497486702</v>
      </c>
      <c r="E925" s="15">
        <v>2.7940537616666399</v>
      </c>
      <c r="F925" s="15">
        <v>0</v>
      </c>
      <c r="G925" s="15">
        <v>0</v>
      </c>
      <c r="H925" s="15">
        <v>0</v>
      </c>
      <c r="I925" s="15">
        <v>0</v>
      </c>
      <c r="J925" s="15">
        <v>4.9012411035284398</v>
      </c>
      <c r="K925" s="15">
        <v>4.3967709317463202</v>
      </c>
      <c r="L925" s="15">
        <v>4.2457619435180698</v>
      </c>
      <c r="M925" s="15">
        <v>2.71562976566875</v>
      </c>
      <c r="N925" s="15">
        <v>2.36229840346043</v>
      </c>
      <c r="O925" s="15">
        <v>4.2904645132534203</v>
      </c>
      <c r="P925" s="15">
        <v>4.4538769923643597</v>
      </c>
      <c r="Q925" s="15">
        <v>3.7660285495123</v>
      </c>
      <c r="R925" s="15">
        <v>2.3210906478530799</v>
      </c>
      <c r="S925" s="15">
        <v>0.63757509500401699</v>
      </c>
      <c r="T925" s="15">
        <v>0.18872349203703401</v>
      </c>
      <c r="U925" s="15">
        <v>0.22611182616456901</v>
      </c>
      <c r="V925" s="15">
        <v>0</v>
      </c>
      <c r="W925" s="15">
        <v>0</v>
      </c>
      <c r="X925" s="15">
        <v>1.1493393972968</v>
      </c>
      <c r="Y925" s="15">
        <v>0.11051660862894</v>
      </c>
      <c r="Z925" s="15">
        <v>2.3441159003543099E-2</v>
      </c>
      <c r="AA925" s="15">
        <v>-0.16714419678308101</v>
      </c>
      <c r="AB925" s="15">
        <v>0.15422775178068901</v>
      </c>
      <c r="AC925" s="15">
        <v>0.10361882530305599</v>
      </c>
      <c r="AE925">
        <f t="array" ref="AE925">IF(COUNTIF('Cost regression results'!$H$7:$H$10,1)=0,EXP(SUMPRODUCT(--B925:AC925,TRANSPOSE('Cost regression results'!$H$3:$H$30)))/(1+EXP(SUMPRODUCT(--B925:AC925,TRANSPOSE('Cost regression results'!$H$3:$H$30)))),1)</f>
        <v>0.10481826747084114</v>
      </c>
      <c r="AF925">
        <f>'cost part 2 bs coef'!AE925</f>
        <v>2521.5152690698219</v>
      </c>
      <c r="AG925">
        <f t="shared" si="14"/>
        <v>264.30086190517056</v>
      </c>
    </row>
    <row r="926" spans="1:33" x14ac:dyDescent="0.3">
      <c r="A926">
        <v>925</v>
      </c>
      <c r="B926" s="15">
        <v>-2.19621777203638</v>
      </c>
      <c r="C926" s="15">
        <v>2.11250205032781</v>
      </c>
      <c r="D926" s="15">
        <v>3.0637426119577298</v>
      </c>
      <c r="E926" s="15">
        <v>2.2814809828553599</v>
      </c>
      <c r="F926" s="15">
        <v>0</v>
      </c>
      <c r="G926" s="15">
        <v>0</v>
      </c>
      <c r="H926" s="15">
        <v>0</v>
      </c>
      <c r="I926" s="15">
        <v>0</v>
      </c>
      <c r="J926" s="15">
        <v>4.8942791164424397</v>
      </c>
      <c r="K926" s="15">
        <v>4.36408513169975</v>
      </c>
      <c r="L926" s="15">
        <v>4.6795482240452797</v>
      </c>
      <c r="M926" s="15">
        <v>2.9614607373863699</v>
      </c>
      <c r="N926" s="15">
        <v>2.6511358450848599</v>
      </c>
      <c r="O926" s="15">
        <v>3.9364028258178099</v>
      </c>
      <c r="P926" s="15">
        <v>4.6546993350496804</v>
      </c>
      <c r="Q926" s="15">
        <v>3.9226155731842298</v>
      </c>
      <c r="R926" s="15">
        <v>1.86675480962831</v>
      </c>
      <c r="S926" s="15">
        <v>0.52187244760289597</v>
      </c>
      <c r="T926" s="15">
        <v>0.18173977901855501</v>
      </c>
      <c r="U926" s="15">
        <v>0.30867605801645198</v>
      </c>
      <c r="V926" s="15">
        <v>0</v>
      </c>
      <c r="W926" s="15">
        <v>0</v>
      </c>
      <c r="X926" s="15">
        <v>0.93242115940947301</v>
      </c>
      <c r="Y926" s="15">
        <v>2.4145076420177498E-2</v>
      </c>
      <c r="Z926" s="15">
        <v>2.4614768987708601E-2</v>
      </c>
      <c r="AA926" s="15">
        <v>-0.19395831074741701</v>
      </c>
      <c r="AB926" s="15">
        <v>9.5143365500559102E-2</v>
      </c>
      <c r="AC926" s="15">
        <v>9.2717951192801906E-2</v>
      </c>
      <c r="AE926">
        <f t="array" ref="AE926">IF(COUNTIF('Cost regression results'!$H$7:$H$10,1)=0,EXP(SUMPRODUCT(--B926:AC926,TRANSPOSE('Cost regression results'!$H$3:$H$30)))/(1+EXP(SUMPRODUCT(--B926:AC926,TRANSPOSE('Cost regression results'!$H$3:$H$30)))),1)</f>
        <v>0.11591374122560337</v>
      </c>
      <c r="AF926">
        <f>'cost part 2 bs coef'!AE926</f>
        <v>2489.8864912858458</v>
      </c>
      <c r="AG926">
        <f t="shared" si="14"/>
        <v>288.61205843203305</v>
      </c>
    </row>
    <row r="927" spans="1:33" x14ac:dyDescent="0.3">
      <c r="A927">
        <v>926</v>
      </c>
      <c r="B927" s="15">
        <v>-2.1508831923760399</v>
      </c>
      <c r="C927" s="15">
        <v>1.9230718001945999</v>
      </c>
      <c r="D927" s="15">
        <v>3.1151817441456</v>
      </c>
      <c r="E927" s="15">
        <v>2.54100696636602</v>
      </c>
      <c r="F927" s="15">
        <v>0</v>
      </c>
      <c r="G927" s="15">
        <v>0</v>
      </c>
      <c r="H927" s="15">
        <v>0</v>
      </c>
      <c r="I927" s="15">
        <v>0</v>
      </c>
      <c r="J927" s="15">
        <v>4.8140506715916596</v>
      </c>
      <c r="K927" s="15">
        <v>3.9073738679247598</v>
      </c>
      <c r="L927" s="15">
        <v>4.33862316124321</v>
      </c>
      <c r="M927" s="15">
        <v>2.87104004493797</v>
      </c>
      <c r="N927" s="15">
        <v>2.4700344598192898</v>
      </c>
      <c r="O927" s="15">
        <v>3.99542570333473</v>
      </c>
      <c r="P927" s="15">
        <v>4.7455877827389497</v>
      </c>
      <c r="Q927" s="15">
        <v>3.7868834294706102</v>
      </c>
      <c r="R927" s="15">
        <v>1.76615081772337</v>
      </c>
      <c r="S927" s="15">
        <v>0.61332373721179201</v>
      </c>
      <c r="T927" s="15">
        <v>8.6819337780581707E-2</v>
      </c>
      <c r="U927" s="15">
        <v>0.320896279816343</v>
      </c>
      <c r="V927" s="15">
        <v>0</v>
      </c>
      <c r="W927" s="15">
        <v>0</v>
      </c>
      <c r="X927" s="15">
        <v>0.87862267620073098</v>
      </c>
      <c r="Y927" s="15">
        <v>4.9437281329063498E-2</v>
      </c>
      <c r="Z927" s="15">
        <v>2.2508612223567499E-2</v>
      </c>
      <c r="AA927" s="15">
        <v>-0.17064195226110099</v>
      </c>
      <c r="AB927" s="15">
        <v>7.45905550211058E-2</v>
      </c>
      <c r="AC927" s="15">
        <v>0.18956580849371901</v>
      </c>
      <c r="AE927">
        <f t="array" ref="AE927">IF(COUNTIF('Cost regression results'!$H$7:$H$10,1)=0,EXP(SUMPRODUCT(--B927:AC927,TRANSPOSE('Cost regression results'!$H$3:$H$30)))/(1+EXP(SUMPRODUCT(--B927:AC927,TRANSPOSE('Cost regression results'!$H$3:$H$30)))),1)</f>
        <v>0.11107374954969294</v>
      </c>
      <c r="AF927">
        <f>'cost part 2 bs coef'!AE927</f>
        <v>2411.6723742074037</v>
      </c>
      <c r="AG927">
        <f t="shared" si="14"/>
        <v>267.87349328862649</v>
      </c>
    </row>
    <row r="928" spans="1:33" x14ac:dyDescent="0.3">
      <c r="A928">
        <v>927</v>
      </c>
      <c r="B928" s="15">
        <v>-2.25288383948297</v>
      </c>
      <c r="C928" s="15">
        <v>2.07109958889261</v>
      </c>
      <c r="D928" s="15">
        <v>3.34422635778391</v>
      </c>
      <c r="E928" s="15">
        <v>2.44386884325686</v>
      </c>
      <c r="F928" s="15">
        <v>0</v>
      </c>
      <c r="G928" s="15">
        <v>0</v>
      </c>
      <c r="H928" s="15">
        <v>0</v>
      </c>
      <c r="I928" s="15">
        <v>0</v>
      </c>
      <c r="J928" s="15">
        <v>4.8534605818143897</v>
      </c>
      <c r="K928" s="15">
        <v>4.1543548899281904</v>
      </c>
      <c r="L928" s="15">
        <v>4.3073892120363499</v>
      </c>
      <c r="M928" s="15">
        <v>2.3928794178391</v>
      </c>
      <c r="N928" s="15">
        <v>2.5048106432511399</v>
      </c>
      <c r="O928" s="15">
        <v>3.9034638631572198</v>
      </c>
      <c r="P928" s="15">
        <v>4.6366869682765</v>
      </c>
      <c r="Q928" s="15">
        <v>3.7580348117822</v>
      </c>
      <c r="R928" s="15">
        <v>2.0523766154046199</v>
      </c>
      <c r="S928" s="15">
        <v>0.54533631318118603</v>
      </c>
      <c r="T928" s="15">
        <v>0.13259560812502399</v>
      </c>
      <c r="U928" s="15">
        <v>0.261316865984698</v>
      </c>
      <c r="V928" s="15">
        <v>0</v>
      </c>
      <c r="W928" s="15">
        <v>0</v>
      </c>
      <c r="X928" s="15">
        <v>0.987429221291376</v>
      </c>
      <c r="Y928" s="15">
        <v>0.141443965957566</v>
      </c>
      <c r="Z928" s="15">
        <v>2.0314439540664399E-2</v>
      </c>
      <c r="AA928" s="15">
        <v>-0.119403236514958</v>
      </c>
      <c r="AB928" s="15">
        <v>9.7845943059806498E-2</v>
      </c>
      <c r="AC928" s="15">
        <v>7.1641309261502903E-2</v>
      </c>
      <c r="AE928">
        <f t="array" ref="AE928">IF(COUNTIF('Cost regression results'!$H$7:$H$10,1)=0,EXP(SUMPRODUCT(--B928:AC928,TRANSPOSE('Cost regression results'!$H$3:$H$30)))/(1+EXP(SUMPRODUCT(--B928:AC928,TRANSPOSE('Cost regression results'!$H$3:$H$30)))),1)</f>
        <v>0.10578775906653987</v>
      </c>
      <c r="AF928">
        <f>'cost part 2 bs coef'!AE928</f>
        <v>2556.1862490034077</v>
      </c>
      <c r="AG928">
        <f t="shared" si="14"/>
        <v>270.41321503877475</v>
      </c>
    </row>
    <row r="929" spans="1:33" x14ac:dyDescent="0.3">
      <c r="A929">
        <v>928</v>
      </c>
      <c r="B929" s="15">
        <v>-2.2515400060405901</v>
      </c>
      <c r="C929" s="15">
        <v>2.1671546097772501</v>
      </c>
      <c r="D929" s="15">
        <v>3.59629349579764</v>
      </c>
      <c r="E929" s="15">
        <v>2.4720991467897302</v>
      </c>
      <c r="F929" s="15">
        <v>0</v>
      </c>
      <c r="G929" s="15">
        <v>0</v>
      </c>
      <c r="H929" s="15">
        <v>0</v>
      </c>
      <c r="I929" s="15">
        <v>0</v>
      </c>
      <c r="J929" s="15">
        <v>4.8002203451500298</v>
      </c>
      <c r="K929" s="15">
        <v>4.5217196366936401</v>
      </c>
      <c r="L929" s="15">
        <v>4.0597177467963199</v>
      </c>
      <c r="M929" s="15">
        <v>3.4534174637304398</v>
      </c>
      <c r="N929" s="15">
        <v>2.4774011385194399</v>
      </c>
      <c r="O929" s="15">
        <v>3.8768430312617799</v>
      </c>
      <c r="P929" s="15">
        <v>4.4773991369264996</v>
      </c>
      <c r="Q929" s="15">
        <v>3.7617683329362501</v>
      </c>
      <c r="R929" s="15">
        <v>1.8051528266724099</v>
      </c>
      <c r="S929" s="15">
        <v>0.51204876760453899</v>
      </c>
      <c r="T929" s="15">
        <v>0.108517056404245</v>
      </c>
      <c r="U929" s="15">
        <v>0.315791236119501</v>
      </c>
      <c r="V929" s="15">
        <v>0</v>
      </c>
      <c r="W929" s="15">
        <v>0</v>
      </c>
      <c r="X929" s="15">
        <v>0.94826115917302201</v>
      </c>
      <c r="Y929" s="15">
        <v>0.12362199803086001</v>
      </c>
      <c r="Z929" s="15">
        <v>2.8675976434140299E-2</v>
      </c>
      <c r="AA929" s="15">
        <v>-0.19305747991575101</v>
      </c>
      <c r="AB929" s="15">
        <v>0.14249639968070299</v>
      </c>
      <c r="AC929" s="15">
        <v>0.143455868830933</v>
      </c>
      <c r="AE929">
        <f t="array" ref="AE929">IF(COUNTIF('Cost regression results'!$H$7:$H$10,1)=0,EXP(SUMPRODUCT(--B929:AC929,TRANSPOSE('Cost regression results'!$H$3:$H$30)))/(1+EXP(SUMPRODUCT(--B929:AC929,TRANSPOSE('Cost regression results'!$H$3:$H$30)))),1)</f>
        <v>0.10311376493463771</v>
      </c>
      <c r="AF929">
        <f>'cost part 2 bs coef'!AE929</f>
        <v>2404.1953671173296</v>
      </c>
      <c r="AG929">
        <f t="shared" si="14"/>
        <v>247.90563594188134</v>
      </c>
    </row>
    <row r="930" spans="1:33" x14ac:dyDescent="0.3">
      <c r="A930">
        <v>929</v>
      </c>
      <c r="B930" s="15">
        <v>-2.16600300355302</v>
      </c>
      <c r="C930" s="15">
        <v>2.0914054403291602</v>
      </c>
      <c r="D930" s="15">
        <v>3.4349116004655298</v>
      </c>
      <c r="E930" s="15">
        <v>2.5909702772154501</v>
      </c>
      <c r="F930" s="15">
        <v>0</v>
      </c>
      <c r="G930" s="15">
        <v>0</v>
      </c>
      <c r="H930" s="15">
        <v>0</v>
      </c>
      <c r="I930" s="15">
        <v>0</v>
      </c>
      <c r="J930" s="15">
        <v>4.7919151602441001</v>
      </c>
      <c r="K930" s="15">
        <v>4.2269792757466602</v>
      </c>
      <c r="L930" s="15">
        <v>4.2000205365083696</v>
      </c>
      <c r="M930" s="15">
        <v>3.1799124763151001</v>
      </c>
      <c r="N930" s="15">
        <v>2.4901843462761701</v>
      </c>
      <c r="O930" s="15">
        <v>3.9548942976246799</v>
      </c>
      <c r="P930" s="15">
        <v>4.0426254849143497</v>
      </c>
      <c r="Q930" s="15">
        <v>3.8243911661303902</v>
      </c>
      <c r="R930" s="15">
        <v>1.64153151766644</v>
      </c>
      <c r="S930" s="15">
        <v>0.63588356022367798</v>
      </c>
      <c r="T930" s="15">
        <v>0.102002474301566</v>
      </c>
      <c r="U930" s="15">
        <v>0.23355610030511401</v>
      </c>
      <c r="V930" s="15">
        <v>0</v>
      </c>
      <c r="W930" s="15">
        <v>0</v>
      </c>
      <c r="X930" s="15">
        <v>1.02607493344621</v>
      </c>
      <c r="Y930" s="15">
        <v>0.107826146921115</v>
      </c>
      <c r="Z930" s="15">
        <v>2.3726566305850599E-2</v>
      </c>
      <c r="AA930" s="15">
        <v>-0.20304929894707199</v>
      </c>
      <c r="AB930" s="15">
        <v>0.12134657444586699</v>
      </c>
      <c r="AC930" s="15">
        <v>0.10072501517324101</v>
      </c>
      <c r="AE930">
        <f t="array" ref="AE930">IF(COUNTIF('Cost regression results'!$H$7:$H$10,1)=0,EXP(SUMPRODUCT(--B930:AC930,TRANSPOSE('Cost regression results'!$H$3:$H$30)))/(1+EXP(SUMPRODUCT(--B930:AC930,TRANSPOSE('Cost regression results'!$H$3:$H$30)))),1)</f>
        <v>0.11099584652443388</v>
      </c>
      <c r="AF930">
        <f>'cost part 2 bs coef'!AE930</f>
        <v>2639.8582936452085</v>
      </c>
      <c r="AG930">
        <f t="shared" si="14"/>
        <v>293.01330600769745</v>
      </c>
    </row>
    <row r="931" spans="1:33" x14ac:dyDescent="0.3">
      <c r="A931">
        <v>930</v>
      </c>
      <c r="B931" s="15">
        <v>-2.0499986903028402</v>
      </c>
      <c r="C931" s="15">
        <v>2.1702121173760802</v>
      </c>
      <c r="D931" s="15">
        <v>3.8879961286112699</v>
      </c>
      <c r="E931" s="15">
        <v>2.5101133397123401</v>
      </c>
      <c r="F931" s="15">
        <v>0</v>
      </c>
      <c r="G931" s="15">
        <v>0</v>
      </c>
      <c r="H931" s="15">
        <v>0</v>
      </c>
      <c r="I931" s="15">
        <v>0</v>
      </c>
      <c r="J931" s="15">
        <v>4.6925608218222798</v>
      </c>
      <c r="K931" s="15">
        <v>4.9257505420384797</v>
      </c>
      <c r="L931" s="15">
        <v>4.5417210234650804</v>
      </c>
      <c r="M931" s="15">
        <v>3.1013057644039499</v>
      </c>
      <c r="N931" s="15">
        <v>2.4901357318290498</v>
      </c>
      <c r="O931" s="15">
        <v>3.9500752236281</v>
      </c>
      <c r="P931" s="15">
        <v>4.2660861998547999</v>
      </c>
      <c r="Q931" s="15">
        <v>3.9862612284375398</v>
      </c>
      <c r="R931" s="15">
        <v>1.73897569953265</v>
      </c>
      <c r="S931" s="15">
        <v>0.54125306527249195</v>
      </c>
      <c r="T931" s="15">
        <v>7.5526334912360493E-2</v>
      </c>
      <c r="U931" s="15">
        <v>0.18413935144683499</v>
      </c>
      <c r="V931" s="15">
        <v>0</v>
      </c>
      <c r="W931" s="15">
        <v>0</v>
      </c>
      <c r="X931" s="15">
        <v>1.0138183922539901</v>
      </c>
      <c r="Y931" s="15">
        <v>8.5598019291898003E-2</v>
      </c>
      <c r="Z931" s="15">
        <v>2.43642385829708E-2</v>
      </c>
      <c r="AA931" s="15">
        <v>-0.239545302212269</v>
      </c>
      <c r="AB931" s="15">
        <v>6.5965334796727101E-2</v>
      </c>
      <c r="AC931" s="15">
        <v>0.15219618490575301</v>
      </c>
      <c r="AE931">
        <f t="array" ref="AE931">IF(COUNTIF('Cost regression results'!$H$7:$H$10,1)=0,EXP(SUMPRODUCT(--B931:AC931,TRANSPOSE('Cost regression results'!$H$3:$H$30)))/(1+EXP(SUMPRODUCT(--B931:AC931,TRANSPOSE('Cost regression results'!$H$3:$H$30)))),1)</f>
        <v>0.12009537286004711</v>
      </c>
      <c r="AF931">
        <f>'cost part 2 bs coef'!AE931</f>
        <v>2599.5807072658577</v>
      </c>
      <c r="AG931">
        <f t="shared" si="14"/>
        <v>312.19761431887815</v>
      </c>
    </row>
    <row r="932" spans="1:33" x14ac:dyDescent="0.3">
      <c r="A932">
        <v>931</v>
      </c>
      <c r="B932" s="15">
        <v>-2.1060134430810198</v>
      </c>
      <c r="C932" s="15">
        <v>2.3335452438178499</v>
      </c>
      <c r="D932" s="15">
        <v>3.9858095140309202</v>
      </c>
      <c r="E932" s="15">
        <v>2.7642725175064</v>
      </c>
      <c r="F932" s="15">
        <v>0</v>
      </c>
      <c r="G932" s="15">
        <v>0</v>
      </c>
      <c r="H932" s="15">
        <v>0</v>
      </c>
      <c r="I932" s="15">
        <v>0</v>
      </c>
      <c r="J932" s="15">
        <v>4.8022804525154896</v>
      </c>
      <c r="K932" s="15">
        <v>4.7148180883076201</v>
      </c>
      <c r="L932" s="15">
        <v>4.2908325556554701</v>
      </c>
      <c r="M932" s="15">
        <v>3.4520774768827498</v>
      </c>
      <c r="N932" s="15">
        <v>2.3944208364970301</v>
      </c>
      <c r="O932" s="15">
        <v>3.9376696908914899</v>
      </c>
      <c r="P932" s="15">
        <v>4.7521784410259702</v>
      </c>
      <c r="Q932" s="15">
        <v>3.7339902852757101</v>
      </c>
      <c r="R932" s="15">
        <v>2.2490926402960301</v>
      </c>
      <c r="S932" s="15">
        <v>0.619510929266051</v>
      </c>
      <c r="T932" s="15">
        <v>0.161862466225943</v>
      </c>
      <c r="U932" s="15">
        <v>0.237039912880535</v>
      </c>
      <c r="V932" s="15">
        <v>0</v>
      </c>
      <c r="W932" s="15">
        <v>0</v>
      </c>
      <c r="X932" s="15">
        <v>1.0644435362353399</v>
      </c>
      <c r="Y932" s="15">
        <v>8.4415431813572306E-2</v>
      </c>
      <c r="Z932" s="15">
        <v>2.07506594346526E-2</v>
      </c>
      <c r="AA932" s="15">
        <v>-0.31718004378847803</v>
      </c>
      <c r="AB932" s="15">
        <v>0.101482125162876</v>
      </c>
      <c r="AC932" s="15">
        <v>9.7006112099436104E-2</v>
      </c>
      <c r="AE932">
        <f t="array" ref="AE932">IF(COUNTIF('Cost regression results'!$H$7:$H$10,1)=0,EXP(SUMPRODUCT(--B932:AC932,TRANSPOSE('Cost regression results'!$H$3:$H$30)))/(1+EXP(SUMPRODUCT(--B932:AC932,TRANSPOSE('Cost regression results'!$H$3:$H$30)))),1)</f>
        <v>0.12361035868103155</v>
      </c>
      <c r="AF932">
        <f>'cost part 2 bs coef'!AE932</f>
        <v>2540.9736797976129</v>
      </c>
      <c r="AG932">
        <f t="shared" si="14"/>
        <v>314.09066795884354</v>
      </c>
    </row>
    <row r="933" spans="1:33" x14ac:dyDescent="0.3">
      <c r="A933">
        <v>932</v>
      </c>
      <c r="B933" s="15">
        <v>-2.2767916902801599</v>
      </c>
      <c r="C933" s="15">
        <v>2.12431497863217</v>
      </c>
      <c r="D933" s="15">
        <v>3.7244085313140798</v>
      </c>
      <c r="E933" s="15">
        <v>2.52825561562527</v>
      </c>
      <c r="F933" s="15">
        <v>0</v>
      </c>
      <c r="G933" s="15">
        <v>0</v>
      </c>
      <c r="H933" s="15">
        <v>0</v>
      </c>
      <c r="I933" s="15">
        <v>0</v>
      </c>
      <c r="J933" s="15">
        <v>4.6783099274818296</v>
      </c>
      <c r="K933" s="15">
        <v>4.60802972698741</v>
      </c>
      <c r="L933" s="15">
        <v>4.6554618825100098</v>
      </c>
      <c r="M933" s="15">
        <v>3.6756032105369498</v>
      </c>
      <c r="N933" s="15">
        <v>2.5111554536331999</v>
      </c>
      <c r="O933" s="15">
        <v>4.1012234065208304</v>
      </c>
      <c r="P933" s="15">
        <v>4.50855818865677</v>
      </c>
      <c r="Q933" s="15">
        <v>3.7831031964638799</v>
      </c>
      <c r="R933" s="15">
        <v>1.8702468321679</v>
      </c>
      <c r="S933" s="15">
        <v>0.54263925406949098</v>
      </c>
      <c r="T933" s="15">
        <v>0.158922482715397</v>
      </c>
      <c r="U933" s="15">
        <v>0.32487538335029498</v>
      </c>
      <c r="V933" s="15">
        <v>0</v>
      </c>
      <c r="W933" s="15">
        <v>0</v>
      </c>
      <c r="X933" s="15">
        <v>1.01694768987368</v>
      </c>
      <c r="Y933" s="15">
        <v>9.4428838447629102E-2</v>
      </c>
      <c r="Z933" s="15">
        <v>2.2598584092542701E-2</v>
      </c>
      <c r="AA933" s="15">
        <v>-0.17905474953188599</v>
      </c>
      <c r="AB933" s="15">
        <v>0.130714735088723</v>
      </c>
      <c r="AC933" s="15">
        <v>0.151407190228626</v>
      </c>
      <c r="AE933">
        <f t="array" ref="AE933">IF(COUNTIF('Cost regression results'!$H$7:$H$10,1)=0,EXP(SUMPRODUCT(--B933:AC933,TRANSPOSE('Cost regression results'!$H$3:$H$30)))/(1+EXP(SUMPRODUCT(--B933:AC933,TRANSPOSE('Cost regression results'!$H$3:$H$30)))),1)</f>
        <v>0.10586536505205595</v>
      </c>
      <c r="AF933">
        <f>'cost part 2 bs coef'!AE933</f>
        <v>2491.5225248808133</v>
      </c>
      <c r="AG933">
        <f t="shared" si="14"/>
        <v>263.76594163192743</v>
      </c>
    </row>
    <row r="934" spans="1:33" x14ac:dyDescent="0.3">
      <c r="A934">
        <v>933</v>
      </c>
      <c r="B934" s="15">
        <v>-2.25833970076541</v>
      </c>
      <c r="C934" s="15">
        <v>2.0996016507595301</v>
      </c>
      <c r="D934" s="15">
        <v>3.6851250649230001</v>
      </c>
      <c r="E934" s="15">
        <v>2.6126551322754699</v>
      </c>
      <c r="F934" s="15">
        <v>0</v>
      </c>
      <c r="G934" s="15">
        <v>0</v>
      </c>
      <c r="H934" s="15">
        <v>0</v>
      </c>
      <c r="I934" s="15">
        <v>0</v>
      </c>
      <c r="J934" s="15">
        <v>4.7752346015753302</v>
      </c>
      <c r="K934" s="15">
        <v>4.3612246277059299</v>
      </c>
      <c r="L934" s="15">
        <v>4.1218220672419097</v>
      </c>
      <c r="M934" s="15">
        <v>2.8290764176023901</v>
      </c>
      <c r="N934" s="15">
        <v>2.3864177654346301</v>
      </c>
      <c r="O934" s="15">
        <v>4.1385568534817496</v>
      </c>
      <c r="P934" s="15">
        <v>4.4850957580725304</v>
      </c>
      <c r="Q934" s="15">
        <v>3.8185279518210602</v>
      </c>
      <c r="R934" s="15">
        <v>2.0182849363573201</v>
      </c>
      <c r="S934" s="15">
        <v>0.67958826911085501</v>
      </c>
      <c r="T934" s="15">
        <v>0.190660651540805</v>
      </c>
      <c r="U934" s="15">
        <v>0.19771533865150501</v>
      </c>
      <c r="V934" s="15">
        <v>0</v>
      </c>
      <c r="W934" s="15">
        <v>0</v>
      </c>
      <c r="X934" s="15">
        <v>0.94655061462279699</v>
      </c>
      <c r="Y934" s="15">
        <v>9.6099274636360907E-2</v>
      </c>
      <c r="Z934" s="15">
        <v>2.19932874911857E-2</v>
      </c>
      <c r="AA934" s="15">
        <v>-0.22269368470616799</v>
      </c>
      <c r="AB934" s="15">
        <v>0.12559204048403499</v>
      </c>
      <c r="AC934" s="15">
        <v>0.12680877901309601</v>
      </c>
      <c r="AE934">
        <f t="array" ref="AE934">IF(COUNTIF('Cost regression results'!$H$7:$H$10,1)=0,EXP(SUMPRODUCT(--B934:AC934,TRANSPOSE('Cost regression results'!$H$3:$H$30)))/(1+EXP(SUMPRODUCT(--B934:AC934,TRANSPOSE('Cost regression results'!$H$3:$H$30)))),1)</f>
        <v>0.11075282175191777</v>
      </c>
      <c r="AF934">
        <f>'cost part 2 bs coef'!AE934</f>
        <v>2440.3149704949551</v>
      </c>
      <c r="AG934">
        <f t="shared" si="14"/>
        <v>270.27176894576422</v>
      </c>
    </row>
    <row r="935" spans="1:33" x14ac:dyDescent="0.3">
      <c r="A935">
        <v>934</v>
      </c>
      <c r="B935" s="15">
        <v>-2.1587732858201298</v>
      </c>
      <c r="C935" s="15">
        <v>2.02618985380448</v>
      </c>
      <c r="D935" s="15">
        <v>3.7001807682901</v>
      </c>
      <c r="E935" s="15">
        <v>2.7652113615618701</v>
      </c>
      <c r="F935" s="15">
        <v>0</v>
      </c>
      <c r="G935" s="15">
        <v>0</v>
      </c>
      <c r="H935" s="15">
        <v>0</v>
      </c>
      <c r="I935" s="15">
        <v>0</v>
      </c>
      <c r="J935" s="15">
        <v>5.0706195386274802</v>
      </c>
      <c r="K935" s="15">
        <v>4.2275312511077798</v>
      </c>
      <c r="L935" s="15">
        <v>4.1195425180461704</v>
      </c>
      <c r="M935" s="15">
        <v>2.5473405381582901</v>
      </c>
      <c r="N935" s="15">
        <v>2.6176441656284601</v>
      </c>
      <c r="O935" s="15">
        <v>3.9616028424629501</v>
      </c>
      <c r="P935" s="15">
        <v>4.3646056443208696</v>
      </c>
      <c r="Q935" s="15">
        <v>3.80779631368913</v>
      </c>
      <c r="R935" s="15">
        <v>1.6600856719950501</v>
      </c>
      <c r="S935" s="15">
        <v>0.720147614011871</v>
      </c>
      <c r="T935" s="15">
        <v>0.12939480005885701</v>
      </c>
      <c r="U935" s="15">
        <v>0.28543200515051198</v>
      </c>
      <c r="V935" s="15">
        <v>0</v>
      </c>
      <c r="W935" s="15">
        <v>0</v>
      </c>
      <c r="X935" s="15">
        <v>0.98013499591572795</v>
      </c>
      <c r="Y935" s="15">
        <v>0.15011507361278101</v>
      </c>
      <c r="Z935" s="15">
        <v>1.9765496091423099E-2</v>
      </c>
      <c r="AA935" s="15">
        <v>-0.25762282725848101</v>
      </c>
      <c r="AB935" s="15">
        <v>0.102760000815765</v>
      </c>
      <c r="AC935" s="15">
        <v>8.0681844210193407E-2</v>
      </c>
      <c r="AE935">
        <f t="array" ref="AE935">IF(COUNTIF('Cost regression results'!$H$7:$H$10,1)=0,EXP(SUMPRODUCT(--B935:AC935,TRANSPOSE('Cost regression results'!$H$3:$H$30)))/(1+EXP(SUMPRODUCT(--B935:AC935,TRANSPOSE('Cost regression results'!$H$3:$H$30)))),1)</f>
        <v>0.11473983290695051</v>
      </c>
      <c r="AF935">
        <f>'cost part 2 bs coef'!AE935</f>
        <v>2554.4836201689013</v>
      </c>
      <c r="AG935">
        <f t="shared" si="14"/>
        <v>293.1010237417218</v>
      </c>
    </row>
    <row r="936" spans="1:33" x14ac:dyDescent="0.3">
      <c r="A936">
        <v>935</v>
      </c>
      <c r="B936" s="15">
        <v>-2.1492039278852002</v>
      </c>
      <c r="C936" s="15">
        <v>2.3167394148102902</v>
      </c>
      <c r="D936" s="15">
        <v>3.9846231876393201</v>
      </c>
      <c r="E936" s="15">
        <v>2.8403126440436401</v>
      </c>
      <c r="F936" s="15">
        <v>0</v>
      </c>
      <c r="G936" s="15">
        <v>0</v>
      </c>
      <c r="H936" s="15">
        <v>0</v>
      </c>
      <c r="I936" s="15">
        <v>0</v>
      </c>
      <c r="J936" s="15">
        <v>4.6056082681584698</v>
      </c>
      <c r="K936" s="15">
        <v>4.4453387050975701</v>
      </c>
      <c r="L936" s="15">
        <v>3.5762859115824002</v>
      </c>
      <c r="M936" s="15">
        <v>2.77019769537584</v>
      </c>
      <c r="N936" s="15">
        <v>2.4234940417367099</v>
      </c>
      <c r="O936" s="15">
        <v>4.0032759456699196</v>
      </c>
      <c r="P936" s="15">
        <v>4.5229677956360002</v>
      </c>
      <c r="Q936" s="15">
        <v>3.9638463763223002</v>
      </c>
      <c r="R936" s="15">
        <v>1.6320584985867199</v>
      </c>
      <c r="S936" s="15">
        <v>0.68238600873950594</v>
      </c>
      <c r="T936" s="15">
        <v>0.13599925173958499</v>
      </c>
      <c r="U936" s="15">
        <v>0.24165527505164899</v>
      </c>
      <c r="V936" s="15">
        <v>0</v>
      </c>
      <c r="W936" s="15">
        <v>0</v>
      </c>
      <c r="X936" s="15">
        <v>0.95356026973401697</v>
      </c>
      <c r="Y936" s="15">
        <v>9.1844334833562899E-2</v>
      </c>
      <c r="Z936" s="15">
        <v>2.2402113374048901E-2</v>
      </c>
      <c r="AA936" s="15">
        <v>-0.178670462597633</v>
      </c>
      <c r="AB936" s="15">
        <v>4.91028094996704E-2</v>
      </c>
      <c r="AC936" s="15">
        <v>0.118963935670684</v>
      </c>
      <c r="AE936">
        <f t="array" ref="AE936">IF(COUNTIF('Cost regression results'!$H$7:$H$10,1)=0,EXP(SUMPRODUCT(--B936:AC936,TRANSPOSE('Cost regression results'!$H$3:$H$30)))/(1+EXP(SUMPRODUCT(--B936:AC936,TRANSPOSE('Cost regression results'!$H$3:$H$30)))),1)</f>
        <v>0.11620326507988676</v>
      </c>
      <c r="AF936">
        <f>'cost part 2 bs coef'!AE936</f>
        <v>2415.6627482008494</v>
      </c>
      <c r="AG936">
        <f t="shared" si="14"/>
        <v>280.70789867279103</v>
      </c>
    </row>
    <row r="937" spans="1:33" x14ac:dyDescent="0.3">
      <c r="A937">
        <v>936</v>
      </c>
      <c r="B937" s="15">
        <v>-2.2762280866838802</v>
      </c>
      <c r="C937" s="15">
        <v>2.1576035240703999</v>
      </c>
      <c r="D937" s="15">
        <v>3.4213348261913801</v>
      </c>
      <c r="E937" s="15">
        <v>2.42613602169958</v>
      </c>
      <c r="F937" s="15">
        <v>0</v>
      </c>
      <c r="G937" s="15">
        <v>0</v>
      </c>
      <c r="H937" s="15">
        <v>0</v>
      </c>
      <c r="I937" s="15">
        <v>0</v>
      </c>
      <c r="J937" s="15">
        <v>4.9699946400555</v>
      </c>
      <c r="K937" s="15">
        <v>4.2091841395789702</v>
      </c>
      <c r="L937" s="15">
        <v>3.9095477563944501</v>
      </c>
      <c r="M937" s="15">
        <v>3.21887056325768</v>
      </c>
      <c r="N937" s="15">
        <v>2.4195215941072599</v>
      </c>
      <c r="O937" s="15">
        <v>4.1566166575300603</v>
      </c>
      <c r="P937" s="15">
        <v>4.4429394615085096</v>
      </c>
      <c r="Q937" s="15">
        <v>3.72188348997968</v>
      </c>
      <c r="R937" s="15">
        <v>2.0383798258022998</v>
      </c>
      <c r="S937" s="15">
        <v>0.57948103345897695</v>
      </c>
      <c r="T937" s="15">
        <v>0.148292310863407</v>
      </c>
      <c r="U937" s="15">
        <v>0.23440131024125199</v>
      </c>
      <c r="V937" s="15">
        <v>0</v>
      </c>
      <c r="W937" s="15">
        <v>0</v>
      </c>
      <c r="X937" s="15">
        <v>0.97545942952932496</v>
      </c>
      <c r="Y937" s="15">
        <v>4.9387699981258699E-2</v>
      </c>
      <c r="Z937" s="15">
        <v>2.3745384881963899E-2</v>
      </c>
      <c r="AA937" s="15">
        <v>-0.14858354052693801</v>
      </c>
      <c r="AB937" s="15">
        <v>0.15008083328614399</v>
      </c>
      <c r="AC937" s="15">
        <v>0.138529768960378</v>
      </c>
      <c r="AE937">
        <f t="array" ref="AE937">IF(COUNTIF('Cost regression results'!$H$7:$H$10,1)=0,EXP(SUMPRODUCT(--B937:AC937,TRANSPOSE('Cost regression results'!$H$3:$H$30)))/(1+EXP(SUMPRODUCT(--B937:AC937,TRANSPOSE('Cost regression results'!$H$3:$H$30)))),1)</f>
        <v>0.10484089621540166</v>
      </c>
      <c r="AF937">
        <f>'cost part 2 bs coef'!AE937</f>
        <v>2595.1908229727405</v>
      </c>
      <c r="AG937">
        <f t="shared" si="14"/>
        <v>272.08213173044788</v>
      </c>
    </row>
    <row r="938" spans="1:33" x14ac:dyDescent="0.3">
      <c r="A938">
        <v>937</v>
      </c>
      <c r="B938" s="15">
        <v>-2.2891312178128498</v>
      </c>
      <c r="C938" s="15">
        <v>1.91324546794155</v>
      </c>
      <c r="D938" s="15">
        <v>2.7653033610611999</v>
      </c>
      <c r="E938" s="15">
        <v>2.5191971600851701</v>
      </c>
      <c r="F938" s="15">
        <v>0</v>
      </c>
      <c r="G938" s="15">
        <v>0</v>
      </c>
      <c r="H938" s="15">
        <v>0</v>
      </c>
      <c r="I938" s="15">
        <v>0</v>
      </c>
      <c r="J938" s="15">
        <v>4.8889447483305499</v>
      </c>
      <c r="K938" s="15">
        <v>4.7812118037415603</v>
      </c>
      <c r="L938" s="15">
        <v>4.2373457550080698</v>
      </c>
      <c r="M938" s="15">
        <v>3.10544656235004</v>
      </c>
      <c r="N938" s="15">
        <v>2.5126292128502001</v>
      </c>
      <c r="O938" s="15">
        <v>4.0358672869900003</v>
      </c>
      <c r="P938" s="15">
        <v>5.3306067435311002</v>
      </c>
      <c r="Q938" s="15">
        <v>3.97648023940534</v>
      </c>
      <c r="R938" s="15">
        <v>1.4301051980014901</v>
      </c>
      <c r="S938" s="15">
        <v>0.79768859423965399</v>
      </c>
      <c r="T938" s="15">
        <v>0.173853050993974</v>
      </c>
      <c r="U938" s="15">
        <v>0.27546983316875101</v>
      </c>
      <c r="V938" s="15">
        <v>0</v>
      </c>
      <c r="W938" s="15">
        <v>0</v>
      </c>
      <c r="X938" s="15">
        <v>1.03124181251222</v>
      </c>
      <c r="Y938" s="15">
        <v>7.8830201153541196E-2</v>
      </c>
      <c r="Z938" s="15">
        <v>2.3919355644486901E-2</v>
      </c>
      <c r="AA938" s="15">
        <v>-0.198843866300254</v>
      </c>
      <c r="AB938" s="15">
        <v>0.17942840442321401</v>
      </c>
      <c r="AC938" s="15">
        <v>5.8196512316619299E-2</v>
      </c>
      <c r="AE938">
        <f t="array" ref="AE938">IF(COUNTIF('Cost regression results'!$H$7:$H$10,1)=0,EXP(SUMPRODUCT(--B938:AC938,TRANSPOSE('Cost regression results'!$H$3:$H$30)))/(1+EXP(SUMPRODUCT(--B938:AC938,TRANSPOSE('Cost regression results'!$H$3:$H$30)))),1)</f>
        <v>0.10602321613149671</v>
      </c>
      <c r="AF938">
        <f>'cost part 2 bs coef'!AE938</f>
        <v>2495.095216333566</v>
      </c>
      <c r="AG938">
        <f t="shared" si="14"/>
        <v>264.5380193899972</v>
      </c>
    </row>
    <row r="939" spans="1:33" x14ac:dyDescent="0.3">
      <c r="A939">
        <v>938</v>
      </c>
      <c r="B939" s="15">
        <v>-2.2005247647889301</v>
      </c>
      <c r="C939" s="15">
        <v>1.8439907800102799</v>
      </c>
      <c r="D939" s="15">
        <v>3.7494707454319198</v>
      </c>
      <c r="E939" s="15">
        <v>2.5849589312430901</v>
      </c>
      <c r="F939" s="15">
        <v>0</v>
      </c>
      <c r="G939" s="15">
        <v>0</v>
      </c>
      <c r="H939" s="15">
        <v>0</v>
      </c>
      <c r="I939" s="15">
        <v>0</v>
      </c>
      <c r="J939" s="15">
        <v>4.8587123623337902</v>
      </c>
      <c r="K939" s="15">
        <v>4.3382891138673703</v>
      </c>
      <c r="L939" s="15">
        <v>5.0512340095199004</v>
      </c>
      <c r="M939" s="15">
        <v>2.8827686884002799</v>
      </c>
      <c r="N939" s="15">
        <v>2.45360729963582</v>
      </c>
      <c r="O939" s="15">
        <v>3.8285058587318601</v>
      </c>
      <c r="P939" s="15">
        <v>4.7011804032750604</v>
      </c>
      <c r="Q939" s="15">
        <v>3.7478599578730698</v>
      </c>
      <c r="R939" s="15">
        <v>1.2064683618086101</v>
      </c>
      <c r="S939" s="15">
        <v>0.58513099522736001</v>
      </c>
      <c r="T939" s="15">
        <v>0.118287141285425</v>
      </c>
      <c r="U939" s="15">
        <v>0.30962813932681799</v>
      </c>
      <c r="V939" s="15">
        <v>0</v>
      </c>
      <c r="W939" s="15">
        <v>0</v>
      </c>
      <c r="X939" s="15">
        <v>1.04692387127881</v>
      </c>
      <c r="Y939" s="15">
        <v>5.60392216784509E-2</v>
      </c>
      <c r="Z939" s="15">
        <v>2.1335548977284399E-2</v>
      </c>
      <c r="AA939" s="15">
        <v>-0.166604097957716</v>
      </c>
      <c r="AB939" s="15">
        <v>0.14379406530206601</v>
      </c>
      <c r="AC939" s="15">
        <v>5.5665684676930297E-2</v>
      </c>
      <c r="AE939">
        <f t="array" ref="AE939">IF(COUNTIF('Cost regression results'!$H$7:$H$10,1)=0,EXP(SUMPRODUCT(--B939:AC939,TRANSPOSE('Cost regression results'!$H$3:$H$30)))/(1+EXP(SUMPRODUCT(--B939:AC939,TRANSPOSE('Cost regression results'!$H$3:$H$30)))),1)</f>
        <v>0.10937194236797465</v>
      </c>
      <c r="AF939">
        <f>'cost part 2 bs coef'!AE939</f>
        <v>2530.574229897959</v>
      </c>
      <c r="AG939">
        <f t="shared" si="14"/>
        <v>276.77381883028141</v>
      </c>
    </row>
    <row r="940" spans="1:33" x14ac:dyDescent="0.3">
      <c r="A940">
        <v>939</v>
      </c>
      <c r="B940" s="15">
        <v>-2.16796872876925</v>
      </c>
      <c r="C940" s="15">
        <v>2.1056004977270599</v>
      </c>
      <c r="D940" s="15">
        <v>3.78920960608562</v>
      </c>
      <c r="E940" s="15">
        <v>2.2527979293018299</v>
      </c>
      <c r="F940" s="15">
        <v>0</v>
      </c>
      <c r="G940" s="15">
        <v>0</v>
      </c>
      <c r="H940" s="15">
        <v>0</v>
      </c>
      <c r="I940" s="15">
        <v>0</v>
      </c>
      <c r="J940" s="15">
        <v>4.8208315478853603</v>
      </c>
      <c r="K940" s="15">
        <v>4.6481636224273997</v>
      </c>
      <c r="L940" s="15">
        <v>4.3784790471729496</v>
      </c>
      <c r="M940" s="15">
        <v>3.20673473660626</v>
      </c>
      <c r="N940" s="15">
        <v>2.3609957413732801</v>
      </c>
      <c r="O940" s="15">
        <v>4.1878983947378696</v>
      </c>
      <c r="P940" s="15">
        <v>4.7861567041096</v>
      </c>
      <c r="Q940" s="15">
        <v>3.86802886450318</v>
      </c>
      <c r="R940" s="15">
        <v>1.92263930127668</v>
      </c>
      <c r="S940" s="15">
        <v>0.56932585673118696</v>
      </c>
      <c r="T940" s="15">
        <v>0.112655706722805</v>
      </c>
      <c r="U940" s="15">
        <v>0.19889424691750501</v>
      </c>
      <c r="V940" s="15">
        <v>0</v>
      </c>
      <c r="W940" s="15">
        <v>0</v>
      </c>
      <c r="X940" s="15">
        <v>1.10650999470841</v>
      </c>
      <c r="Y940" s="15">
        <v>8.9808329895086497E-2</v>
      </c>
      <c r="Z940" s="15">
        <v>2.4466894821555101E-2</v>
      </c>
      <c r="AA940" s="15">
        <v>-0.19792958368747399</v>
      </c>
      <c r="AB940" s="15">
        <v>9.4049564217921003E-2</v>
      </c>
      <c r="AC940" s="15">
        <v>0.124818785014486</v>
      </c>
      <c r="AE940">
        <f t="array" ref="AE940">IF(COUNTIF('Cost regression results'!$H$7:$H$10,1)=0,EXP(SUMPRODUCT(--B940:AC940,TRANSPOSE('Cost regression results'!$H$3:$H$30)))/(1+EXP(SUMPRODUCT(--B940:AC940,TRANSPOSE('Cost regression results'!$H$3:$H$30)))),1)</f>
        <v>0.11180452161247585</v>
      </c>
      <c r="AF940">
        <f>'cost part 2 bs coef'!AE940</f>
        <v>2604.0954619579857</v>
      </c>
      <c r="AG940">
        <f t="shared" si="14"/>
        <v>291.14964735743189</v>
      </c>
    </row>
    <row r="941" spans="1:33" x14ac:dyDescent="0.3">
      <c r="A941">
        <v>940</v>
      </c>
      <c r="B941" s="15">
        <v>-2.1932152774574898</v>
      </c>
      <c r="C941" s="15">
        <v>2.2304017953094699</v>
      </c>
      <c r="D941" s="15">
        <v>3.3561186597571</v>
      </c>
      <c r="E941" s="15">
        <v>2.4945954142167102</v>
      </c>
      <c r="F941" s="15">
        <v>0</v>
      </c>
      <c r="G941" s="15">
        <v>0</v>
      </c>
      <c r="H941" s="15">
        <v>0</v>
      </c>
      <c r="I941" s="15">
        <v>0</v>
      </c>
      <c r="J941" s="15">
        <v>5.0822677724879997</v>
      </c>
      <c r="K941" s="15">
        <v>4.4273220925296899</v>
      </c>
      <c r="L941" s="15">
        <v>4.0548776814605398</v>
      </c>
      <c r="M941" s="15">
        <v>3.1709869684145899</v>
      </c>
      <c r="N941" s="15">
        <v>2.37259241195492</v>
      </c>
      <c r="O941" s="15">
        <v>3.94413670916438</v>
      </c>
      <c r="P941" s="15">
        <v>4.0996864780979996</v>
      </c>
      <c r="Q941" s="15">
        <v>3.75764150134636</v>
      </c>
      <c r="R941" s="15">
        <v>2.0534662268169201</v>
      </c>
      <c r="S941" s="15">
        <v>0.74815526447464298</v>
      </c>
      <c r="T941" s="15">
        <v>0.145923495585906</v>
      </c>
      <c r="U941" s="15">
        <v>0.23742536177628201</v>
      </c>
      <c r="V941" s="15">
        <v>0</v>
      </c>
      <c r="W941" s="15">
        <v>0</v>
      </c>
      <c r="X941" s="15">
        <v>1.15799791520106</v>
      </c>
      <c r="Y941" s="15">
        <v>0.106104073808353</v>
      </c>
      <c r="Z941" s="15">
        <v>2.2464194321894899E-2</v>
      </c>
      <c r="AA941" s="15">
        <v>-0.18898996662082099</v>
      </c>
      <c r="AB941" s="15">
        <v>7.3319660618860194E-2</v>
      </c>
      <c r="AC941" s="15">
        <v>9.1994033655495702E-2</v>
      </c>
      <c r="AE941">
        <f t="array" ref="AE941">IF(COUNTIF('Cost regression results'!$H$7:$H$10,1)=0,EXP(SUMPRODUCT(--B941:AC941,TRANSPOSE('Cost regression results'!$H$3:$H$30)))/(1+EXP(SUMPRODUCT(--B941:AC941,TRANSPOSE('Cost regression results'!$H$3:$H$30)))),1)</f>
        <v>0.11274370732298494</v>
      </c>
      <c r="AF941">
        <f>'cost part 2 bs coef'!AE941</f>
        <v>2524.3000750360343</v>
      </c>
      <c r="AG941">
        <f t="shared" si="14"/>
        <v>284.59894885525159</v>
      </c>
    </row>
    <row r="942" spans="1:33" x14ac:dyDescent="0.3">
      <c r="A942">
        <v>941</v>
      </c>
      <c r="B942" s="15">
        <v>-2.2626878561219002</v>
      </c>
      <c r="C942" s="15">
        <v>1.9855919992772</v>
      </c>
      <c r="D942" s="15">
        <v>3.3275891263916701</v>
      </c>
      <c r="E942" s="15">
        <v>2.6569528993251601</v>
      </c>
      <c r="F942" s="15">
        <v>0</v>
      </c>
      <c r="G942" s="15">
        <v>0</v>
      </c>
      <c r="H942" s="15">
        <v>0</v>
      </c>
      <c r="I942" s="15">
        <v>0</v>
      </c>
      <c r="J942" s="15">
        <v>4.7849161804679703</v>
      </c>
      <c r="K942" s="15">
        <v>4.4218099303013298</v>
      </c>
      <c r="L942" s="15">
        <v>3.5989724771232998</v>
      </c>
      <c r="M942" s="15">
        <v>2.447413752943</v>
      </c>
      <c r="N942" s="15">
        <v>2.7964440980915399</v>
      </c>
      <c r="O942" s="15">
        <v>4.2872132051060099</v>
      </c>
      <c r="P942" s="15">
        <v>4.0656700498383396</v>
      </c>
      <c r="Q942" s="15">
        <v>3.94945697588531</v>
      </c>
      <c r="R942" s="15">
        <v>1.8978186731843401</v>
      </c>
      <c r="S942" s="15">
        <v>0.53664882185990204</v>
      </c>
      <c r="T942" s="15">
        <v>0.135599957910115</v>
      </c>
      <c r="U942" s="15">
        <v>0.292354465705565</v>
      </c>
      <c r="V942" s="15">
        <v>0</v>
      </c>
      <c r="W942" s="15">
        <v>0</v>
      </c>
      <c r="X942" s="15">
        <v>1.0594743048837201</v>
      </c>
      <c r="Y942" s="15">
        <v>7.3151390473853994E-2</v>
      </c>
      <c r="Z942" s="15">
        <v>2.7087706927430399E-2</v>
      </c>
      <c r="AA942" s="15">
        <v>-0.14184292341822399</v>
      </c>
      <c r="AB942" s="15">
        <v>0.11389875220912</v>
      </c>
      <c r="AC942" s="15">
        <v>0.114144877810788</v>
      </c>
      <c r="AE942">
        <f t="array" ref="AE942">IF(COUNTIF('Cost regression results'!$H$7:$H$10,1)=0,EXP(SUMPRODUCT(--B942:AC942,TRANSPOSE('Cost regression results'!$H$3:$H$30)))/(1+EXP(SUMPRODUCT(--B942:AC942,TRANSPOSE('Cost regression results'!$H$3:$H$30)))),1)</f>
        <v>0.10470097925611507</v>
      </c>
      <c r="AF942">
        <f>'cost part 2 bs coef'!AE942</f>
        <v>2617.0251929657247</v>
      </c>
      <c r="AG942">
        <f t="shared" si="14"/>
        <v>274.00510044143488</v>
      </c>
    </row>
    <row r="943" spans="1:33" x14ac:dyDescent="0.3">
      <c r="A943">
        <v>942</v>
      </c>
      <c r="B943" s="15">
        <v>-2.2676068864448999</v>
      </c>
      <c r="C943" s="15">
        <v>2.0918748135874399</v>
      </c>
      <c r="D943" s="15">
        <v>3.8204970440725599</v>
      </c>
      <c r="E943" s="15">
        <v>2.4250019504543698</v>
      </c>
      <c r="F943" s="15">
        <v>0</v>
      </c>
      <c r="G943" s="15">
        <v>0</v>
      </c>
      <c r="H943" s="15">
        <v>0</v>
      </c>
      <c r="I943" s="15">
        <v>0</v>
      </c>
      <c r="J943" s="15">
        <v>5.4411902667461902</v>
      </c>
      <c r="K943" s="15">
        <v>4.7647850952002102</v>
      </c>
      <c r="L943" s="15">
        <v>4.1074327823579102</v>
      </c>
      <c r="M943" s="15">
        <v>2.7010825182227598</v>
      </c>
      <c r="N943" s="15">
        <v>2.2701625628753299</v>
      </c>
      <c r="O943" s="15">
        <v>4.0376602687542498</v>
      </c>
      <c r="P943" s="15">
        <v>4.29535311051918</v>
      </c>
      <c r="Q943" s="15">
        <v>3.8749457721023899</v>
      </c>
      <c r="R943" s="15">
        <v>1.9403557230703601</v>
      </c>
      <c r="S943" s="15">
        <v>0.76811172845658904</v>
      </c>
      <c r="T943" s="15">
        <v>0.152230117813549</v>
      </c>
      <c r="U943" s="15">
        <v>0.31150838394623598</v>
      </c>
      <c r="V943" s="15">
        <v>0</v>
      </c>
      <c r="W943" s="15">
        <v>0</v>
      </c>
      <c r="X943" s="15">
        <v>0.81455578968680598</v>
      </c>
      <c r="Y943" s="15">
        <v>5.1768495574265799E-2</v>
      </c>
      <c r="Z943" s="15">
        <v>2.15898465549198E-2</v>
      </c>
      <c r="AA943" s="15">
        <v>-0.16442574971858401</v>
      </c>
      <c r="AB943" s="15">
        <v>0.14966360464844899</v>
      </c>
      <c r="AC943" s="15">
        <v>0.12396025340943501</v>
      </c>
      <c r="AE943">
        <f t="array" ref="AE943">IF(COUNTIF('Cost regression results'!$H$7:$H$10,1)=0,EXP(SUMPRODUCT(--B943:AC943,TRANSPOSE('Cost regression results'!$H$3:$H$30)))/(1+EXP(SUMPRODUCT(--B943:AC943,TRANSPOSE('Cost regression results'!$H$3:$H$30)))),1)</f>
        <v>0.10616851544931653</v>
      </c>
      <c r="AF943">
        <f>'cost part 2 bs coef'!AE943</f>
        <v>2512.07741875089</v>
      </c>
      <c r="AG943">
        <f t="shared" si="14"/>
        <v>266.70353024253308</v>
      </c>
    </row>
    <row r="944" spans="1:33" x14ac:dyDescent="0.3">
      <c r="A944">
        <v>943</v>
      </c>
      <c r="B944" s="15">
        <v>-2.2096549184184999</v>
      </c>
      <c r="C944" s="15">
        <v>2.1423931621155901</v>
      </c>
      <c r="D944" s="15">
        <v>3.62859342680603</v>
      </c>
      <c r="E944" s="15">
        <v>2.9143879275579798</v>
      </c>
      <c r="F944" s="15">
        <v>0</v>
      </c>
      <c r="G944" s="15">
        <v>0</v>
      </c>
      <c r="H944" s="15">
        <v>0</v>
      </c>
      <c r="I944" s="15">
        <v>0</v>
      </c>
      <c r="J944" s="15">
        <v>4.9497904045790904</v>
      </c>
      <c r="K944" s="15">
        <v>4.5458986734131601</v>
      </c>
      <c r="L944" s="15">
        <v>4.61083989721919</v>
      </c>
      <c r="M944" s="15">
        <v>2.57258475818987</v>
      </c>
      <c r="N944" s="15">
        <v>2.4843188350429499</v>
      </c>
      <c r="O944" s="15">
        <v>4.2056722957051802</v>
      </c>
      <c r="P944" s="15">
        <v>4.2786869833329302</v>
      </c>
      <c r="Q944" s="15">
        <v>3.8647225275065802</v>
      </c>
      <c r="R944" s="15">
        <v>1.6134459068721401</v>
      </c>
      <c r="S944" s="15">
        <v>0.82604973472784304</v>
      </c>
      <c r="T944" s="15">
        <v>0.146494455603813</v>
      </c>
      <c r="U944" s="15">
        <v>0.29327219289878698</v>
      </c>
      <c r="V944" s="15">
        <v>0</v>
      </c>
      <c r="W944" s="15">
        <v>0</v>
      </c>
      <c r="X944" s="15">
        <v>1.1014247250960501</v>
      </c>
      <c r="Y944" s="15">
        <v>8.7588334080441699E-2</v>
      </c>
      <c r="Z944" s="15">
        <v>2.3006555618320702E-2</v>
      </c>
      <c r="AA944" s="15">
        <v>-0.1395115095536</v>
      </c>
      <c r="AB944" s="15">
        <v>6.9756596503234403E-2</v>
      </c>
      <c r="AC944" s="15">
        <v>1.42084694406759E-2</v>
      </c>
      <c r="AE944">
        <f t="array" ref="AE944">IF(COUNTIF('Cost regression results'!$H$7:$H$10,1)=0,EXP(SUMPRODUCT(--B944:AC944,TRANSPOSE('Cost regression results'!$H$3:$H$30)))/(1+EXP(SUMPRODUCT(--B944:AC944,TRANSPOSE('Cost regression results'!$H$3:$H$30)))),1)</f>
        <v>0.11112854341195848</v>
      </c>
      <c r="AF944">
        <f>'cost part 2 bs coef'!AE944</f>
        <v>2667.6853048445782</v>
      </c>
      <c r="AG944">
        <f t="shared" si="14"/>
        <v>296.45598220886438</v>
      </c>
    </row>
    <row r="945" spans="1:33" x14ac:dyDescent="0.3">
      <c r="A945">
        <v>944</v>
      </c>
      <c r="B945" s="15">
        <v>-2.2890581129942098</v>
      </c>
      <c r="C945" s="15">
        <v>2.1190943234652102</v>
      </c>
      <c r="D945" s="15">
        <v>3.5030216391837001</v>
      </c>
      <c r="E945" s="15">
        <v>2.57998511044531</v>
      </c>
      <c r="F945" s="15">
        <v>0</v>
      </c>
      <c r="G945" s="15">
        <v>0</v>
      </c>
      <c r="H945" s="15">
        <v>0</v>
      </c>
      <c r="I945" s="15">
        <v>0</v>
      </c>
      <c r="J945" s="15">
        <v>4.7014763892700797</v>
      </c>
      <c r="K945" s="15">
        <v>4.0779949220908902</v>
      </c>
      <c r="L945" s="15">
        <v>4.1129931382192302</v>
      </c>
      <c r="M945" s="15">
        <v>2.6314631543959699</v>
      </c>
      <c r="N945" s="15">
        <v>2.3961354766921898</v>
      </c>
      <c r="O945" s="15">
        <v>3.9462272455284002</v>
      </c>
      <c r="P945" s="15">
        <v>4.2801061302733601</v>
      </c>
      <c r="Q945" s="15">
        <v>3.87363335061137</v>
      </c>
      <c r="R945" s="15">
        <v>2.03033068709968</v>
      </c>
      <c r="S945" s="15">
        <v>0.56555156543618901</v>
      </c>
      <c r="T945" s="15">
        <v>0.23501648951864501</v>
      </c>
      <c r="U945" s="15">
        <v>0.26268709033296</v>
      </c>
      <c r="V945" s="15">
        <v>0</v>
      </c>
      <c r="W945" s="15">
        <v>0</v>
      </c>
      <c r="X945" s="15">
        <v>1.0245794799266801</v>
      </c>
      <c r="Y945" s="15">
        <v>8.4164852860066294E-2</v>
      </c>
      <c r="Z945" s="15">
        <v>2.1637371737508598E-2</v>
      </c>
      <c r="AA945" s="15">
        <v>-0.19501952838355499</v>
      </c>
      <c r="AB945" s="15">
        <v>0.10401306606692901</v>
      </c>
      <c r="AC945" s="15">
        <v>0.154053867373252</v>
      </c>
      <c r="AE945">
        <f t="array" ref="AE945">IF(COUNTIF('Cost regression results'!$H$7:$H$10,1)=0,EXP(SUMPRODUCT(--B945:AC945,TRANSPOSE('Cost regression results'!$H$3:$H$30)))/(1+EXP(SUMPRODUCT(--B945:AC945,TRANSPOSE('Cost regression results'!$H$3:$H$30)))),1)</f>
        <v>0.11212787345456592</v>
      </c>
      <c r="AF945">
        <f>'cost part 2 bs coef'!AE945</f>
        <v>2549.8236126495649</v>
      </c>
      <c r="AG945">
        <f t="shared" si="14"/>
        <v>285.90629937063449</v>
      </c>
    </row>
    <row r="946" spans="1:33" x14ac:dyDescent="0.3">
      <c r="A946">
        <v>945</v>
      </c>
      <c r="B946" s="15">
        <v>-2.26488569660631</v>
      </c>
      <c r="C946" s="15">
        <v>1.83110874713309</v>
      </c>
      <c r="D946" s="15">
        <v>2.8698919674296302</v>
      </c>
      <c r="E946" s="15">
        <v>2.51909533119527</v>
      </c>
      <c r="F946" s="15">
        <v>0</v>
      </c>
      <c r="G946" s="15">
        <v>0</v>
      </c>
      <c r="H946" s="15">
        <v>0</v>
      </c>
      <c r="I946" s="15">
        <v>0</v>
      </c>
      <c r="J946" s="15">
        <v>4.96306473397948</v>
      </c>
      <c r="K946" s="15">
        <v>4.3610647183187803</v>
      </c>
      <c r="L946" s="15">
        <v>4.3051388323683799</v>
      </c>
      <c r="M946" s="15">
        <v>2.8524528673552498</v>
      </c>
      <c r="N946" s="15">
        <v>2.2342402697665</v>
      </c>
      <c r="O946" s="15">
        <v>3.8947517206583102</v>
      </c>
      <c r="P946" s="15">
        <v>4.2789685846814596</v>
      </c>
      <c r="Q946" s="15">
        <v>3.5804143213503199</v>
      </c>
      <c r="R946" s="15">
        <v>1.5574901926634299</v>
      </c>
      <c r="S946" s="15">
        <v>0.41176129551117202</v>
      </c>
      <c r="T946" s="15">
        <v>0.18245111234300901</v>
      </c>
      <c r="U946" s="15">
        <v>0.34925677198247201</v>
      </c>
      <c r="V946" s="15">
        <v>0</v>
      </c>
      <c r="W946" s="15">
        <v>0</v>
      </c>
      <c r="X946" s="15">
        <v>1.1248140620476199</v>
      </c>
      <c r="Y946" s="15">
        <v>0.122957594799356</v>
      </c>
      <c r="Z946" s="15">
        <v>2.14238744711675E-2</v>
      </c>
      <c r="AA946" s="15">
        <v>-0.14514481514917299</v>
      </c>
      <c r="AB946" s="15">
        <v>5.8955387661399003E-2</v>
      </c>
      <c r="AC946" s="15">
        <v>9.3840859538646695E-2</v>
      </c>
      <c r="AE946">
        <f t="array" ref="AE946">IF(COUNTIF('Cost regression results'!$H$7:$H$10,1)=0,EXP(SUMPRODUCT(--B946:AC946,TRANSPOSE('Cost regression results'!$H$3:$H$30)))/(1+EXP(SUMPRODUCT(--B946:AC946,TRANSPOSE('Cost regression results'!$H$3:$H$30)))),1)</f>
        <v>0.1093467363904347</v>
      </c>
      <c r="AF946">
        <f>'cost part 2 bs coef'!AE946</f>
        <v>2448.8644821165954</v>
      </c>
      <c r="AG946">
        <f t="shared" si="14"/>
        <v>267.77533898190171</v>
      </c>
    </row>
    <row r="947" spans="1:33" x14ac:dyDescent="0.3">
      <c r="A947">
        <v>946</v>
      </c>
      <c r="B947" s="15">
        <v>-2.1993254512204201</v>
      </c>
      <c r="C947" s="15">
        <v>2.3047052288683201</v>
      </c>
      <c r="D947" s="15">
        <v>4.0341986876082103</v>
      </c>
      <c r="E947" s="15">
        <v>2.8723485342592601</v>
      </c>
      <c r="F947" s="15">
        <v>0</v>
      </c>
      <c r="G947" s="15">
        <v>0</v>
      </c>
      <c r="H947" s="15">
        <v>0</v>
      </c>
      <c r="I947" s="15">
        <v>0</v>
      </c>
      <c r="J947" s="15">
        <v>4.7000785251035504</v>
      </c>
      <c r="K947" s="15">
        <v>4.6707919306105099</v>
      </c>
      <c r="L947" s="15">
        <v>4.41126800854052</v>
      </c>
      <c r="M947" s="15">
        <v>2.8116402388205501</v>
      </c>
      <c r="N947" s="15">
        <v>2.5893339384965799</v>
      </c>
      <c r="O947" s="15">
        <v>3.8592230146610902</v>
      </c>
      <c r="P947" s="15">
        <v>3.7773868074682602</v>
      </c>
      <c r="Q947" s="15">
        <v>3.7640490079272602</v>
      </c>
      <c r="R947" s="15">
        <v>1.78438612260692</v>
      </c>
      <c r="S947" s="15">
        <v>0.45491525184679699</v>
      </c>
      <c r="T947" s="15">
        <v>0.203274549656562</v>
      </c>
      <c r="U947" s="15">
        <v>0.294633707465976</v>
      </c>
      <c r="V947" s="15">
        <v>0</v>
      </c>
      <c r="W947" s="15">
        <v>0</v>
      </c>
      <c r="X947" s="15">
        <v>0.87651190012180302</v>
      </c>
      <c r="Y947" s="15">
        <v>2.4602514335923701E-2</v>
      </c>
      <c r="Z947" s="15">
        <v>2.5044978953618201E-2</v>
      </c>
      <c r="AA947" s="15">
        <v>-0.22004966762556</v>
      </c>
      <c r="AB947" s="15">
        <v>0.117258958633232</v>
      </c>
      <c r="AC947" s="15">
        <v>0.101885904425371</v>
      </c>
      <c r="AE947">
        <f t="array" ref="AE947">IF(COUNTIF('Cost regression results'!$H$7:$H$10,1)=0,EXP(SUMPRODUCT(--B947:AC947,TRANSPOSE('Cost regression results'!$H$3:$H$30)))/(1+EXP(SUMPRODUCT(--B947:AC947,TRANSPOSE('Cost regression results'!$H$3:$H$30)))),1)</f>
        <v>0.11778421806649433</v>
      </c>
      <c r="AF947">
        <f>'cost part 2 bs coef'!AE947</f>
        <v>2396.274826040772</v>
      </c>
      <c r="AG947">
        <f t="shared" si="14"/>
        <v>282.24335665763709</v>
      </c>
    </row>
    <row r="948" spans="1:33" x14ac:dyDescent="0.3">
      <c r="A948">
        <v>947</v>
      </c>
      <c r="B948" s="15">
        <v>-2.22575793801014</v>
      </c>
      <c r="C948" s="15">
        <v>2.28736527813835</v>
      </c>
      <c r="D948" s="15">
        <v>3.3239039712329599</v>
      </c>
      <c r="E948" s="15">
        <v>2.8274920085820399</v>
      </c>
      <c r="F948" s="15">
        <v>0</v>
      </c>
      <c r="G948" s="15">
        <v>0</v>
      </c>
      <c r="H948" s="15">
        <v>0</v>
      </c>
      <c r="I948" s="15">
        <v>0</v>
      </c>
      <c r="J948" s="15">
        <v>4.8743739706081799</v>
      </c>
      <c r="K948" s="15">
        <v>4.3109783970379301</v>
      </c>
      <c r="L948" s="15">
        <v>4.3000052952831496</v>
      </c>
      <c r="M948" s="15">
        <v>2.7371239125553499</v>
      </c>
      <c r="N948" s="15">
        <v>2.2942687909591402</v>
      </c>
      <c r="O948" s="15">
        <v>3.7551919089417001</v>
      </c>
      <c r="P948" s="15">
        <v>5.1586212160279601</v>
      </c>
      <c r="Q948" s="15">
        <v>3.84324949285203</v>
      </c>
      <c r="R948" s="15">
        <v>2.1648612126659099</v>
      </c>
      <c r="S948" s="15">
        <v>0.78436745535720998</v>
      </c>
      <c r="T948" s="15">
        <v>0.171156997150751</v>
      </c>
      <c r="U948" s="15">
        <v>0.33259412638797903</v>
      </c>
      <c r="V948" s="15">
        <v>0</v>
      </c>
      <c r="W948" s="15">
        <v>0</v>
      </c>
      <c r="X948" s="15">
        <v>0.93415801635019502</v>
      </c>
      <c r="Y948" s="15">
        <v>0.103736477900401</v>
      </c>
      <c r="Z948" s="15">
        <v>2.1652512285186599E-2</v>
      </c>
      <c r="AA948" s="15">
        <v>-0.16141118862901499</v>
      </c>
      <c r="AB948" s="15">
        <v>6.3858261083501899E-2</v>
      </c>
      <c r="AC948" s="15">
        <v>4.1773711930736597E-2</v>
      </c>
      <c r="AE948">
        <f t="array" ref="AE948">IF(COUNTIF('Cost regression results'!$H$7:$H$10,1)=0,EXP(SUMPRODUCT(--B948:AC948,TRANSPOSE('Cost regression results'!$H$3:$H$30)))/(1+EXP(SUMPRODUCT(--B948:AC948,TRANSPOSE('Cost regression results'!$H$3:$H$30)))),1)</f>
        <v>0.11207114790968338</v>
      </c>
      <c r="AF948">
        <f>'cost part 2 bs coef'!AE948</f>
        <v>2489.4190314375692</v>
      </c>
      <c r="AG948">
        <f t="shared" si="14"/>
        <v>278.99204848142057</v>
      </c>
    </row>
    <row r="949" spans="1:33" x14ac:dyDescent="0.3">
      <c r="A949">
        <v>948</v>
      </c>
      <c r="B949" s="15">
        <v>-2.2227621143444498</v>
      </c>
      <c r="C949" s="15">
        <v>2.2181178879185302</v>
      </c>
      <c r="D949" s="15">
        <v>3.8529630997447999</v>
      </c>
      <c r="E949" s="15">
        <v>2.40315771580911</v>
      </c>
      <c r="F949" s="15">
        <v>0</v>
      </c>
      <c r="G949" s="15">
        <v>0</v>
      </c>
      <c r="H949" s="15">
        <v>0</v>
      </c>
      <c r="I949" s="15">
        <v>0</v>
      </c>
      <c r="J949" s="15">
        <v>4.8756145116382399</v>
      </c>
      <c r="K949" s="15">
        <v>4.5200481728715598</v>
      </c>
      <c r="L949" s="15">
        <v>4.3992615353788702</v>
      </c>
      <c r="M949" s="15">
        <v>2.79776616246293</v>
      </c>
      <c r="N949" s="15">
        <v>2.2624100719295002</v>
      </c>
      <c r="O949" s="15">
        <v>4.0323173169201798</v>
      </c>
      <c r="P949" s="15">
        <v>4.7197554316781902</v>
      </c>
      <c r="Q949" s="15">
        <v>3.8281069841288602</v>
      </c>
      <c r="R949" s="15">
        <v>1.69503285418274</v>
      </c>
      <c r="S949" s="15">
        <v>0.67587713350601597</v>
      </c>
      <c r="T949" s="15">
        <v>0.11893625559904</v>
      </c>
      <c r="U949" s="15">
        <v>0.27501565410582102</v>
      </c>
      <c r="V949" s="15">
        <v>0</v>
      </c>
      <c r="W949" s="15">
        <v>0</v>
      </c>
      <c r="X949" s="15">
        <v>1.01646599998513</v>
      </c>
      <c r="Y949" s="15">
        <v>6.4569104604770597E-2</v>
      </c>
      <c r="Z949" s="15">
        <v>2.12320693614323E-2</v>
      </c>
      <c r="AA949" s="15">
        <v>-0.20689835616386301</v>
      </c>
      <c r="AB949" s="15">
        <v>0.127139150326291</v>
      </c>
      <c r="AC949" s="15">
        <v>0.134943062370358</v>
      </c>
      <c r="AE949">
        <f t="array" ref="AE949">IF(COUNTIF('Cost regression results'!$H$7:$H$10,1)=0,EXP(SUMPRODUCT(--B949:AC949,TRANSPOSE('Cost regression results'!$H$3:$H$30)))/(1+EXP(SUMPRODUCT(--B949:AC949,TRANSPOSE('Cost regression results'!$H$3:$H$30)))),1)</f>
        <v>0.10729364196368449</v>
      </c>
      <c r="AF949">
        <f>'cost part 2 bs coef'!AE949</f>
        <v>2653.3326501867814</v>
      </c>
      <c r="AG949">
        <f t="shared" si="14"/>
        <v>284.68572337969465</v>
      </c>
    </row>
    <row r="950" spans="1:33" x14ac:dyDescent="0.3">
      <c r="A950">
        <v>949</v>
      </c>
      <c r="B950" s="15">
        <v>-2.2524776059620799</v>
      </c>
      <c r="C950" s="15">
        <v>1.97842831589829</v>
      </c>
      <c r="D950" s="15">
        <v>3.53361623187751</v>
      </c>
      <c r="E950" s="15">
        <v>2.95591303405691</v>
      </c>
      <c r="F950" s="15">
        <v>0</v>
      </c>
      <c r="G950" s="15">
        <v>0</v>
      </c>
      <c r="H950" s="15">
        <v>0</v>
      </c>
      <c r="I950" s="15">
        <v>0</v>
      </c>
      <c r="J950" s="15">
        <v>5.04481849746678</v>
      </c>
      <c r="K950" s="15">
        <v>4.1372384983161403</v>
      </c>
      <c r="L950" s="15">
        <v>4.5019912053636899</v>
      </c>
      <c r="M950" s="15">
        <v>2.7701808043699998</v>
      </c>
      <c r="N950" s="15">
        <v>2.3900716264175901</v>
      </c>
      <c r="O950" s="15">
        <v>4.0719717575229701</v>
      </c>
      <c r="P950" s="15">
        <v>4.7452896411232803</v>
      </c>
      <c r="Q950" s="15">
        <v>3.9127056213654301</v>
      </c>
      <c r="R950" s="15">
        <v>2.6442644714307799</v>
      </c>
      <c r="S950" s="15">
        <v>0.54284428929652095</v>
      </c>
      <c r="T950" s="15">
        <v>0.15099874095879501</v>
      </c>
      <c r="U950" s="15">
        <v>0.239624538038372</v>
      </c>
      <c r="V950" s="15">
        <v>0</v>
      </c>
      <c r="W950" s="15">
        <v>0</v>
      </c>
      <c r="X950" s="15">
        <v>1.00715412882709</v>
      </c>
      <c r="Y950" s="15">
        <v>8.6007051624853198E-2</v>
      </c>
      <c r="Z950" s="15">
        <v>2.2475612637902299E-2</v>
      </c>
      <c r="AA950" s="15">
        <v>-0.152724101936352</v>
      </c>
      <c r="AB950" s="15">
        <v>7.0668975896497094E-2</v>
      </c>
      <c r="AC950" s="15">
        <v>0.15276167486464601</v>
      </c>
      <c r="AE950">
        <f t="array" ref="AE950">IF(COUNTIF('Cost regression results'!$H$7:$H$10,1)=0,EXP(SUMPRODUCT(--B950:AC950,TRANSPOSE('Cost regression results'!$H$3:$H$30)))/(1+EXP(SUMPRODUCT(--B950:AC950,TRANSPOSE('Cost regression results'!$H$3:$H$30)))),1)</f>
        <v>0.10743514698004232</v>
      </c>
      <c r="AF950">
        <f>'cost part 2 bs coef'!AE950</f>
        <v>2592.4731938518535</v>
      </c>
      <c r="AG950">
        <f t="shared" si="14"/>
        <v>278.52273862329361</v>
      </c>
    </row>
    <row r="951" spans="1:33" x14ac:dyDescent="0.3">
      <c r="A951">
        <v>950</v>
      </c>
      <c r="B951" s="15">
        <v>-2.1674865616885999</v>
      </c>
      <c r="C951" s="15">
        <v>2.0720138452989798</v>
      </c>
      <c r="D951" s="15">
        <v>3.4596074931189902</v>
      </c>
      <c r="E951" s="15">
        <v>2.6482218707707901</v>
      </c>
      <c r="F951" s="15">
        <v>0</v>
      </c>
      <c r="G951" s="15">
        <v>0</v>
      </c>
      <c r="H951" s="15">
        <v>0</v>
      </c>
      <c r="I951" s="15">
        <v>0</v>
      </c>
      <c r="J951" s="15">
        <v>4.8790210105154603</v>
      </c>
      <c r="K951" s="15">
        <v>4.5848834971208099</v>
      </c>
      <c r="L951" s="15">
        <v>4.2708944472913704</v>
      </c>
      <c r="M951" s="15">
        <v>3.1024000657081401</v>
      </c>
      <c r="N951" s="15">
        <v>2.4361355627460299</v>
      </c>
      <c r="O951" s="15">
        <v>3.9819632337699802</v>
      </c>
      <c r="P951" s="15">
        <v>3.9053290198066901</v>
      </c>
      <c r="Q951" s="15">
        <v>3.8910715498016102</v>
      </c>
      <c r="R951" s="15">
        <v>2.23895203743951</v>
      </c>
      <c r="S951" s="15">
        <v>0.59061670409793898</v>
      </c>
      <c r="T951" s="15">
        <v>0.17812601846036599</v>
      </c>
      <c r="U951" s="15">
        <v>0.31868824252433198</v>
      </c>
      <c r="V951" s="15">
        <v>0</v>
      </c>
      <c r="W951" s="15">
        <v>0</v>
      </c>
      <c r="X951" s="15">
        <v>1.0645392504886899</v>
      </c>
      <c r="Y951" s="15">
        <v>7.9223144096428499E-2</v>
      </c>
      <c r="Z951" s="15">
        <v>1.9900385052499601E-2</v>
      </c>
      <c r="AA951" s="15">
        <v>-0.26821248053357799</v>
      </c>
      <c r="AB951" s="15">
        <v>9.6096278344576805E-2</v>
      </c>
      <c r="AC951" s="15">
        <v>8.9352187559315704E-2</v>
      </c>
      <c r="AE951">
        <f t="array" ref="AE951">IF(COUNTIF('Cost regression results'!$H$7:$H$10,1)=0,EXP(SUMPRODUCT(--B951:AC951,TRANSPOSE('Cost regression results'!$H$3:$H$30)))/(1+EXP(SUMPRODUCT(--B951:AC951,TRANSPOSE('Cost regression results'!$H$3:$H$30)))),1)</f>
        <v>0.11885784053506482</v>
      </c>
      <c r="AF951">
        <f>'cost part 2 bs coef'!AE951</f>
        <v>2534.0247655772591</v>
      </c>
      <c r="AG951">
        <f t="shared" si="14"/>
        <v>301.18871149888685</v>
      </c>
    </row>
    <row r="952" spans="1:33" x14ac:dyDescent="0.3">
      <c r="A952">
        <v>951</v>
      </c>
      <c r="B952" s="15">
        <v>-2.25719107396313</v>
      </c>
      <c r="C952" s="15">
        <v>1.72074790821879</v>
      </c>
      <c r="D952" s="15">
        <v>3.2484124262384002</v>
      </c>
      <c r="E952" s="15">
        <v>2.4199430610981101</v>
      </c>
      <c r="F952" s="15">
        <v>0</v>
      </c>
      <c r="G952" s="15">
        <v>0</v>
      </c>
      <c r="H952" s="15">
        <v>0</v>
      </c>
      <c r="I952" s="15">
        <v>0</v>
      </c>
      <c r="J952" s="15">
        <v>5.1045776972054604</v>
      </c>
      <c r="K952" s="15">
        <v>4.09603858021815</v>
      </c>
      <c r="L952" s="15">
        <v>4.3275968205067699</v>
      </c>
      <c r="M952" s="15">
        <v>2.90920964275983</v>
      </c>
      <c r="N952" s="15">
        <v>2.3166845682725099</v>
      </c>
      <c r="O952" s="15">
        <v>4.0566671217829002</v>
      </c>
      <c r="P952" s="15">
        <v>4.1490034869408099</v>
      </c>
      <c r="Q952" s="15">
        <v>3.7697158256827499</v>
      </c>
      <c r="R952" s="15">
        <v>1.4016291831725201</v>
      </c>
      <c r="S952" s="15">
        <v>0.69734870179938802</v>
      </c>
      <c r="T952" s="15">
        <v>0.19077132735663499</v>
      </c>
      <c r="U952" s="15">
        <v>0.19155428491725701</v>
      </c>
      <c r="V952" s="15">
        <v>0</v>
      </c>
      <c r="W952" s="15">
        <v>0</v>
      </c>
      <c r="X952" s="15">
        <v>0.99177196068985196</v>
      </c>
      <c r="Y952" s="15">
        <v>0.105948392002977</v>
      </c>
      <c r="Z952" s="15">
        <v>2.30633108496196E-2</v>
      </c>
      <c r="AA952" s="15">
        <v>-0.194178611031153</v>
      </c>
      <c r="AB952" s="15">
        <v>0.14520973821776301</v>
      </c>
      <c r="AC952" s="15">
        <v>0.103386889546314</v>
      </c>
      <c r="AE952">
        <f t="array" ref="AE952">IF(COUNTIF('Cost regression results'!$H$7:$H$10,1)=0,EXP(SUMPRODUCT(--B952:AC952,TRANSPOSE('Cost regression results'!$H$3:$H$30)))/(1+EXP(SUMPRODUCT(--B952:AC952,TRANSPOSE('Cost regression results'!$H$3:$H$30)))),1)</f>
        <v>0.11080308811205679</v>
      </c>
      <c r="AF952">
        <f>'cost part 2 bs coef'!AE952</f>
        <v>2472.3141876655236</v>
      </c>
      <c r="AG952">
        <f t="shared" si="14"/>
        <v>273.94004677659109</v>
      </c>
    </row>
    <row r="953" spans="1:33" x14ac:dyDescent="0.3">
      <c r="A953">
        <v>952</v>
      </c>
      <c r="B953" s="15">
        <v>-2.2123322995538599</v>
      </c>
      <c r="C953" s="15">
        <v>2.00339262421189</v>
      </c>
      <c r="D953" s="15">
        <v>3.6795212190875799</v>
      </c>
      <c r="E953" s="15">
        <v>2.5834378586545701</v>
      </c>
      <c r="F953" s="15">
        <v>0</v>
      </c>
      <c r="G953" s="15">
        <v>0</v>
      </c>
      <c r="H953" s="15">
        <v>0</v>
      </c>
      <c r="I953" s="15">
        <v>0</v>
      </c>
      <c r="J953" s="15">
        <v>4.69968914725911</v>
      </c>
      <c r="K953" s="15">
        <v>4.4678791093740697</v>
      </c>
      <c r="L953" s="15">
        <v>4.1575361178024499</v>
      </c>
      <c r="M953" s="15">
        <v>3.3417125235288099</v>
      </c>
      <c r="N953" s="15">
        <v>2.3482081612343602</v>
      </c>
      <c r="O953" s="15">
        <v>3.9492404464274098</v>
      </c>
      <c r="P953" s="15">
        <v>4.7030250014683297</v>
      </c>
      <c r="Q953" s="15">
        <v>4.0846322123783798</v>
      </c>
      <c r="R953" s="15">
        <v>1.7878369223130599</v>
      </c>
      <c r="S953" s="15">
        <v>0.61515569597466302</v>
      </c>
      <c r="T953" s="15">
        <v>0.10261299424966</v>
      </c>
      <c r="U953" s="15">
        <v>0.30143491052094701</v>
      </c>
      <c r="V953" s="15">
        <v>0</v>
      </c>
      <c r="W953" s="15">
        <v>0</v>
      </c>
      <c r="X953" s="15">
        <v>0.98603239816725197</v>
      </c>
      <c r="Y953" s="15">
        <v>0.124153520171965</v>
      </c>
      <c r="Z953" s="15">
        <v>1.9547522485147899E-2</v>
      </c>
      <c r="AA953" s="15">
        <v>-0.11587484916134</v>
      </c>
      <c r="AB953" s="15">
        <v>7.3376230715345797E-2</v>
      </c>
      <c r="AC953" s="15">
        <v>7.3523224582609195E-2</v>
      </c>
      <c r="AE953">
        <f t="array" ref="AE953">IF(COUNTIF('Cost regression results'!$H$7:$H$10,1)=0,EXP(SUMPRODUCT(--B953:AC953,TRANSPOSE('Cost regression results'!$H$3:$H$30)))/(1+EXP(SUMPRODUCT(--B953:AC953,TRANSPOSE('Cost regression results'!$H$3:$H$30)))),1)</f>
        <v>0.1068429369253617</v>
      </c>
      <c r="AF953">
        <f>'cost part 2 bs coef'!AE953</f>
        <v>2445.509253838105</v>
      </c>
      <c r="AG953">
        <f t="shared" si="14"/>
        <v>261.28539095821304</v>
      </c>
    </row>
    <row r="954" spans="1:33" x14ac:dyDescent="0.3">
      <c r="A954">
        <v>953</v>
      </c>
      <c r="B954" s="15">
        <v>-2.2305345298298702</v>
      </c>
      <c r="C954" s="15">
        <v>2.0577109623858201</v>
      </c>
      <c r="D954" s="15">
        <v>3.0729495167602301</v>
      </c>
      <c r="E954" s="15">
        <v>2.64379731604346</v>
      </c>
      <c r="F954" s="15">
        <v>0</v>
      </c>
      <c r="G954" s="15">
        <v>0</v>
      </c>
      <c r="H954" s="15">
        <v>0</v>
      </c>
      <c r="I954" s="15">
        <v>0</v>
      </c>
      <c r="J954" s="15">
        <v>4.8889756687421597</v>
      </c>
      <c r="K954" s="15">
        <v>4.6764038004225901</v>
      </c>
      <c r="L954" s="15">
        <v>4.7143755381057604</v>
      </c>
      <c r="M954" s="15">
        <v>3.4511471279318</v>
      </c>
      <c r="N954" s="15">
        <v>2.5430904948826401</v>
      </c>
      <c r="O954" s="15">
        <v>4.0611027950927499</v>
      </c>
      <c r="P954" s="15">
        <v>4.0630943725903199</v>
      </c>
      <c r="Q954" s="15">
        <v>3.73435320338191</v>
      </c>
      <c r="R954" s="15">
        <v>1.11396820574755</v>
      </c>
      <c r="S954" s="15">
        <v>0.76822528990911598</v>
      </c>
      <c r="T954" s="15">
        <v>0.21732173458784301</v>
      </c>
      <c r="U954" s="15">
        <v>0.219704927056942</v>
      </c>
      <c r="V954" s="15">
        <v>0</v>
      </c>
      <c r="W954" s="15">
        <v>0</v>
      </c>
      <c r="X954" s="15">
        <v>0.97828316083581901</v>
      </c>
      <c r="Y954" s="15">
        <v>0.14424455441349801</v>
      </c>
      <c r="Z954" s="15">
        <v>2.22587752979111E-2</v>
      </c>
      <c r="AA954" s="15">
        <v>-0.17776480779258799</v>
      </c>
      <c r="AB954" s="15">
        <v>5.30423799751688E-2</v>
      </c>
      <c r="AC954" s="15">
        <v>6.1243719572098898E-2</v>
      </c>
      <c r="AE954">
        <f t="array" ref="AE954">IF(COUNTIF('Cost regression results'!$H$7:$H$10,1)=0,EXP(SUMPRODUCT(--B954:AC954,TRANSPOSE('Cost regression results'!$H$3:$H$30)))/(1+EXP(SUMPRODUCT(--B954:AC954,TRANSPOSE('Cost regression results'!$H$3:$H$30)))),1)</f>
        <v>0.11621273616429098</v>
      </c>
      <c r="AF954">
        <f>'cost part 2 bs coef'!AE954</f>
        <v>2525.5457327351578</v>
      </c>
      <c r="AG954">
        <f t="shared" si="14"/>
        <v>293.50057990920186</v>
      </c>
    </row>
    <row r="955" spans="1:33" x14ac:dyDescent="0.3">
      <c r="A955">
        <v>954</v>
      </c>
      <c r="B955" s="15">
        <v>-2.1038029801198199</v>
      </c>
      <c r="C955" s="15">
        <v>1.9844933656252299</v>
      </c>
      <c r="D955" s="15">
        <v>4.3051468322925199</v>
      </c>
      <c r="E955" s="15">
        <v>2.1405823181293</v>
      </c>
      <c r="F955" s="15">
        <v>0</v>
      </c>
      <c r="G955" s="15">
        <v>0</v>
      </c>
      <c r="H955" s="15">
        <v>0</v>
      </c>
      <c r="I955" s="15">
        <v>0</v>
      </c>
      <c r="J955" s="15">
        <v>4.5982594514506099</v>
      </c>
      <c r="K955" s="15">
        <v>4.6117165789501202</v>
      </c>
      <c r="L955" s="15">
        <v>4.5111796358205503</v>
      </c>
      <c r="M955" s="15">
        <v>2.86093493535197</v>
      </c>
      <c r="N955" s="15">
        <v>2.7032758379452901</v>
      </c>
      <c r="O955" s="15">
        <v>3.7396247340290198</v>
      </c>
      <c r="P955" s="15">
        <v>4.73202446285908</v>
      </c>
      <c r="Q955" s="15">
        <v>3.87800855914363</v>
      </c>
      <c r="R955" s="15">
        <v>1.6384905847359901</v>
      </c>
      <c r="S955" s="15">
        <v>0.64251479764137698</v>
      </c>
      <c r="T955" s="15">
        <v>8.0560250456099103E-2</v>
      </c>
      <c r="U955" s="15">
        <v>0.168886455194835</v>
      </c>
      <c r="V955" s="15">
        <v>0</v>
      </c>
      <c r="W955" s="15">
        <v>0</v>
      </c>
      <c r="X955" s="15">
        <v>1.1230481461401101</v>
      </c>
      <c r="Y955" s="15">
        <v>5.40029830834515E-2</v>
      </c>
      <c r="Z955" s="15">
        <v>2.06677662662735E-2</v>
      </c>
      <c r="AA955" s="15">
        <v>-0.20687555301174801</v>
      </c>
      <c r="AB955" s="15">
        <v>0.130256260497011</v>
      </c>
      <c r="AC955" s="15">
        <v>0.110845849909313</v>
      </c>
      <c r="AE955">
        <f t="array" ref="AE955">IF(COUNTIF('Cost regression results'!$H$7:$H$10,1)=0,EXP(SUMPRODUCT(--B955:AC955,TRANSPOSE('Cost regression results'!$H$3:$H$30)))/(1+EXP(SUMPRODUCT(--B955:AC955,TRANSPOSE('Cost regression results'!$H$3:$H$30)))),1)</f>
        <v>0.11530010314476603</v>
      </c>
      <c r="AF955">
        <f>'cost part 2 bs coef'!AE955</f>
        <v>2574.1851588358086</v>
      </c>
      <c r="AG955">
        <f t="shared" si="14"/>
        <v>296.80381432749465</v>
      </c>
    </row>
    <row r="956" spans="1:33" x14ac:dyDescent="0.3">
      <c r="A956">
        <v>955</v>
      </c>
      <c r="B956" s="15">
        <v>-2.3174816091847199</v>
      </c>
      <c r="C956" s="15">
        <v>2.00775188358126</v>
      </c>
      <c r="D956" s="15">
        <v>2.6361082566091998</v>
      </c>
      <c r="E956" s="15">
        <v>2.7165392658838901</v>
      </c>
      <c r="F956" s="15">
        <v>0</v>
      </c>
      <c r="G956" s="15">
        <v>0</v>
      </c>
      <c r="H956" s="15">
        <v>0</v>
      </c>
      <c r="I956" s="15">
        <v>0</v>
      </c>
      <c r="J956" s="15">
        <v>5.0734753546498199</v>
      </c>
      <c r="K956" s="15">
        <v>4.9016905316793897</v>
      </c>
      <c r="L956" s="15">
        <v>4.5829940709137702</v>
      </c>
      <c r="M956" s="15">
        <v>3.27794409603464</v>
      </c>
      <c r="N956" s="15">
        <v>2.7433506148270701</v>
      </c>
      <c r="O956" s="15">
        <v>3.9153495347542302</v>
      </c>
      <c r="P956" s="15">
        <v>4.6737074056691101</v>
      </c>
      <c r="Q956" s="15">
        <v>3.79621906350321</v>
      </c>
      <c r="R956" s="15">
        <v>1.70819392522335</v>
      </c>
      <c r="S956" s="15">
        <v>0.84514335898206705</v>
      </c>
      <c r="T956" s="15">
        <v>9.0288648956005996E-2</v>
      </c>
      <c r="U956" s="15">
        <v>0.29363944227188399</v>
      </c>
      <c r="V956" s="15">
        <v>0</v>
      </c>
      <c r="W956" s="15">
        <v>0</v>
      </c>
      <c r="X956" s="15">
        <v>0.86062567928719602</v>
      </c>
      <c r="Y956" s="15">
        <v>0.15857734429269399</v>
      </c>
      <c r="Z956" s="15">
        <v>2.4986246491296299E-2</v>
      </c>
      <c r="AA956" s="15">
        <v>-0.151250849256756</v>
      </c>
      <c r="AB956" s="15">
        <v>0.14881108384537001</v>
      </c>
      <c r="AC956" s="15">
        <v>0.109849984275859</v>
      </c>
      <c r="AE956">
        <f t="array" ref="AE956">IF(COUNTIF('Cost regression results'!$H$7:$H$10,1)=0,EXP(SUMPRODUCT(--B956:AC956,TRANSPOSE('Cost regression results'!$H$3:$H$30)))/(1+EXP(SUMPRODUCT(--B956:AC956,TRANSPOSE('Cost regression results'!$H$3:$H$30)))),1)</f>
        <v>9.5809057366489578E-2</v>
      </c>
      <c r="AF956">
        <f>'cost part 2 bs coef'!AE956</f>
        <v>2466.7782858607952</v>
      </c>
      <c r="AG956">
        <f t="shared" si="14"/>
        <v>236.33970230044775</v>
      </c>
    </row>
    <row r="957" spans="1:33" x14ac:dyDescent="0.3">
      <c r="A957">
        <v>956</v>
      </c>
      <c r="B957" s="15">
        <v>-2.2848516287356699</v>
      </c>
      <c r="C957" s="15">
        <v>2.33068045510672</v>
      </c>
      <c r="D957" s="15">
        <v>3.8870304715845601</v>
      </c>
      <c r="E957" s="15">
        <v>2.61928286924956</v>
      </c>
      <c r="F957" s="15">
        <v>0</v>
      </c>
      <c r="G957" s="15">
        <v>0</v>
      </c>
      <c r="H957" s="15">
        <v>0</v>
      </c>
      <c r="I957" s="15">
        <v>0</v>
      </c>
      <c r="J957" s="15">
        <v>4.8671788288356703</v>
      </c>
      <c r="K957" s="15">
        <v>4.5783741549038997</v>
      </c>
      <c r="L957" s="15">
        <v>4.40485411641846</v>
      </c>
      <c r="M957" s="15">
        <v>3.3515369217592998</v>
      </c>
      <c r="N957" s="15">
        <v>2.5315459459417999</v>
      </c>
      <c r="O957" s="15">
        <v>4.1935633858562404</v>
      </c>
      <c r="P957" s="15">
        <v>4.2199806242991604</v>
      </c>
      <c r="Q957" s="15">
        <v>3.6770392299547701</v>
      </c>
      <c r="R957" s="15">
        <v>1.9849157832886299</v>
      </c>
      <c r="S957" s="15">
        <v>0.73944910109010398</v>
      </c>
      <c r="T957" s="15">
        <v>0.21097679551465701</v>
      </c>
      <c r="U957" s="15">
        <v>0.28844024121204598</v>
      </c>
      <c r="V957" s="15">
        <v>0</v>
      </c>
      <c r="W957" s="15">
        <v>0</v>
      </c>
      <c r="X957" s="15">
        <v>1.03378877964925</v>
      </c>
      <c r="Y957" s="15">
        <v>0.10426212448621</v>
      </c>
      <c r="Z957" s="15">
        <v>2.38891123544713E-2</v>
      </c>
      <c r="AA957" s="15">
        <v>-0.21985968241548401</v>
      </c>
      <c r="AB957" s="15">
        <v>0.112933458694308</v>
      </c>
      <c r="AC957" s="15">
        <v>9.9793655707872103E-2</v>
      </c>
      <c r="AE957">
        <f t="array" ref="AE957">IF(COUNTIF('Cost regression results'!$H$7:$H$10,1)=0,EXP(SUMPRODUCT(--B957:AC957,TRANSPOSE('Cost regression results'!$H$3:$H$30)))/(1+EXP(SUMPRODUCT(--B957:AC957,TRANSPOSE('Cost regression results'!$H$3:$H$30)))),1)</f>
        <v>0.11001408713830484</v>
      </c>
      <c r="AF957">
        <f>'cost part 2 bs coef'!AE957</f>
        <v>2526.7028594514773</v>
      </c>
      <c r="AG957">
        <f t="shared" si="14"/>
        <v>277.9729085522988</v>
      </c>
    </row>
    <row r="958" spans="1:33" x14ac:dyDescent="0.3">
      <c r="A958">
        <v>957</v>
      </c>
      <c r="B958" s="15">
        <v>-2.1527483446056199</v>
      </c>
      <c r="C958" s="15">
        <v>1.9229590357194799</v>
      </c>
      <c r="D958" s="15">
        <v>3.1584189827367499</v>
      </c>
      <c r="E958" s="15">
        <v>2.3894207595161698</v>
      </c>
      <c r="F958" s="15">
        <v>0</v>
      </c>
      <c r="G958" s="15">
        <v>0</v>
      </c>
      <c r="H958" s="15">
        <v>0</v>
      </c>
      <c r="I958" s="15">
        <v>0</v>
      </c>
      <c r="J958" s="15">
        <v>5.3399769813878404</v>
      </c>
      <c r="K958" s="15">
        <v>4.3044325397000396</v>
      </c>
      <c r="L958" s="15">
        <v>4.5492124797938001</v>
      </c>
      <c r="M958" s="15">
        <v>3.1098793353834799</v>
      </c>
      <c r="N958" s="15">
        <v>2.1626973648046701</v>
      </c>
      <c r="O958" s="15">
        <v>4.0306151152302201</v>
      </c>
      <c r="P958" s="15">
        <v>3.8343698863809501</v>
      </c>
      <c r="Q958" s="15">
        <v>3.98309158952071</v>
      </c>
      <c r="R958" s="15">
        <v>1.8154635255313201</v>
      </c>
      <c r="S958" s="15">
        <v>0.68412338787343296</v>
      </c>
      <c r="T958" s="15">
        <v>9.8638945995677699E-2</v>
      </c>
      <c r="U958" s="15">
        <v>0.19316323530057999</v>
      </c>
      <c r="V958" s="15">
        <v>0</v>
      </c>
      <c r="W958" s="15">
        <v>0</v>
      </c>
      <c r="X958" s="15">
        <v>1.00249605674622</v>
      </c>
      <c r="Y958" s="15">
        <v>9.5170541610213599E-2</v>
      </c>
      <c r="Z958" s="15">
        <v>2.3471128496331699E-2</v>
      </c>
      <c r="AA958" s="15">
        <v>-0.16819027720711899</v>
      </c>
      <c r="AB958" s="15">
        <v>7.6683167987419795E-2</v>
      </c>
      <c r="AC958" s="15">
        <v>0.11175028412193699</v>
      </c>
      <c r="AE958">
        <f t="array" ref="AE958">IF(COUNTIF('Cost regression results'!$H$7:$H$10,1)=0,EXP(SUMPRODUCT(--B958:AC958,TRANSPOSE('Cost regression results'!$H$3:$H$30)))/(1+EXP(SUMPRODUCT(--B958:AC958,TRANSPOSE('Cost regression results'!$H$3:$H$30)))),1)</f>
        <v>0.11199340456005138</v>
      </c>
      <c r="AF958">
        <f>'cost part 2 bs coef'!AE958</f>
        <v>2585.3976932673054</v>
      </c>
      <c r="AG958">
        <f t="shared" si="14"/>
        <v>289.54748981070895</v>
      </c>
    </row>
    <row r="959" spans="1:33" x14ac:dyDescent="0.3">
      <c r="A959">
        <v>958</v>
      </c>
      <c r="B959" s="15">
        <v>-2.35495733645145</v>
      </c>
      <c r="C959" s="15">
        <v>1.9116897285921599</v>
      </c>
      <c r="D959" s="15">
        <v>3.98867176302825</v>
      </c>
      <c r="E959" s="15">
        <v>2.53055076254038</v>
      </c>
      <c r="F959" s="15">
        <v>0</v>
      </c>
      <c r="G959" s="15">
        <v>0</v>
      </c>
      <c r="H959" s="15">
        <v>0</v>
      </c>
      <c r="I959" s="15">
        <v>0</v>
      </c>
      <c r="J959" s="15">
        <v>4.5647392712794597</v>
      </c>
      <c r="K959" s="15">
        <v>4.1117589242248203</v>
      </c>
      <c r="L959" s="15">
        <v>4.2132861455314297</v>
      </c>
      <c r="M959" s="15">
        <v>2.82414000237811</v>
      </c>
      <c r="N959" s="15">
        <v>2.5925992539271001</v>
      </c>
      <c r="O959" s="15">
        <v>3.9107814131051399</v>
      </c>
      <c r="P959" s="15">
        <v>4.1278148851079299</v>
      </c>
      <c r="Q959" s="15">
        <v>3.8377553508188602</v>
      </c>
      <c r="R959" s="15">
        <v>1.1658236197733201</v>
      </c>
      <c r="S959" s="15">
        <v>0.65376845346286105</v>
      </c>
      <c r="T959" s="15">
        <v>0.21106960221902399</v>
      </c>
      <c r="U959" s="15">
        <v>0.32347970774024498</v>
      </c>
      <c r="V959" s="15">
        <v>0</v>
      </c>
      <c r="W959" s="15">
        <v>0</v>
      </c>
      <c r="X959" s="15">
        <v>1.1356079160903301</v>
      </c>
      <c r="Y959" s="15">
        <v>0.11069597084459699</v>
      </c>
      <c r="Z959" s="15">
        <v>2.50405848344466E-2</v>
      </c>
      <c r="AA959" s="15">
        <v>-0.114687938829427</v>
      </c>
      <c r="AB959" s="15">
        <v>0.10855634617707501</v>
      </c>
      <c r="AC959" s="15">
        <v>0.106788252358046</v>
      </c>
      <c r="AE959">
        <f t="array" ref="AE959">IF(COUNTIF('Cost regression results'!$H$7:$H$10,1)=0,EXP(SUMPRODUCT(--B959:AC959,TRANSPOSE('Cost regression results'!$H$3:$H$30)))/(1+EXP(SUMPRODUCT(--B959:AC959,TRANSPOSE('Cost regression results'!$H$3:$H$30)))),1)</f>
        <v>0.10326923620354468</v>
      </c>
      <c r="AF959">
        <f>'cost part 2 bs coef'!AE959</f>
        <v>2560.6874471070882</v>
      </c>
      <c r="AG959">
        <f t="shared" si="14"/>
        <v>264.4402368187537</v>
      </c>
    </row>
    <row r="960" spans="1:33" x14ac:dyDescent="0.3">
      <c r="A960">
        <v>959</v>
      </c>
      <c r="B960" s="15">
        <v>-2.1683943243672799</v>
      </c>
      <c r="C960" s="15">
        <v>2.2547590696855302</v>
      </c>
      <c r="D960" s="15">
        <v>3.5880548521539901</v>
      </c>
      <c r="E960" s="15">
        <v>2.37007259070382</v>
      </c>
      <c r="F960" s="15">
        <v>0</v>
      </c>
      <c r="G960" s="15">
        <v>0</v>
      </c>
      <c r="H960" s="15">
        <v>0</v>
      </c>
      <c r="I960" s="15">
        <v>0</v>
      </c>
      <c r="J960" s="15">
        <v>4.5905758489519197</v>
      </c>
      <c r="K960" s="15">
        <v>4.7672393117772396</v>
      </c>
      <c r="L960" s="15">
        <v>3.8461789867385998</v>
      </c>
      <c r="M960" s="15">
        <v>2.9596598394718301</v>
      </c>
      <c r="N960" s="15">
        <v>2.2157773871535298</v>
      </c>
      <c r="O960" s="15">
        <v>4.1934213795149597</v>
      </c>
      <c r="P960" s="15">
        <v>4.34931320094966</v>
      </c>
      <c r="Q960" s="15">
        <v>3.8579669307737299</v>
      </c>
      <c r="R960" s="15">
        <v>1.0796569585247999</v>
      </c>
      <c r="S960" s="15">
        <v>0.58271079339091203</v>
      </c>
      <c r="T960" s="15">
        <v>0.11830582561575601</v>
      </c>
      <c r="U960" s="15">
        <v>0.34285599009769002</v>
      </c>
      <c r="V960" s="15">
        <v>0</v>
      </c>
      <c r="W960" s="15">
        <v>0</v>
      </c>
      <c r="X960" s="15">
        <v>1.0202610918380799</v>
      </c>
      <c r="Y960" s="15">
        <v>1.1350322092754399E-2</v>
      </c>
      <c r="Z960" s="15">
        <v>1.98466226171321E-2</v>
      </c>
      <c r="AA960" s="15">
        <v>-0.14750844942781599</v>
      </c>
      <c r="AB960" s="15">
        <v>0.10166443948965399</v>
      </c>
      <c r="AC960" s="15">
        <v>0.14650576606093799</v>
      </c>
      <c r="AE960">
        <f t="array" ref="AE960">IF(COUNTIF('Cost regression results'!$H$7:$H$10,1)=0,EXP(SUMPRODUCT(--B960:AC960,TRANSPOSE('Cost regression results'!$H$3:$H$30)))/(1+EXP(SUMPRODUCT(--B960:AC960,TRANSPOSE('Cost regression results'!$H$3:$H$30)))),1)</f>
        <v>0.11264727027370915</v>
      </c>
      <c r="AF960">
        <f>'cost part 2 bs coef'!AE960</f>
        <v>2481.0072139935364</v>
      </c>
      <c r="AG960">
        <f t="shared" si="14"/>
        <v>279.47869018575204</v>
      </c>
    </row>
    <row r="961" spans="1:33" x14ac:dyDescent="0.3">
      <c r="A961">
        <v>960</v>
      </c>
      <c r="B961" s="15">
        <v>-2.27308134570703</v>
      </c>
      <c r="C961" s="15">
        <v>2.3000378150461298</v>
      </c>
      <c r="D961" s="15">
        <v>3.20605869096326</v>
      </c>
      <c r="E961" s="15">
        <v>2.71608339695505</v>
      </c>
      <c r="F961" s="15">
        <v>0</v>
      </c>
      <c r="G961" s="15">
        <v>0</v>
      </c>
      <c r="H961" s="15">
        <v>0</v>
      </c>
      <c r="I961" s="15">
        <v>0</v>
      </c>
      <c r="J961" s="15">
        <v>4.5602315718890196</v>
      </c>
      <c r="K961" s="15">
        <v>4.1322554537027703</v>
      </c>
      <c r="L961" s="15">
        <v>4.1645863992346301</v>
      </c>
      <c r="M961" s="15">
        <v>3.17491122999773</v>
      </c>
      <c r="N961" s="15">
        <v>2.4963843822062199</v>
      </c>
      <c r="O961" s="15">
        <v>4.1732643738947202</v>
      </c>
      <c r="P961" s="15">
        <v>4.5754472396331902</v>
      </c>
      <c r="Q961" s="15">
        <v>3.7735053545915198</v>
      </c>
      <c r="R961" s="15">
        <v>1.94517484201567</v>
      </c>
      <c r="S961" s="15">
        <v>0.56245996518786701</v>
      </c>
      <c r="T961" s="15">
        <v>0.20009548321527301</v>
      </c>
      <c r="U961" s="15">
        <v>0.208801242297219</v>
      </c>
      <c r="V961" s="15">
        <v>0</v>
      </c>
      <c r="W961" s="15">
        <v>0</v>
      </c>
      <c r="X961" s="15">
        <v>1.0531523113686201</v>
      </c>
      <c r="Y961" s="15">
        <v>9.4753717896763706E-2</v>
      </c>
      <c r="Z961" s="15">
        <v>2.2600108373238201E-2</v>
      </c>
      <c r="AA961" s="15">
        <v>-0.16847426281675101</v>
      </c>
      <c r="AB961" s="15">
        <v>0.137662076273006</v>
      </c>
      <c r="AC961" s="15">
        <v>0.14013544102068101</v>
      </c>
      <c r="AE961">
        <f t="array" ref="AE961">IF(COUNTIF('Cost regression results'!$H$7:$H$10,1)=0,EXP(SUMPRODUCT(--B961:AC961,TRANSPOSE('Cost regression results'!$H$3:$H$30)))/(1+EXP(SUMPRODUCT(--B961:AC961,TRANSPOSE('Cost regression results'!$H$3:$H$30)))),1)</f>
        <v>0.1101895950555225</v>
      </c>
      <c r="AF961">
        <f>'cost part 2 bs coef'!AE961</f>
        <v>2543.2254103810906</v>
      </c>
      <c r="AG961">
        <f t="shared" si="14"/>
        <v>280.23697810480741</v>
      </c>
    </row>
    <row r="962" spans="1:33" x14ac:dyDescent="0.3">
      <c r="A962">
        <v>961</v>
      </c>
      <c r="B962" s="15">
        <v>-2.26565408828808</v>
      </c>
      <c r="C962" s="15">
        <v>1.8660047818635801</v>
      </c>
      <c r="D962" s="15">
        <v>3.4892873665759199</v>
      </c>
      <c r="E962" s="15">
        <v>2.7189983427680899</v>
      </c>
      <c r="F962" s="15">
        <v>0</v>
      </c>
      <c r="G962" s="15">
        <v>0</v>
      </c>
      <c r="H962" s="15">
        <v>0</v>
      </c>
      <c r="I962" s="15">
        <v>0</v>
      </c>
      <c r="J962" s="15">
        <v>5.2944213726370402</v>
      </c>
      <c r="K962" s="15">
        <v>4.17583412024831</v>
      </c>
      <c r="L962" s="15">
        <v>4.1783208778825696</v>
      </c>
      <c r="M962" s="15">
        <v>3.1458186091126201</v>
      </c>
      <c r="N962" s="15">
        <v>2.3396105515154502</v>
      </c>
      <c r="O962" s="15">
        <v>3.9288708275761</v>
      </c>
      <c r="P962" s="15">
        <v>4.3379777521380101</v>
      </c>
      <c r="Q962" s="15">
        <v>3.8557525325211701</v>
      </c>
      <c r="R962" s="15">
        <v>1.4160367980509601</v>
      </c>
      <c r="S962" s="15">
        <v>0.58896165791838095</v>
      </c>
      <c r="T962" s="15">
        <v>0.13769688819748699</v>
      </c>
      <c r="U962" s="15">
        <v>0.27368679210779701</v>
      </c>
      <c r="V962" s="15">
        <v>0</v>
      </c>
      <c r="W962" s="15">
        <v>0</v>
      </c>
      <c r="X962" s="15">
        <v>0.93152072734383895</v>
      </c>
      <c r="Y962" s="15">
        <v>0.101504658649556</v>
      </c>
      <c r="Z962" s="15">
        <v>2.1082281414779198E-2</v>
      </c>
      <c r="AA962" s="15">
        <v>-0.12937078095499099</v>
      </c>
      <c r="AB962" s="15">
        <v>0.13240574318328299</v>
      </c>
      <c r="AC962" s="15">
        <v>7.2230770505959205E-2</v>
      </c>
      <c r="AE962">
        <f t="array" ref="AE962">IF(COUNTIF('Cost regression results'!$H$7:$H$10,1)=0,EXP(SUMPRODUCT(--B962:AC962,TRANSPOSE('Cost regression results'!$H$3:$H$30)))/(1+EXP(SUMPRODUCT(--B962:AC962,TRANSPOSE('Cost regression results'!$H$3:$H$30)))),1)</f>
        <v>0.10501396278253312</v>
      </c>
      <c r="AF962">
        <f>'cost part 2 bs coef'!AE962</f>
        <v>2602.2197537748884</v>
      </c>
      <c r="AG962">
        <f t="shared" si="14"/>
        <v>273.26940837488866</v>
      </c>
    </row>
    <row r="963" spans="1:33" x14ac:dyDescent="0.3">
      <c r="A963">
        <v>962</v>
      </c>
      <c r="B963" s="15">
        <v>-2.2389112262607398</v>
      </c>
      <c r="C963" s="15">
        <v>1.9418284471419101</v>
      </c>
      <c r="D963" s="15">
        <v>3.5978747521279399</v>
      </c>
      <c r="E963" s="15">
        <v>2.8570431709059099</v>
      </c>
      <c r="F963" s="15">
        <v>0</v>
      </c>
      <c r="G963" s="15">
        <v>0</v>
      </c>
      <c r="H963" s="15">
        <v>0</v>
      </c>
      <c r="I963" s="15">
        <v>0</v>
      </c>
      <c r="J963" s="15">
        <v>5.0793093027883396</v>
      </c>
      <c r="K963" s="15">
        <v>4.4489027823333398</v>
      </c>
      <c r="L963" s="15">
        <v>4.70233005887565</v>
      </c>
      <c r="M963" s="15">
        <v>2.8566277270469498</v>
      </c>
      <c r="N963" s="15">
        <v>2.4263937546277501</v>
      </c>
      <c r="O963" s="15">
        <v>3.8878026538827801</v>
      </c>
      <c r="P963" s="15">
        <v>4.6278112608647604</v>
      </c>
      <c r="Q963" s="15">
        <v>3.7643647851676199</v>
      </c>
      <c r="R963" s="15">
        <v>1.3734016321973199</v>
      </c>
      <c r="S963" s="15">
        <v>0.44346832852399298</v>
      </c>
      <c r="T963" s="15">
        <v>8.1491179714985401E-2</v>
      </c>
      <c r="U963" s="15">
        <v>0.28826159876681101</v>
      </c>
      <c r="V963" s="15">
        <v>0</v>
      </c>
      <c r="W963" s="15">
        <v>0</v>
      </c>
      <c r="X963" s="15">
        <v>0.97958182964338802</v>
      </c>
      <c r="Y963" s="15">
        <v>0.103780994053999</v>
      </c>
      <c r="Z963" s="15">
        <v>2.34758557781597E-2</v>
      </c>
      <c r="AA963" s="15">
        <v>-0.12158595970017</v>
      </c>
      <c r="AB963" s="15">
        <v>0.11069067405671</v>
      </c>
      <c r="AC963" s="15">
        <v>0.104256018245088</v>
      </c>
      <c r="AE963">
        <f t="array" ref="AE963">IF(COUNTIF('Cost regression results'!$H$7:$H$10,1)=0,EXP(SUMPRODUCT(--B963:AC963,TRANSPOSE('Cost regression results'!$H$3:$H$30)))/(1+EXP(SUMPRODUCT(--B963:AC963,TRANSPOSE('Cost regression results'!$H$3:$H$30)))),1)</f>
        <v>0.10212318092489232</v>
      </c>
      <c r="AF963">
        <f>'cost part 2 bs coef'!AE963</f>
        <v>2394.2149071734079</v>
      </c>
      <c r="AG963">
        <f t="shared" ref="AG963:AG1001" si="15">AE963*AF963</f>
        <v>244.50484213834423</v>
      </c>
    </row>
    <row r="964" spans="1:33" x14ac:dyDescent="0.3">
      <c r="A964">
        <v>963</v>
      </c>
      <c r="B964" s="15">
        <v>-2.2143342966413502</v>
      </c>
      <c r="C964" s="15">
        <v>1.9178455903059599</v>
      </c>
      <c r="D964" s="15">
        <v>3.2813652715492601</v>
      </c>
      <c r="E964" s="15">
        <v>2.8120141870721702</v>
      </c>
      <c r="F964" s="15">
        <v>0</v>
      </c>
      <c r="G964" s="15">
        <v>0</v>
      </c>
      <c r="H964" s="15">
        <v>0</v>
      </c>
      <c r="I964" s="15">
        <v>0</v>
      </c>
      <c r="J964" s="15">
        <v>4.8253297640476402</v>
      </c>
      <c r="K964" s="15">
        <v>4.56615037381198</v>
      </c>
      <c r="L964" s="15">
        <v>4.3964908886374499</v>
      </c>
      <c r="M964" s="15">
        <v>3.0863031286137601</v>
      </c>
      <c r="N964" s="15">
        <v>2.5270215360240802</v>
      </c>
      <c r="O964" s="15">
        <v>4.1146738589686898</v>
      </c>
      <c r="P964" s="15">
        <v>5.0029402636709399</v>
      </c>
      <c r="Q964" s="15">
        <v>3.7108365202784799</v>
      </c>
      <c r="R964" s="15">
        <v>1.5087855748260699</v>
      </c>
      <c r="S964" s="15">
        <v>0.54812226293097399</v>
      </c>
      <c r="T964" s="15">
        <v>0.16020698998070501</v>
      </c>
      <c r="U964" s="15">
        <v>0.24059188117093699</v>
      </c>
      <c r="V964" s="15">
        <v>0</v>
      </c>
      <c r="W964" s="15">
        <v>0</v>
      </c>
      <c r="X964" s="15">
        <v>1.01000095085645</v>
      </c>
      <c r="Y964" s="15">
        <v>9.8707008044458505E-2</v>
      </c>
      <c r="Z964" s="15">
        <v>1.7775473302726701E-2</v>
      </c>
      <c r="AA964" s="15">
        <v>-0.19040372267087299</v>
      </c>
      <c r="AB964" s="15">
        <v>0.12669402303173799</v>
      </c>
      <c r="AC964" s="15">
        <v>7.70089288900008E-2</v>
      </c>
      <c r="AE964">
        <f t="array" ref="AE964">IF(COUNTIF('Cost regression results'!$H$7:$H$10,1)=0,EXP(SUMPRODUCT(--B964:AC964,TRANSPOSE('Cost regression results'!$H$3:$H$30)))/(1+EXP(SUMPRODUCT(--B964:AC964,TRANSPOSE('Cost regression results'!$H$3:$H$30)))),1)</f>
        <v>0.11238873844323055</v>
      </c>
      <c r="AF964">
        <f>'cost part 2 bs coef'!AE964</f>
        <v>2533.7638739991653</v>
      </c>
      <c r="AG964">
        <f t="shared" si="15"/>
        <v>284.76652531179877</v>
      </c>
    </row>
    <row r="965" spans="1:33" x14ac:dyDescent="0.3">
      <c r="A965">
        <v>964</v>
      </c>
      <c r="B965" s="15">
        <v>-2.16243326530559</v>
      </c>
      <c r="C965" s="15">
        <v>2.2742995919028299</v>
      </c>
      <c r="D965" s="15">
        <v>3.1577120968764998</v>
      </c>
      <c r="E965" s="15">
        <v>2.9182206766607601</v>
      </c>
      <c r="F965" s="15">
        <v>0</v>
      </c>
      <c r="G965" s="15">
        <v>0</v>
      </c>
      <c r="H965" s="15">
        <v>0</v>
      </c>
      <c r="I965" s="15">
        <v>0</v>
      </c>
      <c r="J965" s="15">
        <v>4.5328990940722003</v>
      </c>
      <c r="K965" s="15">
        <v>4.7114586420988704</v>
      </c>
      <c r="L965" s="15">
        <v>4.1389775132967399</v>
      </c>
      <c r="M965" s="15">
        <v>3.0677987834943998</v>
      </c>
      <c r="N965" s="15">
        <v>2.2867690193416399</v>
      </c>
      <c r="O965" s="15">
        <v>4.0468174793224101</v>
      </c>
      <c r="P965" s="15">
        <v>4.4318162821969</v>
      </c>
      <c r="Q965" s="15">
        <v>3.7363491467471102</v>
      </c>
      <c r="R965" s="15">
        <v>1.73422782109158</v>
      </c>
      <c r="S965" s="15">
        <v>0.54806799064047396</v>
      </c>
      <c r="T965" s="15">
        <v>0.18530541055192501</v>
      </c>
      <c r="U965" s="15">
        <v>0.24369969937337099</v>
      </c>
      <c r="V965" s="15">
        <v>0</v>
      </c>
      <c r="W965" s="15">
        <v>0</v>
      </c>
      <c r="X965" s="15">
        <v>0.97990168442627501</v>
      </c>
      <c r="Y965" s="15">
        <v>3.7394056819312099E-2</v>
      </c>
      <c r="Z965" s="15">
        <v>1.9897248124734101E-2</v>
      </c>
      <c r="AA965" s="15">
        <v>-0.18495884573779001</v>
      </c>
      <c r="AB965" s="15">
        <v>9.1144033266899196E-2</v>
      </c>
      <c r="AC965" s="15">
        <v>4.9157158979404501E-2</v>
      </c>
      <c r="AE965">
        <f t="array" ref="AE965">IF(COUNTIF('Cost regression results'!$H$7:$H$10,1)=0,EXP(SUMPRODUCT(--B965:AC965,TRANSPOSE('Cost regression results'!$H$3:$H$30)))/(1+EXP(SUMPRODUCT(--B965:AC965,TRANSPOSE('Cost regression results'!$H$3:$H$30)))),1)</f>
        <v>0.12014519514739322</v>
      </c>
      <c r="AF965">
        <f>'cost part 2 bs coef'!AE965</f>
        <v>2482.7323162777229</v>
      </c>
      <c r="AG965">
        <f t="shared" si="15"/>
        <v>298.28835863792659</v>
      </c>
    </row>
    <row r="966" spans="1:33" x14ac:dyDescent="0.3">
      <c r="A966">
        <v>965</v>
      </c>
      <c r="B966" s="15">
        <v>-2.2639462755403001</v>
      </c>
      <c r="C966" s="15">
        <v>2.1883278692698598</v>
      </c>
      <c r="D966" s="15">
        <v>3.34422292244358</v>
      </c>
      <c r="E966" s="15">
        <v>2.74143021313066</v>
      </c>
      <c r="F966" s="15">
        <v>0</v>
      </c>
      <c r="G966" s="15">
        <v>0</v>
      </c>
      <c r="H966" s="15">
        <v>0</v>
      </c>
      <c r="I966" s="15">
        <v>0</v>
      </c>
      <c r="J966" s="15">
        <v>5.01020979972012</v>
      </c>
      <c r="K966" s="15">
        <v>4.4786499413996603</v>
      </c>
      <c r="L966" s="15">
        <v>4.3965837612907102</v>
      </c>
      <c r="M966" s="15">
        <v>2.7238361090770402</v>
      </c>
      <c r="N966" s="15">
        <v>2.54094181464755</v>
      </c>
      <c r="O966" s="15">
        <v>4.1146693492123703</v>
      </c>
      <c r="P966" s="15">
        <v>3.7230978118523299</v>
      </c>
      <c r="Q966" s="15">
        <v>3.9140548631730501</v>
      </c>
      <c r="R966" s="15">
        <v>1.31324331416778</v>
      </c>
      <c r="S966" s="15">
        <v>0.54424078312791702</v>
      </c>
      <c r="T966" s="15">
        <v>0.12010750321923799</v>
      </c>
      <c r="U966" s="15">
        <v>0.23206083725399801</v>
      </c>
      <c r="V966" s="15">
        <v>0</v>
      </c>
      <c r="W966" s="15">
        <v>0</v>
      </c>
      <c r="X966" s="15">
        <v>1.03611276792138</v>
      </c>
      <c r="Y966" s="15">
        <v>6.04020997682298E-2</v>
      </c>
      <c r="Z966" s="15">
        <v>2.3796688569964201E-2</v>
      </c>
      <c r="AA966" s="15">
        <v>-0.125695706630191</v>
      </c>
      <c r="AB966" s="15">
        <v>0.13354120570312</v>
      </c>
      <c r="AC966" s="15">
        <v>8.53928168370236E-2</v>
      </c>
      <c r="AE966">
        <f t="array" ref="AE966">IF(COUNTIF('Cost regression results'!$H$7:$H$10,1)=0,EXP(SUMPRODUCT(--B966:AC966,TRANSPOSE('Cost regression results'!$H$3:$H$30)))/(1+EXP(SUMPRODUCT(--B966:AC966,TRANSPOSE('Cost regression results'!$H$3:$H$30)))),1)</f>
        <v>0.10335443483625074</v>
      </c>
      <c r="AF966">
        <f>'cost part 2 bs coef'!AE966</f>
        <v>2546.1242498721031</v>
      </c>
      <c r="AG966">
        <f t="shared" si="15"/>
        <v>263.15323286840407</v>
      </c>
    </row>
    <row r="967" spans="1:33" x14ac:dyDescent="0.3">
      <c r="A967">
        <v>966</v>
      </c>
      <c r="B967" s="15">
        <v>-2.25556073750686</v>
      </c>
      <c r="C967" s="15">
        <v>2.0103274571957801</v>
      </c>
      <c r="D967" s="15">
        <v>4.0694022834973502</v>
      </c>
      <c r="E967" s="15">
        <v>2.9862455424105301</v>
      </c>
      <c r="F967" s="15">
        <v>0</v>
      </c>
      <c r="G967" s="15">
        <v>0</v>
      </c>
      <c r="H967" s="15">
        <v>0</v>
      </c>
      <c r="I967" s="15">
        <v>0</v>
      </c>
      <c r="J967" s="15">
        <v>5.2236965349061801</v>
      </c>
      <c r="K967" s="15">
        <v>4.5109150252722303</v>
      </c>
      <c r="L967" s="15">
        <v>4.5135263821115297</v>
      </c>
      <c r="M967" s="15">
        <v>3.0129446097206798</v>
      </c>
      <c r="N967" s="15">
        <v>2.5343754697160699</v>
      </c>
      <c r="O967" s="15">
        <v>4.1551329800436099</v>
      </c>
      <c r="P967" s="15">
        <v>4.6397014089180102</v>
      </c>
      <c r="Q967" s="15">
        <v>3.7071405542048099</v>
      </c>
      <c r="R967" s="15">
        <v>1.9130568867561599</v>
      </c>
      <c r="S967" s="15">
        <v>0.57745892211625804</v>
      </c>
      <c r="T967" s="15">
        <v>0.16341198662493001</v>
      </c>
      <c r="U967" s="15">
        <v>0.191393193400413</v>
      </c>
      <c r="V967" s="15">
        <v>0</v>
      </c>
      <c r="W967" s="15">
        <v>0</v>
      </c>
      <c r="X967" s="15">
        <v>0.94245916350070202</v>
      </c>
      <c r="Y967" s="15">
        <v>9.3187739848541895E-2</v>
      </c>
      <c r="Z967" s="15">
        <v>2.23488380375929E-2</v>
      </c>
      <c r="AA967" s="15">
        <v>-0.145682318247361</v>
      </c>
      <c r="AB967" s="15">
        <v>0.116328751235012</v>
      </c>
      <c r="AC967" s="15">
        <v>0.14474623689395699</v>
      </c>
      <c r="AE967">
        <f t="array" ref="AE967">IF(COUNTIF('Cost regression results'!$H$7:$H$10,1)=0,EXP(SUMPRODUCT(--B967:AC967,TRANSPOSE('Cost regression results'!$H$3:$H$30)))/(1+EXP(SUMPRODUCT(--B967:AC967,TRANSPOSE('Cost regression results'!$H$3:$H$30)))),1)</f>
        <v>0.10834169309123083</v>
      </c>
      <c r="AF967">
        <f>'cost part 2 bs coef'!AE967</f>
        <v>2570.0984097932419</v>
      </c>
      <c r="AG967">
        <f t="shared" si="15"/>
        <v>278.44881312807985</v>
      </c>
    </row>
    <row r="968" spans="1:33" x14ac:dyDescent="0.3">
      <c r="A968">
        <v>967</v>
      </c>
      <c r="B968" s="15">
        <v>-2.2281456433218199</v>
      </c>
      <c r="C968" s="15">
        <v>2.1077245259142998</v>
      </c>
      <c r="D968" s="15">
        <v>3.5972009920668699</v>
      </c>
      <c r="E968" s="15">
        <v>2.4884150313248998</v>
      </c>
      <c r="F968" s="15">
        <v>0</v>
      </c>
      <c r="G968" s="15">
        <v>0</v>
      </c>
      <c r="H968" s="15">
        <v>0</v>
      </c>
      <c r="I968" s="15">
        <v>0</v>
      </c>
      <c r="J968" s="15">
        <v>5.0111124704980199</v>
      </c>
      <c r="K968" s="15">
        <v>4.1307128473697796</v>
      </c>
      <c r="L968" s="15">
        <v>4.2006791594719903</v>
      </c>
      <c r="M968" s="15">
        <v>2.6966278354923601</v>
      </c>
      <c r="N968" s="15">
        <v>2.2138489353011801</v>
      </c>
      <c r="O968" s="15">
        <v>3.95443204127228</v>
      </c>
      <c r="P968" s="15">
        <v>4.7180599037324198</v>
      </c>
      <c r="Q968" s="15">
        <v>3.8769710163447102</v>
      </c>
      <c r="R968" s="15">
        <v>0.965477910297457</v>
      </c>
      <c r="S968" s="15">
        <v>0.59081551534476695</v>
      </c>
      <c r="T968" s="15">
        <v>0.19418941213559501</v>
      </c>
      <c r="U968" s="15">
        <v>0.25893368202231498</v>
      </c>
      <c r="V968" s="15">
        <v>0</v>
      </c>
      <c r="W968" s="15">
        <v>0</v>
      </c>
      <c r="X968" s="15">
        <v>0.91064785191082398</v>
      </c>
      <c r="Y968" s="15">
        <v>7.7200594473235004E-2</v>
      </c>
      <c r="Z968" s="15">
        <v>2.3007182418699802E-2</v>
      </c>
      <c r="AA968" s="15">
        <v>-0.224342976352603</v>
      </c>
      <c r="AB968" s="15">
        <v>0.14900136905351799</v>
      </c>
      <c r="AC968" s="15">
        <v>7.7957357239297795E-2</v>
      </c>
      <c r="AE968">
        <f t="array" ref="AE968">IF(COUNTIF('Cost regression results'!$H$7:$H$10,1)=0,EXP(SUMPRODUCT(--B968:AC968,TRANSPOSE('Cost regression results'!$H$3:$H$30)))/(1+EXP(SUMPRODUCT(--B968:AC968,TRANSPOSE('Cost regression results'!$H$3:$H$30)))),1)</f>
        <v>0.11404619155724854</v>
      </c>
      <c r="AF968">
        <f>'cost part 2 bs coef'!AE968</f>
        <v>2546.8805090760738</v>
      </c>
      <c r="AG968">
        <f t="shared" si="15"/>
        <v>290.46202241151263</v>
      </c>
    </row>
    <row r="969" spans="1:33" x14ac:dyDescent="0.3">
      <c r="A969">
        <v>968</v>
      </c>
      <c r="B969" s="15">
        <v>-2.21080927853103</v>
      </c>
      <c r="C969" s="15">
        <v>2.1571307271698701</v>
      </c>
      <c r="D969" s="15">
        <v>3.6261752549415398</v>
      </c>
      <c r="E969" s="15">
        <v>2.4610047249992699</v>
      </c>
      <c r="F969" s="15">
        <v>0</v>
      </c>
      <c r="G969" s="15">
        <v>0</v>
      </c>
      <c r="H969" s="15">
        <v>0</v>
      </c>
      <c r="I969" s="15">
        <v>0</v>
      </c>
      <c r="J969" s="15">
        <v>4.8589490984930599</v>
      </c>
      <c r="K969" s="15">
        <v>4.2288052500399802</v>
      </c>
      <c r="L969" s="15">
        <v>4.5680456089165</v>
      </c>
      <c r="M969" s="15">
        <v>2.8546573494337699</v>
      </c>
      <c r="N969" s="15">
        <v>2.4610252154021</v>
      </c>
      <c r="O969" s="15">
        <v>4.2959299294237603</v>
      </c>
      <c r="P969" s="15">
        <v>4.9937606408037603</v>
      </c>
      <c r="Q969" s="15">
        <v>3.8583044798709101</v>
      </c>
      <c r="R969" s="15">
        <v>1.3217990181210499</v>
      </c>
      <c r="S969" s="15">
        <v>0.71448217057909102</v>
      </c>
      <c r="T969" s="15">
        <v>0.169304148503299</v>
      </c>
      <c r="U969" s="15">
        <v>0.28988648692021202</v>
      </c>
      <c r="V969" s="15">
        <v>0</v>
      </c>
      <c r="W969" s="15">
        <v>0</v>
      </c>
      <c r="X969" s="15">
        <v>0.90965899099235503</v>
      </c>
      <c r="Y969" s="15">
        <v>9.4208338513845705E-2</v>
      </c>
      <c r="Z969" s="15">
        <v>2.1232459965962E-2</v>
      </c>
      <c r="AA969" s="15">
        <v>-0.14221325214639199</v>
      </c>
      <c r="AB969" s="15">
        <v>3.5498423480731303E-2</v>
      </c>
      <c r="AC969" s="15">
        <v>9.6287155758460793E-2</v>
      </c>
      <c r="AE969">
        <f t="array" ref="AE969">IF(COUNTIF('Cost regression results'!$H$7:$H$10,1)=0,EXP(SUMPRODUCT(--B969:AC969,TRANSPOSE('Cost regression results'!$H$3:$H$30)))/(1+EXP(SUMPRODUCT(--B969:AC969,TRANSPOSE('Cost regression results'!$H$3:$H$30)))),1)</f>
        <v>0.11341052489998726</v>
      </c>
      <c r="AF969">
        <f>'cost part 2 bs coef'!AE969</f>
        <v>2531.205573238376</v>
      </c>
      <c r="AG969">
        <f t="shared" si="15"/>
        <v>287.06535269073737</v>
      </c>
    </row>
    <row r="970" spans="1:33" x14ac:dyDescent="0.3">
      <c r="A970">
        <v>969</v>
      </c>
      <c r="B970" s="15">
        <v>-2.14463052638727</v>
      </c>
      <c r="C970" s="15">
        <v>1.8288513825802899</v>
      </c>
      <c r="D970" s="15">
        <v>3.0824929365929901</v>
      </c>
      <c r="E970" s="15">
        <v>2.8117854328171599</v>
      </c>
      <c r="F970" s="15">
        <v>0</v>
      </c>
      <c r="G970" s="15">
        <v>0</v>
      </c>
      <c r="H970" s="15">
        <v>0</v>
      </c>
      <c r="I970" s="15">
        <v>0</v>
      </c>
      <c r="J970" s="15">
        <v>5.1516370578885802</v>
      </c>
      <c r="K970" s="15">
        <v>4.3633182365816197</v>
      </c>
      <c r="L970" s="15">
        <v>4.3464518757902297</v>
      </c>
      <c r="M970" s="15">
        <v>2.5975845892326799</v>
      </c>
      <c r="N970" s="15">
        <v>2.40157937861236</v>
      </c>
      <c r="O970" s="15">
        <v>4.1086855366984496</v>
      </c>
      <c r="P970" s="15">
        <v>4.1006684538560298</v>
      </c>
      <c r="Q970" s="15">
        <v>3.8836782881343899</v>
      </c>
      <c r="R970" s="15">
        <v>1.4659570080834801</v>
      </c>
      <c r="S970" s="15">
        <v>0.56211736233658405</v>
      </c>
      <c r="T970" s="15">
        <v>0.162375958730478</v>
      </c>
      <c r="U970" s="15">
        <v>0.20333057469246599</v>
      </c>
      <c r="V970" s="15">
        <v>0</v>
      </c>
      <c r="W970" s="15">
        <v>0</v>
      </c>
      <c r="X970" s="15">
        <v>0.96560215979033204</v>
      </c>
      <c r="Y970" s="15">
        <v>0.104879996787016</v>
      </c>
      <c r="Z970" s="15">
        <v>1.8808627533705699E-2</v>
      </c>
      <c r="AA970" s="15">
        <v>-0.23727921871124499</v>
      </c>
      <c r="AB970" s="15">
        <v>0.10156153163861401</v>
      </c>
      <c r="AC970" s="15">
        <v>0.103347387704411</v>
      </c>
      <c r="AE970">
        <f t="array" ref="AE970">IF(COUNTIF('Cost regression results'!$H$7:$H$10,1)=0,EXP(SUMPRODUCT(--B970:AC970,TRANSPOSE('Cost regression results'!$H$3:$H$30)))/(1+EXP(SUMPRODUCT(--B970:AC970,TRANSPOSE('Cost regression results'!$H$3:$H$30)))),1)</f>
        <v>0.11968456798137429</v>
      </c>
      <c r="AF970">
        <f>'cost part 2 bs coef'!AE970</f>
        <v>2477.7148473240809</v>
      </c>
      <c r="AG970">
        <f t="shared" si="15"/>
        <v>296.54423108301938</v>
      </c>
    </row>
    <row r="971" spans="1:33" x14ac:dyDescent="0.3">
      <c r="A971">
        <v>970</v>
      </c>
      <c r="B971" s="15">
        <v>-2.0768986294218998</v>
      </c>
      <c r="C971" s="15">
        <v>2.1248252407954</v>
      </c>
      <c r="D971" s="15">
        <v>3.12277215666353</v>
      </c>
      <c r="E971" s="15">
        <v>2.80337931731684</v>
      </c>
      <c r="F971" s="15">
        <v>0</v>
      </c>
      <c r="G971" s="15">
        <v>0</v>
      </c>
      <c r="H971" s="15">
        <v>0</v>
      </c>
      <c r="I971" s="15">
        <v>0</v>
      </c>
      <c r="J971" s="15">
        <v>5.2924798208185599</v>
      </c>
      <c r="K971" s="15">
        <v>4.6875503967440304</v>
      </c>
      <c r="L971" s="15">
        <v>4.2522032314453799</v>
      </c>
      <c r="M971" s="15">
        <v>3.28768282934083</v>
      </c>
      <c r="N971" s="15">
        <v>2.5388776797368302</v>
      </c>
      <c r="O971" s="15">
        <v>3.79603707196565</v>
      </c>
      <c r="P971" s="15">
        <v>4.13545571516305</v>
      </c>
      <c r="Q971" s="15">
        <v>3.75124247489611</v>
      </c>
      <c r="R971" s="15">
        <v>1.3306631061932099</v>
      </c>
      <c r="S971" s="15">
        <v>0.70174165604409</v>
      </c>
      <c r="T971" s="15">
        <v>5.2993753028705202E-2</v>
      </c>
      <c r="U971" s="15">
        <v>0.21458189681745801</v>
      </c>
      <c r="V971" s="15">
        <v>0</v>
      </c>
      <c r="W971" s="15">
        <v>0</v>
      </c>
      <c r="X971" s="15">
        <v>1.04926972744612</v>
      </c>
      <c r="Y971" s="15">
        <v>-4.8845292713474398E-4</v>
      </c>
      <c r="Z971" s="15">
        <v>2.4107160118916501E-2</v>
      </c>
      <c r="AA971" s="15">
        <v>-0.19340010683939901</v>
      </c>
      <c r="AB971" s="15">
        <v>0.10925552094285899</v>
      </c>
      <c r="AC971" s="15">
        <v>0.109012670452883</v>
      </c>
      <c r="AE971">
        <f t="array" ref="AE971">IF(COUNTIF('Cost regression results'!$H$7:$H$10,1)=0,EXP(SUMPRODUCT(--B971:AC971,TRANSPOSE('Cost regression results'!$H$3:$H$30)))/(1+EXP(SUMPRODUCT(--B971:AC971,TRANSPOSE('Cost regression results'!$H$3:$H$30)))),1)</f>
        <v>0.11498734266291247</v>
      </c>
      <c r="AF971">
        <f>'cost part 2 bs coef'!AE971</f>
        <v>2503.7589168952268</v>
      </c>
      <c r="AG971">
        <f t="shared" si="15"/>
        <v>287.90058452235399</v>
      </c>
    </row>
    <row r="972" spans="1:33" x14ac:dyDescent="0.3">
      <c r="A972">
        <v>971</v>
      </c>
      <c r="B972" s="15">
        <v>-2.2384855328058402</v>
      </c>
      <c r="C972" s="15">
        <v>2.1726845782490498</v>
      </c>
      <c r="D972" s="15">
        <v>3.3471215105686301</v>
      </c>
      <c r="E972" s="15">
        <v>2.5562012406525998</v>
      </c>
      <c r="F972" s="15">
        <v>0</v>
      </c>
      <c r="G972" s="15">
        <v>0</v>
      </c>
      <c r="H972" s="15">
        <v>0</v>
      </c>
      <c r="I972" s="15">
        <v>0</v>
      </c>
      <c r="J972" s="15">
        <v>4.7694296341333704</v>
      </c>
      <c r="K972" s="15">
        <v>4.6632506274178702</v>
      </c>
      <c r="L972" s="15">
        <v>4.0804932777295004</v>
      </c>
      <c r="M972" s="15">
        <v>2.58139180231669</v>
      </c>
      <c r="N972" s="15">
        <v>2.3860912257520801</v>
      </c>
      <c r="O972" s="15">
        <v>4.2086529089273803</v>
      </c>
      <c r="P972" s="15">
        <v>4.5835428110415997</v>
      </c>
      <c r="Q972" s="15">
        <v>3.91679904299852</v>
      </c>
      <c r="R972" s="15">
        <v>1.9768740422687201</v>
      </c>
      <c r="S972" s="15">
        <v>0.65921936498670897</v>
      </c>
      <c r="T972" s="15">
        <v>0.11384451376151</v>
      </c>
      <c r="U972" s="15">
        <v>0.27384186051818998</v>
      </c>
      <c r="V972" s="15">
        <v>0</v>
      </c>
      <c r="W972" s="15">
        <v>0</v>
      </c>
      <c r="X972" s="15">
        <v>1.05250382940999</v>
      </c>
      <c r="Y972" s="15">
        <v>6.4655671097843204E-2</v>
      </c>
      <c r="Z972" s="15">
        <v>1.95318014725171E-2</v>
      </c>
      <c r="AA972" s="15">
        <v>-0.109201590049187</v>
      </c>
      <c r="AB972" s="15">
        <v>0.113719332710737</v>
      </c>
      <c r="AC972" s="15">
        <v>8.2330469981415896E-2</v>
      </c>
      <c r="AE972">
        <f t="array" ref="AE972">IF(COUNTIF('Cost regression results'!$H$7:$H$10,1)=0,EXP(SUMPRODUCT(--B972:AC972,TRANSPOSE('Cost regression results'!$H$3:$H$30)))/(1+EXP(SUMPRODUCT(--B972:AC972,TRANSPOSE('Cost regression results'!$H$3:$H$30)))),1)</f>
        <v>0.10542836367623876</v>
      </c>
      <c r="AF972">
        <f>'cost part 2 bs coef'!AE972</f>
        <v>2631.9338582873506</v>
      </c>
      <c r="AG972">
        <f t="shared" si="15"/>
        <v>277.48047998332504</v>
      </c>
    </row>
    <row r="973" spans="1:33" x14ac:dyDescent="0.3">
      <c r="A973">
        <v>972</v>
      </c>
      <c r="B973" s="15">
        <v>-2.1686253574408298</v>
      </c>
      <c r="C973" s="15">
        <v>2.1616756145937099</v>
      </c>
      <c r="D973" s="15">
        <v>3.2208103384287599</v>
      </c>
      <c r="E973" s="15">
        <v>2.8849357625518599</v>
      </c>
      <c r="F973" s="15">
        <v>0</v>
      </c>
      <c r="G973" s="15">
        <v>0</v>
      </c>
      <c r="H973" s="15">
        <v>0</v>
      </c>
      <c r="I973" s="15">
        <v>0</v>
      </c>
      <c r="J973" s="15">
        <v>4.9429760344528102</v>
      </c>
      <c r="K973" s="15">
        <v>4.36494460661378</v>
      </c>
      <c r="L973" s="15">
        <v>4.58945986355047</v>
      </c>
      <c r="M973" s="15">
        <v>3.0926892773566701</v>
      </c>
      <c r="N973" s="15">
        <v>2.4275628892524099</v>
      </c>
      <c r="O973" s="15">
        <v>3.9081374801482802</v>
      </c>
      <c r="P973" s="15">
        <v>3.8359715419465399</v>
      </c>
      <c r="Q973" s="15">
        <v>3.95716586003938</v>
      </c>
      <c r="R973" s="15">
        <v>1.8786530839562601</v>
      </c>
      <c r="S973" s="15">
        <v>0.52103149195573595</v>
      </c>
      <c r="T973" s="15">
        <v>0.125566443461402</v>
      </c>
      <c r="U973" s="15">
        <v>0.30778486220401902</v>
      </c>
      <c r="V973" s="15">
        <v>0</v>
      </c>
      <c r="W973" s="15">
        <v>0</v>
      </c>
      <c r="X973" s="15">
        <v>1.05040208364204</v>
      </c>
      <c r="Y973" s="15">
        <v>0.11185331797832999</v>
      </c>
      <c r="Z973" s="15">
        <v>2.1875815216174599E-2</v>
      </c>
      <c r="AA973" s="15">
        <v>-0.16488957702203799</v>
      </c>
      <c r="AB973" s="15">
        <v>6.6276107051134098E-2</v>
      </c>
      <c r="AC973" s="15">
        <v>4.2970613219281598E-2</v>
      </c>
      <c r="AE973">
        <f t="array" ref="AE973">IF(COUNTIF('Cost regression results'!$H$7:$H$10,1)=0,EXP(SUMPRODUCT(--B973:AC973,TRANSPOSE('Cost regression results'!$H$3:$H$30)))/(1+EXP(SUMPRODUCT(--B973:AC973,TRANSPOSE('Cost regression results'!$H$3:$H$30)))),1)</f>
        <v>0.11320916828853519</v>
      </c>
      <c r="AF973">
        <f>'cost part 2 bs coef'!AE973</f>
        <v>2517.4136656805395</v>
      </c>
      <c r="AG973">
        <f t="shared" si="15"/>
        <v>284.99430732988645</v>
      </c>
    </row>
    <row r="974" spans="1:33" x14ac:dyDescent="0.3">
      <c r="A974">
        <v>973</v>
      </c>
      <c r="B974" s="15">
        <v>-2.3024587714173701</v>
      </c>
      <c r="C974" s="15">
        <v>2.0315793163964999</v>
      </c>
      <c r="D974" s="15">
        <v>3.51464966122778</v>
      </c>
      <c r="E974" s="15">
        <v>2.73986524976943</v>
      </c>
      <c r="F974" s="15">
        <v>0</v>
      </c>
      <c r="G974" s="15">
        <v>0</v>
      </c>
      <c r="H974" s="15">
        <v>0</v>
      </c>
      <c r="I974" s="15">
        <v>0</v>
      </c>
      <c r="J974" s="15">
        <v>4.8975303589141204</v>
      </c>
      <c r="K974" s="15">
        <v>4.9095555181260497</v>
      </c>
      <c r="L974" s="15">
        <v>4.5568607600590996</v>
      </c>
      <c r="M974" s="15">
        <v>2.5580145229066602</v>
      </c>
      <c r="N974" s="15">
        <v>2.4398164122195598</v>
      </c>
      <c r="O974" s="15">
        <v>3.9102646468853299</v>
      </c>
      <c r="P974" s="15">
        <v>4.1273063418565297</v>
      </c>
      <c r="Q974" s="15">
        <v>4.0535145797728704</v>
      </c>
      <c r="R974" s="15">
        <v>1.78893512361075</v>
      </c>
      <c r="S974" s="15">
        <v>0.54899570580186197</v>
      </c>
      <c r="T974" s="15">
        <v>0.24559905769332399</v>
      </c>
      <c r="U974" s="15">
        <v>0.26565879993385999</v>
      </c>
      <c r="V974" s="15">
        <v>0</v>
      </c>
      <c r="W974" s="15">
        <v>0</v>
      </c>
      <c r="X974" s="15">
        <v>1.0426424450398299</v>
      </c>
      <c r="Y974" s="15">
        <v>4.36981552922674E-2</v>
      </c>
      <c r="Z974" s="15">
        <v>2.3251016027916401E-2</v>
      </c>
      <c r="AA974" s="15">
        <v>-0.215113713168266</v>
      </c>
      <c r="AB974" s="15">
        <v>0.13651342325538601</v>
      </c>
      <c r="AC974" s="15">
        <v>0.10901557623946</v>
      </c>
      <c r="AE974">
        <f t="array" ref="AE974">IF(COUNTIF('Cost regression results'!$H$7:$H$10,1)=0,EXP(SUMPRODUCT(--B974:AC974,TRANSPOSE('Cost regression results'!$H$3:$H$30)))/(1+EXP(SUMPRODUCT(--B974:AC974,TRANSPOSE('Cost regression results'!$H$3:$H$30)))),1)</f>
        <v>0.11173546654234581</v>
      </c>
      <c r="AF974">
        <f>'cost part 2 bs coef'!AE974</f>
        <v>2422.9181086179115</v>
      </c>
      <c r="AG974">
        <f t="shared" si="15"/>
        <v>270.72588526032047</v>
      </c>
    </row>
    <row r="975" spans="1:33" x14ac:dyDescent="0.3">
      <c r="A975">
        <v>974</v>
      </c>
      <c r="B975" s="15">
        <v>-2.31531307310361</v>
      </c>
      <c r="C975" s="15">
        <v>1.9237350003398901</v>
      </c>
      <c r="D975" s="15">
        <v>3.30485422459987</v>
      </c>
      <c r="E975" s="15">
        <v>2.6538172686673298</v>
      </c>
      <c r="F975" s="15">
        <v>0</v>
      </c>
      <c r="G975" s="15">
        <v>0</v>
      </c>
      <c r="H975" s="15">
        <v>0</v>
      </c>
      <c r="I975" s="15">
        <v>0</v>
      </c>
      <c r="J975" s="15">
        <v>4.5126785129316804</v>
      </c>
      <c r="K975" s="15">
        <v>4.14277674724456</v>
      </c>
      <c r="L975" s="15">
        <v>3.6534497288766601</v>
      </c>
      <c r="M975" s="15">
        <v>2.7360177556580898</v>
      </c>
      <c r="N975" s="15">
        <v>2.4343241758094498</v>
      </c>
      <c r="O975" s="15">
        <v>4.0569365713375296</v>
      </c>
      <c r="P975" s="15">
        <v>4.3590849260076103</v>
      </c>
      <c r="Q975" s="15">
        <v>3.78259056989992</v>
      </c>
      <c r="R975" s="15">
        <v>2.3956002861891101</v>
      </c>
      <c r="S975" s="15">
        <v>0.58812403530627499</v>
      </c>
      <c r="T975" s="15">
        <v>0.166419910616075</v>
      </c>
      <c r="U975" s="15">
        <v>0.208960342980059</v>
      </c>
      <c r="V975" s="15">
        <v>0</v>
      </c>
      <c r="W975" s="15">
        <v>0</v>
      </c>
      <c r="X975" s="15">
        <v>0.96820989294455695</v>
      </c>
      <c r="Y975" s="15">
        <v>0.114406433710227</v>
      </c>
      <c r="Z975" s="15">
        <v>2.7925107508213299E-2</v>
      </c>
      <c r="AA975" s="15">
        <v>-0.14790847017650099</v>
      </c>
      <c r="AB975" s="15">
        <v>0.15146631405042199</v>
      </c>
      <c r="AC975" s="15">
        <v>0.14934265328205101</v>
      </c>
      <c r="AE975">
        <f t="array" ref="AE975">IF(COUNTIF('Cost regression results'!$H$7:$H$10,1)=0,EXP(SUMPRODUCT(--B975:AC975,TRANSPOSE('Cost regression results'!$H$3:$H$30)))/(1+EXP(SUMPRODUCT(--B975:AC975,TRANSPOSE('Cost regression results'!$H$3:$H$30)))),1)</f>
        <v>0.10262053627593852</v>
      </c>
      <c r="AF975">
        <f>'cost part 2 bs coef'!AE975</f>
        <v>2494.271776646322</v>
      </c>
      <c r="AG975">
        <f t="shared" si="15"/>
        <v>255.9635073373835</v>
      </c>
    </row>
    <row r="976" spans="1:33" x14ac:dyDescent="0.3">
      <c r="A976">
        <v>975</v>
      </c>
      <c r="B976" s="15">
        <v>-2.2312475300810002</v>
      </c>
      <c r="C976" s="15">
        <v>2.0752621892278298</v>
      </c>
      <c r="D976" s="15">
        <v>3.6796378900253202</v>
      </c>
      <c r="E976" s="15">
        <v>2.6461310079999798</v>
      </c>
      <c r="F976" s="15">
        <v>0</v>
      </c>
      <c r="G976" s="15">
        <v>0</v>
      </c>
      <c r="H976" s="15">
        <v>0</v>
      </c>
      <c r="I976" s="15">
        <v>0</v>
      </c>
      <c r="J976" s="15">
        <v>4.8545536047309099</v>
      </c>
      <c r="K976" s="15">
        <v>4.3593763782421897</v>
      </c>
      <c r="L976" s="15">
        <v>4.2770979218103902</v>
      </c>
      <c r="M976" s="15">
        <v>3.0069437401128898</v>
      </c>
      <c r="N976" s="15">
        <v>2.44391990831978</v>
      </c>
      <c r="O976" s="15">
        <v>4.03523486362299</v>
      </c>
      <c r="P976" s="15">
        <v>4.4137549943658803</v>
      </c>
      <c r="Q976" s="15">
        <v>4.0273028263111703</v>
      </c>
      <c r="R976" s="15">
        <v>1.54630494900897</v>
      </c>
      <c r="S976" s="15">
        <v>0.60244641369081398</v>
      </c>
      <c r="T976" s="15">
        <v>0.12910202056303499</v>
      </c>
      <c r="U976" s="15">
        <v>0.20851531539437401</v>
      </c>
      <c r="V976" s="15">
        <v>0</v>
      </c>
      <c r="W976" s="15">
        <v>0</v>
      </c>
      <c r="X976" s="15">
        <v>1.04288364959584</v>
      </c>
      <c r="Y976" s="15">
        <v>9.2848924873652497E-2</v>
      </c>
      <c r="Z976" s="15">
        <v>2.4281323191806401E-2</v>
      </c>
      <c r="AA976" s="15">
        <v>-0.16110791495850499</v>
      </c>
      <c r="AB976" s="15">
        <v>0.115749019058607</v>
      </c>
      <c r="AC976" s="15">
        <v>0.149829257724441</v>
      </c>
      <c r="AE976">
        <f t="array" ref="AE976">IF(COUNTIF('Cost regression results'!$H$7:$H$10,1)=0,EXP(SUMPRODUCT(--B976:AC976,TRANSPOSE('Cost regression results'!$H$3:$H$30)))/(1+EXP(SUMPRODUCT(--B976:AC976,TRANSPOSE('Cost regression results'!$H$3:$H$30)))),1)</f>
        <v>0.10725015251754837</v>
      </c>
      <c r="AF976">
        <f>'cost part 2 bs coef'!AE976</f>
        <v>2611.2055637298008</v>
      </c>
      <c r="AG976">
        <f t="shared" si="15"/>
        <v>280.05219496469198</v>
      </c>
    </row>
    <row r="977" spans="1:33" x14ac:dyDescent="0.3">
      <c r="A977">
        <v>976</v>
      </c>
      <c r="B977" s="15">
        <v>-2.1202469870703502</v>
      </c>
      <c r="C977" s="15">
        <v>1.83373444115843</v>
      </c>
      <c r="D977" s="15">
        <v>4.0397829183520404</v>
      </c>
      <c r="E977" s="15">
        <v>2.60787029432033</v>
      </c>
      <c r="F977" s="15">
        <v>0</v>
      </c>
      <c r="G977" s="15">
        <v>0</v>
      </c>
      <c r="H977" s="15">
        <v>0</v>
      </c>
      <c r="I977" s="15">
        <v>0</v>
      </c>
      <c r="J977" s="15">
        <v>5.0802206224791098</v>
      </c>
      <c r="K977" s="15">
        <v>4.2603999359321501</v>
      </c>
      <c r="L977" s="15">
        <v>4.6522457486624598</v>
      </c>
      <c r="M977" s="15">
        <v>2.3915974238977702</v>
      </c>
      <c r="N977" s="15">
        <v>2.42619371356226</v>
      </c>
      <c r="O977" s="15">
        <v>4.0602563165560701</v>
      </c>
      <c r="P977" s="15">
        <v>4.62938609473815</v>
      </c>
      <c r="Q977" s="15">
        <v>3.84227879397258</v>
      </c>
      <c r="R977" s="15">
        <v>1.7760840526358099</v>
      </c>
      <c r="S977" s="15">
        <v>0.66063377512222998</v>
      </c>
      <c r="T977" s="15">
        <v>0.15541143110729</v>
      </c>
      <c r="U977" s="15">
        <v>0.29896059545721798</v>
      </c>
      <c r="V977" s="15">
        <v>0</v>
      </c>
      <c r="W977" s="15">
        <v>0</v>
      </c>
      <c r="X977" s="15">
        <v>0.98229425001214299</v>
      </c>
      <c r="Y977" s="15">
        <v>0.114568652658822</v>
      </c>
      <c r="Z977" s="15">
        <v>1.9705619021617899E-2</v>
      </c>
      <c r="AA977" s="15">
        <v>-0.25206221658075401</v>
      </c>
      <c r="AB977" s="15">
        <v>8.5600464788946506E-2</v>
      </c>
      <c r="AC977" s="15">
        <v>9.9432726303538693E-2</v>
      </c>
      <c r="AE977">
        <f t="array" ref="AE977">IF(COUNTIF('Cost regression results'!$H$7:$H$10,1)=0,EXP(SUMPRODUCT(--B977:AC977,TRANSPOSE('Cost regression results'!$H$3:$H$30)))/(1+EXP(SUMPRODUCT(--B977:AC977,TRANSPOSE('Cost regression results'!$H$3:$H$30)))),1)</f>
        <v>0.12146501096508815</v>
      </c>
      <c r="AF977">
        <f>'cost part 2 bs coef'!AE977</f>
        <v>2499.3071103898033</v>
      </c>
      <c r="AG977">
        <f t="shared" si="15"/>
        <v>303.5783655686202</v>
      </c>
    </row>
    <row r="978" spans="1:33" x14ac:dyDescent="0.3">
      <c r="A978">
        <v>977</v>
      </c>
      <c r="B978" s="15">
        <v>-2.2154902244407499</v>
      </c>
      <c r="C978" s="15">
        <v>2.01019091413922</v>
      </c>
      <c r="D978" s="15">
        <v>3.2137918457459902</v>
      </c>
      <c r="E978" s="15">
        <v>2.45154235007942</v>
      </c>
      <c r="F978" s="15">
        <v>0</v>
      </c>
      <c r="G978" s="15">
        <v>0</v>
      </c>
      <c r="H978" s="15">
        <v>0</v>
      </c>
      <c r="I978" s="15">
        <v>0</v>
      </c>
      <c r="J978" s="15">
        <v>4.8698798591310304</v>
      </c>
      <c r="K978" s="15">
        <v>4.6212260636469003</v>
      </c>
      <c r="L978" s="15">
        <v>3.8905237425442998</v>
      </c>
      <c r="M978" s="15">
        <v>3.0446857629962798</v>
      </c>
      <c r="N978" s="15">
        <v>2.30844511712308</v>
      </c>
      <c r="O978" s="15">
        <v>3.85558230942571</v>
      </c>
      <c r="P978" s="15">
        <v>4.7291713861627596</v>
      </c>
      <c r="Q978" s="15">
        <v>3.7593863455296899</v>
      </c>
      <c r="R978" s="15">
        <v>1.7278791162061899</v>
      </c>
      <c r="S978" s="15">
        <v>0.69701797335563798</v>
      </c>
      <c r="T978" s="15">
        <v>8.9799602645337401E-2</v>
      </c>
      <c r="U978" s="15">
        <v>0.30682586546266799</v>
      </c>
      <c r="V978" s="15">
        <v>0</v>
      </c>
      <c r="W978" s="15">
        <v>0</v>
      </c>
      <c r="X978" s="15">
        <v>1.0115991980969601</v>
      </c>
      <c r="Y978" s="15">
        <v>0.11531626428563301</v>
      </c>
      <c r="Z978" s="15">
        <v>2.59634546181041E-2</v>
      </c>
      <c r="AA978" s="15">
        <v>-0.14636332051398801</v>
      </c>
      <c r="AB978" s="15">
        <v>8.3700404218374894E-2</v>
      </c>
      <c r="AC978" s="15">
        <v>0.111640927533185</v>
      </c>
      <c r="AE978">
        <f t="array" ref="AE978">IF(COUNTIF('Cost regression results'!$H$7:$H$10,1)=0,EXP(SUMPRODUCT(--B978:AC978,TRANSPOSE('Cost regression results'!$H$3:$H$30)))/(1+EXP(SUMPRODUCT(--B978:AC978,TRANSPOSE('Cost regression results'!$H$3:$H$30)))),1)</f>
        <v>0.10490590511967283</v>
      </c>
      <c r="AF978">
        <f>'cost part 2 bs coef'!AE978</f>
        <v>2558.8561544703216</v>
      </c>
      <c r="AG978">
        <f t="shared" si="15"/>
        <v>268.43912095575445</v>
      </c>
    </row>
    <row r="979" spans="1:33" x14ac:dyDescent="0.3">
      <c r="A979">
        <v>978</v>
      </c>
      <c r="B979" s="15">
        <v>-2.1277161472478401</v>
      </c>
      <c r="C979" s="15">
        <v>2.0391136799876701</v>
      </c>
      <c r="D979" s="15">
        <v>3.2186365552775502</v>
      </c>
      <c r="E979" s="15">
        <v>2.4514309881389398</v>
      </c>
      <c r="F979" s="15">
        <v>0</v>
      </c>
      <c r="G979" s="15">
        <v>0</v>
      </c>
      <c r="H979" s="15">
        <v>0</v>
      </c>
      <c r="I979" s="15">
        <v>0</v>
      </c>
      <c r="J979" s="15">
        <v>5.1698083217031101</v>
      </c>
      <c r="K979" s="15">
        <v>4.0675172239730299</v>
      </c>
      <c r="L979" s="15">
        <v>4.4561990676110801</v>
      </c>
      <c r="M979" s="15">
        <v>3.0546968266535202</v>
      </c>
      <c r="N979" s="15">
        <v>2.2191934621584402</v>
      </c>
      <c r="O979" s="15">
        <v>4.0793998506093301</v>
      </c>
      <c r="P979" s="15">
        <v>3.8511417977826898</v>
      </c>
      <c r="Q979" s="15">
        <v>3.8546911959421899</v>
      </c>
      <c r="R979" s="15">
        <v>2.17728468111499</v>
      </c>
      <c r="S979" s="15">
        <v>0.68797059041194397</v>
      </c>
      <c r="T979" s="15">
        <v>0.143062894506434</v>
      </c>
      <c r="U979" s="15">
        <v>0.251256891922919</v>
      </c>
      <c r="V979" s="15">
        <v>0</v>
      </c>
      <c r="W979" s="15">
        <v>0</v>
      </c>
      <c r="X979" s="15">
        <v>1.00235241620911</v>
      </c>
      <c r="Y979" s="15">
        <v>4.3906740178248797E-2</v>
      </c>
      <c r="Z979" s="15">
        <v>2.03499000405464E-2</v>
      </c>
      <c r="AA979" s="15">
        <v>-0.202719980132268</v>
      </c>
      <c r="AB979" s="15">
        <v>8.5715434478613295E-2</v>
      </c>
      <c r="AC979" s="15">
        <v>0.14183505971681901</v>
      </c>
      <c r="AE979">
        <f t="array" ref="AE979">IF(COUNTIF('Cost regression results'!$H$7:$H$10,1)=0,EXP(SUMPRODUCT(--B979:AC979,TRANSPOSE('Cost regression results'!$H$3:$H$30)))/(1+EXP(SUMPRODUCT(--B979:AC979,TRANSPOSE('Cost regression results'!$H$3:$H$30)))),1)</f>
        <v>0.11931865430952339</v>
      </c>
      <c r="AF979">
        <f>'cost part 2 bs coef'!AE979</f>
        <v>2565.2287864277719</v>
      </c>
      <c r="AG979">
        <f t="shared" si="15"/>
        <v>306.07964679261352</v>
      </c>
    </row>
    <row r="980" spans="1:33" x14ac:dyDescent="0.3">
      <c r="A980">
        <v>979</v>
      </c>
      <c r="B980" s="15">
        <v>-2.2356604805720299</v>
      </c>
      <c r="C980" s="15">
        <v>2.3416725329777601</v>
      </c>
      <c r="D980" s="15">
        <v>3.0609525202661101</v>
      </c>
      <c r="E980" s="15">
        <v>2.94172028604918</v>
      </c>
      <c r="F980" s="15">
        <v>0</v>
      </c>
      <c r="G980" s="15">
        <v>0</v>
      </c>
      <c r="H980" s="15">
        <v>0</v>
      </c>
      <c r="I980" s="15">
        <v>0</v>
      </c>
      <c r="J980" s="15">
        <v>4.9037660426993899</v>
      </c>
      <c r="K980" s="15">
        <v>4.5089697879748298</v>
      </c>
      <c r="L980" s="15">
        <v>3.9781045538383202</v>
      </c>
      <c r="M980" s="15">
        <v>2.6718555365907299</v>
      </c>
      <c r="N980" s="15">
        <v>2.45552027261845</v>
      </c>
      <c r="O980" s="15">
        <v>3.86149189264157</v>
      </c>
      <c r="P980" s="15">
        <v>5.4065080393805003</v>
      </c>
      <c r="Q980" s="15">
        <v>3.8637997179044601</v>
      </c>
      <c r="R980" s="15">
        <v>1.69188543731932</v>
      </c>
      <c r="S980" s="15">
        <v>0.60762841260582601</v>
      </c>
      <c r="T980" s="15">
        <v>0.13254398350580901</v>
      </c>
      <c r="U980" s="15">
        <v>0.25624856061316598</v>
      </c>
      <c r="V980" s="15">
        <v>0</v>
      </c>
      <c r="W980" s="15">
        <v>0</v>
      </c>
      <c r="X980" s="15">
        <v>0.88772063565229398</v>
      </c>
      <c r="Y980" s="15">
        <v>0.11580402950956301</v>
      </c>
      <c r="Z980" s="15">
        <v>1.98540344237817E-2</v>
      </c>
      <c r="AA980" s="15">
        <v>-0.14626932044518601</v>
      </c>
      <c r="AB980" s="15">
        <v>0.103355367881777</v>
      </c>
      <c r="AC980" s="15">
        <v>0.13446898798896001</v>
      </c>
      <c r="AE980">
        <f t="array" ref="AE980">IF(COUNTIF('Cost regression results'!$H$7:$H$10,1)=0,EXP(SUMPRODUCT(--B980:AC980,TRANSPOSE('Cost regression results'!$H$3:$H$30)))/(1+EXP(SUMPRODUCT(--B980:AC980,TRANSPOSE('Cost regression results'!$H$3:$H$30)))),1)</f>
        <v>0.10745408466406413</v>
      </c>
      <c r="AF980">
        <f>'cost part 2 bs coef'!AE980</f>
        <v>2560.7105626092998</v>
      </c>
      <c r="AG980">
        <f t="shared" si="15"/>
        <v>275.15880959478301</v>
      </c>
    </row>
    <row r="981" spans="1:33" x14ac:dyDescent="0.3">
      <c r="A981">
        <v>980</v>
      </c>
      <c r="B981" s="15">
        <v>-2.2474789375392898</v>
      </c>
      <c r="C981" s="15">
        <v>2.1157613365544501</v>
      </c>
      <c r="D981" s="15">
        <v>3.52046449101613</v>
      </c>
      <c r="E981" s="15">
        <v>2.3945426976924198</v>
      </c>
      <c r="F981" s="15">
        <v>0</v>
      </c>
      <c r="G981" s="15">
        <v>0</v>
      </c>
      <c r="H981" s="15">
        <v>0</v>
      </c>
      <c r="I981" s="15">
        <v>0</v>
      </c>
      <c r="J981" s="15">
        <v>5.0294601102982801</v>
      </c>
      <c r="K981" s="15">
        <v>4.1781611288928504</v>
      </c>
      <c r="L981" s="15">
        <v>4.0865643570383297</v>
      </c>
      <c r="M981" s="15">
        <v>3.2553368532645401</v>
      </c>
      <c r="N981" s="15">
        <v>2.5605112940883399</v>
      </c>
      <c r="O981" s="15">
        <v>4.1189942256567296</v>
      </c>
      <c r="P981" s="15">
        <v>4.9064508340122197</v>
      </c>
      <c r="Q981" s="15">
        <v>4.0738691397488198</v>
      </c>
      <c r="R981" s="15">
        <v>1.6930465093895899</v>
      </c>
      <c r="S981" s="15">
        <v>0.60138793712429905</v>
      </c>
      <c r="T981" s="15">
        <v>0.15382883475664599</v>
      </c>
      <c r="U981" s="15">
        <v>0.25257870563246199</v>
      </c>
      <c r="V981" s="15">
        <v>0</v>
      </c>
      <c r="W981" s="15">
        <v>0</v>
      </c>
      <c r="X981" s="15">
        <v>1.0315279334734999</v>
      </c>
      <c r="Y981" s="15">
        <v>9.6021559836159107E-2</v>
      </c>
      <c r="Z981" s="15">
        <v>2.2907603119299201E-2</v>
      </c>
      <c r="AA981" s="15">
        <v>-0.14027146839264901</v>
      </c>
      <c r="AB981" s="15">
        <v>0.11149918229313301</v>
      </c>
      <c r="AC981" s="15">
        <v>0.135553169919162</v>
      </c>
      <c r="AE981">
        <f t="array" ref="AE981">IF(COUNTIF('Cost regression results'!$H$7:$H$10,1)=0,EXP(SUMPRODUCT(--B981:AC981,TRANSPOSE('Cost regression results'!$H$3:$H$30)))/(1+EXP(SUMPRODUCT(--B981:AC981,TRANSPOSE('Cost regression results'!$H$3:$H$30)))),1)</f>
        <v>0.10815900712982768</v>
      </c>
      <c r="AF981">
        <f>'cost part 2 bs coef'!AE981</f>
        <v>2541.4574352886693</v>
      </c>
      <c r="AG981">
        <f t="shared" si="15"/>
        <v>274.88151286354076</v>
      </c>
    </row>
    <row r="982" spans="1:33" x14ac:dyDescent="0.3">
      <c r="A982">
        <v>981</v>
      </c>
      <c r="B982" s="15">
        <v>-2.2290906050901</v>
      </c>
      <c r="C982" s="15">
        <v>1.90080324123752</v>
      </c>
      <c r="D982" s="15">
        <v>2.6199539110277899</v>
      </c>
      <c r="E982" s="15">
        <v>2.87164532642743</v>
      </c>
      <c r="F982" s="15">
        <v>0</v>
      </c>
      <c r="G982" s="15">
        <v>0</v>
      </c>
      <c r="H982" s="15">
        <v>0</v>
      </c>
      <c r="I982" s="15">
        <v>0</v>
      </c>
      <c r="J982" s="15">
        <v>5.2716376413456603</v>
      </c>
      <c r="K982" s="15">
        <v>4.2418423562646899</v>
      </c>
      <c r="L982" s="15">
        <v>4.3980897971186801</v>
      </c>
      <c r="M982" s="15">
        <v>2.4382860821747001</v>
      </c>
      <c r="N982" s="15">
        <v>2.58119164818494</v>
      </c>
      <c r="O982" s="15">
        <v>3.9074345819784102</v>
      </c>
      <c r="P982" s="15">
        <v>5.2522920667878301</v>
      </c>
      <c r="Q982" s="15">
        <v>4.0628084474874502</v>
      </c>
      <c r="R982" s="15">
        <v>2.08404541117527</v>
      </c>
      <c r="S982" s="15">
        <v>0.47877425541880297</v>
      </c>
      <c r="T982" s="15">
        <v>0.121089105837628</v>
      </c>
      <c r="U982" s="15">
        <v>0.29210518061144503</v>
      </c>
      <c r="V982" s="15">
        <v>0</v>
      </c>
      <c r="W982" s="15">
        <v>0</v>
      </c>
      <c r="X982" s="15">
        <v>1.1103854726354201</v>
      </c>
      <c r="Y982" s="15">
        <v>0.14057186784770201</v>
      </c>
      <c r="Z982" s="15">
        <v>2.64514750634306E-2</v>
      </c>
      <c r="AA982" s="15">
        <v>-0.19403679163120799</v>
      </c>
      <c r="AB982" s="15">
        <v>8.3037978774470805E-2</v>
      </c>
      <c r="AC982" s="15">
        <v>0.109687052835721</v>
      </c>
      <c r="AE982">
        <f t="array" ref="AE982">IF(COUNTIF('Cost regression results'!$H$7:$H$10,1)=0,EXP(SUMPRODUCT(--B982:AC982,TRANSPOSE('Cost regression results'!$H$3:$H$30)))/(1+EXP(SUMPRODUCT(--B982:AC982,TRANSPOSE('Cost regression results'!$H$3:$H$30)))),1)</f>
        <v>0.10654604776506081</v>
      </c>
      <c r="AF982">
        <f>'cost part 2 bs coef'!AE982</f>
        <v>2535.999178493847</v>
      </c>
      <c r="AG982">
        <f t="shared" si="15"/>
        <v>270.20068960396043</v>
      </c>
    </row>
    <row r="983" spans="1:33" x14ac:dyDescent="0.3">
      <c r="A983">
        <v>982</v>
      </c>
      <c r="B983" s="15">
        <v>-2.2296874957495199</v>
      </c>
      <c r="C983" s="15">
        <v>2.2052809244854599</v>
      </c>
      <c r="D983" s="15">
        <v>3.7818071811816201</v>
      </c>
      <c r="E983" s="15">
        <v>2.3905362130687999</v>
      </c>
      <c r="F983" s="15">
        <v>0</v>
      </c>
      <c r="G983" s="15">
        <v>0</v>
      </c>
      <c r="H983" s="15">
        <v>0</v>
      </c>
      <c r="I983" s="15">
        <v>0</v>
      </c>
      <c r="J983" s="15">
        <v>5.09159656070773</v>
      </c>
      <c r="K983" s="15">
        <v>4.6511383249795504</v>
      </c>
      <c r="L983" s="15">
        <v>4.6718817905029599</v>
      </c>
      <c r="M983" s="15">
        <v>3.29841280518849</v>
      </c>
      <c r="N983" s="15">
        <v>2.584916837522</v>
      </c>
      <c r="O983" s="15">
        <v>3.9368504682109999</v>
      </c>
      <c r="P983" s="15">
        <v>4.3930432744108403</v>
      </c>
      <c r="Q983" s="15">
        <v>3.7999950054926201</v>
      </c>
      <c r="R983" s="15">
        <v>2.0636073943059601</v>
      </c>
      <c r="S983" s="15">
        <v>0.68909301499073095</v>
      </c>
      <c r="T983" s="15">
        <v>0.16684953762642399</v>
      </c>
      <c r="U983" s="15">
        <v>0.20729769930348299</v>
      </c>
      <c r="V983" s="15">
        <v>0</v>
      </c>
      <c r="W983" s="15">
        <v>0</v>
      </c>
      <c r="X983" s="15">
        <v>0.926789928704847</v>
      </c>
      <c r="Y983" s="15">
        <v>7.2952081222680903E-2</v>
      </c>
      <c r="Z983" s="15">
        <v>2.0340911044998099E-2</v>
      </c>
      <c r="AA983" s="15">
        <v>-0.16477027750544099</v>
      </c>
      <c r="AB983" s="15">
        <v>9.8099439871516994E-2</v>
      </c>
      <c r="AC983" s="15">
        <v>8.9953584545389501E-2</v>
      </c>
      <c r="AE983">
        <f t="array" ref="AE983">IF(COUNTIF('Cost regression results'!$H$7:$H$10,1)=0,EXP(SUMPRODUCT(--B983:AC983,TRANSPOSE('Cost regression results'!$H$3:$H$30)))/(1+EXP(SUMPRODUCT(--B983:AC983,TRANSPOSE('Cost regression results'!$H$3:$H$30)))),1)</f>
        <v>0.11134490091521902</v>
      </c>
      <c r="AF983">
        <f>'cost part 2 bs coef'!AE983</f>
        <v>2519.4647150881437</v>
      </c>
      <c r="AG983">
        <f t="shared" si="15"/>
        <v>280.5295490608799</v>
      </c>
    </row>
    <row r="984" spans="1:33" x14ac:dyDescent="0.3">
      <c r="A984">
        <v>983</v>
      </c>
      <c r="B984" s="15">
        <v>-2.2400198180483701</v>
      </c>
      <c r="C984" s="15">
        <v>1.7704071450707299</v>
      </c>
      <c r="D984" s="15">
        <v>2.9349657453300901</v>
      </c>
      <c r="E984" s="15">
        <v>2.4352572441256899</v>
      </c>
      <c r="F984" s="15">
        <v>0</v>
      </c>
      <c r="G984" s="15">
        <v>0</v>
      </c>
      <c r="H984" s="15">
        <v>0</v>
      </c>
      <c r="I984" s="15">
        <v>0</v>
      </c>
      <c r="J984" s="15">
        <v>4.9912861343979404</v>
      </c>
      <c r="K984" s="15">
        <v>4.2094695014914798</v>
      </c>
      <c r="L984" s="15">
        <v>4.4399842631525397</v>
      </c>
      <c r="M984" s="15">
        <v>2.5162374182482101</v>
      </c>
      <c r="N984" s="15">
        <v>2.37300420273922</v>
      </c>
      <c r="O984" s="15">
        <v>4.0018153880171203</v>
      </c>
      <c r="P984" s="15">
        <v>4.4050459544549003</v>
      </c>
      <c r="Q984" s="15">
        <v>3.61175671762315</v>
      </c>
      <c r="R984" s="15">
        <v>1.49656592744068</v>
      </c>
      <c r="S984" s="15">
        <v>0.46912880826860798</v>
      </c>
      <c r="T984" s="15">
        <v>0.14179913777198699</v>
      </c>
      <c r="U984" s="15">
        <v>0.26654834677088302</v>
      </c>
      <c r="V984" s="15">
        <v>0</v>
      </c>
      <c r="W984" s="15">
        <v>0</v>
      </c>
      <c r="X984" s="15">
        <v>1.0866146004558499</v>
      </c>
      <c r="Y984" s="15">
        <v>0.114424840949485</v>
      </c>
      <c r="Z984" s="15">
        <v>2.4599012816426898E-2</v>
      </c>
      <c r="AA984" s="15">
        <v>-0.18973894418580201</v>
      </c>
      <c r="AB984" s="15">
        <v>6.9993403397182602E-2</v>
      </c>
      <c r="AC984" s="15">
        <v>0.124887665932172</v>
      </c>
      <c r="AE984">
        <f t="array" ref="AE984">IF(COUNTIF('Cost regression results'!$H$7:$H$10,1)=0,EXP(SUMPRODUCT(--B984:AC984,TRANSPOSE('Cost regression results'!$H$3:$H$30)))/(1+EXP(SUMPRODUCT(--B984:AC984,TRANSPOSE('Cost regression results'!$H$3:$H$30)))),1)</f>
        <v>0.10760516856219562</v>
      </c>
      <c r="AF984">
        <f>'cost part 2 bs coef'!AE984</f>
        <v>2552.5920755532525</v>
      </c>
      <c r="AG984">
        <f t="shared" si="15"/>
        <v>274.67210056043251</v>
      </c>
    </row>
    <row r="985" spans="1:33" x14ac:dyDescent="0.3">
      <c r="A985">
        <v>984</v>
      </c>
      <c r="B985" s="15">
        <v>-2.1496266596726499</v>
      </c>
      <c r="C985" s="15">
        <v>2.3131543398928902</v>
      </c>
      <c r="D985" s="15">
        <v>3.78809289775345</v>
      </c>
      <c r="E985" s="15">
        <v>2.8086536674521199</v>
      </c>
      <c r="F985" s="15">
        <v>0</v>
      </c>
      <c r="G985" s="15">
        <v>0</v>
      </c>
      <c r="H985" s="15">
        <v>0</v>
      </c>
      <c r="I985" s="15">
        <v>0</v>
      </c>
      <c r="J985" s="15">
        <v>4.93661263710983</v>
      </c>
      <c r="K985" s="15">
        <v>4.5174818456575201</v>
      </c>
      <c r="L985" s="15">
        <v>4.5002308420631598</v>
      </c>
      <c r="M985" s="15">
        <v>2.75439108695933</v>
      </c>
      <c r="N985" s="15">
        <v>2.1996833604595798</v>
      </c>
      <c r="O985" s="15">
        <v>3.9414116189652599</v>
      </c>
      <c r="P985" s="15">
        <v>3.8612741548149798</v>
      </c>
      <c r="Q985" s="15">
        <v>3.6816355967138801</v>
      </c>
      <c r="R985" s="15">
        <v>2.2322385732949699</v>
      </c>
      <c r="S985" s="15">
        <v>0.55444377071902096</v>
      </c>
      <c r="T985" s="15">
        <v>0.16387401295962101</v>
      </c>
      <c r="U985" s="15">
        <v>0.22841844175530601</v>
      </c>
      <c r="V985" s="15">
        <v>0</v>
      </c>
      <c r="W985" s="15">
        <v>0</v>
      </c>
      <c r="X985" s="15">
        <v>0.97923750746244398</v>
      </c>
      <c r="Y985" s="15">
        <v>7.0363379842153503E-2</v>
      </c>
      <c r="Z985" s="15">
        <v>2.3482943195623E-2</v>
      </c>
      <c r="AA985" s="15">
        <v>-0.23342325039732001</v>
      </c>
      <c r="AB985" s="15">
        <v>0.12644243507647299</v>
      </c>
      <c r="AC985" s="15">
        <v>0.102991154025087</v>
      </c>
      <c r="AE985">
        <f t="array" ref="AE985">IF(COUNTIF('Cost regression results'!$H$7:$H$10,1)=0,EXP(SUMPRODUCT(--B985:AC985,TRANSPOSE('Cost regression results'!$H$3:$H$30)))/(1+EXP(SUMPRODUCT(--B985:AC985,TRANSPOSE('Cost regression results'!$H$3:$H$30)))),1)</f>
        <v>0.11897310365466897</v>
      </c>
      <c r="AF985">
        <f>'cost part 2 bs coef'!AE985</f>
        <v>2567.6805118201232</v>
      </c>
      <c r="AG985">
        <f t="shared" si="15"/>
        <v>305.48491968484899</v>
      </c>
    </row>
    <row r="986" spans="1:33" x14ac:dyDescent="0.3">
      <c r="A986">
        <v>985</v>
      </c>
      <c r="B986" s="15">
        <v>-2.25061222465001</v>
      </c>
      <c r="C986" s="15">
        <v>2.0696541861469102</v>
      </c>
      <c r="D986" s="15">
        <v>3.6982311500342</v>
      </c>
      <c r="E986" s="15">
        <v>2.2639105139895501</v>
      </c>
      <c r="F986" s="15">
        <v>0</v>
      </c>
      <c r="G986" s="15">
        <v>0</v>
      </c>
      <c r="H986" s="15">
        <v>0</v>
      </c>
      <c r="I986" s="15">
        <v>0</v>
      </c>
      <c r="J986" s="15">
        <v>4.5456788460176902</v>
      </c>
      <c r="K986" s="15">
        <v>4.4589458877772499</v>
      </c>
      <c r="L986" s="15">
        <v>4.7355265929932298</v>
      </c>
      <c r="M986" s="15">
        <v>2.5873177496862398</v>
      </c>
      <c r="N986" s="15">
        <v>2.3277517565964598</v>
      </c>
      <c r="O986" s="15">
        <v>4.1034863611230596</v>
      </c>
      <c r="P986" s="15">
        <v>5.0145818813897902</v>
      </c>
      <c r="Q986" s="15">
        <v>3.6488582021183</v>
      </c>
      <c r="R986" s="15">
        <v>1.35606158424129</v>
      </c>
      <c r="S986" s="15">
        <v>0.575841934102582</v>
      </c>
      <c r="T986" s="15">
        <v>0.21019238814732399</v>
      </c>
      <c r="U986" s="15">
        <v>0.26162650034945101</v>
      </c>
      <c r="V986" s="15">
        <v>0</v>
      </c>
      <c r="W986" s="15">
        <v>0</v>
      </c>
      <c r="X986" s="15">
        <v>0.95928768147266397</v>
      </c>
      <c r="Y986" s="15">
        <v>9.9594737418174095E-2</v>
      </c>
      <c r="Z986" s="15">
        <v>2.46385304995849E-2</v>
      </c>
      <c r="AA986" s="15">
        <v>-0.19959229560929601</v>
      </c>
      <c r="AB986" s="15">
        <v>0.145042791182734</v>
      </c>
      <c r="AC986" s="15">
        <v>2.4661460380249401E-2</v>
      </c>
      <c r="AE986">
        <f t="array" ref="AE986">IF(COUNTIF('Cost regression results'!$H$7:$H$10,1)=0,EXP(SUMPRODUCT(--B986:AC986,TRANSPOSE('Cost regression results'!$H$3:$H$30)))/(1+EXP(SUMPRODUCT(--B986:AC986,TRANSPOSE('Cost regression results'!$H$3:$H$30)))),1)</f>
        <v>0.11327998230884202</v>
      </c>
      <c r="AF986">
        <f>'cost part 2 bs coef'!AE986</f>
        <v>2443.0364914635488</v>
      </c>
      <c r="AG986">
        <f t="shared" si="15"/>
        <v>276.74713053284631</v>
      </c>
    </row>
    <row r="987" spans="1:33" x14ac:dyDescent="0.3">
      <c r="A987">
        <v>986</v>
      </c>
      <c r="B987" s="15">
        <v>-2.2096507329567099</v>
      </c>
      <c r="C987" s="15">
        <v>2.11748469165199</v>
      </c>
      <c r="D987" s="15">
        <v>3.8127531761602</v>
      </c>
      <c r="E987" s="15">
        <v>2.5775506005429301</v>
      </c>
      <c r="F987" s="15">
        <v>0</v>
      </c>
      <c r="G987" s="15">
        <v>0</v>
      </c>
      <c r="H987" s="15">
        <v>0</v>
      </c>
      <c r="I987" s="15">
        <v>0</v>
      </c>
      <c r="J987" s="15">
        <v>4.96838119135586</v>
      </c>
      <c r="K987" s="15">
        <v>4.5496156028212402</v>
      </c>
      <c r="L987" s="15">
        <v>4.47023163386321</v>
      </c>
      <c r="M987" s="15">
        <v>3.1319038689027598</v>
      </c>
      <c r="N987" s="15">
        <v>2.5727674868816202</v>
      </c>
      <c r="O987" s="15">
        <v>3.78788066097747</v>
      </c>
      <c r="P987" s="15">
        <v>4.7001470839045796</v>
      </c>
      <c r="Q987" s="15">
        <v>3.9074616565428899</v>
      </c>
      <c r="R987" s="15">
        <v>2.0498558270458598</v>
      </c>
      <c r="S987" s="15">
        <v>0.68853305366180695</v>
      </c>
      <c r="T987" s="15">
        <v>0.10611755648408799</v>
      </c>
      <c r="U987" s="15">
        <v>0.26188456144017302</v>
      </c>
      <c r="V987" s="15">
        <v>0</v>
      </c>
      <c r="W987" s="15">
        <v>0</v>
      </c>
      <c r="X987" s="15">
        <v>1.1023437096559301</v>
      </c>
      <c r="Y987" s="15">
        <v>0.105027076197742</v>
      </c>
      <c r="Z987" s="15">
        <v>2.3413217595936401E-2</v>
      </c>
      <c r="AA987" s="15">
        <v>-0.14736208621283101</v>
      </c>
      <c r="AB987" s="15">
        <v>0.10347561495377799</v>
      </c>
      <c r="AC987" s="15">
        <v>3.2204735174120001E-2</v>
      </c>
      <c r="AE987">
        <f t="array" ref="AE987">IF(COUNTIF('Cost regression results'!$H$7:$H$10,1)=0,EXP(SUMPRODUCT(--B987:AC987,TRANSPOSE('Cost regression results'!$H$3:$H$30)))/(1+EXP(SUMPRODUCT(--B987:AC987,TRANSPOSE('Cost regression results'!$H$3:$H$30)))),1)</f>
        <v>0.10717549296464313</v>
      </c>
      <c r="AF987">
        <f>'cost part 2 bs coef'!AE987</f>
        <v>2630.3906579078548</v>
      </c>
      <c r="AG987">
        <f t="shared" si="15"/>
        <v>281.9134154508663</v>
      </c>
    </row>
    <row r="988" spans="1:33" x14ac:dyDescent="0.3">
      <c r="A988">
        <v>987</v>
      </c>
      <c r="B988" s="15">
        <v>-2.1622983444874699</v>
      </c>
      <c r="C988" s="15">
        <v>1.8846466451403301</v>
      </c>
      <c r="D988" s="15">
        <v>3.4460718541923199</v>
      </c>
      <c r="E988" s="15">
        <v>2.5808522127981801</v>
      </c>
      <c r="F988" s="15">
        <v>0</v>
      </c>
      <c r="G988" s="15">
        <v>0</v>
      </c>
      <c r="H988" s="15">
        <v>0</v>
      </c>
      <c r="I988" s="15">
        <v>0</v>
      </c>
      <c r="J988" s="15">
        <v>5.1013676941975197</v>
      </c>
      <c r="K988" s="15">
        <v>4.6147143769597099</v>
      </c>
      <c r="L988" s="15">
        <v>3.7722694112055901</v>
      </c>
      <c r="M988" s="15">
        <v>2.7975034589868999</v>
      </c>
      <c r="N988" s="15">
        <v>2.3823278639035999</v>
      </c>
      <c r="O988" s="15">
        <v>4.1332622687466198</v>
      </c>
      <c r="P988" s="15">
        <v>4.5956272702138703</v>
      </c>
      <c r="Q988" s="15">
        <v>3.7390747101284099</v>
      </c>
      <c r="R988" s="15">
        <v>2.13298439686436</v>
      </c>
      <c r="S988" s="15">
        <v>0.67681237538884198</v>
      </c>
      <c r="T988" s="15">
        <v>0.178375809247839</v>
      </c>
      <c r="U988" s="15">
        <v>0.256762074733621</v>
      </c>
      <c r="V988" s="15">
        <v>0</v>
      </c>
      <c r="W988" s="15">
        <v>0</v>
      </c>
      <c r="X988" s="15">
        <v>0.95888915490367499</v>
      </c>
      <c r="Y988" s="15">
        <v>0.10188794853677099</v>
      </c>
      <c r="Z988" s="15">
        <v>2.09275909418647E-2</v>
      </c>
      <c r="AA988" s="15">
        <v>-0.26802923805475198</v>
      </c>
      <c r="AB988" s="15">
        <v>0.18460905887857601</v>
      </c>
      <c r="AC988" s="15">
        <v>8.8385941133174203E-2</v>
      </c>
      <c r="AE988">
        <f t="array" ref="AE988">IF(COUNTIF('Cost regression results'!$H$7:$H$10,1)=0,EXP(SUMPRODUCT(--B988:AC988,TRANSPOSE('Cost regression results'!$H$3:$H$30)))/(1+EXP(SUMPRODUCT(--B988:AC988,TRANSPOSE('Cost regression results'!$H$3:$H$30)))),1)</f>
        <v>0.11935295029195528</v>
      </c>
      <c r="AF988">
        <f>'cost part 2 bs coef'!AE988</f>
        <v>2478.9842931465755</v>
      </c>
      <c r="AG988">
        <f t="shared" si="15"/>
        <v>295.87408911446113</v>
      </c>
    </row>
    <row r="989" spans="1:33" x14ac:dyDescent="0.3">
      <c r="A989">
        <v>988</v>
      </c>
      <c r="B989" s="15">
        <v>-2.2248909976309998</v>
      </c>
      <c r="C989" s="15">
        <v>2.0624096836863202</v>
      </c>
      <c r="D989" s="15">
        <v>3.5955688215466202</v>
      </c>
      <c r="E989" s="15">
        <v>2.7762316725321199</v>
      </c>
      <c r="F989" s="15">
        <v>0</v>
      </c>
      <c r="G989" s="15">
        <v>0</v>
      </c>
      <c r="H989" s="15">
        <v>0</v>
      </c>
      <c r="I989" s="15">
        <v>0</v>
      </c>
      <c r="J989" s="15">
        <v>4.6459099446968004</v>
      </c>
      <c r="K989" s="15">
        <v>4.4322485597804402</v>
      </c>
      <c r="L989" s="15">
        <v>4.3561660983633503</v>
      </c>
      <c r="M989" s="15">
        <v>3.42212074295086</v>
      </c>
      <c r="N989" s="15">
        <v>2.32965574517634</v>
      </c>
      <c r="O989" s="15">
        <v>4.1050839043599003</v>
      </c>
      <c r="P989" s="15">
        <v>4.8381694907202304</v>
      </c>
      <c r="Q989" s="15">
        <v>3.83164460044889</v>
      </c>
      <c r="R989" s="15">
        <v>2.5585773763394899</v>
      </c>
      <c r="S989" s="15">
        <v>0.69319528981669498</v>
      </c>
      <c r="T989" s="15">
        <v>0.102556855820332</v>
      </c>
      <c r="U989" s="15">
        <v>0.25548504722604898</v>
      </c>
      <c r="V989" s="15">
        <v>0</v>
      </c>
      <c r="W989" s="15">
        <v>0</v>
      </c>
      <c r="X989" s="15">
        <v>0.95348308084605504</v>
      </c>
      <c r="Y989" s="15">
        <v>0.108736645049037</v>
      </c>
      <c r="Z989" s="15">
        <v>2.2954125971784201E-2</v>
      </c>
      <c r="AA989" s="15">
        <v>-0.18212106754840901</v>
      </c>
      <c r="AB989" s="15">
        <v>0.110974353064496</v>
      </c>
      <c r="AC989" s="15">
        <v>0.103992531663994</v>
      </c>
      <c r="AE989">
        <f t="array" ref="AE989">IF(COUNTIF('Cost regression results'!$H$7:$H$10,1)=0,EXP(SUMPRODUCT(--B989:AC989,TRANSPOSE('Cost regression results'!$H$3:$H$30)))/(1+EXP(SUMPRODUCT(--B989:AC989,TRANSPOSE('Cost regression results'!$H$3:$H$30)))),1)</f>
        <v>0.10541999367867229</v>
      </c>
      <c r="AF989">
        <f>'cost part 2 bs coef'!AE989</f>
        <v>2539.3477584491302</v>
      </c>
      <c r="AG989">
        <f t="shared" si="15"/>
        <v>267.69802464365796</v>
      </c>
    </row>
    <row r="990" spans="1:33" x14ac:dyDescent="0.3">
      <c r="A990">
        <v>989</v>
      </c>
      <c r="B990" s="15">
        <v>-2.2549647425725801</v>
      </c>
      <c r="C990" s="15">
        <v>1.87368597939999</v>
      </c>
      <c r="D990" s="15">
        <v>3.5614415172618101</v>
      </c>
      <c r="E990" s="15">
        <v>2.73755904130046</v>
      </c>
      <c r="F990" s="15">
        <v>0</v>
      </c>
      <c r="G990" s="15">
        <v>0</v>
      </c>
      <c r="H990" s="15">
        <v>0</v>
      </c>
      <c r="I990" s="15">
        <v>0</v>
      </c>
      <c r="J990" s="15">
        <v>5.1704644519855201</v>
      </c>
      <c r="K990" s="15">
        <v>3.8660497291379401</v>
      </c>
      <c r="L990" s="15">
        <v>4.1263746642568497</v>
      </c>
      <c r="M990" s="15">
        <v>2.8796203799539901</v>
      </c>
      <c r="N990" s="15">
        <v>2.4767991244841401</v>
      </c>
      <c r="O990" s="15">
        <v>4.1201051517680103</v>
      </c>
      <c r="P990" s="15">
        <v>4.7414849028020702</v>
      </c>
      <c r="Q990" s="15">
        <v>3.7355626493026102</v>
      </c>
      <c r="R990" s="15">
        <v>1.8104291764223901</v>
      </c>
      <c r="S990" s="15">
        <v>0.421273871020031</v>
      </c>
      <c r="T990" s="15">
        <v>0.12742682797576199</v>
      </c>
      <c r="U990" s="15">
        <v>0.25002555079843403</v>
      </c>
      <c r="V990" s="15">
        <v>0</v>
      </c>
      <c r="W990" s="15">
        <v>0</v>
      </c>
      <c r="X990" s="15">
        <v>1.01795938173675</v>
      </c>
      <c r="Y990" s="15">
        <v>2.7742293138895799E-2</v>
      </c>
      <c r="Z990" s="15">
        <v>2.3157136814427898E-2</v>
      </c>
      <c r="AA990" s="15">
        <v>-9.2332225848157201E-2</v>
      </c>
      <c r="AB990" s="15">
        <v>9.9865771420755506E-2</v>
      </c>
      <c r="AC990" s="15">
        <v>9.3747041073955303E-2</v>
      </c>
      <c r="AE990">
        <f t="array" ref="AE990">IF(COUNTIF('Cost regression results'!$H$7:$H$10,1)=0,EXP(SUMPRODUCT(--B990:AC990,TRANSPOSE('Cost regression results'!$H$3:$H$30)))/(1+EXP(SUMPRODUCT(--B990:AC990,TRANSPOSE('Cost regression results'!$H$3:$H$30)))),1)</f>
        <v>0.10491690418070948</v>
      </c>
      <c r="AF990">
        <f>'cost part 2 bs coef'!AE990</f>
        <v>2453.1088397090584</v>
      </c>
      <c r="AG990">
        <f t="shared" si="15"/>
        <v>257.37258508060671</v>
      </c>
    </row>
    <row r="991" spans="1:33" x14ac:dyDescent="0.3">
      <c r="A991">
        <v>990</v>
      </c>
      <c r="B991" s="15">
        <v>-2.22774674412481</v>
      </c>
      <c r="C991" s="15">
        <v>2.3326487101027902</v>
      </c>
      <c r="D991" s="15">
        <v>3.43266418417757</v>
      </c>
      <c r="E991" s="15">
        <v>2.5786523594909898</v>
      </c>
      <c r="F991" s="15">
        <v>0</v>
      </c>
      <c r="G991" s="15">
        <v>0</v>
      </c>
      <c r="H991" s="15">
        <v>0</v>
      </c>
      <c r="I991" s="15">
        <v>0</v>
      </c>
      <c r="J991" s="15">
        <v>5.1000194970716199</v>
      </c>
      <c r="K991" s="15">
        <v>4.6553519516491599</v>
      </c>
      <c r="L991" s="15">
        <v>4.0735049303104596</v>
      </c>
      <c r="M991" s="15">
        <v>2.5161611338112402</v>
      </c>
      <c r="N991" s="15">
        <v>2.4507195169751501</v>
      </c>
      <c r="O991" s="15">
        <v>4.16542246864931</v>
      </c>
      <c r="P991" s="15">
        <v>4.9152563348741198</v>
      </c>
      <c r="Q991" s="15">
        <v>3.7962095309724999</v>
      </c>
      <c r="R991" s="15">
        <v>2.1953470320364299</v>
      </c>
      <c r="S991" s="15">
        <v>0.64633340331562505</v>
      </c>
      <c r="T991" s="15">
        <v>0.134374563310316</v>
      </c>
      <c r="U991" s="15">
        <v>0.29177875735103298</v>
      </c>
      <c r="V991" s="15">
        <v>0</v>
      </c>
      <c r="W991" s="15">
        <v>0</v>
      </c>
      <c r="X991" s="15">
        <v>1.1490472722018601</v>
      </c>
      <c r="Y991" s="15">
        <v>3.6149678485301297E-2</v>
      </c>
      <c r="Z991" s="15">
        <v>2.20399371729877E-2</v>
      </c>
      <c r="AA991" s="15">
        <v>-0.208040442766872</v>
      </c>
      <c r="AB991" s="15">
        <v>0.14013993164191599</v>
      </c>
      <c r="AC991" s="15">
        <v>0.103173019125155</v>
      </c>
      <c r="AE991">
        <f t="array" ref="AE991">IF(COUNTIF('Cost regression results'!$H$7:$H$10,1)=0,EXP(SUMPRODUCT(--B991:AC991,TRANSPOSE('Cost regression results'!$H$3:$H$30)))/(1+EXP(SUMPRODUCT(--B991:AC991,TRANSPOSE('Cost regression results'!$H$3:$H$30)))),1)</f>
        <v>0.10824443221393128</v>
      </c>
      <c r="AF991">
        <f>'cost part 2 bs coef'!AE991</f>
        <v>2457.6955054396512</v>
      </c>
      <c r="AG991">
        <f t="shared" si="15"/>
        <v>266.0318545410459</v>
      </c>
    </row>
    <row r="992" spans="1:33" x14ac:dyDescent="0.3">
      <c r="A992">
        <v>991</v>
      </c>
      <c r="B992" s="15">
        <v>-2.3178728529509698</v>
      </c>
      <c r="C992" s="15">
        <v>2.0716229625419</v>
      </c>
      <c r="D992" s="15">
        <v>3.2350192015903598</v>
      </c>
      <c r="E992" s="15">
        <v>2.4134153506949798</v>
      </c>
      <c r="F992" s="15">
        <v>0</v>
      </c>
      <c r="G992" s="15">
        <v>0</v>
      </c>
      <c r="H992" s="15">
        <v>0</v>
      </c>
      <c r="I992" s="15">
        <v>0</v>
      </c>
      <c r="J992" s="15">
        <v>4.6844516797497704</v>
      </c>
      <c r="K992" s="15">
        <v>4.5014756175134201</v>
      </c>
      <c r="L992" s="15">
        <v>3.8436919046983</v>
      </c>
      <c r="M992" s="15">
        <v>3.0507621987603502</v>
      </c>
      <c r="N992" s="15">
        <v>2.3594343255172099</v>
      </c>
      <c r="O992" s="15">
        <v>4.2261752649030004</v>
      </c>
      <c r="P992" s="15">
        <v>5.0527232179182597</v>
      </c>
      <c r="Q992" s="15">
        <v>3.7889772369221699</v>
      </c>
      <c r="R992" s="15">
        <v>1.3782597448888001</v>
      </c>
      <c r="S992" s="15">
        <v>0.56934318940790596</v>
      </c>
      <c r="T992" s="15">
        <v>0.10188012290479199</v>
      </c>
      <c r="U992" s="15">
        <v>0.217821302402533</v>
      </c>
      <c r="V992" s="15">
        <v>0</v>
      </c>
      <c r="W992" s="15">
        <v>0</v>
      </c>
      <c r="X992" s="15">
        <v>0.950000234844248</v>
      </c>
      <c r="Y992" s="15">
        <v>0.15086560556571799</v>
      </c>
      <c r="Z992" s="15">
        <v>2.6432738462405101E-2</v>
      </c>
      <c r="AA992" s="15">
        <v>-0.108502408634749</v>
      </c>
      <c r="AB992" s="15">
        <v>0.10486933800531401</v>
      </c>
      <c r="AC992" s="15">
        <v>0.15158137515685099</v>
      </c>
      <c r="AE992">
        <f t="array" ref="AE992">IF(COUNTIF('Cost regression results'!$H$7:$H$10,1)=0,EXP(SUMPRODUCT(--B992:AC992,TRANSPOSE('Cost regression results'!$H$3:$H$30)))/(1+EXP(SUMPRODUCT(--B992:AC992,TRANSPOSE('Cost regression results'!$H$3:$H$30)))),1)</f>
        <v>9.6695254839690395E-2</v>
      </c>
      <c r="AF992">
        <f>'cost part 2 bs coef'!AE992</f>
        <v>2517.9375873579002</v>
      </c>
      <c r="AG992">
        <f t="shared" si="15"/>
        <v>243.47261668000735</v>
      </c>
    </row>
    <row r="993" spans="1:33" x14ac:dyDescent="0.3">
      <c r="A993">
        <v>992</v>
      </c>
      <c r="B993" s="15">
        <v>-2.2409017287629398</v>
      </c>
      <c r="C993" s="15">
        <v>2.2103801196914499</v>
      </c>
      <c r="D993" s="15">
        <v>3.5475697777475301</v>
      </c>
      <c r="E993" s="15">
        <v>2.6980527995760499</v>
      </c>
      <c r="F993" s="15">
        <v>0</v>
      </c>
      <c r="G993" s="15">
        <v>0</v>
      </c>
      <c r="H993" s="15">
        <v>0</v>
      </c>
      <c r="I993" s="15">
        <v>0</v>
      </c>
      <c r="J993" s="15">
        <v>4.9804530939764398</v>
      </c>
      <c r="K993" s="15">
        <v>4.4100829266783803</v>
      </c>
      <c r="L993" s="15">
        <v>4.3724374274834696</v>
      </c>
      <c r="M993" s="15">
        <v>3.1014617675159601</v>
      </c>
      <c r="N993" s="15">
        <v>2.3476111372685402</v>
      </c>
      <c r="O993" s="15">
        <v>4.0408562529284602</v>
      </c>
      <c r="P993" s="15">
        <v>4.3327709509521402</v>
      </c>
      <c r="Q993" s="15">
        <v>3.6319553413688399</v>
      </c>
      <c r="R993" s="15">
        <v>1.8577826663205099</v>
      </c>
      <c r="S993" s="15">
        <v>0.65165424853564502</v>
      </c>
      <c r="T993" s="15">
        <v>0.229848299018999</v>
      </c>
      <c r="U993" s="15">
        <v>0.25821050851903499</v>
      </c>
      <c r="V993" s="15">
        <v>0</v>
      </c>
      <c r="W993" s="15">
        <v>0</v>
      </c>
      <c r="X993" s="15">
        <v>1.03442849390383</v>
      </c>
      <c r="Y993" s="15">
        <v>0.119125240998151</v>
      </c>
      <c r="Z993" s="15">
        <v>2.38825380012208E-2</v>
      </c>
      <c r="AA993" s="15">
        <v>-0.28454490022583601</v>
      </c>
      <c r="AB993" s="15">
        <v>0.13243856350788</v>
      </c>
      <c r="AC993" s="15">
        <v>9.7630183264014403E-2</v>
      </c>
      <c r="AE993">
        <f t="array" ref="AE993">IF(COUNTIF('Cost regression results'!$H$7:$H$10,1)=0,EXP(SUMPRODUCT(--B993:AC993,TRANSPOSE('Cost regression results'!$H$3:$H$30)))/(1+EXP(SUMPRODUCT(--B993:AC993,TRANSPOSE('Cost regression results'!$H$3:$H$30)))),1)</f>
        <v>0.11631781944030323</v>
      </c>
      <c r="AF993">
        <f>'cost part 2 bs coef'!AE993</f>
        <v>2465.1229541404259</v>
      </c>
      <c r="AG993">
        <f t="shared" si="15"/>
        <v>286.73772667785295</v>
      </c>
    </row>
    <row r="994" spans="1:33" x14ac:dyDescent="0.3">
      <c r="A994">
        <v>993</v>
      </c>
      <c r="B994" s="15">
        <v>-2.2093517907479501</v>
      </c>
      <c r="C994" s="15">
        <v>2.07810318885236</v>
      </c>
      <c r="D994" s="15">
        <v>2.9945413671539698</v>
      </c>
      <c r="E994" s="15">
        <v>2.86272142936232</v>
      </c>
      <c r="F994" s="15">
        <v>0</v>
      </c>
      <c r="G994" s="15">
        <v>0</v>
      </c>
      <c r="H994" s="15">
        <v>0</v>
      </c>
      <c r="I994" s="15">
        <v>0</v>
      </c>
      <c r="J994" s="15">
        <v>4.8964219995325804</v>
      </c>
      <c r="K994" s="15">
        <v>4.4436226654234501</v>
      </c>
      <c r="L994" s="15">
        <v>4.0267302058604599</v>
      </c>
      <c r="M994" s="15">
        <v>2.6985101260281898</v>
      </c>
      <c r="N994" s="15">
        <v>2.3205035826531399</v>
      </c>
      <c r="O994" s="15">
        <v>4.0691137560853301</v>
      </c>
      <c r="P994" s="15">
        <v>4.1249956809920798</v>
      </c>
      <c r="Q994" s="15">
        <v>3.7300777070934301</v>
      </c>
      <c r="R994" s="15">
        <v>2.2853867223451698</v>
      </c>
      <c r="S994" s="15">
        <v>0.62244365787262002</v>
      </c>
      <c r="T994" s="15">
        <v>0.17683010248980199</v>
      </c>
      <c r="U994" s="15">
        <v>0.31088197487415098</v>
      </c>
      <c r="V994" s="15">
        <v>0</v>
      </c>
      <c r="W994" s="15">
        <v>0</v>
      </c>
      <c r="X994" s="15">
        <v>1.0258499509511401</v>
      </c>
      <c r="Y994" s="15">
        <v>8.2232384716528495E-2</v>
      </c>
      <c r="Z994" s="15">
        <v>2.12333763031286E-2</v>
      </c>
      <c r="AA994" s="15">
        <v>-0.24075924066068699</v>
      </c>
      <c r="AB994" s="15">
        <v>0.106822156225127</v>
      </c>
      <c r="AC994" s="15">
        <v>7.1379601752104602E-2</v>
      </c>
      <c r="AE994">
        <f t="array" ref="AE994">IF(COUNTIF('Cost regression results'!$H$7:$H$10,1)=0,EXP(SUMPRODUCT(--B994:AC994,TRANSPOSE('Cost regression results'!$H$3:$H$30)))/(1+EXP(SUMPRODUCT(--B994:AC994,TRANSPOSE('Cost regression results'!$H$3:$H$30)))),1)</f>
        <v>0.11431687404202519</v>
      </c>
      <c r="AF994">
        <f>'cost part 2 bs coef'!AE994</f>
        <v>2548.3121478747412</v>
      </c>
      <c r="AG994">
        <f t="shared" si="15"/>
        <v>291.31507882835945</v>
      </c>
    </row>
    <row r="995" spans="1:33" x14ac:dyDescent="0.3">
      <c r="A995">
        <v>994</v>
      </c>
      <c r="B995" s="15">
        <v>-2.2570012633336201</v>
      </c>
      <c r="C995" s="15">
        <v>1.97644277705882</v>
      </c>
      <c r="D995" s="15">
        <v>3.4524212755587298</v>
      </c>
      <c r="E995" s="15">
        <v>2.48738206731251</v>
      </c>
      <c r="F995" s="15">
        <v>0</v>
      </c>
      <c r="G995" s="15">
        <v>0</v>
      </c>
      <c r="H995" s="15">
        <v>0</v>
      </c>
      <c r="I995" s="15">
        <v>0</v>
      </c>
      <c r="J995" s="15">
        <v>4.8232169738326904</v>
      </c>
      <c r="K995" s="15">
        <v>4.5713194982125103</v>
      </c>
      <c r="L995" s="15">
        <v>4.4247948156074504</v>
      </c>
      <c r="M995" s="15">
        <v>3.1466367322850402</v>
      </c>
      <c r="N995" s="15">
        <v>2.5158972093864498</v>
      </c>
      <c r="O995" s="15">
        <v>4.0057228872617401</v>
      </c>
      <c r="P995" s="15">
        <v>4.5724153550370001</v>
      </c>
      <c r="Q995" s="15">
        <v>3.8666461452740801</v>
      </c>
      <c r="R995" s="15">
        <v>2.28524777652847</v>
      </c>
      <c r="S995" s="15">
        <v>0.53924001183366399</v>
      </c>
      <c r="T995" s="15">
        <v>0.14916303065393599</v>
      </c>
      <c r="U995" s="15">
        <v>0.234893479673558</v>
      </c>
      <c r="V995" s="15">
        <v>0</v>
      </c>
      <c r="W995" s="15">
        <v>0</v>
      </c>
      <c r="X995" s="15">
        <v>0.98659735504373902</v>
      </c>
      <c r="Y995" s="15">
        <v>9.2716009712222394E-2</v>
      </c>
      <c r="Z995" s="15">
        <v>2.4404874621219201E-2</v>
      </c>
      <c r="AA995" s="15">
        <v>-0.201872534829596</v>
      </c>
      <c r="AB995" s="15">
        <v>0.16307580468508201</v>
      </c>
      <c r="AC995" s="15">
        <v>0.113487479821715</v>
      </c>
      <c r="AE995">
        <f t="array" ref="AE995">IF(COUNTIF('Cost regression results'!$H$7:$H$10,1)=0,EXP(SUMPRODUCT(--B995:AC995,TRANSPOSE('Cost regression results'!$H$3:$H$30)))/(1+EXP(SUMPRODUCT(--B995:AC995,TRANSPOSE('Cost regression results'!$H$3:$H$30)))),1)</f>
        <v>0.10669806201964611</v>
      </c>
      <c r="AF995">
        <f>'cost part 2 bs coef'!AE995</f>
        <v>2470.4034213871928</v>
      </c>
      <c r="AG995">
        <f t="shared" si="15"/>
        <v>263.58725746871664</v>
      </c>
    </row>
    <row r="996" spans="1:33" x14ac:dyDescent="0.3">
      <c r="A996">
        <v>995</v>
      </c>
      <c r="B996" s="15">
        <v>-2.27503063316313</v>
      </c>
      <c r="C996" s="15">
        <v>2.3496427442863501</v>
      </c>
      <c r="D996" s="15">
        <v>4.2553944013706904</v>
      </c>
      <c r="E996" s="15">
        <v>2.4134614813355899</v>
      </c>
      <c r="F996" s="15">
        <v>0</v>
      </c>
      <c r="G996" s="15">
        <v>0</v>
      </c>
      <c r="H996" s="15">
        <v>0</v>
      </c>
      <c r="I996" s="15">
        <v>0</v>
      </c>
      <c r="J996" s="15">
        <v>4.84298295918801</v>
      </c>
      <c r="K996" s="15">
        <v>4.1825962247544899</v>
      </c>
      <c r="L996" s="15">
        <v>4.1246159469952399</v>
      </c>
      <c r="M996" s="15">
        <v>3.3988430228237898</v>
      </c>
      <c r="N996" s="15">
        <v>2.46261847676372</v>
      </c>
      <c r="O996" s="15">
        <v>4.1752309615412901</v>
      </c>
      <c r="P996" s="15">
        <v>4.7323340334684598</v>
      </c>
      <c r="Q996" s="15">
        <v>3.7599131581291099</v>
      </c>
      <c r="R996" s="15">
        <v>1.95023455789639</v>
      </c>
      <c r="S996" s="15">
        <v>0.60249997882872897</v>
      </c>
      <c r="T996" s="15">
        <v>0.16645845838530601</v>
      </c>
      <c r="U996" s="15">
        <v>0.28256243234631301</v>
      </c>
      <c r="V996" s="15">
        <v>0</v>
      </c>
      <c r="W996" s="15">
        <v>0</v>
      </c>
      <c r="X996" s="15">
        <v>1.18689123727669</v>
      </c>
      <c r="Y996" s="15">
        <v>0.11936021172358</v>
      </c>
      <c r="Z996" s="15">
        <v>2.0405788498806698E-2</v>
      </c>
      <c r="AA996" s="15">
        <v>-0.21702152611244599</v>
      </c>
      <c r="AB996" s="15">
        <v>0.15964187141922101</v>
      </c>
      <c r="AC996" s="15">
        <v>0.14989457713467</v>
      </c>
      <c r="AE996">
        <f t="array" ref="AE996">IF(COUNTIF('Cost regression results'!$H$7:$H$10,1)=0,EXP(SUMPRODUCT(--B996:AC996,TRANSPOSE('Cost regression results'!$H$3:$H$30)))/(1+EXP(SUMPRODUCT(--B996:AC996,TRANSPOSE('Cost regression results'!$H$3:$H$30)))),1)</f>
        <v>0.10689508441056988</v>
      </c>
      <c r="AF996">
        <f>'cost part 2 bs coef'!AE996</f>
        <v>2459.2767592486789</v>
      </c>
      <c r="AG996">
        <f t="shared" si="15"/>
        <v>262.88459676884031</v>
      </c>
    </row>
    <row r="997" spans="1:33" x14ac:dyDescent="0.3">
      <c r="A997">
        <v>996</v>
      </c>
      <c r="B997" s="15">
        <v>-2.2057377073872799</v>
      </c>
      <c r="C997" s="15">
        <v>2.1728456456491299</v>
      </c>
      <c r="D997" s="15">
        <v>4.1941860763967398</v>
      </c>
      <c r="E997" s="15">
        <v>2.3400137124206402</v>
      </c>
      <c r="F997" s="15">
        <v>0</v>
      </c>
      <c r="G997" s="15">
        <v>0</v>
      </c>
      <c r="H997" s="15">
        <v>0</v>
      </c>
      <c r="I997" s="15">
        <v>0</v>
      </c>
      <c r="J997" s="15">
        <v>5.1139136188860803</v>
      </c>
      <c r="K997" s="15">
        <v>4.7843192234846601</v>
      </c>
      <c r="L997" s="15">
        <v>4.1552869669686796</v>
      </c>
      <c r="M997" s="15">
        <v>3.0102234300892898</v>
      </c>
      <c r="N997" s="15">
        <v>2.5669690192915899</v>
      </c>
      <c r="O997" s="15">
        <v>3.94142650054143</v>
      </c>
      <c r="P997" s="15">
        <v>4.2648615008467798</v>
      </c>
      <c r="Q997" s="15">
        <v>3.9798601013632502</v>
      </c>
      <c r="R997" s="15">
        <v>1.3883654599704001</v>
      </c>
      <c r="S997" s="15">
        <v>0.61009660481160599</v>
      </c>
      <c r="T997" s="15">
        <v>0.14744128078597801</v>
      </c>
      <c r="U997" s="15">
        <v>0.232494884576329</v>
      </c>
      <c r="V997" s="15">
        <v>0</v>
      </c>
      <c r="W997" s="15">
        <v>0</v>
      </c>
      <c r="X997" s="15">
        <v>1.0754966360079901</v>
      </c>
      <c r="Y997" s="15">
        <v>0.119960554414275</v>
      </c>
      <c r="Z997" s="15">
        <v>1.78594868858407E-2</v>
      </c>
      <c r="AA997" s="15">
        <v>-0.21415842305674301</v>
      </c>
      <c r="AB997" s="15">
        <v>0.15805917729445901</v>
      </c>
      <c r="AC997" s="15">
        <v>9.6918607756597802E-2</v>
      </c>
      <c r="AE997">
        <f t="array" ref="AE997">IF(COUNTIF('Cost regression results'!$H$7:$H$10,1)=0,EXP(SUMPRODUCT(--B997:AC997,TRANSPOSE('Cost regression results'!$H$3:$H$30)))/(1+EXP(SUMPRODUCT(--B997:AC997,TRANSPOSE('Cost regression results'!$H$3:$H$30)))),1)</f>
        <v>0.11196766141467898</v>
      </c>
      <c r="AF997">
        <f>'cost part 2 bs coef'!AE997</f>
        <v>2503.9964089201612</v>
      </c>
      <c r="AG997">
        <f t="shared" si="15"/>
        <v>280.36662209754468</v>
      </c>
    </row>
    <row r="998" spans="1:33" x14ac:dyDescent="0.3">
      <c r="A998">
        <v>997</v>
      </c>
      <c r="B998" s="15">
        <v>-2.1914923638205601</v>
      </c>
      <c r="C998" s="15">
        <v>2.39314260127676</v>
      </c>
      <c r="D998" s="15">
        <v>3.59336489888338</v>
      </c>
      <c r="E998" s="15">
        <v>2.26294389674166</v>
      </c>
      <c r="F998" s="15">
        <v>0</v>
      </c>
      <c r="G998" s="15">
        <v>0</v>
      </c>
      <c r="H998" s="15">
        <v>0</v>
      </c>
      <c r="I998" s="15">
        <v>0</v>
      </c>
      <c r="J998" s="15">
        <v>4.6943318307909401</v>
      </c>
      <c r="K998" s="15">
        <v>4.7497656068070704</v>
      </c>
      <c r="L998" s="15">
        <v>4.5773869437324697</v>
      </c>
      <c r="M998" s="15">
        <v>2.9543301849091699</v>
      </c>
      <c r="N998" s="15">
        <v>2.4333650320972802</v>
      </c>
      <c r="O998" s="15">
        <v>4.0682022526753503</v>
      </c>
      <c r="P998" s="15">
        <v>4.3140671339861303</v>
      </c>
      <c r="Q998" s="15">
        <v>3.7067649955156501</v>
      </c>
      <c r="R998" s="15">
        <v>1.4605154069755999</v>
      </c>
      <c r="S998" s="15">
        <v>0.66482330219570795</v>
      </c>
      <c r="T998" s="15">
        <v>0.105676999695446</v>
      </c>
      <c r="U998" s="15">
        <v>0.209584735455771</v>
      </c>
      <c r="V998" s="15">
        <v>0</v>
      </c>
      <c r="W998" s="15">
        <v>0</v>
      </c>
      <c r="X998" s="15">
        <v>0.97537857067461597</v>
      </c>
      <c r="Y998" s="15">
        <v>9.6522278203514902E-2</v>
      </c>
      <c r="Z998" s="15">
        <v>2.49630423124831E-2</v>
      </c>
      <c r="AA998" s="15">
        <v>-0.20453966492255399</v>
      </c>
      <c r="AB998" s="15">
        <v>0.154800311620301</v>
      </c>
      <c r="AC998" s="15">
        <v>0.120397605783511</v>
      </c>
      <c r="AE998">
        <f t="array" ref="AE998">IF(COUNTIF('Cost regression results'!$H$7:$H$10,1)=0,EXP(SUMPRODUCT(--B998:AC998,TRANSPOSE('Cost regression results'!$H$3:$H$30)))/(1+EXP(SUMPRODUCT(--B998:AC998,TRANSPOSE('Cost regression results'!$H$3:$H$30)))),1)</f>
        <v>0.10877751070308789</v>
      </c>
      <c r="AF998">
        <f>'cost part 2 bs coef'!AE998</f>
        <v>2506.9426770603659</v>
      </c>
      <c r="AG998">
        <f t="shared" si="15"/>
        <v>272.69898388596175</v>
      </c>
    </row>
    <row r="999" spans="1:33" x14ac:dyDescent="0.3">
      <c r="A999">
        <v>998</v>
      </c>
      <c r="B999" s="15">
        <v>-2.2568664336509499</v>
      </c>
      <c r="C999" s="15">
        <v>2.0058687892707199</v>
      </c>
      <c r="D999" s="15">
        <v>3.2576188123750902</v>
      </c>
      <c r="E999" s="15">
        <v>2.5552687253425002</v>
      </c>
      <c r="F999" s="15">
        <v>0</v>
      </c>
      <c r="G999" s="15">
        <v>0</v>
      </c>
      <c r="H999" s="15">
        <v>0</v>
      </c>
      <c r="I999" s="15">
        <v>0</v>
      </c>
      <c r="J999" s="15">
        <v>5.1072303712253202</v>
      </c>
      <c r="K999" s="15">
        <v>4.8210888571294204</v>
      </c>
      <c r="L999" s="15">
        <v>4.0225200635828804</v>
      </c>
      <c r="M999" s="15">
        <v>3.4489620470335001</v>
      </c>
      <c r="N999" s="15">
        <v>2.4088012332322299</v>
      </c>
      <c r="O999" s="15">
        <v>4.01635628071155</v>
      </c>
      <c r="P999" s="15">
        <v>4.7340245544214099</v>
      </c>
      <c r="Q999" s="15">
        <v>3.8702905073288698</v>
      </c>
      <c r="R999" s="15">
        <v>1.4183282526849501</v>
      </c>
      <c r="S999" s="15">
        <v>0.69933535508114197</v>
      </c>
      <c r="T999" s="15">
        <v>0.231370954134308</v>
      </c>
      <c r="U999" s="15">
        <v>0.27260719504963798</v>
      </c>
      <c r="V999" s="15">
        <v>0</v>
      </c>
      <c r="W999" s="15">
        <v>0</v>
      </c>
      <c r="X999" s="15">
        <v>0.97577535984849495</v>
      </c>
      <c r="Y999" s="15">
        <v>5.4246797071344499E-2</v>
      </c>
      <c r="Z999" s="15">
        <v>2.0655348962298599E-2</v>
      </c>
      <c r="AA999" s="15">
        <v>-0.20445562144943399</v>
      </c>
      <c r="AB999" s="15">
        <v>9.6960423644871202E-2</v>
      </c>
      <c r="AC999" s="15">
        <v>0.11512986054405699</v>
      </c>
      <c r="AE999">
        <f t="array" ref="AE999">IF(COUNTIF('Cost regression results'!$H$7:$H$10,1)=0,EXP(SUMPRODUCT(--B999:AC999,TRANSPOSE('Cost regression results'!$H$3:$H$30)))/(1+EXP(SUMPRODUCT(--B999:AC999,TRANSPOSE('Cost regression results'!$H$3:$H$30)))),1)</f>
        <v>0.1150713933533782</v>
      </c>
      <c r="AF999">
        <f>'cost part 2 bs coef'!AE999</f>
        <v>2511.3547679528356</v>
      </c>
      <c r="AG999">
        <f t="shared" si="15"/>
        <v>288.98509235298258</v>
      </c>
    </row>
    <row r="1000" spans="1:33" x14ac:dyDescent="0.3">
      <c r="A1000">
        <v>999</v>
      </c>
      <c r="B1000" s="15">
        <v>-2.2007221022630499</v>
      </c>
      <c r="C1000" s="15">
        <v>2.1101466309688299</v>
      </c>
      <c r="D1000" s="15">
        <v>3.4393198329028101</v>
      </c>
      <c r="E1000" s="15">
        <v>2.2016221082161902</v>
      </c>
      <c r="F1000" s="15">
        <v>0</v>
      </c>
      <c r="G1000" s="15">
        <v>0</v>
      </c>
      <c r="H1000" s="15">
        <v>0</v>
      </c>
      <c r="I1000" s="15">
        <v>0</v>
      </c>
      <c r="J1000" s="15">
        <v>5.1431479282797099</v>
      </c>
      <c r="K1000" s="15">
        <v>4.3336539222212096</v>
      </c>
      <c r="L1000" s="15">
        <v>3.7128757352533102</v>
      </c>
      <c r="M1000" s="15">
        <v>3.2902045623605898</v>
      </c>
      <c r="N1000" s="15">
        <v>2.44069645148666</v>
      </c>
      <c r="O1000" s="15">
        <v>4.3185199628261897</v>
      </c>
      <c r="P1000" s="15">
        <v>4.4853822781540797</v>
      </c>
      <c r="Q1000" s="15">
        <v>3.7873293109457902</v>
      </c>
      <c r="R1000" s="15">
        <v>2.0071519825092801</v>
      </c>
      <c r="S1000" s="15">
        <v>0.56657713736026005</v>
      </c>
      <c r="T1000" s="15">
        <v>0.11827149608460499</v>
      </c>
      <c r="U1000" s="15">
        <v>0.279997608772105</v>
      </c>
      <c r="V1000" s="15">
        <v>0</v>
      </c>
      <c r="W1000" s="15">
        <v>0</v>
      </c>
      <c r="X1000" s="15">
        <v>1.0353421997093399</v>
      </c>
      <c r="Y1000" s="15">
        <v>6.3115955543832897E-2</v>
      </c>
      <c r="Z1000" s="15">
        <v>2.5290112779529399E-2</v>
      </c>
      <c r="AA1000" s="15">
        <v>-0.15215667983065601</v>
      </c>
      <c r="AB1000" s="15">
        <v>0.101000863670216</v>
      </c>
      <c r="AC1000" s="15">
        <v>0.115131774590839</v>
      </c>
      <c r="AE1000">
        <f t="array" ref="AE1000">IF(COUNTIF('Cost regression results'!$H$7:$H$10,1)=0,EXP(SUMPRODUCT(--B1000:AC1000,TRANSPOSE('Cost regression results'!$H$3:$H$30)))/(1+EXP(SUMPRODUCT(--B1000:AC1000,TRANSPOSE('Cost regression results'!$H$3:$H$30)))),1)</f>
        <v>0.10908188471269589</v>
      </c>
      <c r="AF1000">
        <f>'cost part 2 bs coef'!AE1000</f>
        <v>2565.3907365227024</v>
      </c>
      <c r="AG1000">
        <f t="shared" si="15"/>
        <v>279.83765656438743</v>
      </c>
    </row>
    <row r="1001" spans="1:33" x14ac:dyDescent="0.3">
      <c r="A1001">
        <v>1000</v>
      </c>
      <c r="B1001" s="15">
        <v>-2.2455903479043799</v>
      </c>
      <c r="C1001" s="15">
        <v>1.7682971864033601</v>
      </c>
      <c r="D1001" s="15">
        <v>3.39142967573581</v>
      </c>
      <c r="E1001" s="15">
        <v>2.5417359816983298</v>
      </c>
      <c r="F1001" s="15">
        <v>0</v>
      </c>
      <c r="G1001" s="15">
        <v>0</v>
      </c>
      <c r="H1001" s="15">
        <v>0</v>
      </c>
      <c r="I1001" s="15">
        <v>0</v>
      </c>
      <c r="J1001" s="15">
        <v>4.9523195985387298</v>
      </c>
      <c r="K1001" s="15">
        <v>4.6313131430281897</v>
      </c>
      <c r="L1001" s="15">
        <v>4.7648247386594802</v>
      </c>
      <c r="M1001" s="15">
        <v>3.2517482979337098</v>
      </c>
      <c r="N1001" s="15">
        <v>2.5379183465150601</v>
      </c>
      <c r="O1001" s="15">
        <v>3.9283863589003101</v>
      </c>
      <c r="P1001" s="15">
        <v>4.7890937900975796</v>
      </c>
      <c r="Q1001" s="15">
        <v>3.7738070076182599</v>
      </c>
      <c r="R1001" s="15">
        <v>1.97238693905413</v>
      </c>
      <c r="S1001" s="15">
        <v>0.55040580974296904</v>
      </c>
      <c r="T1001" s="15">
        <v>6.6070999439718101E-2</v>
      </c>
      <c r="U1001" s="15">
        <v>0.19037684350638401</v>
      </c>
      <c r="V1001" s="15">
        <v>0</v>
      </c>
      <c r="W1001" s="15">
        <v>0</v>
      </c>
      <c r="X1001" s="15">
        <v>0.98598704275072901</v>
      </c>
      <c r="Y1001" s="15">
        <v>6.0336486720653497E-2</v>
      </c>
      <c r="Z1001" s="15">
        <v>2.5250108539208099E-2</v>
      </c>
      <c r="AA1001" s="15">
        <v>-0.13878210031383401</v>
      </c>
      <c r="AB1001" s="15">
        <v>0.18277410540653399</v>
      </c>
      <c r="AC1001" s="15">
        <v>0.15179351508612701</v>
      </c>
      <c r="AE1001">
        <f t="array" ref="AE1001">IF(COUNTIF('Cost regression results'!$H$7:$H$10,1)=0,EXP(SUMPRODUCT(--B1001:AC1001,TRANSPOSE('Cost regression results'!$H$3:$H$30)))/(1+EXP(SUMPRODUCT(--B1001:AC1001,TRANSPOSE('Cost regression results'!$H$3:$H$30)))),1)</f>
        <v>0.10000271379320133</v>
      </c>
      <c r="AF1001">
        <f>'cost part 2 bs coef'!AE1001</f>
        <v>2430.8364906241873</v>
      </c>
      <c r="AG1001">
        <f t="shared" si="15"/>
        <v>243.09024584996052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1"/>
  <sheetViews>
    <sheetView workbookViewId="0">
      <selection activeCell="E25" sqref="E25"/>
    </sheetView>
  </sheetViews>
  <sheetFormatPr defaultRowHeight="14.4" x14ac:dyDescent="0.3"/>
  <sheetData>
    <row r="1" spans="1:31" x14ac:dyDescent="0.3">
      <c r="A1" t="s">
        <v>134</v>
      </c>
      <c r="B1" s="2" t="s">
        <v>85</v>
      </c>
      <c r="C1" s="8" t="s">
        <v>86</v>
      </c>
      <c r="D1" s="8" t="s">
        <v>87</v>
      </c>
      <c r="E1" s="8" t="s">
        <v>88</v>
      </c>
      <c r="F1" s="8" t="s">
        <v>89</v>
      </c>
      <c r="G1" s="3" t="s">
        <v>90</v>
      </c>
      <c r="H1" s="3" t="s">
        <v>91</v>
      </c>
      <c r="I1" s="2" t="s">
        <v>92</v>
      </c>
      <c r="J1" s="2" t="s">
        <v>93</v>
      </c>
      <c r="K1" s="5" t="s">
        <v>94</v>
      </c>
      <c r="L1" s="5" t="s">
        <v>95</v>
      </c>
      <c r="M1" s="2" t="s">
        <v>96</v>
      </c>
      <c r="N1" s="2" t="s">
        <v>97</v>
      </c>
      <c r="O1" s="2" t="s">
        <v>98</v>
      </c>
      <c r="P1" s="2" t="s">
        <v>99</v>
      </c>
      <c r="Q1" t="s">
        <v>100</v>
      </c>
      <c r="R1" t="s">
        <v>101</v>
      </c>
      <c r="S1" t="s">
        <v>102</v>
      </c>
      <c r="T1" t="s">
        <v>103</v>
      </c>
      <c r="U1" t="s">
        <v>104</v>
      </c>
      <c r="V1" t="s">
        <v>105</v>
      </c>
      <c r="W1" t="s">
        <v>106</v>
      </c>
      <c r="X1" t="s">
        <v>107</v>
      </c>
      <c r="Y1" t="s">
        <v>108</v>
      </c>
      <c r="Z1" t="s">
        <v>109</v>
      </c>
      <c r="AA1" t="s">
        <v>110</v>
      </c>
      <c r="AB1" t="s">
        <v>111</v>
      </c>
      <c r="AC1" t="s">
        <v>112</v>
      </c>
      <c r="AE1" t="s">
        <v>265</v>
      </c>
    </row>
    <row r="2" spans="1:31" x14ac:dyDescent="0.3">
      <c r="A2">
        <v>1</v>
      </c>
      <c r="B2" s="17">
        <v>7.8645818535212904</v>
      </c>
      <c r="C2" s="17">
        <v>0</v>
      </c>
      <c r="D2" s="17">
        <v>0</v>
      </c>
      <c r="E2" s="17">
        <v>0.22957471162523099</v>
      </c>
      <c r="F2" s="17">
        <v>0.30536364130944199</v>
      </c>
      <c r="G2" s="17">
        <v>1.3078722300363701</v>
      </c>
      <c r="H2" s="17">
        <v>0.18942889174732799</v>
      </c>
      <c r="I2" s="17">
        <v>-0.177825486072753</v>
      </c>
      <c r="J2" s="17">
        <v>0.69258715359020195</v>
      </c>
      <c r="K2" s="17">
        <v>0.39615471317434497</v>
      </c>
      <c r="L2" s="17">
        <v>0.30142133390349002</v>
      </c>
      <c r="M2" s="17">
        <v>0</v>
      </c>
      <c r="N2" s="17">
        <v>0</v>
      </c>
      <c r="O2" s="17">
        <v>0</v>
      </c>
      <c r="P2" s="17">
        <v>0.202937799922915</v>
      </c>
      <c r="Q2" s="17">
        <v>0.215558443595743</v>
      </c>
      <c r="R2" s="17">
        <v>0</v>
      </c>
      <c r="S2" s="17">
        <v>0</v>
      </c>
      <c r="T2" s="17">
        <v>0</v>
      </c>
      <c r="U2" s="17">
        <v>0</v>
      </c>
      <c r="V2" s="17">
        <v>7.6494657104652294E-2</v>
      </c>
      <c r="W2" s="17">
        <v>0.245764701252598</v>
      </c>
      <c r="X2" s="17">
        <v>0</v>
      </c>
      <c r="Y2" s="17">
        <v>0</v>
      </c>
      <c r="Z2" s="17">
        <v>5.4890335816342398E-3</v>
      </c>
      <c r="AA2" s="17">
        <v>0</v>
      </c>
      <c r="AB2" s="17">
        <v>0</v>
      </c>
      <c r="AC2" s="17">
        <v>0</v>
      </c>
      <c r="AE2">
        <f t="array" ref="AE2">EXP(SUMPRODUCT(--B2:AC2,TRANSPOSE('Cost regression results'!$H$3:$H$30)))</f>
        <v>2593.4375913444464</v>
      </c>
    </row>
    <row r="3" spans="1:31" x14ac:dyDescent="0.3">
      <c r="A3">
        <v>2</v>
      </c>
      <c r="B3" s="17">
        <v>7.8722554246151102</v>
      </c>
      <c r="C3" s="17">
        <v>0</v>
      </c>
      <c r="D3" s="17">
        <v>0</v>
      </c>
      <c r="E3" s="17">
        <v>0.50703580844751694</v>
      </c>
      <c r="F3" s="17">
        <v>0.34339861429500002</v>
      </c>
      <c r="G3" s="17">
        <v>1.41995834081095</v>
      </c>
      <c r="H3" s="17">
        <v>0.210804124360499</v>
      </c>
      <c r="I3" s="17">
        <v>-0.27624741376905998</v>
      </c>
      <c r="J3" s="17">
        <v>0.68884373802404097</v>
      </c>
      <c r="K3" s="17">
        <v>0.38170882992173699</v>
      </c>
      <c r="L3" s="17">
        <v>0.30271547080323702</v>
      </c>
      <c r="M3" s="17">
        <v>0</v>
      </c>
      <c r="N3" s="17">
        <v>0</v>
      </c>
      <c r="O3" s="17">
        <v>0</v>
      </c>
      <c r="P3" s="17">
        <v>0.27520443466833899</v>
      </c>
      <c r="Q3" s="17">
        <v>0.25293474276283401</v>
      </c>
      <c r="R3" s="17">
        <v>0</v>
      </c>
      <c r="S3" s="17">
        <v>0</v>
      </c>
      <c r="T3" s="17">
        <v>0</v>
      </c>
      <c r="U3" s="17">
        <v>0</v>
      </c>
      <c r="V3" s="17">
        <v>7.8666400443945197E-2</v>
      </c>
      <c r="W3" s="17">
        <v>0.19824158520332799</v>
      </c>
      <c r="X3" s="17">
        <v>0</v>
      </c>
      <c r="Y3" s="17">
        <v>0</v>
      </c>
      <c r="Z3" s="17">
        <v>5.0711212093177303E-3</v>
      </c>
      <c r="AA3" s="17">
        <v>0</v>
      </c>
      <c r="AB3" s="17">
        <v>0</v>
      </c>
      <c r="AC3" s="17">
        <v>0</v>
      </c>
      <c r="AE3">
        <f t="array" ref="AE3">EXP(SUMPRODUCT(--B3:AC3,TRANSPOSE('Cost regression results'!$H$3:$H$30)))</f>
        <v>2614.1797071346405</v>
      </c>
    </row>
    <row r="4" spans="1:31" x14ac:dyDescent="0.3">
      <c r="A4">
        <v>3</v>
      </c>
      <c r="B4" s="17">
        <v>7.8682577972600898</v>
      </c>
      <c r="C4" s="17">
        <v>0</v>
      </c>
      <c r="D4" s="17">
        <v>0</v>
      </c>
      <c r="E4" s="17">
        <v>0.29010703065162002</v>
      </c>
      <c r="F4" s="17">
        <v>0.36466564869645102</v>
      </c>
      <c r="G4" s="17">
        <v>1.3567425219618501</v>
      </c>
      <c r="H4" s="17">
        <v>0.201065974104079</v>
      </c>
      <c r="I4" s="17">
        <v>-0.242547973662014</v>
      </c>
      <c r="J4" s="17">
        <v>0.77967681632073205</v>
      </c>
      <c r="K4" s="17">
        <v>0.24231619272275501</v>
      </c>
      <c r="L4" s="17">
        <v>0.31321898696290001</v>
      </c>
      <c r="M4" s="17">
        <v>0</v>
      </c>
      <c r="N4" s="17">
        <v>0</v>
      </c>
      <c r="O4" s="17">
        <v>0</v>
      </c>
      <c r="P4" s="17">
        <v>0.254602785176052</v>
      </c>
      <c r="Q4" s="17">
        <v>0.20763083130420501</v>
      </c>
      <c r="R4" s="17">
        <v>0</v>
      </c>
      <c r="S4" s="17">
        <v>0</v>
      </c>
      <c r="T4" s="17">
        <v>0</v>
      </c>
      <c r="U4" s="17">
        <v>0</v>
      </c>
      <c r="V4" s="17">
        <v>5.4419613955400903E-2</v>
      </c>
      <c r="W4" s="17">
        <v>0.162946516048871</v>
      </c>
      <c r="X4" s="17">
        <v>0</v>
      </c>
      <c r="Y4" s="17">
        <v>0</v>
      </c>
      <c r="Z4" s="17">
        <v>6.0849580134799703E-3</v>
      </c>
      <c r="AA4" s="17">
        <v>0</v>
      </c>
      <c r="AB4" s="17">
        <v>0</v>
      </c>
      <c r="AC4" s="17">
        <v>0</v>
      </c>
      <c r="AE4">
        <f t="array" ref="AE4">EXP(SUMPRODUCT(--B4:AC4,TRANSPOSE('Cost regression results'!$H$3:$H$30)))</f>
        <v>2601.902862851678</v>
      </c>
    </row>
    <row r="5" spans="1:31" x14ac:dyDescent="0.3">
      <c r="A5">
        <v>4</v>
      </c>
      <c r="B5" s="17">
        <v>7.8088876554265898</v>
      </c>
      <c r="C5" s="17">
        <v>0</v>
      </c>
      <c r="D5" s="17">
        <v>0</v>
      </c>
      <c r="E5" s="17">
        <v>0.32524200726084002</v>
      </c>
      <c r="F5" s="17">
        <v>0.32345056612150402</v>
      </c>
      <c r="G5" s="17">
        <v>1.41257193960677</v>
      </c>
      <c r="H5" s="17">
        <v>0.22610410546804599</v>
      </c>
      <c r="I5" s="17">
        <v>-0.243289152365116</v>
      </c>
      <c r="J5" s="17">
        <v>0.78451698452430796</v>
      </c>
      <c r="K5" s="17">
        <v>0.30480676166325299</v>
      </c>
      <c r="L5" s="17">
        <v>0.316824228200071</v>
      </c>
      <c r="M5" s="17">
        <v>0</v>
      </c>
      <c r="N5" s="17">
        <v>0</v>
      </c>
      <c r="O5" s="17">
        <v>0</v>
      </c>
      <c r="P5" s="17">
        <v>0.27387356802470297</v>
      </c>
      <c r="Q5" s="17">
        <v>0.29276047625303198</v>
      </c>
      <c r="R5" s="17">
        <v>0</v>
      </c>
      <c r="S5" s="17">
        <v>0</v>
      </c>
      <c r="T5" s="17">
        <v>0</v>
      </c>
      <c r="U5" s="17">
        <v>0</v>
      </c>
      <c r="V5" s="17">
        <v>9.2643105142311194E-2</v>
      </c>
      <c r="W5" s="17">
        <v>0.17714124947835</v>
      </c>
      <c r="X5" s="17">
        <v>0</v>
      </c>
      <c r="Y5" s="17">
        <v>0</v>
      </c>
      <c r="Z5" s="17">
        <v>5.7031278127872304E-3</v>
      </c>
      <c r="AA5" s="17">
        <v>0</v>
      </c>
      <c r="AB5" s="17">
        <v>0</v>
      </c>
      <c r="AC5" s="17">
        <v>0</v>
      </c>
      <c r="AE5">
        <f t="array" ref="AE5">EXP(SUMPRODUCT(--B5:AC5,TRANSPOSE('Cost regression results'!$H$3:$H$30)))</f>
        <v>2452.5791545330212</v>
      </c>
    </row>
    <row r="6" spans="1:31" x14ac:dyDescent="0.3">
      <c r="A6">
        <v>5</v>
      </c>
      <c r="B6" s="17">
        <v>7.8597310208982298</v>
      </c>
      <c r="C6" s="17">
        <v>0</v>
      </c>
      <c r="D6" s="17">
        <v>0</v>
      </c>
      <c r="E6" s="17">
        <v>0.45389696824799203</v>
      </c>
      <c r="F6" s="17">
        <v>0.25517339524224703</v>
      </c>
      <c r="G6" s="17">
        <v>1.29713291705463</v>
      </c>
      <c r="H6" s="17">
        <v>0.23470213766314699</v>
      </c>
      <c r="I6" s="17">
        <v>-6.5861514531822901E-2</v>
      </c>
      <c r="J6" s="17">
        <v>0.696876762415224</v>
      </c>
      <c r="K6" s="17">
        <v>0.45258942089776</v>
      </c>
      <c r="L6" s="17">
        <v>0.31832163936554803</v>
      </c>
      <c r="M6" s="17">
        <v>0</v>
      </c>
      <c r="N6" s="17">
        <v>0</v>
      </c>
      <c r="O6" s="17">
        <v>0</v>
      </c>
      <c r="P6" s="17">
        <v>0.32746941690200099</v>
      </c>
      <c r="Q6" s="17">
        <v>0.30740395265011999</v>
      </c>
      <c r="R6" s="17">
        <v>0</v>
      </c>
      <c r="S6" s="17">
        <v>0</v>
      </c>
      <c r="T6" s="17">
        <v>0</v>
      </c>
      <c r="U6" s="17">
        <v>0</v>
      </c>
      <c r="V6" s="17">
        <v>5.3618135751812401E-2</v>
      </c>
      <c r="W6" s="17">
        <v>0.22732543253536899</v>
      </c>
      <c r="X6" s="17">
        <v>0</v>
      </c>
      <c r="Y6" s="17">
        <v>0</v>
      </c>
      <c r="Z6" s="17">
        <v>5.5157796134524999E-3</v>
      </c>
      <c r="AA6" s="17">
        <v>0</v>
      </c>
      <c r="AB6" s="17">
        <v>0</v>
      </c>
      <c r="AC6" s="17">
        <v>0</v>
      </c>
      <c r="AE6">
        <f t="array" ref="AE6">EXP(SUMPRODUCT(--B6:AC6,TRANSPOSE('Cost regression results'!$H$3:$H$30)))</f>
        <v>2580.8394034335415</v>
      </c>
    </row>
    <row r="7" spans="1:31" x14ac:dyDescent="0.3">
      <c r="A7">
        <v>6</v>
      </c>
      <c r="B7" s="17">
        <v>7.7918022308163604</v>
      </c>
      <c r="C7" s="17">
        <v>0</v>
      </c>
      <c r="D7" s="17">
        <v>0</v>
      </c>
      <c r="E7" s="17">
        <v>0.35335003137244397</v>
      </c>
      <c r="F7" s="17">
        <v>0.37020883988981901</v>
      </c>
      <c r="G7" s="17">
        <v>1.3438298493476299</v>
      </c>
      <c r="H7" s="17">
        <v>0.196308840238518</v>
      </c>
      <c r="I7" s="17">
        <v>-0.21938348969666099</v>
      </c>
      <c r="J7" s="17">
        <v>0.69975506457790504</v>
      </c>
      <c r="K7" s="17">
        <v>0.41938069670553801</v>
      </c>
      <c r="L7" s="17">
        <v>0.34452535410046697</v>
      </c>
      <c r="M7" s="17">
        <v>0</v>
      </c>
      <c r="N7" s="17">
        <v>0</v>
      </c>
      <c r="O7" s="17">
        <v>0</v>
      </c>
      <c r="P7" s="17">
        <v>0.30980028176803198</v>
      </c>
      <c r="Q7" s="17">
        <v>0.237291998925486</v>
      </c>
      <c r="R7" s="17">
        <v>0</v>
      </c>
      <c r="S7" s="17">
        <v>0</v>
      </c>
      <c r="T7" s="17">
        <v>0</v>
      </c>
      <c r="U7" s="17">
        <v>0</v>
      </c>
      <c r="V7" s="17">
        <v>0.136781672359893</v>
      </c>
      <c r="W7" s="17">
        <v>0.26339707904687598</v>
      </c>
      <c r="X7" s="17">
        <v>0</v>
      </c>
      <c r="Y7" s="17">
        <v>0</v>
      </c>
      <c r="Z7" s="17">
        <v>6.82882260262032E-3</v>
      </c>
      <c r="AA7" s="17">
        <v>0</v>
      </c>
      <c r="AB7" s="17">
        <v>0</v>
      </c>
      <c r="AC7" s="17">
        <v>0</v>
      </c>
      <c r="AE7">
        <f t="array" ref="AE7">EXP(SUMPRODUCT(--B7:AC7,TRANSPOSE('Cost regression results'!$H$3:$H$30)))</f>
        <v>2409.1326248332102</v>
      </c>
    </row>
    <row r="8" spans="1:31" x14ac:dyDescent="0.3">
      <c r="A8">
        <v>7</v>
      </c>
      <c r="B8" s="17">
        <v>7.8347638579115504</v>
      </c>
      <c r="C8" s="17">
        <v>0</v>
      </c>
      <c r="D8" s="17">
        <v>0</v>
      </c>
      <c r="E8" s="17">
        <v>0.499651908832354</v>
      </c>
      <c r="F8" s="17">
        <v>0.29815109912454302</v>
      </c>
      <c r="G8" s="17">
        <v>1.30727360889295</v>
      </c>
      <c r="H8" s="17">
        <v>0.22494997075539699</v>
      </c>
      <c r="I8" s="17">
        <v>-0.13057326536081301</v>
      </c>
      <c r="J8" s="17">
        <v>0.68993904183144805</v>
      </c>
      <c r="K8" s="17">
        <v>0.40291513005950302</v>
      </c>
      <c r="L8" s="17">
        <v>0.33977651897695699</v>
      </c>
      <c r="M8" s="17">
        <v>0</v>
      </c>
      <c r="N8" s="17">
        <v>0</v>
      </c>
      <c r="O8" s="17">
        <v>0</v>
      </c>
      <c r="P8" s="17">
        <v>0.210460575002619</v>
      </c>
      <c r="Q8" s="17">
        <v>0.20850143807333199</v>
      </c>
      <c r="R8" s="17">
        <v>0</v>
      </c>
      <c r="S8" s="17">
        <v>0</v>
      </c>
      <c r="T8" s="17">
        <v>0</v>
      </c>
      <c r="U8" s="17">
        <v>0</v>
      </c>
      <c r="V8" s="17">
        <v>8.6795902381494094E-2</v>
      </c>
      <c r="W8" s="17">
        <v>0.181497293808765</v>
      </c>
      <c r="X8" s="17">
        <v>0</v>
      </c>
      <c r="Y8" s="17">
        <v>0</v>
      </c>
      <c r="Z8" s="17">
        <v>5.3110266630067796E-3</v>
      </c>
      <c r="AA8" s="17">
        <v>0</v>
      </c>
      <c r="AB8" s="17">
        <v>0</v>
      </c>
      <c r="AC8" s="17">
        <v>0</v>
      </c>
      <c r="AE8">
        <f t="array" ref="AE8">EXP(SUMPRODUCT(--B8:AC8,TRANSPOSE('Cost regression results'!$H$3:$H$30)))</f>
        <v>2517.5617163997526</v>
      </c>
    </row>
    <row r="9" spans="1:31" x14ac:dyDescent="0.3">
      <c r="A9">
        <v>8</v>
      </c>
      <c r="B9" s="17">
        <v>7.7954988346635696</v>
      </c>
      <c r="C9" s="17">
        <v>0</v>
      </c>
      <c r="D9" s="17">
        <v>0</v>
      </c>
      <c r="E9" s="17">
        <v>0.419035175162777</v>
      </c>
      <c r="F9" s="17">
        <v>0.33175241183575399</v>
      </c>
      <c r="G9" s="17">
        <v>1.3304114775561899</v>
      </c>
      <c r="H9" s="17">
        <v>0.19472078388341901</v>
      </c>
      <c r="I9" s="17">
        <v>-0.13301514865130701</v>
      </c>
      <c r="J9" s="17">
        <v>0.71374182482575099</v>
      </c>
      <c r="K9" s="17">
        <v>0.30385977499019601</v>
      </c>
      <c r="L9" s="17">
        <v>0.362003840570082</v>
      </c>
      <c r="M9" s="17">
        <v>0</v>
      </c>
      <c r="N9" s="17">
        <v>0</v>
      </c>
      <c r="O9" s="17">
        <v>0</v>
      </c>
      <c r="P9" s="17">
        <v>0.21303962219012601</v>
      </c>
      <c r="Q9" s="17">
        <v>0.29980944372350299</v>
      </c>
      <c r="R9" s="17">
        <v>0</v>
      </c>
      <c r="S9" s="17">
        <v>0</v>
      </c>
      <c r="T9" s="17">
        <v>0</v>
      </c>
      <c r="U9" s="17">
        <v>0</v>
      </c>
      <c r="V9" s="17">
        <v>0.124108362608359</v>
      </c>
      <c r="W9" s="17">
        <v>0.228372266704023</v>
      </c>
      <c r="X9" s="17">
        <v>0</v>
      </c>
      <c r="Y9" s="17">
        <v>0</v>
      </c>
      <c r="Z9" s="17">
        <v>4.4108158466733497E-3</v>
      </c>
      <c r="AA9" s="17">
        <v>0</v>
      </c>
      <c r="AB9" s="17">
        <v>0</v>
      </c>
      <c r="AC9" s="17">
        <v>0</v>
      </c>
      <c r="AE9">
        <f t="array" ref="AE9">EXP(SUMPRODUCT(--B9:AC9,TRANSPOSE('Cost regression results'!$H$3:$H$30)))</f>
        <v>2422.1509908732337</v>
      </c>
    </row>
    <row r="10" spans="1:31" x14ac:dyDescent="0.3">
      <c r="A10">
        <v>9</v>
      </c>
      <c r="B10" s="17">
        <v>7.8442079165924401</v>
      </c>
      <c r="C10" s="17">
        <v>0</v>
      </c>
      <c r="D10" s="17">
        <v>0</v>
      </c>
      <c r="E10" s="17">
        <v>0.38686129283431903</v>
      </c>
      <c r="F10" s="17">
        <v>0.32692960371541702</v>
      </c>
      <c r="G10" s="17">
        <v>1.3314142344381501</v>
      </c>
      <c r="H10" s="17">
        <v>0.16164866668116701</v>
      </c>
      <c r="I10" s="17">
        <v>-0.18523912561775899</v>
      </c>
      <c r="J10" s="17">
        <v>0.70379797526615595</v>
      </c>
      <c r="K10" s="17">
        <v>0.30670260808741601</v>
      </c>
      <c r="L10" s="17">
        <v>0.24024077903511801</v>
      </c>
      <c r="M10" s="17">
        <v>0</v>
      </c>
      <c r="N10" s="17">
        <v>0</v>
      </c>
      <c r="O10" s="17">
        <v>0</v>
      </c>
      <c r="P10" s="17">
        <v>0.26221718409703099</v>
      </c>
      <c r="Q10" s="17">
        <v>0.25270010819862798</v>
      </c>
      <c r="R10" s="17">
        <v>0</v>
      </c>
      <c r="S10" s="17">
        <v>0</v>
      </c>
      <c r="T10" s="17">
        <v>0</v>
      </c>
      <c r="U10" s="17">
        <v>0</v>
      </c>
      <c r="V10" s="17">
        <v>7.5239180640597994E-2</v>
      </c>
      <c r="W10" s="17">
        <v>0.26068469688001999</v>
      </c>
      <c r="X10" s="17">
        <v>0</v>
      </c>
      <c r="Y10" s="17">
        <v>0</v>
      </c>
      <c r="Z10" s="17">
        <v>5.4608957501525697E-3</v>
      </c>
      <c r="AA10" s="17">
        <v>0</v>
      </c>
      <c r="AB10" s="17">
        <v>0</v>
      </c>
      <c r="AC10" s="17">
        <v>0</v>
      </c>
      <c r="AE10">
        <f t="array" ref="AE10">EXP(SUMPRODUCT(--B10:AC10,TRANSPOSE('Cost regression results'!$H$3:$H$30)))</f>
        <v>2541.1837368166366</v>
      </c>
    </row>
    <row r="11" spans="1:31" x14ac:dyDescent="0.3">
      <c r="A11">
        <v>10</v>
      </c>
      <c r="B11" s="17">
        <v>7.8217811883053798</v>
      </c>
      <c r="C11" s="17">
        <v>0</v>
      </c>
      <c r="D11" s="17">
        <v>0</v>
      </c>
      <c r="E11" s="17">
        <v>0.39442917419478601</v>
      </c>
      <c r="F11" s="17">
        <v>0.37655080980182698</v>
      </c>
      <c r="G11" s="17">
        <v>1.34495074164265</v>
      </c>
      <c r="H11" s="17">
        <v>0.20656134596516099</v>
      </c>
      <c r="I11" s="17">
        <v>-0.178270805096783</v>
      </c>
      <c r="J11" s="17">
        <v>0.78193869508838298</v>
      </c>
      <c r="K11" s="17">
        <v>0.40351056697644899</v>
      </c>
      <c r="L11" s="17">
        <v>0.31303014357226</v>
      </c>
      <c r="M11" s="17">
        <v>0</v>
      </c>
      <c r="N11" s="17">
        <v>0</v>
      </c>
      <c r="O11" s="17">
        <v>0</v>
      </c>
      <c r="P11" s="17">
        <v>0.38159934893499098</v>
      </c>
      <c r="Q11" s="17">
        <v>0.24918315873715499</v>
      </c>
      <c r="R11" s="17">
        <v>0</v>
      </c>
      <c r="S11" s="17">
        <v>0</v>
      </c>
      <c r="T11" s="17">
        <v>0</v>
      </c>
      <c r="U11" s="17">
        <v>0</v>
      </c>
      <c r="V11" s="17">
        <v>7.6764241006094705E-2</v>
      </c>
      <c r="W11" s="17">
        <v>0.23780878739891501</v>
      </c>
      <c r="X11" s="17">
        <v>0</v>
      </c>
      <c r="Y11" s="17">
        <v>0</v>
      </c>
      <c r="Z11" s="17">
        <v>6.4834255382622804E-3</v>
      </c>
      <c r="AA11" s="17">
        <v>0</v>
      </c>
      <c r="AB11" s="17">
        <v>0</v>
      </c>
      <c r="AC11" s="17">
        <v>0</v>
      </c>
      <c r="AE11">
        <f t="array" ref="AE11">EXP(SUMPRODUCT(--B11:AC11,TRANSPOSE('Cost regression results'!$H$3:$H$30)))</f>
        <v>2483.0496727142754</v>
      </c>
    </row>
    <row r="12" spans="1:31" x14ac:dyDescent="0.3">
      <c r="A12">
        <v>11</v>
      </c>
      <c r="B12" s="17">
        <v>7.8536764578729201</v>
      </c>
      <c r="C12" s="17">
        <v>0</v>
      </c>
      <c r="D12" s="17">
        <v>0</v>
      </c>
      <c r="E12" s="17">
        <v>0.35365700561350399</v>
      </c>
      <c r="F12" s="17">
        <v>0.348920834935952</v>
      </c>
      <c r="G12" s="17">
        <v>1.3516409184540801</v>
      </c>
      <c r="H12" s="17">
        <v>0.28823817963524401</v>
      </c>
      <c r="I12" s="17">
        <v>-0.22264158638557599</v>
      </c>
      <c r="J12" s="17">
        <v>0.70054558273797396</v>
      </c>
      <c r="K12" s="17">
        <v>0.39535729815330001</v>
      </c>
      <c r="L12" s="17">
        <v>0.41082315483360099</v>
      </c>
      <c r="M12" s="17">
        <v>0</v>
      </c>
      <c r="N12" s="17">
        <v>0</v>
      </c>
      <c r="O12" s="17">
        <v>0</v>
      </c>
      <c r="P12" s="17">
        <v>0.24028455405089899</v>
      </c>
      <c r="Q12" s="17">
        <v>0.30516329898656203</v>
      </c>
      <c r="R12" s="17">
        <v>0</v>
      </c>
      <c r="S12" s="17">
        <v>0</v>
      </c>
      <c r="T12" s="17">
        <v>0</v>
      </c>
      <c r="U12" s="17">
        <v>0</v>
      </c>
      <c r="V12" s="17">
        <v>8.8877316940624895E-2</v>
      </c>
      <c r="W12" s="17">
        <v>0.25723586768358597</v>
      </c>
      <c r="X12" s="17">
        <v>0</v>
      </c>
      <c r="Y12" s="17">
        <v>0</v>
      </c>
      <c r="Z12" s="17">
        <v>4.4102679657135498E-3</v>
      </c>
      <c r="AA12" s="17">
        <v>0</v>
      </c>
      <c r="AB12" s="17">
        <v>0</v>
      </c>
      <c r="AC12" s="17">
        <v>0</v>
      </c>
      <c r="AE12">
        <f t="array" ref="AE12">EXP(SUMPRODUCT(--B12:AC12,TRANSPOSE('Cost regression results'!$H$3:$H$30)))</f>
        <v>2567.24667340714</v>
      </c>
    </row>
    <row r="13" spans="1:31" x14ac:dyDescent="0.3">
      <c r="A13">
        <v>12</v>
      </c>
      <c r="B13" s="17">
        <v>7.8178205273314596</v>
      </c>
      <c r="C13" s="17">
        <v>0</v>
      </c>
      <c r="D13" s="17">
        <v>0</v>
      </c>
      <c r="E13" s="17">
        <v>0.37537511242096699</v>
      </c>
      <c r="F13" s="17">
        <v>0.15533482630298201</v>
      </c>
      <c r="G13" s="17">
        <v>1.2920846177743599</v>
      </c>
      <c r="H13" s="17">
        <v>0.259864941040921</v>
      </c>
      <c r="I13" s="17">
        <v>4.1224407350892903E-2</v>
      </c>
      <c r="J13" s="17">
        <v>0.766572628915698</v>
      </c>
      <c r="K13" s="17">
        <v>0.22010765385654499</v>
      </c>
      <c r="L13" s="17">
        <v>0.380361774901739</v>
      </c>
      <c r="M13" s="17">
        <v>0</v>
      </c>
      <c r="N13" s="17">
        <v>0</v>
      </c>
      <c r="O13" s="17">
        <v>0</v>
      </c>
      <c r="P13" s="17">
        <v>0.21158656110711499</v>
      </c>
      <c r="Q13" s="17">
        <v>0.27530672522126098</v>
      </c>
      <c r="R13" s="17">
        <v>0</v>
      </c>
      <c r="S13" s="17">
        <v>0</v>
      </c>
      <c r="T13" s="17">
        <v>0</v>
      </c>
      <c r="U13" s="17">
        <v>0</v>
      </c>
      <c r="V13" s="17">
        <v>9.6630871250784595E-2</v>
      </c>
      <c r="W13" s="17">
        <v>0.206602022998959</v>
      </c>
      <c r="X13" s="17">
        <v>0</v>
      </c>
      <c r="Y13" s="17">
        <v>0</v>
      </c>
      <c r="Z13" s="17">
        <v>2.9014038327766301E-3</v>
      </c>
      <c r="AA13" s="17">
        <v>0</v>
      </c>
      <c r="AB13" s="17">
        <v>0</v>
      </c>
      <c r="AC13" s="17">
        <v>0</v>
      </c>
      <c r="AE13">
        <f t="array" ref="AE13">EXP(SUMPRODUCT(--B13:AC13,TRANSPOSE('Cost regression results'!$H$3:$H$30)))</f>
        <v>2479.4438119912215</v>
      </c>
    </row>
    <row r="14" spans="1:31" x14ac:dyDescent="0.3">
      <c r="A14">
        <v>13</v>
      </c>
      <c r="B14" s="17">
        <v>7.8420708940641903</v>
      </c>
      <c r="C14" s="17">
        <v>0</v>
      </c>
      <c r="D14" s="17">
        <v>0</v>
      </c>
      <c r="E14" s="17">
        <v>0.40601474668013299</v>
      </c>
      <c r="F14" s="17">
        <v>0.37710206015354503</v>
      </c>
      <c r="G14" s="17">
        <v>1.2242984443574101</v>
      </c>
      <c r="H14" s="17">
        <v>0.22975230146029099</v>
      </c>
      <c r="I14" s="17">
        <v>-0.16358262005909399</v>
      </c>
      <c r="J14" s="17">
        <v>0.74341544694446704</v>
      </c>
      <c r="K14" s="17">
        <v>0.412598672112167</v>
      </c>
      <c r="L14" s="17">
        <v>0.355556903364805</v>
      </c>
      <c r="M14" s="17">
        <v>0</v>
      </c>
      <c r="N14" s="17">
        <v>0</v>
      </c>
      <c r="O14" s="17">
        <v>0</v>
      </c>
      <c r="P14" s="17">
        <v>0.24627547450368301</v>
      </c>
      <c r="Q14" s="17">
        <v>0.25396723260293302</v>
      </c>
      <c r="R14" s="17">
        <v>0</v>
      </c>
      <c r="S14" s="17">
        <v>0</v>
      </c>
      <c r="T14" s="17">
        <v>0</v>
      </c>
      <c r="U14" s="17">
        <v>0</v>
      </c>
      <c r="V14" s="17">
        <v>7.7155077065785796E-2</v>
      </c>
      <c r="W14" s="17">
        <v>0.15658260105472799</v>
      </c>
      <c r="X14" s="17">
        <v>0</v>
      </c>
      <c r="Y14" s="17">
        <v>0</v>
      </c>
      <c r="Z14" s="17">
        <v>6.26645964103401E-3</v>
      </c>
      <c r="AA14" s="17">
        <v>0</v>
      </c>
      <c r="AB14" s="17">
        <v>0</v>
      </c>
      <c r="AC14" s="17">
        <v>0</v>
      </c>
      <c r="AE14">
        <f t="array" ref="AE14">EXP(SUMPRODUCT(--B14:AC14,TRANSPOSE('Cost regression results'!$H$3:$H$30)))</f>
        <v>2534.32947039172</v>
      </c>
    </row>
    <row r="15" spans="1:31" x14ac:dyDescent="0.3">
      <c r="A15">
        <v>14</v>
      </c>
      <c r="B15" s="17">
        <v>7.8445082889717801</v>
      </c>
      <c r="C15" s="17">
        <v>0</v>
      </c>
      <c r="D15" s="17">
        <v>0</v>
      </c>
      <c r="E15" s="17">
        <v>0.34305745383658298</v>
      </c>
      <c r="F15" s="17">
        <v>0.40740996818237502</v>
      </c>
      <c r="G15" s="17">
        <v>1.41273398164775</v>
      </c>
      <c r="H15" s="17">
        <v>0.23872410691151999</v>
      </c>
      <c r="I15" s="17">
        <v>-0.29557350573406099</v>
      </c>
      <c r="J15" s="17">
        <v>0.71495600627765499</v>
      </c>
      <c r="K15" s="17">
        <v>0.45644632247542799</v>
      </c>
      <c r="L15" s="17">
        <v>0.32033456353923101</v>
      </c>
      <c r="M15" s="17">
        <v>0</v>
      </c>
      <c r="N15" s="17">
        <v>0</v>
      </c>
      <c r="O15" s="17">
        <v>0</v>
      </c>
      <c r="P15" s="17">
        <v>0.33165023478307898</v>
      </c>
      <c r="Q15" s="17">
        <v>0.233628878673175</v>
      </c>
      <c r="R15" s="17">
        <v>0</v>
      </c>
      <c r="S15" s="17">
        <v>0</v>
      </c>
      <c r="T15" s="17">
        <v>0</v>
      </c>
      <c r="U15" s="17">
        <v>0</v>
      </c>
      <c r="V15" s="17">
        <v>0.102487459764654</v>
      </c>
      <c r="W15" s="17">
        <v>0.134507652532388</v>
      </c>
      <c r="X15" s="17">
        <v>0</v>
      </c>
      <c r="Y15" s="17">
        <v>0</v>
      </c>
      <c r="Z15" s="17">
        <v>7.2862175811850404E-3</v>
      </c>
      <c r="AA15" s="17">
        <v>0</v>
      </c>
      <c r="AB15" s="17">
        <v>0</v>
      </c>
      <c r="AC15" s="17">
        <v>0</v>
      </c>
      <c r="AE15">
        <f t="array" ref="AE15">EXP(SUMPRODUCT(--B15:AC15,TRANSPOSE('Cost regression results'!$H$3:$H$30)))</f>
        <v>2538.7013168137728</v>
      </c>
    </row>
    <row r="16" spans="1:31" x14ac:dyDescent="0.3">
      <c r="A16">
        <v>15</v>
      </c>
      <c r="B16" s="17">
        <v>7.8819773069326597</v>
      </c>
      <c r="C16" s="17">
        <v>0</v>
      </c>
      <c r="D16" s="17">
        <v>0</v>
      </c>
      <c r="E16" s="17">
        <v>0.41836853723688899</v>
      </c>
      <c r="F16" s="17">
        <v>0.34716445775717703</v>
      </c>
      <c r="G16" s="17">
        <v>1.34591013729213</v>
      </c>
      <c r="H16" s="17">
        <v>0.24463198190638299</v>
      </c>
      <c r="I16" s="17">
        <v>-0.26098882358312903</v>
      </c>
      <c r="J16" s="17">
        <v>0.68550577070312102</v>
      </c>
      <c r="K16" s="17">
        <v>0.33517117406261798</v>
      </c>
      <c r="L16" s="17">
        <v>0.323764004507476</v>
      </c>
      <c r="M16" s="17">
        <v>0</v>
      </c>
      <c r="N16" s="17">
        <v>0</v>
      </c>
      <c r="O16" s="17">
        <v>0</v>
      </c>
      <c r="P16" s="17">
        <v>0.35812984721769497</v>
      </c>
      <c r="Q16" s="17">
        <v>0.247999672707263</v>
      </c>
      <c r="R16" s="17">
        <v>0</v>
      </c>
      <c r="S16" s="17">
        <v>0</v>
      </c>
      <c r="T16" s="17">
        <v>0</v>
      </c>
      <c r="U16" s="17">
        <v>0</v>
      </c>
      <c r="V16" s="17">
        <v>6.73038874436813E-3</v>
      </c>
      <c r="W16" s="17">
        <v>0.236281862894969</v>
      </c>
      <c r="X16" s="17">
        <v>0</v>
      </c>
      <c r="Y16" s="17">
        <v>0</v>
      </c>
      <c r="Z16" s="17">
        <v>7.0090693382199899E-3</v>
      </c>
      <c r="AA16" s="17">
        <v>0</v>
      </c>
      <c r="AB16" s="17">
        <v>0</v>
      </c>
      <c r="AC16" s="17">
        <v>0</v>
      </c>
      <c r="AE16">
        <f t="array" ref="AE16">EXP(SUMPRODUCT(--B16:AC16,TRANSPOSE('Cost regression results'!$H$3:$H$30)))</f>
        <v>2636.1398771820691</v>
      </c>
    </row>
    <row r="17" spans="1:31" x14ac:dyDescent="0.3">
      <c r="A17">
        <v>16</v>
      </c>
      <c r="B17" s="17">
        <v>7.7920134567630903</v>
      </c>
      <c r="C17" s="17">
        <v>0</v>
      </c>
      <c r="D17" s="17">
        <v>0</v>
      </c>
      <c r="E17" s="17">
        <v>0.41010629184026598</v>
      </c>
      <c r="F17" s="17">
        <v>0.34580268926327101</v>
      </c>
      <c r="G17" s="17">
        <v>1.36999994497387</v>
      </c>
      <c r="H17" s="17">
        <v>0.24822970725531701</v>
      </c>
      <c r="I17" s="17">
        <v>-0.17447740234630801</v>
      </c>
      <c r="J17" s="17">
        <v>0.72402103216521696</v>
      </c>
      <c r="K17" s="17">
        <v>0.41407815846788198</v>
      </c>
      <c r="L17" s="17">
        <v>0.39127401142143298</v>
      </c>
      <c r="M17" s="17">
        <v>0</v>
      </c>
      <c r="N17" s="17">
        <v>0</v>
      </c>
      <c r="O17" s="17">
        <v>0</v>
      </c>
      <c r="P17" s="17">
        <v>0.334398554808849</v>
      </c>
      <c r="Q17" s="17">
        <v>0.26176341207891402</v>
      </c>
      <c r="R17" s="17">
        <v>0</v>
      </c>
      <c r="S17" s="17">
        <v>0</v>
      </c>
      <c r="T17" s="17">
        <v>0</v>
      </c>
      <c r="U17" s="17">
        <v>0</v>
      </c>
      <c r="V17" s="17">
        <v>0.103540486649513</v>
      </c>
      <c r="W17" s="17">
        <v>0.234472081368438</v>
      </c>
      <c r="X17" s="17">
        <v>0</v>
      </c>
      <c r="Y17" s="17">
        <v>0</v>
      </c>
      <c r="Z17" s="17">
        <v>6.5954681256431402E-3</v>
      </c>
      <c r="AA17" s="17">
        <v>0</v>
      </c>
      <c r="AB17" s="17">
        <v>0</v>
      </c>
      <c r="AC17" s="17">
        <v>0</v>
      </c>
      <c r="AE17">
        <f t="array" ref="AE17">EXP(SUMPRODUCT(--B17:AC17,TRANSPOSE('Cost regression results'!$H$3:$H$30)))</f>
        <v>2410.0351924999081</v>
      </c>
    </row>
    <row r="18" spans="1:31" x14ac:dyDescent="0.3">
      <c r="A18">
        <v>17</v>
      </c>
      <c r="B18" s="17">
        <v>7.8234591178116402</v>
      </c>
      <c r="C18" s="17">
        <v>0</v>
      </c>
      <c r="D18" s="17">
        <v>0</v>
      </c>
      <c r="E18" s="17">
        <v>0.394800598214822</v>
      </c>
      <c r="F18" s="17">
        <v>0.41101395193852303</v>
      </c>
      <c r="G18" s="17">
        <v>1.29910391004383</v>
      </c>
      <c r="H18" s="17">
        <v>0.218439779899159</v>
      </c>
      <c r="I18" s="17">
        <v>-0.31274946132132803</v>
      </c>
      <c r="J18" s="17">
        <v>0.72491955218080695</v>
      </c>
      <c r="K18" s="17">
        <v>0.42575423018203801</v>
      </c>
      <c r="L18" s="17">
        <v>0.33848661389767398</v>
      </c>
      <c r="M18" s="17">
        <v>0</v>
      </c>
      <c r="N18" s="17">
        <v>0</v>
      </c>
      <c r="O18" s="17">
        <v>0</v>
      </c>
      <c r="P18" s="17">
        <v>0.48160235223394499</v>
      </c>
      <c r="Q18" s="17">
        <v>0.24113353316240699</v>
      </c>
      <c r="R18" s="17">
        <v>0</v>
      </c>
      <c r="S18" s="17">
        <v>0</v>
      </c>
      <c r="T18" s="17">
        <v>0</v>
      </c>
      <c r="U18" s="17">
        <v>0</v>
      </c>
      <c r="V18" s="17">
        <v>8.9399828236088802E-2</v>
      </c>
      <c r="W18" s="17">
        <v>0.21291260741402901</v>
      </c>
      <c r="X18" s="17">
        <v>0</v>
      </c>
      <c r="Y18" s="17">
        <v>0</v>
      </c>
      <c r="Z18" s="17">
        <v>8.4354807256061398E-3</v>
      </c>
      <c r="AA18" s="17">
        <v>0</v>
      </c>
      <c r="AB18" s="17">
        <v>0</v>
      </c>
      <c r="AC18" s="17">
        <v>0</v>
      </c>
      <c r="AE18">
        <f t="array" ref="AE18">EXP(SUMPRODUCT(--B18:AC18,TRANSPOSE('Cost regression results'!$H$3:$H$30)))</f>
        <v>2483.8232405031927</v>
      </c>
    </row>
    <row r="19" spans="1:31" x14ac:dyDescent="0.3">
      <c r="A19">
        <v>18</v>
      </c>
      <c r="B19" s="17">
        <v>7.8154298040145997</v>
      </c>
      <c r="C19" s="17">
        <v>0</v>
      </c>
      <c r="D19" s="17">
        <v>0</v>
      </c>
      <c r="E19" s="17">
        <v>0.34242138280191597</v>
      </c>
      <c r="F19" s="17">
        <v>0.31288486941384902</v>
      </c>
      <c r="G19" s="17">
        <v>1.3341806031233601</v>
      </c>
      <c r="H19" s="17">
        <v>0.24080512628041201</v>
      </c>
      <c r="I19" s="17">
        <v>-0.13559456275666701</v>
      </c>
      <c r="J19" s="17">
        <v>0.67590874982164895</v>
      </c>
      <c r="K19" s="17">
        <v>0.420674772418201</v>
      </c>
      <c r="L19" s="17">
        <v>0.33033133997669101</v>
      </c>
      <c r="M19" s="17">
        <v>0</v>
      </c>
      <c r="N19" s="17">
        <v>0</v>
      </c>
      <c r="O19" s="17">
        <v>0</v>
      </c>
      <c r="P19" s="17">
        <v>0.39787843867766098</v>
      </c>
      <c r="Q19" s="17">
        <v>0.21510785252541201</v>
      </c>
      <c r="R19" s="17">
        <v>0</v>
      </c>
      <c r="S19" s="17">
        <v>0</v>
      </c>
      <c r="T19" s="17">
        <v>0</v>
      </c>
      <c r="U19" s="17">
        <v>0</v>
      </c>
      <c r="V19" s="17">
        <v>8.1717943692198397E-2</v>
      </c>
      <c r="W19" s="17">
        <v>0.27024794179115302</v>
      </c>
      <c r="X19" s="17">
        <v>0</v>
      </c>
      <c r="Y19" s="17">
        <v>0</v>
      </c>
      <c r="Z19" s="17">
        <v>6.6431293072491699E-3</v>
      </c>
      <c r="AA19" s="17">
        <v>0</v>
      </c>
      <c r="AB19" s="17">
        <v>0</v>
      </c>
      <c r="AC19" s="17">
        <v>0</v>
      </c>
      <c r="AE19">
        <f t="array" ref="AE19">EXP(SUMPRODUCT(--B19:AC19,TRANSPOSE('Cost regression results'!$H$3:$H$30)))</f>
        <v>2467.053033595434</v>
      </c>
    </row>
    <row r="20" spans="1:31" x14ac:dyDescent="0.3">
      <c r="A20">
        <v>19</v>
      </c>
      <c r="B20" s="17">
        <v>7.8498520162736103</v>
      </c>
      <c r="C20" s="17">
        <v>0</v>
      </c>
      <c r="D20" s="17">
        <v>0</v>
      </c>
      <c r="E20" s="17">
        <v>0.37952214960073699</v>
      </c>
      <c r="F20" s="17">
        <v>0.30662037718322099</v>
      </c>
      <c r="G20" s="17">
        <v>1.4355967552899001</v>
      </c>
      <c r="H20" s="17">
        <v>0.23241080217995999</v>
      </c>
      <c r="I20" s="17">
        <v>-0.18761736831697001</v>
      </c>
      <c r="J20" s="17">
        <v>0.68552648324188104</v>
      </c>
      <c r="K20" s="17">
        <v>0.27306070957686701</v>
      </c>
      <c r="L20" s="17">
        <v>0.42606925022046899</v>
      </c>
      <c r="M20" s="17">
        <v>0</v>
      </c>
      <c r="N20" s="17">
        <v>0</v>
      </c>
      <c r="O20" s="17">
        <v>0</v>
      </c>
      <c r="P20" s="17">
        <v>0.16703651238662601</v>
      </c>
      <c r="Q20" s="17">
        <v>0.24438061980630299</v>
      </c>
      <c r="R20" s="17">
        <v>0</v>
      </c>
      <c r="S20" s="17">
        <v>0</v>
      </c>
      <c r="T20" s="17">
        <v>0</v>
      </c>
      <c r="U20" s="17">
        <v>0</v>
      </c>
      <c r="V20" s="17">
        <v>7.2119406675624206E-2</v>
      </c>
      <c r="W20" s="17">
        <v>0.187793436785164</v>
      </c>
      <c r="X20" s="17">
        <v>0</v>
      </c>
      <c r="Y20" s="17">
        <v>0</v>
      </c>
      <c r="Z20" s="17">
        <v>8.5685370135580897E-3</v>
      </c>
      <c r="AA20" s="17">
        <v>0</v>
      </c>
      <c r="AB20" s="17">
        <v>0</v>
      </c>
      <c r="AC20" s="17">
        <v>0</v>
      </c>
      <c r="AE20">
        <f t="array" ref="AE20">EXP(SUMPRODUCT(--B20:AC20,TRANSPOSE('Cost regression results'!$H$3:$H$30)))</f>
        <v>2550.0137756769109</v>
      </c>
    </row>
    <row r="21" spans="1:31" x14ac:dyDescent="0.3">
      <c r="A21">
        <v>20</v>
      </c>
      <c r="B21" s="17">
        <v>7.7991134074719897</v>
      </c>
      <c r="C21" s="17">
        <v>0</v>
      </c>
      <c r="D21" s="17">
        <v>0</v>
      </c>
      <c r="E21" s="17">
        <v>0.46252466948819998</v>
      </c>
      <c r="F21" s="17">
        <v>0.39947698490103301</v>
      </c>
      <c r="G21" s="17">
        <v>1.3961403214118</v>
      </c>
      <c r="H21" s="17">
        <v>0.25174976178375302</v>
      </c>
      <c r="I21" s="17">
        <v>-0.25858407903682801</v>
      </c>
      <c r="J21" s="17">
        <v>0.69705750357492402</v>
      </c>
      <c r="K21" s="17">
        <v>0.34701509520840101</v>
      </c>
      <c r="L21" s="17">
        <v>0.39628742176209703</v>
      </c>
      <c r="M21" s="17">
        <v>0</v>
      </c>
      <c r="N21" s="17">
        <v>0</v>
      </c>
      <c r="O21" s="17">
        <v>0</v>
      </c>
      <c r="P21" s="17">
        <v>0.330711950928397</v>
      </c>
      <c r="Q21" s="17">
        <v>0.22817922239573701</v>
      </c>
      <c r="R21" s="17">
        <v>0</v>
      </c>
      <c r="S21" s="17">
        <v>0</v>
      </c>
      <c r="T21" s="17">
        <v>0</v>
      </c>
      <c r="U21" s="17">
        <v>0</v>
      </c>
      <c r="V21" s="17">
        <v>9.3205067869294098E-2</v>
      </c>
      <c r="W21" s="17">
        <v>0.27206011501949101</v>
      </c>
      <c r="X21" s="17">
        <v>0</v>
      </c>
      <c r="Y21" s="17">
        <v>0</v>
      </c>
      <c r="Z21" s="17">
        <v>5.7470322440790998E-3</v>
      </c>
      <c r="AA21" s="17">
        <v>0</v>
      </c>
      <c r="AB21" s="17">
        <v>0</v>
      </c>
      <c r="AC21" s="17">
        <v>0</v>
      </c>
      <c r="AE21">
        <f t="array" ref="AE21">EXP(SUMPRODUCT(--B21:AC21,TRANSPOSE('Cost regression results'!$H$3:$H$30)))</f>
        <v>2428.6491706168058</v>
      </c>
    </row>
    <row r="22" spans="1:31" x14ac:dyDescent="0.3">
      <c r="A22">
        <v>21</v>
      </c>
      <c r="B22" s="17">
        <v>7.8327298396995202</v>
      </c>
      <c r="C22" s="17">
        <v>0</v>
      </c>
      <c r="D22" s="17">
        <v>0</v>
      </c>
      <c r="E22" s="17">
        <v>0.27334921688351299</v>
      </c>
      <c r="F22" s="17">
        <v>0.40063877965321898</v>
      </c>
      <c r="G22" s="17">
        <v>1.3029795798100701</v>
      </c>
      <c r="H22" s="17">
        <v>0.20276195040602901</v>
      </c>
      <c r="I22" s="17">
        <v>-0.205859285724831</v>
      </c>
      <c r="J22" s="17">
        <v>0.76273809558877004</v>
      </c>
      <c r="K22" s="17">
        <v>0.37062376038436101</v>
      </c>
      <c r="L22" s="17">
        <v>0.387812857820579</v>
      </c>
      <c r="M22" s="17">
        <v>0</v>
      </c>
      <c r="N22" s="17">
        <v>0</v>
      </c>
      <c r="O22" s="17">
        <v>0</v>
      </c>
      <c r="P22" s="17">
        <v>0.34311937286778199</v>
      </c>
      <c r="Q22" s="17">
        <v>0.25585633357410398</v>
      </c>
      <c r="R22" s="17">
        <v>0</v>
      </c>
      <c r="S22" s="17">
        <v>0</v>
      </c>
      <c r="T22" s="17">
        <v>0</v>
      </c>
      <c r="U22" s="17">
        <v>0</v>
      </c>
      <c r="V22" s="17">
        <v>7.0901424513188704E-2</v>
      </c>
      <c r="W22" s="17">
        <v>0.18744117029156601</v>
      </c>
      <c r="X22" s="17">
        <v>0</v>
      </c>
      <c r="Y22" s="17">
        <v>0</v>
      </c>
      <c r="Z22" s="17">
        <v>4.9003870253480604E-3</v>
      </c>
      <c r="AA22" s="17">
        <v>0</v>
      </c>
      <c r="AB22" s="17">
        <v>0</v>
      </c>
      <c r="AC22" s="17">
        <v>0</v>
      </c>
      <c r="AE22">
        <f t="array" ref="AE22">EXP(SUMPRODUCT(--B22:AC22,TRANSPOSE('Cost regression results'!$H$3:$H$30)))</f>
        <v>2513.1684551473718</v>
      </c>
    </row>
    <row r="23" spans="1:31" x14ac:dyDescent="0.3">
      <c r="A23">
        <v>22</v>
      </c>
      <c r="B23" s="17">
        <v>7.8215973544663804</v>
      </c>
      <c r="C23" s="17">
        <v>0</v>
      </c>
      <c r="D23" s="17">
        <v>0</v>
      </c>
      <c r="E23" s="17">
        <v>0.32442457360320498</v>
      </c>
      <c r="F23" s="17">
        <v>0.151808921862848</v>
      </c>
      <c r="G23" s="17">
        <v>1.3691965749759301</v>
      </c>
      <c r="H23" s="17">
        <v>0.26392007253372002</v>
      </c>
      <c r="I23" s="17">
        <v>-7.6801781619104101E-2</v>
      </c>
      <c r="J23" s="17">
        <v>0.72337170288427599</v>
      </c>
      <c r="K23" s="17">
        <v>0.370204089033487</v>
      </c>
      <c r="L23" s="17">
        <v>0.374543950319561</v>
      </c>
      <c r="M23" s="17">
        <v>0</v>
      </c>
      <c r="N23" s="17">
        <v>0</v>
      </c>
      <c r="O23" s="17">
        <v>0</v>
      </c>
      <c r="P23" s="17">
        <v>0.300218494764592</v>
      </c>
      <c r="Q23" s="17">
        <v>0.216879703648335</v>
      </c>
      <c r="R23" s="17">
        <v>0</v>
      </c>
      <c r="S23" s="17">
        <v>0</v>
      </c>
      <c r="T23" s="17">
        <v>0</v>
      </c>
      <c r="U23" s="17">
        <v>0</v>
      </c>
      <c r="V23" s="17">
        <v>8.40506520496314E-2</v>
      </c>
      <c r="W23" s="17">
        <v>0.23372680379212399</v>
      </c>
      <c r="X23" s="17">
        <v>0</v>
      </c>
      <c r="Y23" s="17">
        <v>0</v>
      </c>
      <c r="Z23" s="17">
        <v>8.7099096544854798E-3</v>
      </c>
      <c r="AA23" s="17">
        <v>0</v>
      </c>
      <c r="AB23" s="17">
        <v>0</v>
      </c>
      <c r="AC23" s="17">
        <v>0</v>
      </c>
      <c r="AE23">
        <f t="array" ref="AE23">EXP(SUMPRODUCT(--B23:AC23,TRANSPOSE('Cost regression results'!$H$3:$H$30)))</f>
        <v>2478.7270416120814</v>
      </c>
    </row>
    <row r="24" spans="1:31" x14ac:dyDescent="0.3">
      <c r="A24">
        <v>23</v>
      </c>
      <c r="B24" s="17">
        <v>7.7999411926424802</v>
      </c>
      <c r="C24" s="17">
        <v>0</v>
      </c>
      <c r="D24" s="17">
        <v>0</v>
      </c>
      <c r="E24" s="17">
        <v>0.393939576557994</v>
      </c>
      <c r="F24" s="17">
        <v>0.28052460598429102</v>
      </c>
      <c r="G24" s="17">
        <v>1.4799019124221999</v>
      </c>
      <c r="H24" s="17">
        <v>0.33456826555371</v>
      </c>
      <c r="I24" s="17">
        <v>-0.220270538172994</v>
      </c>
      <c r="J24" s="17">
        <v>0.75252288068055695</v>
      </c>
      <c r="K24" s="17">
        <v>0.48109470460297499</v>
      </c>
      <c r="L24" s="17">
        <v>0.32058843886534999</v>
      </c>
      <c r="M24" s="17">
        <v>0</v>
      </c>
      <c r="N24" s="17">
        <v>0</v>
      </c>
      <c r="O24" s="17">
        <v>0</v>
      </c>
      <c r="P24" s="17">
        <v>0.24688509323945701</v>
      </c>
      <c r="Q24" s="17">
        <v>0.25378988259502999</v>
      </c>
      <c r="R24" s="17">
        <v>0</v>
      </c>
      <c r="S24" s="17">
        <v>0</v>
      </c>
      <c r="T24" s="17">
        <v>0</v>
      </c>
      <c r="U24" s="17">
        <v>0</v>
      </c>
      <c r="V24" s="17">
        <v>7.9577130097031004E-2</v>
      </c>
      <c r="W24" s="17">
        <v>0.167920694181459</v>
      </c>
      <c r="X24" s="17">
        <v>0</v>
      </c>
      <c r="Y24" s="17">
        <v>0</v>
      </c>
      <c r="Z24" s="17">
        <v>8.5366349028810403E-3</v>
      </c>
      <c r="AA24" s="17">
        <v>0</v>
      </c>
      <c r="AB24" s="17">
        <v>0</v>
      </c>
      <c r="AC24" s="17">
        <v>0</v>
      </c>
      <c r="AE24">
        <f t="array" ref="AE24">EXP(SUMPRODUCT(--B24:AC24,TRANSPOSE('Cost regression results'!$H$3:$H$30)))</f>
        <v>2425.9186301865243</v>
      </c>
    </row>
    <row r="25" spans="1:31" x14ac:dyDescent="0.3">
      <c r="A25">
        <v>24</v>
      </c>
      <c r="B25" s="17">
        <v>7.8917848099537702</v>
      </c>
      <c r="C25" s="17">
        <v>0</v>
      </c>
      <c r="D25" s="17">
        <v>0</v>
      </c>
      <c r="E25" s="17">
        <v>0.284453999577094</v>
      </c>
      <c r="F25" s="17">
        <v>0.22093176916836399</v>
      </c>
      <c r="G25" s="17">
        <v>1.3098528821289099</v>
      </c>
      <c r="H25" s="17">
        <v>0.181587866216045</v>
      </c>
      <c r="I25" s="17">
        <v>-2.79566888808657E-2</v>
      </c>
      <c r="J25" s="17">
        <v>0.70612629165171104</v>
      </c>
      <c r="K25" s="17">
        <v>0.38604470669575902</v>
      </c>
      <c r="L25" s="17">
        <v>0.27979214089218202</v>
      </c>
      <c r="M25" s="17">
        <v>0</v>
      </c>
      <c r="N25" s="17">
        <v>0</v>
      </c>
      <c r="O25" s="17">
        <v>0</v>
      </c>
      <c r="P25" s="17">
        <v>0.32345003707628101</v>
      </c>
      <c r="Q25" s="17">
        <v>0.243271510773821</v>
      </c>
      <c r="R25" s="17">
        <v>0</v>
      </c>
      <c r="S25" s="17">
        <v>0</v>
      </c>
      <c r="T25" s="17">
        <v>0</v>
      </c>
      <c r="U25" s="17">
        <v>0</v>
      </c>
      <c r="V25" s="17">
        <v>4.68467842357949E-2</v>
      </c>
      <c r="W25" s="17">
        <v>0.210420700774263</v>
      </c>
      <c r="X25" s="17">
        <v>0</v>
      </c>
      <c r="Y25" s="17">
        <v>0</v>
      </c>
      <c r="Z25" s="17">
        <v>9.35380439719493E-3</v>
      </c>
      <c r="AA25" s="17">
        <v>0</v>
      </c>
      <c r="AB25" s="17">
        <v>0</v>
      </c>
      <c r="AC25" s="17">
        <v>0</v>
      </c>
      <c r="AE25">
        <f t="array" ref="AE25">EXP(SUMPRODUCT(--B25:AC25,TRANSPOSE('Cost regression results'!$H$3:$H$30)))</f>
        <v>2657.7552296784756</v>
      </c>
    </row>
    <row r="26" spans="1:31" x14ac:dyDescent="0.3">
      <c r="A26">
        <v>25</v>
      </c>
      <c r="B26" s="17">
        <v>7.8184711729509901</v>
      </c>
      <c r="C26" s="17">
        <v>0</v>
      </c>
      <c r="D26" s="17">
        <v>0</v>
      </c>
      <c r="E26" s="17">
        <v>0.39835052419446898</v>
      </c>
      <c r="F26" s="17">
        <v>0.38069523260864602</v>
      </c>
      <c r="G26" s="17">
        <v>1.1345729065984</v>
      </c>
      <c r="H26" s="17">
        <v>0.21588566426643199</v>
      </c>
      <c r="I26" s="17">
        <v>-0.115436058353565</v>
      </c>
      <c r="J26" s="17">
        <v>0.68889171602831001</v>
      </c>
      <c r="K26" s="17">
        <v>0.28725570162824898</v>
      </c>
      <c r="L26" s="17">
        <v>0.41378513416555601</v>
      </c>
      <c r="M26" s="17">
        <v>0</v>
      </c>
      <c r="N26" s="17">
        <v>0</v>
      </c>
      <c r="O26" s="17">
        <v>0</v>
      </c>
      <c r="P26" s="17">
        <v>0.41527605672232598</v>
      </c>
      <c r="Q26" s="17">
        <v>0.25894319030600399</v>
      </c>
      <c r="R26" s="17">
        <v>0</v>
      </c>
      <c r="S26" s="17">
        <v>0</v>
      </c>
      <c r="T26" s="17">
        <v>0</v>
      </c>
      <c r="U26" s="17">
        <v>0</v>
      </c>
      <c r="V26" s="17">
        <v>9.2222681592919603E-2</v>
      </c>
      <c r="W26" s="17">
        <v>0.23561409973980799</v>
      </c>
      <c r="X26" s="17">
        <v>0</v>
      </c>
      <c r="Y26" s="17">
        <v>0</v>
      </c>
      <c r="Z26" s="17">
        <v>4.0695996307328602E-3</v>
      </c>
      <c r="AA26" s="17">
        <v>0</v>
      </c>
      <c r="AB26" s="17">
        <v>0</v>
      </c>
      <c r="AC26" s="17">
        <v>0</v>
      </c>
      <c r="AE26">
        <f t="array" ref="AE26">EXP(SUMPRODUCT(--B26:AC26,TRANSPOSE('Cost regression results'!$H$3:$H$30)))</f>
        <v>2479.0295527672088</v>
      </c>
    </row>
    <row r="27" spans="1:31" x14ac:dyDescent="0.3">
      <c r="A27">
        <v>26</v>
      </c>
      <c r="B27" s="17">
        <v>7.8683054230275697</v>
      </c>
      <c r="C27" s="17">
        <v>0</v>
      </c>
      <c r="D27" s="17">
        <v>0</v>
      </c>
      <c r="E27" s="17">
        <v>0.31052267573179798</v>
      </c>
      <c r="F27" s="17">
        <v>0.34312593421520499</v>
      </c>
      <c r="G27" s="17">
        <v>1.2881625427944501</v>
      </c>
      <c r="H27" s="17">
        <v>0.21665490004691501</v>
      </c>
      <c r="I27" s="17">
        <v>-0.19685736151907099</v>
      </c>
      <c r="J27" s="17">
        <v>0.69418039345796101</v>
      </c>
      <c r="K27" s="17">
        <v>0.39574287328149699</v>
      </c>
      <c r="L27" s="17">
        <v>0.40351875421612898</v>
      </c>
      <c r="M27" s="17">
        <v>0</v>
      </c>
      <c r="N27" s="17">
        <v>0</v>
      </c>
      <c r="O27" s="17">
        <v>0</v>
      </c>
      <c r="P27" s="17">
        <v>0.20088736441098801</v>
      </c>
      <c r="Q27" s="17">
        <v>0.19653283046664</v>
      </c>
      <c r="R27" s="17">
        <v>0</v>
      </c>
      <c r="S27" s="17">
        <v>0</v>
      </c>
      <c r="T27" s="17">
        <v>0</v>
      </c>
      <c r="U27" s="17">
        <v>0</v>
      </c>
      <c r="V27" s="17">
        <v>7.7481685385226901E-2</v>
      </c>
      <c r="W27" s="17">
        <v>0.22836685242110399</v>
      </c>
      <c r="X27" s="17">
        <v>0</v>
      </c>
      <c r="Y27" s="17">
        <v>0</v>
      </c>
      <c r="Z27" s="17">
        <v>5.6648408320719703E-3</v>
      </c>
      <c r="AA27" s="17">
        <v>0</v>
      </c>
      <c r="AB27" s="17">
        <v>0</v>
      </c>
      <c r="AC27" s="17">
        <v>0</v>
      </c>
      <c r="AE27">
        <f t="array" ref="AE27">EXP(SUMPRODUCT(--B27:AC27,TRANSPOSE('Cost regression results'!$H$3:$H$30)))</f>
        <v>2602.7921052622355</v>
      </c>
    </row>
    <row r="28" spans="1:31" x14ac:dyDescent="0.3">
      <c r="A28">
        <v>27</v>
      </c>
      <c r="B28" s="17">
        <v>7.8158547796944404</v>
      </c>
      <c r="C28" s="17">
        <v>0</v>
      </c>
      <c r="D28" s="17">
        <v>0</v>
      </c>
      <c r="E28" s="17">
        <v>0.38115334564122799</v>
      </c>
      <c r="F28" s="17">
        <v>0.38280670374286302</v>
      </c>
      <c r="G28" s="17">
        <v>1.3804535645326299</v>
      </c>
      <c r="H28" s="17">
        <v>0.25389495472059898</v>
      </c>
      <c r="I28" s="17">
        <v>-0.26153691934912698</v>
      </c>
      <c r="J28" s="17">
        <v>0.74264586179780401</v>
      </c>
      <c r="K28" s="17">
        <v>0.29899302033740899</v>
      </c>
      <c r="L28" s="17">
        <v>0.32015619669409001</v>
      </c>
      <c r="M28" s="17">
        <v>0</v>
      </c>
      <c r="N28" s="17">
        <v>0</v>
      </c>
      <c r="O28" s="17">
        <v>0</v>
      </c>
      <c r="P28" s="17">
        <v>0.44589146214258402</v>
      </c>
      <c r="Q28" s="17">
        <v>0.293940882723006</v>
      </c>
      <c r="R28" s="17">
        <v>0</v>
      </c>
      <c r="S28" s="17">
        <v>0</v>
      </c>
      <c r="T28" s="17">
        <v>0</v>
      </c>
      <c r="U28" s="17">
        <v>0</v>
      </c>
      <c r="V28" s="17">
        <v>5.7569197317242297E-2</v>
      </c>
      <c r="W28" s="17">
        <v>0.257328762837506</v>
      </c>
      <c r="X28" s="17">
        <v>0</v>
      </c>
      <c r="Y28" s="17">
        <v>0</v>
      </c>
      <c r="Z28" s="17">
        <v>4.6052548270174203E-3</v>
      </c>
      <c r="AA28" s="17">
        <v>0</v>
      </c>
      <c r="AB28" s="17">
        <v>0</v>
      </c>
      <c r="AC28" s="17">
        <v>0</v>
      </c>
      <c r="AE28">
        <f t="array" ref="AE28">EXP(SUMPRODUCT(--B28:AC28,TRANSPOSE('Cost regression results'!$H$3:$H$30)))</f>
        <v>2471.6249833771712</v>
      </c>
    </row>
    <row r="29" spans="1:31" x14ac:dyDescent="0.3">
      <c r="A29">
        <v>28</v>
      </c>
      <c r="B29" s="17">
        <v>7.83993670748937</v>
      </c>
      <c r="C29" s="17">
        <v>0</v>
      </c>
      <c r="D29" s="17">
        <v>0</v>
      </c>
      <c r="E29" s="17">
        <v>0.45890762424785397</v>
      </c>
      <c r="F29" s="17">
        <v>0.33311827395907501</v>
      </c>
      <c r="G29" s="17">
        <v>1.3889187944190799</v>
      </c>
      <c r="H29" s="17">
        <v>0.25208955210760797</v>
      </c>
      <c r="I29" s="17">
        <v>-0.26127527974325399</v>
      </c>
      <c r="J29" s="17">
        <v>0.72480749952592605</v>
      </c>
      <c r="K29" s="17">
        <v>0.46819267953564397</v>
      </c>
      <c r="L29" s="17">
        <v>0.25202447911692899</v>
      </c>
      <c r="M29" s="17">
        <v>0</v>
      </c>
      <c r="N29" s="17">
        <v>0</v>
      </c>
      <c r="O29" s="17">
        <v>0</v>
      </c>
      <c r="P29" s="17">
        <v>0.24416895420372001</v>
      </c>
      <c r="Q29" s="17">
        <v>0.24914247510356699</v>
      </c>
      <c r="R29" s="17">
        <v>0</v>
      </c>
      <c r="S29" s="17">
        <v>0</v>
      </c>
      <c r="T29" s="17">
        <v>0</v>
      </c>
      <c r="U29" s="17">
        <v>0</v>
      </c>
      <c r="V29" s="17">
        <v>5.9800354872141803E-2</v>
      </c>
      <c r="W29" s="17">
        <v>0.25899335347672697</v>
      </c>
      <c r="X29" s="17">
        <v>0</v>
      </c>
      <c r="Y29" s="17">
        <v>0</v>
      </c>
      <c r="Z29" s="17">
        <v>5.33309657162851E-3</v>
      </c>
      <c r="AA29" s="17">
        <v>0</v>
      </c>
      <c r="AB29" s="17">
        <v>0</v>
      </c>
      <c r="AC29" s="17">
        <v>0</v>
      </c>
      <c r="AE29">
        <f t="array" ref="AE29">EXP(SUMPRODUCT(--B29:AC29,TRANSPOSE('Cost regression results'!$H$3:$H$30)))</f>
        <v>2530.5793304828835</v>
      </c>
    </row>
    <row r="30" spans="1:31" x14ac:dyDescent="0.3">
      <c r="A30">
        <v>29</v>
      </c>
      <c r="B30" s="17">
        <v>7.8465734759160499</v>
      </c>
      <c r="C30" s="17">
        <v>0</v>
      </c>
      <c r="D30" s="17">
        <v>0</v>
      </c>
      <c r="E30" s="17">
        <v>0.463464835886713</v>
      </c>
      <c r="F30" s="17">
        <v>0.31963385018929003</v>
      </c>
      <c r="G30" s="17">
        <v>1.2697362860608199</v>
      </c>
      <c r="H30" s="17">
        <v>0.16018750591414399</v>
      </c>
      <c r="I30" s="17">
        <v>-4.51687460647065E-2</v>
      </c>
      <c r="J30" s="17">
        <v>0.66181205833518597</v>
      </c>
      <c r="K30" s="17">
        <v>0.456523381800225</v>
      </c>
      <c r="L30" s="17">
        <v>0.37161614498012302</v>
      </c>
      <c r="M30" s="17">
        <v>0</v>
      </c>
      <c r="N30" s="17">
        <v>0</v>
      </c>
      <c r="O30" s="17">
        <v>0</v>
      </c>
      <c r="P30" s="17">
        <v>0.362029593278763</v>
      </c>
      <c r="Q30" s="17">
        <v>0.22821144394427501</v>
      </c>
      <c r="R30" s="17">
        <v>0</v>
      </c>
      <c r="S30" s="17">
        <v>0</v>
      </c>
      <c r="T30" s="17">
        <v>0</v>
      </c>
      <c r="U30" s="17">
        <v>0</v>
      </c>
      <c r="V30" s="17">
        <v>8.4517650965396096E-2</v>
      </c>
      <c r="W30" s="17">
        <v>0.18189381512380401</v>
      </c>
      <c r="X30" s="17">
        <v>0</v>
      </c>
      <c r="Y30" s="17">
        <v>0</v>
      </c>
      <c r="Z30" s="17">
        <v>6.9621022356537304E-3</v>
      </c>
      <c r="AA30" s="17">
        <v>0</v>
      </c>
      <c r="AB30" s="17">
        <v>0</v>
      </c>
      <c r="AC30" s="17">
        <v>0</v>
      </c>
      <c r="AE30">
        <f t="array" ref="AE30">EXP(SUMPRODUCT(--B30:AC30,TRANSPOSE('Cost regression results'!$H$3:$H$30)))</f>
        <v>2544.526865792679</v>
      </c>
    </row>
    <row r="31" spans="1:31" x14ac:dyDescent="0.3">
      <c r="A31">
        <v>30</v>
      </c>
      <c r="B31" s="17">
        <v>7.8430298696941199</v>
      </c>
      <c r="C31" s="17">
        <v>0</v>
      </c>
      <c r="D31" s="17">
        <v>0</v>
      </c>
      <c r="E31" s="17">
        <v>0.279294850456903</v>
      </c>
      <c r="F31" s="17">
        <v>0.38848195215741899</v>
      </c>
      <c r="G31" s="17">
        <v>1.4322955424770001</v>
      </c>
      <c r="H31" s="17">
        <v>0.238403620006961</v>
      </c>
      <c r="I31" s="17">
        <v>-0.283025113068955</v>
      </c>
      <c r="J31" s="17">
        <v>0.72763885420343699</v>
      </c>
      <c r="K31" s="17">
        <v>0.316418865315714</v>
      </c>
      <c r="L31" s="17">
        <v>0.39574983677564601</v>
      </c>
      <c r="M31" s="17">
        <v>0</v>
      </c>
      <c r="N31" s="17">
        <v>0</v>
      </c>
      <c r="O31" s="17">
        <v>0</v>
      </c>
      <c r="P31" s="17">
        <v>0.19378725940498501</v>
      </c>
      <c r="Q31" s="17">
        <v>0.239727503410915</v>
      </c>
      <c r="R31" s="17">
        <v>0</v>
      </c>
      <c r="S31" s="17">
        <v>0</v>
      </c>
      <c r="T31" s="17">
        <v>0</v>
      </c>
      <c r="U31" s="17">
        <v>0</v>
      </c>
      <c r="V31" s="17">
        <v>8.4265999532069799E-2</v>
      </c>
      <c r="W31" s="17">
        <v>0.218532950694897</v>
      </c>
      <c r="X31" s="17">
        <v>0</v>
      </c>
      <c r="Y31" s="17">
        <v>0</v>
      </c>
      <c r="Z31" s="17">
        <v>4.7101428919863603E-3</v>
      </c>
      <c r="AA31" s="17">
        <v>0</v>
      </c>
      <c r="AB31" s="17">
        <v>0</v>
      </c>
      <c r="AC31" s="17">
        <v>0</v>
      </c>
      <c r="AE31">
        <f t="array" ref="AE31">EXP(SUMPRODUCT(--B31:AC31,TRANSPOSE('Cost regression results'!$H$3:$H$30)))</f>
        <v>2539.5261047426679</v>
      </c>
    </row>
    <row r="32" spans="1:31" x14ac:dyDescent="0.3">
      <c r="A32">
        <v>31</v>
      </c>
      <c r="B32" s="17">
        <v>7.79498001814693</v>
      </c>
      <c r="C32" s="17">
        <v>0</v>
      </c>
      <c r="D32" s="17">
        <v>0</v>
      </c>
      <c r="E32" s="17">
        <v>0.390987187091206</v>
      </c>
      <c r="F32" s="17">
        <v>0.223841121408838</v>
      </c>
      <c r="G32" s="17">
        <v>1.2949304196370199</v>
      </c>
      <c r="H32" s="17">
        <v>0.27661124391853398</v>
      </c>
      <c r="I32" s="17">
        <v>-0.106779202911822</v>
      </c>
      <c r="J32" s="17">
        <v>0.71919885972964803</v>
      </c>
      <c r="K32" s="17">
        <v>0.38706736589842899</v>
      </c>
      <c r="L32" s="17">
        <v>0.14994571483067901</v>
      </c>
      <c r="M32" s="17">
        <v>0</v>
      </c>
      <c r="N32" s="17">
        <v>0</v>
      </c>
      <c r="O32" s="17">
        <v>0</v>
      </c>
      <c r="P32" s="17">
        <v>0.25071240592365601</v>
      </c>
      <c r="Q32" s="17">
        <v>0.26129148429533999</v>
      </c>
      <c r="R32" s="17">
        <v>0</v>
      </c>
      <c r="S32" s="17">
        <v>0</v>
      </c>
      <c r="T32" s="17">
        <v>0</v>
      </c>
      <c r="U32" s="17">
        <v>0</v>
      </c>
      <c r="V32" s="17">
        <v>0.16351357955670201</v>
      </c>
      <c r="W32" s="17">
        <v>0.39568489859137401</v>
      </c>
      <c r="X32" s="17">
        <v>0</v>
      </c>
      <c r="Y32" s="17">
        <v>0</v>
      </c>
      <c r="Z32" s="17">
        <v>6.7600895112229697E-3</v>
      </c>
      <c r="AA32" s="17">
        <v>0</v>
      </c>
      <c r="AB32" s="17">
        <v>0</v>
      </c>
      <c r="AC32" s="17">
        <v>0</v>
      </c>
      <c r="AE32">
        <f t="array" ref="AE32">EXP(SUMPRODUCT(--B32:AC32,TRANSPOSE('Cost regression results'!$H$3:$H$30)))</f>
        <v>2416.9167956889437</v>
      </c>
    </row>
    <row r="33" spans="1:31" x14ac:dyDescent="0.3">
      <c r="A33">
        <v>32</v>
      </c>
      <c r="B33" s="17">
        <v>7.8141690375085702</v>
      </c>
      <c r="C33" s="17">
        <v>0</v>
      </c>
      <c r="D33" s="17">
        <v>0</v>
      </c>
      <c r="E33" s="17">
        <v>0.48399640497387098</v>
      </c>
      <c r="F33" s="17">
        <v>0.34624462604504702</v>
      </c>
      <c r="G33" s="17">
        <v>1.34366215230535</v>
      </c>
      <c r="H33" s="17">
        <v>0.23071337647455101</v>
      </c>
      <c r="I33" s="17">
        <v>-0.17983756567908399</v>
      </c>
      <c r="J33" s="17">
        <v>0.79288339770326999</v>
      </c>
      <c r="K33" s="17">
        <v>0.43067122416074999</v>
      </c>
      <c r="L33" s="17">
        <v>0.37478712939801101</v>
      </c>
      <c r="M33" s="17">
        <v>0</v>
      </c>
      <c r="N33" s="17">
        <v>0</v>
      </c>
      <c r="O33" s="17">
        <v>0</v>
      </c>
      <c r="P33" s="17">
        <v>0.55932603457082597</v>
      </c>
      <c r="Q33" s="17">
        <v>0.20611210531708901</v>
      </c>
      <c r="R33" s="17">
        <v>0</v>
      </c>
      <c r="S33" s="17">
        <v>0</v>
      </c>
      <c r="T33" s="17">
        <v>0</v>
      </c>
      <c r="U33" s="17">
        <v>0</v>
      </c>
      <c r="V33" s="17">
        <v>7.9608601864639902E-2</v>
      </c>
      <c r="W33" s="17">
        <v>0.153203494982424</v>
      </c>
      <c r="X33" s="17">
        <v>0</v>
      </c>
      <c r="Y33" s="17">
        <v>0</v>
      </c>
      <c r="Z33" s="17">
        <v>5.8691819752894102E-3</v>
      </c>
      <c r="AA33" s="17">
        <v>0</v>
      </c>
      <c r="AB33" s="17">
        <v>0</v>
      </c>
      <c r="AC33" s="17">
        <v>0</v>
      </c>
      <c r="AE33">
        <f t="array" ref="AE33">EXP(SUMPRODUCT(--B33:AC33,TRANSPOSE('Cost regression results'!$H$3:$H$30)))</f>
        <v>2465.2798516795656</v>
      </c>
    </row>
    <row r="34" spans="1:31" x14ac:dyDescent="0.3">
      <c r="A34">
        <v>33</v>
      </c>
      <c r="B34" s="17">
        <v>7.8412664641943701</v>
      </c>
      <c r="C34" s="17">
        <v>0</v>
      </c>
      <c r="D34" s="17">
        <v>0</v>
      </c>
      <c r="E34" s="17">
        <v>0.31946638717104903</v>
      </c>
      <c r="F34" s="17">
        <v>0.27304400431470299</v>
      </c>
      <c r="G34" s="17">
        <v>1.39579318810262</v>
      </c>
      <c r="H34" s="17">
        <v>0.22909759301195701</v>
      </c>
      <c r="I34" s="17">
        <v>-0.12447782109930899</v>
      </c>
      <c r="J34" s="17">
        <v>0.78008700648671203</v>
      </c>
      <c r="K34" s="17">
        <v>0.21540853862993001</v>
      </c>
      <c r="L34" s="17">
        <v>0.343288487068377</v>
      </c>
      <c r="M34" s="17">
        <v>0</v>
      </c>
      <c r="N34" s="17">
        <v>0</v>
      </c>
      <c r="O34" s="17">
        <v>0</v>
      </c>
      <c r="P34" s="17">
        <v>0.32694812578211402</v>
      </c>
      <c r="Q34" s="17">
        <v>0.27787668870413301</v>
      </c>
      <c r="R34" s="17">
        <v>0</v>
      </c>
      <c r="S34" s="17">
        <v>0</v>
      </c>
      <c r="T34" s="17">
        <v>0</v>
      </c>
      <c r="U34" s="17">
        <v>0</v>
      </c>
      <c r="V34" s="17">
        <v>7.2951832319153406E-2</v>
      </c>
      <c r="W34" s="17">
        <v>0.25877167664886402</v>
      </c>
      <c r="X34" s="17">
        <v>0</v>
      </c>
      <c r="Y34" s="17">
        <v>0</v>
      </c>
      <c r="Z34" s="17">
        <v>7.6047556207787803E-3</v>
      </c>
      <c r="AA34" s="17">
        <v>0</v>
      </c>
      <c r="AB34" s="17">
        <v>0</v>
      </c>
      <c r="AC34" s="17">
        <v>0</v>
      </c>
      <c r="AE34">
        <f t="array" ref="AE34">EXP(SUMPRODUCT(--B34:AC34,TRANSPOSE('Cost regression results'!$H$3:$H$30)))</f>
        <v>2529.9204417027154</v>
      </c>
    </row>
    <row r="35" spans="1:31" x14ac:dyDescent="0.3">
      <c r="A35">
        <v>34</v>
      </c>
      <c r="B35" s="17">
        <v>7.7944310005574797</v>
      </c>
      <c r="C35" s="17">
        <v>0</v>
      </c>
      <c r="D35" s="17">
        <v>0</v>
      </c>
      <c r="E35" s="17">
        <v>0.41361682194333899</v>
      </c>
      <c r="F35" s="17">
        <v>0.35906754982129002</v>
      </c>
      <c r="G35" s="17">
        <v>1.2829337529011</v>
      </c>
      <c r="H35" s="17">
        <v>0.23980350429102901</v>
      </c>
      <c r="I35" s="17">
        <v>-0.190834658205913</v>
      </c>
      <c r="J35" s="17">
        <v>0.69720005194030799</v>
      </c>
      <c r="K35" s="17">
        <v>0.357823974605399</v>
      </c>
      <c r="L35" s="17">
        <v>0.33904842189571399</v>
      </c>
      <c r="M35" s="17">
        <v>0</v>
      </c>
      <c r="N35" s="17">
        <v>0</v>
      </c>
      <c r="O35" s="17">
        <v>0</v>
      </c>
      <c r="P35" s="17">
        <v>0.32541406988632399</v>
      </c>
      <c r="Q35" s="17">
        <v>0.22805738854709501</v>
      </c>
      <c r="R35" s="17">
        <v>0</v>
      </c>
      <c r="S35" s="17">
        <v>0</v>
      </c>
      <c r="T35" s="17">
        <v>0</v>
      </c>
      <c r="U35" s="17">
        <v>0</v>
      </c>
      <c r="V35" s="17">
        <v>0.109088949483055</v>
      </c>
      <c r="W35" s="17">
        <v>0.31485053574150001</v>
      </c>
      <c r="X35" s="17">
        <v>0</v>
      </c>
      <c r="Y35" s="17">
        <v>0</v>
      </c>
      <c r="Z35" s="17">
        <v>6.0817312552647598E-3</v>
      </c>
      <c r="AA35" s="17">
        <v>0</v>
      </c>
      <c r="AB35" s="17">
        <v>0</v>
      </c>
      <c r="AC35" s="17">
        <v>0</v>
      </c>
      <c r="AE35">
        <f t="array" ref="AE35">EXP(SUMPRODUCT(--B35:AC35,TRANSPOSE('Cost regression results'!$H$3:$H$30)))</f>
        <v>2416.7375473267193</v>
      </c>
    </row>
    <row r="36" spans="1:31" x14ac:dyDescent="0.3">
      <c r="A36">
        <v>35</v>
      </c>
      <c r="B36" s="17">
        <v>7.8914208665226502</v>
      </c>
      <c r="C36" s="17">
        <v>0</v>
      </c>
      <c r="D36" s="17">
        <v>0</v>
      </c>
      <c r="E36" s="17">
        <v>0.36947695810220998</v>
      </c>
      <c r="F36" s="17">
        <v>0.42646402447017401</v>
      </c>
      <c r="G36" s="17">
        <v>1.3427328086722301</v>
      </c>
      <c r="H36" s="17">
        <v>0.22103392347161599</v>
      </c>
      <c r="I36" s="17">
        <v>-0.293051271856753</v>
      </c>
      <c r="J36" s="17">
        <v>0.65763750331272097</v>
      </c>
      <c r="K36" s="17">
        <v>0.403994918934796</v>
      </c>
      <c r="L36" s="17">
        <v>0.23979451925272599</v>
      </c>
      <c r="M36" s="17">
        <v>0</v>
      </c>
      <c r="N36" s="17">
        <v>0</v>
      </c>
      <c r="O36" s="17">
        <v>0</v>
      </c>
      <c r="P36" s="17">
        <v>0.26931944183240702</v>
      </c>
      <c r="Q36" s="17">
        <v>0.23676234507747701</v>
      </c>
      <c r="R36" s="17">
        <v>0</v>
      </c>
      <c r="S36" s="17">
        <v>0</v>
      </c>
      <c r="T36" s="17">
        <v>0</v>
      </c>
      <c r="U36" s="17">
        <v>0</v>
      </c>
      <c r="V36" s="17">
        <v>8.0309814506233798E-2</v>
      </c>
      <c r="W36" s="17">
        <v>0.26592092196953698</v>
      </c>
      <c r="X36" s="17">
        <v>0</v>
      </c>
      <c r="Y36" s="17">
        <v>0</v>
      </c>
      <c r="Z36" s="17">
        <v>7.11945708179265E-3</v>
      </c>
      <c r="AA36" s="17">
        <v>0</v>
      </c>
      <c r="AB36" s="17">
        <v>0</v>
      </c>
      <c r="AC36" s="17">
        <v>0</v>
      </c>
      <c r="AE36">
        <f t="array" ref="AE36">EXP(SUMPRODUCT(--B36:AC36,TRANSPOSE('Cost regression results'!$H$3:$H$30)))</f>
        <v>2660.9467155723833</v>
      </c>
    </row>
    <row r="37" spans="1:31" x14ac:dyDescent="0.3">
      <c r="A37">
        <v>36</v>
      </c>
      <c r="B37" s="17">
        <v>7.8230025193891004</v>
      </c>
      <c r="C37" s="17">
        <v>0</v>
      </c>
      <c r="D37" s="17">
        <v>0</v>
      </c>
      <c r="E37" s="17">
        <v>0.36914783564729298</v>
      </c>
      <c r="F37" s="17">
        <v>0.328342169217893</v>
      </c>
      <c r="G37" s="17">
        <v>1.4017580433557999</v>
      </c>
      <c r="H37" s="17">
        <v>0.23016926937405899</v>
      </c>
      <c r="I37" s="17">
        <v>-0.28802490202049003</v>
      </c>
      <c r="J37" s="17">
        <v>0.75728111927099695</v>
      </c>
      <c r="K37" s="17">
        <v>0.41278293061208798</v>
      </c>
      <c r="L37" s="17">
        <v>0.27165521826688799</v>
      </c>
      <c r="M37" s="17">
        <v>0</v>
      </c>
      <c r="N37" s="17">
        <v>0</v>
      </c>
      <c r="O37" s="17">
        <v>0</v>
      </c>
      <c r="P37" s="17">
        <v>0.255492479291971</v>
      </c>
      <c r="Q37" s="17">
        <v>0.23624543667546999</v>
      </c>
      <c r="R37" s="17">
        <v>0</v>
      </c>
      <c r="S37" s="17">
        <v>0</v>
      </c>
      <c r="T37" s="17">
        <v>0</v>
      </c>
      <c r="U37" s="17">
        <v>0</v>
      </c>
      <c r="V37" s="17">
        <v>0.101672200743821</v>
      </c>
      <c r="W37" s="17">
        <v>0.303942504481161</v>
      </c>
      <c r="X37" s="17">
        <v>0</v>
      </c>
      <c r="Y37" s="17">
        <v>0</v>
      </c>
      <c r="Z37" s="17">
        <v>5.5721912860599203E-3</v>
      </c>
      <c r="AA37" s="17">
        <v>0</v>
      </c>
      <c r="AB37" s="17">
        <v>0</v>
      </c>
      <c r="AC37" s="17">
        <v>0</v>
      </c>
      <c r="AE37">
        <f t="array" ref="AE37">EXP(SUMPRODUCT(--B37:AC37,TRANSPOSE('Cost regression results'!$H$3:$H$30)))</f>
        <v>2487.6704405234987</v>
      </c>
    </row>
    <row r="38" spans="1:31" x14ac:dyDescent="0.3">
      <c r="A38">
        <v>37</v>
      </c>
      <c r="B38" s="17">
        <v>7.8354576098525097</v>
      </c>
      <c r="C38" s="17">
        <v>0</v>
      </c>
      <c r="D38" s="17">
        <v>0</v>
      </c>
      <c r="E38" s="17">
        <v>0.30104680260320199</v>
      </c>
      <c r="F38" s="17">
        <v>0.48414475125790102</v>
      </c>
      <c r="G38" s="17">
        <v>1.40576878078767</v>
      </c>
      <c r="H38" s="17">
        <v>0.24639363281019799</v>
      </c>
      <c r="I38" s="17">
        <v>-0.38116629321495099</v>
      </c>
      <c r="J38" s="17">
        <v>0.73231821452210799</v>
      </c>
      <c r="K38" s="17">
        <v>0.310406492637399</v>
      </c>
      <c r="L38" s="17">
        <v>0.34029740398317099</v>
      </c>
      <c r="M38" s="17">
        <v>0</v>
      </c>
      <c r="N38" s="17">
        <v>0</v>
      </c>
      <c r="O38" s="17">
        <v>0</v>
      </c>
      <c r="P38" s="17">
        <v>0.37440863100625399</v>
      </c>
      <c r="Q38" s="17">
        <v>0.17828061388969399</v>
      </c>
      <c r="R38" s="17">
        <v>0</v>
      </c>
      <c r="S38" s="17">
        <v>0</v>
      </c>
      <c r="T38" s="17">
        <v>0</v>
      </c>
      <c r="U38" s="17">
        <v>0</v>
      </c>
      <c r="V38" s="17">
        <v>9.6041405144604006E-2</v>
      </c>
      <c r="W38" s="17">
        <v>0.27219323785590599</v>
      </c>
      <c r="X38" s="17">
        <v>0</v>
      </c>
      <c r="Y38" s="17">
        <v>0</v>
      </c>
      <c r="Z38" s="17">
        <v>8.0376969047006603E-3</v>
      </c>
      <c r="AA38" s="17">
        <v>0</v>
      </c>
      <c r="AB38" s="17">
        <v>0</v>
      </c>
      <c r="AC38" s="17">
        <v>0</v>
      </c>
      <c r="AE38">
        <f t="array" ref="AE38">EXP(SUMPRODUCT(--B38:AC38,TRANSPOSE('Cost regression results'!$H$3:$H$30)))</f>
        <v>2514.5049445357658</v>
      </c>
    </row>
    <row r="39" spans="1:31" x14ac:dyDescent="0.3">
      <c r="A39">
        <v>38</v>
      </c>
      <c r="B39" s="17">
        <v>7.8467195575267201</v>
      </c>
      <c r="C39" s="17">
        <v>0</v>
      </c>
      <c r="D39" s="17">
        <v>0</v>
      </c>
      <c r="E39" s="17">
        <v>0.34379555396496098</v>
      </c>
      <c r="F39" s="17">
        <v>0.32742074092387002</v>
      </c>
      <c r="G39" s="17">
        <v>1.28377971836857</v>
      </c>
      <c r="H39" s="17">
        <v>0.23620155886706301</v>
      </c>
      <c r="I39" s="17">
        <v>-0.13585329783326799</v>
      </c>
      <c r="J39" s="17">
        <v>0.72376768800061697</v>
      </c>
      <c r="K39" s="17">
        <v>0.354833649240333</v>
      </c>
      <c r="L39" s="17">
        <v>0.27563548038719798</v>
      </c>
      <c r="M39" s="17">
        <v>0</v>
      </c>
      <c r="N39" s="17">
        <v>0</v>
      </c>
      <c r="O39" s="17">
        <v>0</v>
      </c>
      <c r="P39" s="17">
        <v>0.37249658467579999</v>
      </c>
      <c r="Q39" s="17">
        <v>0.18252125706252501</v>
      </c>
      <c r="R39" s="17">
        <v>0</v>
      </c>
      <c r="S39" s="17">
        <v>0</v>
      </c>
      <c r="T39" s="17">
        <v>0</v>
      </c>
      <c r="U39" s="17">
        <v>0</v>
      </c>
      <c r="V39" s="17">
        <v>9.7857922347694498E-2</v>
      </c>
      <c r="W39" s="17">
        <v>0.26847393684862703</v>
      </c>
      <c r="X39" s="17">
        <v>0</v>
      </c>
      <c r="Y39" s="17">
        <v>0</v>
      </c>
      <c r="Z39" s="17">
        <v>8.0371290364450697E-3</v>
      </c>
      <c r="AA39" s="17">
        <v>0</v>
      </c>
      <c r="AB39" s="17">
        <v>0</v>
      </c>
      <c r="AC39" s="17">
        <v>0</v>
      </c>
      <c r="AE39">
        <f t="array" ref="AE39">EXP(SUMPRODUCT(--B39:AC39,TRANSPOSE('Cost regression results'!$H$3:$H$30)))</f>
        <v>2542.9842379730712</v>
      </c>
    </row>
    <row r="40" spans="1:31" x14ac:dyDescent="0.3">
      <c r="A40">
        <v>39</v>
      </c>
      <c r="B40" s="17">
        <v>7.8129433220157702</v>
      </c>
      <c r="C40" s="17">
        <v>0</v>
      </c>
      <c r="D40" s="17">
        <v>0</v>
      </c>
      <c r="E40" s="17">
        <v>0.37536465292668603</v>
      </c>
      <c r="F40" s="17">
        <v>0.26334749726483297</v>
      </c>
      <c r="G40" s="17">
        <v>1.3133238199155399</v>
      </c>
      <c r="H40" s="17">
        <v>0.22778173172076599</v>
      </c>
      <c r="I40" s="17">
        <v>-0.119907279305207</v>
      </c>
      <c r="J40" s="17">
        <v>0.77355636415417295</v>
      </c>
      <c r="K40" s="17">
        <v>0.40221424340721201</v>
      </c>
      <c r="L40" s="17">
        <v>0.24627266457531499</v>
      </c>
      <c r="M40" s="17">
        <v>0</v>
      </c>
      <c r="N40" s="17">
        <v>0</v>
      </c>
      <c r="O40" s="17">
        <v>0</v>
      </c>
      <c r="P40" s="17">
        <v>0.209132533975639</v>
      </c>
      <c r="Q40" s="17">
        <v>0.212689024720047</v>
      </c>
      <c r="R40" s="17">
        <v>0</v>
      </c>
      <c r="S40" s="17">
        <v>0</v>
      </c>
      <c r="T40" s="17">
        <v>0</v>
      </c>
      <c r="U40" s="17">
        <v>0</v>
      </c>
      <c r="V40" s="17">
        <v>0.109320872831562</v>
      </c>
      <c r="W40" s="17">
        <v>0.22032775814504599</v>
      </c>
      <c r="X40" s="17">
        <v>0</v>
      </c>
      <c r="Y40" s="17">
        <v>0</v>
      </c>
      <c r="Z40" s="17">
        <v>6.92157962796364E-3</v>
      </c>
      <c r="AA40" s="17">
        <v>0</v>
      </c>
      <c r="AB40" s="17">
        <v>0</v>
      </c>
      <c r="AC40" s="17">
        <v>0</v>
      </c>
      <c r="AE40">
        <f t="array" ref="AE40">EXP(SUMPRODUCT(--B40:AC40,TRANSPOSE('Cost regression results'!$H$3:$H$30)))</f>
        <v>2460.4467454409087</v>
      </c>
    </row>
    <row r="41" spans="1:31" x14ac:dyDescent="0.3">
      <c r="A41">
        <v>40</v>
      </c>
      <c r="B41" s="17">
        <v>7.8439763293911398</v>
      </c>
      <c r="C41" s="17">
        <v>0</v>
      </c>
      <c r="D41" s="17">
        <v>0</v>
      </c>
      <c r="E41" s="17">
        <v>0.35143817641424502</v>
      </c>
      <c r="F41" s="17">
        <v>0.181714738012764</v>
      </c>
      <c r="G41" s="17">
        <v>1.36822634586573</v>
      </c>
      <c r="H41" s="17">
        <v>0.236629538044767</v>
      </c>
      <c r="I41" s="17">
        <v>-7.3741162573719099E-2</v>
      </c>
      <c r="J41" s="17">
        <v>0.65454928842336402</v>
      </c>
      <c r="K41" s="17">
        <v>0.43011293737832501</v>
      </c>
      <c r="L41" s="17">
        <v>0.402738902680567</v>
      </c>
      <c r="M41" s="17">
        <v>0</v>
      </c>
      <c r="N41" s="17">
        <v>0</v>
      </c>
      <c r="O41" s="17">
        <v>0</v>
      </c>
      <c r="P41" s="17">
        <v>0.39020707675188698</v>
      </c>
      <c r="Q41" s="17">
        <v>0.19101209451871601</v>
      </c>
      <c r="R41" s="17">
        <v>0</v>
      </c>
      <c r="S41" s="17">
        <v>0</v>
      </c>
      <c r="T41" s="17">
        <v>0</v>
      </c>
      <c r="U41" s="17">
        <v>0</v>
      </c>
      <c r="V41" s="17">
        <v>9.8012880569563102E-2</v>
      </c>
      <c r="W41" s="17">
        <v>0.188432179895867</v>
      </c>
      <c r="X41" s="17">
        <v>0</v>
      </c>
      <c r="Y41" s="17">
        <v>0</v>
      </c>
      <c r="Z41" s="17">
        <v>8.3805589320300206E-3</v>
      </c>
      <c r="AA41" s="17">
        <v>0</v>
      </c>
      <c r="AB41" s="17">
        <v>0</v>
      </c>
      <c r="AC41" s="17">
        <v>0</v>
      </c>
      <c r="AE41">
        <f t="array" ref="AE41">EXP(SUMPRODUCT(--B41:AC41,TRANSPOSE('Cost regression results'!$H$3:$H$30)))</f>
        <v>2535.4082239232162</v>
      </c>
    </row>
    <row r="42" spans="1:31" x14ac:dyDescent="0.3">
      <c r="A42">
        <v>41</v>
      </c>
      <c r="B42" s="17">
        <v>7.8398330230997102</v>
      </c>
      <c r="C42" s="17">
        <v>0</v>
      </c>
      <c r="D42" s="17">
        <v>0</v>
      </c>
      <c r="E42" s="17">
        <v>0.33752029987461402</v>
      </c>
      <c r="F42" s="17">
        <v>0.34674198592404598</v>
      </c>
      <c r="G42" s="17">
        <v>1.38323581837106</v>
      </c>
      <c r="H42" s="17">
        <v>0.24819922018832699</v>
      </c>
      <c r="I42" s="17">
        <v>-0.26208843414093502</v>
      </c>
      <c r="J42" s="17">
        <v>0.69393785465517199</v>
      </c>
      <c r="K42" s="17">
        <v>0.36598508316008299</v>
      </c>
      <c r="L42" s="17">
        <v>0.33026742513771501</v>
      </c>
      <c r="M42" s="17">
        <v>0</v>
      </c>
      <c r="N42" s="17">
        <v>0</v>
      </c>
      <c r="O42" s="17">
        <v>0</v>
      </c>
      <c r="P42" s="17">
        <v>0.35888548722306302</v>
      </c>
      <c r="Q42" s="17">
        <v>0.217578287342273</v>
      </c>
      <c r="R42" s="17">
        <v>0</v>
      </c>
      <c r="S42" s="17">
        <v>0</v>
      </c>
      <c r="T42" s="17">
        <v>0</v>
      </c>
      <c r="U42" s="17">
        <v>0</v>
      </c>
      <c r="V42" s="17">
        <v>8.0600549839509303E-2</v>
      </c>
      <c r="W42" s="17">
        <v>0.16579426921611301</v>
      </c>
      <c r="X42" s="17">
        <v>0</v>
      </c>
      <c r="Y42" s="17">
        <v>0</v>
      </c>
      <c r="Z42" s="17">
        <v>7.2565282301541604E-3</v>
      </c>
      <c r="AA42" s="17">
        <v>0</v>
      </c>
      <c r="AB42" s="17">
        <v>0</v>
      </c>
      <c r="AC42" s="17">
        <v>0</v>
      </c>
      <c r="AE42">
        <f t="array" ref="AE42">EXP(SUMPRODUCT(--B42:AC42,TRANSPOSE('Cost regression results'!$H$3:$H$30)))</f>
        <v>2526.9124307340048</v>
      </c>
    </row>
    <row r="43" spans="1:31" x14ac:dyDescent="0.3">
      <c r="A43">
        <v>42</v>
      </c>
      <c r="B43" s="17">
        <v>7.8526293269840597</v>
      </c>
      <c r="C43" s="17">
        <v>0</v>
      </c>
      <c r="D43" s="17">
        <v>0</v>
      </c>
      <c r="E43" s="17">
        <v>0.40170612208179002</v>
      </c>
      <c r="F43" s="17">
        <v>0.33919717369926999</v>
      </c>
      <c r="G43" s="17">
        <v>1.3093830517589999</v>
      </c>
      <c r="H43" s="17">
        <v>0.203920247964056</v>
      </c>
      <c r="I43" s="17">
        <v>-0.23527795805827201</v>
      </c>
      <c r="J43" s="17">
        <v>0.64316238827759897</v>
      </c>
      <c r="K43" s="17">
        <v>0.29830576292754302</v>
      </c>
      <c r="L43" s="17">
        <v>0.29245133679827301</v>
      </c>
      <c r="M43" s="17">
        <v>0</v>
      </c>
      <c r="N43" s="17">
        <v>0</v>
      </c>
      <c r="O43" s="17">
        <v>0</v>
      </c>
      <c r="P43" s="17">
        <v>0.42896976946735099</v>
      </c>
      <c r="Q43" s="17">
        <v>0.188851462484069</v>
      </c>
      <c r="R43" s="17">
        <v>0</v>
      </c>
      <c r="S43" s="17">
        <v>0</v>
      </c>
      <c r="T43" s="17">
        <v>0</v>
      </c>
      <c r="U43" s="17">
        <v>0</v>
      </c>
      <c r="V43" s="17">
        <v>0.13199977443695299</v>
      </c>
      <c r="W43" s="17">
        <v>0.26517163335322003</v>
      </c>
      <c r="X43" s="17">
        <v>0</v>
      </c>
      <c r="Y43" s="17">
        <v>0</v>
      </c>
      <c r="Z43" s="17">
        <v>6.3823951855878497E-3</v>
      </c>
      <c r="AA43" s="17">
        <v>0</v>
      </c>
      <c r="AB43" s="17">
        <v>0</v>
      </c>
      <c r="AC43" s="17">
        <v>0</v>
      </c>
      <c r="AE43">
        <f t="array" ref="AE43">EXP(SUMPRODUCT(--B43:AC43,TRANSPOSE('Cost regression results'!$H$3:$H$30)))</f>
        <v>2561.0219328939083</v>
      </c>
    </row>
    <row r="44" spans="1:31" x14ac:dyDescent="0.3">
      <c r="A44">
        <v>43</v>
      </c>
      <c r="B44" s="17">
        <v>7.8746847793421297</v>
      </c>
      <c r="C44" s="17">
        <v>0</v>
      </c>
      <c r="D44" s="17">
        <v>0</v>
      </c>
      <c r="E44" s="17">
        <v>0.37476998902879999</v>
      </c>
      <c r="F44" s="17">
        <v>0.40061348391152501</v>
      </c>
      <c r="G44" s="17">
        <v>1.25933131573519</v>
      </c>
      <c r="H44" s="17">
        <v>0.15846721383057699</v>
      </c>
      <c r="I44" s="17">
        <v>-0.25024483741358999</v>
      </c>
      <c r="J44" s="17">
        <v>0.70430326105846097</v>
      </c>
      <c r="K44" s="17">
        <v>0.35171976537844901</v>
      </c>
      <c r="L44" s="17">
        <v>0.30434354096972999</v>
      </c>
      <c r="M44" s="17">
        <v>0</v>
      </c>
      <c r="N44" s="17">
        <v>0</v>
      </c>
      <c r="O44" s="17">
        <v>0</v>
      </c>
      <c r="P44" s="17">
        <v>0.236397521068027</v>
      </c>
      <c r="Q44" s="17">
        <v>0.26353864515035302</v>
      </c>
      <c r="R44" s="17">
        <v>0</v>
      </c>
      <c r="S44" s="17">
        <v>0</v>
      </c>
      <c r="T44" s="17">
        <v>0</v>
      </c>
      <c r="U44" s="17">
        <v>0</v>
      </c>
      <c r="V44" s="17">
        <v>5.8246391167099003E-2</v>
      </c>
      <c r="W44" s="17">
        <v>0.27321457940338401</v>
      </c>
      <c r="X44" s="17">
        <v>0</v>
      </c>
      <c r="Y44" s="17">
        <v>0</v>
      </c>
      <c r="Z44" s="17">
        <v>2.44119813750803E-3</v>
      </c>
      <c r="AA44" s="17">
        <v>0</v>
      </c>
      <c r="AB44" s="17">
        <v>0</v>
      </c>
      <c r="AC44" s="17">
        <v>0</v>
      </c>
      <c r="AE44">
        <f t="array" ref="AE44">EXP(SUMPRODUCT(--B44:AC44,TRANSPOSE('Cost regression results'!$H$3:$H$30)))</f>
        <v>2625.3669103930265</v>
      </c>
    </row>
    <row r="45" spans="1:31" x14ac:dyDescent="0.3">
      <c r="A45">
        <v>44</v>
      </c>
      <c r="B45" s="17">
        <v>7.78445435735226</v>
      </c>
      <c r="C45" s="17">
        <v>0</v>
      </c>
      <c r="D45" s="17">
        <v>0</v>
      </c>
      <c r="E45" s="17">
        <v>0.407587257161804</v>
      </c>
      <c r="F45" s="17">
        <v>0.44049489435761202</v>
      </c>
      <c r="G45" s="17">
        <v>1.3431851356015201</v>
      </c>
      <c r="H45" s="17">
        <v>0.240817356696478</v>
      </c>
      <c r="I45" s="17">
        <v>-0.28558770197195199</v>
      </c>
      <c r="J45" s="17">
        <v>0.78937061364532801</v>
      </c>
      <c r="K45" s="17">
        <v>0.40416449305795199</v>
      </c>
      <c r="L45" s="17">
        <v>0.32289150654814902</v>
      </c>
      <c r="M45" s="17">
        <v>0</v>
      </c>
      <c r="N45" s="17">
        <v>0</v>
      </c>
      <c r="O45" s="17">
        <v>0</v>
      </c>
      <c r="P45" s="17">
        <v>0.35461098145437298</v>
      </c>
      <c r="Q45" s="17">
        <v>0.28005516330832098</v>
      </c>
      <c r="R45" s="17">
        <v>0</v>
      </c>
      <c r="S45" s="17">
        <v>0</v>
      </c>
      <c r="T45" s="17">
        <v>0</v>
      </c>
      <c r="U45" s="17">
        <v>0</v>
      </c>
      <c r="V45" s="17">
        <v>0.10255482902761</v>
      </c>
      <c r="W45" s="17">
        <v>0.31266223914185398</v>
      </c>
      <c r="X45" s="17">
        <v>0</v>
      </c>
      <c r="Y45" s="17">
        <v>0</v>
      </c>
      <c r="Z45" s="17">
        <v>4.2241836261245102E-3</v>
      </c>
      <c r="AA45" s="17">
        <v>0</v>
      </c>
      <c r="AB45" s="17">
        <v>0</v>
      </c>
      <c r="AC45" s="17">
        <v>0</v>
      </c>
      <c r="AE45">
        <f t="array" ref="AE45">EXP(SUMPRODUCT(--B45:AC45,TRANSPOSE('Cost regression results'!$H$3:$H$30)))</f>
        <v>2395.8597652144445</v>
      </c>
    </row>
    <row r="46" spans="1:31" x14ac:dyDescent="0.3">
      <c r="A46">
        <v>45</v>
      </c>
      <c r="B46" s="17">
        <v>7.8743753124978602</v>
      </c>
      <c r="C46" s="17">
        <v>0</v>
      </c>
      <c r="D46" s="17">
        <v>0</v>
      </c>
      <c r="E46" s="17">
        <v>0.31154061370862002</v>
      </c>
      <c r="F46" s="17">
        <v>0.29937859289080399</v>
      </c>
      <c r="G46" s="17">
        <v>1.4389703193446299</v>
      </c>
      <c r="H46" s="17">
        <v>0.26123145782507501</v>
      </c>
      <c r="I46" s="17">
        <v>-0.24824546262125699</v>
      </c>
      <c r="J46" s="17">
        <v>0.70750597997917097</v>
      </c>
      <c r="K46" s="17">
        <v>0.40983716325353398</v>
      </c>
      <c r="L46" s="17">
        <v>0.43210060025633401</v>
      </c>
      <c r="M46" s="17">
        <v>0</v>
      </c>
      <c r="N46" s="17">
        <v>0</v>
      </c>
      <c r="O46" s="17">
        <v>0</v>
      </c>
      <c r="P46" s="17">
        <v>0.29082002666942403</v>
      </c>
      <c r="Q46" s="17">
        <v>0.234942948505272</v>
      </c>
      <c r="R46" s="17">
        <v>0</v>
      </c>
      <c r="S46" s="17">
        <v>0</v>
      </c>
      <c r="T46" s="17">
        <v>0</v>
      </c>
      <c r="U46" s="17">
        <v>0</v>
      </c>
      <c r="V46" s="17">
        <v>2.4844426880951301E-2</v>
      </c>
      <c r="W46" s="17">
        <v>0.15867548004222101</v>
      </c>
      <c r="X46" s="17">
        <v>0</v>
      </c>
      <c r="Y46" s="17">
        <v>0</v>
      </c>
      <c r="Z46" s="17">
        <v>9.2158036315373205E-3</v>
      </c>
      <c r="AA46" s="17">
        <v>0</v>
      </c>
      <c r="AB46" s="17">
        <v>0</v>
      </c>
      <c r="AC46" s="17">
        <v>0</v>
      </c>
      <c r="AE46">
        <f t="array" ref="AE46">EXP(SUMPRODUCT(--B46:AC46,TRANSPOSE('Cost regression results'!$H$3:$H$30)))</f>
        <v>2612.1378116047244</v>
      </c>
    </row>
    <row r="47" spans="1:31" x14ac:dyDescent="0.3">
      <c r="A47">
        <v>46</v>
      </c>
      <c r="B47" s="17">
        <v>7.8095262298881698</v>
      </c>
      <c r="C47" s="17">
        <v>0</v>
      </c>
      <c r="D47" s="17">
        <v>0</v>
      </c>
      <c r="E47" s="17">
        <v>0.38467875622166098</v>
      </c>
      <c r="F47" s="17">
        <v>0.40983743214624602</v>
      </c>
      <c r="G47" s="17">
        <v>1.35547257826154</v>
      </c>
      <c r="H47" s="17">
        <v>0.220808002660831</v>
      </c>
      <c r="I47" s="17">
        <v>-0.24775905786426</v>
      </c>
      <c r="J47" s="17">
        <v>0.72642882375388895</v>
      </c>
      <c r="K47" s="17">
        <v>0.38170410443277503</v>
      </c>
      <c r="L47" s="17">
        <v>0.34966497298354099</v>
      </c>
      <c r="M47" s="17">
        <v>0</v>
      </c>
      <c r="N47" s="17">
        <v>0</v>
      </c>
      <c r="O47" s="17">
        <v>0</v>
      </c>
      <c r="P47" s="17">
        <v>0.12108413498482901</v>
      </c>
      <c r="Q47" s="17">
        <v>0.27935735987216997</v>
      </c>
      <c r="R47" s="17">
        <v>0</v>
      </c>
      <c r="S47" s="17">
        <v>0</v>
      </c>
      <c r="T47" s="17">
        <v>0</v>
      </c>
      <c r="U47" s="17">
        <v>0</v>
      </c>
      <c r="V47" s="17">
        <v>0.109682284190223</v>
      </c>
      <c r="W47" s="17">
        <v>0.18314978652764599</v>
      </c>
      <c r="X47" s="17">
        <v>0</v>
      </c>
      <c r="Y47" s="17">
        <v>0</v>
      </c>
      <c r="Z47" s="17">
        <v>6.12493999944948E-3</v>
      </c>
      <c r="AA47" s="17">
        <v>0</v>
      </c>
      <c r="AB47" s="17">
        <v>0</v>
      </c>
      <c r="AC47" s="17">
        <v>0</v>
      </c>
      <c r="AE47">
        <f t="array" ref="AE47">EXP(SUMPRODUCT(--B47:AC47,TRANSPOSE('Cost regression results'!$H$3:$H$30)))</f>
        <v>2453.4212840485716</v>
      </c>
    </row>
    <row r="48" spans="1:31" x14ac:dyDescent="0.3">
      <c r="A48">
        <v>47</v>
      </c>
      <c r="B48" s="17">
        <v>7.8117022428588196</v>
      </c>
      <c r="C48" s="17">
        <v>0</v>
      </c>
      <c r="D48" s="17">
        <v>0</v>
      </c>
      <c r="E48" s="17">
        <v>0.39572054377834798</v>
      </c>
      <c r="F48" s="17">
        <v>0.39502208284686202</v>
      </c>
      <c r="G48" s="17">
        <v>1.3093517239663299</v>
      </c>
      <c r="H48" s="17">
        <v>0.23198559456371801</v>
      </c>
      <c r="I48" s="17">
        <v>-0.23880085863657199</v>
      </c>
      <c r="J48" s="17">
        <v>0.66059598628730598</v>
      </c>
      <c r="K48" s="17">
        <v>0.40988872417980499</v>
      </c>
      <c r="L48" s="17">
        <v>0.45292776392674999</v>
      </c>
      <c r="M48" s="17">
        <v>0</v>
      </c>
      <c r="N48" s="17">
        <v>0</v>
      </c>
      <c r="O48" s="17">
        <v>0</v>
      </c>
      <c r="P48" s="17">
        <v>0.47092677207964301</v>
      </c>
      <c r="Q48" s="17">
        <v>0.304639490419085</v>
      </c>
      <c r="R48" s="17">
        <v>0</v>
      </c>
      <c r="S48" s="17">
        <v>0</v>
      </c>
      <c r="T48" s="17">
        <v>0</v>
      </c>
      <c r="U48" s="17">
        <v>0</v>
      </c>
      <c r="V48" s="17">
        <v>8.9338020320567396E-2</v>
      </c>
      <c r="W48" s="17">
        <v>0.212987818091846</v>
      </c>
      <c r="X48" s="17">
        <v>0</v>
      </c>
      <c r="Y48" s="17">
        <v>0</v>
      </c>
      <c r="Z48" s="17">
        <v>5.9509235053972903E-3</v>
      </c>
      <c r="AA48" s="17">
        <v>0</v>
      </c>
      <c r="AB48" s="17">
        <v>0</v>
      </c>
      <c r="AC48" s="17">
        <v>0</v>
      </c>
      <c r="AE48">
        <f t="array" ref="AE48">EXP(SUMPRODUCT(--B48:AC48,TRANSPOSE('Cost regression results'!$H$3:$H$30)))</f>
        <v>2459.0652976173387</v>
      </c>
    </row>
    <row r="49" spans="1:31" x14ac:dyDescent="0.3">
      <c r="A49">
        <v>48</v>
      </c>
      <c r="B49" s="17">
        <v>7.8276547284567997</v>
      </c>
      <c r="C49" s="17">
        <v>0</v>
      </c>
      <c r="D49" s="17">
        <v>0</v>
      </c>
      <c r="E49" s="17">
        <v>0.394592475207932</v>
      </c>
      <c r="F49" s="17">
        <v>0.41284178618573603</v>
      </c>
      <c r="G49" s="17">
        <v>1.3097852398452801</v>
      </c>
      <c r="H49" s="17">
        <v>0.22246225010465001</v>
      </c>
      <c r="I49" s="17">
        <v>-0.20660118587766799</v>
      </c>
      <c r="J49" s="17">
        <v>0.74517829021677096</v>
      </c>
      <c r="K49" s="17">
        <v>0.30740227291070199</v>
      </c>
      <c r="L49" s="17">
        <v>0.32529187513586799</v>
      </c>
      <c r="M49" s="17">
        <v>0</v>
      </c>
      <c r="N49" s="17">
        <v>0</v>
      </c>
      <c r="O49" s="17">
        <v>0</v>
      </c>
      <c r="P49" s="17">
        <v>0.45372746863344499</v>
      </c>
      <c r="Q49" s="17">
        <v>0.215699651221159</v>
      </c>
      <c r="R49" s="17">
        <v>0</v>
      </c>
      <c r="S49" s="17">
        <v>0</v>
      </c>
      <c r="T49" s="17">
        <v>0</v>
      </c>
      <c r="U49" s="17">
        <v>0</v>
      </c>
      <c r="V49" s="17">
        <v>7.4251459205786394E-2</v>
      </c>
      <c r="W49" s="17">
        <v>0.151848993150455</v>
      </c>
      <c r="X49" s="17">
        <v>0</v>
      </c>
      <c r="Y49" s="17">
        <v>0</v>
      </c>
      <c r="Z49" s="17">
        <v>6.46934068197516E-3</v>
      </c>
      <c r="AA49" s="17">
        <v>0</v>
      </c>
      <c r="AB49" s="17">
        <v>0</v>
      </c>
      <c r="AC49" s="17">
        <v>0</v>
      </c>
      <c r="AE49">
        <f t="array" ref="AE49">EXP(SUMPRODUCT(--B49:AC49,TRANSPOSE('Cost regression results'!$H$3:$H$30)))</f>
        <v>2497.7015050716805</v>
      </c>
    </row>
    <row r="50" spans="1:31" x14ac:dyDescent="0.3">
      <c r="A50">
        <v>49</v>
      </c>
      <c r="B50" s="17">
        <v>7.7871560829430901</v>
      </c>
      <c r="C50" s="17">
        <v>0</v>
      </c>
      <c r="D50" s="17">
        <v>0</v>
      </c>
      <c r="E50" s="17">
        <v>0.32094711084779798</v>
      </c>
      <c r="F50" s="17">
        <v>0.30043911608872598</v>
      </c>
      <c r="G50" s="17">
        <v>1.29765472533571</v>
      </c>
      <c r="H50" s="17">
        <v>0.203649970827564</v>
      </c>
      <c r="I50" s="17">
        <v>-0.127399713270645</v>
      </c>
      <c r="J50" s="17">
        <v>0.66775468574005803</v>
      </c>
      <c r="K50" s="17">
        <v>0.36384206779462502</v>
      </c>
      <c r="L50" s="17">
        <v>0.35178896397208298</v>
      </c>
      <c r="M50" s="17">
        <v>0</v>
      </c>
      <c r="N50" s="17">
        <v>0</v>
      </c>
      <c r="O50" s="17">
        <v>0</v>
      </c>
      <c r="P50" s="17">
        <v>0.36703279823881102</v>
      </c>
      <c r="Q50" s="17">
        <v>0.22646222721988701</v>
      </c>
      <c r="R50" s="17">
        <v>0</v>
      </c>
      <c r="S50" s="17">
        <v>0</v>
      </c>
      <c r="T50" s="17">
        <v>0</v>
      </c>
      <c r="U50" s="17">
        <v>0</v>
      </c>
      <c r="V50" s="17">
        <v>0.133940002382434</v>
      </c>
      <c r="W50" s="17">
        <v>0.27704872809562497</v>
      </c>
      <c r="X50" s="17">
        <v>0</v>
      </c>
      <c r="Y50" s="17">
        <v>0</v>
      </c>
      <c r="Z50" s="17">
        <v>7.6822401111602996E-3</v>
      </c>
      <c r="AA50" s="17">
        <v>0</v>
      </c>
      <c r="AB50" s="17">
        <v>0</v>
      </c>
      <c r="AC50" s="17">
        <v>0</v>
      </c>
      <c r="AE50">
        <f t="array" ref="AE50">EXP(SUMPRODUCT(--B50:AC50,TRANSPOSE('Cost regression results'!$H$3:$H$30)))</f>
        <v>2396.5333026318808</v>
      </c>
    </row>
    <row r="51" spans="1:31" x14ac:dyDescent="0.3">
      <c r="A51">
        <v>50</v>
      </c>
      <c r="B51" s="17">
        <v>7.8037181268514502</v>
      </c>
      <c r="C51" s="17">
        <v>0</v>
      </c>
      <c r="D51" s="17">
        <v>0</v>
      </c>
      <c r="E51" s="17">
        <v>0.19601595333701399</v>
      </c>
      <c r="F51" s="17">
        <v>0.36003230414610199</v>
      </c>
      <c r="G51" s="17">
        <v>1.33501454566499</v>
      </c>
      <c r="H51" s="17">
        <v>0.240664965101378</v>
      </c>
      <c r="I51" s="17">
        <v>-0.22249670742496699</v>
      </c>
      <c r="J51" s="17">
        <v>0.67993456060744695</v>
      </c>
      <c r="K51" s="17">
        <v>0.335954534857827</v>
      </c>
      <c r="L51" s="17">
        <v>0.36523672406156898</v>
      </c>
      <c r="M51" s="17">
        <v>0</v>
      </c>
      <c r="N51" s="17">
        <v>0</v>
      </c>
      <c r="O51" s="17">
        <v>0</v>
      </c>
      <c r="P51" s="17">
        <v>0.31663558965041499</v>
      </c>
      <c r="Q51" s="17">
        <v>0.23695510847753501</v>
      </c>
      <c r="R51" s="17">
        <v>0</v>
      </c>
      <c r="S51" s="17">
        <v>0</v>
      </c>
      <c r="T51" s="17">
        <v>0</v>
      </c>
      <c r="U51" s="17">
        <v>0</v>
      </c>
      <c r="V51" s="17">
        <v>0.125554516301288</v>
      </c>
      <c r="W51" s="17">
        <v>0.221495658556386</v>
      </c>
      <c r="X51" s="17">
        <v>0</v>
      </c>
      <c r="Y51" s="17">
        <v>0</v>
      </c>
      <c r="Z51" s="17">
        <v>5.8166957430582696E-3</v>
      </c>
      <c r="AA51" s="17">
        <v>0</v>
      </c>
      <c r="AB51" s="17">
        <v>0</v>
      </c>
      <c r="AC51" s="17">
        <v>0</v>
      </c>
      <c r="AE51">
        <f t="array" ref="AE51">EXP(SUMPRODUCT(--B51:AC51,TRANSPOSE('Cost regression results'!$H$3:$H$30)))</f>
        <v>2439.7392305030794</v>
      </c>
    </row>
    <row r="52" spans="1:31" x14ac:dyDescent="0.3">
      <c r="A52">
        <v>51</v>
      </c>
      <c r="B52" s="17">
        <v>7.8703007496185702</v>
      </c>
      <c r="C52" s="17">
        <v>0</v>
      </c>
      <c r="D52" s="17">
        <v>0</v>
      </c>
      <c r="E52" s="17">
        <v>0.470159740683877</v>
      </c>
      <c r="F52" s="17">
        <v>0.42681709932696199</v>
      </c>
      <c r="G52" s="17">
        <v>1.3881988681178801</v>
      </c>
      <c r="H52" s="17">
        <v>0.248004929908753</v>
      </c>
      <c r="I52" s="17">
        <v>-0.31104450509248899</v>
      </c>
      <c r="J52" s="17">
        <v>0.73185799621890302</v>
      </c>
      <c r="K52" s="17">
        <v>0.36793549158711603</v>
      </c>
      <c r="L52" s="17">
        <v>0.26341713857793297</v>
      </c>
      <c r="M52" s="17">
        <v>0</v>
      </c>
      <c r="N52" s="17">
        <v>0</v>
      </c>
      <c r="O52" s="17">
        <v>0</v>
      </c>
      <c r="P52" s="17">
        <v>0.221951210071198</v>
      </c>
      <c r="Q52" s="17">
        <v>0.26648443507052699</v>
      </c>
      <c r="R52" s="17">
        <v>0</v>
      </c>
      <c r="S52" s="17">
        <v>0</v>
      </c>
      <c r="T52" s="17">
        <v>0</v>
      </c>
      <c r="U52" s="17">
        <v>0</v>
      </c>
      <c r="V52" s="17">
        <v>7.2899203170522897E-2</v>
      </c>
      <c r="W52" s="17">
        <v>0.27075843408113898</v>
      </c>
      <c r="X52" s="17">
        <v>0</v>
      </c>
      <c r="Y52" s="17">
        <v>0</v>
      </c>
      <c r="Z52" s="17">
        <v>4.8023095143621001E-3</v>
      </c>
      <c r="AA52" s="17">
        <v>0</v>
      </c>
      <c r="AB52" s="17">
        <v>0</v>
      </c>
      <c r="AC52" s="17">
        <v>0</v>
      </c>
      <c r="AE52">
        <f t="array" ref="AE52">EXP(SUMPRODUCT(--B52:AC52,TRANSPOSE('Cost regression results'!$H$3:$H$30)))</f>
        <v>2609.5658173129541</v>
      </c>
    </row>
    <row r="53" spans="1:31" x14ac:dyDescent="0.3">
      <c r="A53">
        <v>52</v>
      </c>
      <c r="B53" s="17">
        <v>7.83777938067949</v>
      </c>
      <c r="C53" s="17">
        <v>0</v>
      </c>
      <c r="D53" s="17">
        <v>0</v>
      </c>
      <c r="E53" s="17">
        <v>0.31174616472569899</v>
      </c>
      <c r="F53" s="17">
        <v>0.29935865021612801</v>
      </c>
      <c r="G53" s="17">
        <v>1.3970769817433499</v>
      </c>
      <c r="H53" s="17">
        <v>0.28737913254952202</v>
      </c>
      <c r="I53" s="17">
        <v>-0.211305346097997</v>
      </c>
      <c r="J53" s="17">
        <v>0.76726614903136003</v>
      </c>
      <c r="K53" s="17">
        <v>0.30413407535741499</v>
      </c>
      <c r="L53" s="17">
        <v>0.26499257196169002</v>
      </c>
      <c r="M53" s="17">
        <v>0</v>
      </c>
      <c r="N53" s="17">
        <v>0</v>
      </c>
      <c r="O53" s="17">
        <v>0</v>
      </c>
      <c r="P53" s="17">
        <v>0.32894620433217098</v>
      </c>
      <c r="Q53" s="17">
        <v>0.23730334843478501</v>
      </c>
      <c r="R53" s="17">
        <v>0</v>
      </c>
      <c r="S53" s="17">
        <v>0</v>
      </c>
      <c r="T53" s="17">
        <v>0</v>
      </c>
      <c r="U53" s="17">
        <v>0</v>
      </c>
      <c r="V53" s="17">
        <v>7.3522051981663103E-2</v>
      </c>
      <c r="W53" s="17">
        <v>0.28318041815078698</v>
      </c>
      <c r="X53" s="17">
        <v>0</v>
      </c>
      <c r="Y53" s="17">
        <v>0</v>
      </c>
      <c r="Z53" s="17">
        <v>7.4575560922971896E-3</v>
      </c>
      <c r="AA53" s="17">
        <v>0</v>
      </c>
      <c r="AB53" s="17">
        <v>0</v>
      </c>
      <c r="AC53" s="17">
        <v>0</v>
      </c>
      <c r="AE53">
        <f t="array" ref="AE53">EXP(SUMPRODUCT(--B53:AC53,TRANSPOSE('Cost regression results'!$H$3:$H$30)))</f>
        <v>2521.373549688838</v>
      </c>
    </row>
    <row r="54" spans="1:31" x14ac:dyDescent="0.3">
      <c r="A54">
        <v>53</v>
      </c>
      <c r="B54" s="17">
        <v>7.8500043385444798</v>
      </c>
      <c r="C54" s="17">
        <v>0</v>
      </c>
      <c r="D54" s="17">
        <v>0</v>
      </c>
      <c r="E54" s="17">
        <v>0.43676956707898501</v>
      </c>
      <c r="F54" s="17">
        <v>0.31088289106857703</v>
      </c>
      <c r="G54" s="17">
        <v>1.33727642282198</v>
      </c>
      <c r="H54" s="17">
        <v>0.23367890958540399</v>
      </c>
      <c r="I54" s="17">
        <v>-0.153466364579706</v>
      </c>
      <c r="J54" s="17">
        <v>0.64900394473830403</v>
      </c>
      <c r="K54" s="17">
        <v>0.50623867483796203</v>
      </c>
      <c r="L54" s="17">
        <v>0.30002558256629802</v>
      </c>
      <c r="M54" s="17">
        <v>0</v>
      </c>
      <c r="N54" s="17">
        <v>0</v>
      </c>
      <c r="O54" s="17">
        <v>0</v>
      </c>
      <c r="P54" s="17">
        <v>0.265548871509592</v>
      </c>
      <c r="Q54" s="17">
        <v>0.222759302743476</v>
      </c>
      <c r="R54" s="17">
        <v>0</v>
      </c>
      <c r="S54" s="17">
        <v>0</v>
      </c>
      <c r="T54" s="17">
        <v>0</v>
      </c>
      <c r="U54" s="17">
        <v>0</v>
      </c>
      <c r="V54" s="17">
        <v>8.6291593421054399E-2</v>
      </c>
      <c r="W54" s="17">
        <v>0.21727285715092801</v>
      </c>
      <c r="X54" s="17">
        <v>0</v>
      </c>
      <c r="Y54" s="17">
        <v>0</v>
      </c>
      <c r="Z54" s="17">
        <v>4.4867050954786698E-3</v>
      </c>
      <c r="AA54" s="17">
        <v>0</v>
      </c>
      <c r="AB54" s="17">
        <v>0</v>
      </c>
      <c r="AC54" s="17">
        <v>0</v>
      </c>
      <c r="AE54">
        <f t="array" ref="AE54">EXP(SUMPRODUCT(--B54:AC54,TRANSPOSE('Cost regression results'!$H$3:$H$30)))</f>
        <v>2557.6998691503904</v>
      </c>
    </row>
    <row r="55" spans="1:31" x14ac:dyDescent="0.3">
      <c r="A55">
        <v>54</v>
      </c>
      <c r="B55" s="17">
        <v>7.8228772568059197</v>
      </c>
      <c r="C55" s="17">
        <v>0</v>
      </c>
      <c r="D55" s="17">
        <v>0</v>
      </c>
      <c r="E55" s="17">
        <v>0.39283694358363602</v>
      </c>
      <c r="F55" s="17">
        <v>0.45060490099060901</v>
      </c>
      <c r="G55" s="17">
        <v>1.3818910309441701</v>
      </c>
      <c r="H55" s="17">
        <v>0.25018496809386398</v>
      </c>
      <c r="I55" s="17">
        <v>-0.35739014298509603</v>
      </c>
      <c r="J55" s="17">
        <v>0.71306972645690003</v>
      </c>
      <c r="K55" s="17">
        <v>0.28072102817764699</v>
      </c>
      <c r="L55" s="17">
        <v>0.26780395904369703</v>
      </c>
      <c r="M55" s="17">
        <v>0</v>
      </c>
      <c r="N55" s="17">
        <v>0</v>
      </c>
      <c r="O55" s="17">
        <v>0</v>
      </c>
      <c r="P55" s="17">
        <v>0.42138882311145398</v>
      </c>
      <c r="Q55" s="17">
        <v>0.20423327475095501</v>
      </c>
      <c r="R55" s="17">
        <v>0</v>
      </c>
      <c r="S55" s="17">
        <v>0</v>
      </c>
      <c r="T55" s="17">
        <v>0</v>
      </c>
      <c r="U55" s="17">
        <v>0</v>
      </c>
      <c r="V55" s="17">
        <v>8.8670047989599196E-2</v>
      </c>
      <c r="W55" s="17">
        <v>0.32368987092285001</v>
      </c>
      <c r="X55" s="17">
        <v>0</v>
      </c>
      <c r="Y55" s="17">
        <v>0</v>
      </c>
      <c r="Z55" s="17">
        <v>5.5414041807000597E-3</v>
      </c>
      <c r="AA55" s="17">
        <v>0</v>
      </c>
      <c r="AB55" s="17">
        <v>0</v>
      </c>
      <c r="AC55" s="17">
        <v>0</v>
      </c>
      <c r="AE55">
        <f t="array" ref="AE55">EXP(SUMPRODUCT(--B55:AC55,TRANSPOSE('Cost regression results'!$H$3:$H$30)))</f>
        <v>2487.4124535967353</v>
      </c>
    </row>
    <row r="56" spans="1:31" x14ac:dyDescent="0.3">
      <c r="A56">
        <v>55</v>
      </c>
      <c r="B56" s="17">
        <v>7.8274940892204903</v>
      </c>
      <c r="C56" s="17">
        <v>0</v>
      </c>
      <c r="D56" s="17">
        <v>0</v>
      </c>
      <c r="E56" s="17">
        <v>0.36866940656229402</v>
      </c>
      <c r="F56" s="17">
        <v>0.33938235761201302</v>
      </c>
      <c r="G56" s="17">
        <v>1.2887440698722801</v>
      </c>
      <c r="H56" s="17">
        <v>0.224628981344109</v>
      </c>
      <c r="I56" s="17">
        <v>-0.15484112900988001</v>
      </c>
      <c r="J56" s="17">
        <v>0.70534578762773803</v>
      </c>
      <c r="K56" s="17">
        <v>0.26055783306387598</v>
      </c>
      <c r="L56" s="17">
        <v>0.31487508646757201</v>
      </c>
      <c r="M56" s="17">
        <v>0</v>
      </c>
      <c r="N56" s="17">
        <v>0</v>
      </c>
      <c r="O56" s="17">
        <v>0</v>
      </c>
      <c r="P56" s="17">
        <v>0.318433744035856</v>
      </c>
      <c r="Q56" s="17">
        <v>0.18332066096104599</v>
      </c>
      <c r="R56" s="17">
        <v>0</v>
      </c>
      <c r="S56" s="17">
        <v>0</v>
      </c>
      <c r="T56" s="17">
        <v>0</v>
      </c>
      <c r="U56" s="17">
        <v>0</v>
      </c>
      <c r="V56" s="17">
        <v>0.105813194733058</v>
      </c>
      <c r="W56" s="17">
        <v>0.30932402648245699</v>
      </c>
      <c r="X56" s="17">
        <v>0</v>
      </c>
      <c r="Y56" s="17">
        <v>0</v>
      </c>
      <c r="Z56" s="17">
        <v>4.90291997969534E-3</v>
      </c>
      <c r="AA56" s="17">
        <v>0</v>
      </c>
      <c r="AB56" s="17">
        <v>0</v>
      </c>
      <c r="AC56" s="17">
        <v>0</v>
      </c>
      <c r="AE56">
        <f t="array" ref="AE56">EXP(SUMPRODUCT(--B56:AC56,TRANSPOSE('Cost regression results'!$H$3:$H$30)))</f>
        <v>2500.0400862674069</v>
      </c>
    </row>
    <row r="57" spans="1:31" x14ac:dyDescent="0.3">
      <c r="A57">
        <v>56</v>
      </c>
      <c r="B57" s="17">
        <v>7.7932353518579598</v>
      </c>
      <c r="C57" s="17">
        <v>0</v>
      </c>
      <c r="D57" s="17">
        <v>0</v>
      </c>
      <c r="E57" s="17">
        <v>0.42004413215526398</v>
      </c>
      <c r="F57" s="17">
        <v>0.38460042986675502</v>
      </c>
      <c r="G57" s="17">
        <v>1.4370343051558701</v>
      </c>
      <c r="H57" s="17">
        <v>0.291579703327077</v>
      </c>
      <c r="I57" s="17">
        <v>-0.28306103249078302</v>
      </c>
      <c r="J57" s="17">
        <v>0.74524851377464596</v>
      </c>
      <c r="K57" s="17">
        <v>0.47574467570075801</v>
      </c>
      <c r="L57" s="17">
        <v>0.22240117229005199</v>
      </c>
      <c r="M57" s="17">
        <v>0</v>
      </c>
      <c r="N57" s="17">
        <v>0</v>
      </c>
      <c r="O57" s="17">
        <v>0</v>
      </c>
      <c r="P57" s="17">
        <v>0.27735634911021301</v>
      </c>
      <c r="Q57" s="17">
        <v>0.21927051364119601</v>
      </c>
      <c r="R57" s="17">
        <v>0</v>
      </c>
      <c r="S57" s="17">
        <v>0</v>
      </c>
      <c r="T57" s="17">
        <v>0</v>
      </c>
      <c r="U57" s="17">
        <v>0</v>
      </c>
      <c r="V57" s="17">
        <v>0.11731815882451101</v>
      </c>
      <c r="W57" s="17">
        <v>0.27291148877280202</v>
      </c>
      <c r="X57" s="17">
        <v>0</v>
      </c>
      <c r="Y57" s="17">
        <v>0</v>
      </c>
      <c r="Z57" s="17">
        <v>8.3778030243531303E-3</v>
      </c>
      <c r="AA57" s="17">
        <v>0</v>
      </c>
      <c r="AB57" s="17">
        <v>0</v>
      </c>
      <c r="AC57" s="17">
        <v>0</v>
      </c>
      <c r="AE57">
        <f t="array" ref="AE57">EXP(SUMPRODUCT(--B57:AC57,TRANSPOSE('Cost regression results'!$H$3:$H$30)))</f>
        <v>2409.9731605969218</v>
      </c>
    </row>
    <row r="58" spans="1:31" x14ac:dyDescent="0.3">
      <c r="A58">
        <v>57</v>
      </c>
      <c r="B58" s="17">
        <v>7.8436836054575103</v>
      </c>
      <c r="C58" s="17">
        <v>0</v>
      </c>
      <c r="D58" s="17">
        <v>0</v>
      </c>
      <c r="E58" s="17">
        <v>0.419931636102155</v>
      </c>
      <c r="F58" s="17">
        <v>0.32259695276177502</v>
      </c>
      <c r="G58" s="17">
        <v>1.3916722723966499</v>
      </c>
      <c r="H58" s="17">
        <v>0.27320508200713001</v>
      </c>
      <c r="I58" s="17">
        <v>-0.21297185569388299</v>
      </c>
      <c r="J58" s="17">
        <v>0.71014085617940303</v>
      </c>
      <c r="K58" s="17">
        <v>0.20818600511578</v>
      </c>
      <c r="L58" s="17">
        <v>0.25781217290069403</v>
      </c>
      <c r="M58" s="17">
        <v>0</v>
      </c>
      <c r="N58" s="17">
        <v>0</v>
      </c>
      <c r="O58" s="17">
        <v>0</v>
      </c>
      <c r="P58" s="17">
        <v>0.33984476750988302</v>
      </c>
      <c r="Q58" s="17">
        <v>0.24447384389440299</v>
      </c>
      <c r="R58" s="17">
        <v>0</v>
      </c>
      <c r="S58" s="17">
        <v>0</v>
      </c>
      <c r="T58" s="17">
        <v>0</v>
      </c>
      <c r="U58" s="17">
        <v>0</v>
      </c>
      <c r="V58" s="17">
        <v>7.9896521588452493E-2</v>
      </c>
      <c r="W58" s="17">
        <v>0.20915142273050299</v>
      </c>
      <c r="X58" s="17">
        <v>0</v>
      </c>
      <c r="Y58" s="17">
        <v>0</v>
      </c>
      <c r="Z58" s="17">
        <v>5.5931627439312504E-3</v>
      </c>
      <c r="AA58" s="17">
        <v>0</v>
      </c>
      <c r="AB58" s="17">
        <v>0</v>
      </c>
      <c r="AC58" s="17">
        <v>0</v>
      </c>
      <c r="AE58">
        <f t="array" ref="AE58">EXP(SUMPRODUCT(--B58:AC58,TRANSPOSE('Cost regression results'!$H$3:$H$30)))</f>
        <v>2539.6165690151324</v>
      </c>
    </row>
    <row r="59" spans="1:31" x14ac:dyDescent="0.3">
      <c r="A59">
        <v>58</v>
      </c>
      <c r="B59" s="17">
        <v>7.8472912717168004</v>
      </c>
      <c r="C59" s="17">
        <v>0</v>
      </c>
      <c r="D59" s="17">
        <v>0</v>
      </c>
      <c r="E59" s="17">
        <v>0.348052080980431</v>
      </c>
      <c r="F59" s="17">
        <v>0.36793303828414797</v>
      </c>
      <c r="G59" s="17">
        <v>1.38592233827512</v>
      </c>
      <c r="H59" s="17">
        <v>0.233965491556162</v>
      </c>
      <c r="I59" s="17">
        <v>-0.24216952473190201</v>
      </c>
      <c r="J59" s="17">
        <v>0.69720776065296297</v>
      </c>
      <c r="K59" s="17">
        <v>0.47778268873602397</v>
      </c>
      <c r="L59" s="17">
        <v>0.31784316679574598</v>
      </c>
      <c r="M59" s="17">
        <v>0</v>
      </c>
      <c r="N59" s="17">
        <v>0</v>
      </c>
      <c r="O59" s="17">
        <v>0</v>
      </c>
      <c r="P59" s="17">
        <v>0.39811045188677302</v>
      </c>
      <c r="Q59" s="17">
        <v>0.25448266733265101</v>
      </c>
      <c r="R59" s="17">
        <v>0</v>
      </c>
      <c r="S59" s="17">
        <v>0</v>
      </c>
      <c r="T59" s="17">
        <v>0</v>
      </c>
      <c r="U59" s="17">
        <v>0</v>
      </c>
      <c r="V59" s="17">
        <v>6.5633433514512604E-2</v>
      </c>
      <c r="W59" s="17">
        <v>0.12466389327442</v>
      </c>
      <c r="X59" s="17">
        <v>0</v>
      </c>
      <c r="Y59" s="17">
        <v>0</v>
      </c>
      <c r="Z59" s="17">
        <v>7.8015465066188696E-3</v>
      </c>
      <c r="AA59" s="17">
        <v>0</v>
      </c>
      <c r="AB59" s="17">
        <v>0</v>
      </c>
      <c r="AC59" s="17">
        <v>0</v>
      </c>
      <c r="AE59">
        <f t="array" ref="AE59">EXP(SUMPRODUCT(--B59:AC59,TRANSPOSE('Cost regression results'!$H$3:$H$30)))</f>
        <v>2544.8581461053427</v>
      </c>
    </row>
    <row r="60" spans="1:31" x14ac:dyDescent="0.3">
      <c r="A60">
        <v>59</v>
      </c>
      <c r="B60" s="17">
        <v>7.8215822145132199</v>
      </c>
      <c r="C60" s="17">
        <v>0</v>
      </c>
      <c r="D60" s="17">
        <v>0</v>
      </c>
      <c r="E60" s="17">
        <v>0.41977401571024903</v>
      </c>
      <c r="F60" s="17">
        <v>0.30262340743555199</v>
      </c>
      <c r="G60" s="17">
        <v>1.4031075159683</v>
      </c>
      <c r="H60" s="17">
        <v>0.320216414746339</v>
      </c>
      <c r="I60" s="17">
        <v>-0.26007876457304702</v>
      </c>
      <c r="J60" s="17">
        <v>0.67583007120690597</v>
      </c>
      <c r="K60" s="17">
        <v>0.34293132953556299</v>
      </c>
      <c r="L60" s="17">
        <v>0.37589512528699498</v>
      </c>
      <c r="M60" s="17">
        <v>0</v>
      </c>
      <c r="N60" s="17">
        <v>0</v>
      </c>
      <c r="O60" s="17">
        <v>0</v>
      </c>
      <c r="P60" s="17">
        <v>0.19045849427645301</v>
      </c>
      <c r="Q60" s="17">
        <v>0.29261622130216802</v>
      </c>
      <c r="R60" s="17">
        <v>0</v>
      </c>
      <c r="S60" s="17">
        <v>0</v>
      </c>
      <c r="T60" s="17">
        <v>0</v>
      </c>
      <c r="U60" s="17">
        <v>0</v>
      </c>
      <c r="V60" s="17">
        <v>0.13401718766326001</v>
      </c>
      <c r="W60" s="17">
        <v>0.167122307431182</v>
      </c>
      <c r="X60" s="17">
        <v>0</v>
      </c>
      <c r="Y60" s="17">
        <v>0</v>
      </c>
      <c r="Z60" s="17">
        <v>5.1554088925087798E-3</v>
      </c>
      <c r="AA60" s="17">
        <v>0</v>
      </c>
      <c r="AB60" s="17">
        <v>0</v>
      </c>
      <c r="AC60" s="17">
        <v>0</v>
      </c>
      <c r="AE60">
        <f t="array" ref="AE60">EXP(SUMPRODUCT(--B60:AC60,TRANSPOSE('Cost regression results'!$H$3:$H$30)))</f>
        <v>2484.8645457398261</v>
      </c>
    </row>
    <row r="61" spans="1:31" x14ac:dyDescent="0.3">
      <c r="A61">
        <v>60</v>
      </c>
      <c r="B61" s="17">
        <v>7.8556971002109801</v>
      </c>
      <c r="C61" s="17">
        <v>0</v>
      </c>
      <c r="D61" s="17">
        <v>0</v>
      </c>
      <c r="E61" s="17">
        <v>0.30069045196278099</v>
      </c>
      <c r="F61" s="17">
        <v>0.36050160016515798</v>
      </c>
      <c r="G61" s="17">
        <v>1.37565445113222</v>
      </c>
      <c r="H61" s="17">
        <v>0.26482757815399699</v>
      </c>
      <c r="I61" s="17">
        <v>-0.23240131252447599</v>
      </c>
      <c r="J61" s="17">
        <v>0.68916062195815997</v>
      </c>
      <c r="K61" s="17">
        <v>0.21093608488314</v>
      </c>
      <c r="L61" s="17">
        <v>0.28994386281006101</v>
      </c>
      <c r="M61" s="17">
        <v>0</v>
      </c>
      <c r="N61" s="17">
        <v>0</v>
      </c>
      <c r="O61" s="17">
        <v>0</v>
      </c>
      <c r="P61" s="17">
        <v>0.28911675759335298</v>
      </c>
      <c r="Q61" s="17">
        <v>0.229240973155445</v>
      </c>
      <c r="R61" s="17">
        <v>0</v>
      </c>
      <c r="S61" s="17">
        <v>0</v>
      </c>
      <c r="T61" s="17">
        <v>0</v>
      </c>
      <c r="U61" s="17">
        <v>0</v>
      </c>
      <c r="V61" s="17">
        <v>7.1204728040514906E-2</v>
      </c>
      <c r="W61" s="17">
        <v>0.23188306662358801</v>
      </c>
      <c r="X61" s="17">
        <v>0</v>
      </c>
      <c r="Y61" s="17">
        <v>0</v>
      </c>
      <c r="Z61" s="17">
        <v>7.0908811165830898E-3</v>
      </c>
      <c r="AA61" s="17">
        <v>0</v>
      </c>
      <c r="AB61" s="17">
        <v>0</v>
      </c>
      <c r="AC61" s="17">
        <v>0</v>
      </c>
      <c r="AE61">
        <f t="array" ref="AE61">EXP(SUMPRODUCT(--B61:AC61,TRANSPOSE('Cost regression results'!$H$3:$H$30)))</f>
        <v>2567.6169307890355</v>
      </c>
    </row>
    <row r="62" spans="1:31" x14ac:dyDescent="0.3">
      <c r="A62">
        <v>61</v>
      </c>
      <c r="B62" s="17">
        <v>7.7839438385350297</v>
      </c>
      <c r="C62" s="17">
        <v>0</v>
      </c>
      <c r="D62" s="17">
        <v>0</v>
      </c>
      <c r="E62" s="17">
        <v>0.37098179704121598</v>
      </c>
      <c r="F62" s="17">
        <v>0.432875568095132</v>
      </c>
      <c r="G62" s="17">
        <v>1.4429341540909799</v>
      </c>
      <c r="H62" s="17">
        <v>0.24421561826076099</v>
      </c>
      <c r="I62" s="17">
        <v>-0.37243850344858698</v>
      </c>
      <c r="J62" s="17">
        <v>0.70112069175884295</v>
      </c>
      <c r="K62" s="17">
        <v>0.42258700231570701</v>
      </c>
      <c r="L62" s="17">
        <v>0.18558577462553999</v>
      </c>
      <c r="M62" s="17">
        <v>0</v>
      </c>
      <c r="N62" s="17">
        <v>0</v>
      </c>
      <c r="O62" s="17">
        <v>0</v>
      </c>
      <c r="P62" s="17">
        <v>0.49998606718573102</v>
      </c>
      <c r="Q62" s="17">
        <v>0.21455331059642499</v>
      </c>
      <c r="R62" s="17">
        <v>0</v>
      </c>
      <c r="S62" s="17">
        <v>0</v>
      </c>
      <c r="T62" s="17">
        <v>0</v>
      </c>
      <c r="U62" s="17">
        <v>0</v>
      </c>
      <c r="V62" s="17">
        <v>0.150080122238862</v>
      </c>
      <c r="W62" s="17">
        <v>0.23187294176981199</v>
      </c>
      <c r="X62" s="17">
        <v>0</v>
      </c>
      <c r="Y62" s="17">
        <v>0</v>
      </c>
      <c r="Z62" s="17">
        <v>1.0339820280586901E-2</v>
      </c>
      <c r="AA62" s="17">
        <v>0</v>
      </c>
      <c r="AB62" s="17">
        <v>0</v>
      </c>
      <c r="AC62" s="17">
        <v>0</v>
      </c>
      <c r="AE62">
        <f t="array" ref="AE62">EXP(SUMPRODUCT(--B62:AC62,TRANSPOSE('Cost regression results'!$H$3:$H$30)))</f>
        <v>2384.4075466208869</v>
      </c>
    </row>
    <row r="63" spans="1:31" x14ac:dyDescent="0.3">
      <c r="A63">
        <v>62</v>
      </c>
      <c r="B63" s="17">
        <v>7.8061320238937899</v>
      </c>
      <c r="C63" s="17">
        <v>0</v>
      </c>
      <c r="D63" s="17">
        <v>0</v>
      </c>
      <c r="E63" s="17">
        <v>0.32069265035747702</v>
      </c>
      <c r="F63" s="17">
        <v>0.37486363205029699</v>
      </c>
      <c r="G63" s="17">
        <v>1.3861618162221701</v>
      </c>
      <c r="H63" s="17">
        <v>0.27413211933404102</v>
      </c>
      <c r="I63" s="17">
        <v>-0.27020800646249898</v>
      </c>
      <c r="J63" s="17">
        <v>0.71527554130927795</v>
      </c>
      <c r="K63" s="17">
        <v>0.48078737023568702</v>
      </c>
      <c r="L63" s="17">
        <v>0.35474737647489601</v>
      </c>
      <c r="M63" s="17">
        <v>0</v>
      </c>
      <c r="N63" s="17">
        <v>0</v>
      </c>
      <c r="O63" s="17">
        <v>0</v>
      </c>
      <c r="P63" s="17">
        <v>0.28273053392730202</v>
      </c>
      <c r="Q63" s="17">
        <v>0.25839780861269401</v>
      </c>
      <c r="R63" s="17">
        <v>0</v>
      </c>
      <c r="S63" s="17">
        <v>0</v>
      </c>
      <c r="T63" s="17">
        <v>0</v>
      </c>
      <c r="U63" s="17">
        <v>0</v>
      </c>
      <c r="V63" s="17">
        <v>0.126720698532161</v>
      </c>
      <c r="W63" s="17">
        <v>0.27415553337448501</v>
      </c>
      <c r="X63" s="17">
        <v>0</v>
      </c>
      <c r="Y63" s="17">
        <v>0</v>
      </c>
      <c r="Z63" s="17">
        <v>5.0213679798491199E-3</v>
      </c>
      <c r="AA63" s="17">
        <v>0</v>
      </c>
      <c r="AB63" s="17">
        <v>0</v>
      </c>
      <c r="AC63" s="17">
        <v>0</v>
      </c>
      <c r="AE63">
        <f t="array" ref="AE63">EXP(SUMPRODUCT(--B63:AC63,TRANSPOSE('Cost regression results'!$H$3:$H$30)))</f>
        <v>2446.9975600124199</v>
      </c>
    </row>
    <row r="64" spans="1:31" x14ac:dyDescent="0.3">
      <c r="A64">
        <v>63</v>
      </c>
      <c r="B64" s="17">
        <v>7.8562825590466199</v>
      </c>
      <c r="C64" s="17">
        <v>0</v>
      </c>
      <c r="D64" s="17">
        <v>0</v>
      </c>
      <c r="E64" s="17">
        <v>0.35998658984576098</v>
      </c>
      <c r="F64" s="17">
        <v>0.29781084502527</v>
      </c>
      <c r="G64" s="17">
        <v>1.3062574516184799</v>
      </c>
      <c r="H64" s="17">
        <v>0.22565886836370899</v>
      </c>
      <c r="I64" s="17">
        <v>-0.10571717560852401</v>
      </c>
      <c r="J64" s="17">
        <v>0.661967022717459</v>
      </c>
      <c r="K64" s="17">
        <v>0.40191930115312202</v>
      </c>
      <c r="L64" s="17">
        <v>0.35229118427822598</v>
      </c>
      <c r="M64" s="17">
        <v>0</v>
      </c>
      <c r="N64" s="17">
        <v>0</v>
      </c>
      <c r="O64" s="17">
        <v>0</v>
      </c>
      <c r="P64" s="17">
        <v>0.49271146475169098</v>
      </c>
      <c r="Q64" s="17">
        <v>0.18671425015146501</v>
      </c>
      <c r="R64" s="17">
        <v>0</v>
      </c>
      <c r="S64" s="17">
        <v>0</v>
      </c>
      <c r="T64" s="17">
        <v>0</v>
      </c>
      <c r="U64" s="17">
        <v>0</v>
      </c>
      <c r="V64" s="17">
        <v>0.120421520453145</v>
      </c>
      <c r="W64" s="17">
        <v>0.25068016241071001</v>
      </c>
      <c r="X64" s="17">
        <v>0</v>
      </c>
      <c r="Y64" s="17">
        <v>0</v>
      </c>
      <c r="Z64" s="17">
        <v>5.8786926698065197E-3</v>
      </c>
      <c r="AA64" s="17">
        <v>0</v>
      </c>
      <c r="AB64" s="17">
        <v>0</v>
      </c>
      <c r="AC64" s="17">
        <v>0</v>
      </c>
      <c r="AE64">
        <f t="array" ref="AE64">EXP(SUMPRODUCT(--B64:AC64,TRANSPOSE('Cost regression results'!$H$3:$H$30)))</f>
        <v>2571.3015109086882</v>
      </c>
    </row>
    <row r="65" spans="1:31" x14ac:dyDescent="0.3">
      <c r="A65">
        <v>64</v>
      </c>
      <c r="B65" s="17">
        <v>7.8631358649299603</v>
      </c>
      <c r="C65" s="17">
        <v>0</v>
      </c>
      <c r="D65" s="17">
        <v>0</v>
      </c>
      <c r="E65" s="17">
        <v>0.46717689753557501</v>
      </c>
      <c r="F65" s="17">
        <v>0.29274500304439799</v>
      </c>
      <c r="G65" s="17">
        <v>1.3452877714401801</v>
      </c>
      <c r="H65" s="17">
        <v>0.14867607545935699</v>
      </c>
      <c r="I65" s="17">
        <v>-0.16759878353692501</v>
      </c>
      <c r="J65" s="17">
        <v>0.70873712499964303</v>
      </c>
      <c r="K65" s="17">
        <v>0.30773541534878301</v>
      </c>
      <c r="L65" s="17">
        <v>0.34463022235033702</v>
      </c>
      <c r="M65" s="17">
        <v>0</v>
      </c>
      <c r="N65" s="17">
        <v>0</v>
      </c>
      <c r="O65" s="17">
        <v>0</v>
      </c>
      <c r="P65" s="17">
        <v>0.25830129847313799</v>
      </c>
      <c r="Q65" s="17">
        <v>0.21900201170237099</v>
      </c>
      <c r="R65" s="17">
        <v>0</v>
      </c>
      <c r="S65" s="17">
        <v>0</v>
      </c>
      <c r="T65" s="17">
        <v>0</v>
      </c>
      <c r="U65" s="17">
        <v>0</v>
      </c>
      <c r="V65" s="17">
        <v>7.2160338821363995E-2</v>
      </c>
      <c r="W65" s="17">
        <v>0.19479054504111501</v>
      </c>
      <c r="X65" s="17">
        <v>0</v>
      </c>
      <c r="Y65" s="17">
        <v>0</v>
      </c>
      <c r="Z65" s="17">
        <v>4.9868116587053497E-3</v>
      </c>
      <c r="AA65" s="17">
        <v>0</v>
      </c>
      <c r="AB65" s="17">
        <v>0</v>
      </c>
      <c r="AC65" s="17">
        <v>0</v>
      </c>
      <c r="AE65">
        <f t="array" ref="AE65">EXP(SUMPRODUCT(--B65:AC65,TRANSPOSE('Cost regression results'!$H$3:$H$30)))</f>
        <v>2590.6007996476478</v>
      </c>
    </row>
    <row r="66" spans="1:31" x14ac:dyDescent="0.3">
      <c r="A66">
        <v>65</v>
      </c>
      <c r="B66" s="17">
        <v>7.82667431195084</v>
      </c>
      <c r="C66" s="17">
        <v>0</v>
      </c>
      <c r="D66" s="17">
        <v>0</v>
      </c>
      <c r="E66" s="17">
        <v>0.41433636205549301</v>
      </c>
      <c r="F66" s="17">
        <v>0.36182866852200302</v>
      </c>
      <c r="G66" s="17">
        <v>1.28358077024853</v>
      </c>
      <c r="H66" s="17">
        <v>0.19556306865856601</v>
      </c>
      <c r="I66" s="17">
        <v>-0.234517683542382</v>
      </c>
      <c r="J66" s="17">
        <v>0.67933772041030804</v>
      </c>
      <c r="K66" s="17">
        <v>0.360921267853066</v>
      </c>
      <c r="L66" s="17">
        <v>0.39928038010088002</v>
      </c>
      <c r="M66" s="17">
        <v>0</v>
      </c>
      <c r="N66" s="17">
        <v>0</v>
      </c>
      <c r="O66" s="17">
        <v>0</v>
      </c>
      <c r="P66" s="17">
        <v>0.28586316534513301</v>
      </c>
      <c r="Q66" s="17">
        <v>0.206988520160997</v>
      </c>
      <c r="R66" s="17">
        <v>0</v>
      </c>
      <c r="S66" s="17">
        <v>0</v>
      </c>
      <c r="T66" s="17">
        <v>0</v>
      </c>
      <c r="U66" s="17">
        <v>0</v>
      </c>
      <c r="V66" s="17">
        <v>0.103626673249545</v>
      </c>
      <c r="W66" s="17">
        <v>0.15355550827612199</v>
      </c>
      <c r="X66" s="17">
        <v>0</v>
      </c>
      <c r="Y66" s="17">
        <v>0</v>
      </c>
      <c r="Z66" s="17">
        <v>7.17028589970362E-3</v>
      </c>
      <c r="AA66" s="17">
        <v>0</v>
      </c>
      <c r="AB66" s="17">
        <v>0</v>
      </c>
      <c r="AC66" s="17">
        <v>0</v>
      </c>
      <c r="AE66">
        <f t="array" ref="AE66">EXP(SUMPRODUCT(--B66:AC66,TRANSPOSE('Cost regression results'!$H$3:$H$30)))</f>
        <v>2494.0298922183151</v>
      </c>
    </row>
    <row r="67" spans="1:31" x14ac:dyDescent="0.3">
      <c r="A67">
        <v>66</v>
      </c>
      <c r="B67" s="17">
        <v>7.83974284300582</v>
      </c>
      <c r="C67" s="17">
        <v>0</v>
      </c>
      <c r="D67" s="17">
        <v>0</v>
      </c>
      <c r="E67" s="17">
        <v>0.39601083809085802</v>
      </c>
      <c r="F67" s="17">
        <v>0.41684694841434899</v>
      </c>
      <c r="G67" s="17">
        <v>1.3855450554497799</v>
      </c>
      <c r="H67" s="17">
        <v>0.231934201987432</v>
      </c>
      <c r="I67" s="17">
        <v>-0.30492750638014299</v>
      </c>
      <c r="J67" s="17">
        <v>0.63343358762643998</v>
      </c>
      <c r="K67" s="17">
        <v>0.48292140445508303</v>
      </c>
      <c r="L67" s="17">
        <v>0.35772162686369702</v>
      </c>
      <c r="M67" s="17">
        <v>0</v>
      </c>
      <c r="N67" s="17">
        <v>0</v>
      </c>
      <c r="O67" s="17">
        <v>0</v>
      </c>
      <c r="P67" s="17">
        <v>0.34877787767319401</v>
      </c>
      <c r="Q67" s="17">
        <v>0.23438597322627699</v>
      </c>
      <c r="R67" s="17">
        <v>0</v>
      </c>
      <c r="S67" s="17">
        <v>0</v>
      </c>
      <c r="T67" s="17">
        <v>0</v>
      </c>
      <c r="U67" s="17">
        <v>0</v>
      </c>
      <c r="V67" s="17">
        <v>0.1108088038024</v>
      </c>
      <c r="W67" s="17">
        <v>0.31400009747866597</v>
      </c>
      <c r="X67" s="17">
        <v>0</v>
      </c>
      <c r="Y67" s="17">
        <v>0</v>
      </c>
      <c r="Z67" s="17">
        <v>5.4755828981273603E-3</v>
      </c>
      <c r="AA67" s="17">
        <v>0</v>
      </c>
      <c r="AB67" s="17">
        <v>0</v>
      </c>
      <c r="AC67" s="17">
        <v>0</v>
      </c>
      <c r="AE67">
        <f t="array" ref="AE67">EXP(SUMPRODUCT(--B67:AC67,TRANSPOSE('Cost regression results'!$H$3:$H$30)))</f>
        <v>2529.8364490231565</v>
      </c>
    </row>
    <row r="68" spans="1:31" x14ac:dyDescent="0.3">
      <c r="A68">
        <v>67</v>
      </c>
      <c r="B68" s="17">
        <v>7.8197006659466304</v>
      </c>
      <c r="C68" s="17">
        <v>0</v>
      </c>
      <c r="D68" s="17">
        <v>0</v>
      </c>
      <c r="E68" s="17">
        <v>0.31862014992208898</v>
      </c>
      <c r="F68" s="17">
        <v>0.39522116732586199</v>
      </c>
      <c r="G68" s="17">
        <v>1.3231378657348001</v>
      </c>
      <c r="H68" s="17">
        <v>0.19256787950265999</v>
      </c>
      <c r="I68" s="17">
        <v>-0.23929619503898</v>
      </c>
      <c r="J68" s="17">
        <v>0.74947338545170905</v>
      </c>
      <c r="K68" s="17">
        <v>0.44964400031899598</v>
      </c>
      <c r="L68" s="17">
        <v>0.30316731067208602</v>
      </c>
      <c r="M68" s="17">
        <v>0</v>
      </c>
      <c r="N68" s="17">
        <v>0</v>
      </c>
      <c r="O68" s="17">
        <v>0</v>
      </c>
      <c r="P68" s="17">
        <v>0.29913135252163903</v>
      </c>
      <c r="Q68" s="17">
        <v>0.227780360380234</v>
      </c>
      <c r="R68" s="17">
        <v>0</v>
      </c>
      <c r="S68" s="17">
        <v>0</v>
      </c>
      <c r="T68" s="17">
        <v>0</v>
      </c>
      <c r="U68" s="17">
        <v>0</v>
      </c>
      <c r="V68" s="17">
        <v>8.1722126281627006E-2</v>
      </c>
      <c r="W68" s="17">
        <v>0.20503221804591801</v>
      </c>
      <c r="X68" s="17">
        <v>0</v>
      </c>
      <c r="Y68" s="17">
        <v>0</v>
      </c>
      <c r="Z68" s="17">
        <v>6.4673021879120699E-3</v>
      </c>
      <c r="AA68" s="17">
        <v>0</v>
      </c>
      <c r="AB68" s="17">
        <v>0</v>
      </c>
      <c r="AC68" s="17">
        <v>0</v>
      </c>
      <c r="AE68">
        <f t="array" ref="AE68">EXP(SUMPRODUCT(--B68:AC68,TRANSPOSE('Cost regression results'!$H$3:$H$30)))</f>
        <v>2477.9169691271368</v>
      </c>
    </row>
    <row r="69" spans="1:31" x14ac:dyDescent="0.3">
      <c r="A69">
        <v>68</v>
      </c>
      <c r="B69" s="17">
        <v>7.8374734395762502</v>
      </c>
      <c r="C69" s="17">
        <v>0</v>
      </c>
      <c r="D69" s="17">
        <v>0</v>
      </c>
      <c r="E69" s="17">
        <v>0.38043961009002802</v>
      </c>
      <c r="F69" s="17">
        <v>0.366297036083715</v>
      </c>
      <c r="G69" s="17">
        <v>1.32208691811935</v>
      </c>
      <c r="H69" s="17">
        <v>0.26193690174710299</v>
      </c>
      <c r="I69" s="17">
        <v>-0.263753951439815</v>
      </c>
      <c r="J69" s="17">
        <v>0.72400256238871197</v>
      </c>
      <c r="K69" s="17">
        <v>0.37913118294751402</v>
      </c>
      <c r="L69" s="17">
        <v>0.31291828139436201</v>
      </c>
      <c r="M69" s="17">
        <v>0</v>
      </c>
      <c r="N69" s="17">
        <v>0</v>
      </c>
      <c r="O69" s="17">
        <v>0</v>
      </c>
      <c r="P69" s="17">
        <v>0.15133321510896</v>
      </c>
      <c r="Q69" s="17">
        <v>0.25305967518557898</v>
      </c>
      <c r="R69" s="17">
        <v>0</v>
      </c>
      <c r="S69" s="17">
        <v>0</v>
      </c>
      <c r="T69" s="17">
        <v>0</v>
      </c>
      <c r="U69" s="17">
        <v>0</v>
      </c>
      <c r="V69" s="17">
        <v>8.93373821991158E-2</v>
      </c>
      <c r="W69" s="17">
        <v>0.167523058598089</v>
      </c>
      <c r="X69" s="17">
        <v>0</v>
      </c>
      <c r="Y69" s="17">
        <v>0</v>
      </c>
      <c r="Z69" s="17">
        <v>5.1709322605736699E-3</v>
      </c>
      <c r="AA69" s="17">
        <v>0</v>
      </c>
      <c r="AB69" s="17">
        <v>0</v>
      </c>
      <c r="AC69" s="17">
        <v>0</v>
      </c>
      <c r="AE69">
        <f t="array" ref="AE69">EXP(SUMPRODUCT(--B69:AC69,TRANSPOSE('Cost regression results'!$H$3:$H$30)))</f>
        <v>2524.6400749981926</v>
      </c>
    </row>
    <row r="70" spans="1:31" x14ac:dyDescent="0.3">
      <c r="A70">
        <v>69</v>
      </c>
      <c r="B70" s="17">
        <v>7.8287916125168104</v>
      </c>
      <c r="C70" s="17">
        <v>0</v>
      </c>
      <c r="D70" s="17">
        <v>0</v>
      </c>
      <c r="E70" s="17">
        <v>0.46023676919004503</v>
      </c>
      <c r="F70" s="17">
        <v>0.29214408237359502</v>
      </c>
      <c r="G70" s="17">
        <v>1.4732206871385101</v>
      </c>
      <c r="H70" s="17">
        <v>0.25791551484245601</v>
      </c>
      <c r="I70" s="17">
        <v>-0.20671689321089201</v>
      </c>
      <c r="J70" s="17">
        <v>0.77144014491353896</v>
      </c>
      <c r="K70" s="17">
        <v>0.371864567128523</v>
      </c>
      <c r="L70" s="17">
        <v>0.32196513554265499</v>
      </c>
      <c r="M70" s="17">
        <v>0</v>
      </c>
      <c r="N70" s="17">
        <v>0</v>
      </c>
      <c r="O70" s="17">
        <v>0</v>
      </c>
      <c r="P70" s="17">
        <v>0.205813735571448</v>
      </c>
      <c r="Q70" s="17">
        <v>0.239871286616581</v>
      </c>
      <c r="R70" s="17">
        <v>0</v>
      </c>
      <c r="S70" s="17">
        <v>0</v>
      </c>
      <c r="T70" s="17">
        <v>0</v>
      </c>
      <c r="U70" s="17">
        <v>0</v>
      </c>
      <c r="V70" s="17">
        <v>8.9920705333718598E-2</v>
      </c>
      <c r="W70" s="17">
        <v>0.24200061142270399</v>
      </c>
      <c r="X70" s="17">
        <v>0</v>
      </c>
      <c r="Y70" s="17">
        <v>0</v>
      </c>
      <c r="Z70" s="17">
        <v>5.8512829293317003E-3</v>
      </c>
      <c r="AA70" s="17">
        <v>0</v>
      </c>
      <c r="AB70" s="17">
        <v>0</v>
      </c>
      <c r="AC70" s="17">
        <v>0</v>
      </c>
      <c r="AE70">
        <f t="array" ref="AE70">EXP(SUMPRODUCT(--B70:AC70,TRANSPOSE('Cost regression results'!$H$3:$H$30)))</f>
        <v>2501.6247867827306</v>
      </c>
    </row>
    <row r="71" spans="1:31" x14ac:dyDescent="0.3">
      <c r="A71">
        <v>70</v>
      </c>
      <c r="B71" s="17">
        <v>7.8299158728422</v>
      </c>
      <c r="C71" s="17">
        <v>0</v>
      </c>
      <c r="D71" s="17">
        <v>0</v>
      </c>
      <c r="E71" s="17">
        <v>0.33702548023426498</v>
      </c>
      <c r="F71" s="17">
        <v>0.32974804532984098</v>
      </c>
      <c r="G71" s="17">
        <v>1.28109701774843</v>
      </c>
      <c r="H71" s="17">
        <v>0.20896019541656199</v>
      </c>
      <c r="I71" s="17">
        <v>-0.13665293084784</v>
      </c>
      <c r="J71" s="17">
        <v>0.71556889393502399</v>
      </c>
      <c r="K71" s="17">
        <v>0.44794900103979601</v>
      </c>
      <c r="L71" s="17">
        <v>0.31895351677015898</v>
      </c>
      <c r="M71" s="17">
        <v>0</v>
      </c>
      <c r="N71" s="17">
        <v>0</v>
      </c>
      <c r="O71" s="17">
        <v>0</v>
      </c>
      <c r="P71" s="17">
        <v>0.21444799115999</v>
      </c>
      <c r="Q71" s="17">
        <v>0.241745728311444</v>
      </c>
      <c r="R71" s="17">
        <v>0</v>
      </c>
      <c r="S71" s="17">
        <v>0</v>
      </c>
      <c r="T71" s="17">
        <v>0</v>
      </c>
      <c r="U71" s="17">
        <v>0</v>
      </c>
      <c r="V71" s="17">
        <v>0.106205977813028</v>
      </c>
      <c r="W71" s="17">
        <v>0.19864857832916799</v>
      </c>
      <c r="X71" s="17">
        <v>0</v>
      </c>
      <c r="Y71" s="17">
        <v>0</v>
      </c>
      <c r="Z71" s="17">
        <v>7.0484622230308604E-3</v>
      </c>
      <c r="AA71" s="17">
        <v>0</v>
      </c>
      <c r="AB71" s="17">
        <v>0</v>
      </c>
      <c r="AC71" s="17">
        <v>0</v>
      </c>
      <c r="AE71">
        <f t="array" ref="AE71">EXP(SUMPRODUCT(--B71:AC71,TRANSPOSE('Cost regression results'!$H$3:$H$30)))</f>
        <v>2502.3409413920858</v>
      </c>
    </row>
    <row r="72" spans="1:31" x14ac:dyDescent="0.3">
      <c r="A72">
        <v>71</v>
      </c>
      <c r="B72" s="17">
        <v>7.8228405362356499</v>
      </c>
      <c r="C72" s="17">
        <v>0</v>
      </c>
      <c r="D72" s="17">
        <v>0</v>
      </c>
      <c r="E72" s="17">
        <v>0.29412390691017898</v>
      </c>
      <c r="F72" s="17">
        <v>0.39955399467266101</v>
      </c>
      <c r="G72" s="17">
        <v>1.26495606598682</v>
      </c>
      <c r="H72" s="17">
        <v>0.18759143237068401</v>
      </c>
      <c r="I72" s="17">
        <v>-0.21850261353844999</v>
      </c>
      <c r="J72" s="17">
        <v>0.75242881307647302</v>
      </c>
      <c r="K72" s="17">
        <v>0.31801847802618299</v>
      </c>
      <c r="L72" s="17">
        <v>0.30848942620536002</v>
      </c>
      <c r="M72" s="17">
        <v>0</v>
      </c>
      <c r="N72" s="17">
        <v>0</v>
      </c>
      <c r="O72" s="17">
        <v>0</v>
      </c>
      <c r="P72" s="17">
        <v>2.4007580061216099E-2</v>
      </c>
      <c r="Q72" s="17">
        <v>0.24807087694826599</v>
      </c>
      <c r="R72" s="17">
        <v>0</v>
      </c>
      <c r="S72" s="17">
        <v>0</v>
      </c>
      <c r="T72" s="17">
        <v>0</v>
      </c>
      <c r="U72" s="17">
        <v>0</v>
      </c>
      <c r="V72" s="17">
        <v>0.118044907373349</v>
      </c>
      <c r="W72" s="17">
        <v>0.23503357004359901</v>
      </c>
      <c r="X72" s="17">
        <v>0</v>
      </c>
      <c r="Y72" s="17">
        <v>0</v>
      </c>
      <c r="Z72" s="17">
        <v>7.1854700869557796E-3</v>
      </c>
      <c r="AA72" s="17">
        <v>0</v>
      </c>
      <c r="AB72" s="17">
        <v>0</v>
      </c>
      <c r="AC72" s="17">
        <v>0</v>
      </c>
      <c r="AE72">
        <f t="array" ref="AE72">EXP(SUMPRODUCT(--B72:AC72,TRANSPOSE('Cost regression results'!$H$3:$H$30)))</f>
        <v>2484.460238709129</v>
      </c>
    </row>
    <row r="73" spans="1:31" x14ac:dyDescent="0.3">
      <c r="A73">
        <v>72</v>
      </c>
      <c r="B73" s="17">
        <v>7.8105652102158203</v>
      </c>
      <c r="C73" s="17">
        <v>0</v>
      </c>
      <c r="D73" s="17">
        <v>0</v>
      </c>
      <c r="E73" s="17">
        <v>0.44259591034121298</v>
      </c>
      <c r="F73" s="17">
        <v>0.45962438099130698</v>
      </c>
      <c r="G73" s="17">
        <v>1.4049414705872001</v>
      </c>
      <c r="H73" s="17">
        <v>0.29856638552771603</v>
      </c>
      <c r="I73" s="17">
        <v>-0.33593611570500898</v>
      </c>
      <c r="J73" s="17">
        <v>0.69864537175529096</v>
      </c>
      <c r="K73" s="17">
        <v>0.29066176241997799</v>
      </c>
      <c r="L73" s="17">
        <v>0.31714935507215603</v>
      </c>
      <c r="M73" s="17">
        <v>0</v>
      </c>
      <c r="N73" s="17">
        <v>0</v>
      </c>
      <c r="O73" s="17">
        <v>0</v>
      </c>
      <c r="P73" s="17">
        <v>0.286067264833677</v>
      </c>
      <c r="Q73" s="17">
        <v>0.288474816613705</v>
      </c>
      <c r="R73" s="17">
        <v>0</v>
      </c>
      <c r="S73" s="17">
        <v>0</v>
      </c>
      <c r="T73" s="17">
        <v>0</v>
      </c>
      <c r="U73" s="17">
        <v>0</v>
      </c>
      <c r="V73" s="17">
        <v>7.4161434848295599E-2</v>
      </c>
      <c r="W73" s="17">
        <v>0.29364511059049903</v>
      </c>
      <c r="X73" s="17">
        <v>0</v>
      </c>
      <c r="Y73" s="17">
        <v>0</v>
      </c>
      <c r="Z73" s="17">
        <v>5.5851416674468704E-3</v>
      </c>
      <c r="AA73" s="17">
        <v>0</v>
      </c>
      <c r="AB73" s="17">
        <v>0</v>
      </c>
      <c r="AC73" s="17">
        <v>0</v>
      </c>
      <c r="AE73">
        <f t="array" ref="AE73">EXP(SUMPRODUCT(--B73:AC73,TRANSPOSE('Cost regression results'!$H$3:$H$30)))</f>
        <v>2456.8998511030136</v>
      </c>
    </row>
    <row r="74" spans="1:31" x14ac:dyDescent="0.3">
      <c r="A74">
        <v>73</v>
      </c>
      <c r="B74" s="17">
        <v>7.8483265138472804</v>
      </c>
      <c r="C74" s="17">
        <v>0</v>
      </c>
      <c r="D74" s="17">
        <v>0</v>
      </c>
      <c r="E74" s="17">
        <v>0.48077504639626101</v>
      </c>
      <c r="F74" s="17">
        <v>0.32040534531472298</v>
      </c>
      <c r="G74" s="17">
        <v>1.43532830584793</v>
      </c>
      <c r="H74" s="17">
        <v>0.205543492503133</v>
      </c>
      <c r="I74" s="17">
        <v>-0.210653963208592</v>
      </c>
      <c r="J74" s="17">
        <v>0.76808835645303097</v>
      </c>
      <c r="K74" s="17">
        <v>0.43509511107917798</v>
      </c>
      <c r="L74" s="17">
        <v>0.34322974356675601</v>
      </c>
      <c r="M74" s="17">
        <v>0</v>
      </c>
      <c r="N74" s="17">
        <v>0</v>
      </c>
      <c r="O74" s="17">
        <v>0</v>
      </c>
      <c r="P74" s="17">
        <v>0.36873903732240698</v>
      </c>
      <c r="Q74" s="17">
        <v>0.27624621423318102</v>
      </c>
      <c r="R74" s="17">
        <v>0</v>
      </c>
      <c r="S74" s="17">
        <v>0</v>
      </c>
      <c r="T74" s="17">
        <v>0</v>
      </c>
      <c r="U74" s="17">
        <v>0</v>
      </c>
      <c r="V74" s="17">
        <v>5.7360954808137701E-2</v>
      </c>
      <c r="W74" s="17">
        <v>0.178675882789049</v>
      </c>
      <c r="X74" s="17">
        <v>0</v>
      </c>
      <c r="Y74" s="17">
        <v>0</v>
      </c>
      <c r="Z74" s="17">
        <v>7.6570111894409898E-3</v>
      </c>
      <c r="AA74" s="17">
        <v>0</v>
      </c>
      <c r="AB74" s="17">
        <v>0</v>
      </c>
      <c r="AC74" s="17">
        <v>0</v>
      </c>
      <c r="AE74">
        <f t="array" ref="AE74">EXP(SUMPRODUCT(--B74:AC74,TRANSPOSE('Cost regression results'!$H$3:$H$30)))</f>
        <v>2547.7518096824201</v>
      </c>
    </row>
    <row r="75" spans="1:31" x14ac:dyDescent="0.3">
      <c r="A75">
        <v>74</v>
      </c>
      <c r="B75" s="17">
        <v>7.8609056061106299</v>
      </c>
      <c r="C75" s="17">
        <v>0</v>
      </c>
      <c r="D75" s="17">
        <v>0</v>
      </c>
      <c r="E75" s="17">
        <v>0.36181953973383302</v>
      </c>
      <c r="F75" s="17">
        <v>0.28782016060572102</v>
      </c>
      <c r="G75" s="17">
        <v>1.4130127205496199</v>
      </c>
      <c r="H75" s="17">
        <v>0.266449561780148</v>
      </c>
      <c r="I75" s="17">
        <v>-0.20435018697794</v>
      </c>
      <c r="J75" s="17">
        <v>0.76242743047916595</v>
      </c>
      <c r="K75" s="17">
        <v>0.42537383271804802</v>
      </c>
      <c r="L75" s="17">
        <v>0.34683605522250899</v>
      </c>
      <c r="M75" s="17">
        <v>0</v>
      </c>
      <c r="N75" s="17">
        <v>0</v>
      </c>
      <c r="O75" s="17">
        <v>0</v>
      </c>
      <c r="P75" s="17">
        <v>0.477273171445452</v>
      </c>
      <c r="Q75" s="17">
        <v>0.21278750328774201</v>
      </c>
      <c r="R75" s="17">
        <v>0</v>
      </c>
      <c r="S75" s="17">
        <v>0</v>
      </c>
      <c r="T75" s="17">
        <v>0</v>
      </c>
      <c r="U75" s="17">
        <v>0</v>
      </c>
      <c r="V75" s="17">
        <v>6.71566464113795E-2</v>
      </c>
      <c r="W75" s="17">
        <v>0.16474051150183799</v>
      </c>
      <c r="X75" s="17">
        <v>0</v>
      </c>
      <c r="Y75" s="17">
        <v>0</v>
      </c>
      <c r="Z75" s="17">
        <v>8.8526227048561501E-3</v>
      </c>
      <c r="AA75" s="17">
        <v>0</v>
      </c>
      <c r="AB75" s="17">
        <v>0</v>
      </c>
      <c r="AC75" s="17">
        <v>0</v>
      </c>
      <c r="AE75">
        <f t="array" ref="AE75">EXP(SUMPRODUCT(--B75:AC75,TRANSPOSE('Cost regression results'!$H$3:$H$30)))</f>
        <v>2577.8442592637089</v>
      </c>
    </row>
    <row r="76" spans="1:31" x14ac:dyDescent="0.3">
      <c r="A76">
        <v>75</v>
      </c>
      <c r="B76" s="17">
        <v>7.8666944963021797</v>
      </c>
      <c r="C76" s="17">
        <v>0</v>
      </c>
      <c r="D76" s="17">
        <v>0</v>
      </c>
      <c r="E76" s="17">
        <v>0.31791698014215403</v>
      </c>
      <c r="F76" s="17">
        <v>0.32202797091090202</v>
      </c>
      <c r="G76" s="17">
        <v>1.2818256615083301</v>
      </c>
      <c r="H76" s="17">
        <v>0.155011656612008</v>
      </c>
      <c r="I76" s="17">
        <v>-0.13236964851869301</v>
      </c>
      <c r="J76" s="17">
        <v>0.684642434440633</v>
      </c>
      <c r="K76" s="17">
        <v>0.41908572444172898</v>
      </c>
      <c r="L76" s="17">
        <v>0.32973872953351602</v>
      </c>
      <c r="M76" s="17">
        <v>0</v>
      </c>
      <c r="N76" s="17">
        <v>0</v>
      </c>
      <c r="O76" s="17">
        <v>0</v>
      </c>
      <c r="P76" s="17">
        <v>7.4235907211219102E-2</v>
      </c>
      <c r="Q76" s="17">
        <v>0.29057951915914798</v>
      </c>
      <c r="R76" s="17">
        <v>0</v>
      </c>
      <c r="S76" s="17">
        <v>0</v>
      </c>
      <c r="T76" s="17">
        <v>0</v>
      </c>
      <c r="U76" s="17">
        <v>0</v>
      </c>
      <c r="V76" s="17">
        <v>7.0114512405309803E-2</v>
      </c>
      <c r="W76" s="17">
        <v>0.24503205931427299</v>
      </c>
      <c r="X76" s="17">
        <v>0</v>
      </c>
      <c r="Y76" s="17">
        <v>0</v>
      </c>
      <c r="Z76" s="17">
        <v>5.3983438481001603E-3</v>
      </c>
      <c r="AA76" s="17">
        <v>0</v>
      </c>
      <c r="AB76" s="17">
        <v>0</v>
      </c>
      <c r="AC76" s="17">
        <v>0</v>
      </c>
      <c r="AE76">
        <f t="array" ref="AE76">EXP(SUMPRODUCT(--B76:AC76,TRANSPOSE('Cost regression results'!$H$3:$H$30)))</f>
        <v>2599.0873823622155</v>
      </c>
    </row>
    <row r="77" spans="1:31" x14ac:dyDescent="0.3">
      <c r="A77">
        <v>76</v>
      </c>
      <c r="B77" s="17">
        <v>7.8470647646022504</v>
      </c>
      <c r="C77" s="17">
        <v>0</v>
      </c>
      <c r="D77" s="17">
        <v>0</v>
      </c>
      <c r="E77" s="17">
        <v>0.28418691548131197</v>
      </c>
      <c r="F77" s="17">
        <v>0.18292325730527501</v>
      </c>
      <c r="G77" s="17">
        <v>1.2991219902472899</v>
      </c>
      <c r="H77" s="17">
        <v>0.22327063000790201</v>
      </c>
      <c r="I77" s="17">
        <v>-9.5002697236451997E-3</v>
      </c>
      <c r="J77" s="17">
        <v>0.72184039723307902</v>
      </c>
      <c r="K77" s="17">
        <v>0.44147670974027597</v>
      </c>
      <c r="L77" s="17">
        <v>0.35767634877951199</v>
      </c>
      <c r="M77" s="17">
        <v>0</v>
      </c>
      <c r="N77" s="17">
        <v>0</v>
      </c>
      <c r="O77" s="17">
        <v>0</v>
      </c>
      <c r="P77" s="17">
        <v>0.18266634885595301</v>
      </c>
      <c r="Q77" s="17">
        <v>0.20582359348582999</v>
      </c>
      <c r="R77" s="17">
        <v>0</v>
      </c>
      <c r="S77" s="17">
        <v>0</v>
      </c>
      <c r="T77" s="17">
        <v>0</v>
      </c>
      <c r="U77" s="17">
        <v>0</v>
      </c>
      <c r="V77" s="17">
        <v>7.5396003519970806E-2</v>
      </c>
      <c r="W77" s="17">
        <v>0.25885216988110998</v>
      </c>
      <c r="X77" s="17">
        <v>0</v>
      </c>
      <c r="Y77" s="17">
        <v>0</v>
      </c>
      <c r="Z77" s="17">
        <v>6.9641140931404697E-3</v>
      </c>
      <c r="AA77" s="17">
        <v>0</v>
      </c>
      <c r="AB77" s="17">
        <v>0</v>
      </c>
      <c r="AC77" s="17">
        <v>0</v>
      </c>
      <c r="AE77">
        <f t="array" ref="AE77">EXP(SUMPRODUCT(--B77:AC77,TRANSPOSE('Cost regression results'!$H$3:$H$30)))</f>
        <v>2545.7736849669727</v>
      </c>
    </row>
    <row r="78" spans="1:31" x14ac:dyDescent="0.3">
      <c r="A78">
        <v>77</v>
      </c>
      <c r="B78" s="17">
        <v>7.8425003570443099</v>
      </c>
      <c r="C78" s="17">
        <v>0</v>
      </c>
      <c r="D78" s="17">
        <v>0</v>
      </c>
      <c r="E78" s="17">
        <v>0.45341225891819298</v>
      </c>
      <c r="F78" s="17">
        <v>0.27685980886015599</v>
      </c>
      <c r="G78" s="17">
        <v>1.3432961618528201</v>
      </c>
      <c r="H78" s="17">
        <v>0.193826740275371</v>
      </c>
      <c r="I78" s="17">
        <v>-9.5315323885903594E-2</v>
      </c>
      <c r="J78" s="17">
        <v>0.72692026925523501</v>
      </c>
      <c r="K78" s="17">
        <v>0.43971031067139998</v>
      </c>
      <c r="L78" s="17">
        <v>0.37353747555265598</v>
      </c>
      <c r="M78" s="17">
        <v>0</v>
      </c>
      <c r="N78" s="17">
        <v>0</v>
      </c>
      <c r="O78" s="17">
        <v>0</v>
      </c>
      <c r="P78" s="17">
        <v>0.38318708753839997</v>
      </c>
      <c r="Q78" s="17">
        <v>0.26072904464685498</v>
      </c>
      <c r="R78" s="17">
        <v>0</v>
      </c>
      <c r="S78" s="17">
        <v>0</v>
      </c>
      <c r="T78" s="17">
        <v>0</v>
      </c>
      <c r="U78" s="17">
        <v>0</v>
      </c>
      <c r="V78" s="17">
        <v>6.7992484360157895E-2</v>
      </c>
      <c r="W78" s="17">
        <v>0.177121353793433</v>
      </c>
      <c r="X78" s="17">
        <v>0</v>
      </c>
      <c r="Y78" s="17">
        <v>0</v>
      </c>
      <c r="Z78" s="17">
        <v>6.7018225923411801E-3</v>
      </c>
      <c r="AA78" s="17">
        <v>0</v>
      </c>
      <c r="AB78" s="17">
        <v>0</v>
      </c>
      <c r="AC78" s="17">
        <v>0</v>
      </c>
      <c r="AE78">
        <f t="array" ref="AE78">EXP(SUMPRODUCT(--B78:AC78,TRANSPOSE('Cost regression results'!$H$3:$H$30)))</f>
        <v>2534.6455435763705</v>
      </c>
    </row>
    <row r="79" spans="1:31" x14ac:dyDescent="0.3">
      <c r="A79">
        <v>78</v>
      </c>
      <c r="B79" s="17">
        <v>7.8409493757105198</v>
      </c>
      <c r="C79" s="17">
        <v>0</v>
      </c>
      <c r="D79" s="17">
        <v>0</v>
      </c>
      <c r="E79" s="17">
        <v>0.31692054974654599</v>
      </c>
      <c r="F79" s="17">
        <v>0.38527030820437203</v>
      </c>
      <c r="G79" s="17">
        <v>1.3254506637590799</v>
      </c>
      <c r="H79" s="17">
        <v>0.24661131095748801</v>
      </c>
      <c r="I79" s="17">
        <v>-0.26280217756002</v>
      </c>
      <c r="J79" s="17">
        <v>0.71520312645780704</v>
      </c>
      <c r="K79" s="17">
        <v>0.39701564234582098</v>
      </c>
      <c r="L79" s="17">
        <v>0.39360230785482098</v>
      </c>
      <c r="M79" s="17">
        <v>0</v>
      </c>
      <c r="N79" s="17">
        <v>0</v>
      </c>
      <c r="O79" s="17">
        <v>0</v>
      </c>
      <c r="P79" s="17">
        <v>5.7172647437449001E-2</v>
      </c>
      <c r="Q79" s="17">
        <v>0.28749607706326002</v>
      </c>
      <c r="R79" s="17">
        <v>0</v>
      </c>
      <c r="S79" s="17">
        <v>0</v>
      </c>
      <c r="T79" s="17">
        <v>0</v>
      </c>
      <c r="U79" s="17">
        <v>0</v>
      </c>
      <c r="V79" s="17">
        <v>9.4127198547060795E-2</v>
      </c>
      <c r="W79" s="17">
        <v>0.22759403882312301</v>
      </c>
      <c r="X79" s="17">
        <v>0</v>
      </c>
      <c r="Y79" s="17">
        <v>0</v>
      </c>
      <c r="Z79" s="17">
        <v>6.0058860837805504E-3</v>
      </c>
      <c r="AA79" s="17">
        <v>0</v>
      </c>
      <c r="AB79" s="17">
        <v>0</v>
      </c>
      <c r="AC79" s="17">
        <v>0</v>
      </c>
      <c r="AE79">
        <f t="array" ref="AE79">EXP(SUMPRODUCT(--B79:AC79,TRANSPOSE('Cost regression results'!$H$3:$H$30)))</f>
        <v>2531.9505560622943</v>
      </c>
    </row>
    <row r="80" spans="1:31" x14ac:dyDescent="0.3">
      <c r="A80">
        <v>79</v>
      </c>
      <c r="B80" s="17">
        <v>7.8285059471510499</v>
      </c>
      <c r="C80" s="17">
        <v>0</v>
      </c>
      <c r="D80" s="17">
        <v>0</v>
      </c>
      <c r="E80" s="17">
        <v>0.36712735670526198</v>
      </c>
      <c r="F80" s="17">
        <v>0.38336919067399899</v>
      </c>
      <c r="G80" s="17">
        <v>1.3147827263832801</v>
      </c>
      <c r="H80" s="17">
        <v>0.25338534135672403</v>
      </c>
      <c r="I80" s="17">
        <v>-0.243286669100716</v>
      </c>
      <c r="J80" s="17">
        <v>0.727572623546893</v>
      </c>
      <c r="K80" s="17">
        <v>0.37920088413387298</v>
      </c>
      <c r="L80" s="17">
        <v>0.38160622196951299</v>
      </c>
      <c r="M80" s="17">
        <v>0</v>
      </c>
      <c r="N80" s="17">
        <v>0</v>
      </c>
      <c r="O80" s="17">
        <v>0</v>
      </c>
      <c r="P80" s="17">
        <v>0.39463375993583799</v>
      </c>
      <c r="Q80" s="17">
        <v>0.20883918471294999</v>
      </c>
      <c r="R80" s="17">
        <v>0</v>
      </c>
      <c r="S80" s="17">
        <v>0</v>
      </c>
      <c r="T80" s="17">
        <v>0</v>
      </c>
      <c r="U80" s="17">
        <v>0</v>
      </c>
      <c r="V80" s="17">
        <v>7.3105058082300195E-2</v>
      </c>
      <c r="W80" s="17">
        <v>0.21984839421163799</v>
      </c>
      <c r="X80" s="17">
        <v>0</v>
      </c>
      <c r="Y80" s="17">
        <v>0</v>
      </c>
      <c r="Z80" s="17">
        <v>3.2955535951990599E-3</v>
      </c>
      <c r="AA80" s="17">
        <v>0</v>
      </c>
      <c r="AB80" s="17">
        <v>0</v>
      </c>
      <c r="AC80" s="17">
        <v>0</v>
      </c>
      <c r="AE80">
        <f t="array" ref="AE80">EXP(SUMPRODUCT(--B80:AC80,TRANSPOSE('Cost regression results'!$H$3:$H$30)))</f>
        <v>2505.3884206299667</v>
      </c>
    </row>
    <row r="81" spans="1:31" x14ac:dyDescent="0.3">
      <c r="A81">
        <v>80</v>
      </c>
      <c r="B81" s="17">
        <v>7.8273523883149698</v>
      </c>
      <c r="C81" s="17">
        <v>0</v>
      </c>
      <c r="D81" s="17">
        <v>0</v>
      </c>
      <c r="E81" s="17">
        <v>0.34973399940869798</v>
      </c>
      <c r="F81" s="17">
        <v>0.33537075681739198</v>
      </c>
      <c r="G81" s="17">
        <v>1.3550978997708201</v>
      </c>
      <c r="H81" s="17">
        <v>0.23913345426579899</v>
      </c>
      <c r="I81" s="17">
        <v>-0.19506091985825999</v>
      </c>
      <c r="J81" s="17">
        <v>0.73099694088248601</v>
      </c>
      <c r="K81" s="17">
        <v>0.29652110603877102</v>
      </c>
      <c r="L81" s="17">
        <v>0.232801838137354</v>
      </c>
      <c r="M81" s="17">
        <v>0</v>
      </c>
      <c r="N81" s="17">
        <v>0</v>
      </c>
      <c r="O81" s="17">
        <v>0</v>
      </c>
      <c r="P81" s="17">
        <v>0.42370185254811599</v>
      </c>
      <c r="Q81" s="17">
        <v>0.26054477611815902</v>
      </c>
      <c r="R81" s="17">
        <v>0</v>
      </c>
      <c r="S81" s="17">
        <v>0</v>
      </c>
      <c r="T81" s="17">
        <v>0</v>
      </c>
      <c r="U81" s="17">
        <v>0</v>
      </c>
      <c r="V81" s="17">
        <v>0.145262720481143</v>
      </c>
      <c r="W81" s="17">
        <v>0.25512653172487398</v>
      </c>
      <c r="X81" s="17">
        <v>0</v>
      </c>
      <c r="Y81" s="17">
        <v>0</v>
      </c>
      <c r="Z81" s="17">
        <v>3.7598411563767799E-3</v>
      </c>
      <c r="AA81" s="17">
        <v>0</v>
      </c>
      <c r="AB81" s="17">
        <v>0</v>
      </c>
      <c r="AC81" s="17">
        <v>0</v>
      </c>
      <c r="AE81">
        <f t="array" ref="AE81">EXP(SUMPRODUCT(--B81:AC81,TRANSPOSE('Cost regression results'!$H$3:$H$30)))</f>
        <v>2501.6867904195833</v>
      </c>
    </row>
    <row r="82" spans="1:31" x14ac:dyDescent="0.3">
      <c r="A82">
        <v>81</v>
      </c>
      <c r="B82" s="17">
        <v>7.8270263587510103</v>
      </c>
      <c r="C82" s="17">
        <v>0</v>
      </c>
      <c r="D82" s="17">
        <v>0</v>
      </c>
      <c r="E82" s="17">
        <v>0.44721433278954198</v>
      </c>
      <c r="F82" s="17">
        <v>0.36653933152254897</v>
      </c>
      <c r="G82" s="17">
        <v>1.39578062254449</v>
      </c>
      <c r="H82" s="17">
        <v>0.29633220748565398</v>
      </c>
      <c r="I82" s="17">
        <v>-0.27213820475248401</v>
      </c>
      <c r="J82" s="17">
        <v>0.74603089900120001</v>
      </c>
      <c r="K82" s="17">
        <v>0.43226044619981802</v>
      </c>
      <c r="L82" s="17">
        <v>0.27779229909284697</v>
      </c>
      <c r="M82" s="17">
        <v>0</v>
      </c>
      <c r="N82" s="17">
        <v>0</v>
      </c>
      <c r="O82" s="17">
        <v>0</v>
      </c>
      <c r="P82" s="17">
        <v>0.216408758215686</v>
      </c>
      <c r="Q82" s="17">
        <v>0.268285104358927</v>
      </c>
      <c r="R82" s="17">
        <v>0</v>
      </c>
      <c r="S82" s="17">
        <v>0</v>
      </c>
      <c r="T82" s="17">
        <v>0</v>
      </c>
      <c r="U82" s="17">
        <v>0</v>
      </c>
      <c r="V82" s="17">
        <v>7.1324904002762798E-2</v>
      </c>
      <c r="W82" s="17">
        <v>0.29963039970278599</v>
      </c>
      <c r="X82" s="17">
        <v>0</v>
      </c>
      <c r="Y82" s="17">
        <v>0</v>
      </c>
      <c r="Z82" s="17">
        <v>5.6074911434850503E-3</v>
      </c>
      <c r="AA82" s="17">
        <v>0</v>
      </c>
      <c r="AB82" s="17">
        <v>0</v>
      </c>
      <c r="AC82" s="17">
        <v>0</v>
      </c>
      <c r="AE82">
        <f t="array" ref="AE82">EXP(SUMPRODUCT(--B82:AC82,TRANSPOSE('Cost regression results'!$H$3:$H$30)))</f>
        <v>2497.6388759196088</v>
      </c>
    </row>
    <row r="83" spans="1:31" x14ac:dyDescent="0.3">
      <c r="A83">
        <v>82</v>
      </c>
      <c r="B83" s="17">
        <v>7.8237599028064597</v>
      </c>
      <c r="C83" s="17">
        <v>0</v>
      </c>
      <c r="D83" s="17">
        <v>0</v>
      </c>
      <c r="E83" s="17">
        <v>0.40351428775763098</v>
      </c>
      <c r="F83" s="17">
        <v>0.31073665257740202</v>
      </c>
      <c r="G83" s="17">
        <v>1.39209741727339</v>
      </c>
      <c r="H83" s="17">
        <v>0.258475110386505</v>
      </c>
      <c r="I83" s="17">
        <v>-0.27186629789188699</v>
      </c>
      <c r="J83" s="17">
        <v>0.694313464678327</v>
      </c>
      <c r="K83" s="17">
        <v>0.43097421949725201</v>
      </c>
      <c r="L83" s="17">
        <v>0.42922166572660803</v>
      </c>
      <c r="M83" s="17">
        <v>0</v>
      </c>
      <c r="N83" s="17">
        <v>0</v>
      </c>
      <c r="O83" s="17">
        <v>0</v>
      </c>
      <c r="P83" s="17">
        <v>0.49190031233322801</v>
      </c>
      <c r="Q83" s="17">
        <v>0.273553911888335</v>
      </c>
      <c r="R83" s="17">
        <v>0</v>
      </c>
      <c r="S83" s="17">
        <v>0</v>
      </c>
      <c r="T83" s="17">
        <v>0</v>
      </c>
      <c r="U83" s="17">
        <v>0</v>
      </c>
      <c r="V83" s="17">
        <v>8.9309134862258596E-2</v>
      </c>
      <c r="W83" s="17">
        <v>0.24996222965898299</v>
      </c>
      <c r="X83" s="17">
        <v>0</v>
      </c>
      <c r="Y83" s="17">
        <v>0</v>
      </c>
      <c r="Z83" s="17">
        <v>6.0307796347766002E-3</v>
      </c>
      <c r="AA83" s="17">
        <v>0</v>
      </c>
      <c r="AB83" s="17">
        <v>0</v>
      </c>
      <c r="AC83" s="17">
        <v>0</v>
      </c>
      <c r="AE83">
        <f t="array" ref="AE83">EXP(SUMPRODUCT(--B83:AC83,TRANSPOSE('Cost regression results'!$H$3:$H$30)))</f>
        <v>2488.756226073122</v>
      </c>
    </row>
    <row r="84" spans="1:31" x14ac:dyDescent="0.3">
      <c r="A84">
        <v>83</v>
      </c>
      <c r="B84" s="17">
        <v>7.8331380016412098</v>
      </c>
      <c r="C84" s="17">
        <v>0</v>
      </c>
      <c r="D84" s="17">
        <v>0</v>
      </c>
      <c r="E84" s="17">
        <v>0.33514563538755598</v>
      </c>
      <c r="F84" s="17">
        <v>0.32809911102272898</v>
      </c>
      <c r="G84" s="17">
        <v>1.3402165517969999</v>
      </c>
      <c r="H84" s="17">
        <v>0.23286430275164299</v>
      </c>
      <c r="I84" s="17">
        <v>-0.167752246076043</v>
      </c>
      <c r="J84" s="17">
        <v>0.70275170434591705</v>
      </c>
      <c r="K84" s="17">
        <v>0.20826605334852799</v>
      </c>
      <c r="L84" s="17">
        <v>0.33780605742478298</v>
      </c>
      <c r="M84" s="17">
        <v>0</v>
      </c>
      <c r="N84" s="17">
        <v>0</v>
      </c>
      <c r="O84" s="17">
        <v>0</v>
      </c>
      <c r="P84" s="17">
        <v>0.121463689726632</v>
      </c>
      <c r="Q84" s="17">
        <v>0.198205216152505</v>
      </c>
      <c r="R84" s="17">
        <v>0</v>
      </c>
      <c r="S84" s="17">
        <v>0</v>
      </c>
      <c r="T84" s="17">
        <v>0</v>
      </c>
      <c r="U84" s="17">
        <v>0</v>
      </c>
      <c r="V84" s="17">
        <v>0.10749798563718201</v>
      </c>
      <c r="W84" s="17">
        <v>0.20386126090321099</v>
      </c>
      <c r="X84" s="17">
        <v>0</v>
      </c>
      <c r="Y84" s="17">
        <v>0</v>
      </c>
      <c r="Z84" s="17">
        <v>5.95765626556691E-3</v>
      </c>
      <c r="AA84" s="17">
        <v>0</v>
      </c>
      <c r="AB84" s="17">
        <v>0</v>
      </c>
      <c r="AC84" s="17">
        <v>0</v>
      </c>
      <c r="AE84">
        <f t="array" ref="AE84">EXP(SUMPRODUCT(--B84:AC84,TRANSPOSE('Cost regression results'!$H$3:$H$30)))</f>
        <v>2512.3344063007626</v>
      </c>
    </row>
    <row r="85" spans="1:31" x14ac:dyDescent="0.3">
      <c r="A85">
        <v>84</v>
      </c>
      <c r="B85" s="17">
        <v>7.8150010696320198</v>
      </c>
      <c r="C85" s="17">
        <v>0</v>
      </c>
      <c r="D85" s="17">
        <v>0</v>
      </c>
      <c r="E85" s="17">
        <v>0.39651589494877398</v>
      </c>
      <c r="F85" s="17">
        <v>0.28933011098995598</v>
      </c>
      <c r="G85" s="17">
        <v>1.39341295856296</v>
      </c>
      <c r="H85" s="17">
        <v>0.239654703894884</v>
      </c>
      <c r="I85" s="17">
        <v>-0.107980567791137</v>
      </c>
      <c r="J85" s="17">
        <v>0.71243608096243904</v>
      </c>
      <c r="K85" s="17">
        <v>0.44915533940594699</v>
      </c>
      <c r="L85" s="17">
        <v>0.33652121249359601</v>
      </c>
      <c r="M85" s="17">
        <v>0</v>
      </c>
      <c r="N85" s="17">
        <v>0</v>
      </c>
      <c r="O85" s="17">
        <v>0</v>
      </c>
      <c r="P85" s="17">
        <v>0.32566891122097402</v>
      </c>
      <c r="Q85" s="17">
        <v>0.23539023993672101</v>
      </c>
      <c r="R85" s="17">
        <v>0</v>
      </c>
      <c r="S85" s="17">
        <v>0</v>
      </c>
      <c r="T85" s="17">
        <v>0</v>
      </c>
      <c r="U85" s="17">
        <v>0</v>
      </c>
      <c r="V85" s="17">
        <v>9.0267267055420194E-2</v>
      </c>
      <c r="W85" s="17">
        <v>0.17449138992843</v>
      </c>
      <c r="X85" s="17">
        <v>0</v>
      </c>
      <c r="Y85" s="17">
        <v>0</v>
      </c>
      <c r="Z85" s="17">
        <v>6.8252856899501096E-3</v>
      </c>
      <c r="AA85" s="17">
        <v>0</v>
      </c>
      <c r="AB85" s="17">
        <v>0</v>
      </c>
      <c r="AC85" s="17">
        <v>0</v>
      </c>
      <c r="AE85">
        <f t="array" ref="AE85">EXP(SUMPRODUCT(--B85:AC85,TRANSPOSE('Cost regression results'!$H$3:$H$30)))</f>
        <v>2465.6811321079695</v>
      </c>
    </row>
    <row r="86" spans="1:31" x14ac:dyDescent="0.3">
      <c r="A86">
        <v>85</v>
      </c>
      <c r="B86" s="17">
        <v>7.8486018648926796</v>
      </c>
      <c r="C86" s="17">
        <v>0</v>
      </c>
      <c r="D86" s="17">
        <v>0</v>
      </c>
      <c r="E86" s="17">
        <v>0.28869844989716598</v>
      </c>
      <c r="F86" s="17">
        <v>0.333153858241029</v>
      </c>
      <c r="G86" s="17">
        <v>1.33748335324932</v>
      </c>
      <c r="H86" s="17">
        <v>0.240754473442192</v>
      </c>
      <c r="I86" s="17">
        <v>-0.16520865937443699</v>
      </c>
      <c r="J86" s="17">
        <v>0.781924979767602</v>
      </c>
      <c r="K86" s="17">
        <v>0.39646170407723402</v>
      </c>
      <c r="L86" s="17">
        <v>0.34225491749141801</v>
      </c>
      <c r="M86" s="17">
        <v>0</v>
      </c>
      <c r="N86" s="17">
        <v>0</v>
      </c>
      <c r="O86" s="17">
        <v>0</v>
      </c>
      <c r="P86" s="17">
        <v>0.16533846696391499</v>
      </c>
      <c r="Q86" s="17">
        <v>0.29262845201115201</v>
      </c>
      <c r="R86" s="17">
        <v>0</v>
      </c>
      <c r="S86" s="17">
        <v>0</v>
      </c>
      <c r="T86" s="17">
        <v>0</v>
      </c>
      <c r="U86" s="17">
        <v>0</v>
      </c>
      <c r="V86" s="17">
        <v>9.7983516631360498E-2</v>
      </c>
      <c r="W86" s="17">
        <v>0.23281877783556801</v>
      </c>
      <c r="X86" s="17">
        <v>0</v>
      </c>
      <c r="Y86" s="17">
        <v>0</v>
      </c>
      <c r="Z86" s="17">
        <v>4.7757196016362403E-3</v>
      </c>
      <c r="AA86" s="17">
        <v>0</v>
      </c>
      <c r="AB86" s="17">
        <v>0</v>
      </c>
      <c r="AC86" s="17">
        <v>0</v>
      </c>
      <c r="AE86">
        <f t="array" ref="AE86">EXP(SUMPRODUCT(--B86:AC86,TRANSPOSE('Cost regression results'!$H$3:$H$30)))</f>
        <v>2553.5986055203925</v>
      </c>
    </row>
    <row r="87" spans="1:31" x14ac:dyDescent="0.3">
      <c r="A87">
        <v>86</v>
      </c>
      <c r="B87" s="17">
        <v>7.8010441683885796</v>
      </c>
      <c r="C87" s="17">
        <v>0</v>
      </c>
      <c r="D87" s="17">
        <v>0</v>
      </c>
      <c r="E87" s="17">
        <v>0.41408606877408699</v>
      </c>
      <c r="F87" s="17">
        <v>0.361248481107669</v>
      </c>
      <c r="G87" s="17">
        <v>1.3136648959896799</v>
      </c>
      <c r="H87" s="17">
        <v>0.24382649823453501</v>
      </c>
      <c r="I87" s="17">
        <v>-0.17366443682089</v>
      </c>
      <c r="J87" s="17">
        <v>0.70839973220631403</v>
      </c>
      <c r="K87" s="17">
        <v>0.32174290964374302</v>
      </c>
      <c r="L87" s="17">
        <v>0.41383650311702902</v>
      </c>
      <c r="M87" s="17">
        <v>0</v>
      </c>
      <c r="N87" s="17">
        <v>0</v>
      </c>
      <c r="O87" s="17">
        <v>0</v>
      </c>
      <c r="P87" s="17">
        <v>0.27660953731522703</v>
      </c>
      <c r="Q87" s="17">
        <v>0.223456906245836</v>
      </c>
      <c r="R87" s="17">
        <v>0</v>
      </c>
      <c r="S87" s="17">
        <v>0</v>
      </c>
      <c r="T87" s="17">
        <v>0</v>
      </c>
      <c r="U87" s="17">
        <v>0</v>
      </c>
      <c r="V87" s="17">
        <v>9.68963449426542E-2</v>
      </c>
      <c r="W87" s="17">
        <v>0.21440754497728301</v>
      </c>
      <c r="X87" s="17">
        <v>0</v>
      </c>
      <c r="Y87" s="17">
        <v>0</v>
      </c>
      <c r="Z87" s="17">
        <v>6.8384126205653199E-3</v>
      </c>
      <c r="AA87" s="17">
        <v>0</v>
      </c>
      <c r="AB87" s="17">
        <v>0</v>
      </c>
      <c r="AC87" s="17">
        <v>0</v>
      </c>
      <c r="AE87">
        <f t="array" ref="AE87">EXP(SUMPRODUCT(--B87:AC87,TRANSPOSE('Cost regression results'!$H$3:$H$30)))</f>
        <v>2431.4845593197269</v>
      </c>
    </row>
    <row r="88" spans="1:31" x14ac:dyDescent="0.3">
      <c r="A88">
        <v>87</v>
      </c>
      <c r="B88" s="17">
        <v>7.8381900074210096</v>
      </c>
      <c r="C88" s="17">
        <v>0</v>
      </c>
      <c r="D88" s="17">
        <v>0</v>
      </c>
      <c r="E88" s="17">
        <v>0.32118283670899</v>
      </c>
      <c r="F88" s="17">
        <v>0.45836212410752297</v>
      </c>
      <c r="G88" s="17">
        <v>1.2715237197634499</v>
      </c>
      <c r="H88" s="17">
        <v>0.235094680777407</v>
      </c>
      <c r="I88" s="17">
        <v>-0.241584769542143</v>
      </c>
      <c r="J88" s="17">
        <v>0.74842098575833305</v>
      </c>
      <c r="K88" s="17">
        <v>0.27645963553347702</v>
      </c>
      <c r="L88" s="17">
        <v>0.400024301722334</v>
      </c>
      <c r="M88" s="17">
        <v>0</v>
      </c>
      <c r="N88" s="17">
        <v>0</v>
      </c>
      <c r="O88" s="17">
        <v>0</v>
      </c>
      <c r="P88" s="17">
        <v>0.53946564038985401</v>
      </c>
      <c r="Q88" s="17">
        <v>0.236695003208649</v>
      </c>
      <c r="R88" s="17">
        <v>0</v>
      </c>
      <c r="S88" s="17">
        <v>0</v>
      </c>
      <c r="T88" s="17">
        <v>0</v>
      </c>
      <c r="U88" s="17">
        <v>0</v>
      </c>
      <c r="V88" s="17">
        <v>6.9973550963618E-2</v>
      </c>
      <c r="W88" s="17">
        <v>0.28041310472875902</v>
      </c>
      <c r="X88" s="17">
        <v>0</v>
      </c>
      <c r="Y88" s="17">
        <v>0</v>
      </c>
      <c r="Z88" s="17">
        <v>4.4509747783638403E-3</v>
      </c>
      <c r="AA88" s="17">
        <v>0</v>
      </c>
      <c r="AB88" s="17">
        <v>0</v>
      </c>
      <c r="AC88" s="17">
        <v>0</v>
      </c>
      <c r="AE88">
        <f t="array" ref="AE88">EXP(SUMPRODUCT(--B88:AC88,TRANSPOSE('Cost regression results'!$H$3:$H$30)))</f>
        <v>2527.7233756139863</v>
      </c>
    </row>
    <row r="89" spans="1:31" x14ac:dyDescent="0.3">
      <c r="A89">
        <v>88</v>
      </c>
      <c r="B89" s="17">
        <v>7.8142975683948102</v>
      </c>
      <c r="C89" s="17">
        <v>0</v>
      </c>
      <c r="D89" s="17">
        <v>0</v>
      </c>
      <c r="E89" s="17">
        <v>0.37502678815209201</v>
      </c>
      <c r="F89" s="17">
        <v>0.36372366430809899</v>
      </c>
      <c r="G89" s="17">
        <v>1.3578333958811599</v>
      </c>
      <c r="H89" s="17">
        <v>0.18150572276987001</v>
      </c>
      <c r="I89" s="17">
        <v>-0.222497726438419</v>
      </c>
      <c r="J89" s="17">
        <v>0.64642483066617396</v>
      </c>
      <c r="K89" s="17">
        <v>0.32928422930249701</v>
      </c>
      <c r="L89" s="17">
        <v>0.26929913482114398</v>
      </c>
      <c r="M89" s="17">
        <v>0</v>
      </c>
      <c r="N89" s="17">
        <v>0</v>
      </c>
      <c r="O89" s="17">
        <v>0</v>
      </c>
      <c r="P89" s="17">
        <v>0.44308384074580298</v>
      </c>
      <c r="Q89" s="17">
        <v>0.28570336224781301</v>
      </c>
      <c r="R89" s="17">
        <v>0</v>
      </c>
      <c r="S89" s="17">
        <v>0</v>
      </c>
      <c r="T89" s="17">
        <v>0</v>
      </c>
      <c r="U89" s="17">
        <v>0</v>
      </c>
      <c r="V89" s="17">
        <v>0.10711983424086401</v>
      </c>
      <c r="W89" s="17">
        <v>0.154603190082229</v>
      </c>
      <c r="X89" s="17">
        <v>0</v>
      </c>
      <c r="Y89" s="17">
        <v>0</v>
      </c>
      <c r="Z89" s="17">
        <v>6.4674039888352897E-3</v>
      </c>
      <c r="AA89" s="17">
        <v>0</v>
      </c>
      <c r="AB89" s="17">
        <v>0</v>
      </c>
      <c r="AC89" s="17">
        <v>0</v>
      </c>
      <c r="AE89">
        <f t="array" ref="AE89">EXP(SUMPRODUCT(--B89:AC89,TRANSPOSE('Cost regression results'!$H$3:$H$30)))</f>
        <v>2464.5644708255099</v>
      </c>
    </row>
    <row r="90" spans="1:31" x14ac:dyDescent="0.3">
      <c r="A90">
        <v>89</v>
      </c>
      <c r="B90" s="17">
        <v>7.8501886322605703</v>
      </c>
      <c r="C90" s="17">
        <v>0</v>
      </c>
      <c r="D90" s="17">
        <v>0</v>
      </c>
      <c r="E90" s="17">
        <v>0.25405254799145999</v>
      </c>
      <c r="F90" s="17">
        <v>0.33010150098468999</v>
      </c>
      <c r="G90" s="17">
        <v>1.34108092268811</v>
      </c>
      <c r="H90" s="17">
        <v>0.22275492218736301</v>
      </c>
      <c r="I90" s="17">
        <v>-0.15414740237608299</v>
      </c>
      <c r="J90" s="17">
        <v>0.750646094545937</v>
      </c>
      <c r="K90" s="17">
        <v>0.37331558355737299</v>
      </c>
      <c r="L90" s="17">
        <v>0.31853042831724498</v>
      </c>
      <c r="M90" s="17">
        <v>0</v>
      </c>
      <c r="N90" s="17">
        <v>0</v>
      </c>
      <c r="O90" s="17">
        <v>0</v>
      </c>
      <c r="P90" s="17">
        <v>0.34865430963745903</v>
      </c>
      <c r="Q90" s="17">
        <v>0.29020222889958602</v>
      </c>
      <c r="R90" s="17">
        <v>0</v>
      </c>
      <c r="S90" s="17">
        <v>0</v>
      </c>
      <c r="T90" s="17">
        <v>0</v>
      </c>
      <c r="U90" s="17">
        <v>0</v>
      </c>
      <c r="V90" s="17">
        <v>5.5206893826183399E-2</v>
      </c>
      <c r="W90" s="17">
        <v>0.25641971901517902</v>
      </c>
      <c r="X90" s="17">
        <v>0</v>
      </c>
      <c r="Y90" s="17">
        <v>0</v>
      </c>
      <c r="Z90" s="17">
        <v>6.5561610558630299E-3</v>
      </c>
      <c r="AA90" s="17">
        <v>0</v>
      </c>
      <c r="AB90" s="17">
        <v>0</v>
      </c>
      <c r="AC90" s="17">
        <v>0</v>
      </c>
      <c r="AE90">
        <f t="array" ref="AE90">EXP(SUMPRODUCT(--B90:AC90,TRANSPOSE('Cost regression results'!$H$3:$H$30)))</f>
        <v>2554.4681475010311</v>
      </c>
    </row>
    <row r="91" spans="1:31" x14ac:dyDescent="0.3">
      <c r="A91">
        <v>90</v>
      </c>
      <c r="B91" s="17">
        <v>7.8011909615161503</v>
      </c>
      <c r="C91" s="17">
        <v>0</v>
      </c>
      <c r="D91" s="17">
        <v>0</v>
      </c>
      <c r="E91" s="17">
        <v>0.39989006338425798</v>
      </c>
      <c r="F91" s="17">
        <v>0.37865607831003101</v>
      </c>
      <c r="G91" s="17">
        <v>1.4540398945431501</v>
      </c>
      <c r="H91" s="17">
        <v>0.28302500569315098</v>
      </c>
      <c r="I91" s="17">
        <v>-0.34838576738730398</v>
      </c>
      <c r="J91" s="17">
        <v>0.73898055997416301</v>
      </c>
      <c r="K91" s="17">
        <v>0.33059498646597402</v>
      </c>
      <c r="L91" s="17">
        <v>0.35648150417276903</v>
      </c>
      <c r="M91" s="17">
        <v>0</v>
      </c>
      <c r="N91" s="17">
        <v>0</v>
      </c>
      <c r="O91" s="17">
        <v>0</v>
      </c>
      <c r="P91" s="17">
        <v>0.18581559786319099</v>
      </c>
      <c r="Q91" s="17">
        <v>0.19608440765429999</v>
      </c>
      <c r="R91" s="17">
        <v>0</v>
      </c>
      <c r="S91" s="17">
        <v>0</v>
      </c>
      <c r="T91" s="17">
        <v>0</v>
      </c>
      <c r="U91" s="17">
        <v>0</v>
      </c>
      <c r="V91" s="17">
        <v>0.114835575039947</v>
      </c>
      <c r="W91" s="17">
        <v>0.25400967865302498</v>
      </c>
      <c r="X91" s="17">
        <v>0</v>
      </c>
      <c r="Y91" s="17">
        <v>0</v>
      </c>
      <c r="Z91" s="17">
        <v>7.6790636893211599E-3</v>
      </c>
      <c r="AA91" s="17">
        <v>0</v>
      </c>
      <c r="AB91" s="17">
        <v>0</v>
      </c>
      <c r="AC91" s="17">
        <v>0</v>
      </c>
      <c r="AE91">
        <f t="array" ref="AE91">EXP(SUMPRODUCT(--B91:AC91,TRANSPOSE('Cost regression results'!$H$3:$H$30)))</f>
        <v>2430.410900592326</v>
      </c>
    </row>
    <row r="92" spans="1:31" x14ac:dyDescent="0.3">
      <c r="A92">
        <v>91</v>
      </c>
      <c r="B92" s="17">
        <v>7.8180279143335198</v>
      </c>
      <c r="C92" s="17">
        <v>0</v>
      </c>
      <c r="D92" s="17">
        <v>0</v>
      </c>
      <c r="E92" s="17">
        <v>0.35011177309587299</v>
      </c>
      <c r="F92" s="17">
        <v>0.26481027480976799</v>
      </c>
      <c r="G92" s="17">
        <v>1.32916397396032</v>
      </c>
      <c r="H92" s="17">
        <v>0.23049003979587801</v>
      </c>
      <c r="I92" s="17">
        <v>-0.10604838067564799</v>
      </c>
      <c r="J92" s="17">
        <v>0.70151987866238896</v>
      </c>
      <c r="K92" s="17">
        <v>0.358356038622622</v>
      </c>
      <c r="L92" s="17">
        <v>0.40195920903302201</v>
      </c>
      <c r="M92" s="17">
        <v>0</v>
      </c>
      <c r="N92" s="17">
        <v>0</v>
      </c>
      <c r="O92" s="17">
        <v>0</v>
      </c>
      <c r="P92" s="17">
        <v>0.318503289639469</v>
      </c>
      <c r="Q92" s="17">
        <v>0.26710383014325201</v>
      </c>
      <c r="R92" s="17">
        <v>0</v>
      </c>
      <c r="S92" s="17">
        <v>0</v>
      </c>
      <c r="T92" s="17">
        <v>0</v>
      </c>
      <c r="U92" s="17">
        <v>0</v>
      </c>
      <c r="V92" s="17">
        <v>7.5215627593132398E-2</v>
      </c>
      <c r="W92" s="17">
        <v>0.16856585758402301</v>
      </c>
      <c r="X92" s="17">
        <v>0</v>
      </c>
      <c r="Y92" s="17">
        <v>0</v>
      </c>
      <c r="Z92" s="17">
        <v>7.9224505886497307E-3</v>
      </c>
      <c r="AA92" s="17">
        <v>0</v>
      </c>
      <c r="AB92" s="17">
        <v>0</v>
      </c>
      <c r="AC92" s="17">
        <v>0</v>
      </c>
      <c r="AE92">
        <f t="array" ref="AE92">EXP(SUMPRODUCT(--B92:AC92,TRANSPOSE('Cost regression results'!$H$3:$H$30)))</f>
        <v>2471.2569798989002</v>
      </c>
    </row>
    <row r="93" spans="1:31" x14ac:dyDescent="0.3">
      <c r="A93">
        <v>92</v>
      </c>
      <c r="B93" s="17">
        <v>7.8133831754950398</v>
      </c>
      <c r="C93" s="17">
        <v>0</v>
      </c>
      <c r="D93" s="17">
        <v>0</v>
      </c>
      <c r="E93" s="17">
        <v>0.42924336643845601</v>
      </c>
      <c r="F93" s="17">
        <v>0.348425798226702</v>
      </c>
      <c r="G93" s="17">
        <v>1.33193016329667</v>
      </c>
      <c r="H93" s="17">
        <v>0.23939495617228501</v>
      </c>
      <c r="I93" s="17">
        <v>-0.22798350347595001</v>
      </c>
      <c r="J93" s="17">
        <v>0.68927425746312498</v>
      </c>
      <c r="K93" s="17">
        <v>0.34558952871882198</v>
      </c>
      <c r="L93" s="17">
        <v>0.43225651703069401</v>
      </c>
      <c r="M93" s="17">
        <v>0</v>
      </c>
      <c r="N93" s="17">
        <v>0</v>
      </c>
      <c r="O93" s="17">
        <v>0</v>
      </c>
      <c r="P93" s="17">
        <v>0.332677902691139</v>
      </c>
      <c r="Q93" s="17">
        <v>0.23572755330948</v>
      </c>
      <c r="R93" s="17">
        <v>0</v>
      </c>
      <c r="S93" s="17">
        <v>0</v>
      </c>
      <c r="T93" s="17">
        <v>0</v>
      </c>
      <c r="U93" s="17">
        <v>0</v>
      </c>
      <c r="V93" s="17">
        <v>9.9746459630596598E-2</v>
      </c>
      <c r="W93" s="17">
        <v>0.23621338855214299</v>
      </c>
      <c r="X93" s="17">
        <v>0</v>
      </c>
      <c r="Y93" s="17">
        <v>0</v>
      </c>
      <c r="Z93" s="17">
        <v>4.6487631332027398E-3</v>
      </c>
      <c r="AA93" s="17">
        <v>0</v>
      </c>
      <c r="AB93" s="17">
        <v>0</v>
      </c>
      <c r="AC93" s="17">
        <v>0</v>
      </c>
      <c r="AE93">
        <f t="array" ref="AE93">EXP(SUMPRODUCT(--B93:AC93,TRANSPOSE('Cost regression results'!$H$3:$H$30)))</f>
        <v>2465.4485594511848</v>
      </c>
    </row>
    <row r="94" spans="1:31" x14ac:dyDescent="0.3">
      <c r="A94">
        <v>93</v>
      </c>
      <c r="B94" s="17">
        <v>7.8560168922398903</v>
      </c>
      <c r="C94" s="17">
        <v>0</v>
      </c>
      <c r="D94" s="17">
        <v>0</v>
      </c>
      <c r="E94" s="17">
        <v>0.43938482455377897</v>
      </c>
      <c r="F94" s="17">
        <v>0.37221150176059797</v>
      </c>
      <c r="G94" s="17">
        <v>1.45676626868726</v>
      </c>
      <c r="H94" s="17">
        <v>0.23517661882384999</v>
      </c>
      <c r="I94" s="17">
        <v>-0.27707512959331698</v>
      </c>
      <c r="J94" s="17">
        <v>0.75661366046692202</v>
      </c>
      <c r="K94" s="17">
        <v>0.37526609880671602</v>
      </c>
      <c r="L94" s="17">
        <v>0.36611702912032801</v>
      </c>
      <c r="M94" s="17">
        <v>0</v>
      </c>
      <c r="N94" s="17">
        <v>0</v>
      </c>
      <c r="O94" s="17">
        <v>0</v>
      </c>
      <c r="P94" s="17">
        <v>0.390369324286374</v>
      </c>
      <c r="Q94" s="17">
        <v>0.227181570315241</v>
      </c>
      <c r="R94" s="17">
        <v>0</v>
      </c>
      <c r="S94" s="17">
        <v>0</v>
      </c>
      <c r="T94" s="17">
        <v>0</v>
      </c>
      <c r="U94" s="17">
        <v>0</v>
      </c>
      <c r="V94" s="17">
        <v>5.2548363783418102E-2</v>
      </c>
      <c r="W94" s="17">
        <v>0.20137690580098599</v>
      </c>
      <c r="X94" s="17">
        <v>0</v>
      </c>
      <c r="Y94" s="17">
        <v>0</v>
      </c>
      <c r="Z94" s="17">
        <v>6.8675793788436504E-3</v>
      </c>
      <c r="AA94" s="17">
        <v>0</v>
      </c>
      <c r="AB94" s="17">
        <v>0</v>
      </c>
      <c r="AC94" s="17">
        <v>0</v>
      </c>
      <c r="AE94">
        <f t="array" ref="AE94">EXP(SUMPRODUCT(--B94:AC94,TRANSPOSE('Cost regression results'!$H$3:$H$30)))</f>
        <v>2568.8396725951166</v>
      </c>
    </row>
    <row r="95" spans="1:31" x14ac:dyDescent="0.3">
      <c r="A95">
        <v>94</v>
      </c>
      <c r="B95" s="17">
        <v>7.7947488709818202</v>
      </c>
      <c r="C95" s="17">
        <v>0</v>
      </c>
      <c r="D95" s="17">
        <v>0</v>
      </c>
      <c r="E95" s="17">
        <v>0.37051011936665801</v>
      </c>
      <c r="F95" s="17">
        <v>0.37321370368370399</v>
      </c>
      <c r="G95" s="17">
        <v>1.35117722932856</v>
      </c>
      <c r="H95" s="17">
        <v>0.25599082097728498</v>
      </c>
      <c r="I95" s="17">
        <v>-0.193713381853725</v>
      </c>
      <c r="J95" s="17">
        <v>0.77914687442036101</v>
      </c>
      <c r="K95" s="17">
        <v>0.324857615623457</v>
      </c>
      <c r="L95" s="17">
        <v>0.32118748497809602</v>
      </c>
      <c r="M95" s="17">
        <v>0</v>
      </c>
      <c r="N95" s="17">
        <v>0</v>
      </c>
      <c r="O95" s="17">
        <v>0</v>
      </c>
      <c r="P95" s="17">
        <v>0.35145638528492401</v>
      </c>
      <c r="Q95" s="17">
        <v>0.30386844018340697</v>
      </c>
      <c r="R95" s="17">
        <v>0</v>
      </c>
      <c r="S95" s="17">
        <v>0</v>
      </c>
      <c r="T95" s="17">
        <v>0</v>
      </c>
      <c r="U95" s="17">
        <v>0</v>
      </c>
      <c r="V95" s="17">
        <v>0.122927468620185</v>
      </c>
      <c r="W95" s="17">
        <v>0.21907391521571701</v>
      </c>
      <c r="X95" s="17">
        <v>0</v>
      </c>
      <c r="Y95" s="17">
        <v>0</v>
      </c>
      <c r="Z95" s="17">
        <v>6.4861675152535804E-3</v>
      </c>
      <c r="AA95" s="17">
        <v>0</v>
      </c>
      <c r="AB95" s="17">
        <v>0</v>
      </c>
      <c r="AC95" s="17">
        <v>0</v>
      </c>
      <c r="AE95">
        <f t="array" ref="AE95">EXP(SUMPRODUCT(--B95:AC95,TRANSPOSE('Cost regression results'!$H$3:$H$30)))</f>
        <v>2416.8215667703575</v>
      </c>
    </row>
    <row r="96" spans="1:31" x14ac:dyDescent="0.3">
      <c r="A96">
        <v>95</v>
      </c>
      <c r="B96" s="17">
        <v>7.8003224802921096</v>
      </c>
      <c r="C96" s="17">
        <v>0</v>
      </c>
      <c r="D96" s="17">
        <v>0</v>
      </c>
      <c r="E96" s="17">
        <v>0.293031911888538</v>
      </c>
      <c r="F96" s="17">
        <v>0.32120125712516601</v>
      </c>
      <c r="G96" s="17">
        <v>1.33228534736483</v>
      </c>
      <c r="H96" s="17">
        <v>0.26127062145638602</v>
      </c>
      <c r="I96" s="17">
        <v>-0.234968984517436</v>
      </c>
      <c r="J96" s="17">
        <v>0.76700052091189996</v>
      </c>
      <c r="K96" s="17">
        <v>0.33976612005905499</v>
      </c>
      <c r="L96" s="17">
        <v>0.31475400634293299</v>
      </c>
      <c r="M96" s="17">
        <v>0</v>
      </c>
      <c r="N96" s="17">
        <v>0</v>
      </c>
      <c r="O96" s="17">
        <v>0</v>
      </c>
      <c r="P96" s="17">
        <v>0.29606542154667198</v>
      </c>
      <c r="Q96" s="17">
        <v>0.25340687885894198</v>
      </c>
      <c r="R96" s="17">
        <v>0</v>
      </c>
      <c r="S96" s="17">
        <v>0</v>
      </c>
      <c r="T96" s="17">
        <v>0</v>
      </c>
      <c r="U96" s="17">
        <v>0</v>
      </c>
      <c r="V96" s="17">
        <v>0.15077586138738799</v>
      </c>
      <c r="W96" s="17">
        <v>0.197128648749191</v>
      </c>
      <c r="X96" s="17">
        <v>0</v>
      </c>
      <c r="Y96" s="17">
        <v>0</v>
      </c>
      <c r="Z96" s="17">
        <v>2.9673772172627202E-3</v>
      </c>
      <c r="AA96" s="17">
        <v>0</v>
      </c>
      <c r="AB96" s="17">
        <v>0</v>
      </c>
      <c r="AC96" s="17">
        <v>0</v>
      </c>
      <c r="AE96">
        <f t="array" ref="AE96">EXP(SUMPRODUCT(--B96:AC96,TRANSPOSE('Cost regression results'!$H$3:$H$30)))</f>
        <v>2436.3232479763342</v>
      </c>
    </row>
    <row r="97" spans="1:31" x14ac:dyDescent="0.3">
      <c r="A97">
        <v>96</v>
      </c>
      <c r="B97" s="17">
        <v>7.8406435120355198</v>
      </c>
      <c r="C97" s="17">
        <v>0</v>
      </c>
      <c r="D97" s="17">
        <v>0</v>
      </c>
      <c r="E97" s="17">
        <v>0.409285692994309</v>
      </c>
      <c r="F97" s="17">
        <v>0.36114631196290597</v>
      </c>
      <c r="G97" s="17">
        <v>1.2903054161241101</v>
      </c>
      <c r="H97" s="17">
        <v>0.15265589801971199</v>
      </c>
      <c r="I97" s="17">
        <v>-0.14466942873289501</v>
      </c>
      <c r="J97" s="17">
        <v>0.76102966312290199</v>
      </c>
      <c r="K97" s="17">
        <v>0.40894904126826298</v>
      </c>
      <c r="L97" s="17">
        <v>0.31920897730013797</v>
      </c>
      <c r="M97" s="17">
        <v>0</v>
      </c>
      <c r="N97" s="17">
        <v>0</v>
      </c>
      <c r="O97" s="17">
        <v>0</v>
      </c>
      <c r="P97" s="17">
        <v>0.30514264415134801</v>
      </c>
      <c r="Q97" s="17">
        <v>0.22950244529930999</v>
      </c>
      <c r="R97" s="17">
        <v>0</v>
      </c>
      <c r="S97" s="17">
        <v>0</v>
      </c>
      <c r="T97" s="17">
        <v>0</v>
      </c>
      <c r="U97" s="17">
        <v>0</v>
      </c>
      <c r="V97" s="17">
        <v>6.9163910826188904E-2</v>
      </c>
      <c r="W97" s="17">
        <v>0.19034906225275799</v>
      </c>
      <c r="X97" s="17">
        <v>0</v>
      </c>
      <c r="Y97" s="17">
        <v>0</v>
      </c>
      <c r="Z97" s="17">
        <v>4.1820923196473096E-3</v>
      </c>
      <c r="AA97" s="17">
        <v>0</v>
      </c>
      <c r="AB97" s="17">
        <v>0</v>
      </c>
      <c r="AC97" s="17">
        <v>0</v>
      </c>
      <c r="AE97">
        <f t="array" ref="AE97">EXP(SUMPRODUCT(--B97:AC97,TRANSPOSE('Cost regression results'!$H$3:$H$30)))</f>
        <v>2534.4097467931242</v>
      </c>
    </row>
    <row r="98" spans="1:31" x14ac:dyDescent="0.3">
      <c r="A98">
        <v>97</v>
      </c>
      <c r="B98" s="17">
        <v>7.8350132635551502</v>
      </c>
      <c r="C98" s="17">
        <v>0</v>
      </c>
      <c r="D98" s="17">
        <v>0</v>
      </c>
      <c r="E98" s="17">
        <v>0.338492136094173</v>
      </c>
      <c r="F98" s="17">
        <v>0.28932250891227501</v>
      </c>
      <c r="G98" s="17">
        <v>1.41012720369322</v>
      </c>
      <c r="H98" s="17">
        <v>0.247257586792169</v>
      </c>
      <c r="I98" s="17">
        <v>-0.205670523659847</v>
      </c>
      <c r="J98" s="17">
        <v>0.69857985296346103</v>
      </c>
      <c r="K98" s="17">
        <v>0.33582967280133302</v>
      </c>
      <c r="L98" s="17">
        <v>0.379128487562089</v>
      </c>
      <c r="M98" s="17">
        <v>0</v>
      </c>
      <c r="N98" s="17">
        <v>0</v>
      </c>
      <c r="O98" s="17">
        <v>0</v>
      </c>
      <c r="P98" s="17">
        <v>0.32204227287769199</v>
      </c>
      <c r="Q98" s="17">
        <v>0.205873072415444</v>
      </c>
      <c r="R98" s="17">
        <v>0</v>
      </c>
      <c r="S98" s="17">
        <v>0</v>
      </c>
      <c r="T98" s="17">
        <v>0</v>
      </c>
      <c r="U98" s="17">
        <v>0</v>
      </c>
      <c r="V98" s="17">
        <v>7.8506081922751297E-2</v>
      </c>
      <c r="W98" s="17">
        <v>0.21204408552721299</v>
      </c>
      <c r="X98" s="17">
        <v>0</v>
      </c>
      <c r="Y98" s="17">
        <v>0</v>
      </c>
      <c r="Z98" s="17">
        <v>9.2625075139434292E-3</v>
      </c>
      <c r="AA98" s="17">
        <v>0</v>
      </c>
      <c r="AB98" s="17">
        <v>0</v>
      </c>
      <c r="AC98" s="17">
        <v>0</v>
      </c>
      <c r="AE98">
        <f t="array" ref="AE98">EXP(SUMPRODUCT(--B98:AC98,TRANSPOSE('Cost regression results'!$H$3:$H$30)))</f>
        <v>2511.2339083790398</v>
      </c>
    </row>
    <row r="99" spans="1:31" x14ac:dyDescent="0.3">
      <c r="A99">
        <v>98</v>
      </c>
      <c r="B99" s="17">
        <v>7.8845658016372999</v>
      </c>
      <c r="C99" s="17">
        <v>0</v>
      </c>
      <c r="D99" s="17">
        <v>0</v>
      </c>
      <c r="E99" s="17">
        <v>0.47966633788541801</v>
      </c>
      <c r="F99" s="17">
        <v>0.36664970145404002</v>
      </c>
      <c r="G99" s="17">
        <v>1.37741621288834</v>
      </c>
      <c r="H99" s="17">
        <v>0.21107987338363099</v>
      </c>
      <c r="I99" s="17">
        <v>-0.275328528509867</v>
      </c>
      <c r="J99" s="17">
        <v>0.69800040828712095</v>
      </c>
      <c r="K99" s="17">
        <v>0.22646415367006201</v>
      </c>
      <c r="L99" s="17">
        <v>0.387096131850174</v>
      </c>
      <c r="M99" s="17">
        <v>0</v>
      </c>
      <c r="N99" s="17">
        <v>0</v>
      </c>
      <c r="O99" s="17">
        <v>0</v>
      </c>
      <c r="P99" s="17">
        <v>0.370386314804585</v>
      </c>
      <c r="Q99" s="17">
        <v>0.20682948507366999</v>
      </c>
      <c r="R99" s="17">
        <v>0</v>
      </c>
      <c r="S99" s="17">
        <v>0</v>
      </c>
      <c r="T99" s="17">
        <v>0</v>
      </c>
      <c r="U99" s="17">
        <v>0</v>
      </c>
      <c r="V99" s="17">
        <v>4.0501295158128003E-2</v>
      </c>
      <c r="W99" s="17">
        <v>0.30197678546749301</v>
      </c>
      <c r="X99" s="17">
        <v>0</v>
      </c>
      <c r="Y99" s="17">
        <v>0</v>
      </c>
      <c r="Z99" s="17">
        <v>4.4207719614096598E-3</v>
      </c>
      <c r="AA99" s="17">
        <v>0</v>
      </c>
      <c r="AB99" s="17">
        <v>0</v>
      </c>
      <c r="AC99" s="17">
        <v>0</v>
      </c>
      <c r="AE99">
        <f t="array" ref="AE99">EXP(SUMPRODUCT(--B99:AC99,TRANSPOSE('Cost regression results'!$H$3:$H$30)))</f>
        <v>2647.7652498673651</v>
      </c>
    </row>
    <row r="100" spans="1:31" x14ac:dyDescent="0.3">
      <c r="A100">
        <v>99</v>
      </c>
      <c r="B100" s="17">
        <v>7.8235470275264003</v>
      </c>
      <c r="C100" s="17">
        <v>0</v>
      </c>
      <c r="D100" s="17">
        <v>0</v>
      </c>
      <c r="E100" s="17">
        <v>0.402856393024698</v>
      </c>
      <c r="F100" s="17">
        <v>0.30600721744883602</v>
      </c>
      <c r="G100" s="17">
        <v>1.4604535588687</v>
      </c>
      <c r="H100" s="17">
        <v>0.25839470939151599</v>
      </c>
      <c r="I100" s="17">
        <v>-0.220109707743154</v>
      </c>
      <c r="J100" s="17">
        <v>0.74034597507144495</v>
      </c>
      <c r="K100" s="17">
        <v>0.31664275348815601</v>
      </c>
      <c r="L100" s="17">
        <v>0.30862157806874801</v>
      </c>
      <c r="M100" s="17">
        <v>0</v>
      </c>
      <c r="N100" s="17">
        <v>0</v>
      </c>
      <c r="O100" s="17">
        <v>0</v>
      </c>
      <c r="P100" s="17">
        <v>0.49076320139234803</v>
      </c>
      <c r="Q100" s="17">
        <v>0.20279970962433999</v>
      </c>
      <c r="R100" s="17">
        <v>0</v>
      </c>
      <c r="S100" s="17">
        <v>0</v>
      </c>
      <c r="T100" s="17">
        <v>0</v>
      </c>
      <c r="U100" s="17">
        <v>0</v>
      </c>
      <c r="V100" s="17">
        <v>9.5699845558190097E-2</v>
      </c>
      <c r="W100" s="17">
        <v>0.19019817098995601</v>
      </c>
      <c r="X100" s="17">
        <v>0</v>
      </c>
      <c r="Y100" s="17">
        <v>0</v>
      </c>
      <c r="Z100" s="17">
        <v>6.6669903441695698E-3</v>
      </c>
      <c r="AA100" s="17">
        <v>0</v>
      </c>
      <c r="AB100" s="17">
        <v>0</v>
      </c>
      <c r="AC100" s="17">
        <v>0</v>
      </c>
      <c r="AE100">
        <f t="array" ref="AE100">EXP(SUMPRODUCT(--B100:AC100,TRANSPOSE('Cost regression results'!$H$3:$H$30)))</f>
        <v>2487.1186090571641</v>
      </c>
    </row>
    <row r="101" spans="1:31" x14ac:dyDescent="0.3">
      <c r="A101">
        <v>100</v>
      </c>
      <c r="B101" s="17">
        <v>7.8204283841788902</v>
      </c>
      <c r="C101" s="17">
        <v>0</v>
      </c>
      <c r="D101" s="17">
        <v>0</v>
      </c>
      <c r="E101" s="17">
        <v>0.29301274364171997</v>
      </c>
      <c r="F101" s="17">
        <v>0.28529530360150701</v>
      </c>
      <c r="G101" s="17">
        <v>1.3825373957653599</v>
      </c>
      <c r="H101" s="17">
        <v>0.27724009224872298</v>
      </c>
      <c r="I101" s="17">
        <v>-0.17848601670855299</v>
      </c>
      <c r="J101" s="17">
        <v>0.74292153861569499</v>
      </c>
      <c r="K101" s="17">
        <v>0.325397506527768</v>
      </c>
      <c r="L101" s="17">
        <v>0.35383751862413698</v>
      </c>
      <c r="M101" s="17">
        <v>0</v>
      </c>
      <c r="N101" s="17">
        <v>0</v>
      </c>
      <c r="O101" s="17">
        <v>0</v>
      </c>
      <c r="P101" s="17">
        <v>0.30542709182068301</v>
      </c>
      <c r="Q101" s="17">
        <v>0.26124935153465001</v>
      </c>
      <c r="R101" s="17">
        <v>0</v>
      </c>
      <c r="S101" s="17">
        <v>0</v>
      </c>
      <c r="T101" s="17">
        <v>0</v>
      </c>
      <c r="U101" s="17">
        <v>0</v>
      </c>
      <c r="V101" s="17">
        <v>0.10954805626290599</v>
      </c>
      <c r="W101" s="17">
        <v>0.10947120090732899</v>
      </c>
      <c r="X101" s="17">
        <v>0</v>
      </c>
      <c r="Y101" s="17">
        <v>0</v>
      </c>
      <c r="Z101" s="17">
        <v>5.5787702262841098E-3</v>
      </c>
      <c r="AA101" s="17">
        <v>0</v>
      </c>
      <c r="AB101" s="17">
        <v>0</v>
      </c>
      <c r="AC101" s="17">
        <v>0</v>
      </c>
      <c r="AE101">
        <f t="array" ref="AE101">EXP(SUMPRODUCT(--B101:AC101,TRANSPOSE('Cost regression results'!$H$3:$H$30)))</f>
        <v>2481.2636483640449</v>
      </c>
    </row>
    <row r="102" spans="1:31" x14ac:dyDescent="0.3">
      <c r="A102">
        <v>101</v>
      </c>
      <c r="B102" s="17">
        <v>7.8284891287551304</v>
      </c>
      <c r="C102" s="17">
        <v>0</v>
      </c>
      <c r="D102" s="17">
        <v>0</v>
      </c>
      <c r="E102" s="17">
        <v>0.446187091646498</v>
      </c>
      <c r="F102" s="17">
        <v>0.43899057068758002</v>
      </c>
      <c r="G102" s="17">
        <v>1.3052595980286701</v>
      </c>
      <c r="H102" s="17">
        <v>0.20464653130875099</v>
      </c>
      <c r="I102" s="17">
        <v>-0.302443314990614</v>
      </c>
      <c r="J102" s="17">
        <v>0.66028139893319104</v>
      </c>
      <c r="K102" s="17">
        <v>0.34589211299330103</v>
      </c>
      <c r="L102" s="17">
        <v>0.36784259644332001</v>
      </c>
      <c r="M102" s="17">
        <v>0</v>
      </c>
      <c r="N102" s="17">
        <v>0</v>
      </c>
      <c r="O102" s="17">
        <v>0</v>
      </c>
      <c r="P102" s="17">
        <v>0.30237312333046001</v>
      </c>
      <c r="Q102" s="17">
        <v>0.24696224217979801</v>
      </c>
      <c r="R102" s="17">
        <v>0</v>
      </c>
      <c r="S102" s="17">
        <v>0</v>
      </c>
      <c r="T102" s="17">
        <v>0</v>
      </c>
      <c r="U102" s="17">
        <v>0</v>
      </c>
      <c r="V102" s="17">
        <v>0.114253565184727</v>
      </c>
      <c r="W102" s="17">
        <v>0.23478257877897199</v>
      </c>
      <c r="X102" s="17">
        <v>0</v>
      </c>
      <c r="Y102" s="17">
        <v>0</v>
      </c>
      <c r="Z102" s="17">
        <v>3.1803292649380198E-3</v>
      </c>
      <c r="AA102" s="17">
        <v>0</v>
      </c>
      <c r="AB102" s="17">
        <v>0</v>
      </c>
      <c r="AC102" s="17">
        <v>0</v>
      </c>
      <c r="AE102">
        <f t="array" ref="AE102">EXP(SUMPRODUCT(--B102:AC102,TRANSPOSE('Cost regression results'!$H$3:$H$30)))</f>
        <v>2505.5483663128471</v>
      </c>
    </row>
    <row r="103" spans="1:31" x14ac:dyDescent="0.3">
      <c r="A103">
        <v>102</v>
      </c>
      <c r="B103" s="17">
        <v>7.8072934971336103</v>
      </c>
      <c r="C103" s="17">
        <v>0</v>
      </c>
      <c r="D103" s="17">
        <v>0</v>
      </c>
      <c r="E103" s="17">
        <v>0.36071649726003502</v>
      </c>
      <c r="F103" s="17">
        <v>0.29832041346315302</v>
      </c>
      <c r="G103" s="17">
        <v>1.35179676002897</v>
      </c>
      <c r="H103" s="17">
        <v>0.255300845845507</v>
      </c>
      <c r="I103" s="17">
        <v>-0.13039900249373901</v>
      </c>
      <c r="J103" s="17">
        <v>0.73404722804524103</v>
      </c>
      <c r="K103" s="17">
        <v>0.36296995390442799</v>
      </c>
      <c r="L103" s="17">
        <v>0.31041036867785299</v>
      </c>
      <c r="M103" s="17">
        <v>0</v>
      </c>
      <c r="N103" s="17">
        <v>0</v>
      </c>
      <c r="O103" s="17">
        <v>0</v>
      </c>
      <c r="P103" s="17">
        <v>0.49632305792034098</v>
      </c>
      <c r="Q103" s="17">
        <v>0.188244021939453</v>
      </c>
      <c r="R103" s="17">
        <v>0</v>
      </c>
      <c r="S103" s="17">
        <v>0</v>
      </c>
      <c r="T103" s="17">
        <v>0</v>
      </c>
      <c r="U103" s="17">
        <v>0</v>
      </c>
      <c r="V103" s="17">
        <v>8.7136638783419706E-2</v>
      </c>
      <c r="W103" s="17">
        <v>0.32714880689428499</v>
      </c>
      <c r="X103" s="17">
        <v>0</v>
      </c>
      <c r="Y103" s="17">
        <v>0</v>
      </c>
      <c r="Z103" s="17">
        <v>8.1994378033217394E-3</v>
      </c>
      <c r="AA103" s="17">
        <v>0</v>
      </c>
      <c r="AB103" s="17">
        <v>0</v>
      </c>
      <c r="AC103" s="17">
        <v>0</v>
      </c>
      <c r="AE103">
        <f t="array" ref="AE103">EXP(SUMPRODUCT(--B103:AC103,TRANSPOSE('Cost regression results'!$H$3:$H$30)))</f>
        <v>2444.3973543063748</v>
      </c>
    </row>
    <row r="104" spans="1:31" x14ac:dyDescent="0.3">
      <c r="A104">
        <v>103</v>
      </c>
      <c r="B104" s="17">
        <v>7.8225052066960199</v>
      </c>
      <c r="C104" s="17">
        <v>0</v>
      </c>
      <c r="D104" s="17">
        <v>0</v>
      </c>
      <c r="E104" s="17">
        <v>0.26809915278739599</v>
      </c>
      <c r="F104" s="17">
        <v>0.410834230796917</v>
      </c>
      <c r="G104" s="17">
        <v>1.38677120996555</v>
      </c>
      <c r="H104" s="17">
        <v>0.27603092560060899</v>
      </c>
      <c r="I104" s="17">
        <v>-0.373954237734687</v>
      </c>
      <c r="J104" s="17">
        <v>0.71357895355317902</v>
      </c>
      <c r="K104" s="17">
        <v>0.39759415765616102</v>
      </c>
      <c r="L104" s="17">
        <v>0.35492720532108502</v>
      </c>
      <c r="M104" s="17">
        <v>0</v>
      </c>
      <c r="N104" s="17">
        <v>0</v>
      </c>
      <c r="O104" s="17">
        <v>0</v>
      </c>
      <c r="P104" s="17">
        <v>0.22391283342155299</v>
      </c>
      <c r="Q104" s="17">
        <v>0.24618469036787399</v>
      </c>
      <c r="R104" s="17">
        <v>0</v>
      </c>
      <c r="S104" s="17">
        <v>0</v>
      </c>
      <c r="T104" s="17">
        <v>0</v>
      </c>
      <c r="U104" s="17">
        <v>0</v>
      </c>
      <c r="V104" s="17">
        <v>0.12710281784010299</v>
      </c>
      <c r="W104" s="17">
        <v>0.254204279135821</v>
      </c>
      <c r="X104" s="17">
        <v>0</v>
      </c>
      <c r="Y104" s="17">
        <v>0</v>
      </c>
      <c r="Z104" s="17">
        <v>6.33264380385216E-3</v>
      </c>
      <c r="AA104" s="17">
        <v>0</v>
      </c>
      <c r="AB104" s="17">
        <v>0</v>
      </c>
      <c r="AC104" s="17">
        <v>0</v>
      </c>
      <c r="AE104">
        <f t="array" ref="AE104">EXP(SUMPRODUCT(--B104:AC104,TRANSPOSE('Cost regression results'!$H$3:$H$30)))</f>
        <v>2485.1103799453299</v>
      </c>
    </row>
    <row r="105" spans="1:31" x14ac:dyDescent="0.3">
      <c r="A105">
        <v>104</v>
      </c>
      <c r="B105" s="17">
        <v>7.8298726766183204</v>
      </c>
      <c r="C105" s="17">
        <v>0</v>
      </c>
      <c r="D105" s="17">
        <v>0</v>
      </c>
      <c r="E105" s="17">
        <v>0.35165518000935098</v>
      </c>
      <c r="F105" s="17">
        <v>0.25031428790777599</v>
      </c>
      <c r="G105" s="17">
        <v>1.38035344978313</v>
      </c>
      <c r="H105" s="17">
        <v>0.17891960634579299</v>
      </c>
      <c r="I105" s="17">
        <v>-0.215971440863787</v>
      </c>
      <c r="J105" s="17">
        <v>0.68905942116087904</v>
      </c>
      <c r="K105" s="17">
        <v>0.36828031546852602</v>
      </c>
      <c r="L105" s="17">
        <v>0.341036065006316</v>
      </c>
      <c r="M105" s="17">
        <v>0</v>
      </c>
      <c r="N105" s="17">
        <v>0</v>
      </c>
      <c r="O105" s="17">
        <v>0</v>
      </c>
      <c r="P105" s="17">
        <v>0.30882281688877999</v>
      </c>
      <c r="Q105" s="17">
        <v>0.21887400039297999</v>
      </c>
      <c r="R105" s="17">
        <v>0</v>
      </c>
      <c r="S105" s="17">
        <v>0</v>
      </c>
      <c r="T105" s="17">
        <v>0</v>
      </c>
      <c r="U105" s="17">
        <v>0</v>
      </c>
      <c r="V105" s="17">
        <v>0.11096543914825401</v>
      </c>
      <c r="W105" s="17">
        <v>0.114611609588699</v>
      </c>
      <c r="X105" s="17">
        <v>0</v>
      </c>
      <c r="Y105" s="17">
        <v>0</v>
      </c>
      <c r="Z105" s="17">
        <v>6.85438527043761E-3</v>
      </c>
      <c r="AA105" s="17">
        <v>0</v>
      </c>
      <c r="AB105" s="17">
        <v>0</v>
      </c>
      <c r="AC105" s="17">
        <v>0</v>
      </c>
      <c r="AE105">
        <f t="array" ref="AE105">EXP(SUMPRODUCT(--B105:AC105,TRANSPOSE('Cost regression results'!$H$3:$H$30)))</f>
        <v>2502.5728131477172</v>
      </c>
    </row>
    <row r="106" spans="1:31" x14ac:dyDescent="0.3">
      <c r="A106">
        <v>105</v>
      </c>
      <c r="B106" s="17">
        <v>7.8451186559881503</v>
      </c>
      <c r="C106" s="17">
        <v>0</v>
      </c>
      <c r="D106" s="17">
        <v>0</v>
      </c>
      <c r="E106" s="17">
        <v>0.41829683002839702</v>
      </c>
      <c r="F106" s="17">
        <v>0.37289791281551998</v>
      </c>
      <c r="G106" s="17">
        <v>1.4790427698800599</v>
      </c>
      <c r="H106" s="17">
        <v>0.296454489076312</v>
      </c>
      <c r="I106" s="17">
        <v>-0.33772145237013301</v>
      </c>
      <c r="J106" s="17">
        <v>0.71166106646619398</v>
      </c>
      <c r="K106" s="17">
        <v>0.30323342177372897</v>
      </c>
      <c r="L106" s="17">
        <v>0.28818603457819603</v>
      </c>
      <c r="M106" s="17">
        <v>0</v>
      </c>
      <c r="N106" s="17">
        <v>0</v>
      </c>
      <c r="O106" s="17">
        <v>0</v>
      </c>
      <c r="P106" s="17">
        <v>0.31108101948172401</v>
      </c>
      <c r="Q106" s="17">
        <v>0.264160362229444</v>
      </c>
      <c r="R106" s="17">
        <v>0</v>
      </c>
      <c r="S106" s="17">
        <v>0</v>
      </c>
      <c r="T106" s="17">
        <v>0</v>
      </c>
      <c r="U106" s="17">
        <v>0</v>
      </c>
      <c r="V106" s="17">
        <v>6.0331422657056398E-2</v>
      </c>
      <c r="W106" s="17">
        <v>0.19681113549162199</v>
      </c>
      <c r="X106" s="17">
        <v>0</v>
      </c>
      <c r="Y106" s="17">
        <v>0</v>
      </c>
      <c r="Z106" s="17">
        <v>9.6365740015759895E-3</v>
      </c>
      <c r="AA106" s="17">
        <v>0</v>
      </c>
      <c r="AB106" s="17">
        <v>0</v>
      </c>
      <c r="AC106" s="17">
        <v>0</v>
      </c>
      <c r="AE106">
        <f t="array" ref="AE106">EXP(SUMPRODUCT(--B106:AC106,TRANSPOSE('Cost regression results'!$H$3:$H$30)))</f>
        <v>2536.0754182869155</v>
      </c>
    </row>
    <row r="107" spans="1:31" x14ac:dyDescent="0.3">
      <c r="A107">
        <v>106</v>
      </c>
      <c r="B107" s="17">
        <v>7.8454106127712402</v>
      </c>
      <c r="C107" s="17">
        <v>0</v>
      </c>
      <c r="D107" s="17">
        <v>0</v>
      </c>
      <c r="E107" s="17">
        <v>0.32924883893004497</v>
      </c>
      <c r="F107" s="17">
        <v>0.37976229605254402</v>
      </c>
      <c r="G107" s="17">
        <v>1.2953170477132101</v>
      </c>
      <c r="H107" s="17">
        <v>0.21756448537874201</v>
      </c>
      <c r="I107" s="17">
        <v>-0.22853430374856901</v>
      </c>
      <c r="J107" s="17">
        <v>0.72533523662677701</v>
      </c>
      <c r="K107" s="17">
        <v>0.37074611497385201</v>
      </c>
      <c r="L107" s="17">
        <v>0.30679558659866701</v>
      </c>
      <c r="M107" s="17">
        <v>0</v>
      </c>
      <c r="N107" s="17">
        <v>0</v>
      </c>
      <c r="O107" s="17">
        <v>0</v>
      </c>
      <c r="P107" s="17">
        <v>0.27427653156938597</v>
      </c>
      <c r="Q107" s="17">
        <v>0.17415830487872699</v>
      </c>
      <c r="R107" s="17">
        <v>0</v>
      </c>
      <c r="S107" s="17">
        <v>0</v>
      </c>
      <c r="T107" s="17">
        <v>0</v>
      </c>
      <c r="U107" s="17">
        <v>0</v>
      </c>
      <c r="V107" s="17">
        <v>9.5941579269529995E-2</v>
      </c>
      <c r="W107" s="17">
        <v>0.25186113592480103</v>
      </c>
      <c r="X107" s="17">
        <v>0</v>
      </c>
      <c r="Y107" s="17">
        <v>0</v>
      </c>
      <c r="Z107" s="17">
        <v>6.5176651268009202E-3</v>
      </c>
      <c r="AA107" s="17">
        <v>0</v>
      </c>
      <c r="AB107" s="17">
        <v>0</v>
      </c>
      <c r="AC107" s="17">
        <v>0</v>
      </c>
      <c r="AE107">
        <f t="array" ref="AE107">EXP(SUMPRODUCT(--B107:AC107,TRANSPOSE('Cost regression results'!$H$3:$H$30)))</f>
        <v>2542.3604695467529</v>
      </c>
    </row>
    <row r="108" spans="1:31" x14ac:dyDescent="0.3">
      <c r="A108">
        <v>107</v>
      </c>
      <c r="B108" s="17">
        <v>7.7933454005538501</v>
      </c>
      <c r="C108" s="17">
        <v>0</v>
      </c>
      <c r="D108" s="17">
        <v>0</v>
      </c>
      <c r="E108" s="17">
        <v>0.30717816070384002</v>
      </c>
      <c r="F108" s="17">
        <v>0.36973318743551897</v>
      </c>
      <c r="G108" s="17">
        <v>1.2915633574872201</v>
      </c>
      <c r="H108" s="17">
        <v>0.21242716388607999</v>
      </c>
      <c r="I108" s="17">
        <v>-0.15987047706044499</v>
      </c>
      <c r="J108" s="17">
        <v>0.76568008982684099</v>
      </c>
      <c r="K108" s="17">
        <v>0.34429160352307597</v>
      </c>
      <c r="L108" s="17">
        <v>0.30050720527645802</v>
      </c>
      <c r="M108" s="17">
        <v>0</v>
      </c>
      <c r="N108" s="17">
        <v>0</v>
      </c>
      <c r="O108" s="17">
        <v>0</v>
      </c>
      <c r="P108" s="17">
        <v>0.27046789967000501</v>
      </c>
      <c r="Q108" s="17">
        <v>0.25863271020592099</v>
      </c>
      <c r="R108" s="17">
        <v>0</v>
      </c>
      <c r="S108" s="17">
        <v>0</v>
      </c>
      <c r="T108" s="17">
        <v>0</v>
      </c>
      <c r="U108" s="17">
        <v>0</v>
      </c>
      <c r="V108" s="17">
        <v>0.107872044015056</v>
      </c>
      <c r="W108" s="17">
        <v>0.30628082273443502</v>
      </c>
      <c r="X108" s="17">
        <v>0</v>
      </c>
      <c r="Y108" s="17">
        <v>0</v>
      </c>
      <c r="Z108" s="17">
        <v>8.9189475119090308E-3</v>
      </c>
      <c r="AA108" s="17">
        <v>0</v>
      </c>
      <c r="AB108" s="17">
        <v>0</v>
      </c>
      <c r="AC108" s="17">
        <v>0</v>
      </c>
      <c r="AE108">
        <f t="array" ref="AE108">EXP(SUMPRODUCT(--B108:AC108,TRANSPOSE('Cost regression results'!$H$3:$H$30)))</f>
        <v>2409.3255614424925</v>
      </c>
    </row>
    <row r="109" spans="1:31" x14ac:dyDescent="0.3">
      <c r="A109">
        <v>108</v>
      </c>
      <c r="B109" s="17">
        <v>7.8490075431751496</v>
      </c>
      <c r="C109" s="17">
        <v>0</v>
      </c>
      <c r="D109" s="17">
        <v>0</v>
      </c>
      <c r="E109" s="17">
        <v>0.37269416284620399</v>
      </c>
      <c r="F109" s="17">
        <v>0.37060820937581901</v>
      </c>
      <c r="G109" s="17">
        <v>1.4160307589871499</v>
      </c>
      <c r="H109" s="17">
        <v>0.20993805505489899</v>
      </c>
      <c r="I109" s="17">
        <v>-0.27362865382044799</v>
      </c>
      <c r="J109" s="17">
        <v>0.77234260628219498</v>
      </c>
      <c r="K109" s="17">
        <v>0.344847938631343</v>
      </c>
      <c r="L109" s="17">
        <v>0.34416628150037198</v>
      </c>
      <c r="M109" s="17">
        <v>0</v>
      </c>
      <c r="N109" s="17">
        <v>0</v>
      </c>
      <c r="O109" s="17">
        <v>0</v>
      </c>
      <c r="P109" s="17">
        <v>0.139000023301141</v>
      </c>
      <c r="Q109" s="17">
        <v>0.27379516365727602</v>
      </c>
      <c r="R109" s="17">
        <v>0</v>
      </c>
      <c r="S109" s="17">
        <v>0</v>
      </c>
      <c r="T109" s="17">
        <v>0</v>
      </c>
      <c r="U109" s="17">
        <v>0</v>
      </c>
      <c r="V109" s="17">
        <v>6.7412069964907798E-2</v>
      </c>
      <c r="W109" s="17">
        <v>0.258908084681849</v>
      </c>
      <c r="X109" s="17">
        <v>0</v>
      </c>
      <c r="Y109" s="17">
        <v>0</v>
      </c>
      <c r="Z109" s="17">
        <v>6.58935402748241E-3</v>
      </c>
      <c r="AA109" s="17">
        <v>0</v>
      </c>
      <c r="AB109" s="17">
        <v>0</v>
      </c>
      <c r="AC109" s="17">
        <v>0</v>
      </c>
      <c r="AE109">
        <f t="array" ref="AE109">EXP(SUMPRODUCT(--B109:AC109,TRANSPOSE('Cost regression results'!$H$3:$H$30)))</f>
        <v>2551.3935915334919</v>
      </c>
    </row>
    <row r="110" spans="1:31" x14ac:dyDescent="0.3">
      <c r="A110">
        <v>109</v>
      </c>
      <c r="B110" s="17">
        <v>7.8037371790099703</v>
      </c>
      <c r="C110" s="17">
        <v>0</v>
      </c>
      <c r="D110" s="17">
        <v>0</v>
      </c>
      <c r="E110" s="17">
        <v>0.28618382049504398</v>
      </c>
      <c r="F110" s="17">
        <v>0.33125681270323998</v>
      </c>
      <c r="G110" s="17">
        <v>1.4087624253581901</v>
      </c>
      <c r="H110" s="17">
        <v>0.32148837780176298</v>
      </c>
      <c r="I110" s="17">
        <v>-0.22410561838377999</v>
      </c>
      <c r="J110" s="17">
        <v>0.64079333484508605</v>
      </c>
      <c r="K110" s="17">
        <v>0.37187313665008997</v>
      </c>
      <c r="L110" s="17">
        <v>0.340101360798508</v>
      </c>
      <c r="M110" s="17">
        <v>0</v>
      </c>
      <c r="N110" s="17">
        <v>0</v>
      </c>
      <c r="O110" s="17">
        <v>0</v>
      </c>
      <c r="P110" s="17">
        <v>0.126816997963765</v>
      </c>
      <c r="Q110" s="17">
        <v>0.19817305638497601</v>
      </c>
      <c r="R110" s="17">
        <v>0</v>
      </c>
      <c r="S110" s="17">
        <v>0</v>
      </c>
      <c r="T110" s="17">
        <v>0</v>
      </c>
      <c r="U110" s="17">
        <v>0</v>
      </c>
      <c r="V110" s="17">
        <v>0.146585143060255</v>
      </c>
      <c r="W110" s="17">
        <v>0.14419672901304401</v>
      </c>
      <c r="X110" s="17">
        <v>0</v>
      </c>
      <c r="Y110" s="17">
        <v>0</v>
      </c>
      <c r="Z110" s="17">
        <v>9.6441569975851509E-3</v>
      </c>
      <c r="AA110" s="17">
        <v>0</v>
      </c>
      <c r="AB110" s="17">
        <v>0</v>
      </c>
      <c r="AC110" s="17">
        <v>0</v>
      </c>
      <c r="AE110">
        <f t="array" ref="AE110">EXP(SUMPRODUCT(--B110:AC110,TRANSPOSE('Cost regression results'!$H$3:$H$30)))</f>
        <v>2433.2577324064423</v>
      </c>
    </row>
    <row r="111" spans="1:31" x14ac:dyDescent="0.3">
      <c r="A111">
        <v>110</v>
      </c>
      <c r="B111" s="17">
        <v>7.7990612376140103</v>
      </c>
      <c r="C111" s="17">
        <v>0</v>
      </c>
      <c r="D111" s="17">
        <v>0</v>
      </c>
      <c r="E111" s="17">
        <v>0.47498990408696501</v>
      </c>
      <c r="F111" s="17">
        <v>0.41643373098488701</v>
      </c>
      <c r="G111" s="17">
        <v>1.3566627990625999</v>
      </c>
      <c r="H111" s="17">
        <v>0.22440421238449099</v>
      </c>
      <c r="I111" s="17">
        <v>-0.27809055328141902</v>
      </c>
      <c r="J111" s="17">
        <v>0.67821341840869998</v>
      </c>
      <c r="K111" s="17">
        <v>0.362664567834803</v>
      </c>
      <c r="L111" s="17">
        <v>0.42048826254946903</v>
      </c>
      <c r="M111" s="17">
        <v>0</v>
      </c>
      <c r="N111" s="17">
        <v>0</v>
      </c>
      <c r="O111" s="17">
        <v>0</v>
      </c>
      <c r="P111" s="17">
        <v>0.243383321469652</v>
      </c>
      <c r="Q111" s="17">
        <v>0.28915052452946699</v>
      </c>
      <c r="R111" s="17">
        <v>0</v>
      </c>
      <c r="S111" s="17">
        <v>0</v>
      </c>
      <c r="T111" s="17">
        <v>0</v>
      </c>
      <c r="U111" s="17">
        <v>0</v>
      </c>
      <c r="V111" s="17">
        <v>0.112825308480782</v>
      </c>
      <c r="W111" s="17">
        <v>0.35095425718115397</v>
      </c>
      <c r="X111" s="17">
        <v>0</v>
      </c>
      <c r="Y111" s="17">
        <v>0</v>
      </c>
      <c r="Z111" s="17">
        <v>4.5586588941746598E-3</v>
      </c>
      <c r="AA111" s="17">
        <v>0</v>
      </c>
      <c r="AB111" s="17">
        <v>0</v>
      </c>
      <c r="AC111" s="17">
        <v>0</v>
      </c>
      <c r="AE111">
        <f t="array" ref="AE111">EXP(SUMPRODUCT(--B111:AC111,TRANSPOSE('Cost regression results'!$H$3:$H$30)))</f>
        <v>2430.5435061025919</v>
      </c>
    </row>
    <row r="112" spans="1:31" x14ac:dyDescent="0.3">
      <c r="A112">
        <v>111</v>
      </c>
      <c r="B112" s="17">
        <v>7.8022852471432698</v>
      </c>
      <c r="C112" s="17">
        <v>0</v>
      </c>
      <c r="D112" s="17">
        <v>0</v>
      </c>
      <c r="E112" s="17">
        <v>0.413534767058238</v>
      </c>
      <c r="F112" s="17">
        <v>0.407017172490443</v>
      </c>
      <c r="G112" s="17">
        <v>1.2602388122464301</v>
      </c>
      <c r="H112" s="17">
        <v>0.24537880891391001</v>
      </c>
      <c r="I112" s="17">
        <v>-0.23948619815719799</v>
      </c>
      <c r="J112" s="17">
        <v>0.68361762176608598</v>
      </c>
      <c r="K112" s="17">
        <v>0.43039614500054302</v>
      </c>
      <c r="L112" s="17">
        <v>0.32360930399299898</v>
      </c>
      <c r="M112" s="17">
        <v>0</v>
      </c>
      <c r="N112" s="17">
        <v>0</v>
      </c>
      <c r="O112" s="17">
        <v>0</v>
      </c>
      <c r="P112" s="17">
        <v>0.44612262836417299</v>
      </c>
      <c r="Q112" s="17">
        <v>0.28496730774335999</v>
      </c>
      <c r="R112" s="17">
        <v>0</v>
      </c>
      <c r="S112" s="17">
        <v>0</v>
      </c>
      <c r="T112" s="17">
        <v>0</v>
      </c>
      <c r="U112" s="17">
        <v>0</v>
      </c>
      <c r="V112" s="17">
        <v>0.113040918117592</v>
      </c>
      <c r="W112" s="17">
        <v>0.30509043440268402</v>
      </c>
      <c r="X112" s="17">
        <v>0</v>
      </c>
      <c r="Y112" s="17">
        <v>0</v>
      </c>
      <c r="Z112" s="17">
        <v>5.8337160773212398E-3</v>
      </c>
      <c r="AA112" s="17">
        <v>0</v>
      </c>
      <c r="AB112" s="17">
        <v>0</v>
      </c>
      <c r="AC112" s="17">
        <v>0</v>
      </c>
      <c r="AE112">
        <f t="array" ref="AE112">EXP(SUMPRODUCT(--B112:AC112,TRANSPOSE('Cost regression results'!$H$3:$H$30)))</f>
        <v>2436.2168552083567</v>
      </c>
    </row>
    <row r="113" spans="1:31" x14ac:dyDescent="0.3">
      <c r="A113">
        <v>112</v>
      </c>
      <c r="B113" s="17">
        <v>7.8182582631956103</v>
      </c>
      <c r="C113" s="17">
        <v>0</v>
      </c>
      <c r="D113" s="17">
        <v>0</v>
      </c>
      <c r="E113" s="17">
        <v>0.39166416583087399</v>
      </c>
      <c r="F113" s="17">
        <v>0.31472227543064502</v>
      </c>
      <c r="G113" s="17">
        <v>1.3252211401728899</v>
      </c>
      <c r="H113" s="17">
        <v>0.23641965226921999</v>
      </c>
      <c r="I113" s="17">
        <v>-0.12449186695464499</v>
      </c>
      <c r="J113" s="17">
        <v>0.71698603245779202</v>
      </c>
      <c r="K113" s="17">
        <v>0.34431930028235402</v>
      </c>
      <c r="L113" s="17">
        <v>0.34712110165853899</v>
      </c>
      <c r="M113" s="17">
        <v>0</v>
      </c>
      <c r="N113" s="17">
        <v>0</v>
      </c>
      <c r="O113" s="17">
        <v>0</v>
      </c>
      <c r="P113" s="17">
        <v>0.308384436590878</v>
      </c>
      <c r="Q113" s="17">
        <v>0.20223305473747699</v>
      </c>
      <c r="R113" s="17">
        <v>0</v>
      </c>
      <c r="S113" s="17">
        <v>0</v>
      </c>
      <c r="T113" s="17">
        <v>0</v>
      </c>
      <c r="U113" s="17">
        <v>0</v>
      </c>
      <c r="V113" s="17">
        <v>0.10108092035855</v>
      </c>
      <c r="W113" s="17">
        <v>0.24686410173548901</v>
      </c>
      <c r="X113" s="17">
        <v>0</v>
      </c>
      <c r="Y113" s="17">
        <v>0</v>
      </c>
      <c r="Z113" s="17">
        <v>4.0111599168814504E-3</v>
      </c>
      <c r="AA113" s="17">
        <v>0</v>
      </c>
      <c r="AB113" s="17">
        <v>0</v>
      </c>
      <c r="AC113" s="17">
        <v>0</v>
      </c>
      <c r="AE113">
        <f t="array" ref="AE113">EXP(SUMPRODUCT(--B113:AC113,TRANSPOSE('Cost regression results'!$H$3:$H$30)))</f>
        <v>2478.6031915044719</v>
      </c>
    </row>
    <row r="114" spans="1:31" x14ac:dyDescent="0.3">
      <c r="A114">
        <v>113</v>
      </c>
      <c r="B114" s="17">
        <v>7.8060566729652399</v>
      </c>
      <c r="C114" s="17">
        <v>0</v>
      </c>
      <c r="D114" s="17">
        <v>0</v>
      </c>
      <c r="E114" s="17">
        <v>0.49577535879828</v>
      </c>
      <c r="F114" s="17">
        <v>0.35640343435906302</v>
      </c>
      <c r="G114" s="17">
        <v>1.3618772255218701</v>
      </c>
      <c r="H114" s="17">
        <v>0.22697120225696399</v>
      </c>
      <c r="I114" s="17">
        <v>-0.23197792498307501</v>
      </c>
      <c r="J114" s="17">
        <v>0.69119188965381695</v>
      </c>
      <c r="K114" s="17">
        <v>0.30765998070692102</v>
      </c>
      <c r="L114" s="17">
        <v>0.29890938037946901</v>
      </c>
      <c r="M114" s="17">
        <v>0</v>
      </c>
      <c r="N114" s="17">
        <v>0</v>
      </c>
      <c r="O114" s="17">
        <v>0</v>
      </c>
      <c r="P114" s="17">
        <v>0.40595044965601301</v>
      </c>
      <c r="Q114" s="17">
        <v>0.19703292900605199</v>
      </c>
      <c r="R114" s="17">
        <v>0</v>
      </c>
      <c r="S114" s="17">
        <v>0</v>
      </c>
      <c r="T114" s="17">
        <v>0</v>
      </c>
      <c r="U114" s="17">
        <v>0</v>
      </c>
      <c r="V114" s="17">
        <v>0.105707555277188</v>
      </c>
      <c r="W114" s="17">
        <v>0.30581465883561698</v>
      </c>
      <c r="X114" s="17">
        <v>0</v>
      </c>
      <c r="Y114" s="17">
        <v>0</v>
      </c>
      <c r="Z114" s="17">
        <v>6.6227337070313202E-3</v>
      </c>
      <c r="AA114" s="17">
        <v>0</v>
      </c>
      <c r="AB114" s="17">
        <v>0</v>
      </c>
      <c r="AC114" s="17">
        <v>0</v>
      </c>
      <c r="AE114">
        <f t="array" ref="AE114">EXP(SUMPRODUCT(--B114:AC114,TRANSPOSE('Cost regression results'!$H$3:$H$30)))</f>
        <v>2444.0719501677336</v>
      </c>
    </row>
    <row r="115" spans="1:31" x14ac:dyDescent="0.3">
      <c r="A115">
        <v>114</v>
      </c>
      <c r="B115" s="17">
        <v>7.8181820781501496</v>
      </c>
      <c r="C115" s="17">
        <v>0</v>
      </c>
      <c r="D115" s="17">
        <v>0</v>
      </c>
      <c r="E115" s="17">
        <v>0.29602063976135801</v>
      </c>
      <c r="F115" s="17">
        <v>0.37240734436475298</v>
      </c>
      <c r="G115" s="17">
        <v>1.4185358777865</v>
      </c>
      <c r="H115" s="17">
        <v>0.25500224749108402</v>
      </c>
      <c r="I115" s="17">
        <v>-0.26656117003242902</v>
      </c>
      <c r="J115" s="17">
        <v>0.71411142877093503</v>
      </c>
      <c r="K115" s="17">
        <v>0.40218012558224098</v>
      </c>
      <c r="L115" s="17">
        <v>0.49771185579764698</v>
      </c>
      <c r="M115" s="17">
        <v>0</v>
      </c>
      <c r="N115" s="17">
        <v>0</v>
      </c>
      <c r="O115" s="17">
        <v>0</v>
      </c>
      <c r="P115" s="17">
        <v>0.37111836320561697</v>
      </c>
      <c r="Q115" s="17">
        <v>0.22986804791990401</v>
      </c>
      <c r="R115" s="17">
        <v>0</v>
      </c>
      <c r="S115" s="17">
        <v>0</v>
      </c>
      <c r="T115" s="17">
        <v>0</v>
      </c>
      <c r="U115" s="17">
        <v>0</v>
      </c>
      <c r="V115" s="17">
        <v>9.5348344622394401E-2</v>
      </c>
      <c r="W115" s="17">
        <v>0.19305388877325499</v>
      </c>
      <c r="X115" s="17">
        <v>0</v>
      </c>
      <c r="Y115" s="17">
        <v>0</v>
      </c>
      <c r="Z115" s="17">
        <v>8.8727253692105195E-3</v>
      </c>
      <c r="AA115" s="17">
        <v>0</v>
      </c>
      <c r="AB115" s="17">
        <v>0</v>
      </c>
      <c r="AC115" s="17">
        <v>0</v>
      </c>
      <c r="AE115">
        <f t="array" ref="AE115">EXP(SUMPRODUCT(--B115:AC115,TRANSPOSE('Cost regression results'!$H$3:$H$30)))</f>
        <v>2469.9944197074119</v>
      </c>
    </row>
    <row r="116" spans="1:31" x14ac:dyDescent="0.3">
      <c r="A116">
        <v>115</v>
      </c>
      <c r="B116" s="17">
        <v>7.7816425480618303</v>
      </c>
      <c r="C116" s="17">
        <v>0</v>
      </c>
      <c r="D116" s="17">
        <v>0</v>
      </c>
      <c r="E116" s="17">
        <v>0.266875427395103</v>
      </c>
      <c r="F116" s="17">
        <v>0.36115090979366299</v>
      </c>
      <c r="G116" s="17">
        <v>1.4098038190386699</v>
      </c>
      <c r="H116" s="17">
        <v>0.26828690203508099</v>
      </c>
      <c r="I116" s="17">
        <v>-0.22349495794708699</v>
      </c>
      <c r="J116" s="17">
        <v>0.67646910141708505</v>
      </c>
      <c r="K116" s="17">
        <v>0.39026192857633801</v>
      </c>
      <c r="L116" s="17">
        <v>0.355537490411512</v>
      </c>
      <c r="M116" s="17">
        <v>0</v>
      </c>
      <c r="N116" s="17">
        <v>0</v>
      </c>
      <c r="O116" s="17">
        <v>0</v>
      </c>
      <c r="P116" s="17">
        <v>8.7603774965970799E-2</v>
      </c>
      <c r="Q116" s="17">
        <v>0.24374606384566</v>
      </c>
      <c r="R116" s="17">
        <v>0</v>
      </c>
      <c r="S116" s="17">
        <v>0</v>
      </c>
      <c r="T116" s="17">
        <v>0</v>
      </c>
      <c r="U116" s="17">
        <v>0</v>
      </c>
      <c r="V116" s="17">
        <v>0.169216017981204</v>
      </c>
      <c r="W116" s="17">
        <v>0.30389659185939499</v>
      </c>
      <c r="X116" s="17">
        <v>0</v>
      </c>
      <c r="Y116" s="17">
        <v>0</v>
      </c>
      <c r="Z116" s="17">
        <v>5.51979591484338E-3</v>
      </c>
      <c r="AA116" s="17">
        <v>0</v>
      </c>
      <c r="AB116" s="17">
        <v>0</v>
      </c>
      <c r="AC116" s="17">
        <v>0</v>
      </c>
      <c r="AE116">
        <f t="array" ref="AE116">EXP(SUMPRODUCT(--B116:AC116,TRANSPOSE('Cost regression results'!$H$3:$H$30)))</f>
        <v>2386.9667363904609</v>
      </c>
    </row>
    <row r="117" spans="1:31" x14ac:dyDescent="0.3">
      <c r="A117">
        <v>116</v>
      </c>
      <c r="B117" s="17">
        <v>7.80936020639255</v>
      </c>
      <c r="C117" s="17">
        <v>0</v>
      </c>
      <c r="D117" s="17">
        <v>0</v>
      </c>
      <c r="E117" s="17">
        <v>0.36638288044851203</v>
      </c>
      <c r="F117" s="17">
        <v>0.37361023794369502</v>
      </c>
      <c r="G117" s="17">
        <v>1.33026050514568</v>
      </c>
      <c r="H117" s="17">
        <v>0.30087869818397101</v>
      </c>
      <c r="I117" s="17">
        <v>-0.24869691118865001</v>
      </c>
      <c r="J117" s="17">
        <v>0.70205678012065498</v>
      </c>
      <c r="K117" s="17">
        <v>0.36793082396430299</v>
      </c>
      <c r="L117" s="17">
        <v>0.30366378627185397</v>
      </c>
      <c r="M117" s="17">
        <v>0</v>
      </c>
      <c r="N117" s="17">
        <v>0</v>
      </c>
      <c r="O117" s="17">
        <v>0</v>
      </c>
      <c r="P117" s="17">
        <v>0.29097927687895497</v>
      </c>
      <c r="Q117" s="17">
        <v>0.25967621932354201</v>
      </c>
      <c r="R117" s="17">
        <v>0</v>
      </c>
      <c r="S117" s="17">
        <v>0</v>
      </c>
      <c r="T117" s="17">
        <v>0</v>
      </c>
      <c r="U117" s="17">
        <v>0</v>
      </c>
      <c r="V117" s="17">
        <v>0.12481537824821699</v>
      </c>
      <c r="W117" s="17">
        <v>0.26969749481726502</v>
      </c>
      <c r="X117" s="17">
        <v>0</v>
      </c>
      <c r="Y117" s="17">
        <v>0</v>
      </c>
      <c r="Z117" s="17">
        <v>4.76906845949543E-3</v>
      </c>
      <c r="AA117" s="17">
        <v>0</v>
      </c>
      <c r="AB117" s="17">
        <v>0</v>
      </c>
      <c r="AC117" s="17">
        <v>0</v>
      </c>
      <c r="AE117">
        <f t="array" ref="AE117">EXP(SUMPRODUCT(--B117:AC117,TRANSPOSE('Cost regression results'!$H$3:$H$30)))</f>
        <v>2455.3432777824928</v>
      </c>
    </row>
    <row r="118" spans="1:31" x14ac:dyDescent="0.3">
      <c r="A118">
        <v>117</v>
      </c>
      <c r="B118" s="17">
        <v>7.82238250755693</v>
      </c>
      <c r="C118" s="17">
        <v>0</v>
      </c>
      <c r="D118" s="17">
        <v>0</v>
      </c>
      <c r="E118" s="17">
        <v>0.39438324595132102</v>
      </c>
      <c r="F118" s="17">
        <v>0.33002796412438701</v>
      </c>
      <c r="G118" s="17">
        <v>1.4507755990768001</v>
      </c>
      <c r="H118" s="17">
        <v>0.248813889410683</v>
      </c>
      <c r="I118" s="17">
        <v>-0.23529756474159999</v>
      </c>
      <c r="J118" s="17">
        <v>0.797219245446945</v>
      </c>
      <c r="K118" s="17">
        <v>0.34420526332201301</v>
      </c>
      <c r="L118" s="17">
        <v>0.32181977876943302</v>
      </c>
      <c r="M118" s="17">
        <v>0</v>
      </c>
      <c r="N118" s="17">
        <v>0</v>
      </c>
      <c r="O118" s="17">
        <v>0</v>
      </c>
      <c r="P118" s="17">
        <v>0.32002820486379302</v>
      </c>
      <c r="Q118" s="17">
        <v>0.272531911568832</v>
      </c>
      <c r="R118" s="17">
        <v>0</v>
      </c>
      <c r="S118" s="17">
        <v>0</v>
      </c>
      <c r="T118" s="17">
        <v>0</v>
      </c>
      <c r="U118" s="17">
        <v>0</v>
      </c>
      <c r="V118" s="17">
        <v>7.1923954039263494E-2</v>
      </c>
      <c r="W118" s="17">
        <v>0.16249096025139301</v>
      </c>
      <c r="X118" s="17">
        <v>0</v>
      </c>
      <c r="Y118" s="17">
        <v>0</v>
      </c>
      <c r="Z118" s="17">
        <v>1.06945089430306E-2</v>
      </c>
      <c r="AA118" s="17">
        <v>0</v>
      </c>
      <c r="AB118" s="17">
        <v>0</v>
      </c>
      <c r="AC118" s="17">
        <v>0</v>
      </c>
      <c r="AE118">
        <f t="array" ref="AE118">EXP(SUMPRODUCT(--B118:AC118,TRANSPOSE('Cost regression results'!$H$3:$H$30)))</f>
        <v>2477.2301780111638</v>
      </c>
    </row>
    <row r="119" spans="1:31" x14ac:dyDescent="0.3">
      <c r="A119">
        <v>118</v>
      </c>
      <c r="B119" s="17">
        <v>7.8032104050562703</v>
      </c>
      <c r="C119" s="17">
        <v>0</v>
      </c>
      <c r="D119" s="17">
        <v>0</v>
      </c>
      <c r="E119" s="17">
        <v>0.457814456064219</v>
      </c>
      <c r="F119" s="17">
        <v>0.46807795092619298</v>
      </c>
      <c r="G119" s="17">
        <v>1.4599038468107901</v>
      </c>
      <c r="H119" s="17">
        <v>0.29471184334087203</v>
      </c>
      <c r="I119" s="17">
        <v>-0.35388261448475899</v>
      </c>
      <c r="J119" s="17">
        <v>0.73817993572085105</v>
      </c>
      <c r="K119" s="17">
        <v>0.37644819159098097</v>
      </c>
      <c r="L119" s="17">
        <v>0.367972337515512</v>
      </c>
      <c r="M119" s="17">
        <v>0</v>
      </c>
      <c r="N119" s="17">
        <v>0</v>
      </c>
      <c r="O119" s="17">
        <v>0</v>
      </c>
      <c r="P119" s="17">
        <v>0.411433301743791</v>
      </c>
      <c r="Q119" s="17">
        <v>0.30126305874394799</v>
      </c>
      <c r="R119" s="17">
        <v>0</v>
      </c>
      <c r="S119" s="17">
        <v>0</v>
      </c>
      <c r="T119" s="17">
        <v>0</v>
      </c>
      <c r="U119" s="17">
        <v>0</v>
      </c>
      <c r="V119" s="17">
        <v>9.6599182062906602E-2</v>
      </c>
      <c r="W119" s="17">
        <v>0.24745981307289799</v>
      </c>
      <c r="X119" s="17">
        <v>0</v>
      </c>
      <c r="Y119" s="17">
        <v>0</v>
      </c>
      <c r="Z119" s="17">
        <v>7.4257974729432501E-3</v>
      </c>
      <c r="AA119" s="17">
        <v>0</v>
      </c>
      <c r="AB119" s="17">
        <v>0</v>
      </c>
      <c r="AC119" s="17">
        <v>0</v>
      </c>
      <c r="AE119">
        <f t="array" ref="AE119">EXP(SUMPRODUCT(--B119:AC119,TRANSPOSE('Cost regression results'!$H$3:$H$30)))</f>
        <v>2435.7557252852334</v>
      </c>
    </row>
    <row r="120" spans="1:31" x14ac:dyDescent="0.3">
      <c r="A120">
        <v>119</v>
      </c>
      <c r="B120" s="17">
        <v>7.8116523063158203</v>
      </c>
      <c r="C120" s="17">
        <v>0</v>
      </c>
      <c r="D120" s="17">
        <v>0</v>
      </c>
      <c r="E120" s="17">
        <v>0.49900613935145799</v>
      </c>
      <c r="F120" s="17">
        <v>0.26617319745780099</v>
      </c>
      <c r="G120" s="17">
        <v>1.3817767036200801</v>
      </c>
      <c r="H120" s="17">
        <v>0.31793807626402198</v>
      </c>
      <c r="I120" s="17">
        <v>-0.15199014027829799</v>
      </c>
      <c r="J120" s="17">
        <v>0.704101171968471</v>
      </c>
      <c r="K120" s="17">
        <v>0.23209241270574901</v>
      </c>
      <c r="L120" s="17">
        <v>0.31438199115482501</v>
      </c>
      <c r="M120" s="17">
        <v>0</v>
      </c>
      <c r="N120" s="17">
        <v>0</v>
      </c>
      <c r="O120" s="17">
        <v>0</v>
      </c>
      <c r="P120" s="17">
        <v>0.25790387790478803</v>
      </c>
      <c r="Q120" s="17">
        <v>0.232278696113764</v>
      </c>
      <c r="R120" s="17">
        <v>0</v>
      </c>
      <c r="S120" s="17">
        <v>0</v>
      </c>
      <c r="T120" s="17">
        <v>0</v>
      </c>
      <c r="U120" s="17">
        <v>0</v>
      </c>
      <c r="V120" s="17">
        <v>0.11777804616901</v>
      </c>
      <c r="W120" s="17">
        <v>0.23729988416332301</v>
      </c>
      <c r="X120" s="17">
        <v>0</v>
      </c>
      <c r="Y120" s="17">
        <v>0</v>
      </c>
      <c r="Z120" s="17">
        <v>6.6245872985140003E-3</v>
      </c>
      <c r="AA120" s="17">
        <v>0</v>
      </c>
      <c r="AB120" s="17">
        <v>0</v>
      </c>
      <c r="AC120" s="17">
        <v>0</v>
      </c>
      <c r="AE120">
        <f t="array" ref="AE120">EXP(SUMPRODUCT(--B120:AC120,TRANSPOSE('Cost regression results'!$H$3:$H$30)))</f>
        <v>2457.7832264481085</v>
      </c>
    </row>
    <row r="121" spans="1:31" x14ac:dyDescent="0.3">
      <c r="A121">
        <v>120</v>
      </c>
      <c r="B121" s="17">
        <v>7.8108722727776199</v>
      </c>
      <c r="C121" s="17">
        <v>0</v>
      </c>
      <c r="D121" s="17">
        <v>0</v>
      </c>
      <c r="E121" s="17">
        <v>0.393011341427011</v>
      </c>
      <c r="F121" s="17">
        <v>0.38623270642303598</v>
      </c>
      <c r="G121" s="17">
        <v>1.4516641539794899</v>
      </c>
      <c r="H121" s="17">
        <v>0.29369640891425602</v>
      </c>
      <c r="I121" s="17">
        <v>-0.31308787080552603</v>
      </c>
      <c r="J121" s="17">
        <v>0.67455391233488005</v>
      </c>
      <c r="K121" s="17">
        <v>0.311066672047006</v>
      </c>
      <c r="L121" s="17">
        <v>0.40045105732178299</v>
      </c>
      <c r="M121" s="17">
        <v>0</v>
      </c>
      <c r="N121" s="17">
        <v>0</v>
      </c>
      <c r="O121" s="17">
        <v>0</v>
      </c>
      <c r="P121" s="17">
        <v>0.30390956411196701</v>
      </c>
      <c r="Q121" s="17">
        <v>0.24646765445989899</v>
      </c>
      <c r="R121" s="17">
        <v>0</v>
      </c>
      <c r="S121" s="17">
        <v>0</v>
      </c>
      <c r="T121" s="17">
        <v>0</v>
      </c>
      <c r="U121" s="17">
        <v>0</v>
      </c>
      <c r="V121" s="17">
        <v>7.4178640176423005E-2</v>
      </c>
      <c r="W121" s="17">
        <v>0.223719909995963</v>
      </c>
      <c r="X121" s="17">
        <v>0</v>
      </c>
      <c r="Y121" s="17">
        <v>0</v>
      </c>
      <c r="Z121" s="17">
        <v>7.2587966646513501E-3</v>
      </c>
      <c r="AA121" s="17">
        <v>0</v>
      </c>
      <c r="AB121" s="17">
        <v>0</v>
      </c>
      <c r="AC121" s="17">
        <v>0</v>
      </c>
      <c r="AE121">
        <f t="array" ref="AE121">EXP(SUMPRODUCT(--B121:AC121,TRANSPOSE('Cost regression results'!$H$3:$H$30)))</f>
        <v>2454.7767889874872</v>
      </c>
    </row>
    <row r="122" spans="1:31" x14ac:dyDescent="0.3">
      <c r="A122">
        <v>121</v>
      </c>
      <c r="B122" s="17">
        <v>7.8766058229474796</v>
      </c>
      <c r="C122" s="17">
        <v>0</v>
      </c>
      <c r="D122" s="17">
        <v>0</v>
      </c>
      <c r="E122" s="17">
        <v>0.387633666625747</v>
      </c>
      <c r="F122" s="17">
        <v>0.26151782271254498</v>
      </c>
      <c r="G122" s="17">
        <v>1.41695699102827</v>
      </c>
      <c r="H122" s="17">
        <v>0.27748555523382301</v>
      </c>
      <c r="I122" s="17">
        <v>-0.101694639709817</v>
      </c>
      <c r="J122" s="17">
        <v>0.76256320156323498</v>
      </c>
      <c r="K122" s="17">
        <v>0.37890407652025698</v>
      </c>
      <c r="L122" s="17">
        <v>0.34637579261782903</v>
      </c>
      <c r="M122" s="17">
        <v>0</v>
      </c>
      <c r="N122" s="17">
        <v>0</v>
      </c>
      <c r="O122" s="17">
        <v>0</v>
      </c>
      <c r="P122" s="17">
        <v>0.29642454206155999</v>
      </c>
      <c r="Q122" s="17">
        <v>0.23790646529010701</v>
      </c>
      <c r="R122" s="17">
        <v>0</v>
      </c>
      <c r="S122" s="17">
        <v>0</v>
      </c>
      <c r="T122" s="17">
        <v>0</v>
      </c>
      <c r="U122" s="17">
        <v>0</v>
      </c>
      <c r="V122" s="17">
        <v>2.7238955527879399E-2</v>
      </c>
      <c r="W122" s="17">
        <v>0.139789975679983</v>
      </c>
      <c r="X122" s="17">
        <v>0</v>
      </c>
      <c r="Y122" s="17">
        <v>0</v>
      </c>
      <c r="Z122" s="17">
        <v>7.97370414654704E-3</v>
      </c>
      <c r="AA122" s="17">
        <v>0</v>
      </c>
      <c r="AB122" s="17">
        <v>0</v>
      </c>
      <c r="AC122" s="17">
        <v>0</v>
      </c>
      <c r="AE122">
        <f t="array" ref="AE122">EXP(SUMPRODUCT(--B122:AC122,TRANSPOSE('Cost regression results'!$H$3:$H$30)))</f>
        <v>2620.2479509511768</v>
      </c>
    </row>
    <row r="123" spans="1:31" x14ac:dyDescent="0.3">
      <c r="A123">
        <v>122</v>
      </c>
      <c r="B123" s="17">
        <v>7.8030500931020104</v>
      </c>
      <c r="C123" s="17">
        <v>0</v>
      </c>
      <c r="D123" s="17">
        <v>0</v>
      </c>
      <c r="E123" s="17">
        <v>0.34304172256944698</v>
      </c>
      <c r="F123" s="17">
        <v>0.28613626543523102</v>
      </c>
      <c r="G123" s="17">
        <v>1.39007859221593</v>
      </c>
      <c r="H123" s="17">
        <v>0.222741079052338</v>
      </c>
      <c r="I123" s="17">
        <v>-0.152706314247332</v>
      </c>
      <c r="J123" s="17">
        <v>0.73886974806691397</v>
      </c>
      <c r="K123" s="17">
        <v>0.351079835667713</v>
      </c>
      <c r="L123" s="17">
        <v>0.32149034191744102</v>
      </c>
      <c r="M123" s="17">
        <v>0</v>
      </c>
      <c r="N123" s="17">
        <v>0</v>
      </c>
      <c r="O123" s="17">
        <v>0</v>
      </c>
      <c r="P123" s="17">
        <v>0.38192718826348099</v>
      </c>
      <c r="Q123" s="17">
        <v>0.21464967054557399</v>
      </c>
      <c r="R123" s="17">
        <v>0</v>
      </c>
      <c r="S123" s="17">
        <v>0</v>
      </c>
      <c r="T123" s="17">
        <v>0</v>
      </c>
      <c r="U123" s="17">
        <v>0</v>
      </c>
      <c r="V123" s="17">
        <v>8.2247364820942997E-2</v>
      </c>
      <c r="W123" s="17">
        <v>0.19332710205415499</v>
      </c>
      <c r="X123" s="17">
        <v>0</v>
      </c>
      <c r="Y123" s="17">
        <v>0</v>
      </c>
      <c r="Z123" s="17">
        <v>6.8930763970472498E-3</v>
      </c>
      <c r="AA123" s="17">
        <v>0</v>
      </c>
      <c r="AB123" s="17">
        <v>0</v>
      </c>
      <c r="AC123" s="17">
        <v>0</v>
      </c>
      <c r="AE123">
        <f t="array" ref="AE123">EXP(SUMPRODUCT(--B123:AC123,TRANSPOSE('Cost regression results'!$H$3:$H$30)))</f>
        <v>2436.2736044589697</v>
      </c>
    </row>
    <row r="124" spans="1:31" x14ac:dyDescent="0.3">
      <c r="A124">
        <v>123</v>
      </c>
      <c r="B124" s="17">
        <v>7.8205858604226597</v>
      </c>
      <c r="C124" s="17">
        <v>0</v>
      </c>
      <c r="D124" s="17">
        <v>0</v>
      </c>
      <c r="E124" s="17">
        <v>0.35889768556794199</v>
      </c>
      <c r="F124" s="17">
        <v>0.32309183113302598</v>
      </c>
      <c r="G124" s="17">
        <v>1.35713851642393</v>
      </c>
      <c r="H124" s="17">
        <v>0.21677175814282101</v>
      </c>
      <c r="I124" s="17">
        <v>-0.158007279067021</v>
      </c>
      <c r="J124" s="17">
        <v>0.76104698955074501</v>
      </c>
      <c r="K124" s="17">
        <v>0.47527412284215198</v>
      </c>
      <c r="L124" s="17">
        <v>0.42610700598879903</v>
      </c>
      <c r="M124" s="17">
        <v>0</v>
      </c>
      <c r="N124" s="17">
        <v>0</v>
      </c>
      <c r="O124" s="17">
        <v>0</v>
      </c>
      <c r="P124" s="17">
        <v>0.392752790308036</v>
      </c>
      <c r="Q124" s="17">
        <v>0.21674604875850201</v>
      </c>
      <c r="R124" s="17">
        <v>0</v>
      </c>
      <c r="S124" s="17">
        <v>0</v>
      </c>
      <c r="T124" s="17">
        <v>0</v>
      </c>
      <c r="U124" s="17">
        <v>0</v>
      </c>
      <c r="V124" s="17">
        <v>9.2398886865490706E-2</v>
      </c>
      <c r="W124" s="17">
        <v>0.15506420921348399</v>
      </c>
      <c r="X124" s="17">
        <v>0</v>
      </c>
      <c r="Y124" s="17">
        <v>0</v>
      </c>
      <c r="Z124" s="17">
        <v>8.8894930275248592E-3</v>
      </c>
      <c r="AA124" s="17">
        <v>0</v>
      </c>
      <c r="AB124" s="17">
        <v>0</v>
      </c>
      <c r="AC124" s="17">
        <v>0</v>
      </c>
      <c r="AE124">
        <f t="array" ref="AE124">EXP(SUMPRODUCT(--B124:AC124,TRANSPOSE('Cost regression results'!$H$3:$H$30)))</f>
        <v>2475.9098294332384</v>
      </c>
    </row>
    <row r="125" spans="1:31" x14ac:dyDescent="0.3">
      <c r="A125">
        <v>124</v>
      </c>
      <c r="B125" s="17">
        <v>7.8524643682048598</v>
      </c>
      <c r="C125" s="17">
        <v>0</v>
      </c>
      <c r="D125" s="17">
        <v>0</v>
      </c>
      <c r="E125" s="17">
        <v>0.25539367772749699</v>
      </c>
      <c r="F125" s="17">
        <v>0.22319072812450599</v>
      </c>
      <c r="G125" s="17">
        <v>1.30116582465692</v>
      </c>
      <c r="H125" s="17">
        <v>0.22154880930713</v>
      </c>
      <c r="I125" s="17">
        <v>-8.5653826629450897E-2</v>
      </c>
      <c r="J125" s="17">
        <v>0.67787255560916104</v>
      </c>
      <c r="K125" s="17">
        <v>0.49835844101697502</v>
      </c>
      <c r="L125" s="17">
        <v>0.26727378979425997</v>
      </c>
      <c r="M125" s="17">
        <v>0</v>
      </c>
      <c r="N125" s="17">
        <v>0</v>
      </c>
      <c r="O125" s="17">
        <v>0</v>
      </c>
      <c r="P125" s="17">
        <v>0.189469778155885</v>
      </c>
      <c r="Q125" s="17">
        <v>0.23758762166571801</v>
      </c>
      <c r="R125" s="17">
        <v>0</v>
      </c>
      <c r="S125" s="17">
        <v>0</v>
      </c>
      <c r="T125" s="17">
        <v>0</v>
      </c>
      <c r="U125" s="17">
        <v>0</v>
      </c>
      <c r="V125" s="17">
        <v>0.10429872361795001</v>
      </c>
      <c r="W125" s="17">
        <v>0.22648931308533399</v>
      </c>
      <c r="X125" s="17">
        <v>0</v>
      </c>
      <c r="Y125" s="17">
        <v>0</v>
      </c>
      <c r="Z125" s="17">
        <v>6.8577393951031202E-3</v>
      </c>
      <c r="AA125" s="17">
        <v>0</v>
      </c>
      <c r="AB125" s="17">
        <v>0</v>
      </c>
      <c r="AC125" s="17">
        <v>0</v>
      </c>
      <c r="AE125">
        <f t="array" ref="AE125">EXP(SUMPRODUCT(--B125:AC125,TRANSPOSE('Cost regression results'!$H$3:$H$30)))</f>
        <v>2559.7476301163601</v>
      </c>
    </row>
    <row r="126" spans="1:31" x14ac:dyDescent="0.3">
      <c r="A126">
        <v>125</v>
      </c>
      <c r="B126" s="17">
        <v>7.7718381462756598</v>
      </c>
      <c r="C126" s="17">
        <v>0</v>
      </c>
      <c r="D126" s="17">
        <v>0</v>
      </c>
      <c r="E126" s="17">
        <v>0.30425944694020701</v>
      </c>
      <c r="F126" s="17">
        <v>0.38381744475857199</v>
      </c>
      <c r="G126" s="17">
        <v>1.3919648846021899</v>
      </c>
      <c r="H126" s="17">
        <v>0.26058213258692298</v>
      </c>
      <c r="I126" s="17">
        <v>-0.269409529940496</v>
      </c>
      <c r="J126" s="17">
        <v>0.69699916036801701</v>
      </c>
      <c r="K126" s="17">
        <v>0.41695450559381803</v>
      </c>
      <c r="L126" s="17">
        <v>0.31843365826293002</v>
      </c>
      <c r="M126" s="17">
        <v>0</v>
      </c>
      <c r="N126" s="17">
        <v>0</v>
      </c>
      <c r="O126" s="17">
        <v>0</v>
      </c>
      <c r="P126" s="17">
        <v>0.32472548649758298</v>
      </c>
      <c r="Q126" s="17">
        <v>0.303569399722106</v>
      </c>
      <c r="R126" s="17">
        <v>0</v>
      </c>
      <c r="S126" s="17">
        <v>0</v>
      </c>
      <c r="T126" s="17">
        <v>0</v>
      </c>
      <c r="U126" s="17">
        <v>0</v>
      </c>
      <c r="V126" s="17">
        <v>0.136195222179466</v>
      </c>
      <c r="W126" s="17">
        <v>0.30412086023755103</v>
      </c>
      <c r="X126" s="17">
        <v>0</v>
      </c>
      <c r="Y126" s="17">
        <v>0</v>
      </c>
      <c r="Z126" s="17">
        <v>5.5922429537098601E-3</v>
      </c>
      <c r="AA126" s="17">
        <v>0</v>
      </c>
      <c r="AB126" s="17">
        <v>0</v>
      </c>
      <c r="AC126" s="17">
        <v>0</v>
      </c>
      <c r="AE126">
        <f t="array" ref="AE126">EXP(SUMPRODUCT(--B126:AC126,TRANSPOSE('Cost regression results'!$H$3:$H$30)))</f>
        <v>2363.558440563871</v>
      </c>
    </row>
    <row r="127" spans="1:31" x14ac:dyDescent="0.3">
      <c r="A127">
        <v>126</v>
      </c>
      <c r="B127" s="17">
        <v>7.8405139653342797</v>
      </c>
      <c r="C127" s="17">
        <v>0</v>
      </c>
      <c r="D127" s="17">
        <v>0</v>
      </c>
      <c r="E127" s="17">
        <v>0.43740187818199999</v>
      </c>
      <c r="F127" s="17">
        <v>0.29812873601296103</v>
      </c>
      <c r="G127" s="17">
        <v>1.4006731515878601</v>
      </c>
      <c r="H127" s="17">
        <v>0.181157470579936</v>
      </c>
      <c r="I127" s="17">
        <v>-0.20912042656289001</v>
      </c>
      <c r="J127" s="17">
        <v>0.70711657334409095</v>
      </c>
      <c r="K127" s="17">
        <v>0.278817879716242</v>
      </c>
      <c r="L127" s="17">
        <v>0.241830041909115</v>
      </c>
      <c r="M127" s="17">
        <v>0</v>
      </c>
      <c r="N127" s="17">
        <v>0</v>
      </c>
      <c r="O127" s="17">
        <v>0</v>
      </c>
      <c r="P127" s="17">
        <v>0.227154212471191</v>
      </c>
      <c r="Q127" s="17">
        <v>0.194989369621658</v>
      </c>
      <c r="R127" s="17">
        <v>0</v>
      </c>
      <c r="S127" s="17">
        <v>0</v>
      </c>
      <c r="T127" s="17">
        <v>0</v>
      </c>
      <c r="U127" s="17">
        <v>0</v>
      </c>
      <c r="V127" s="17">
        <v>8.17039663409075E-2</v>
      </c>
      <c r="W127" s="17">
        <v>0.16783517949617299</v>
      </c>
      <c r="X127" s="17">
        <v>0</v>
      </c>
      <c r="Y127" s="17">
        <v>0</v>
      </c>
      <c r="Z127" s="17">
        <v>8.9980761238198006E-3</v>
      </c>
      <c r="AA127" s="17">
        <v>0</v>
      </c>
      <c r="AB127" s="17">
        <v>0</v>
      </c>
      <c r="AC127" s="17">
        <v>0</v>
      </c>
      <c r="AE127">
        <f t="array" ref="AE127">EXP(SUMPRODUCT(--B127:AC127,TRANSPOSE('Cost regression results'!$H$3:$H$30)))</f>
        <v>2525.552960642598</v>
      </c>
    </row>
    <row r="128" spans="1:31" x14ac:dyDescent="0.3">
      <c r="A128">
        <v>127</v>
      </c>
      <c r="B128" s="17">
        <v>7.8322847581470496</v>
      </c>
      <c r="C128" s="17">
        <v>0</v>
      </c>
      <c r="D128" s="17">
        <v>0</v>
      </c>
      <c r="E128" s="17">
        <v>0.398481682402824</v>
      </c>
      <c r="F128" s="17">
        <v>0.26836457516171203</v>
      </c>
      <c r="G128" s="17">
        <v>1.5014390266584501</v>
      </c>
      <c r="H128" s="17">
        <v>0.27615821438733301</v>
      </c>
      <c r="I128" s="17">
        <v>-0.19111629406151001</v>
      </c>
      <c r="J128" s="17">
        <v>0.67888877601575104</v>
      </c>
      <c r="K128" s="17">
        <v>0.42907623790768701</v>
      </c>
      <c r="L128" s="17">
        <v>0.33457679556472603</v>
      </c>
      <c r="M128" s="17">
        <v>0</v>
      </c>
      <c r="N128" s="17">
        <v>0</v>
      </c>
      <c r="O128" s="17">
        <v>0</v>
      </c>
      <c r="P128" s="17">
        <v>0.37670403230575</v>
      </c>
      <c r="Q128" s="17">
        <v>0.19160321220426299</v>
      </c>
      <c r="R128" s="17">
        <v>0</v>
      </c>
      <c r="S128" s="17">
        <v>0</v>
      </c>
      <c r="T128" s="17">
        <v>0</v>
      </c>
      <c r="U128" s="17">
        <v>0</v>
      </c>
      <c r="V128" s="17">
        <v>0.120366952958156</v>
      </c>
      <c r="W128" s="17">
        <v>0.189894784277965</v>
      </c>
      <c r="X128" s="17">
        <v>0</v>
      </c>
      <c r="Y128" s="17">
        <v>0</v>
      </c>
      <c r="Z128" s="17">
        <v>1.1264157764529501E-2</v>
      </c>
      <c r="AA128" s="17">
        <v>0</v>
      </c>
      <c r="AB128" s="17">
        <v>0</v>
      </c>
      <c r="AC128" s="17">
        <v>0</v>
      </c>
      <c r="AE128">
        <f t="array" ref="AE128">EXP(SUMPRODUCT(--B128:AC128,TRANSPOSE('Cost regression results'!$H$3:$H$30)))</f>
        <v>2500.884748658078</v>
      </c>
    </row>
    <row r="129" spans="1:31" x14ac:dyDescent="0.3">
      <c r="A129">
        <v>128</v>
      </c>
      <c r="B129" s="17">
        <v>7.8232576046429099</v>
      </c>
      <c r="C129" s="17">
        <v>0</v>
      </c>
      <c r="D129" s="17">
        <v>0</v>
      </c>
      <c r="E129" s="17">
        <v>0.32033828049185598</v>
      </c>
      <c r="F129" s="17">
        <v>0.445907565447971</v>
      </c>
      <c r="G129" s="17">
        <v>1.306535270603</v>
      </c>
      <c r="H129" s="17">
        <v>0.25488033598148602</v>
      </c>
      <c r="I129" s="17">
        <v>-0.31537184521552702</v>
      </c>
      <c r="J129" s="17">
        <v>0.719786038748085</v>
      </c>
      <c r="K129" s="17">
        <v>0.455856188099656</v>
      </c>
      <c r="L129" s="17">
        <v>0.36648781422474502</v>
      </c>
      <c r="M129" s="17">
        <v>0</v>
      </c>
      <c r="N129" s="17">
        <v>0</v>
      </c>
      <c r="O129" s="17">
        <v>0</v>
      </c>
      <c r="P129" s="17">
        <v>0.24789779131418099</v>
      </c>
      <c r="Q129" s="17">
        <v>0.18527092980175699</v>
      </c>
      <c r="R129" s="17">
        <v>0</v>
      </c>
      <c r="S129" s="17">
        <v>0</v>
      </c>
      <c r="T129" s="17">
        <v>0</v>
      </c>
      <c r="U129" s="17">
        <v>0</v>
      </c>
      <c r="V129" s="17">
        <v>0.10919229022423101</v>
      </c>
      <c r="W129" s="17">
        <v>0.28498585959282102</v>
      </c>
      <c r="X129" s="17">
        <v>0</v>
      </c>
      <c r="Y129" s="17">
        <v>0</v>
      </c>
      <c r="Z129" s="17">
        <v>9.1121587466652804E-3</v>
      </c>
      <c r="AA129" s="17">
        <v>0</v>
      </c>
      <c r="AB129" s="17">
        <v>0</v>
      </c>
      <c r="AC129" s="17">
        <v>0</v>
      </c>
      <c r="AE129">
        <f t="array" ref="AE129">EXP(SUMPRODUCT(--B129:AC129,TRANSPOSE('Cost regression results'!$H$3:$H$30)))</f>
        <v>2482.1467594283617</v>
      </c>
    </row>
    <row r="130" spans="1:31" x14ac:dyDescent="0.3">
      <c r="A130">
        <v>129</v>
      </c>
      <c r="B130" s="17">
        <v>7.8401749670242404</v>
      </c>
      <c r="C130" s="17">
        <v>0</v>
      </c>
      <c r="D130" s="17">
        <v>0</v>
      </c>
      <c r="E130" s="17">
        <v>0.47255147351424198</v>
      </c>
      <c r="F130" s="17">
        <v>0.39069792458243902</v>
      </c>
      <c r="G130" s="17">
        <v>1.3680263021267101</v>
      </c>
      <c r="H130" s="17">
        <v>0.28377302626325301</v>
      </c>
      <c r="I130" s="17">
        <v>-0.31290879415259598</v>
      </c>
      <c r="J130" s="17">
        <v>0.70870216524379204</v>
      </c>
      <c r="K130" s="17">
        <v>0.373751843553214</v>
      </c>
      <c r="L130" s="17">
        <v>0.39204776601602098</v>
      </c>
      <c r="M130" s="17">
        <v>0</v>
      </c>
      <c r="N130" s="17">
        <v>0</v>
      </c>
      <c r="O130" s="17">
        <v>0</v>
      </c>
      <c r="P130" s="17">
        <v>0.409666282748889</v>
      </c>
      <c r="Q130" s="17">
        <v>0.30971668860498702</v>
      </c>
      <c r="R130" s="17">
        <v>0</v>
      </c>
      <c r="S130" s="17">
        <v>0</v>
      </c>
      <c r="T130" s="17">
        <v>0</v>
      </c>
      <c r="U130" s="17">
        <v>0</v>
      </c>
      <c r="V130" s="17">
        <v>7.4008870921365696E-2</v>
      </c>
      <c r="W130" s="17">
        <v>0.20382747827074399</v>
      </c>
      <c r="X130" s="17">
        <v>0</v>
      </c>
      <c r="Y130" s="17">
        <v>0</v>
      </c>
      <c r="Z130" s="17">
        <v>7.7451378710003196E-3</v>
      </c>
      <c r="AA130" s="17">
        <v>0</v>
      </c>
      <c r="AB130" s="17">
        <v>0</v>
      </c>
      <c r="AC130" s="17">
        <v>0</v>
      </c>
      <c r="AE130">
        <f t="array" ref="AE130">EXP(SUMPRODUCT(--B130:AC130,TRANSPOSE('Cost regression results'!$H$3:$H$30)))</f>
        <v>2526.9122214448607</v>
      </c>
    </row>
    <row r="131" spans="1:31" x14ac:dyDescent="0.3">
      <c r="A131">
        <v>130</v>
      </c>
      <c r="B131" s="17">
        <v>7.8643645684598802</v>
      </c>
      <c r="C131" s="17">
        <v>0</v>
      </c>
      <c r="D131" s="17">
        <v>0</v>
      </c>
      <c r="E131" s="17">
        <v>0.32434886282339798</v>
      </c>
      <c r="F131" s="17">
        <v>0.35307698520723901</v>
      </c>
      <c r="G131" s="17">
        <v>1.39882853415519</v>
      </c>
      <c r="H131" s="17">
        <v>0.257119160225389</v>
      </c>
      <c r="I131" s="17">
        <v>-0.234909967962496</v>
      </c>
      <c r="J131" s="17">
        <v>0.75278202356228896</v>
      </c>
      <c r="K131" s="17">
        <v>0.33823749868143699</v>
      </c>
      <c r="L131" s="17">
        <v>0.28092348322243199</v>
      </c>
      <c r="M131" s="17">
        <v>0</v>
      </c>
      <c r="N131" s="17">
        <v>0</v>
      </c>
      <c r="O131" s="17">
        <v>0</v>
      </c>
      <c r="P131" s="17">
        <v>0.50383468479981497</v>
      </c>
      <c r="Q131" s="17">
        <v>0.21624349932747899</v>
      </c>
      <c r="R131" s="17">
        <v>0</v>
      </c>
      <c r="S131" s="17">
        <v>0</v>
      </c>
      <c r="T131" s="17">
        <v>0</v>
      </c>
      <c r="U131" s="17">
        <v>0</v>
      </c>
      <c r="V131" s="17">
        <v>5.43989473840518E-2</v>
      </c>
      <c r="W131" s="17">
        <v>0.16653535113804499</v>
      </c>
      <c r="X131" s="17">
        <v>0</v>
      </c>
      <c r="Y131" s="17">
        <v>0</v>
      </c>
      <c r="Z131" s="17">
        <v>7.3549985896395999E-3</v>
      </c>
      <c r="AA131" s="17">
        <v>0</v>
      </c>
      <c r="AB131" s="17">
        <v>0</v>
      </c>
      <c r="AC131" s="17">
        <v>0</v>
      </c>
      <c r="AE131">
        <f t="array" ref="AE131">EXP(SUMPRODUCT(--B131:AC131,TRANSPOSE('Cost regression results'!$H$3:$H$30)))</f>
        <v>2589.4895995095471</v>
      </c>
    </row>
    <row r="132" spans="1:31" x14ac:dyDescent="0.3">
      <c r="A132">
        <v>131</v>
      </c>
      <c r="B132" s="17">
        <v>7.7901730978839296</v>
      </c>
      <c r="C132" s="17">
        <v>0</v>
      </c>
      <c r="D132" s="17">
        <v>0</v>
      </c>
      <c r="E132" s="17">
        <v>0.39027247065548698</v>
      </c>
      <c r="F132" s="17">
        <v>0.45195350712222698</v>
      </c>
      <c r="G132" s="17">
        <v>1.5275797588514799</v>
      </c>
      <c r="H132" s="17">
        <v>0.28934395733796398</v>
      </c>
      <c r="I132" s="17">
        <v>-0.36040601308408599</v>
      </c>
      <c r="J132" s="17">
        <v>0.72364713144176895</v>
      </c>
      <c r="K132" s="17">
        <v>0.41577243001328201</v>
      </c>
      <c r="L132" s="17">
        <v>0.31717672619175602</v>
      </c>
      <c r="M132" s="17">
        <v>0</v>
      </c>
      <c r="N132" s="17">
        <v>0</v>
      </c>
      <c r="O132" s="17">
        <v>0</v>
      </c>
      <c r="P132" s="17">
        <v>0.229653307833696</v>
      </c>
      <c r="Q132" s="17">
        <v>0.183942465697264</v>
      </c>
      <c r="R132" s="17">
        <v>0</v>
      </c>
      <c r="S132" s="17">
        <v>0</v>
      </c>
      <c r="T132" s="17">
        <v>0</v>
      </c>
      <c r="U132" s="17">
        <v>0</v>
      </c>
      <c r="V132" s="17">
        <v>0.14757685572353499</v>
      </c>
      <c r="W132" s="17">
        <v>0.319653777136021</v>
      </c>
      <c r="X132" s="17">
        <v>0</v>
      </c>
      <c r="Y132" s="17">
        <v>0</v>
      </c>
      <c r="Z132" s="17">
        <v>8.1300836651298503E-3</v>
      </c>
      <c r="AA132" s="17">
        <v>0</v>
      </c>
      <c r="AB132" s="17">
        <v>0</v>
      </c>
      <c r="AC132" s="17">
        <v>0</v>
      </c>
      <c r="AE132">
        <f t="array" ref="AE132">EXP(SUMPRODUCT(--B132:AC132,TRANSPOSE('Cost regression results'!$H$3:$H$30)))</f>
        <v>2403.0211551003526</v>
      </c>
    </row>
    <row r="133" spans="1:31" x14ac:dyDescent="0.3">
      <c r="A133">
        <v>132</v>
      </c>
      <c r="B133" s="17">
        <v>7.7911158037534198</v>
      </c>
      <c r="C133" s="17">
        <v>0</v>
      </c>
      <c r="D133" s="17">
        <v>0</v>
      </c>
      <c r="E133" s="17">
        <v>0.337349030131393</v>
      </c>
      <c r="F133" s="17">
        <v>0.249270829048862</v>
      </c>
      <c r="G133" s="17">
        <v>1.4451859313714699</v>
      </c>
      <c r="H133" s="17">
        <v>0.25036323678726202</v>
      </c>
      <c r="I133" s="17">
        <v>-0.13724286212950701</v>
      </c>
      <c r="J133" s="17">
        <v>0.66949575489143698</v>
      </c>
      <c r="K133" s="17">
        <v>0.35701003272939502</v>
      </c>
      <c r="L133" s="17">
        <v>0.28560374917576498</v>
      </c>
      <c r="M133" s="17">
        <v>0</v>
      </c>
      <c r="N133" s="17">
        <v>0</v>
      </c>
      <c r="O133" s="17">
        <v>0</v>
      </c>
      <c r="P133" s="17">
        <v>0.41746449210928899</v>
      </c>
      <c r="Q133" s="17">
        <v>0.202527548952596</v>
      </c>
      <c r="R133" s="17">
        <v>0</v>
      </c>
      <c r="S133" s="17">
        <v>0</v>
      </c>
      <c r="T133" s="17">
        <v>0</v>
      </c>
      <c r="U133" s="17">
        <v>0</v>
      </c>
      <c r="V133" s="17">
        <v>0.103765984401478</v>
      </c>
      <c r="W133" s="17">
        <v>0.228513656187392</v>
      </c>
      <c r="X133" s="17">
        <v>0</v>
      </c>
      <c r="Y133" s="17">
        <v>0</v>
      </c>
      <c r="Z133" s="17">
        <v>5.7733442095297197E-3</v>
      </c>
      <c r="AA133" s="17">
        <v>0</v>
      </c>
      <c r="AB133" s="17">
        <v>0</v>
      </c>
      <c r="AC133" s="17">
        <v>0</v>
      </c>
      <c r="AE133">
        <f t="array" ref="AE133">EXP(SUMPRODUCT(--B133:AC133,TRANSPOSE('Cost regression results'!$H$3:$H$30)))</f>
        <v>2409.2588855119275</v>
      </c>
    </row>
    <row r="134" spans="1:31" x14ac:dyDescent="0.3">
      <c r="A134">
        <v>133</v>
      </c>
      <c r="B134" s="17">
        <v>7.8451548758544396</v>
      </c>
      <c r="C134" s="17">
        <v>0</v>
      </c>
      <c r="D134" s="17">
        <v>0</v>
      </c>
      <c r="E134" s="17">
        <v>0.41686935710334999</v>
      </c>
      <c r="F134" s="17">
        <v>0.29369498536934602</v>
      </c>
      <c r="G134" s="17">
        <v>1.4721238742438401</v>
      </c>
      <c r="H134" s="17">
        <v>0.34121043900918202</v>
      </c>
      <c r="I134" s="17">
        <v>-0.28197598416412001</v>
      </c>
      <c r="J134" s="17">
        <v>0.78225489488672695</v>
      </c>
      <c r="K134" s="17">
        <v>0.36136058357165302</v>
      </c>
      <c r="L134" s="17">
        <v>0.31997325003518601</v>
      </c>
      <c r="M134" s="17">
        <v>0</v>
      </c>
      <c r="N134" s="17">
        <v>0</v>
      </c>
      <c r="O134" s="17">
        <v>0</v>
      </c>
      <c r="P134" s="17">
        <v>0.40307591261576498</v>
      </c>
      <c r="Q134" s="17">
        <v>0.30391735967227701</v>
      </c>
      <c r="R134" s="17">
        <v>0</v>
      </c>
      <c r="S134" s="17">
        <v>0</v>
      </c>
      <c r="T134" s="17">
        <v>0</v>
      </c>
      <c r="U134" s="17">
        <v>0</v>
      </c>
      <c r="V134" s="17">
        <v>3.7647573035787203E-2</v>
      </c>
      <c r="W134" s="17">
        <v>0.19187565586577901</v>
      </c>
      <c r="X134" s="17">
        <v>0</v>
      </c>
      <c r="Y134" s="17">
        <v>0</v>
      </c>
      <c r="Z134" s="17">
        <v>5.1684367508920996E-3</v>
      </c>
      <c r="AA134" s="17">
        <v>0</v>
      </c>
      <c r="AB134" s="17">
        <v>0</v>
      </c>
      <c r="AC134" s="17">
        <v>0</v>
      </c>
      <c r="AE134">
        <f t="array" ref="AE134">EXP(SUMPRODUCT(--B134:AC134,TRANSPOSE('Cost regression results'!$H$3:$H$30)))</f>
        <v>2544.1120546491761</v>
      </c>
    </row>
    <row r="135" spans="1:31" x14ac:dyDescent="0.3">
      <c r="A135">
        <v>134</v>
      </c>
      <c r="B135" s="17">
        <v>7.8517075732762498</v>
      </c>
      <c r="C135" s="17">
        <v>0</v>
      </c>
      <c r="D135" s="17">
        <v>0</v>
      </c>
      <c r="E135" s="17">
        <v>0.38917784120680698</v>
      </c>
      <c r="F135" s="17">
        <v>0.32868603743249503</v>
      </c>
      <c r="G135" s="17">
        <v>1.24148890837086</v>
      </c>
      <c r="H135" s="17">
        <v>0.16323626765718599</v>
      </c>
      <c r="I135" s="17">
        <v>-9.6210745203299197E-2</v>
      </c>
      <c r="J135" s="17">
        <v>0.71367899866323303</v>
      </c>
      <c r="K135" s="17">
        <v>0.38824645456032603</v>
      </c>
      <c r="L135" s="17">
        <v>0.31283369773630498</v>
      </c>
      <c r="M135" s="17">
        <v>0</v>
      </c>
      <c r="N135" s="17">
        <v>0</v>
      </c>
      <c r="O135" s="17">
        <v>0</v>
      </c>
      <c r="P135" s="17">
        <v>0.121205578032631</v>
      </c>
      <c r="Q135" s="17">
        <v>0.23756561547070901</v>
      </c>
      <c r="R135" s="17">
        <v>0</v>
      </c>
      <c r="S135" s="17">
        <v>0</v>
      </c>
      <c r="T135" s="17">
        <v>0</v>
      </c>
      <c r="U135" s="17">
        <v>0</v>
      </c>
      <c r="V135" s="17">
        <v>6.9191018102903096E-2</v>
      </c>
      <c r="W135" s="17">
        <v>0.197880703115936</v>
      </c>
      <c r="X135" s="17">
        <v>0</v>
      </c>
      <c r="Y135" s="17">
        <v>0</v>
      </c>
      <c r="Z135" s="17">
        <v>6.4390558867785802E-3</v>
      </c>
      <c r="AA135" s="17">
        <v>0</v>
      </c>
      <c r="AB135" s="17">
        <v>0</v>
      </c>
      <c r="AC135" s="17">
        <v>0</v>
      </c>
      <c r="AE135">
        <f t="array" ref="AE135">EXP(SUMPRODUCT(--B135:AC135,TRANSPOSE('Cost regression results'!$H$3:$H$30)))</f>
        <v>2558.5609081466355</v>
      </c>
    </row>
    <row r="136" spans="1:31" x14ac:dyDescent="0.3">
      <c r="A136">
        <v>135</v>
      </c>
      <c r="B136" s="17">
        <v>7.8265717991514396</v>
      </c>
      <c r="C136" s="17">
        <v>0</v>
      </c>
      <c r="D136" s="17">
        <v>0</v>
      </c>
      <c r="E136" s="17">
        <v>0.369674771955328</v>
      </c>
      <c r="F136" s="17">
        <v>0.35147659596575698</v>
      </c>
      <c r="G136" s="17">
        <v>1.4198236586058299</v>
      </c>
      <c r="H136" s="17">
        <v>0.266413015641075</v>
      </c>
      <c r="I136" s="17">
        <v>-0.32099255449502101</v>
      </c>
      <c r="J136" s="17">
        <v>0.65622234591614304</v>
      </c>
      <c r="K136" s="17">
        <v>0.410453847081033</v>
      </c>
      <c r="L136" s="17">
        <v>0.326156009992283</v>
      </c>
      <c r="M136" s="17">
        <v>0</v>
      </c>
      <c r="N136" s="17">
        <v>0</v>
      </c>
      <c r="O136" s="17">
        <v>0</v>
      </c>
      <c r="P136" s="17">
        <v>0.18166091740034701</v>
      </c>
      <c r="Q136" s="17">
        <v>0.29920043058215001</v>
      </c>
      <c r="R136" s="17">
        <v>0</v>
      </c>
      <c r="S136" s="17">
        <v>0</v>
      </c>
      <c r="T136" s="17">
        <v>0</v>
      </c>
      <c r="U136" s="17">
        <v>0</v>
      </c>
      <c r="V136" s="17">
        <v>0.111436021250836</v>
      </c>
      <c r="W136" s="17">
        <v>0.14256920379836099</v>
      </c>
      <c r="X136" s="17">
        <v>0</v>
      </c>
      <c r="Y136" s="17">
        <v>0</v>
      </c>
      <c r="Z136" s="17">
        <v>7.9183578796115303E-3</v>
      </c>
      <c r="AA136" s="17">
        <v>0</v>
      </c>
      <c r="AB136" s="17">
        <v>0</v>
      </c>
      <c r="AC136" s="17">
        <v>0</v>
      </c>
      <c r="AE136">
        <f t="array" ref="AE136">EXP(SUMPRODUCT(--B136:AC136,TRANSPOSE('Cost regression results'!$H$3:$H$30)))</f>
        <v>2492.4687113446839</v>
      </c>
    </row>
    <row r="137" spans="1:31" x14ac:dyDescent="0.3">
      <c r="A137">
        <v>136</v>
      </c>
      <c r="B137" s="17">
        <v>7.8540203497259897</v>
      </c>
      <c r="C137" s="17">
        <v>0</v>
      </c>
      <c r="D137" s="17">
        <v>0</v>
      </c>
      <c r="E137" s="17">
        <v>0.39804951083710799</v>
      </c>
      <c r="F137" s="17">
        <v>0.29169839173795997</v>
      </c>
      <c r="G137" s="17">
        <v>1.4197301571699701</v>
      </c>
      <c r="H137" s="17">
        <v>0.26072806928643999</v>
      </c>
      <c r="I137" s="17">
        <v>-0.19108080678446901</v>
      </c>
      <c r="J137" s="17">
        <v>0.662801427711602</v>
      </c>
      <c r="K137" s="17">
        <v>0.44574489243940502</v>
      </c>
      <c r="L137" s="17">
        <v>0.38304971622728001</v>
      </c>
      <c r="M137" s="17">
        <v>0</v>
      </c>
      <c r="N137" s="17">
        <v>0</v>
      </c>
      <c r="O137" s="17">
        <v>0</v>
      </c>
      <c r="P137" s="17">
        <v>0.33040259893664198</v>
      </c>
      <c r="Q137" s="17">
        <v>0.22640345070005799</v>
      </c>
      <c r="R137" s="17">
        <v>0</v>
      </c>
      <c r="S137" s="17">
        <v>0</v>
      </c>
      <c r="T137" s="17">
        <v>0</v>
      </c>
      <c r="U137" s="17">
        <v>0</v>
      </c>
      <c r="V137" s="17">
        <v>9.6492255274217106E-2</v>
      </c>
      <c r="W137" s="17">
        <v>0.23004209581466101</v>
      </c>
      <c r="X137" s="17">
        <v>0</v>
      </c>
      <c r="Y137" s="17">
        <v>0</v>
      </c>
      <c r="Z137" s="17">
        <v>4.9399735416262303E-3</v>
      </c>
      <c r="AA137" s="17">
        <v>0</v>
      </c>
      <c r="AB137" s="17">
        <v>0</v>
      </c>
      <c r="AC137" s="17">
        <v>0</v>
      </c>
      <c r="AE137">
        <f t="array" ref="AE137">EXP(SUMPRODUCT(--B137:AC137,TRANSPOSE('Cost regression results'!$H$3:$H$30)))</f>
        <v>2567.1776101375699</v>
      </c>
    </row>
    <row r="138" spans="1:31" x14ac:dyDescent="0.3">
      <c r="A138">
        <v>137</v>
      </c>
      <c r="B138" s="17">
        <v>7.8623796026028296</v>
      </c>
      <c r="C138" s="17">
        <v>0</v>
      </c>
      <c r="D138" s="17">
        <v>0</v>
      </c>
      <c r="E138" s="17">
        <v>0.35095084999755399</v>
      </c>
      <c r="F138" s="17">
        <v>0.40735256676239101</v>
      </c>
      <c r="G138" s="17">
        <v>1.4335401036306501</v>
      </c>
      <c r="H138" s="17">
        <v>0.26060876727027199</v>
      </c>
      <c r="I138" s="17">
        <v>-0.35226234038147303</v>
      </c>
      <c r="J138" s="17">
        <v>0.68542339892735404</v>
      </c>
      <c r="K138" s="17">
        <v>0.329648804248861</v>
      </c>
      <c r="L138" s="17">
        <v>0.381328964991967</v>
      </c>
      <c r="M138" s="17">
        <v>0</v>
      </c>
      <c r="N138" s="17">
        <v>0</v>
      </c>
      <c r="O138" s="17">
        <v>0</v>
      </c>
      <c r="P138" s="17">
        <v>0.37870365773954101</v>
      </c>
      <c r="Q138" s="17">
        <v>0.239112563554993</v>
      </c>
      <c r="R138" s="17">
        <v>0</v>
      </c>
      <c r="S138" s="17">
        <v>0</v>
      </c>
      <c r="T138" s="17">
        <v>0</v>
      </c>
      <c r="U138" s="17">
        <v>0</v>
      </c>
      <c r="V138" s="17">
        <v>9.1706551749998602E-2</v>
      </c>
      <c r="W138" s="17">
        <v>0.23104202228607401</v>
      </c>
      <c r="X138" s="17">
        <v>0</v>
      </c>
      <c r="Y138" s="17">
        <v>0</v>
      </c>
      <c r="Z138" s="17">
        <v>5.9542338847290302E-3</v>
      </c>
      <c r="AA138" s="17">
        <v>0</v>
      </c>
      <c r="AB138" s="17">
        <v>0</v>
      </c>
      <c r="AC138" s="17">
        <v>0</v>
      </c>
      <c r="AE138">
        <f t="array" ref="AE138">EXP(SUMPRODUCT(--B138:AC138,TRANSPOSE('Cost regression results'!$H$3:$H$30)))</f>
        <v>2586.8899428175214</v>
      </c>
    </row>
    <row r="139" spans="1:31" x14ac:dyDescent="0.3">
      <c r="A139">
        <v>138</v>
      </c>
      <c r="B139" s="17">
        <v>7.81887053167506</v>
      </c>
      <c r="C139" s="17">
        <v>0</v>
      </c>
      <c r="D139" s="17">
        <v>0</v>
      </c>
      <c r="E139" s="17">
        <v>0.387154900915408</v>
      </c>
      <c r="F139" s="17">
        <v>0.41382080431511697</v>
      </c>
      <c r="G139" s="17">
        <v>1.2593109132161699</v>
      </c>
      <c r="H139" s="17">
        <v>0.243183531016094</v>
      </c>
      <c r="I139" s="17">
        <v>-0.25610526714947501</v>
      </c>
      <c r="J139" s="17">
        <v>0.73496537664799999</v>
      </c>
      <c r="K139" s="17">
        <v>0.394064924663314</v>
      </c>
      <c r="L139" s="17">
        <v>0.43207252681915698</v>
      </c>
      <c r="M139" s="17">
        <v>0</v>
      </c>
      <c r="N139" s="17">
        <v>0</v>
      </c>
      <c r="O139" s="17">
        <v>0</v>
      </c>
      <c r="P139" s="17">
        <v>0.38511388465410201</v>
      </c>
      <c r="Q139" s="17">
        <v>0.23257849555093901</v>
      </c>
      <c r="R139" s="17">
        <v>0</v>
      </c>
      <c r="S139" s="17">
        <v>0</v>
      </c>
      <c r="T139" s="17">
        <v>0</v>
      </c>
      <c r="U139" s="17">
        <v>0</v>
      </c>
      <c r="V139" s="17">
        <v>6.5135176998862093E-2</v>
      </c>
      <c r="W139" s="17">
        <v>0.23790338983360601</v>
      </c>
      <c r="X139" s="17">
        <v>0</v>
      </c>
      <c r="Y139" s="17">
        <v>0</v>
      </c>
      <c r="Z139" s="17">
        <v>8.8606187181482204E-3</v>
      </c>
      <c r="AA139" s="17">
        <v>0</v>
      </c>
      <c r="AB139" s="17">
        <v>0</v>
      </c>
      <c r="AC139" s="17">
        <v>0</v>
      </c>
      <c r="AE139">
        <f t="array" ref="AE139">EXP(SUMPRODUCT(--B139:AC139,TRANSPOSE('Cost regression results'!$H$3:$H$30)))</f>
        <v>2471.7164284130608</v>
      </c>
    </row>
    <row r="140" spans="1:31" x14ac:dyDescent="0.3">
      <c r="A140">
        <v>139</v>
      </c>
      <c r="B140" s="17">
        <v>7.7787501920072097</v>
      </c>
      <c r="C140" s="17">
        <v>0</v>
      </c>
      <c r="D140" s="17">
        <v>0</v>
      </c>
      <c r="E140" s="17">
        <v>0.490489050489954</v>
      </c>
      <c r="F140" s="17">
        <v>0.27225762968283801</v>
      </c>
      <c r="G140" s="17">
        <v>1.4172309121119799</v>
      </c>
      <c r="H140" s="17">
        <v>0.26151492566593199</v>
      </c>
      <c r="I140" s="17">
        <v>-0.155706226602739</v>
      </c>
      <c r="J140" s="17">
        <v>0.71206815245439303</v>
      </c>
      <c r="K140" s="17">
        <v>0.390366107798087</v>
      </c>
      <c r="L140" s="17">
        <v>0.31775472614301298</v>
      </c>
      <c r="M140" s="17">
        <v>0</v>
      </c>
      <c r="N140" s="17">
        <v>0</v>
      </c>
      <c r="O140" s="17">
        <v>0</v>
      </c>
      <c r="P140" s="17">
        <v>0.271448697854967</v>
      </c>
      <c r="Q140" s="17">
        <v>0.23282211998316499</v>
      </c>
      <c r="R140" s="17">
        <v>0</v>
      </c>
      <c r="S140" s="17">
        <v>0</v>
      </c>
      <c r="T140" s="17">
        <v>0</v>
      </c>
      <c r="U140" s="17">
        <v>0</v>
      </c>
      <c r="V140" s="17">
        <v>0.12119407103188699</v>
      </c>
      <c r="W140" s="17">
        <v>0.340252676328203</v>
      </c>
      <c r="X140" s="17">
        <v>0</v>
      </c>
      <c r="Y140" s="17">
        <v>0</v>
      </c>
      <c r="Z140" s="17">
        <v>8.9293166040234507E-3</v>
      </c>
      <c r="AA140" s="17">
        <v>0</v>
      </c>
      <c r="AB140" s="17">
        <v>0</v>
      </c>
      <c r="AC140" s="17">
        <v>0</v>
      </c>
      <c r="AE140">
        <f t="array" ref="AE140">EXP(SUMPRODUCT(--B140:AC140,TRANSPOSE('Cost regression results'!$H$3:$H$30)))</f>
        <v>2374.3990915816403</v>
      </c>
    </row>
    <row r="141" spans="1:31" x14ac:dyDescent="0.3">
      <c r="A141">
        <v>140</v>
      </c>
      <c r="B141" s="17">
        <v>7.8617477327376699</v>
      </c>
      <c r="C141" s="17">
        <v>0</v>
      </c>
      <c r="D141" s="17">
        <v>0</v>
      </c>
      <c r="E141" s="17">
        <v>0.37430712471030603</v>
      </c>
      <c r="F141" s="17">
        <v>0.285190959148518</v>
      </c>
      <c r="G141" s="17">
        <v>1.2991401559423399</v>
      </c>
      <c r="H141" s="17">
        <v>0.228520234415411</v>
      </c>
      <c r="I141" s="17">
        <v>-0.12772241580909999</v>
      </c>
      <c r="J141" s="17">
        <v>0.74748779805000398</v>
      </c>
      <c r="K141" s="17">
        <v>0.4043857404956</v>
      </c>
      <c r="L141" s="17">
        <v>0.33034487657982797</v>
      </c>
      <c r="M141" s="17">
        <v>0</v>
      </c>
      <c r="N141" s="17">
        <v>0</v>
      </c>
      <c r="O141" s="17">
        <v>0</v>
      </c>
      <c r="P141" s="17">
        <v>0.25105075160635998</v>
      </c>
      <c r="Q141" s="17">
        <v>0.19675031156804401</v>
      </c>
      <c r="R141" s="17">
        <v>0</v>
      </c>
      <c r="S141" s="17">
        <v>0</v>
      </c>
      <c r="T141" s="17">
        <v>0</v>
      </c>
      <c r="U141" s="17">
        <v>0</v>
      </c>
      <c r="V141" s="17">
        <v>6.5600999612728403E-2</v>
      </c>
      <c r="W141" s="17">
        <v>0.163117253708497</v>
      </c>
      <c r="X141" s="17">
        <v>0</v>
      </c>
      <c r="Y141" s="17">
        <v>0</v>
      </c>
      <c r="Z141" s="17">
        <v>3.9677782512707498E-3</v>
      </c>
      <c r="AA141" s="17">
        <v>0</v>
      </c>
      <c r="AB141" s="17">
        <v>0</v>
      </c>
      <c r="AC141" s="17">
        <v>0</v>
      </c>
      <c r="AE141">
        <f t="array" ref="AE141">EXP(SUMPRODUCT(--B141:AC141,TRANSPOSE('Cost regression results'!$H$3:$H$30)))</f>
        <v>2588.8532291167089</v>
      </c>
    </row>
    <row r="142" spans="1:31" x14ac:dyDescent="0.3">
      <c r="A142">
        <v>141</v>
      </c>
      <c r="B142" s="17">
        <v>7.8244858852521002</v>
      </c>
      <c r="C142" s="17">
        <v>0</v>
      </c>
      <c r="D142" s="17">
        <v>0</v>
      </c>
      <c r="E142" s="17">
        <v>0.315563484535195</v>
      </c>
      <c r="F142" s="17">
        <v>0.36450286002737398</v>
      </c>
      <c r="G142" s="17">
        <v>1.3665345856214199</v>
      </c>
      <c r="H142" s="17">
        <v>0.29541553815925597</v>
      </c>
      <c r="I142" s="17">
        <v>-0.18047446199418901</v>
      </c>
      <c r="J142" s="17">
        <v>0.77148276536868998</v>
      </c>
      <c r="K142" s="17">
        <v>0.38851453734965902</v>
      </c>
      <c r="L142" s="17">
        <v>0.30617069347918602</v>
      </c>
      <c r="M142" s="17">
        <v>0</v>
      </c>
      <c r="N142" s="17">
        <v>0</v>
      </c>
      <c r="O142" s="17">
        <v>0</v>
      </c>
      <c r="P142" s="17">
        <v>0.52810974921639697</v>
      </c>
      <c r="Q142" s="17">
        <v>0.29314345607923498</v>
      </c>
      <c r="R142" s="17">
        <v>0</v>
      </c>
      <c r="S142" s="17">
        <v>0</v>
      </c>
      <c r="T142" s="17">
        <v>0</v>
      </c>
      <c r="U142" s="17">
        <v>0</v>
      </c>
      <c r="V142" s="17">
        <v>6.7158575652905006E-2</v>
      </c>
      <c r="W142" s="17">
        <v>0.10332389446675901</v>
      </c>
      <c r="X142" s="17">
        <v>0</v>
      </c>
      <c r="Y142" s="17">
        <v>0</v>
      </c>
      <c r="Z142" s="17">
        <v>1.0229953344202999E-2</v>
      </c>
      <c r="AA142" s="17">
        <v>0</v>
      </c>
      <c r="AB142" s="17">
        <v>0</v>
      </c>
      <c r="AC142" s="17">
        <v>0</v>
      </c>
      <c r="AE142">
        <f t="array" ref="AE142">EXP(SUMPRODUCT(--B142:AC142,TRANSPOSE('Cost regression results'!$H$3:$H$30)))</f>
        <v>2483.2536077071891</v>
      </c>
    </row>
    <row r="143" spans="1:31" x14ac:dyDescent="0.3">
      <c r="A143">
        <v>142</v>
      </c>
      <c r="B143" s="17">
        <v>7.8692302142533004</v>
      </c>
      <c r="C143" s="17">
        <v>0</v>
      </c>
      <c r="D143" s="17">
        <v>0</v>
      </c>
      <c r="E143" s="17">
        <v>0.42317071546671903</v>
      </c>
      <c r="F143" s="17">
        <v>0.27428428074662198</v>
      </c>
      <c r="G143" s="17">
        <v>1.4967649883185401</v>
      </c>
      <c r="H143" s="17">
        <v>0.27781157031649401</v>
      </c>
      <c r="I143" s="17">
        <v>-0.154472790963016</v>
      </c>
      <c r="J143" s="17">
        <v>0.681611035735326</v>
      </c>
      <c r="K143" s="17">
        <v>0.39656432867404701</v>
      </c>
      <c r="L143" s="17">
        <v>0.337530794475284</v>
      </c>
      <c r="M143" s="17">
        <v>0</v>
      </c>
      <c r="N143" s="17">
        <v>0</v>
      </c>
      <c r="O143" s="17">
        <v>0</v>
      </c>
      <c r="P143" s="17">
        <v>0.36301447083469601</v>
      </c>
      <c r="Q143" s="17">
        <v>0.25017527569738002</v>
      </c>
      <c r="R143" s="17">
        <v>0</v>
      </c>
      <c r="S143" s="17">
        <v>0</v>
      </c>
      <c r="T143" s="17">
        <v>0</v>
      </c>
      <c r="U143" s="17">
        <v>0</v>
      </c>
      <c r="V143" s="17">
        <v>3.9385924397306003E-2</v>
      </c>
      <c r="W143" s="17">
        <v>0.19283762689157999</v>
      </c>
      <c r="X143" s="17">
        <v>0</v>
      </c>
      <c r="Y143" s="17">
        <v>0</v>
      </c>
      <c r="Z143" s="17">
        <v>6.3703077153142804E-3</v>
      </c>
      <c r="AA143" s="17">
        <v>0</v>
      </c>
      <c r="AB143" s="17">
        <v>0</v>
      </c>
      <c r="AC143" s="17">
        <v>0</v>
      </c>
      <c r="AE143">
        <f t="array" ref="AE143">EXP(SUMPRODUCT(--B143:AC143,TRANSPOSE('Cost regression results'!$H$3:$H$30)))</f>
        <v>2603.9140577630565</v>
      </c>
    </row>
    <row r="144" spans="1:31" x14ac:dyDescent="0.3">
      <c r="A144">
        <v>143</v>
      </c>
      <c r="B144" s="17">
        <v>7.8157029839170802</v>
      </c>
      <c r="C144" s="17">
        <v>0</v>
      </c>
      <c r="D144" s="17">
        <v>0</v>
      </c>
      <c r="E144" s="17">
        <v>0.32348893201036799</v>
      </c>
      <c r="F144" s="17">
        <v>0.29027754273435602</v>
      </c>
      <c r="G144" s="17">
        <v>1.3006856582247699</v>
      </c>
      <c r="H144" s="17">
        <v>0.24240100780702001</v>
      </c>
      <c r="I144" s="17">
        <v>-0.15052257017273901</v>
      </c>
      <c r="J144" s="17">
        <v>0.770958431676393</v>
      </c>
      <c r="K144" s="17">
        <v>0.35545723195222301</v>
      </c>
      <c r="L144" s="17">
        <v>0.39988328337819001</v>
      </c>
      <c r="M144" s="17">
        <v>0</v>
      </c>
      <c r="N144" s="17">
        <v>0</v>
      </c>
      <c r="O144" s="17">
        <v>0</v>
      </c>
      <c r="P144" s="17">
        <v>0.28362874716995901</v>
      </c>
      <c r="Q144" s="17">
        <v>0.279657822598878</v>
      </c>
      <c r="R144" s="17">
        <v>0</v>
      </c>
      <c r="S144" s="17">
        <v>0</v>
      </c>
      <c r="T144" s="17">
        <v>0</v>
      </c>
      <c r="U144" s="17">
        <v>0</v>
      </c>
      <c r="V144" s="17">
        <v>5.9915405092427002E-2</v>
      </c>
      <c r="W144" s="17">
        <v>0.31830510197201101</v>
      </c>
      <c r="X144" s="17">
        <v>0</v>
      </c>
      <c r="Y144" s="17">
        <v>0</v>
      </c>
      <c r="Z144" s="17">
        <v>5.1373441953421499E-3</v>
      </c>
      <c r="AA144" s="17">
        <v>0</v>
      </c>
      <c r="AB144" s="17">
        <v>0</v>
      </c>
      <c r="AC144" s="17">
        <v>0</v>
      </c>
      <c r="AE144">
        <f t="array" ref="AE144">EXP(SUMPRODUCT(--B144:AC144,TRANSPOSE('Cost regression results'!$H$3:$H$30)))</f>
        <v>2470.3295529779407</v>
      </c>
    </row>
    <row r="145" spans="1:31" x14ac:dyDescent="0.3">
      <c r="A145">
        <v>144</v>
      </c>
      <c r="B145" s="17">
        <v>7.8406427802043996</v>
      </c>
      <c r="C145" s="17">
        <v>0</v>
      </c>
      <c r="D145" s="17">
        <v>0</v>
      </c>
      <c r="E145" s="17">
        <v>0.44597672071435501</v>
      </c>
      <c r="F145" s="17">
        <v>0.41135501479487102</v>
      </c>
      <c r="G145" s="17">
        <v>1.3796333724509</v>
      </c>
      <c r="H145" s="17">
        <v>0.29656307143562799</v>
      </c>
      <c r="I145" s="17">
        <v>-0.33905207023572997</v>
      </c>
      <c r="J145" s="17">
        <v>0.76454398284230396</v>
      </c>
      <c r="K145" s="17">
        <v>0.36518872187406498</v>
      </c>
      <c r="L145" s="17">
        <v>0.31148008647716102</v>
      </c>
      <c r="M145" s="17">
        <v>0</v>
      </c>
      <c r="N145" s="17">
        <v>0</v>
      </c>
      <c r="O145" s="17">
        <v>0</v>
      </c>
      <c r="P145" s="17">
        <v>0.351088437195333</v>
      </c>
      <c r="Q145" s="17">
        <v>0.262235091417727</v>
      </c>
      <c r="R145" s="17">
        <v>0</v>
      </c>
      <c r="S145" s="17">
        <v>0</v>
      </c>
      <c r="T145" s="17">
        <v>0</v>
      </c>
      <c r="U145" s="17">
        <v>0</v>
      </c>
      <c r="V145" s="17">
        <v>6.6125812708870704E-2</v>
      </c>
      <c r="W145" s="17">
        <v>0.135658999444944</v>
      </c>
      <c r="X145" s="17">
        <v>0</v>
      </c>
      <c r="Y145" s="17">
        <v>0</v>
      </c>
      <c r="Z145" s="17">
        <v>8.7182732227345707E-3</v>
      </c>
      <c r="AA145" s="17">
        <v>0</v>
      </c>
      <c r="AB145" s="17">
        <v>0</v>
      </c>
      <c r="AC145" s="17">
        <v>0</v>
      </c>
      <c r="AE145">
        <f t="array" ref="AE145">EXP(SUMPRODUCT(--B145:AC145,TRANSPOSE('Cost regression results'!$H$3:$H$30)))</f>
        <v>2526.37308248097</v>
      </c>
    </row>
    <row r="146" spans="1:31" x14ac:dyDescent="0.3">
      <c r="A146">
        <v>145</v>
      </c>
      <c r="B146" s="17">
        <v>7.8167796669906604</v>
      </c>
      <c r="C146" s="17">
        <v>0</v>
      </c>
      <c r="D146" s="17">
        <v>0</v>
      </c>
      <c r="E146" s="17">
        <v>0.26452016225450797</v>
      </c>
      <c r="F146" s="17">
        <v>0.33994355065535797</v>
      </c>
      <c r="G146" s="17">
        <v>1.3599468758265301</v>
      </c>
      <c r="H146" s="17">
        <v>0.26298679827875499</v>
      </c>
      <c r="I146" s="17">
        <v>-0.16984104216350901</v>
      </c>
      <c r="J146" s="17">
        <v>0.62636754188003596</v>
      </c>
      <c r="K146" s="17">
        <v>0.35931539010574298</v>
      </c>
      <c r="L146" s="17">
        <v>0.27265655932295302</v>
      </c>
      <c r="M146" s="17">
        <v>0</v>
      </c>
      <c r="N146" s="17">
        <v>0</v>
      </c>
      <c r="O146" s="17">
        <v>0</v>
      </c>
      <c r="P146" s="17">
        <v>0.20186487111148499</v>
      </c>
      <c r="Q146" s="17">
        <v>0.273537653310784</v>
      </c>
      <c r="R146" s="17">
        <v>0</v>
      </c>
      <c r="S146" s="17">
        <v>0</v>
      </c>
      <c r="T146" s="17">
        <v>0</v>
      </c>
      <c r="U146" s="17">
        <v>0</v>
      </c>
      <c r="V146" s="17">
        <v>0.11873638167268501</v>
      </c>
      <c r="W146" s="17">
        <v>0.18897225030599299</v>
      </c>
      <c r="X146" s="17">
        <v>0</v>
      </c>
      <c r="Y146" s="17">
        <v>0</v>
      </c>
      <c r="Z146" s="17">
        <v>7.1162493066281298E-3</v>
      </c>
      <c r="AA146" s="17">
        <v>0</v>
      </c>
      <c r="AB146" s="17">
        <v>0</v>
      </c>
      <c r="AC146" s="17">
        <v>0</v>
      </c>
      <c r="AE146">
        <f t="array" ref="AE146">EXP(SUMPRODUCT(--B146:AC146,TRANSPOSE('Cost regression results'!$H$3:$H$30)))</f>
        <v>2469.567449128343</v>
      </c>
    </row>
    <row r="147" spans="1:31" x14ac:dyDescent="0.3">
      <c r="A147">
        <v>146</v>
      </c>
      <c r="B147" s="17">
        <v>7.8284345933791704</v>
      </c>
      <c r="C147" s="17">
        <v>0</v>
      </c>
      <c r="D147" s="17">
        <v>0</v>
      </c>
      <c r="E147" s="17">
        <v>0.29183045941143099</v>
      </c>
      <c r="F147" s="17">
        <v>0.34181122620014498</v>
      </c>
      <c r="G147" s="17">
        <v>1.2969050038682</v>
      </c>
      <c r="H147" s="17">
        <v>0.20384798726977299</v>
      </c>
      <c r="I147" s="17">
        <v>-0.18594818038567901</v>
      </c>
      <c r="J147" s="17">
        <v>0.75809890877771802</v>
      </c>
      <c r="K147" s="17">
        <v>0.35747457437514701</v>
      </c>
      <c r="L147" s="17">
        <v>0.35122831484288702</v>
      </c>
      <c r="M147" s="17">
        <v>0</v>
      </c>
      <c r="N147" s="17">
        <v>0</v>
      </c>
      <c r="O147" s="17">
        <v>0</v>
      </c>
      <c r="P147" s="17">
        <v>0.249293103788087</v>
      </c>
      <c r="Q147" s="17">
        <v>0.28320984392954102</v>
      </c>
      <c r="R147" s="17">
        <v>0</v>
      </c>
      <c r="S147" s="17">
        <v>0</v>
      </c>
      <c r="T147" s="17">
        <v>0</v>
      </c>
      <c r="U147" s="17">
        <v>0</v>
      </c>
      <c r="V147" s="17">
        <v>0.10717921191924901</v>
      </c>
      <c r="W147" s="17">
        <v>0.202421923874087</v>
      </c>
      <c r="X147" s="17">
        <v>0</v>
      </c>
      <c r="Y147" s="17">
        <v>0</v>
      </c>
      <c r="Z147" s="17">
        <v>6.1252983280129401E-3</v>
      </c>
      <c r="AA147" s="17">
        <v>0</v>
      </c>
      <c r="AB147" s="17">
        <v>0</v>
      </c>
      <c r="AC147" s="17">
        <v>0</v>
      </c>
      <c r="AE147">
        <f t="array" ref="AE147">EXP(SUMPRODUCT(--B147:AC147,TRANSPOSE('Cost regression results'!$H$3:$H$30)))</f>
        <v>2500.2521969529785</v>
      </c>
    </row>
    <row r="148" spans="1:31" x14ac:dyDescent="0.3">
      <c r="A148">
        <v>147</v>
      </c>
      <c r="B148" s="17">
        <v>7.8309152019437702</v>
      </c>
      <c r="C148" s="17">
        <v>0</v>
      </c>
      <c r="D148" s="17">
        <v>0</v>
      </c>
      <c r="E148" s="17">
        <v>0.40048822805196899</v>
      </c>
      <c r="F148" s="17">
        <v>0.32222486883108598</v>
      </c>
      <c r="G148" s="17">
        <v>1.2983668906388599</v>
      </c>
      <c r="H148" s="17">
        <v>0.222352886277635</v>
      </c>
      <c r="I148" s="17">
        <v>-8.7769404590803499E-2</v>
      </c>
      <c r="J148" s="17">
        <v>0.72977388254084796</v>
      </c>
      <c r="K148" s="17">
        <v>0.367038424372298</v>
      </c>
      <c r="L148" s="17">
        <v>0.44792023315709301</v>
      </c>
      <c r="M148" s="17">
        <v>0</v>
      </c>
      <c r="N148" s="17">
        <v>0</v>
      </c>
      <c r="O148" s="17">
        <v>0</v>
      </c>
      <c r="P148" s="17">
        <v>0.31878494646128003</v>
      </c>
      <c r="Q148" s="17">
        <v>0.25170058248271898</v>
      </c>
      <c r="R148" s="17">
        <v>0</v>
      </c>
      <c r="S148" s="17">
        <v>0</v>
      </c>
      <c r="T148" s="17">
        <v>0</v>
      </c>
      <c r="U148" s="17">
        <v>0</v>
      </c>
      <c r="V148" s="17">
        <v>5.55675261687174E-2</v>
      </c>
      <c r="W148" s="17">
        <v>0.19168780156544399</v>
      </c>
      <c r="X148" s="17">
        <v>0</v>
      </c>
      <c r="Y148" s="17">
        <v>0</v>
      </c>
      <c r="Z148" s="17">
        <v>6.0724931317366598E-3</v>
      </c>
      <c r="AA148" s="17">
        <v>0</v>
      </c>
      <c r="AB148" s="17">
        <v>0</v>
      </c>
      <c r="AC148" s="17">
        <v>0</v>
      </c>
      <c r="AE148">
        <f t="array" ref="AE148">EXP(SUMPRODUCT(--B148:AC148,TRANSPOSE('Cost regression results'!$H$3:$H$30)))</f>
        <v>2506.5546925469989</v>
      </c>
    </row>
    <row r="149" spans="1:31" x14ac:dyDescent="0.3">
      <c r="A149">
        <v>148</v>
      </c>
      <c r="B149" s="17">
        <v>7.8602137434840502</v>
      </c>
      <c r="C149" s="17">
        <v>0</v>
      </c>
      <c r="D149" s="17">
        <v>0</v>
      </c>
      <c r="E149" s="17">
        <v>0.41342990643109401</v>
      </c>
      <c r="F149" s="17">
        <v>0.27451579510520802</v>
      </c>
      <c r="G149" s="17">
        <v>1.37096973669466</v>
      </c>
      <c r="H149" s="17">
        <v>0.24111528692574799</v>
      </c>
      <c r="I149" s="17">
        <v>-0.14277784444588401</v>
      </c>
      <c r="J149" s="17">
        <v>0.71539706079584897</v>
      </c>
      <c r="K149" s="17">
        <v>0.35949822565344902</v>
      </c>
      <c r="L149" s="17">
        <v>0.37044218431294401</v>
      </c>
      <c r="M149" s="17">
        <v>0</v>
      </c>
      <c r="N149" s="17">
        <v>0</v>
      </c>
      <c r="O149" s="17">
        <v>0</v>
      </c>
      <c r="P149" s="17">
        <v>0.379491182977999</v>
      </c>
      <c r="Q149" s="17">
        <v>0.24802350898299899</v>
      </c>
      <c r="R149" s="17">
        <v>0</v>
      </c>
      <c r="S149" s="17">
        <v>0</v>
      </c>
      <c r="T149" s="17">
        <v>0</v>
      </c>
      <c r="U149" s="17">
        <v>0</v>
      </c>
      <c r="V149" s="17">
        <v>9.3528567995720804E-2</v>
      </c>
      <c r="W149" s="17">
        <v>0.159606506476314</v>
      </c>
      <c r="X149" s="17">
        <v>0</v>
      </c>
      <c r="Y149" s="17">
        <v>0</v>
      </c>
      <c r="Z149" s="17">
        <v>5.5693052947772704E-3</v>
      </c>
      <c r="AA149" s="17">
        <v>0</v>
      </c>
      <c r="AB149" s="17">
        <v>0</v>
      </c>
      <c r="AC149" s="17">
        <v>0</v>
      </c>
      <c r="AE149">
        <f t="array" ref="AE149">EXP(SUMPRODUCT(--B149:AC149,TRANSPOSE('Cost regression results'!$H$3:$H$30)))</f>
        <v>2581.9887899385612</v>
      </c>
    </row>
    <row r="150" spans="1:31" x14ac:dyDescent="0.3">
      <c r="A150">
        <v>149</v>
      </c>
      <c r="B150" s="17">
        <v>7.8524906409359598</v>
      </c>
      <c r="C150" s="17">
        <v>0</v>
      </c>
      <c r="D150" s="17">
        <v>0</v>
      </c>
      <c r="E150" s="17">
        <v>0.40215357824005599</v>
      </c>
      <c r="F150" s="17">
        <v>0.44303069907660297</v>
      </c>
      <c r="G150" s="17">
        <v>1.26359384112508</v>
      </c>
      <c r="H150" s="17">
        <v>0.18913510741532599</v>
      </c>
      <c r="I150" s="17">
        <v>-0.20091766611919301</v>
      </c>
      <c r="J150" s="17">
        <v>0.776925532471752</v>
      </c>
      <c r="K150" s="17">
        <v>0.36451919781693598</v>
      </c>
      <c r="L150" s="17">
        <v>0.347037200271479</v>
      </c>
      <c r="M150" s="17">
        <v>0</v>
      </c>
      <c r="N150" s="17">
        <v>0</v>
      </c>
      <c r="O150" s="17">
        <v>0</v>
      </c>
      <c r="P150" s="17">
        <v>0.37255168072855799</v>
      </c>
      <c r="Q150" s="17">
        <v>0.24220649434830799</v>
      </c>
      <c r="R150" s="17">
        <v>0</v>
      </c>
      <c r="S150" s="17">
        <v>0</v>
      </c>
      <c r="T150" s="17">
        <v>0</v>
      </c>
      <c r="U150" s="17">
        <v>0</v>
      </c>
      <c r="V150" s="17">
        <v>3.9738408288750901E-2</v>
      </c>
      <c r="W150" s="17">
        <v>0.17012393000180001</v>
      </c>
      <c r="X150" s="17">
        <v>0</v>
      </c>
      <c r="Y150" s="17">
        <v>0</v>
      </c>
      <c r="Z150" s="17">
        <v>6.7507249065734999E-3</v>
      </c>
      <c r="AA150" s="17">
        <v>0</v>
      </c>
      <c r="AB150" s="17">
        <v>0</v>
      </c>
      <c r="AC150" s="17">
        <v>0</v>
      </c>
      <c r="AE150">
        <f t="array" ref="AE150">EXP(SUMPRODUCT(--B150:AC150,TRANSPOSE('Cost regression results'!$H$3:$H$30)))</f>
        <v>2560.0066458396668</v>
      </c>
    </row>
    <row r="151" spans="1:31" x14ac:dyDescent="0.3">
      <c r="A151">
        <v>150</v>
      </c>
      <c r="B151" s="17">
        <v>7.8328845885412601</v>
      </c>
      <c r="C151" s="17">
        <v>0</v>
      </c>
      <c r="D151" s="17">
        <v>0</v>
      </c>
      <c r="E151" s="17">
        <v>0.31492235508114902</v>
      </c>
      <c r="F151" s="17">
        <v>0.29255125102775398</v>
      </c>
      <c r="G151" s="17">
        <v>1.36690122365255</v>
      </c>
      <c r="H151" s="17">
        <v>0.26387038331384199</v>
      </c>
      <c r="I151" s="17">
        <v>-0.21330080481418101</v>
      </c>
      <c r="J151" s="17">
        <v>0.65666439850613201</v>
      </c>
      <c r="K151" s="17">
        <v>0.39687709875486199</v>
      </c>
      <c r="L151" s="17">
        <v>0.38704375362494398</v>
      </c>
      <c r="M151" s="17">
        <v>0</v>
      </c>
      <c r="N151" s="17">
        <v>0</v>
      </c>
      <c r="O151" s="17">
        <v>0</v>
      </c>
      <c r="P151" s="17">
        <v>0.10096416197619799</v>
      </c>
      <c r="Q151" s="17">
        <v>0.218754554815144</v>
      </c>
      <c r="R151" s="17">
        <v>0</v>
      </c>
      <c r="S151" s="17">
        <v>0</v>
      </c>
      <c r="T151" s="17">
        <v>0</v>
      </c>
      <c r="U151" s="17">
        <v>0</v>
      </c>
      <c r="V151" s="17">
        <v>0.12119552342949499</v>
      </c>
      <c r="W151" s="17">
        <v>0.16956557359743599</v>
      </c>
      <c r="X151" s="17">
        <v>0</v>
      </c>
      <c r="Y151" s="17">
        <v>0</v>
      </c>
      <c r="Z151" s="17">
        <v>6.7686745566695296E-3</v>
      </c>
      <c r="AA151" s="17">
        <v>0</v>
      </c>
      <c r="AB151" s="17">
        <v>0</v>
      </c>
      <c r="AC151" s="17">
        <v>0</v>
      </c>
      <c r="AE151">
        <f t="array" ref="AE151">EXP(SUMPRODUCT(--B151:AC151,TRANSPOSE('Cost regression results'!$H$3:$H$30)))</f>
        <v>2510.2723101770739</v>
      </c>
    </row>
    <row r="152" spans="1:31" x14ac:dyDescent="0.3">
      <c r="A152">
        <v>151</v>
      </c>
      <c r="B152" s="17">
        <v>7.8061257653326104</v>
      </c>
      <c r="C152" s="17">
        <v>0</v>
      </c>
      <c r="D152" s="17">
        <v>0</v>
      </c>
      <c r="E152" s="17">
        <v>0.32780602891080601</v>
      </c>
      <c r="F152" s="17">
        <v>0.33981869789882302</v>
      </c>
      <c r="G152" s="17">
        <v>1.42642650873675</v>
      </c>
      <c r="H152" s="17">
        <v>0.23987137256712401</v>
      </c>
      <c r="I152" s="17">
        <v>-0.20140701314835499</v>
      </c>
      <c r="J152" s="17">
        <v>0.75711160787420595</v>
      </c>
      <c r="K152" s="17">
        <v>0.27371050002498198</v>
      </c>
      <c r="L152" s="17">
        <v>0.28769697171747</v>
      </c>
      <c r="M152" s="17">
        <v>0</v>
      </c>
      <c r="N152" s="17">
        <v>0</v>
      </c>
      <c r="O152" s="17">
        <v>0</v>
      </c>
      <c r="P152" s="17">
        <v>0.255825031473492</v>
      </c>
      <c r="Q152" s="17">
        <v>0.24479920374088701</v>
      </c>
      <c r="R152" s="17">
        <v>0</v>
      </c>
      <c r="S152" s="17">
        <v>0</v>
      </c>
      <c r="T152" s="17">
        <v>0</v>
      </c>
      <c r="U152" s="17">
        <v>0</v>
      </c>
      <c r="V152" s="17">
        <v>8.6969907192303395E-2</v>
      </c>
      <c r="W152" s="17">
        <v>0.25667140123001903</v>
      </c>
      <c r="X152" s="17">
        <v>0</v>
      </c>
      <c r="Y152" s="17">
        <v>0</v>
      </c>
      <c r="Z152" s="17">
        <v>6.5243859966410004E-3</v>
      </c>
      <c r="AA152" s="17">
        <v>0</v>
      </c>
      <c r="AB152" s="17">
        <v>0</v>
      </c>
      <c r="AC152" s="17">
        <v>0</v>
      </c>
      <c r="AE152">
        <f t="array" ref="AE152">EXP(SUMPRODUCT(--B152:AC152,TRANSPOSE('Cost regression results'!$H$3:$H$30)))</f>
        <v>2444.4090983528868</v>
      </c>
    </row>
    <row r="153" spans="1:31" x14ac:dyDescent="0.3">
      <c r="A153">
        <v>152</v>
      </c>
      <c r="B153" s="17">
        <v>7.8304566954746599</v>
      </c>
      <c r="C153" s="17">
        <v>0</v>
      </c>
      <c r="D153" s="17">
        <v>0</v>
      </c>
      <c r="E153" s="17">
        <v>0.44845611496847598</v>
      </c>
      <c r="F153" s="17">
        <v>0.33447610924249599</v>
      </c>
      <c r="G153" s="17">
        <v>1.32048667660625</v>
      </c>
      <c r="H153" s="17">
        <v>0.22582166139736101</v>
      </c>
      <c r="I153" s="17">
        <v>-0.21032949130784701</v>
      </c>
      <c r="J153" s="17">
        <v>0.72241699379889202</v>
      </c>
      <c r="K153" s="17">
        <v>0.38301350312322002</v>
      </c>
      <c r="L153" s="17">
        <v>0.36625297794473699</v>
      </c>
      <c r="M153" s="17">
        <v>0</v>
      </c>
      <c r="N153" s="17">
        <v>0</v>
      </c>
      <c r="O153" s="17">
        <v>0</v>
      </c>
      <c r="P153" s="17">
        <v>0.33398741013047401</v>
      </c>
      <c r="Q153" s="17">
        <v>0.198490329794692</v>
      </c>
      <c r="R153" s="17">
        <v>0</v>
      </c>
      <c r="S153" s="17">
        <v>0</v>
      </c>
      <c r="T153" s="17">
        <v>0</v>
      </c>
      <c r="U153" s="17">
        <v>0</v>
      </c>
      <c r="V153" s="17">
        <v>5.4842102650094302E-2</v>
      </c>
      <c r="W153" s="17">
        <v>0.21114629786738801</v>
      </c>
      <c r="X153" s="17">
        <v>0</v>
      </c>
      <c r="Y153" s="17">
        <v>0</v>
      </c>
      <c r="Z153" s="17">
        <v>6.4413075060099096E-3</v>
      </c>
      <c r="AA153" s="17">
        <v>0</v>
      </c>
      <c r="AB153" s="17">
        <v>0</v>
      </c>
      <c r="AC153" s="17">
        <v>0</v>
      </c>
      <c r="AE153">
        <f t="array" ref="AE153">EXP(SUMPRODUCT(--B153:AC153,TRANSPOSE('Cost regression results'!$H$3:$H$30)))</f>
        <v>2504.7589471860665</v>
      </c>
    </row>
    <row r="154" spans="1:31" x14ac:dyDescent="0.3">
      <c r="A154">
        <v>153</v>
      </c>
      <c r="B154" s="17">
        <v>7.8151361984291601</v>
      </c>
      <c r="C154" s="17">
        <v>0</v>
      </c>
      <c r="D154" s="17">
        <v>0</v>
      </c>
      <c r="E154" s="17">
        <v>0.50649955493662802</v>
      </c>
      <c r="F154" s="17">
        <v>0.333326536603058</v>
      </c>
      <c r="G154" s="17">
        <v>1.39437194503143</v>
      </c>
      <c r="H154" s="17">
        <v>0.231761975574486</v>
      </c>
      <c r="I154" s="17">
        <v>-0.19370524653302801</v>
      </c>
      <c r="J154" s="17">
        <v>0.75484523056487196</v>
      </c>
      <c r="K154" s="17">
        <v>0.35712008359798397</v>
      </c>
      <c r="L154" s="17">
        <v>0.33949656267949402</v>
      </c>
      <c r="M154" s="17">
        <v>0</v>
      </c>
      <c r="N154" s="17">
        <v>0</v>
      </c>
      <c r="O154" s="17">
        <v>0</v>
      </c>
      <c r="P154" s="17">
        <v>0.227422243425322</v>
      </c>
      <c r="Q154" s="17">
        <v>0.206353583055918</v>
      </c>
      <c r="R154" s="17">
        <v>0</v>
      </c>
      <c r="S154" s="17">
        <v>0</v>
      </c>
      <c r="T154" s="17">
        <v>0</v>
      </c>
      <c r="U154" s="17">
        <v>0</v>
      </c>
      <c r="V154" s="17">
        <v>6.6445907791621101E-2</v>
      </c>
      <c r="W154" s="17">
        <v>0.26141429832345198</v>
      </c>
      <c r="X154" s="17">
        <v>0</v>
      </c>
      <c r="Y154" s="17">
        <v>0</v>
      </c>
      <c r="Z154" s="17">
        <v>3.3096572001557298E-3</v>
      </c>
      <c r="AA154" s="17">
        <v>0</v>
      </c>
      <c r="AB154" s="17">
        <v>0</v>
      </c>
      <c r="AC154" s="17">
        <v>0</v>
      </c>
      <c r="AE154">
        <f t="array" ref="AE154">EXP(SUMPRODUCT(--B154:AC154,TRANSPOSE('Cost regression results'!$H$3:$H$30)))</f>
        <v>2472.0905258314633</v>
      </c>
    </row>
    <row r="155" spans="1:31" x14ac:dyDescent="0.3">
      <c r="A155">
        <v>154</v>
      </c>
      <c r="B155" s="17">
        <v>7.8313403706273901</v>
      </c>
      <c r="C155" s="17">
        <v>0</v>
      </c>
      <c r="D155" s="17">
        <v>0</v>
      </c>
      <c r="E155" s="17">
        <v>0.42026393452771899</v>
      </c>
      <c r="F155" s="17">
        <v>0.389257032799807</v>
      </c>
      <c r="G155" s="17">
        <v>1.3269576272104699</v>
      </c>
      <c r="H155" s="17">
        <v>0.17085044688888101</v>
      </c>
      <c r="I155" s="17">
        <v>-0.24178305854325999</v>
      </c>
      <c r="J155" s="17">
        <v>0.75935960730442598</v>
      </c>
      <c r="K155" s="17">
        <v>0.46668065358002098</v>
      </c>
      <c r="L155" s="17">
        <v>0.40808451559797199</v>
      </c>
      <c r="M155" s="17">
        <v>0</v>
      </c>
      <c r="N155" s="17">
        <v>0</v>
      </c>
      <c r="O155" s="17">
        <v>0</v>
      </c>
      <c r="P155" s="17">
        <v>0.21840764923088801</v>
      </c>
      <c r="Q155" s="17">
        <v>0.28103018282686698</v>
      </c>
      <c r="R155" s="17">
        <v>0</v>
      </c>
      <c r="S155" s="17">
        <v>0</v>
      </c>
      <c r="T155" s="17">
        <v>0</v>
      </c>
      <c r="U155" s="17">
        <v>0</v>
      </c>
      <c r="V155" s="17">
        <v>5.8607370941492397E-2</v>
      </c>
      <c r="W155" s="17">
        <v>0.138297804659195</v>
      </c>
      <c r="X155" s="17">
        <v>0</v>
      </c>
      <c r="Y155" s="17">
        <v>0</v>
      </c>
      <c r="Z155" s="17">
        <v>5.4038455345352702E-3</v>
      </c>
      <c r="AA155" s="17">
        <v>0</v>
      </c>
      <c r="AB155" s="17">
        <v>0</v>
      </c>
      <c r="AC155" s="17">
        <v>0</v>
      </c>
      <c r="AE155">
        <f t="array" ref="AE155">EXP(SUMPRODUCT(--B155:AC155,TRANSPOSE('Cost regression results'!$H$3:$H$30)))</f>
        <v>2508.7946025662768</v>
      </c>
    </row>
    <row r="156" spans="1:31" x14ac:dyDescent="0.3">
      <c r="A156">
        <v>155</v>
      </c>
      <c r="B156" s="17">
        <v>7.8346240207053999</v>
      </c>
      <c r="C156" s="17">
        <v>0</v>
      </c>
      <c r="D156" s="17">
        <v>0</v>
      </c>
      <c r="E156" s="17">
        <v>0.42947844597131801</v>
      </c>
      <c r="F156" s="17">
        <v>0.37353785175785098</v>
      </c>
      <c r="G156" s="17">
        <v>1.4671690251063101</v>
      </c>
      <c r="H156" s="17">
        <v>0.288021945781119</v>
      </c>
      <c r="I156" s="17">
        <v>-0.28232312437829099</v>
      </c>
      <c r="J156" s="17">
        <v>0.71327507424321701</v>
      </c>
      <c r="K156" s="17">
        <v>0.45226801627846103</v>
      </c>
      <c r="L156" s="17">
        <v>0.31529340791715199</v>
      </c>
      <c r="M156" s="17">
        <v>0</v>
      </c>
      <c r="N156" s="17">
        <v>0</v>
      </c>
      <c r="O156" s="17">
        <v>0</v>
      </c>
      <c r="P156" s="17">
        <v>0.413749461086379</v>
      </c>
      <c r="Q156" s="17">
        <v>0.25204099472861602</v>
      </c>
      <c r="R156" s="17">
        <v>0</v>
      </c>
      <c r="S156" s="17">
        <v>0</v>
      </c>
      <c r="T156" s="17">
        <v>0</v>
      </c>
      <c r="U156" s="17">
        <v>0</v>
      </c>
      <c r="V156" s="17">
        <v>7.3024931139491697E-2</v>
      </c>
      <c r="W156" s="17">
        <v>0.256417799679105</v>
      </c>
      <c r="X156" s="17">
        <v>0</v>
      </c>
      <c r="Y156" s="17">
        <v>0</v>
      </c>
      <c r="Z156" s="17">
        <v>4.9476232003851902E-3</v>
      </c>
      <c r="AA156" s="17">
        <v>0</v>
      </c>
      <c r="AB156" s="17">
        <v>0</v>
      </c>
      <c r="AC156" s="17">
        <v>0</v>
      </c>
      <c r="AE156">
        <f t="array" ref="AE156">EXP(SUMPRODUCT(--B156:AC156,TRANSPOSE('Cost regression results'!$H$3:$H$30)))</f>
        <v>2517.8501075711929</v>
      </c>
    </row>
    <row r="157" spans="1:31" x14ac:dyDescent="0.3">
      <c r="A157">
        <v>156</v>
      </c>
      <c r="B157" s="17">
        <v>7.8317748966863698</v>
      </c>
      <c r="C157" s="17">
        <v>0</v>
      </c>
      <c r="D157" s="17">
        <v>0</v>
      </c>
      <c r="E157" s="17">
        <v>0.39121690930625502</v>
      </c>
      <c r="F157" s="17">
        <v>0.386734432195113</v>
      </c>
      <c r="G157" s="17">
        <v>1.3205887217459</v>
      </c>
      <c r="H157" s="17">
        <v>0.18239203226595599</v>
      </c>
      <c r="I157" s="17">
        <v>-0.19432664402059799</v>
      </c>
      <c r="J157" s="17">
        <v>0.73792744262075305</v>
      </c>
      <c r="K157" s="17">
        <v>0.381214312581871</v>
      </c>
      <c r="L157" s="17">
        <v>0.33087098131860998</v>
      </c>
      <c r="M157" s="17">
        <v>0</v>
      </c>
      <c r="N157" s="17">
        <v>0</v>
      </c>
      <c r="O157" s="17">
        <v>0</v>
      </c>
      <c r="P157" s="17">
        <v>0.40842329773859398</v>
      </c>
      <c r="Q157" s="17">
        <v>0.244681573497396</v>
      </c>
      <c r="R157" s="17">
        <v>0</v>
      </c>
      <c r="S157" s="17">
        <v>0</v>
      </c>
      <c r="T157" s="17">
        <v>0</v>
      </c>
      <c r="U157" s="17">
        <v>0</v>
      </c>
      <c r="V157" s="17">
        <v>8.3818654034777396E-2</v>
      </c>
      <c r="W157" s="17">
        <v>0.186604211864562</v>
      </c>
      <c r="X157" s="17">
        <v>0</v>
      </c>
      <c r="Y157" s="17">
        <v>0</v>
      </c>
      <c r="Z157" s="17">
        <v>4.8581118922342102E-3</v>
      </c>
      <c r="AA157" s="17">
        <v>0</v>
      </c>
      <c r="AB157" s="17">
        <v>0</v>
      </c>
      <c r="AC157" s="17">
        <v>0</v>
      </c>
      <c r="AE157">
        <f t="array" ref="AE157">EXP(SUMPRODUCT(--B157:AC157,TRANSPOSE('Cost regression results'!$H$3:$H$30)))</f>
        <v>2510.8439693097853</v>
      </c>
    </row>
    <row r="158" spans="1:31" x14ac:dyDescent="0.3">
      <c r="A158">
        <v>157</v>
      </c>
      <c r="B158" s="17">
        <v>7.84245977614564</v>
      </c>
      <c r="C158" s="17">
        <v>0</v>
      </c>
      <c r="D158" s="17">
        <v>0</v>
      </c>
      <c r="E158" s="17">
        <v>0.413185205920228</v>
      </c>
      <c r="F158" s="17">
        <v>0.34882246884726698</v>
      </c>
      <c r="G158" s="17">
        <v>1.3447391009185901</v>
      </c>
      <c r="H158" s="17">
        <v>0.17486677650805099</v>
      </c>
      <c r="I158" s="17">
        <v>-0.195011188608715</v>
      </c>
      <c r="J158" s="17">
        <v>0.63194348629904495</v>
      </c>
      <c r="K158" s="17">
        <v>0.29381698919972299</v>
      </c>
      <c r="L158" s="17">
        <v>0.25189373283628202</v>
      </c>
      <c r="M158" s="17">
        <v>0</v>
      </c>
      <c r="N158" s="17">
        <v>0</v>
      </c>
      <c r="O158" s="17">
        <v>0</v>
      </c>
      <c r="P158" s="17">
        <v>0.37562900713548297</v>
      </c>
      <c r="Q158" s="17">
        <v>0.19394544714944201</v>
      </c>
      <c r="R158" s="17">
        <v>0</v>
      </c>
      <c r="S158" s="17">
        <v>0</v>
      </c>
      <c r="T158" s="17">
        <v>0</v>
      </c>
      <c r="U158" s="17">
        <v>0</v>
      </c>
      <c r="V158" s="17">
        <v>9.9341926423346993E-2</v>
      </c>
      <c r="W158" s="17">
        <v>0.259941525185866</v>
      </c>
      <c r="X158" s="17">
        <v>0</v>
      </c>
      <c r="Y158" s="17">
        <v>0</v>
      </c>
      <c r="Z158" s="17">
        <v>6.8485544618081696E-3</v>
      </c>
      <c r="AA158" s="17">
        <v>0</v>
      </c>
      <c r="AB158" s="17">
        <v>0</v>
      </c>
      <c r="AC158" s="17">
        <v>0</v>
      </c>
      <c r="AE158">
        <f t="array" ref="AE158">EXP(SUMPRODUCT(--B158:AC158,TRANSPOSE('Cost regression results'!$H$3:$H$30)))</f>
        <v>2534.2823721076938</v>
      </c>
    </row>
    <row r="159" spans="1:31" x14ac:dyDescent="0.3">
      <c r="A159">
        <v>158</v>
      </c>
      <c r="B159" s="17">
        <v>7.8577067686669899</v>
      </c>
      <c r="C159" s="17">
        <v>0</v>
      </c>
      <c r="D159" s="17">
        <v>0</v>
      </c>
      <c r="E159" s="17">
        <v>0.25411755514488199</v>
      </c>
      <c r="F159" s="17">
        <v>0.36713138833905401</v>
      </c>
      <c r="G159" s="17">
        <v>1.39732082952048</v>
      </c>
      <c r="H159" s="17">
        <v>0.184621808507903</v>
      </c>
      <c r="I159" s="17">
        <v>-0.291156313183625</v>
      </c>
      <c r="J159" s="17">
        <v>0.65817723549471097</v>
      </c>
      <c r="K159" s="17">
        <v>0.36261669130038698</v>
      </c>
      <c r="L159" s="17">
        <v>0.30064348721974299</v>
      </c>
      <c r="M159" s="17">
        <v>0</v>
      </c>
      <c r="N159" s="17">
        <v>0</v>
      </c>
      <c r="O159" s="17">
        <v>0</v>
      </c>
      <c r="P159" s="17">
        <v>0.228373578239502</v>
      </c>
      <c r="Q159" s="17">
        <v>0.24443600500808599</v>
      </c>
      <c r="R159" s="17">
        <v>0</v>
      </c>
      <c r="S159" s="17">
        <v>0</v>
      </c>
      <c r="T159" s="17">
        <v>0</v>
      </c>
      <c r="U159" s="17">
        <v>0</v>
      </c>
      <c r="V159" s="17">
        <v>7.3019852852341902E-2</v>
      </c>
      <c r="W159" s="17">
        <v>0.218434479680368</v>
      </c>
      <c r="X159" s="17">
        <v>0</v>
      </c>
      <c r="Y159" s="17">
        <v>0</v>
      </c>
      <c r="Z159" s="17">
        <v>8.9178831711575791E-3</v>
      </c>
      <c r="AA159" s="17">
        <v>0</v>
      </c>
      <c r="AB159" s="17">
        <v>0</v>
      </c>
      <c r="AC159" s="17">
        <v>0</v>
      </c>
      <c r="AE159">
        <f t="array" ref="AE159">EXP(SUMPRODUCT(--B159:AC159,TRANSPOSE('Cost regression results'!$H$3:$H$30)))</f>
        <v>2569.4939463034043</v>
      </c>
    </row>
    <row r="160" spans="1:31" x14ac:dyDescent="0.3">
      <c r="A160">
        <v>159</v>
      </c>
      <c r="B160" s="17">
        <v>7.8128305850919801</v>
      </c>
      <c r="C160" s="17">
        <v>0</v>
      </c>
      <c r="D160" s="17">
        <v>0</v>
      </c>
      <c r="E160" s="17">
        <v>0.33518550620505</v>
      </c>
      <c r="F160" s="17">
        <v>0.38403108239122102</v>
      </c>
      <c r="G160" s="17">
        <v>1.27730603396689</v>
      </c>
      <c r="H160" s="17">
        <v>0.20366864493369699</v>
      </c>
      <c r="I160" s="17">
        <v>-0.209004301824053</v>
      </c>
      <c r="J160" s="17">
        <v>0.74431129519615802</v>
      </c>
      <c r="K160" s="17">
        <v>0.42732751981550698</v>
      </c>
      <c r="L160" s="17">
        <v>0.33509562665553599</v>
      </c>
      <c r="M160" s="17">
        <v>0</v>
      </c>
      <c r="N160" s="17">
        <v>0</v>
      </c>
      <c r="O160" s="17">
        <v>0</v>
      </c>
      <c r="P160" s="17">
        <v>0.43499718185219</v>
      </c>
      <c r="Q160" s="17">
        <v>0.25770517182311797</v>
      </c>
      <c r="R160" s="17">
        <v>0</v>
      </c>
      <c r="S160" s="17">
        <v>0</v>
      </c>
      <c r="T160" s="17">
        <v>0</v>
      </c>
      <c r="U160" s="17">
        <v>0</v>
      </c>
      <c r="V160" s="17">
        <v>0.11766254382312601</v>
      </c>
      <c r="W160" s="17">
        <v>0.23865202963394599</v>
      </c>
      <c r="X160" s="17">
        <v>0</v>
      </c>
      <c r="Y160" s="17">
        <v>0</v>
      </c>
      <c r="Z160" s="17">
        <v>4.8782820419221301E-3</v>
      </c>
      <c r="AA160" s="17">
        <v>0</v>
      </c>
      <c r="AB160" s="17">
        <v>0</v>
      </c>
      <c r="AC160" s="17">
        <v>0</v>
      </c>
      <c r="AE160">
        <f t="array" ref="AE160">EXP(SUMPRODUCT(--B160:AC160,TRANSPOSE('Cost regression results'!$H$3:$H$30)))</f>
        <v>2463.6906962696635</v>
      </c>
    </row>
    <row r="161" spans="1:31" x14ac:dyDescent="0.3">
      <c r="A161">
        <v>160</v>
      </c>
      <c r="B161" s="17">
        <v>7.8399539544682302</v>
      </c>
      <c r="C161" s="17">
        <v>0</v>
      </c>
      <c r="D161" s="17">
        <v>0</v>
      </c>
      <c r="E161" s="17">
        <v>0.36928141668931302</v>
      </c>
      <c r="F161" s="17">
        <v>0.348062738825689</v>
      </c>
      <c r="G161" s="17">
        <v>1.3243519601323701</v>
      </c>
      <c r="H161" s="17">
        <v>0.22660791451731199</v>
      </c>
      <c r="I161" s="17">
        <v>-0.198624838542374</v>
      </c>
      <c r="J161" s="17">
        <v>0.77410764857570702</v>
      </c>
      <c r="K161" s="17">
        <v>0.295954269702983</v>
      </c>
      <c r="L161" s="17">
        <v>0.27809048984856999</v>
      </c>
      <c r="M161" s="17">
        <v>0</v>
      </c>
      <c r="N161" s="17">
        <v>0</v>
      </c>
      <c r="O161" s="17">
        <v>0</v>
      </c>
      <c r="P161" s="17">
        <v>0.31646997281921102</v>
      </c>
      <c r="Q161" s="17">
        <v>0.26031894980824</v>
      </c>
      <c r="R161" s="17">
        <v>0</v>
      </c>
      <c r="S161" s="17">
        <v>0</v>
      </c>
      <c r="T161" s="17">
        <v>0</v>
      </c>
      <c r="U161" s="17">
        <v>0</v>
      </c>
      <c r="V161" s="17">
        <v>9.5274027930498606E-2</v>
      </c>
      <c r="W161" s="17">
        <v>0.177829362189068</v>
      </c>
      <c r="X161" s="17">
        <v>0</v>
      </c>
      <c r="Y161" s="17">
        <v>0</v>
      </c>
      <c r="Z161" s="17">
        <v>7.0101208205302201E-3</v>
      </c>
      <c r="AA161" s="17">
        <v>0</v>
      </c>
      <c r="AB161" s="17">
        <v>0</v>
      </c>
      <c r="AC161" s="17">
        <v>0</v>
      </c>
      <c r="AE161">
        <f t="array" ref="AE161">EXP(SUMPRODUCT(--B161:AC161,TRANSPOSE('Cost regression results'!$H$3:$H$30)))</f>
        <v>2527.6539774605899</v>
      </c>
    </row>
    <row r="162" spans="1:31" x14ac:dyDescent="0.3">
      <c r="A162">
        <v>161</v>
      </c>
      <c r="B162" s="17">
        <v>7.8435120925483703</v>
      </c>
      <c r="C162" s="17">
        <v>0</v>
      </c>
      <c r="D162" s="17">
        <v>0</v>
      </c>
      <c r="E162" s="17">
        <v>0.43693522069816598</v>
      </c>
      <c r="F162" s="17">
        <v>0.31223263072506502</v>
      </c>
      <c r="G162" s="17">
        <v>1.4066729135317499</v>
      </c>
      <c r="H162" s="17">
        <v>0.279435545041755</v>
      </c>
      <c r="I162" s="17">
        <v>-0.22744639858228699</v>
      </c>
      <c r="J162" s="17">
        <v>0.652970299798595</v>
      </c>
      <c r="K162" s="17">
        <v>0.40883776753781098</v>
      </c>
      <c r="L162" s="17">
        <v>0.32445478152609702</v>
      </c>
      <c r="M162" s="17">
        <v>0</v>
      </c>
      <c r="N162" s="17">
        <v>0</v>
      </c>
      <c r="O162" s="17">
        <v>0</v>
      </c>
      <c r="P162" s="17">
        <v>0.36739187156312703</v>
      </c>
      <c r="Q162" s="17">
        <v>0.28311053519159701</v>
      </c>
      <c r="R162" s="17">
        <v>0</v>
      </c>
      <c r="S162" s="17">
        <v>0</v>
      </c>
      <c r="T162" s="17">
        <v>0</v>
      </c>
      <c r="U162" s="17">
        <v>0</v>
      </c>
      <c r="V162" s="17">
        <v>9.1406420932661603E-2</v>
      </c>
      <c r="W162" s="17">
        <v>0.20518873152466399</v>
      </c>
      <c r="X162" s="17">
        <v>0</v>
      </c>
      <c r="Y162" s="17">
        <v>0</v>
      </c>
      <c r="Z162" s="17">
        <v>7.2789470893644898E-3</v>
      </c>
      <c r="AA162" s="17">
        <v>0</v>
      </c>
      <c r="AB162" s="17">
        <v>0</v>
      </c>
      <c r="AC162" s="17">
        <v>0</v>
      </c>
      <c r="AE162">
        <f t="array" ref="AE162">EXP(SUMPRODUCT(--B162:AC162,TRANSPOSE('Cost regression results'!$H$3:$H$30)))</f>
        <v>2536.1864384296146</v>
      </c>
    </row>
    <row r="163" spans="1:31" x14ac:dyDescent="0.3">
      <c r="A163">
        <v>162</v>
      </c>
      <c r="B163" s="17">
        <v>7.8657812645696801</v>
      </c>
      <c r="C163" s="17">
        <v>0</v>
      </c>
      <c r="D163" s="17">
        <v>0</v>
      </c>
      <c r="E163" s="17">
        <v>0.35820747546663601</v>
      </c>
      <c r="F163" s="17">
        <v>0.36470901229810598</v>
      </c>
      <c r="G163" s="17">
        <v>1.4467686550483201</v>
      </c>
      <c r="H163" s="17">
        <v>0.243430496342526</v>
      </c>
      <c r="I163" s="17">
        <v>-0.21047965464346399</v>
      </c>
      <c r="J163" s="17">
        <v>0.74870553809545803</v>
      </c>
      <c r="K163" s="17">
        <v>0.35768872735018298</v>
      </c>
      <c r="L163" s="17">
        <v>0.35915938639048101</v>
      </c>
      <c r="M163" s="17">
        <v>0</v>
      </c>
      <c r="N163" s="17">
        <v>0</v>
      </c>
      <c r="O163" s="17">
        <v>0</v>
      </c>
      <c r="P163" s="17">
        <v>0.249548186425878</v>
      </c>
      <c r="Q163" s="17">
        <v>0.23639256213597801</v>
      </c>
      <c r="R163" s="17">
        <v>0</v>
      </c>
      <c r="S163" s="17">
        <v>0</v>
      </c>
      <c r="T163" s="17">
        <v>0</v>
      </c>
      <c r="U163" s="17">
        <v>0</v>
      </c>
      <c r="V163" s="17">
        <v>7.0147679449148903E-2</v>
      </c>
      <c r="W163" s="17">
        <v>0.252971551381377</v>
      </c>
      <c r="X163" s="17">
        <v>0</v>
      </c>
      <c r="Y163" s="17">
        <v>0</v>
      </c>
      <c r="Z163" s="17">
        <v>5.2459004446213896E-3</v>
      </c>
      <c r="AA163" s="17">
        <v>0</v>
      </c>
      <c r="AB163" s="17">
        <v>0</v>
      </c>
      <c r="AC163" s="17">
        <v>0</v>
      </c>
      <c r="AE163">
        <f t="array" ref="AE163">EXP(SUMPRODUCT(--B163:AC163,TRANSPOSE('Cost regression results'!$H$3:$H$30)))</f>
        <v>2596.9920079933227</v>
      </c>
    </row>
    <row r="164" spans="1:31" x14ac:dyDescent="0.3">
      <c r="A164">
        <v>163</v>
      </c>
      <c r="B164" s="17">
        <v>7.84478820578616</v>
      </c>
      <c r="C164" s="17">
        <v>0</v>
      </c>
      <c r="D164" s="17">
        <v>0</v>
      </c>
      <c r="E164" s="17">
        <v>0.27716130284218399</v>
      </c>
      <c r="F164" s="17">
        <v>0.30513258102942997</v>
      </c>
      <c r="G164" s="17">
        <v>1.4244303625753101</v>
      </c>
      <c r="H164" s="17">
        <v>0.223164428887933</v>
      </c>
      <c r="I164" s="17">
        <v>-0.17753871844635799</v>
      </c>
      <c r="J164" s="17">
        <v>0.79949418468729005</v>
      </c>
      <c r="K164" s="17">
        <v>0.35775735933112301</v>
      </c>
      <c r="L164" s="17">
        <v>0.306367847655659</v>
      </c>
      <c r="M164" s="17">
        <v>0</v>
      </c>
      <c r="N164" s="17">
        <v>0</v>
      </c>
      <c r="O164" s="17">
        <v>0</v>
      </c>
      <c r="P164" s="17">
        <v>0.2046303794181</v>
      </c>
      <c r="Q164" s="17">
        <v>0.226361821300543</v>
      </c>
      <c r="R164" s="17">
        <v>0</v>
      </c>
      <c r="S164" s="17">
        <v>0</v>
      </c>
      <c r="T164" s="17">
        <v>0</v>
      </c>
      <c r="U164" s="17">
        <v>0</v>
      </c>
      <c r="V164" s="17">
        <v>5.7872116011621601E-2</v>
      </c>
      <c r="W164" s="17">
        <v>0.15659635244487999</v>
      </c>
      <c r="X164" s="17">
        <v>0</v>
      </c>
      <c r="Y164" s="17">
        <v>0</v>
      </c>
      <c r="Z164" s="17">
        <v>6.9377933788877504E-3</v>
      </c>
      <c r="AA164" s="17">
        <v>0</v>
      </c>
      <c r="AB164" s="17">
        <v>0</v>
      </c>
      <c r="AC164" s="17">
        <v>0</v>
      </c>
      <c r="AE164">
        <f t="array" ref="AE164">EXP(SUMPRODUCT(--B164:AC164,TRANSPOSE('Cost regression results'!$H$3:$H$30)))</f>
        <v>2540.0314718321993</v>
      </c>
    </row>
    <row r="165" spans="1:31" x14ac:dyDescent="0.3">
      <c r="A165">
        <v>164</v>
      </c>
      <c r="B165" s="17">
        <v>7.8198319676629202</v>
      </c>
      <c r="C165" s="17">
        <v>0</v>
      </c>
      <c r="D165" s="17">
        <v>0</v>
      </c>
      <c r="E165" s="17">
        <v>0.34718135895094798</v>
      </c>
      <c r="F165" s="17">
        <v>0.33232995597155501</v>
      </c>
      <c r="G165" s="17">
        <v>1.40265615569935</v>
      </c>
      <c r="H165" s="17">
        <v>0.24130355199807901</v>
      </c>
      <c r="I165" s="17">
        <v>-0.21325041192938099</v>
      </c>
      <c r="J165" s="17">
        <v>0.72530292440535304</v>
      </c>
      <c r="K165" s="17">
        <v>0.40499633323282402</v>
      </c>
      <c r="L165" s="17">
        <v>0.35901380394278598</v>
      </c>
      <c r="M165" s="17">
        <v>0</v>
      </c>
      <c r="N165" s="17">
        <v>0</v>
      </c>
      <c r="O165" s="17">
        <v>0</v>
      </c>
      <c r="P165" s="17">
        <v>0.31577469972795502</v>
      </c>
      <c r="Q165" s="17">
        <v>0.22948163205539901</v>
      </c>
      <c r="R165" s="17">
        <v>0</v>
      </c>
      <c r="S165" s="17">
        <v>0</v>
      </c>
      <c r="T165" s="17">
        <v>0</v>
      </c>
      <c r="U165" s="17">
        <v>0</v>
      </c>
      <c r="V165" s="17">
        <v>9.7961813601133596E-2</v>
      </c>
      <c r="W165" s="17">
        <v>0.124959979406931</v>
      </c>
      <c r="X165" s="17">
        <v>0</v>
      </c>
      <c r="Y165" s="17">
        <v>0</v>
      </c>
      <c r="Z165" s="17">
        <v>6.0960307654396497E-3</v>
      </c>
      <c r="AA165" s="17">
        <v>0</v>
      </c>
      <c r="AB165" s="17">
        <v>0</v>
      </c>
      <c r="AC165" s="17">
        <v>0</v>
      </c>
      <c r="AE165">
        <f t="array" ref="AE165">EXP(SUMPRODUCT(--B165:AC165,TRANSPOSE('Cost regression results'!$H$3:$H$30)))</f>
        <v>2478.8864993322595</v>
      </c>
    </row>
    <row r="166" spans="1:31" x14ac:dyDescent="0.3">
      <c r="A166">
        <v>165</v>
      </c>
      <c r="B166" s="17">
        <v>7.8226923555655601</v>
      </c>
      <c r="C166" s="17">
        <v>0</v>
      </c>
      <c r="D166" s="17">
        <v>0</v>
      </c>
      <c r="E166" s="17">
        <v>0.38727459045005003</v>
      </c>
      <c r="F166" s="17">
        <v>0.32281004943691799</v>
      </c>
      <c r="G166" s="17">
        <v>1.3518092075097501</v>
      </c>
      <c r="H166" s="17">
        <v>0.26822612419632302</v>
      </c>
      <c r="I166" s="17">
        <v>-0.139164580386308</v>
      </c>
      <c r="J166" s="17">
        <v>0.70348409147422597</v>
      </c>
      <c r="K166" s="17">
        <v>0.27600970516282503</v>
      </c>
      <c r="L166" s="17">
        <v>0.28761077174107802</v>
      </c>
      <c r="M166" s="17">
        <v>0</v>
      </c>
      <c r="N166" s="17">
        <v>0</v>
      </c>
      <c r="O166" s="17">
        <v>0</v>
      </c>
      <c r="P166" s="17">
        <v>0.50794100192133795</v>
      </c>
      <c r="Q166" s="17">
        <v>0.30106759974049402</v>
      </c>
      <c r="R166" s="17">
        <v>0</v>
      </c>
      <c r="S166" s="17">
        <v>0</v>
      </c>
      <c r="T166" s="17">
        <v>0</v>
      </c>
      <c r="U166" s="17">
        <v>0</v>
      </c>
      <c r="V166" s="17">
        <v>0.108146289964571</v>
      </c>
      <c r="W166" s="17">
        <v>0.14181158423260801</v>
      </c>
      <c r="X166" s="17">
        <v>0</v>
      </c>
      <c r="Y166" s="17">
        <v>0</v>
      </c>
      <c r="Z166" s="17">
        <v>1.01898271678616E-2</v>
      </c>
      <c r="AA166" s="17">
        <v>0</v>
      </c>
      <c r="AB166" s="17">
        <v>0</v>
      </c>
      <c r="AC166" s="17">
        <v>0</v>
      </c>
      <c r="AE166">
        <f t="array" ref="AE166">EXP(SUMPRODUCT(--B166:AC166,TRANSPOSE('Cost regression results'!$H$3:$H$30)))</f>
        <v>2478.8734366783005</v>
      </c>
    </row>
    <row r="167" spans="1:31" x14ac:dyDescent="0.3">
      <c r="A167">
        <v>166</v>
      </c>
      <c r="B167" s="17">
        <v>7.8336745225685904</v>
      </c>
      <c r="C167" s="17">
        <v>0</v>
      </c>
      <c r="D167" s="17">
        <v>0</v>
      </c>
      <c r="E167" s="17">
        <v>0.337399015283248</v>
      </c>
      <c r="F167" s="17">
        <v>0.417665662029922</v>
      </c>
      <c r="G167" s="17">
        <v>1.3412267733798999</v>
      </c>
      <c r="H167" s="17">
        <v>0.22918217005493</v>
      </c>
      <c r="I167" s="17">
        <v>-0.29793459886964102</v>
      </c>
      <c r="J167" s="17">
        <v>0.71420645668637806</v>
      </c>
      <c r="K167" s="17">
        <v>0.29759210277960002</v>
      </c>
      <c r="L167" s="17">
        <v>0.38981518918316099</v>
      </c>
      <c r="M167" s="17">
        <v>0</v>
      </c>
      <c r="N167" s="17">
        <v>0</v>
      </c>
      <c r="O167" s="17">
        <v>0</v>
      </c>
      <c r="P167" s="17">
        <v>0.25620265827456901</v>
      </c>
      <c r="Q167" s="17">
        <v>0.27033236752672102</v>
      </c>
      <c r="R167" s="17">
        <v>0</v>
      </c>
      <c r="S167" s="17">
        <v>0</v>
      </c>
      <c r="T167" s="17">
        <v>0</v>
      </c>
      <c r="U167" s="17">
        <v>0</v>
      </c>
      <c r="V167" s="17">
        <v>9.5150108267406802E-2</v>
      </c>
      <c r="W167" s="17">
        <v>0.17088483955695999</v>
      </c>
      <c r="X167" s="17">
        <v>0</v>
      </c>
      <c r="Y167" s="17">
        <v>0</v>
      </c>
      <c r="Z167" s="17">
        <v>6.7955648865217601E-3</v>
      </c>
      <c r="AA167" s="17">
        <v>0</v>
      </c>
      <c r="AB167" s="17">
        <v>0</v>
      </c>
      <c r="AC167" s="17">
        <v>0</v>
      </c>
      <c r="AE167">
        <f t="array" ref="AE167">EXP(SUMPRODUCT(--B167:AC167,TRANSPOSE('Cost regression results'!$H$3:$H$30)))</f>
        <v>2512.2087547681544</v>
      </c>
    </row>
    <row r="168" spans="1:31" x14ac:dyDescent="0.3">
      <c r="A168">
        <v>167</v>
      </c>
      <c r="B168" s="17">
        <v>7.83903514462658</v>
      </c>
      <c r="C168" s="17">
        <v>0</v>
      </c>
      <c r="D168" s="17">
        <v>0</v>
      </c>
      <c r="E168" s="17">
        <v>0.36093087820325498</v>
      </c>
      <c r="F168" s="17">
        <v>0.31186901903685899</v>
      </c>
      <c r="G168" s="17">
        <v>1.3872427635367599</v>
      </c>
      <c r="H168" s="17">
        <v>0.21301087367773</v>
      </c>
      <c r="I168" s="17">
        <v>-0.15288799355285199</v>
      </c>
      <c r="J168" s="17">
        <v>0.74515557155412704</v>
      </c>
      <c r="K168" s="17">
        <v>0.34815403746009399</v>
      </c>
      <c r="L168" s="17">
        <v>0.33734873882695099</v>
      </c>
      <c r="M168" s="17">
        <v>0</v>
      </c>
      <c r="N168" s="17">
        <v>0</v>
      </c>
      <c r="O168" s="17">
        <v>0</v>
      </c>
      <c r="P168" s="17">
        <v>0.38186991156709699</v>
      </c>
      <c r="Q168" s="17">
        <v>0.249303916975121</v>
      </c>
      <c r="R168" s="17">
        <v>0</v>
      </c>
      <c r="S168" s="17">
        <v>0</v>
      </c>
      <c r="T168" s="17">
        <v>0</v>
      </c>
      <c r="U168" s="17">
        <v>0</v>
      </c>
      <c r="V168" s="17">
        <v>0.121883995584235</v>
      </c>
      <c r="W168" s="17">
        <v>0.13975869563732399</v>
      </c>
      <c r="X168" s="17">
        <v>0</v>
      </c>
      <c r="Y168" s="17">
        <v>0</v>
      </c>
      <c r="Z168" s="17">
        <v>6.3423088684276801E-3</v>
      </c>
      <c r="AA168" s="17">
        <v>0</v>
      </c>
      <c r="AB168" s="17">
        <v>0</v>
      </c>
      <c r="AC168" s="17">
        <v>0</v>
      </c>
      <c r="AE168">
        <f t="array" ref="AE168">EXP(SUMPRODUCT(--B168:AC168,TRANSPOSE('Cost regression results'!$H$3:$H$30)))</f>
        <v>2526.5133998000256</v>
      </c>
    </row>
    <row r="169" spans="1:31" x14ac:dyDescent="0.3">
      <c r="A169">
        <v>168</v>
      </c>
      <c r="B169" s="17">
        <v>7.8415201872872604</v>
      </c>
      <c r="C169" s="17">
        <v>0</v>
      </c>
      <c r="D169" s="17">
        <v>0</v>
      </c>
      <c r="E169" s="17">
        <v>0.27059832913572601</v>
      </c>
      <c r="F169" s="17">
        <v>0.44934541814259299</v>
      </c>
      <c r="G169" s="17">
        <v>1.3444342300360701</v>
      </c>
      <c r="H169" s="17">
        <v>0.27686214293161898</v>
      </c>
      <c r="I169" s="17">
        <v>-0.29827060390600102</v>
      </c>
      <c r="J169" s="17">
        <v>0.73347587600145203</v>
      </c>
      <c r="K169" s="17">
        <v>0.36136153504553797</v>
      </c>
      <c r="L169" s="17">
        <v>0.30801058634519102</v>
      </c>
      <c r="M169" s="17">
        <v>0</v>
      </c>
      <c r="N169" s="17">
        <v>0</v>
      </c>
      <c r="O169" s="17">
        <v>0</v>
      </c>
      <c r="P169" s="17">
        <v>0.35392498932466399</v>
      </c>
      <c r="Q169" s="17">
        <v>0.23747179086265199</v>
      </c>
      <c r="R169" s="17">
        <v>0</v>
      </c>
      <c r="S169" s="17">
        <v>0</v>
      </c>
      <c r="T169" s="17">
        <v>0</v>
      </c>
      <c r="U169" s="17">
        <v>0</v>
      </c>
      <c r="V169" s="17">
        <v>6.9072316629954403E-2</v>
      </c>
      <c r="W169" s="17">
        <v>0.24817060402254101</v>
      </c>
      <c r="X169" s="17">
        <v>0</v>
      </c>
      <c r="Y169" s="17">
        <v>0</v>
      </c>
      <c r="Z169" s="17">
        <v>5.3503868230748699E-3</v>
      </c>
      <c r="AA169" s="17">
        <v>0</v>
      </c>
      <c r="AB169" s="17">
        <v>0</v>
      </c>
      <c r="AC169" s="17">
        <v>0</v>
      </c>
      <c r="AE169">
        <f t="array" ref="AE169">EXP(SUMPRODUCT(--B169:AC169,TRANSPOSE('Cost regression results'!$H$3:$H$30)))</f>
        <v>2534.5589496039561</v>
      </c>
    </row>
    <row r="170" spans="1:31" x14ac:dyDescent="0.3">
      <c r="A170">
        <v>169</v>
      </c>
      <c r="B170" s="17">
        <v>7.7964952008605097</v>
      </c>
      <c r="C170" s="17">
        <v>0</v>
      </c>
      <c r="D170" s="17">
        <v>0</v>
      </c>
      <c r="E170" s="17">
        <v>0.400098392193868</v>
      </c>
      <c r="F170" s="17">
        <v>0.326642999014709</v>
      </c>
      <c r="G170" s="17">
        <v>1.39197559092276</v>
      </c>
      <c r="H170" s="17">
        <v>0.19739427655397099</v>
      </c>
      <c r="I170" s="17">
        <v>-0.155851599098184</v>
      </c>
      <c r="J170" s="17">
        <v>0.70210722694932104</v>
      </c>
      <c r="K170" s="17">
        <v>0.32317346609292502</v>
      </c>
      <c r="L170" s="17">
        <v>0.30995301469291398</v>
      </c>
      <c r="M170" s="17">
        <v>0</v>
      </c>
      <c r="N170" s="17">
        <v>0</v>
      </c>
      <c r="O170" s="17">
        <v>0</v>
      </c>
      <c r="P170" s="17">
        <v>0.38829005009443601</v>
      </c>
      <c r="Q170" s="17">
        <v>0.24541084518582901</v>
      </c>
      <c r="R170" s="17">
        <v>0</v>
      </c>
      <c r="S170" s="17">
        <v>0</v>
      </c>
      <c r="T170" s="17">
        <v>0</v>
      </c>
      <c r="U170" s="17">
        <v>0</v>
      </c>
      <c r="V170" s="17">
        <v>0.13161808507643799</v>
      </c>
      <c r="W170" s="17">
        <v>0.19286652210125399</v>
      </c>
      <c r="X170" s="17">
        <v>0</v>
      </c>
      <c r="Y170" s="17">
        <v>0</v>
      </c>
      <c r="Z170" s="17">
        <v>7.0376636863024502E-3</v>
      </c>
      <c r="AA170" s="17">
        <v>0</v>
      </c>
      <c r="AB170" s="17">
        <v>0</v>
      </c>
      <c r="AC170" s="17">
        <v>0</v>
      </c>
      <c r="AE170">
        <f t="array" ref="AE170">EXP(SUMPRODUCT(--B170:AC170,TRANSPOSE('Cost regression results'!$H$3:$H$30)))</f>
        <v>2420.1113640153726</v>
      </c>
    </row>
    <row r="171" spans="1:31" x14ac:dyDescent="0.3">
      <c r="A171">
        <v>170</v>
      </c>
      <c r="B171" s="17">
        <v>7.8720639028103401</v>
      </c>
      <c r="C171" s="17">
        <v>0</v>
      </c>
      <c r="D171" s="17">
        <v>0</v>
      </c>
      <c r="E171" s="17">
        <v>0.37932019033915798</v>
      </c>
      <c r="F171" s="17">
        <v>0.143711118690835</v>
      </c>
      <c r="G171" s="17">
        <v>1.32029281961294</v>
      </c>
      <c r="H171" s="17">
        <v>0.22339813423534899</v>
      </c>
      <c r="I171" s="17">
        <v>-2.64085330334571E-2</v>
      </c>
      <c r="J171" s="17">
        <v>0.72082505120476603</v>
      </c>
      <c r="K171" s="17">
        <v>0.420348874290841</v>
      </c>
      <c r="L171" s="17">
        <v>0.38614094062710602</v>
      </c>
      <c r="M171" s="17">
        <v>0</v>
      </c>
      <c r="N171" s="17">
        <v>0</v>
      </c>
      <c r="O171" s="17">
        <v>0</v>
      </c>
      <c r="P171" s="17">
        <v>0.23315374540338901</v>
      </c>
      <c r="Q171" s="17">
        <v>0.22472617620792801</v>
      </c>
      <c r="R171" s="17">
        <v>0</v>
      </c>
      <c r="S171" s="17">
        <v>0</v>
      </c>
      <c r="T171" s="17">
        <v>0</v>
      </c>
      <c r="U171" s="17">
        <v>0</v>
      </c>
      <c r="V171" s="17">
        <v>9.0953681239785394E-2</v>
      </c>
      <c r="W171" s="17">
        <v>0.118161780583892</v>
      </c>
      <c r="X171" s="17">
        <v>0</v>
      </c>
      <c r="Y171" s="17">
        <v>0</v>
      </c>
      <c r="Z171" s="17">
        <v>4.1992071986488499E-3</v>
      </c>
      <c r="AA171" s="17">
        <v>0</v>
      </c>
      <c r="AB171" s="17">
        <v>0</v>
      </c>
      <c r="AC171" s="17">
        <v>0</v>
      </c>
      <c r="AE171">
        <f t="array" ref="AE171">EXP(SUMPRODUCT(--B171:AC171,TRANSPOSE('Cost regression results'!$H$3:$H$30)))</f>
        <v>2615.2748019649844</v>
      </c>
    </row>
    <row r="172" spans="1:31" x14ac:dyDescent="0.3">
      <c r="A172">
        <v>171</v>
      </c>
      <c r="B172" s="17">
        <v>7.8696628176437899</v>
      </c>
      <c r="C172" s="17">
        <v>0</v>
      </c>
      <c r="D172" s="17">
        <v>0</v>
      </c>
      <c r="E172" s="17">
        <v>0.304499507990248</v>
      </c>
      <c r="F172" s="17">
        <v>0.29804186827530899</v>
      </c>
      <c r="G172" s="17">
        <v>1.3109617414354799</v>
      </c>
      <c r="H172" s="17">
        <v>0.16824045269330001</v>
      </c>
      <c r="I172" s="17">
        <v>-0.16629302297544801</v>
      </c>
      <c r="J172" s="17">
        <v>0.77028182381598598</v>
      </c>
      <c r="K172" s="17">
        <v>0.38114349481190402</v>
      </c>
      <c r="L172" s="17">
        <v>0.29585638553648003</v>
      </c>
      <c r="M172" s="17">
        <v>0</v>
      </c>
      <c r="N172" s="17">
        <v>0</v>
      </c>
      <c r="O172" s="17">
        <v>0</v>
      </c>
      <c r="P172" s="17">
        <v>0.39928966340315902</v>
      </c>
      <c r="Q172" s="17">
        <v>0.20966311627061601</v>
      </c>
      <c r="R172" s="17">
        <v>0</v>
      </c>
      <c r="S172" s="17">
        <v>0</v>
      </c>
      <c r="T172" s="17">
        <v>0</v>
      </c>
      <c r="U172" s="17">
        <v>0</v>
      </c>
      <c r="V172" s="17">
        <v>8.2189381840338693E-2</v>
      </c>
      <c r="W172" s="17">
        <v>0.14954210849861599</v>
      </c>
      <c r="X172" s="17">
        <v>0</v>
      </c>
      <c r="Y172" s="17">
        <v>0</v>
      </c>
      <c r="Z172" s="17">
        <v>4.2656281128963698E-3</v>
      </c>
      <c r="AA172" s="17">
        <v>0</v>
      </c>
      <c r="AB172" s="17">
        <v>0</v>
      </c>
      <c r="AC172" s="17">
        <v>0</v>
      </c>
      <c r="AE172">
        <f t="array" ref="AE172">EXP(SUMPRODUCT(--B172:AC172,TRANSPOSE('Cost regression results'!$H$3:$H$30)))</f>
        <v>2608.8815353779323</v>
      </c>
    </row>
    <row r="173" spans="1:31" x14ac:dyDescent="0.3">
      <c r="A173">
        <v>172</v>
      </c>
      <c r="B173" s="17">
        <v>7.8572075685486897</v>
      </c>
      <c r="C173" s="17">
        <v>0</v>
      </c>
      <c r="D173" s="17">
        <v>0</v>
      </c>
      <c r="E173" s="17">
        <v>0.424267281430869</v>
      </c>
      <c r="F173" s="17">
        <v>0.205009083392791</v>
      </c>
      <c r="G173" s="17">
        <v>1.46608424208892</v>
      </c>
      <c r="H173" s="17">
        <v>0.259657985522464</v>
      </c>
      <c r="I173" s="17">
        <v>-0.17663209104747499</v>
      </c>
      <c r="J173" s="17">
        <v>0.690573364758996</v>
      </c>
      <c r="K173" s="17">
        <v>0.31537463798180998</v>
      </c>
      <c r="L173" s="17">
        <v>0.29194317162073302</v>
      </c>
      <c r="M173" s="17">
        <v>0</v>
      </c>
      <c r="N173" s="17">
        <v>0</v>
      </c>
      <c r="O173" s="17">
        <v>0</v>
      </c>
      <c r="P173" s="17">
        <v>0.500534358287272</v>
      </c>
      <c r="Q173" s="17">
        <v>0.247992812904998</v>
      </c>
      <c r="R173" s="17">
        <v>0</v>
      </c>
      <c r="S173" s="17">
        <v>0</v>
      </c>
      <c r="T173" s="17">
        <v>0</v>
      </c>
      <c r="U173" s="17">
        <v>0</v>
      </c>
      <c r="V173" s="17">
        <v>0.103284573418053</v>
      </c>
      <c r="W173" s="17">
        <v>0.21827417167508001</v>
      </c>
      <c r="X173" s="17">
        <v>0</v>
      </c>
      <c r="Y173" s="17">
        <v>0</v>
      </c>
      <c r="Z173" s="17">
        <v>4.4322239493456497E-3</v>
      </c>
      <c r="AA173" s="17">
        <v>0</v>
      </c>
      <c r="AB173" s="17">
        <v>0</v>
      </c>
      <c r="AC173" s="17">
        <v>0</v>
      </c>
      <c r="AE173">
        <f t="array" ref="AE173">EXP(SUMPRODUCT(--B173:AC173,TRANSPOSE('Cost regression results'!$H$3:$H$30)))</f>
        <v>2576.2883338018269</v>
      </c>
    </row>
    <row r="174" spans="1:31" x14ac:dyDescent="0.3">
      <c r="A174">
        <v>173</v>
      </c>
      <c r="B174" s="17">
        <v>7.7898254019567998</v>
      </c>
      <c r="C174" s="17">
        <v>0</v>
      </c>
      <c r="D174" s="17">
        <v>0</v>
      </c>
      <c r="E174" s="17">
        <v>0.29223917706729902</v>
      </c>
      <c r="F174" s="17">
        <v>0.33371539472277301</v>
      </c>
      <c r="G174" s="17">
        <v>1.3098750029718</v>
      </c>
      <c r="H174" s="17">
        <v>0.29273807330687002</v>
      </c>
      <c r="I174" s="17">
        <v>-0.195763608463287</v>
      </c>
      <c r="J174" s="17">
        <v>0.69189202735078303</v>
      </c>
      <c r="K174" s="17">
        <v>0.47909000957165798</v>
      </c>
      <c r="L174" s="17">
        <v>0.429711299609359</v>
      </c>
      <c r="M174" s="17">
        <v>0</v>
      </c>
      <c r="N174" s="17">
        <v>0</v>
      </c>
      <c r="O174" s="17">
        <v>0</v>
      </c>
      <c r="P174" s="17">
        <v>0.25925248532767797</v>
      </c>
      <c r="Q174" s="17">
        <v>0.25638549405157302</v>
      </c>
      <c r="R174" s="17">
        <v>0</v>
      </c>
      <c r="S174" s="17">
        <v>0</v>
      </c>
      <c r="T174" s="17">
        <v>0</v>
      </c>
      <c r="U174" s="17">
        <v>0</v>
      </c>
      <c r="V174" s="17">
        <v>0.12913926817860899</v>
      </c>
      <c r="W174" s="17">
        <v>0.22862296766968701</v>
      </c>
      <c r="X174" s="17">
        <v>0</v>
      </c>
      <c r="Y174" s="17">
        <v>0</v>
      </c>
      <c r="Z174" s="17">
        <v>7.5733123895535097E-3</v>
      </c>
      <c r="AA174" s="17">
        <v>0</v>
      </c>
      <c r="AB174" s="17">
        <v>0</v>
      </c>
      <c r="AC174" s="17">
        <v>0</v>
      </c>
      <c r="AE174">
        <f t="array" ref="AE174">EXP(SUMPRODUCT(--B174:AC174,TRANSPOSE('Cost regression results'!$H$3:$H$30)))</f>
        <v>2403.1221897634855</v>
      </c>
    </row>
    <row r="175" spans="1:31" x14ac:dyDescent="0.3">
      <c r="A175">
        <v>174</v>
      </c>
      <c r="B175" s="17">
        <v>7.7994370960790604</v>
      </c>
      <c r="C175" s="17">
        <v>0</v>
      </c>
      <c r="D175" s="17">
        <v>0</v>
      </c>
      <c r="E175" s="17">
        <v>0.27433042537615698</v>
      </c>
      <c r="F175" s="17">
        <v>0.29694669066742002</v>
      </c>
      <c r="G175" s="17">
        <v>1.4032988053086199</v>
      </c>
      <c r="H175" s="17">
        <v>0.26322939775010201</v>
      </c>
      <c r="I175" s="17">
        <v>-0.215692310518591</v>
      </c>
      <c r="J175" s="17">
        <v>0.70991194682350101</v>
      </c>
      <c r="K175" s="17">
        <v>0.27962406462543499</v>
      </c>
      <c r="L175" s="17">
        <v>0.32289169605171297</v>
      </c>
      <c r="M175" s="17">
        <v>0</v>
      </c>
      <c r="N175" s="17">
        <v>0</v>
      </c>
      <c r="O175" s="17">
        <v>0</v>
      </c>
      <c r="P175" s="17">
        <v>0.28126162219845302</v>
      </c>
      <c r="Q175" s="17">
        <v>0.24965351404401301</v>
      </c>
      <c r="R175" s="17">
        <v>0</v>
      </c>
      <c r="S175" s="17">
        <v>0</v>
      </c>
      <c r="T175" s="17">
        <v>0</v>
      </c>
      <c r="U175" s="17">
        <v>0</v>
      </c>
      <c r="V175" s="17">
        <v>0.13158784061440201</v>
      </c>
      <c r="W175" s="17">
        <v>0.29696934840579098</v>
      </c>
      <c r="X175" s="17">
        <v>0</v>
      </c>
      <c r="Y175" s="17">
        <v>0</v>
      </c>
      <c r="Z175" s="17">
        <v>6.5781754225538698E-3</v>
      </c>
      <c r="AA175" s="17">
        <v>0</v>
      </c>
      <c r="AB175" s="17">
        <v>0</v>
      </c>
      <c r="AC175" s="17">
        <v>0</v>
      </c>
      <c r="AE175">
        <f t="array" ref="AE175">EXP(SUMPRODUCT(--B175:AC175,TRANSPOSE('Cost regression results'!$H$3:$H$30)))</f>
        <v>2428.0223889434565</v>
      </c>
    </row>
    <row r="176" spans="1:31" x14ac:dyDescent="0.3">
      <c r="A176">
        <v>175</v>
      </c>
      <c r="B176" s="17">
        <v>7.8123509554079797</v>
      </c>
      <c r="C176" s="17">
        <v>0</v>
      </c>
      <c r="D176" s="17">
        <v>0</v>
      </c>
      <c r="E176" s="17">
        <v>0.46930128539546301</v>
      </c>
      <c r="F176" s="17">
        <v>0.35983667931665198</v>
      </c>
      <c r="G176" s="17">
        <v>1.4559900615327499</v>
      </c>
      <c r="H176" s="17">
        <v>0.29711412737797999</v>
      </c>
      <c r="I176" s="17">
        <v>-0.351567881061082</v>
      </c>
      <c r="J176" s="17">
        <v>0.76576001446008701</v>
      </c>
      <c r="K176" s="17">
        <v>0.35838086140381398</v>
      </c>
      <c r="L176" s="17">
        <v>0.311338139987764</v>
      </c>
      <c r="M176" s="17">
        <v>0</v>
      </c>
      <c r="N176" s="17">
        <v>0</v>
      </c>
      <c r="O176" s="17">
        <v>0</v>
      </c>
      <c r="P176" s="17">
        <v>0.569057367845754</v>
      </c>
      <c r="Q176" s="17">
        <v>0.23303375903642501</v>
      </c>
      <c r="R176" s="17">
        <v>0</v>
      </c>
      <c r="S176" s="17">
        <v>0</v>
      </c>
      <c r="T176" s="17">
        <v>0</v>
      </c>
      <c r="U176" s="17">
        <v>0</v>
      </c>
      <c r="V176" s="17">
        <v>0.11310249595241301</v>
      </c>
      <c r="W176" s="17">
        <v>0.14638397079523199</v>
      </c>
      <c r="X176" s="17">
        <v>0</v>
      </c>
      <c r="Y176" s="17">
        <v>0</v>
      </c>
      <c r="Z176" s="17">
        <v>6.6696320405519004E-3</v>
      </c>
      <c r="AA176" s="17">
        <v>0</v>
      </c>
      <c r="AB176" s="17">
        <v>0</v>
      </c>
      <c r="AC176" s="17">
        <v>0</v>
      </c>
      <c r="AE176">
        <f t="array" ref="AE176">EXP(SUMPRODUCT(--B176:AC176,TRANSPOSE('Cost regression results'!$H$3:$H$30)))</f>
        <v>2459.4234043550832</v>
      </c>
    </row>
    <row r="177" spans="1:31" x14ac:dyDescent="0.3">
      <c r="A177">
        <v>176</v>
      </c>
      <c r="B177" s="17">
        <v>7.83860348556688</v>
      </c>
      <c r="C177" s="17">
        <v>0</v>
      </c>
      <c r="D177" s="17">
        <v>0</v>
      </c>
      <c r="E177" s="17">
        <v>0.44149116949689099</v>
      </c>
      <c r="F177" s="17">
        <v>0.44871259238233002</v>
      </c>
      <c r="G177" s="17">
        <v>1.3617465142032199</v>
      </c>
      <c r="H177" s="17">
        <v>0.22702963249378799</v>
      </c>
      <c r="I177" s="17">
        <v>-0.32524825133432</v>
      </c>
      <c r="J177" s="17">
        <v>0.70405438654797503</v>
      </c>
      <c r="K177" s="17">
        <v>0.40265565738157399</v>
      </c>
      <c r="L177" s="17">
        <v>0.33168959052547797</v>
      </c>
      <c r="M177" s="17">
        <v>0</v>
      </c>
      <c r="N177" s="17">
        <v>0</v>
      </c>
      <c r="O177" s="17">
        <v>0</v>
      </c>
      <c r="P177" s="17">
        <v>0.42328443105873098</v>
      </c>
      <c r="Q177" s="17">
        <v>0.27105124509214401</v>
      </c>
      <c r="R177" s="17">
        <v>0</v>
      </c>
      <c r="S177" s="17">
        <v>0</v>
      </c>
      <c r="T177" s="17">
        <v>0</v>
      </c>
      <c r="U177" s="17">
        <v>0</v>
      </c>
      <c r="V177" s="17">
        <v>7.7836235252764299E-2</v>
      </c>
      <c r="W177" s="17">
        <v>0.25912539294112003</v>
      </c>
      <c r="X177" s="17">
        <v>0</v>
      </c>
      <c r="Y177" s="17">
        <v>0</v>
      </c>
      <c r="Z177" s="17">
        <v>6.5414265066955401E-3</v>
      </c>
      <c r="AA177" s="17">
        <v>0</v>
      </c>
      <c r="AB177" s="17">
        <v>0</v>
      </c>
      <c r="AC177" s="17">
        <v>0</v>
      </c>
      <c r="AE177">
        <f t="array" ref="AE177">EXP(SUMPRODUCT(--B177:AC177,TRANSPOSE('Cost regression results'!$H$3:$H$30)))</f>
        <v>2525.0710678895107</v>
      </c>
    </row>
    <row r="178" spans="1:31" x14ac:dyDescent="0.3">
      <c r="A178">
        <v>177</v>
      </c>
      <c r="B178" s="17">
        <v>7.8143539867406497</v>
      </c>
      <c r="C178" s="17">
        <v>0</v>
      </c>
      <c r="D178" s="17">
        <v>0</v>
      </c>
      <c r="E178" s="17">
        <v>0.30187357059089898</v>
      </c>
      <c r="F178" s="17">
        <v>0.37921933501299099</v>
      </c>
      <c r="G178" s="17">
        <v>1.35183158350455</v>
      </c>
      <c r="H178" s="17">
        <v>0.19731491204766599</v>
      </c>
      <c r="I178" s="17">
        <v>-0.25194613625907902</v>
      </c>
      <c r="J178" s="17">
        <v>0.68667523692975296</v>
      </c>
      <c r="K178" s="17">
        <v>0.42851069277765103</v>
      </c>
      <c r="L178" s="17">
        <v>0.34302602939444299</v>
      </c>
      <c r="M178" s="17">
        <v>0</v>
      </c>
      <c r="N178" s="17">
        <v>0</v>
      </c>
      <c r="O178" s="17">
        <v>0</v>
      </c>
      <c r="P178" s="17">
        <v>0.42992253418953402</v>
      </c>
      <c r="Q178" s="17">
        <v>0.232000982312694</v>
      </c>
      <c r="R178" s="17">
        <v>0</v>
      </c>
      <c r="S178" s="17">
        <v>0</v>
      </c>
      <c r="T178" s="17">
        <v>0</v>
      </c>
      <c r="U178" s="17">
        <v>0</v>
      </c>
      <c r="V178" s="17">
        <v>0.130443816558308</v>
      </c>
      <c r="W178" s="17">
        <v>0.30649818567975001</v>
      </c>
      <c r="X178" s="17">
        <v>0</v>
      </c>
      <c r="Y178" s="17">
        <v>0</v>
      </c>
      <c r="Z178" s="17">
        <v>5.5648666963705297E-3</v>
      </c>
      <c r="AA178" s="17">
        <v>0</v>
      </c>
      <c r="AB178" s="17">
        <v>0</v>
      </c>
      <c r="AC178" s="17">
        <v>0</v>
      </c>
      <c r="AE178">
        <f t="array" ref="AE178">EXP(SUMPRODUCT(--B178:AC178,TRANSPOSE('Cost regression results'!$H$3:$H$30)))</f>
        <v>2466.2611541744586</v>
      </c>
    </row>
    <row r="179" spans="1:31" x14ac:dyDescent="0.3">
      <c r="A179">
        <v>178</v>
      </c>
      <c r="B179" s="17">
        <v>7.8946272175196501</v>
      </c>
      <c r="C179" s="17">
        <v>0</v>
      </c>
      <c r="D179" s="17">
        <v>0</v>
      </c>
      <c r="E179" s="17">
        <v>0.37683285707580599</v>
      </c>
      <c r="F179" s="17">
        <v>0.19934757195814801</v>
      </c>
      <c r="G179" s="17">
        <v>1.35163746141639</v>
      </c>
      <c r="H179" s="17">
        <v>0.25654685170303099</v>
      </c>
      <c r="I179" s="17">
        <v>-0.152550080810576</v>
      </c>
      <c r="J179" s="17">
        <v>0.71383653471297404</v>
      </c>
      <c r="K179" s="17">
        <v>0.40020294424282099</v>
      </c>
      <c r="L179" s="17">
        <v>0.33357310386547501</v>
      </c>
      <c r="M179" s="17">
        <v>0</v>
      </c>
      <c r="N179" s="17">
        <v>0</v>
      </c>
      <c r="O179" s="17">
        <v>0</v>
      </c>
      <c r="P179" s="17">
        <v>0.29314879778608</v>
      </c>
      <c r="Q179" s="17">
        <v>0.19416615665839801</v>
      </c>
      <c r="R179" s="17">
        <v>0</v>
      </c>
      <c r="S179" s="17">
        <v>0</v>
      </c>
      <c r="T179" s="17">
        <v>0</v>
      </c>
      <c r="U179" s="17">
        <v>0</v>
      </c>
      <c r="V179" s="17">
        <v>4.8949331457818601E-2</v>
      </c>
      <c r="W179" s="17">
        <v>0.12870369308883001</v>
      </c>
      <c r="X179" s="17">
        <v>0</v>
      </c>
      <c r="Y179" s="17">
        <v>0</v>
      </c>
      <c r="Z179" s="17">
        <v>7.6578764587987899E-3</v>
      </c>
      <c r="AA179" s="17">
        <v>0</v>
      </c>
      <c r="AB179" s="17">
        <v>0</v>
      </c>
      <c r="AC179" s="17">
        <v>0</v>
      </c>
      <c r="AE179">
        <f t="array" ref="AE179">EXP(SUMPRODUCT(--B179:AC179,TRANSPOSE('Cost regression results'!$H$3:$H$30)))</f>
        <v>2668.4864126316465</v>
      </c>
    </row>
    <row r="180" spans="1:31" x14ac:dyDescent="0.3">
      <c r="A180">
        <v>179</v>
      </c>
      <c r="B180" s="17">
        <v>7.8355447380863703</v>
      </c>
      <c r="C180" s="17">
        <v>0</v>
      </c>
      <c r="D180" s="17">
        <v>0</v>
      </c>
      <c r="E180" s="17">
        <v>0.36555291307626803</v>
      </c>
      <c r="F180" s="17">
        <v>0.35947085391997702</v>
      </c>
      <c r="G180" s="17">
        <v>1.44996142059137</v>
      </c>
      <c r="H180" s="17">
        <v>0.264954089276418</v>
      </c>
      <c r="I180" s="17">
        <v>-0.26530909904812899</v>
      </c>
      <c r="J180" s="17">
        <v>0.722551818471312</v>
      </c>
      <c r="K180" s="17">
        <v>0.39966478845158998</v>
      </c>
      <c r="L180" s="17">
        <v>0.38678972269013601</v>
      </c>
      <c r="M180" s="17">
        <v>0</v>
      </c>
      <c r="N180" s="17">
        <v>0</v>
      </c>
      <c r="O180" s="17">
        <v>0</v>
      </c>
      <c r="P180" s="17">
        <v>0.18102885374015201</v>
      </c>
      <c r="Q180" s="17">
        <v>0.181291942547604</v>
      </c>
      <c r="R180" s="17">
        <v>0</v>
      </c>
      <c r="S180" s="17">
        <v>0</v>
      </c>
      <c r="T180" s="17">
        <v>0</v>
      </c>
      <c r="U180" s="17">
        <v>0</v>
      </c>
      <c r="V180" s="17">
        <v>9.7886358754426306E-2</v>
      </c>
      <c r="W180" s="17">
        <v>0.26110640276418901</v>
      </c>
      <c r="X180" s="17">
        <v>0</v>
      </c>
      <c r="Y180" s="17">
        <v>0</v>
      </c>
      <c r="Z180" s="17">
        <v>7.5191184878498603E-3</v>
      </c>
      <c r="AA180" s="17">
        <v>0</v>
      </c>
      <c r="AB180" s="17">
        <v>0</v>
      </c>
      <c r="AC180" s="17">
        <v>0</v>
      </c>
      <c r="AE180">
        <f t="array" ref="AE180">EXP(SUMPRODUCT(--B180:AC180,TRANSPOSE('Cost regression results'!$H$3:$H$30)))</f>
        <v>2515.637061288438</v>
      </c>
    </row>
    <row r="181" spans="1:31" x14ac:dyDescent="0.3">
      <c r="A181">
        <v>180</v>
      </c>
      <c r="B181" s="17">
        <v>7.8455884652957799</v>
      </c>
      <c r="C181" s="17">
        <v>0</v>
      </c>
      <c r="D181" s="17">
        <v>0</v>
      </c>
      <c r="E181" s="17">
        <v>0.29330226878365201</v>
      </c>
      <c r="F181" s="17">
        <v>0.26821488720716602</v>
      </c>
      <c r="G181" s="17">
        <v>1.4270545199298099</v>
      </c>
      <c r="H181" s="17">
        <v>0.31149620429121599</v>
      </c>
      <c r="I181" s="17">
        <v>-0.24147127413473099</v>
      </c>
      <c r="J181" s="17">
        <v>0.69046377019432903</v>
      </c>
      <c r="K181" s="17">
        <v>0.37259075458923802</v>
      </c>
      <c r="L181" s="17">
        <v>0.41335958650233801</v>
      </c>
      <c r="M181" s="17">
        <v>0</v>
      </c>
      <c r="N181" s="17">
        <v>0</v>
      </c>
      <c r="O181" s="17">
        <v>0</v>
      </c>
      <c r="P181" s="17">
        <v>0.19094699638894699</v>
      </c>
      <c r="Q181" s="17">
        <v>0.26901911733991002</v>
      </c>
      <c r="R181" s="17">
        <v>0</v>
      </c>
      <c r="S181" s="17">
        <v>0</v>
      </c>
      <c r="T181" s="17">
        <v>0</v>
      </c>
      <c r="U181" s="17">
        <v>0</v>
      </c>
      <c r="V181" s="17">
        <v>7.4633999142007898E-2</v>
      </c>
      <c r="W181" s="17">
        <v>0.227595312987627</v>
      </c>
      <c r="X181" s="17">
        <v>0</v>
      </c>
      <c r="Y181" s="17">
        <v>0</v>
      </c>
      <c r="Z181" s="17">
        <v>6.1165906051588101E-3</v>
      </c>
      <c r="AA181" s="17">
        <v>0</v>
      </c>
      <c r="AB181" s="17">
        <v>0</v>
      </c>
      <c r="AC181" s="17">
        <v>0</v>
      </c>
      <c r="AE181">
        <f t="array" ref="AE181">EXP(SUMPRODUCT(--B181:AC181,TRANSPOSE('Cost regression results'!$H$3:$H$30)))</f>
        <v>2543.5266753742594</v>
      </c>
    </row>
    <row r="182" spans="1:31" x14ac:dyDescent="0.3">
      <c r="A182">
        <v>181</v>
      </c>
      <c r="B182" s="17">
        <v>7.7711958103148504</v>
      </c>
      <c r="C182" s="17">
        <v>0</v>
      </c>
      <c r="D182" s="17">
        <v>0</v>
      </c>
      <c r="E182" s="17">
        <v>0.37625460799648602</v>
      </c>
      <c r="F182" s="17">
        <v>0.39199584495258699</v>
      </c>
      <c r="G182" s="17">
        <v>1.40555267865899</v>
      </c>
      <c r="H182" s="17">
        <v>0.34265696740885498</v>
      </c>
      <c r="I182" s="17">
        <v>-0.29908421016411701</v>
      </c>
      <c r="J182" s="17">
        <v>0.73400245871300596</v>
      </c>
      <c r="K182" s="17">
        <v>0.381264345885241</v>
      </c>
      <c r="L182" s="17">
        <v>0.37688795021236399</v>
      </c>
      <c r="M182" s="17">
        <v>0</v>
      </c>
      <c r="N182" s="17">
        <v>0</v>
      </c>
      <c r="O182" s="17">
        <v>0</v>
      </c>
      <c r="P182" s="17">
        <v>0.20189613834571499</v>
      </c>
      <c r="Q182" s="17">
        <v>0.23995423785292799</v>
      </c>
      <c r="R182" s="17">
        <v>0</v>
      </c>
      <c r="S182" s="17">
        <v>0</v>
      </c>
      <c r="T182" s="17">
        <v>0</v>
      </c>
      <c r="U182" s="17">
        <v>0</v>
      </c>
      <c r="V182" s="17">
        <v>0.124108625523023</v>
      </c>
      <c r="W182" s="17">
        <v>0.221235077720628</v>
      </c>
      <c r="X182" s="17">
        <v>0</v>
      </c>
      <c r="Y182" s="17">
        <v>0</v>
      </c>
      <c r="Z182" s="17">
        <v>7.0960415748336798E-3</v>
      </c>
      <c r="AA182" s="17">
        <v>0</v>
      </c>
      <c r="AB182" s="17">
        <v>0</v>
      </c>
      <c r="AC182" s="17">
        <v>0</v>
      </c>
      <c r="AE182">
        <f t="array" ref="AE182">EXP(SUMPRODUCT(--B182:AC182,TRANSPOSE('Cost regression results'!$H$3:$H$30)))</f>
        <v>2359.5556141790062</v>
      </c>
    </row>
    <row r="183" spans="1:31" x14ac:dyDescent="0.3">
      <c r="A183">
        <v>182</v>
      </c>
      <c r="B183" s="17">
        <v>7.8263349791229997</v>
      </c>
      <c r="C183" s="17">
        <v>0</v>
      </c>
      <c r="D183" s="17">
        <v>0</v>
      </c>
      <c r="E183" s="17">
        <v>0.33828080792224802</v>
      </c>
      <c r="F183" s="17">
        <v>0.34615419232490202</v>
      </c>
      <c r="G183" s="17">
        <v>1.3076834920898901</v>
      </c>
      <c r="H183" s="17">
        <v>0.22993971786553499</v>
      </c>
      <c r="I183" s="17">
        <v>-0.25287196919768501</v>
      </c>
      <c r="J183" s="17">
        <v>0.67877049156515301</v>
      </c>
      <c r="K183" s="17">
        <v>0.40163645264867298</v>
      </c>
      <c r="L183" s="17">
        <v>0.28083972286862102</v>
      </c>
      <c r="M183" s="17">
        <v>0</v>
      </c>
      <c r="N183" s="17">
        <v>0</v>
      </c>
      <c r="O183" s="17">
        <v>0</v>
      </c>
      <c r="P183" s="17">
        <v>0.38359174040455701</v>
      </c>
      <c r="Q183" s="17">
        <v>0.21411421403338901</v>
      </c>
      <c r="R183" s="17">
        <v>0</v>
      </c>
      <c r="S183" s="17">
        <v>0</v>
      </c>
      <c r="T183" s="17">
        <v>0</v>
      </c>
      <c r="U183" s="17">
        <v>0</v>
      </c>
      <c r="V183" s="17">
        <v>0.14201986078928899</v>
      </c>
      <c r="W183" s="17">
        <v>0.30401952936343202</v>
      </c>
      <c r="X183" s="17">
        <v>0</v>
      </c>
      <c r="Y183" s="17">
        <v>0</v>
      </c>
      <c r="Z183" s="17">
        <v>4.0300379637911998E-3</v>
      </c>
      <c r="AA183" s="17">
        <v>0</v>
      </c>
      <c r="AB183" s="17">
        <v>0</v>
      </c>
      <c r="AC183" s="17">
        <v>0</v>
      </c>
      <c r="AE183">
        <f t="array" ref="AE183">EXP(SUMPRODUCT(--B183:AC183,TRANSPOSE('Cost regression results'!$H$3:$H$30)))</f>
        <v>2498.6702080249397</v>
      </c>
    </row>
    <row r="184" spans="1:31" x14ac:dyDescent="0.3">
      <c r="A184">
        <v>183</v>
      </c>
      <c r="B184" s="17">
        <v>7.8312222492171601</v>
      </c>
      <c r="C184" s="17">
        <v>0</v>
      </c>
      <c r="D184" s="17">
        <v>0</v>
      </c>
      <c r="E184" s="17">
        <v>0.41708016196100101</v>
      </c>
      <c r="F184" s="17">
        <v>0.34904391351542302</v>
      </c>
      <c r="G184" s="17">
        <v>1.27971123805526</v>
      </c>
      <c r="H184" s="17">
        <v>0.17743086601588101</v>
      </c>
      <c r="I184" s="17">
        <v>-0.17169271850274201</v>
      </c>
      <c r="J184" s="17">
        <v>0.68170167076761701</v>
      </c>
      <c r="K184" s="17">
        <v>0.40328855558197702</v>
      </c>
      <c r="L184" s="17">
        <v>0.31194450552097402</v>
      </c>
      <c r="M184" s="17">
        <v>0</v>
      </c>
      <c r="N184" s="17">
        <v>0</v>
      </c>
      <c r="O184" s="17">
        <v>0</v>
      </c>
      <c r="P184" s="17">
        <v>0.28498226330314902</v>
      </c>
      <c r="Q184" s="17">
        <v>0.22745572798659899</v>
      </c>
      <c r="R184" s="17">
        <v>0</v>
      </c>
      <c r="S184" s="17">
        <v>0</v>
      </c>
      <c r="T184" s="17">
        <v>0</v>
      </c>
      <c r="U184" s="17">
        <v>0</v>
      </c>
      <c r="V184" s="17">
        <v>9.9766155538829102E-2</v>
      </c>
      <c r="W184" s="17">
        <v>0.224183073993038</v>
      </c>
      <c r="X184" s="17">
        <v>0</v>
      </c>
      <c r="Y184" s="17">
        <v>0</v>
      </c>
      <c r="Z184" s="17">
        <v>6.46693284021634E-3</v>
      </c>
      <c r="AA184" s="17">
        <v>0</v>
      </c>
      <c r="AB184" s="17">
        <v>0</v>
      </c>
      <c r="AC184" s="17">
        <v>0</v>
      </c>
      <c r="AE184">
        <f t="array" ref="AE184">EXP(SUMPRODUCT(--B184:AC184,TRANSPOSE('Cost regression results'!$H$3:$H$30)))</f>
        <v>2506.6322452391091</v>
      </c>
    </row>
    <row r="185" spans="1:31" x14ac:dyDescent="0.3">
      <c r="A185">
        <v>184</v>
      </c>
      <c r="B185" s="17">
        <v>7.8247310785025599</v>
      </c>
      <c r="C185" s="17">
        <v>0</v>
      </c>
      <c r="D185" s="17">
        <v>0</v>
      </c>
      <c r="E185" s="17">
        <v>0.44092214539362201</v>
      </c>
      <c r="F185" s="17">
        <v>0.35574857399076998</v>
      </c>
      <c r="G185" s="17">
        <v>1.2563018617236399</v>
      </c>
      <c r="H185" s="17">
        <v>0.22564470299919101</v>
      </c>
      <c r="I185" s="17">
        <v>-0.20935079717299901</v>
      </c>
      <c r="J185" s="17">
        <v>0.76716001223487296</v>
      </c>
      <c r="K185" s="17">
        <v>0.33691835961112099</v>
      </c>
      <c r="L185" s="17">
        <v>0.29612153346162001</v>
      </c>
      <c r="M185" s="17">
        <v>0</v>
      </c>
      <c r="N185" s="17">
        <v>0</v>
      </c>
      <c r="O185" s="17">
        <v>0</v>
      </c>
      <c r="P185" s="17">
        <v>0.29868120165152601</v>
      </c>
      <c r="Q185" s="17">
        <v>0.246373800722057</v>
      </c>
      <c r="R185" s="17">
        <v>0</v>
      </c>
      <c r="S185" s="17">
        <v>0</v>
      </c>
      <c r="T185" s="17">
        <v>0</v>
      </c>
      <c r="U185" s="17">
        <v>0</v>
      </c>
      <c r="V185" s="17">
        <v>0.10644597931751899</v>
      </c>
      <c r="W185" s="17">
        <v>0.268305935969468</v>
      </c>
      <c r="X185" s="17">
        <v>0</v>
      </c>
      <c r="Y185" s="17">
        <v>0</v>
      </c>
      <c r="Z185" s="17">
        <v>5.1925620858347598E-3</v>
      </c>
      <c r="AA185" s="17">
        <v>0</v>
      </c>
      <c r="AB185" s="17">
        <v>0</v>
      </c>
      <c r="AC185" s="17">
        <v>0</v>
      </c>
      <c r="AE185">
        <f t="array" ref="AE185">EXP(SUMPRODUCT(--B185:AC185,TRANSPOSE('Cost regression results'!$H$3:$H$30)))</f>
        <v>2492.6365508824706</v>
      </c>
    </row>
    <row r="186" spans="1:31" x14ac:dyDescent="0.3">
      <c r="A186">
        <v>185</v>
      </c>
      <c r="B186" s="17">
        <v>7.8464118114846997</v>
      </c>
      <c r="C186" s="17">
        <v>0</v>
      </c>
      <c r="D186" s="17">
        <v>0</v>
      </c>
      <c r="E186" s="17">
        <v>0.30525574115329401</v>
      </c>
      <c r="F186" s="17">
        <v>0.34134092108289898</v>
      </c>
      <c r="G186" s="17">
        <v>1.38905405319575</v>
      </c>
      <c r="H186" s="17">
        <v>0.26247068423137498</v>
      </c>
      <c r="I186" s="17">
        <v>-0.27898761394277199</v>
      </c>
      <c r="J186" s="17">
        <v>0.72800465559208005</v>
      </c>
      <c r="K186" s="17">
        <v>0.228488031314031</v>
      </c>
      <c r="L186" s="17">
        <v>0.396809871139509</v>
      </c>
      <c r="M186" s="17">
        <v>0</v>
      </c>
      <c r="N186" s="17">
        <v>0</v>
      </c>
      <c r="O186" s="17">
        <v>0</v>
      </c>
      <c r="P186" s="17">
        <v>0.38687304300410302</v>
      </c>
      <c r="Q186" s="17">
        <v>0.18307421922095601</v>
      </c>
      <c r="R186" s="17">
        <v>0</v>
      </c>
      <c r="S186" s="17">
        <v>0</v>
      </c>
      <c r="T186" s="17">
        <v>0</v>
      </c>
      <c r="U186" s="17">
        <v>0</v>
      </c>
      <c r="V186" s="17">
        <v>8.6126623010731193E-2</v>
      </c>
      <c r="W186" s="17">
        <v>0.29575149660905697</v>
      </c>
      <c r="X186" s="17">
        <v>0</v>
      </c>
      <c r="Y186" s="17">
        <v>0</v>
      </c>
      <c r="Z186" s="17">
        <v>8.1930941167309198E-3</v>
      </c>
      <c r="AA186" s="17">
        <v>0</v>
      </c>
      <c r="AB186" s="17">
        <v>0</v>
      </c>
      <c r="AC186" s="17">
        <v>0</v>
      </c>
      <c r="AE186">
        <f t="array" ref="AE186">EXP(SUMPRODUCT(--B186:AC186,TRANSPOSE('Cost regression results'!$H$3:$H$30)))</f>
        <v>2541.9242339049761</v>
      </c>
    </row>
    <row r="187" spans="1:31" x14ac:dyDescent="0.3">
      <c r="A187">
        <v>186</v>
      </c>
      <c r="B187" s="17">
        <v>7.7908911636363696</v>
      </c>
      <c r="C187" s="17">
        <v>0</v>
      </c>
      <c r="D187" s="17">
        <v>0</v>
      </c>
      <c r="E187" s="17">
        <v>0.36013090559622801</v>
      </c>
      <c r="F187" s="17">
        <v>0.36798535906254298</v>
      </c>
      <c r="G187" s="17">
        <v>1.3241325618506199</v>
      </c>
      <c r="H187" s="17">
        <v>0.26390007560229101</v>
      </c>
      <c r="I187" s="17">
        <v>-0.21324365893800501</v>
      </c>
      <c r="J187" s="17">
        <v>0.737358503788072</v>
      </c>
      <c r="K187" s="17">
        <v>0.37970027453155097</v>
      </c>
      <c r="L187" s="17">
        <v>0.34759647449784897</v>
      </c>
      <c r="M187" s="17">
        <v>0</v>
      </c>
      <c r="N187" s="17">
        <v>0</v>
      </c>
      <c r="O187" s="17">
        <v>0</v>
      </c>
      <c r="P187" s="17">
        <v>0.491472661299518</v>
      </c>
      <c r="Q187" s="17">
        <v>0.22878651441463799</v>
      </c>
      <c r="R187" s="17">
        <v>0</v>
      </c>
      <c r="S187" s="17">
        <v>0</v>
      </c>
      <c r="T187" s="17">
        <v>0</v>
      </c>
      <c r="U187" s="17">
        <v>0</v>
      </c>
      <c r="V187" s="17">
        <v>0.119425930894761</v>
      </c>
      <c r="W187" s="17">
        <v>0.27908555569966098</v>
      </c>
      <c r="X187" s="17">
        <v>0</v>
      </c>
      <c r="Y187" s="17">
        <v>0</v>
      </c>
      <c r="Z187" s="17">
        <v>7.5559254213957098E-3</v>
      </c>
      <c r="AA187" s="17">
        <v>0</v>
      </c>
      <c r="AB187" s="17">
        <v>0</v>
      </c>
      <c r="AC187" s="17">
        <v>0</v>
      </c>
      <c r="AE187">
        <f t="array" ref="AE187">EXP(SUMPRODUCT(--B187:AC187,TRANSPOSE('Cost regression results'!$H$3:$H$30)))</f>
        <v>2405.7139900529528</v>
      </c>
    </row>
    <row r="188" spans="1:31" x14ac:dyDescent="0.3">
      <c r="A188">
        <v>187</v>
      </c>
      <c r="B188" s="17">
        <v>7.8130434881545696</v>
      </c>
      <c r="C188" s="17">
        <v>0</v>
      </c>
      <c r="D188" s="17">
        <v>0</v>
      </c>
      <c r="E188" s="17">
        <v>0.41757655629558799</v>
      </c>
      <c r="F188" s="17">
        <v>0.384277816756316</v>
      </c>
      <c r="G188" s="17">
        <v>1.3254209459642301</v>
      </c>
      <c r="H188" s="17">
        <v>0.323528596166339</v>
      </c>
      <c r="I188" s="17">
        <v>-0.29387839630706197</v>
      </c>
      <c r="J188" s="17">
        <v>0.72489908749129195</v>
      </c>
      <c r="K188" s="17">
        <v>0.32256102321843499</v>
      </c>
      <c r="L188" s="17">
        <v>0.36010244385441298</v>
      </c>
      <c r="M188" s="17">
        <v>0</v>
      </c>
      <c r="N188" s="17">
        <v>0</v>
      </c>
      <c r="O188" s="17">
        <v>0</v>
      </c>
      <c r="P188" s="17">
        <v>0.46744370768855198</v>
      </c>
      <c r="Q188" s="17">
        <v>0.21942204003101201</v>
      </c>
      <c r="R188" s="17">
        <v>0</v>
      </c>
      <c r="S188" s="17">
        <v>0</v>
      </c>
      <c r="T188" s="17">
        <v>0</v>
      </c>
      <c r="U188" s="17">
        <v>0</v>
      </c>
      <c r="V188" s="17">
        <v>0.10062161926906001</v>
      </c>
      <c r="W188" s="17">
        <v>0.20073984767453701</v>
      </c>
      <c r="X188" s="17">
        <v>0</v>
      </c>
      <c r="Y188" s="17">
        <v>0</v>
      </c>
      <c r="Z188" s="17">
        <v>7.68338411413919E-3</v>
      </c>
      <c r="AA188" s="17">
        <v>0</v>
      </c>
      <c r="AB188" s="17">
        <v>0</v>
      </c>
      <c r="AC188" s="17">
        <v>0</v>
      </c>
      <c r="AE188">
        <f t="array" ref="AE188">EXP(SUMPRODUCT(--B188:AC188,TRANSPOSE('Cost regression results'!$H$3:$H$30)))</f>
        <v>2459.3813640564445</v>
      </c>
    </row>
    <row r="189" spans="1:31" x14ac:dyDescent="0.3">
      <c r="A189">
        <v>188</v>
      </c>
      <c r="B189" s="17">
        <v>7.7768233290865298</v>
      </c>
      <c r="C189" s="17">
        <v>0</v>
      </c>
      <c r="D189" s="17">
        <v>0</v>
      </c>
      <c r="E189" s="17">
        <v>0.47086897615691398</v>
      </c>
      <c r="F189" s="17">
        <v>0.42956818574844902</v>
      </c>
      <c r="G189" s="17">
        <v>1.4051015024863001</v>
      </c>
      <c r="H189" s="17">
        <v>0.27486267667410202</v>
      </c>
      <c r="I189" s="17">
        <v>-0.28396780884223499</v>
      </c>
      <c r="J189" s="17">
        <v>0.70102813703990996</v>
      </c>
      <c r="K189" s="17">
        <v>0.286518871878431</v>
      </c>
      <c r="L189" s="17">
        <v>0.336210264272153</v>
      </c>
      <c r="M189" s="17">
        <v>0</v>
      </c>
      <c r="N189" s="17">
        <v>0</v>
      </c>
      <c r="O189" s="17">
        <v>0</v>
      </c>
      <c r="P189" s="17">
        <v>0.29204079737473498</v>
      </c>
      <c r="Q189" s="17">
        <v>0.25003636750062702</v>
      </c>
      <c r="R189" s="17">
        <v>0</v>
      </c>
      <c r="S189" s="17">
        <v>0</v>
      </c>
      <c r="T189" s="17">
        <v>0</v>
      </c>
      <c r="U189" s="17">
        <v>0</v>
      </c>
      <c r="V189" s="17">
        <v>0.133517295366538</v>
      </c>
      <c r="W189" s="17">
        <v>0.29563154683547599</v>
      </c>
      <c r="X189" s="17">
        <v>0</v>
      </c>
      <c r="Y189" s="17">
        <v>0</v>
      </c>
      <c r="Z189" s="17">
        <v>8.0806498347475893E-3</v>
      </c>
      <c r="AA189" s="17">
        <v>0</v>
      </c>
      <c r="AB189" s="17">
        <v>0</v>
      </c>
      <c r="AC189" s="17">
        <v>0</v>
      </c>
      <c r="AE189">
        <f t="array" ref="AE189">EXP(SUMPRODUCT(--B189:AC189,TRANSPOSE('Cost regression results'!$H$3:$H$30)))</f>
        <v>2371.2366094775689</v>
      </c>
    </row>
    <row r="190" spans="1:31" x14ac:dyDescent="0.3">
      <c r="A190">
        <v>189</v>
      </c>
      <c r="B190" s="17">
        <v>7.7920770124570504</v>
      </c>
      <c r="C190" s="17">
        <v>0</v>
      </c>
      <c r="D190" s="17">
        <v>0</v>
      </c>
      <c r="E190" s="17">
        <v>0.43908518941211999</v>
      </c>
      <c r="F190" s="17">
        <v>0.28050087854113598</v>
      </c>
      <c r="G190" s="17">
        <v>1.45135252558046</v>
      </c>
      <c r="H190" s="17">
        <v>0.21145449619923901</v>
      </c>
      <c r="I190" s="17">
        <v>-0.154716641134091</v>
      </c>
      <c r="J190" s="17">
        <v>0.679916141777543</v>
      </c>
      <c r="K190" s="17">
        <v>0.43273495165609799</v>
      </c>
      <c r="L190" s="17">
        <v>0.28633884401988702</v>
      </c>
      <c r="M190" s="17">
        <v>0</v>
      </c>
      <c r="N190" s="17">
        <v>0</v>
      </c>
      <c r="O190" s="17">
        <v>0</v>
      </c>
      <c r="P190" s="17">
        <v>0.18554864125501</v>
      </c>
      <c r="Q190" s="17">
        <v>0.23387761766627899</v>
      </c>
      <c r="R190" s="17">
        <v>0</v>
      </c>
      <c r="S190" s="17">
        <v>0</v>
      </c>
      <c r="T190" s="17">
        <v>0</v>
      </c>
      <c r="U190" s="17">
        <v>0</v>
      </c>
      <c r="V190" s="17">
        <v>0.13265869123929899</v>
      </c>
      <c r="W190" s="17">
        <v>0.300009567236245</v>
      </c>
      <c r="X190" s="17">
        <v>0</v>
      </c>
      <c r="Y190" s="17">
        <v>0</v>
      </c>
      <c r="Z190" s="17">
        <v>8.2399602333944298E-3</v>
      </c>
      <c r="AA190" s="17">
        <v>0</v>
      </c>
      <c r="AB190" s="17">
        <v>0</v>
      </c>
      <c r="AC190" s="17">
        <v>0</v>
      </c>
      <c r="AE190">
        <f t="array" ref="AE190">EXP(SUMPRODUCT(--B190:AC190,TRANSPOSE('Cost regression results'!$H$3:$H$30)))</f>
        <v>2407.4154900993053</v>
      </c>
    </row>
    <row r="191" spans="1:31" x14ac:dyDescent="0.3">
      <c r="A191">
        <v>190</v>
      </c>
      <c r="B191" s="17">
        <v>7.8555353829015697</v>
      </c>
      <c r="C191" s="17">
        <v>0</v>
      </c>
      <c r="D191" s="17">
        <v>0</v>
      </c>
      <c r="E191" s="17">
        <v>0.39022536686543502</v>
      </c>
      <c r="F191" s="17">
        <v>0.26388229688961401</v>
      </c>
      <c r="G191" s="17">
        <v>1.3438707572858799</v>
      </c>
      <c r="H191" s="17">
        <v>0.22852862826378401</v>
      </c>
      <c r="I191" s="17">
        <v>-0.11017885150064299</v>
      </c>
      <c r="J191" s="17">
        <v>0.70727050173432304</v>
      </c>
      <c r="K191" s="17">
        <v>0.32551959825256899</v>
      </c>
      <c r="L191" s="17">
        <v>0.391922462818731</v>
      </c>
      <c r="M191" s="17">
        <v>0</v>
      </c>
      <c r="N191" s="17">
        <v>0</v>
      </c>
      <c r="O191" s="17">
        <v>0</v>
      </c>
      <c r="P191" s="17">
        <v>0.23625963491371599</v>
      </c>
      <c r="Q191" s="17">
        <v>0.28498032094091102</v>
      </c>
      <c r="R191" s="17">
        <v>0</v>
      </c>
      <c r="S191" s="17">
        <v>0</v>
      </c>
      <c r="T191" s="17">
        <v>0</v>
      </c>
      <c r="U191" s="17">
        <v>0</v>
      </c>
      <c r="V191" s="17">
        <v>3.9184460447299403E-2</v>
      </c>
      <c r="W191" s="17">
        <v>0.17980865259263801</v>
      </c>
      <c r="X191" s="17">
        <v>0</v>
      </c>
      <c r="Y191" s="17">
        <v>0</v>
      </c>
      <c r="Z191" s="17">
        <v>5.3428907199439598E-3</v>
      </c>
      <c r="AA191" s="17">
        <v>0</v>
      </c>
      <c r="AB191" s="17">
        <v>0</v>
      </c>
      <c r="AC191" s="17">
        <v>0</v>
      </c>
      <c r="AE191">
        <f t="array" ref="AE191">EXP(SUMPRODUCT(--B191:AC191,TRANSPOSE('Cost regression results'!$H$3:$H$30)))</f>
        <v>2570.3448696134869</v>
      </c>
    </row>
    <row r="192" spans="1:31" x14ac:dyDescent="0.3">
      <c r="A192">
        <v>191</v>
      </c>
      <c r="B192" s="17">
        <v>7.8682823638763102</v>
      </c>
      <c r="C192" s="17">
        <v>0</v>
      </c>
      <c r="D192" s="17">
        <v>0</v>
      </c>
      <c r="E192" s="17">
        <v>0.37274748931528601</v>
      </c>
      <c r="F192" s="17">
        <v>0.29712642358691699</v>
      </c>
      <c r="G192" s="17">
        <v>1.3142513278488199</v>
      </c>
      <c r="H192" s="17">
        <v>0.26853966212708302</v>
      </c>
      <c r="I192" s="17">
        <v>-0.19480507382024301</v>
      </c>
      <c r="J192" s="17">
        <v>0.78383501247121601</v>
      </c>
      <c r="K192" s="17">
        <v>0.36022546543588801</v>
      </c>
      <c r="L192" s="17">
        <v>0.27360005403495502</v>
      </c>
      <c r="M192" s="17">
        <v>0</v>
      </c>
      <c r="N192" s="17">
        <v>0</v>
      </c>
      <c r="O192" s="17">
        <v>0</v>
      </c>
      <c r="P192" s="17">
        <v>0.257049386324049</v>
      </c>
      <c r="Q192" s="17">
        <v>0.23161358901971901</v>
      </c>
      <c r="R192" s="17">
        <v>0</v>
      </c>
      <c r="S192" s="17">
        <v>0</v>
      </c>
      <c r="T192" s="17">
        <v>0</v>
      </c>
      <c r="U192" s="17">
        <v>0</v>
      </c>
      <c r="V192" s="17">
        <v>1.86205659345864E-2</v>
      </c>
      <c r="W192" s="17">
        <v>0.254716686902413</v>
      </c>
      <c r="X192" s="17">
        <v>0</v>
      </c>
      <c r="Y192" s="17">
        <v>0</v>
      </c>
      <c r="Z192" s="17">
        <v>6.6664970719630904E-3</v>
      </c>
      <c r="AA192" s="17">
        <v>0</v>
      </c>
      <c r="AB192" s="17">
        <v>0</v>
      </c>
      <c r="AC192" s="17">
        <v>0</v>
      </c>
      <c r="AE192">
        <f t="array" ref="AE192">EXP(SUMPRODUCT(--B192:AC192,TRANSPOSE('Cost regression results'!$H$3:$H$30)))</f>
        <v>2600.9077974256952</v>
      </c>
    </row>
    <row r="193" spans="1:31" x14ac:dyDescent="0.3">
      <c r="A193">
        <v>192</v>
      </c>
      <c r="B193" s="17">
        <v>7.8436950952549598</v>
      </c>
      <c r="C193" s="17">
        <v>0</v>
      </c>
      <c r="D193" s="17">
        <v>0</v>
      </c>
      <c r="E193" s="17">
        <v>0.39983508953539798</v>
      </c>
      <c r="F193" s="17">
        <v>0.30538296019330302</v>
      </c>
      <c r="G193" s="17">
        <v>1.3693495252960499</v>
      </c>
      <c r="H193" s="17">
        <v>0.25547835506699901</v>
      </c>
      <c r="I193" s="17">
        <v>-0.21417608521095499</v>
      </c>
      <c r="J193" s="17">
        <v>0.72667760363256295</v>
      </c>
      <c r="K193" s="17">
        <v>0.41676051935396302</v>
      </c>
      <c r="L193" s="17">
        <v>0.37365496614947202</v>
      </c>
      <c r="M193" s="17">
        <v>0</v>
      </c>
      <c r="N193" s="17">
        <v>0</v>
      </c>
      <c r="O193" s="17">
        <v>0</v>
      </c>
      <c r="P193" s="17">
        <v>0.34627014560595398</v>
      </c>
      <c r="Q193" s="17">
        <v>0.27450355928299403</v>
      </c>
      <c r="R193" s="17">
        <v>0</v>
      </c>
      <c r="S193" s="17">
        <v>0</v>
      </c>
      <c r="T193" s="17">
        <v>0</v>
      </c>
      <c r="U193" s="17">
        <v>0</v>
      </c>
      <c r="V193" s="17">
        <v>3.92247580415973E-2</v>
      </c>
      <c r="W193" s="17">
        <v>0.21989484102092899</v>
      </c>
      <c r="X193" s="17">
        <v>0</v>
      </c>
      <c r="Y193" s="17">
        <v>0</v>
      </c>
      <c r="Z193" s="17">
        <v>3.78592741078889E-3</v>
      </c>
      <c r="AA193" s="17">
        <v>0</v>
      </c>
      <c r="AB193" s="17">
        <v>0</v>
      </c>
      <c r="AC193" s="17">
        <v>0</v>
      </c>
      <c r="AE193">
        <f t="array" ref="AE193">EXP(SUMPRODUCT(--B193:AC193,TRANSPOSE('Cost regression results'!$H$3:$H$30)))</f>
        <v>2542.8605982019608</v>
      </c>
    </row>
    <row r="194" spans="1:31" x14ac:dyDescent="0.3">
      <c r="A194">
        <v>193</v>
      </c>
      <c r="B194" s="17">
        <v>7.8606071740940902</v>
      </c>
      <c r="C194" s="17">
        <v>0</v>
      </c>
      <c r="D194" s="17">
        <v>0</v>
      </c>
      <c r="E194" s="17">
        <v>0.393732829031047</v>
      </c>
      <c r="F194" s="17">
        <v>0.26664952226528799</v>
      </c>
      <c r="G194" s="17">
        <v>1.4355596427102799</v>
      </c>
      <c r="H194" s="17">
        <v>0.32865805540099002</v>
      </c>
      <c r="I194" s="17">
        <v>-0.26166282261250801</v>
      </c>
      <c r="J194" s="17">
        <v>0.71653910903089701</v>
      </c>
      <c r="K194" s="17">
        <v>0.41739348970208001</v>
      </c>
      <c r="L194" s="17">
        <v>0.28156500660834399</v>
      </c>
      <c r="M194" s="17">
        <v>0</v>
      </c>
      <c r="N194" s="17">
        <v>0</v>
      </c>
      <c r="O194" s="17">
        <v>0</v>
      </c>
      <c r="P194" s="17">
        <v>0.38594719403351402</v>
      </c>
      <c r="Q194" s="17">
        <v>0.24084597131459401</v>
      </c>
      <c r="R194" s="17">
        <v>0</v>
      </c>
      <c r="S194" s="17">
        <v>0</v>
      </c>
      <c r="T194" s="17">
        <v>0</v>
      </c>
      <c r="U194" s="17">
        <v>0</v>
      </c>
      <c r="V194" s="17">
        <v>9.5317533549020506E-2</v>
      </c>
      <c r="W194" s="17">
        <v>0.12122626345215699</v>
      </c>
      <c r="X194" s="17">
        <v>0</v>
      </c>
      <c r="Y194" s="17">
        <v>0</v>
      </c>
      <c r="Z194" s="17">
        <v>8.8755472950387201E-3</v>
      </c>
      <c r="AA194" s="17">
        <v>0</v>
      </c>
      <c r="AB194" s="17">
        <v>0</v>
      </c>
      <c r="AC194" s="17">
        <v>0</v>
      </c>
      <c r="AE194">
        <f t="array" ref="AE194">EXP(SUMPRODUCT(--B194:AC194,TRANSPOSE('Cost regression results'!$H$3:$H$30)))</f>
        <v>2577.0337082442625</v>
      </c>
    </row>
    <row r="195" spans="1:31" x14ac:dyDescent="0.3">
      <c r="A195">
        <v>194</v>
      </c>
      <c r="B195" s="17">
        <v>7.8349513316068196</v>
      </c>
      <c r="C195" s="17">
        <v>0</v>
      </c>
      <c r="D195" s="17">
        <v>0</v>
      </c>
      <c r="E195" s="17">
        <v>0.37374239659210801</v>
      </c>
      <c r="F195" s="17">
        <v>0.33198339201448301</v>
      </c>
      <c r="G195" s="17">
        <v>1.37550516920664</v>
      </c>
      <c r="H195" s="17">
        <v>0.25099578067485201</v>
      </c>
      <c r="I195" s="17">
        <v>-0.19276379879087099</v>
      </c>
      <c r="J195" s="17">
        <v>0.75519869470997503</v>
      </c>
      <c r="K195" s="17">
        <v>0.33766928118992301</v>
      </c>
      <c r="L195" s="17">
        <v>0.257379591944908</v>
      </c>
      <c r="M195" s="17">
        <v>0</v>
      </c>
      <c r="N195" s="17">
        <v>0</v>
      </c>
      <c r="O195" s="17">
        <v>0</v>
      </c>
      <c r="P195" s="17">
        <v>0.47343123188941899</v>
      </c>
      <c r="Q195" s="17">
        <v>0.21686585124452601</v>
      </c>
      <c r="R195" s="17">
        <v>0</v>
      </c>
      <c r="S195" s="17">
        <v>0</v>
      </c>
      <c r="T195" s="17">
        <v>0</v>
      </c>
      <c r="U195" s="17">
        <v>0</v>
      </c>
      <c r="V195" s="17">
        <v>0.102217481186806</v>
      </c>
      <c r="W195" s="17">
        <v>0.19177935777371199</v>
      </c>
      <c r="X195" s="17">
        <v>0</v>
      </c>
      <c r="Y195" s="17">
        <v>0</v>
      </c>
      <c r="Z195" s="17">
        <v>4.58814543334148E-3</v>
      </c>
      <c r="AA195" s="17">
        <v>0</v>
      </c>
      <c r="AB195" s="17">
        <v>0</v>
      </c>
      <c r="AC195" s="17">
        <v>0</v>
      </c>
      <c r="AE195">
        <f t="array" ref="AE195">EXP(SUMPRODUCT(--B195:AC195,TRANSPOSE('Cost regression results'!$H$3:$H$30)))</f>
        <v>2519.3082271986877</v>
      </c>
    </row>
    <row r="196" spans="1:31" x14ac:dyDescent="0.3">
      <c r="A196">
        <v>195</v>
      </c>
      <c r="B196" s="17">
        <v>7.7845061850967801</v>
      </c>
      <c r="C196" s="17">
        <v>0</v>
      </c>
      <c r="D196" s="17">
        <v>0</v>
      </c>
      <c r="E196" s="17">
        <v>0.45317166657584501</v>
      </c>
      <c r="F196" s="17">
        <v>0.34096120717767597</v>
      </c>
      <c r="G196" s="17">
        <v>1.41331945506768</v>
      </c>
      <c r="H196" s="17">
        <v>0.240344832579099</v>
      </c>
      <c r="I196" s="17">
        <v>-0.25720621662936399</v>
      </c>
      <c r="J196" s="17">
        <v>0.70182249364447002</v>
      </c>
      <c r="K196" s="17">
        <v>0.40342070741545799</v>
      </c>
      <c r="L196" s="17">
        <v>0.29762126767549602</v>
      </c>
      <c r="M196" s="17">
        <v>0</v>
      </c>
      <c r="N196" s="17">
        <v>0</v>
      </c>
      <c r="O196" s="17">
        <v>0</v>
      </c>
      <c r="P196" s="17">
        <v>0.32212454844782501</v>
      </c>
      <c r="Q196" s="17">
        <v>0.241186084184081</v>
      </c>
      <c r="R196" s="17">
        <v>0</v>
      </c>
      <c r="S196" s="17">
        <v>0</v>
      </c>
      <c r="T196" s="17">
        <v>0</v>
      </c>
      <c r="U196" s="17">
        <v>0</v>
      </c>
      <c r="V196" s="17">
        <v>0.14076298237436799</v>
      </c>
      <c r="W196" s="17">
        <v>0.26018400404845599</v>
      </c>
      <c r="X196" s="17">
        <v>0</v>
      </c>
      <c r="Y196" s="17">
        <v>0</v>
      </c>
      <c r="Z196" s="17">
        <v>6.2164220666341896E-3</v>
      </c>
      <c r="AA196" s="17">
        <v>0</v>
      </c>
      <c r="AB196" s="17">
        <v>0</v>
      </c>
      <c r="AC196" s="17">
        <v>0</v>
      </c>
      <c r="AE196">
        <f t="array" ref="AE196">EXP(SUMPRODUCT(--B196:AC196,TRANSPOSE('Cost regression results'!$H$3:$H$30)))</f>
        <v>2392.6449093161086</v>
      </c>
    </row>
    <row r="197" spans="1:31" x14ac:dyDescent="0.3">
      <c r="A197">
        <v>196</v>
      </c>
      <c r="B197" s="17">
        <v>7.8388576198694704</v>
      </c>
      <c r="C197" s="17">
        <v>0</v>
      </c>
      <c r="D197" s="17">
        <v>0</v>
      </c>
      <c r="E197" s="17">
        <v>0.39018894956611699</v>
      </c>
      <c r="F197" s="17">
        <v>0.32062032209935398</v>
      </c>
      <c r="G197" s="17">
        <v>1.5176704521202999</v>
      </c>
      <c r="H197" s="17">
        <v>0.313943995655314</v>
      </c>
      <c r="I197" s="17">
        <v>-0.295832511349092</v>
      </c>
      <c r="J197" s="17">
        <v>0.73595453613749895</v>
      </c>
      <c r="K197" s="17">
        <v>0.42931731508404197</v>
      </c>
      <c r="L197" s="17">
        <v>0.34421264098761101</v>
      </c>
      <c r="M197" s="17">
        <v>0</v>
      </c>
      <c r="N197" s="17">
        <v>0</v>
      </c>
      <c r="O197" s="17">
        <v>0</v>
      </c>
      <c r="P197" s="17">
        <v>0.48351469535873198</v>
      </c>
      <c r="Q197" s="17">
        <v>0.25269087988150402</v>
      </c>
      <c r="R197" s="17">
        <v>0</v>
      </c>
      <c r="S197" s="17">
        <v>0</v>
      </c>
      <c r="T197" s="17">
        <v>0</v>
      </c>
      <c r="U197" s="17">
        <v>0</v>
      </c>
      <c r="V197" s="17">
        <v>5.8203986609000398E-2</v>
      </c>
      <c r="W197" s="17">
        <v>0.122463712742141</v>
      </c>
      <c r="X197" s="17">
        <v>0</v>
      </c>
      <c r="Y197" s="17">
        <v>0</v>
      </c>
      <c r="Z197" s="17">
        <v>8.5895819163608108E-3</v>
      </c>
      <c r="AA197" s="17">
        <v>0</v>
      </c>
      <c r="AB197" s="17">
        <v>0</v>
      </c>
      <c r="AC197" s="17">
        <v>0</v>
      </c>
      <c r="AE197">
        <f t="array" ref="AE197">EXP(SUMPRODUCT(--B197:AC197,TRANSPOSE('Cost regression results'!$H$3:$H$30)))</f>
        <v>2522.0943144834341</v>
      </c>
    </row>
    <row r="198" spans="1:31" x14ac:dyDescent="0.3">
      <c r="A198">
        <v>197</v>
      </c>
      <c r="B198" s="17">
        <v>7.8335873957158997</v>
      </c>
      <c r="C198" s="17">
        <v>0</v>
      </c>
      <c r="D198" s="17">
        <v>0</v>
      </c>
      <c r="E198" s="17">
        <v>0.32863635180443601</v>
      </c>
      <c r="F198" s="17">
        <v>0.32663968516955499</v>
      </c>
      <c r="G198" s="17">
        <v>1.3399873508490201</v>
      </c>
      <c r="H198" s="17">
        <v>0.19324754495441601</v>
      </c>
      <c r="I198" s="17">
        <v>-0.17539553003252201</v>
      </c>
      <c r="J198" s="17">
        <v>0.64238522699045597</v>
      </c>
      <c r="K198" s="17">
        <v>0.41883128423831101</v>
      </c>
      <c r="L198" s="17">
        <v>0.44084423779384302</v>
      </c>
      <c r="M198" s="17">
        <v>0</v>
      </c>
      <c r="N198" s="17">
        <v>0</v>
      </c>
      <c r="O198" s="17">
        <v>0</v>
      </c>
      <c r="P198" s="17">
        <v>0.23368428296653199</v>
      </c>
      <c r="Q198" s="17">
        <v>0.25731456228125399</v>
      </c>
      <c r="R198" s="17">
        <v>0</v>
      </c>
      <c r="S198" s="17">
        <v>0</v>
      </c>
      <c r="T198" s="17">
        <v>0</v>
      </c>
      <c r="U198" s="17">
        <v>0</v>
      </c>
      <c r="V198" s="17">
        <v>0.12200747863315101</v>
      </c>
      <c r="W198" s="17">
        <v>0.25636973493534398</v>
      </c>
      <c r="X198" s="17">
        <v>0</v>
      </c>
      <c r="Y198" s="17">
        <v>0</v>
      </c>
      <c r="Z198" s="17">
        <v>4.8764940759546101E-3</v>
      </c>
      <c r="AA198" s="17">
        <v>0</v>
      </c>
      <c r="AB198" s="17">
        <v>0</v>
      </c>
      <c r="AC198" s="17">
        <v>0</v>
      </c>
      <c r="AE198">
        <f t="array" ref="AE198">EXP(SUMPRODUCT(--B198:AC198,TRANSPOSE('Cost regression results'!$H$3:$H$30)))</f>
        <v>2515.3666315529654</v>
      </c>
    </row>
    <row r="199" spans="1:31" x14ac:dyDescent="0.3">
      <c r="A199">
        <v>198</v>
      </c>
      <c r="B199" s="17">
        <v>7.8609654846410297</v>
      </c>
      <c r="C199" s="17">
        <v>0</v>
      </c>
      <c r="D199" s="17">
        <v>0</v>
      </c>
      <c r="E199" s="17">
        <v>0.39316338697868503</v>
      </c>
      <c r="F199" s="17">
        <v>0.34613659817979098</v>
      </c>
      <c r="G199" s="17">
        <v>1.31290971652955</v>
      </c>
      <c r="H199" s="17">
        <v>0.27096327560748801</v>
      </c>
      <c r="I199" s="17">
        <v>-0.246810547033986</v>
      </c>
      <c r="J199" s="17">
        <v>0.64489703443401702</v>
      </c>
      <c r="K199" s="17">
        <v>0.461273356773298</v>
      </c>
      <c r="L199" s="17">
        <v>0.25304631671968297</v>
      </c>
      <c r="M199" s="17">
        <v>0</v>
      </c>
      <c r="N199" s="17">
        <v>0</v>
      </c>
      <c r="O199" s="17">
        <v>0</v>
      </c>
      <c r="P199" s="17">
        <v>0.32024214460964501</v>
      </c>
      <c r="Q199" s="17">
        <v>0.19239788982815001</v>
      </c>
      <c r="R199" s="17">
        <v>0</v>
      </c>
      <c r="S199" s="17">
        <v>0</v>
      </c>
      <c r="T199" s="17">
        <v>0</v>
      </c>
      <c r="U199" s="17">
        <v>0</v>
      </c>
      <c r="V199" s="17">
        <v>7.1491136068380604E-2</v>
      </c>
      <c r="W199" s="17">
        <v>0.25245725687308401</v>
      </c>
      <c r="X199" s="17">
        <v>0</v>
      </c>
      <c r="Y199" s="17">
        <v>0</v>
      </c>
      <c r="Z199" s="17">
        <v>6.3847385861495196E-3</v>
      </c>
      <c r="AA199" s="17">
        <v>0</v>
      </c>
      <c r="AB199" s="17">
        <v>0</v>
      </c>
      <c r="AC199" s="17">
        <v>0</v>
      </c>
      <c r="AE199">
        <f t="array" ref="AE199">EXP(SUMPRODUCT(--B199:AC199,TRANSPOSE('Cost regression results'!$H$3:$H$30)))</f>
        <v>2582.4560117145111</v>
      </c>
    </row>
    <row r="200" spans="1:31" x14ac:dyDescent="0.3">
      <c r="A200">
        <v>199</v>
      </c>
      <c r="B200" s="17">
        <v>7.7967306442473401</v>
      </c>
      <c r="C200" s="17">
        <v>0</v>
      </c>
      <c r="D200" s="17">
        <v>0</v>
      </c>
      <c r="E200" s="17">
        <v>0.37803673370403701</v>
      </c>
      <c r="F200" s="17">
        <v>0.39924623384012498</v>
      </c>
      <c r="G200" s="17">
        <v>1.3017462314600801</v>
      </c>
      <c r="H200" s="17">
        <v>0.21384254389316601</v>
      </c>
      <c r="I200" s="17">
        <v>-0.225147135706357</v>
      </c>
      <c r="J200" s="17">
        <v>0.75194966080260695</v>
      </c>
      <c r="K200" s="17">
        <v>0.30555375384796202</v>
      </c>
      <c r="L200" s="17">
        <v>0.39859838587820001</v>
      </c>
      <c r="M200" s="17">
        <v>0</v>
      </c>
      <c r="N200" s="17">
        <v>0</v>
      </c>
      <c r="O200" s="17">
        <v>0</v>
      </c>
      <c r="P200" s="17">
        <v>0.230693003830657</v>
      </c>
      <c r="Q200" s="17">
        <v>0.25148125378851399</v>
      </c>
      <c r="R200" s="17">
        <v>0</v>
      </c>
      <c r="S200" s="17">
        <v>0</v>
      </c>
      <c r="T200" s="17">
        <v>0</v>
      </c>
      <c r="U200" s="17">
        <v>0</v>
      </c>
      <c r="V200" s="17">
        <v>8.2839768985195197E-2</v>
      </c>
      <c r="W200" s="17">
        <v>0.213567335636001</v>
      </c>
      <c r="X200" s="17">
        <v>0</v>
      </c>
      <c r="Y200" s="17">
        <v>0</v>
      </c>
      <c r="Z200" s="17">
        <v>7.2295287794199303E-3</v>
      </c>
      <c r="AA200" s="17">
        <v>0</v>
      </c>
      <c r="AB200" s="17">
        <v>0</v>
      </c>
      <c r="AC200" s="17">
        <v>0</v>
      </c>
      <c r="AE200">
        <f t="array" ref="AE200">EXP(SUMPRODUCT(--B200:AC200,TRANSPOSE('Cost regression results'!$H$3:$H$30)))</f>
        <v>2420.3561411847818</v>
      </c>
    </row>
    <row r="201" spans="1:31" x14ac:dyDescent="0.3">
      <c r="A201">
        <v>200</v>
      </c>
      <c r="B201" s="17">
        <v>7.8495025997774697</v>
      </c>
      <c r="C201" s="17">
        <v>0</v>
      </c>
      <c r="D201" s="17">
        <v>0</v>
      </c>
      <c r="E201" s="17">
        <v>0.48430992162694297</v>
      </c>
      <c r="F201" s="17">
        <v>0.26938669276307298</v>
      </c>
      <c r="G201" s="17">
        <v>1.34630645614301</v>
      </c>
      <c r="H201" s="17">
        <v>0.250472073684602</v>
      </c>
      <c r="I201" s="17">
        <v>-0.21234533374589501</v>
      </c>
      <c r="J201" s="17">
        <v>0.62656041523966</v>
      </c>
      <c r="K201" s="17">
        <v>0.42876043311726098</v>
      </c>
      <c r="L201" s="17">
        <v>0.25347392936800001</v>
      </c>
      <c r="M201" s="17">
        <v>0</v>
      </c>
      <c r="N201" s="17">
        <v>0</v>
      </c>
      <c r="O201" s="17">
        <v>0</v>
      </c>
      <c r="P201" s="17">
        <v>0.40156040952324301</v>
      </c>
      <c r="Q201" s="17">
        <v>0.17576179238735001</v>
      </c>
      <c r="R201" s="17">
        <v>0</v>
      </c>
      <c r="S201" s="17">
        <v>0</v>
      </c>
      <c r="T201" s="17">
        <v>0</v>
      </c>
      <c r="U201" s="17">
        <v>0</v>
      </c>
      <c r="V201" s="17">
        <v>0.113790567119653</v>
      </c>
      <c r="W201" s="17">
        <v>0.281574486719258</v>
      </c>
      <c r="X201" s="17">
        <v>0</v>
      </c>
      <c r="Y201" s="17">
        <v>0</v>
      </c>
      <c r="Z201" s="17">
        <v>6.9697227690719296E-3</v>
      </c>
      <c r="AA201" s="17">
        <v>0</v>
      </c>
      <c r="AB201" s="17">
        <v>0</v>
      </c>
      <c r="AC201" s="17">
        <v>0</v>
      </c>
      <c r="AE201">
        <f t="array" ref="AE201">EXP(SUMPRODUCT(--B201:AC201,TRANSPOSE('Cost regression results'!$H$3:$H$30)))</f>
        <v>2551.9774133035212</v>
      </c>
    </row>
    <row r="202" spans="1:31" x14ac:dyDescent="0.3">
      <c r="A202">
        <v>201</v>
      </c>
      <c r="B202" s="17">
        <v>7.8217302091309202</v>
      </c>
      <c r="C202" s="17">
        <v>0</v>
      </c>
      <c r="D202" s="17">
        <v>0</v>
      </c>
      <c r="E202" s="17">
        <v>0.34302698197179698</v>
      </c>
      <c r="F202" s="17">
        <v>0.39051173022845298</v>
      </c>
      <c r="G202" s="17">
        <v>1.3252524000353401</v>
      </c>
      <c r="H202" s="17">
        <v>0.18509838800960501</v>
      </c>
      <c r="I202" s="17">
        <v>-0.14877123772419901</v>
      </c>
      <c r="J202" s="17">
        <v>0.74874373443619602</v>
      </c>
      <c r="K202" s="17">
        <v>0.29625909082338597</v>
      </c>
      <c r="L202" s="17">
        <v>0.330524889496357</v>
      </c>
      <c r="M202" s="17">
        <v>0</v>
      </c>
      <c r="N202" s="17">
        <v>0</v>
      </c>
      <c r="O202" s="17">
        <v>0</v>
      </c>
      <c r="P202" s="17">
        <v>0.31804820663776001</v>
      </c>
      <c r="Q202" s="17">
        <v>0.215709135904111</v>
      </c>
      <c r="R202" s="17">
        <v>0</v>
      </c>
      <c r="S202" s="17">
        <v>0</v>
      </c>
      <c r="T202" s="17">
        <v>0</v>
      </c>
      <c r="U202" s="17">
        <v>0</v>
      </c>
      <c r="V202" s="17">
        <v>8.6005871934494396E-2</v>
      </c>
      <c r="W202" s="17">
        <v>0.14834704080001099</v>
      </c>
      <c r="X202" s="17">
        <v>0</v>
      </c>
      <c r="Y202" s="17">
        <v>0</v>
      </c>
      <c r="Z202" s="17">
        <v>1.05543249878153E-2</v>
      </c>
      <c r="AA202" s="17">
        <v>0</v>
      </c>
      <c r="AB202" s="17">
        <v>0</v>
      </c>
      <c r="AC202" s="17">
        <v>0</v>
      </c>
      <c r="AE202">
        <f t="array" ref="AE202">EXP(SUMPRODUCT(--B202:AC202,TRANSPOSE('Cost regression results'!$H$3:$H$30)))</f>
        <v>2475.8577525256187</v>
      </c>
    </row>
    <row r="203" spans="1:31" x14ac:dyDescent="0.3">
      <c r="A203">
        <v>202</v>
      </c>
      <c r="B203" s="17">
        <v>7.8329967564104299</v>
      </c>
      <c r="C203" s="17">
        <v>0</v>
      </c>
      <c r="D203" s="17">
        <v>0</v>
      </c>
      <c r="E203" s="17">
        <v>0.37406909048394898</v>
      </c>
      <c r="F203" s="17">
        <v>0.28663733296234301</v>
      </c>
      <c r="G203" s="17">
        <v>1.2846815741452999</v>
      </c>
      <c r="H203" s="17">
        <v>0.213980640770566</v>
      </c>
      <c r="I203" s="17">
        <v>-0.100056548642163</v>
      </c>
      <c r="J203" s="17">
        <v>0.73311401297291801</v>
      </c>
      <c r="K203" s="17">
        <v>0.34057700346370001</v>
      </c>
      <c r="L203" s="17">
        <v>0.357168711845261</v>
      </c>
      <c r="M203" s="17">
        <v>0</v>
      </c>
      <c r="N203" s="17">
        <v>0</v>
      </c>
      <c r="O203" s="17">
        <v>0</v>
      </c>
      <c r="P203" s="17">
        <v>0.43934578596444901</v>
      </c>
      <c r="Q203" s="17">
        <v>0.25426164007780599</v>
      </c>
      <c r="R203" s="17">
        <v>0</v>
      </c>
      <c r="S203" s="17">
        <v>0</v>
      </c>
      <c r="T203" s="17">
        <v>0</v>
      </c>
      <c r="U203" s="17">
        <v>0</v>
      </c>
      <c r="V203" s="17">
        <v>8.0838459659197004E-2</v>
      </c>
      <c r="W203" s="17">
        <v>0.17313482312713999</v>
      </c>
      <c r="X203" s="17">
        <v>0</v>
      </c>
      <c r="Y203" s="17">
        <v>0</v>
      </c>
      <c r="Z203" s="17">
        <v>6.5229378387176903E-3</v>
      </c>
      <c r="AA203" s="17">
        <v>0</v>
      </c>
      <c r="AB203" s="17">
        <v>0</v>
      </c>
      <c r="AC203" s="17">
        <v>0</v>
      </c>
      <c r="AE203">
        <f t="array" ref="AE203">EXP(SUMPRODUCT(--B203:AC203,TRANSPOSE('Cost regression results'!$H$3:$H$30)))</f>
        <v>2510.9857897029888</v>
      </c>
    </row>
    <row r="204" spans="1:31" x14ac:dyDescent="0.3">
      <c r="A204">
        <v>203</v>
      </c>
      <c r="B204" s="17">
        <v>7.82623744885825</v>
      </c>
      <c r="C204" s="17">
        <v>0</v>
      </c>
      <c r="D204" s="17">
        <v>0</v>
      </c>
      <c r="E204" s="17">
        <v>0.362774038855039</v>
      </c>
      <c r="F204" s="17">
        <v>0.34070711287635103</v>
      </c>
      <c r="G204" s="17">
        <v>1.3363589829260101</v>
      </c>
      <c r="H204" s="17">
        <v>0.24044175628707701</v>
      </c>
      <c r="I204" s="17">
        <v>-0.18389207878335101</v>
      </c>
      <c r="J204" s="17">
        <v>0.63165445210799898</v>
      </c>
      <c r="K204" s="17">
        <v>0.39945726057326097</v>
      </c>
      <c r="L204" s="17">
        <v>0.38497438915545101</v>
      </c>
      <c r="M204" s="17">
        <v>0</v>
      </c>
      <c r="N204" s="17">
        <v>0</v>
      </c>
      <c r="O204" s="17">
        <v>0</v>
      </c>
      <c r="P204" s="17">
        <v>0.226055690420818</v>
      </c>
      <c r="Q204" s="17">
        <v>0.25580952469881002</v>
      </c>
      <c r="R204" s="17">
        <v>0</v>
      </c>
      <c r="S204" s="17">
        <v>0</v>
      </c>
      <c r="T204" s="17">
        <v>0</v>
      </c>
      <c r="U204" s="17">
        <v>0</v>
      </c>
      <c r="V204" s="17">
        <v>8.6025338478551705E-2</v>
      </c>
      <c r="W204" s="17">
        <v>0.168283148186436</v>
      </c>
      <c r="X204" s="17">
        <v>0</v>
      </c>
      <c r="Y204" s="17">
        <v>0</v>
      </c>
      <c r="Z204" s="17">
        <v>7.8731978306370298E-3</v>
      </c>
      <c r="AA204" s="17">
        <v>0</v>
      </c>
      <c r="AB204" s="17">
        <v>0</v>
      </c>
      <c r="AC204" s="17">
        <v>0</v>
      </c>
      <c r="AE204">
        <f t="array" ref="AE204">EXP(SUMPRODUCT(--B204:AC204,TRANSPOSE('Cost regression results'!$H$3:$H$30)))</f>
        <v>2491.7142599130502</v>
      </c>
    </row>
    <row r="205" spans="1:31" x14ac:dyDescent="0.3">
      <c r="A205">
        <v>204</v>
      </c>
      <c r="B205" s="17">
        <v>7.81801402738121</v>
      </c>
      <c r="C205" s="17">
        <v>0</v>
      </c>
      <c r="D205" s="17">
        <v>0</v>
      </c>
      <c r="E205" s="17">
        <v>0.41238983713576799</v>
      </c>
      <c r="F205" s="17">
        <v>0.24586872180546401</v>
      </c>
      <c r="G205" s="17">
        <v>1.3350992816707701</v>
      </c>
      <c r="H205" s="17">
        <v>0.24081760645255801</v>
      </c>
      <c r="I205" s="17">
        <v>-0.141766875201184</v>
      </c>
      <c r="J205" s="17">
        <v>0.666352862932588</v>
      </c>
      <c r="K205" s="17">
        <v>0.36248548553623</v>
      </c>
      <c r="L205" s="17">
        <v>0.35921161177927602</v>
      </c>
      <c r="M205" s="17">
        <v>0</v>
      </c>
      <c r="N205" s="17">
        <v>0</v>
      </c>
      <c r="O205" s="17">
        <v>0</v>
      </c>
      <c r="P205" s="17">
        <v>0.20199382109226699</v>
      </c>
      <c r="Q205" s="17">
        <v>0.21592644826752699</v>
      </c>
      <c r="R205" s="17">
        <v>0</v>
      </c>
      <c r="S205" s="17">
        <v>0</v>
      </c>
      <c r="T205" s="17">
        <v>0</v>
      </c>
      <c r="U205" s="17">
        <v>0</v>
      </c>
      <c r="V205" s="17">
        <v>0.106622023801069</v>
      </c>
      <c r="W205" s="17">
        <v>0.23402120240301499</v>
      </c>
      <c r="X205" s="17">
        <v>0</v>
      </c>
      <c r="Y205" s="17">
        <v>0</v>
      </c>
      <c r="Z205" s="17">
        <v>6.9765703593048598E-3</v>
      </c>
      <c r="AA205" s="17">
        <v>0</v>
      </c>
      <c r="AB205" s="17">
        <v>0</v>
      </c>
      <c r="AC205" s="17">
        <v>0</v>
      </c>
      <c r="AE205">
        <f t="array" ref="AE205">EXP(SUMPRODUCT(--B205:AC205,TRANSPOSE('Cost regression results'!$H$3:$H$30)))</f>
        <v>2472.8594401789819</v>
      </c>
    </row>
    <row r="206" spans="1:31" x14ac:dyDescent="0.3">
      <c r="A206">
        <v>205</v>
      </c>
      <c r="B206" s="17">
        <v>7.81647528330521</v>
      </c>
      <c r="C206" s="17">
        <v>0</v>
      </c>
      <c r="D206" s="17">
        <v>0</v>
      </c>
      <c r="E206" s="17">
        <v>0.35216105339050902</v>
      </c>
      <c r="F206" s="17">
        <v>0.317342744124821</v>
      </c>
      <c r="G206" s="17">
        <v>1.47946073605067</v>
      </c>
      <c r="H206" s="17">
        <v>0.33545122805614802</v>
      </c>
      <c r="I206" s="17">
        <v>-0.224562801496382</v>
      </c>
      <c r="J206" s="17">
        <v>0.76455920346744699</v>
      </c>
      <c r="K206" s="17">
        <v>0.41271821319376301</v>
      </c>
      <c r="L206" s="17">
        <v>0.34970311168055301</v>
      </c>
      <c r="M206" s="17">
        <v>0</v>
      </c>
      <c r="N206" s="17">
        <v>0</v>
      </c>
      <c r="O206" s="17">
        <v>0</v>
      </c>
      <c r="P206" s="17">
        <v>0.28379447123813001</v>
      </c>
      <c r="Q206" s="17">
        <v>0.30690677268113897</v>
      </c>
      <c r="R206" s="17">
        <v>0</v>
      </c>
      <c r="S206" s="17">
        <v>0</v>
      </c>
      <c r="T206" s="17">
        <v>0</v>
      </c>
      <c r="U206" s="17">
        <v>0</v>
      </c>
      <c r="V206" s="17">
        <v>6.1423529785303597E-2</v>
      </c>
      <c r="W206" s="17">
        <v>0.18661802184583401</v>
      </c>
      <c r="X206" s="17">
        <v>0</v>
      </c>
      <c r="Y206" s="17">
        <v>0</v>
      </c>
      <c r="Z206" s="17">
        <v>6.1660166076057902E-3</v>
      </c>
      <c r="AA206" s="17">
        <v>0</v>
      </c>
      <c r="AB206" s="17">
        <v>0</v>
      </c>
      <c r="AC206" s="17">
        <v>0</v>
      </c>
      <c r="AE206">
        <f t="array" ref="AE206">EXP(SUMPRODUCT(--B206:AC206,TRANSPOSE('Cost regression results'!$H$3:$H$30)))</f>
        <v>2470.4585784473288</v>
      </c>
    </row>
    <row r="207" spans="1:31" x14ac:dyDescent="0.3">
      <c r="A207">
        <v>206</v>
      </c>
      <c r="B207" s="17">
        <v>7.8254236064976697</v>
      </c>
      <c r="C207" s="17">
        <v>0</v>
      </c>
      <c r="D207" s="17">
        <v>0</v>
      </c>
      <c r="E207" s="17">
        <v>0.41125155944727998</v>
      </c>
      <c r="F207" s="17">
        <v>0.40211872788677</v>
      </c>
      <c r="G207" s="17">
        <v>1.3877829411399401</v>
      </c>
      <c r="H207" s="17">
        <v>0.28461173847350102</v>
      </c>
      <c r="I207" s="17">
        <v>-0.325885529639239</v>
      </c>
      <c r="J207" s="17">
        <v>0.75599554713874095</v>
      </c>
      <c r="K207" s="17">
        <v>0.24459044373164401</v>
      </c>
      <c r="L207" s="17">
        <v>0.22179130717196099</v>
      </c>
      <c r="M207" s="17">
        <v>0</v>
      </c>
      <c r="N207" s="17">
        <v>0</v>
      </c>
      <c r="O207" s="17">
        <v>0</v>
      </c>
      <c r="P207" s="17">
        <v>0.13928038909225099</v>
      </c>
      <c r="Q207" s="17">
        <v>0.24587794827086201</v>
      </c>
      <c r="R207" s="17">
        <v>0</v>
      </c>
      <c r="S207" s="17">
        <v>0</v>
      </c>
      <c r="T207" s="17">
        <v>0</v>
      </c>
      <c r="U207" s="17">
        <v>0</v>
      </c>
      <c r="V207" s="17">
        <v>0.101790677223668</v>
      </c>
      <c r="W207" s="17">
        <v>0.30164880094048202</v>
      </c>
      <c r="X207" s="17">
        <v>0</v>
      </c>
      <c r="Y207" s="17">
        <v>0</v>
      </c>
      <c r="Z207" s="17">
        <v>6.8298538701790402E-3</v>
      </c>
      <c r="AA207" s="17">
        <v>0</v>
      </c>
      <c r="AB207" s="17">
        <v>0</v>
      </c>
      <c r="AC207" s="17">
        <v>0</v>
      </c>
      <c r="AE207">
        <f t="array" ref="AE207">EXP(SUMPRODUCT(--B207:AC207,TRANSPOSE('Cost regression results'!$H$3:$H$30)))</f>
        <v>2491.5062065013735</v>
      </c>
    </row>
    <row r="208" spans="1:31" x14ac:dyDescent="0.3">
      <c r="A208">
        <v>207</v>
      </c>
      <c r="B208" s="17">
        <v>7.8468512678087201</v>
      </c>
      <c r="C208" s="17">
        <v>0</v>
      </c>
      <c r="D208" s="17">
        <v>0</v>
      </c>
      <c r="E208" s="17">
        <v>0.40845536147557998</v>
      </c>
      <c r="F208" s="17">
        <v>0.285270405249959</v>
      </c>
      <c r="G208" s="17">
        <v>1.2988864439914001</v>
      </c>
      <c r="H208" s="17">
        <v>0.23989029029499601</v>
      </c>
      <c r="I208" s="17">
        <v>-0.12147622523632599</v>
      </c>
      <c r="J208" s="17">
        <v>0.75179865200274498</v>
      </c>
      <c r="K208" s="17">
        <v>0.40348404389676601</v>
      </c>
      <c r="L208" s="17">
        <v>0.34954614844408399</v>
      </c>
      <c r="M208" s="17">
        <v>0</v>
      </c>
      <c r="N208" s="17">
        <v>0</v>
      </c>
      <c r="O208" s="17">
        <v>0</v>
      </c>
      <c r="P208" s="17">
        <v>0.491545037513409</v>
      </c>
      <c r="Q208" s="17">
        <v>0.23291342682230901</v>
      </c>
      <c r="R208" s="17">
        <v>0</v>
      </c>
      <c r="S208" s="17">
        <v>0</v>
      </c>
      <c r="T208" s="17">
        <v>0</v>
      </c>
      <c r="U208" s="17">
        <v>0</v>
      </c>
      <c r="V208" s="17">
        <v>6.7598553656119997E-2</v>
      </c>
      <c r="W208" s="17">
        <v>0.267854103892813</v>
      </c>
      <c r="X208" s="17">
        <v>0</v>
      </c>
      <c r="Y208" s="17">
        <v>0</v>
      </c>
      <c r="Z208" s="17">
        <v>7.56920230280824E-3</v>
      </c>
      <c r="AA208" s="17">
        <v>0</v>
      </c>
      <c r="AB208" s="17">
        <v>0</v>
      </c>
      <c r="AC208" s="17">
        <v>0</v>
      </c>
      <c r="AE208">
        <f t="array" ref="AE208">EXP(SUMPRODUCT(--B208:AC208,TRANSPOSE('Cost regression results'!$H$3:$H$30)))</f>
        <v>2544.1523945825757</v>
      </c>
    </row>
    <row r="209" spans="1:31" x14ac:dyDescent="0.3">
      <c r="A209">
        <v>208</v>
      </c>
      <c r="B209" s="17">
        <v>7.8516986921354297</v>
      </c>
      <c r="C209" s="17">
        <v>0</v>
      </c>
      <c r="D209" s="17">
        <v>0</v>
      </c>
      <c r="E209" s="17">
        <v>0.33372808689341699</v>
      </c>
      <c r="F209" s="17">
        <v>0.372806518549614</v>
      </c>
      <c r="G209" s="17">
        <v>1.31606272738647</v>
      </c>
      <c r="H209" s="17">
        <v>0.23799586071391601</v>
      </c>
      <c r="I209" s="17">
        <v>-0.16709098995593699</v>
      </c>
      <c r="J209" s="17">
        <v>0.76422507251521199</v>
      </c>
      <c r="K209" s="17">
        <v>0.284556111110289</v>
      </c>
      <c r="L209" s="17">
        <v>0.34154056410981598</v>
      </c>
      <c r="M209" s="17">
        <v>0</v>
      </c>
      <c r="N209" s="17">
        <v>0</v>
      </c>
      <c r="O209" s="17">
        <v>0</v>
      </c>
      <c r="P209" s="17">
        <v>0.48297589559218901</v>
      </c>
      <c r="Q209" s="17">
        <v>0.22250066246705599</v>
      </c>
      <c r="R209" s="17">
        <v>0</v>
      </c>
      <c r="S209" s="17">
        <v>0</v>
      </c>
      <c r="T209" s="17">
        <v>0</v>
      </c>
      <c r="U209" s="17">
        <v>0</v>
      </c>
      <c r="V209" s="17">
        <v>6.8496143098257106E-2</v>
      </c>
      <c r="W209" s="17">
        <v>0.20595207116709399</v>
      </c>
      <c r="X209" s="17">
        <v>0</v>
      </c>
      <c r="Y209" s="17">
        <v>0</v>
      </c>
      <c r="Z209" s="17">
        <v>7.5949776514257997E-3</v>
      </c>
      <c r="AA209" s="17">
        <v>0</v>
      </c>
      <c r="AB209" s="17">
        <v>0</v>
      </c>
      <c r="AC209" s="17">
        <v>0</v>
      </c>
      <c r="AE209">
        <f t="array" ref="AE209">EXP(SUMPRODUCT(--B209:AC209,TRANSPOSE('Cost regression results'!$H$3:$H$30)))</f>
        <v>2556.4687936580644</v>
      </c>
    </row>
    <row r="210" spans="1:31" x14ac:dyDescent="0.3">
      <c r="A210">
        <v>209</v>
      </c>
      <c r="B210" s="17">
        <v>7.8505328196366504</v>
      </c>
      <c r="C210" s="17">
        <v>0</v>
      </c>
      <c r="D210" s="17">
        <v>0</v>
      </c>
      <c r="E210" s="17">
        <v>0.36760146653009002</v>
      </c>
      <c r="F210" s="17">
        <v>0.37241074424626802</v>
      </c>
      <c r="G210" s="17">
        <v>1.36593419253904</v>
      </c>
      <c r="H210" s="17">
        <v>0.28853446055704102</v>
      </c>
      <c r="I210" s="17">
        <v>-0.202292147136894</v>
      </c>
      <c r="J210" s="17">
        <v>0.67403706185415702</v>
      </c>
      <c r="K210" s="17">
        <v>0.36027327539110698</v>
      </c>
      <c r="L210" s="17">
        <v>0.26686607452573102</v>
      </c>
      <c r="M210" s="17">
        <v>0</v>
      </c>
      <c r="N210" s="17">
        <v>0</v>
      </c>
      <c r="O210" s="17">
        <v>0</v>
      </c>
      <c r="P210" s="17">
        <v>0.15259623566473299</v>
      </c>
      <c r="Q210" s="17">
        <v>0.25621759974050701</v>
      </c>
      <c r="R210" s="17">
        <v>0</v>
      </c>
      <c r="S210" s="17">
        <v>0</v>
      </c>
      <c r="T210" s="17">
        <v>0</v>
      </c>
      <c r="U210" s="17">
        <v>0</v>
      </c>
      <c r="V210" s="17">
        <v>0.10430086365206399</v>
      </c>
      <c r="W210" s="17">
        <v>0.190877123370709</v>
      </c>
      <c r="X210" s="17">
        <v>0</v>
      </c>
      <c r="Y210" s="17">
        <v>0</v>
      </c>
      <c r="Z210" s="17">
        <v>3.3376696380350698E-3</v>
      </c>
      <c r="AA210" s="17">
        <v>0</v>
      </c>
      <c r="AB210" s="17">
        <v>0</v>
      </c>
      <c r="AC210" s="17">
        <v>0</v>
      </c>
      <c r="AE210">
        <f t="array" ref="AE210">EXP(SUMPRODUCT(--B210:AC210,TRANSPOSE('Cost regression results'!$H$3:$H$30)))</f>
        <v>2561.1110593803814</v>
      </c>
    </row>
    <row r="211" spans="1:31" x14ac:dyDescent="0.3">
      <c r="A211">
        <v>210</v>
      </c>
      <c r="B211" s="17">
        <v>7.8229893359779101</v>
      </c>
      <c r="C211" s="17">
        <v>0</v>
      </c>
      <c r="D211" s="17">
        <v>0</v>
      </c>
      <c r="E211" s="17">
        <v>0.27845844885869803</v>
      </c>
      <c r="F211" s="17">
        <v>0.45133660563189998</v>
      </c>
      <c r="G211" s="17">
        <v>1.2480493207907399</v>
      </c>
      <c r="H211" s="17">
        <v>0.24892089522105701</v>
      </c>
      <c r="I211" s="17">
        <v>-0.27747475630021401</v>
      </c>
      <c r="J211" s="17">
        <v>0.67216582019494597</v>
      </c>
      <c r="K211" s="17">
        <v>0.468845457456815</v>
      </c>
      <c r="L211" s="17">
        <v>0.45200124170566802</v>
      </c>
      <c r="M211" s="17">
        <v>0</v>
      </c>
      <c r="N211" s="17">
        <v>0</v>
      </c>
      <c r="O211" s="17">
        <v>0</v>
      </c>
      <c r="P211" s="17">
        <v>0.110689731426482</v>
      </c>
      <c r="Q211" s="17">
        <v>0.24926621454971201</v>
      </c>
      <c r="R211" s="17">
        <v>0</v>
      </c>
      <c r="S211" s="17">
        <v>0</v>
      </c>
      <c r="T211" s="17">
        <v>0</v>
      </c>
      <c r="U211" s="17">
        <v>0</v>
      </c>
      <c r="V211" s="17">
        <v>7.7971285279653094E-2</v>
      </c>
      <c r="W211" s="17">
        <v>0.29067406116903799</v>
      </c>
      <c r="X211" s="17">
        <v>0</v>
      </c>
      <c r="Y211" s="17">
        <v>0</v>
      </c>
      <c r="Z211" s="17">
        <v>5.5156549280002904E-3</v>
      </c>
      <c r="AA211" s="17">
        <v>0</v>
      </c>
      <c r="AB211" s="17">
        <v>0</v>
      </c>
      <c r="AC211" s="17">
        <v>0</v>
      </c>
      <c r="AE211">
        <f t="array" ref="AE211">EXP(SUMPRODUCT(--B211:AC211,TRANSPOSE('Cost regression results'!$H$3:$H$30)))</f>
        <v>2487.7360960862961</v>
      </c>
    </row>
    <row r="212" spans="1:31" x14ac:dyDescent="0.3">
      <c r="A212">
        <v>211</v>
      </c>
      <c r="B212" s="17">
        <v>7.8570977309078396</v>
      </c>
      <c r="C212" s="17">
        <v>0</v>
      </c>
      <c r="D212" s="17">
        <v>0</v>
      </c>
      <c r="E212" s="17">
        <v>0.296299103417974</v>
      </c>
      <c r="F212" s="17">
        <v>0.40944647211275298</v>
      </c>
      <c r="G212" s="17">
        <v>1.3807982334681399</v>
      </c>
      <c r="H212" s="17">
        <v>0.23737415053987401</v>
      </c>
      <c r="I212" s="17">
        <v>-0.25623072672106101</v>
      </c>
      <c r="J212" s="17">
        <v>0.76047130271072605</v>
      </c>
      <c r="K212" s="17">
        <v>0.35903512478808097</v>
      </c>
      <c r="L212" s="17">
        <v>0.30542597936530902</v>
      </c>
      <c r="M212" s="17">
        <v>0</v>
      </c>
      <c r="N212" s="17">
        <v>0</v>
      </c>
      <c r="O212" s="17">
        <v>0</v>
      </c>
      <c r="P212" s="17">
        <v>0.460262467820302</v>
      </c>
      <c r="Q212" s="17">
        <v>0.244919711300639</v>
      </c>
      <c r="R212" s="17">
        <v>0</v>
      </c>
      <c r="S212" s="17">
        <v>0</v>
      </c>
      <c r="T212" s="17">
        <v>0</v>
      </c>
      <c r="U212" s="17">
        <v>0</v>
      </c>
      <c r="V212" s="17">
        <v>4.1462314226484602E-2</v>
      </c>
      <c r="W212" s="17">
        <v>0.140538853457366</v>
      </c>
      <c r="X212" s="17">
        <v>0</v>
      </c>
      <c r="Y212" s="17">
        <v>0</v>
      </c>
      <c r="Z212" s="17">
        <v>9.0099645436501705E-3</v>
      </c>
      <c r="AA212" s="17">
        <v>0</v>
      </c>
      <c r="AB212" s="17">
        <v>0</v>
      </c>
      <c r="AC212" s="17">
        <v>0</v>
      </c>
      <c r="AE212">
        <f t="array" ref="AE212">EXP(SUMPRODUCT(--B212:AC212,TRANSPOSE('Cost regression results'!$H$3:$H$30)))</f>
        <v>2567.7639883219413</v>
      </c>
    </row>
    <row r="213" spans="1:31" x14ac:dyDescent="0.3">
      <c r="A213">
        <v>212</v>
      </c>
      <c r="B213" s="17">
        <v>7.8079753649851096</v>
      </c>
      <c r="C213" s="17">
        <v>0</v>
      </c>
      <c r="D213" s="17">
        <v>0</v>
      </c>
      <c r="E213" s="17">
        <v>0.321616624489589</v>
      </c>
      <c r="F213" s="17">
        <v>0.360238597428436</v>
      </c>
      <c r="G213" s="17">
        <v>1.3335564412932099</v>
      </c>
      <c r="H213" s="17">
        <v>0.27752390663357202</v>
      </c>
      <c r="I213" s="17">
        <v>-0.27645449517991499</v>
      </c>
      <c r="J213" s="17">
        <v>0.69888742976639495</v>
      </c>
      <c r="K213" s="17">
        <v>0.43613582079459301</v>
      </c>
      <c r="L213" s="17">
        <v>0.37906496106288901</v>
      </c>
      <c r="M213" s="17">
        <v>0</v>
      </c>
      <c r="N213" s="17">
        <v>0</v>
      </c>
      <c r="O213" s="17">
        <v>0</v>
      </c>
      <c r="P213" s="17">
        <v>0.32384756112407198</v>
      </c>
      <c r="Q213" s="17">
        <v>0.23791016566870901</v>
      </c>
      <c r="R213" s="17">
        <v>0</v>
      </c>
      <c r="S213" s="17">
        <v>0</v>
      </c>
      <c r="T213" s="17">
        <v>0</v>
      </c>
      <c r="U213" s="17">
        <v>0</v>
      </c>
      <c r="V213" s="17">
        <v>0.111018064223665</v>
      </c>
      <c r="W213" s="17">
        <v>0.33938337025398801</v>
      </c>
      <c r="X213" s="17">
        <v>0</v>
      </c>
      <c r="Y213" s="17">
        <v>0</v>
      </c>
      <c r="Z213" s="17">
        <v>5.7152721817661E-3</v>
      </c>
      <c r="AA213" s="17">
        <v>0</v>
      </c>
      <c r="AB213" s="17">
        <v>0</v>
      </c>
      <c r="AC213" s="17">
        <v>0</v>
      </c>
      <c r="AE213">
        <f t="array" ref="AE213">EXP(SUMPRODUCT(--B213:AC213,TRANSPOSE('Cost regression results'!$H$3:$H$30)))</f>
        <v>2450.3218798941634</v>
      </c>
    </row>
    <row r="214" spans="1:31" x14ac:dyDescent="0.3">
      <c r="A214">
        <v>213</v>
      </c>
      <c r="B214" s="17">
        <v>7.7822670896778501</v>
      </c>
      <c r="C214" s="17">
        <v>0</v>
      </c>
      <c r="D214" s="17">
        <v>0</v>
      </c>
      <c r="E214" s="17">
        <v>0.367521449621872</v>
      </c>
      <c r="F214" s="17">
        <v>0.311465929751163</v>
      </c>
      <c r="G214" s="17">
        <v>1.4333774263039301</v>
      </c>
      <c r="H214" s="17">
        <v>0.24454513711217599</v>
      </c>
      <c r="I214" s="17">
        <v>-0.15193451044346001</v>
      </c>
      <c r="J214" s="17">
        <v>0.72684551172231004</v>
      </c>
      <c r="K214" s="17">
        <v>0.34444099915945597</v>
      </c>
      <c r="L214" s="17">
        <v>0.34098575399234499</v>
      </c>
      <c r="M214" s="17">
        <v>0</v>
      </c>
      <c r="N214" s="17">
        <v>0</v>
      </c>
      <c r="O214" s="17">
        <v>0</v>
      </c>
      <c r="P214" s="17">
        <v>0.48033489677387498</v>
      </c>
      <c r="Q214" s="17">
        <v>0.25216711123369601</v>
      </c>
      <c r="R214" s="17">
        <v>0</v>
      </c>
      <c r="S214" s="17">
        <v>0</v>
      </c>
      <c r="T214" s="17">
        <v>0</v>
      </c>
      <c r="U214" s="17">
        <v>0</v>
      </c>
      <c r="V214" s="17">
        <v>0.130593344405076</v>
      </c>
      <c r="W214" s="17">
        <v>0.22033457536652201</v>
      </c>
      <c r="X214" s="17">
        <v>0</v>
      </c>
      <c r="Y214" s="17">
        <v>0</v>
      </c>
      <c r="Z214" s="17">
        <v>8.2881441134788104E-3</v>
      </c>
      <c r="AA214" s="17">
        <v>0</v>
      </c>
      <c r="AB214" s="17">
        <v>0</v>
      </c>
      <c r="AC214" s="17">
        <v>0</v>
      </c>
      <c r="AE214">
        <f t="array" ref="AE214">EXP(SUMPRODUCT(--B214:AC214,TRANSPOSE('Cost regression results'!$H$3:$H$30)))</f>
        <v>2383.8339854824494</v>
      </c>
    </row>
    <row r="215" spans="1:31" x14ac:dyDescent="0.3">
      <c r="A215">
        <v>214</v>
      </c>
      <c r="B215" s="17">
        <v>7.80674132378764</v>
      </c>
      <c r="C215" s="17">
        <v>0</v>
      </c>
      <c r="D215" s="17">
        <v>0</v>
      </c>
      <c r="E215" s="17">
        <v>0.41310905609815202</v>
      </c>
      <c r="F215" s="17">
        <v>0.374571932804871</v>
      </c>
      <c r="G215" s="17">
        <v>1.37542298831214</v>
      </c>
      <c r="H215" s="17">
        <v>0.22924317509088399</v>
      </c>
      <c r="I215" s="17">
        <v>-0.26116407980149198</v>
      </c>
      <c r="J215" s="17">
        <v>0.67034575166642296</v>
      </c>
      <c r="K215" s="17">
        <v>0.415012851003219</v>
      </c>
      <c r="L215" s="17">
        <v>0.28172826195509798</v>
      </c>
      <c r="M215" s="17">
        <v>0</v>
      </c>
      <c r="N215" s="17">
        <v>0</v>
      </c>
      <c r="O215" s="17">
        <v>0</v>
      </c>
      <c r="P215" s="17">
        <v>0.324195126287524</v>
      </c>
      <c r="Q215" s="17">
        <v>0.23158363848577501</v>
      </c>
      <c r="R215" s="17">
        <v>0</v>
      </c>
      <c r="S215" s="17">
        <v>0</v>
      </c>
      <c r="T215" s="17">
        <v>0</v>
      </c>
      <c r="U215" s="17">
        <v>0</v>
      </c>
      <c r="V215" s="17">
        <v>9.1372108730441298E-2</v>
      </c>
      <c r="W215" s="17">
        <v>0.22680954705610701</v>
      </c>
      <c r="X215" s="17">
        <v>0</v>
      </c>
      <c r="Y215" s="17">
        <v>0</v>
      </c>
      <c r="Z215" s="17">
        <v>1.09036041760048E-2</v>
      </c>
      <c r="AA215" s="17">
        <v>0</v>
      </c>
      <c r="AB215" s="17">
        <v>0</v>
      </c>
      <c r="AC215" s="17">
        <v>0</v>
      </c>
      <c r="AE215">
        <f t="array" ref="AE215">EXP(SUMPRODUCT(--B215:AC215,TRANSPOSE('Cost regression results'!$H$3:$H$30)))</f>
        <v>2438.4278841707842</v>
      </c>
    </row>
    <row r="216" spans="1:31" x14ac:dyDescent="0.3">
      <c r="A216">
        <v>215</v>
      </c>
      <c r="B216" s="17">
        <v>7.8062290312431699</v>
      </c>
      <c r="C216" s="17">
        <v>0</v>
      </c>
      <c r="D216" s="17">
        <v>0</v>
      </c>
      <c r="E216" s="17">
        <v>0.41873846651572499</v>
      </c>
      <c r="F216" s="17">
        <v>0.35130962044428898</v>
      </c>
      <c r="G216" s="17">
        <v>1.2804448404844899</v>
      </c>
      <c r="H216" s="17">
        <v>0.217525140805918</v>
      </c>
      <c r="I216" s="17">
        <v>-0.182886263924254</v>
      </c>
      <c r="J216" s="17">
        <v>0.73743794788392003</v>
      </c>
      <c r="K216" s="17">
        <v>0.23342936116254501</v>
      </c>
      <c r="L216" s="17">
        <v>0.35540586005888603</v>
      </c>
      <c r="M216" s="17">
        <v>0</v>
      </c>
      <c r="N216" s="17">
        <v>0</v>
      </c>
      <c r="O216" s="17">
        <v>0</v>
      </c>
      <c r="P216" s="17">
        <v>0.51800332877784205</v>
      </c>
      <c r="Q216" s="17">
        <v>0.24582410445552599</v>
      </c>
      <c r="R216" s="17">
        <v>0</v>
      </c>
      <c r="S216" s="17">
        <v>0</v>
      </c>
      <c r="T216" s="17">
        <v>0</v>
      </c>
      <c r="U216" s="17">
        <v>0</v>
      </c>
      <c r="V216" s="17">
        <v>9.9953887155371304E-2</v>
      </c>
      <c r="W216" s="17">
        <v>0.32038929005156203</v>
      </c>
      <c r="X216" s="17">
        <v>0</v>
      </c>
      <c r="Y216" s="17">
        <v>0</v>
      </c>
      <c r="Z216" s="17">
        <v>2.0025669376792501E-3</v>
      </c>
      <c r="AA216" s="17">
        <v>0</v>
      </c>
      <c r="AB216" s="17">
        <v>0</v>
      </c>
      <c r="AC216" s="17">
        <v>0</v>
      </c>
      <c r="AE216">
        <f t="array" ref="AE216">EXP(SUMPRODUCT(--B216:AC216,TRANSPOSE('Cost regression results'!$H$3:$H$30)))</f>
        <v>2452.4118169136077</v>
      </c>
    </row>
    <row r="217" spans="1:31" x14ac:dyDescent="0.3">
      <c r="A217">
        <v>216</v>
      </c>
      <c r="B217" s="17">
        <v>7.7875645045789099</v>
      </c>
      <c r="C217" s="17">
        <v>0</v>
      </c>
      <c r="D217" s="17">
        <v>0</v>
      </c>
      <c r="E217" s="17">
        <v>0.37132097133491998</v>
      </c>
      <c r="F217" s="17">
        <v>0.45551467251998201</v>
      </c>
      <c r="G217" s="17">
        <v>1.43121358412169</v>
      </c>
      <c r="H217" s="17">
        <v>0.28248181093222402</v>
      </c>
      <c r="I217" s="17">
        <v>-0.37730477887171998</v>
      </c>
      <c r="J217" s="17">
        <v>0.66886928453530903</v>
      </c>
      <c r="K217" s="17">
        <v>0.38799717420546498</v>
      </c>
      <c r="L217" s="17">
        <v>0.32044857844963298</v>
      </c>
      <c r="M217" s="17">
        <v>0</v>
      </c>
      <c r="N217" s="17">
        <v>0</v>
      </c>
      <c r="O217" s="17">
        <v>0</v>
      </c>
      <c r="P217" s="17">
        <v>0.498544614559642</v>
      </c>
      <c r="Q217" s="17">
        <v>0.241522173409119</v>
      </c>
      <c r="R217" s="17">
        <v>0</v>
      </c>
      <c r="S217" s="17">
        <v>0</v>
      </c>
      <c r="T217" s="17">
        <v>0</v>
      </c>
      <c r="U217" s="17">
        <v>0</v>
      </c>
      <c r="V217" s="17">
        <v>0.125260798407102</v>
      </c>
      <c r="W217" s="17">
        <v>0.30678743522129398</v>
      </c>
      <c r="X217" s="17">
        <v>0</v>
      </c>
      <c r="Y217" s="17">
        <v>0</v>
      </c>
      <c r="Z217" s="17">
        <v>5.8857297642424204E-3</v>
      </c>
      <c r="AA217" s="17">
        <v>0</v>
      </c>
      <c r="AB217" s="17">
        <v>0</v>
      </c>
      <c r="AC217" s="17">
        <v>0</v>
      </c>
      <c r="AE217">
        <f t="array" ref="AE217">EXP(SUMPRODUCT(--B217:AC217,TRANSPOSE('Cost regression results'!$H$3:$H$30)))</f>
        <v>2400.5292041155999</v>
      </c>
    </row>
    <row r="218" spans="1:31" x14ac:dyDescent="0.3">
      <c r="A218">
        <v>217</v>
      </c>
      <c r="B218" s="17">
        <v>7.8335599729887804</v>
      </c>
      <c r="C218" s="17">
        <v>0</v>
      </c>
      <c r="D218" s="17">
        <v>0</v>
      </c>
      <c r="E218" s="17">
        <v>0.37142237593287503</v>
      </c>
      <c r="F218" s="17">
        <v>0.31463367540373699</v>
      </c>
      <c r="G218" s="17">
        <v>1.3430814432340401</v>
      </c>
      <c r="H218" s="17">
        <v>0.215738790434892</v>
      </c>
      <c r="I218" s="17">
        <v>-0.18340781871464301</v>
      </c>
      <c r="J218" s="17">
        <v>0.70166998586096396</v>
      </c>
      <c r="K218" s="17">
        <v>0.44106126558555703</v>
      </c>
      <c r="L218" s="17">
        <v>0.36333216442105898</v>
      </c>
      <c r="M218" s="17">
        <v>0</v>
      </c>
      <c r="N218" s="17">
        <v>0</v>
      </c>
      <c r="O218" s="17">
        <v>0</v>
      </c>
      <c r="P218" s="17">
        <v>0.241741771993157</v>
      </c>
      <c r="Q218" s="17">
        <v>0.24284889831181999</v>
      </c>
      <c r="R218" s="17">
        <v>0</v>
      </c>
      <c r="S218" s="17">
        <v>0</v>
      </c>
      <c r="T218" s="17">
        <v>0</v>
      </c>
      <c r="U218" s="17">
        <v>0</v>
      </c>
      <c r="V218" s="17">
        <v>0.110757935410629</v>
      </c>
      <c r="W218" s="17">
        <v>0.18944161025921699</v>
      </c>
      <c r="X218" s="17">
        <v>0</v>
      </c>
      <c r="Y218" s="17">
        <v>0</v>
      </c>
      <c r="Z218" s="17">
        <v>8.0809510101984491E-3</v>
      </c>
      <c r="AA218" s="17">
        <v>0</v>
      </c>
      <c r="AB218" s="17">
        <v>0</v>
      </c>
      <c r="AC218" s="17">
        <v>0</v>
      </c>
      <c r="AE218">
        <f t="array" ref="AE218">EXP(SUMPRODUCT(--B218:AC218,TRANSPOSE('Cost regression results'!$H$3:$H$30)))</f>
        <v>2509.6618634192973</v>
      </c>
    </row>
    <row r="219" spans="1:31" x14ac:dyDescent="0.3">
      <c r="A219">
        <v>218</v>
      </c>
      <c r="B219" s="17">
        <v>7.8286343108038903</v>
      </c>
      <c r="C219" s="17">
        <v>0</v>
      </c>
      <c r="D219" s="17">
        <v>0</v>
      </c>
      <c r="E219" s="17">
        <v>0.33868701275833901</v>
      </c>
      <c r="F219" s="17">
        <v>0.43818456677907702</v>
      </c>
      <c r="G219" s="17">
        <v>1.43211926906308</v>
      </c>
      <c r="H219" s="17">
        <v>0.2699404548662</v>
      </c>
      <c r="I219" s="17">
        <v>-0.333634162066551</v>
      </c>
      <c r="J219" s="17">
        <v>0.71209839833992705</v>
      </c>
      <c r="K219" s="17">
        <v>0.41801053317513098</v>
      </c>
      <c r="L219" s="17">
        <v>0.30726183036169702</v>
      </c>
      <c r="M219" s="17">
        <v>0</v>
      </c>
      <c r="N219" s="17">
        <v>0</v>
      </c>
      <c r="O219" s="17">
        <v>0</v>
      </c>
      <c r="P219" s="17">
        <v>0.381077811628459</v>
      </c>
      <c r="Q219" s="17">
        <v>0.23808109070405001</v>
      </c>
      <c r="R219" s="17">
        <v>0</v>
      </c>
      <c r="S219" s="17">
        <v>0</v>
      </c>
      <c r="T219" s="17">
        <v>0</v>
      </c>
      <c r="U219" s="17">
        <v>0</v>
      </c>
      <c r="V219" s="17">
        <v>9.5177065606254801E-2</v>
      </c>
      <c r="W219" s="17">
        <v>0.21736242745119899</v>
      </c>
      <c r="X219" s="17">
        <v>0</v>
      </c>
      <c r="Y219" s="17">
        <v>0</v>
      </c>
      <c r="Z219" s="17">
        <v>7.3694569158397998E-3</v>
      </c>
      <c r="AA219" s="17">
        <v>0</v>
      </c>
      <c r="AB219" s="17">
        <v>0</v>
      </c>
      <c r="AC219" s="17">
        <v>0</v>
      </c>
      <c r="AE219">
        <f t="array" ref="AE219">EXP(SUMPRODUCT(--B219:AC219,TRANSPOSE('Cost regression results'!$H$3:$H$30)))</f>
        <v>2498.5746067699697</v>
      </c>
    </row>
    <row r="220" spans="1:31" x14ac:dyDescent="0.3">
      <c r="A220">
        <v>219</v>
      </c>
      <c r="B220" s="17">
        <v>7.8525903920330302</v>
      </c>
      <c r="C220" s="17">
        <v>0</v>
      </c>
      <c r="D220" s="17">
        <v>0</v>
      </c>
      <c r="E220" s="17">
        <v>0.40520405529431802</v>
      </c>
      <c r="F220" s="17">
        <v>0.343777036784506</v>
      </c>
      <c r="G220" s="17">
        <v>1.4469398735233401</v>
      </c>
      <c r="H220" s="17">
        <v>0.259272101530725</v>
      </c>
      <c r="I220" s="17">
        <v>-0.29237710908185199</v>
      </c>
      <c r="J220" s="17">
        <v>0.75370232253810499</v>
      </c>
      <c r="K220" s="17">
        <v>0.30225849690245998</v>
      </c>
      <c r="L220" s="17">
        <v>0.31439298622748502</v>
      </c>
      <c r="M220" s="17">
        <v>0</v>
      </c>
      <c r="N220" s="17">
        <v>0</v>
      </c>
      <c r="O220" s="17">
        <v>0</v>
      </c>
      <c r="P220" s="17">
        <v>0.35926384040870502</v>
      </c>
      <c r="Q220" s="17">
        <v>0.244558182029016</v>
      </c>
      <c r="R220" s="17">
        <v>0</v>
      </c>
      <c r="S220" s="17">
        <v>0</v>
      </c>
      <c r="T220" s="17">
        <v>0</v>
      </c>
      <c r="U220" s="17">
        <v>0</v>
      </c>
      <c r="V220" s="17">
        <v>4.94338048664354E-2</v>
      </c>
      <c r="W220" s="17">
        <v>0.32363915745722699</v>
      </c>
      <c r="X220" s="17">
        <v>0</v>
      </c>
      <c r="Y220" s="17">
        <v>0</v>
      </c>
      <c r="Z220" s="17">
        <v>6.0307367477463302E-3</v>
      </c>
      <c r="AA220" s="17">
        <v>0</v>
      </c>
      <c r="AB220" s="17">
        <v>0</v>
      </c>
      <c r="AC220" s="17">
        <v>0</v>
      </c>
      <c r="AE220">
        <f t="array" ref="AE220">EXP(SUMPRODUCT(--B220:AC220,TRANSPOSE('Cost regression results'!$H$3:$H$30)))</f>
        <v>2561.552698103169</v>
      </c>
    </row>
    <row r="221" spans="1:31" x14ac:dyDescent="0.3">
      <c r="A221">
        <v>220</v>
      </c>
      <c r="B221" s="17">
        <v>7.8469744906846302</v>
      </c>
      <c r="C221" s="17">
        <v>0</v>
      </c>
      <c r="D221" s="17">
        <v>0</v>
      </c>
      <c r="E221" s="17">
        <v>0.31519087918995597</v>
      </c>
      <c r="F221" s="17">
        <v>0.30585193471030903</v>
      </c>
      <c r="G221" s="17">
        <v>1.37936834581982</v>
      </c>
      <c r="H221" s="17">
        <v>0.25645534587683799</v>
      </c>
      <c r="I221" s="17">
        <v>-0.23639235327548799</v>
      </c>
      <c r="J221" s="17">
        <v>0.71850917438830797</v>
      </c>
      <c r="K221" s="17">
        <v>0.23022633504488699</v>
      </c>
      <c r="L221" s="17">
        <v>0.33998588491649501</v>
      </c>
      <c r="M221" s="17">
        <v>0</v>
      </c>
      <c r="N221" s="17">
        <v>0</v>
      </c>
      <c r="O221" s="17">
        <v>0</v>
      </c>
      <c r="P221" s="17">
        <v>0.40426154526053298</v>
      </c>
      <c r="Q221" s="17">
        <v>0.216068864466884</v>
      </c>
      <c r="R221" s="17">
        <v>0</v>
      </c>
      <c r="S221" s="17">
        <v>0</v>
      </c>
      <c r="T221" s="17">
        <v>0</v>
      </c>
      <c r="U221" s="17">
        <v>0</v>
      </c>
      <c r="V221" s="17">
        <v>0.101881272065191</v>
      </c>
      <c r="W221" s="17">
        <v>0.29122729119732499</v>
      </c>
      <c r="X221" s="17">
        <v>0</v>
      </c>
      <c r="Y221" s="17">
        <v>0</v>
      </c>
      <c r="Z221" s="17">
        <v>7.4577349452750203E-3</v>
      </c>
      <c r="AA221" s="17">
        <v>0</v>
      </c>
      <c r="AB221" s="17">
        <v>0</v>
      </c>
      <c r="AC221" s="17">
        <v>0</v>
      </c>
      <c r="AE221">
        <f t="array" ref="AE221">EXP(SUMPRODUCT(--B221:AC221,TRANSPOSE('Cost regression results'!$H$3:$H$30)))</f>
        <v>2544.6644568431439</v>
      </c>
    </row>
    <row r="222" spans="1:31" x14ac:dyDescent="0.3">
      <c r="A222">
        <v>221</v>
      </c>
      <c r="B222" s="17">
        <v>7.8076178399782501</v>
      </c>
      <c r="C222" s="17">
        <v>0</v>
      </c>
      <c r="D222" s="17">
        <v>0</v>
      </c>
      <c r="E222" s="17">
        <v>0.292988808107637</v>
      </c>
      <c r="F222" s="17">
        <v>0.40365651732512903</v>
      </c>
      <c r="G222" s="17">
        <v>1.4112120207861101</v>
      </c>
      <c r="H222" s="17">
        <v>0.30338105098087798</v>
      </c>
      <c r="I222" s="17">
        <v>-0.32373559964596899</v>
      </c>
      <c r="J222" s="17">
        <v>0.68930339583386502</v>
      </c>
      <c r="K222" s="17">
        <v>0.30352500620181799</v>
      </c>
      <c r="L222" s="17">
        <v>0.26351681162504498</v>
      </c>
      <c r="M222" s="17">
        <v>0</v>
      </c>
      <c r="N222" s="17">
        <v>0</v>
      </c>
      <c r="O222" s="17">
        <v>0</v>
      </c>
      <c r="P222" s="17">
        <v>0.20594172380172401</v>
      </c>
      <c r="Q222" s="17">
        <v>0.18494187905263601</v>
      </c>
      <c r="R222" s="17">
        <v>0</v>
      </c>
      <c r="S222" s="17">
        <v>0</v>
      </c>
      <c r="T222" s="17">
        <v>0</v>
      </c>
      <c r="U222" s="17">
        <v>0</v>
      </c>
      <c r="V222" s="17">
        <v>9.0623921676238603E-2</v>
      </c>
      <c r="W222" s="17">
        <v>0.23336405238387101</v>
      </c>
      <c r="X222" s="17">
        <v>0</v>
      </c>
      <c r="Y222" s="17">
        <v>0</v>
      </c>
      <c r="Z222" s="17">
        <v>6.1060168328652704E-3</v>
      </c>
      <c r="AA222" s="17">
        <v>0</v>
      </c>
      <c r="AB222" s="17">
        <v>0</v>
      </c>
      <c r="AC222" s="17">
        <v>0</v>
      </c>
      <c r="AE222">
        <f t="array" ref="AE222">EXP(SUMPRODUCT(--B222:AC222,TRANSPOSE('Cost regression results'!$H$3:$H$30)))</f>
        <v>2448.776101209844</v>
      </c>
    </row>
    <row r="223" spans="1:31" x14ac:dyDescent="0.3">
      <c r="A223">
        <v>222</v>
      </c>
      <c r="B223" s="17">
        <v>7.86271481002664</v>
      </c>
      <c r="C223" s="17">
        <v>0</v>
      </c>
      <c r="D223" s="17">
        <v>0</v>
      </c>
      <c r="E223" s="17">
        <v>0.32701022535032698</v>
      </c>
      <c r="F223" s="17">
        <v>0.33950288636593701</v>
      </c>
      <c r="G223" s="17">
        <v>1.2824069747772799</v>
      </c>
      <c r="H223" s="17">
        <v>0.24614807334223601</v>
      </c>
      <c r="I223" s="17">
        <v>-0.19958471108436299</v>
      </c>
      <c r="J223" s="17">
        <v>0.64499533736929304</v>
      </c>
      <c r="K223" s="17">
        <v>0.36577109539656399</v>
      </c>
      <c r="L223" s="17">
        <v>0.19507055660709399</v>
      </c>
      <c r="M223" s="17">
        <v>0</v>
      </c>
      <c r="N223" s="17">
        <v>0</v>
      </c>
      <c r="O223" s="17">
        <v>0</v>
      </c>
      <c r="P223" s="17">
        <v>0.26835857463023799</v>
      </c>
      <c r="Q223" s="17">
        <v>0.21696495029117999</v>
      </c>
      <c r="R223" s="17">
        <v>0</v>
      </c>
      <c r="S223" s="17">
        <v>0</v>
      </c>
      <c r="T223" s="17">
        <v>0</v>
      </c>
      <c r="U223" s="17">
        <v>0</v>
      </c>
      <c r="V223" s="17">
        <v>0.12997892770726199</v>
      </c>
      <c r="W223" s="17">
        <v>0.23234833591889201</v>
      </c>
      <c r="X223" s="17">
        <v>0</v>
      </c>
      <c r="Y223" s="17">
        <v>0</v>
      </c>
      <c r="Z223" s="17">
        <v>5.1244686893353502E-3</v>
      </c>
      <c r="AA223" s="17">
        <v>0</v>
      </c>
      <c r="AB223" s="17">
        <v>0</v>
      </c>
      <c r="AC223" s="17">
        <v>0</v>
      </c>
      <c r="AE223">
        <f t="array" ref="AE223">EXP(SUMPRODUCT(--B223:AC223,TRANSPOSE('Cost regression results'!$H$3:$H$30)))</f>
        <v>2589.2607311044349</v>
      </c>
    </row>
    <row r="224" spans="1:31" x14ac:dyDescent="0.3">
      <c r="A224">
        <v>223</v>
      </c>
      <c r="B224" s="17">
        <v>7.8510860848487898</v>
      </c>
      <c r="C224" s="17">
        <v>0</v>
      </c>
      <c r="D224" s="17">
        <v>0</v>
      </c>
      <c r="E224" s="17">
        <v>0.39403566860235001</v>
      </c>
      <c r="F224" s="17">
        <v>0.30370734424597601</v>
      </c>
      <c r="G224" s="17">
        <v>1.4254946953004299</v>
      </c>
      <c r="H224" s="17">
        <v>0.26795590078470399</v>
      </c>
      <c r="I224" s="17">
        <v>-0.26990447587534999</v>
      </c>
      <c r="J224" s="17">
        <v>0.71537099095921897</v>
      </c>
      <c r="K224" s="17">
        <v>0.35940101074916497</v>
      </c>
      <c r="L224" s="17">
        <v>0.27612206725919902</v>
      </c>
      <c r="M224" s="17">
        <v>0</v>
      </c>
      <c r="N224" s="17">
        <v>0</v>
      </c>
      <c r="O224" s="17">
        <v>0</v>
      </c>
      <c r="P224" s="17">
        <v>0.17656976368327301</v>
      </c>
      <c r="Q224" s="17">
        <v>0.231638891187679</v>
      </c>
      <c r="R224" s="17">
        <v>0</v>
      </c>
      <c r="S224" s="17">
        <v>0</v>
      </c>
      <c r="T224" s="17">
        <v>0</v>
      </c>
      <c r="U224" s="17">
        <v>0</v>
      </c>
      <c r="V224" s="17">
        <v>0.105991720209098</v>
      </c>
      <c r="W224" s="17">
        <v>0.17508560950351401</v>
      </c>
      <c r="X224" s="17">
        <v>0</v>
      </c>
      <c r="Y224" s="17">
        <v>0</v>
      </c>
      <c r="Z224" s="17">
        <v>8.4083249662123601E-3</v>
      </c>
      <c r="AA224" s="17">
        <v>0</v>
      </c>
      <c r="AB224" s="17">
        <v>0</v>
      </c>
      <c r="AC224" s="17">
        <v>0</v>
      </c>
      <c r="AE224">
        <f t="array" ref="AE224">EXP(SUMPRODUCT(--B224:AC224,TRANSPOSE('Cost regression results'!$H$3:$H$30)))</f>
        <v>2553.4489593257099</v>
      </c>
    </row>
    <row r="225" spans="1:31" x14ac:dyDescent="0.3">
      <c r="A225">
        <v>224</v>
      </c>
      <c r="B225" s="17">
        <v>7.83675570114527</v>
      </c>
      <c r="C225" s="17">
        <v>0</v>
      </c>
      <c r="D225" s="17">
        <v>0</v>
      </c>
      <c r="E225" s="17">
        <v>0.35972195061596701</v>
      </c>
      <c r="F225" s="17">
        <v>0.34847611581704901</v>
      </c>
      <c r="G225" s="17">
        <v>1.4364571540214801</v>
      </c>
      <c r="H225" s="17">
        <v>0.243331245896272</v>
      </c>
      <c r="I225" s="17">
        <v>-0.22708277086051801</v>
      </c>
      <c r="J225" s="17">
        <v>0.674652217989823</v>
      </c>
      <c r="K225" s="17">
        <v>0.35994878318295798</v>
      </c>
      <c r="L225" s="17">
        <v>0.27003616286823601</v>
      </c>
      <c r="M225" s="17">
        <v>0</v>
      </c>
      <c r="N225" s="17">
        <v>0</v>
      </c>
      <c r="O225" s="17">
        <v>0</v>
      </c>
      <c r="P225" s="17">
        <v>0.34328103900588097</v>
      </c>
      <c r="Q225" s="17">
        <v>0.24029954380718399</v>
      </c>
      <c r="R225" s="17">
        <v>0</v>
      </c>
      <c r="S225" s="17">
        <v>0</v>
      </c>
      <c r="T225" s="17">
        <v>0</v>
      </c>
      <c r="U225" s="17">
        <v>0</v>
      </c>
      <c r="V225" s="17">
        <v>0.107611188127798</v>
      </c>
      <c r="W225" s="17">
        <v>0.31339572399558202</v>
      </c>
      <c r="X225" s="17">
        <v>0</v>
      </c>
      <c r="Y225" s="17">
        <v>0</v>
      </c>
      <c r="Z225" s="17">
        <v>5.6869142742033999E-3</v>
      </c>
      <c r="AA225" s="17">
        <v>0</v>
      </c>
      <c r="AB225" s="17">
        <v>0</v>
      </c>
      <c r="AC225" s="17">
        <v>0</v>
      </c>
      <c r="AE225">
        <f t="array" ref="AE225">EXP(SUMPRODUCT(--B225:AC225,TRANSPOSE('Cost regression results'!$H$3:$H$30)))</f>
        <v>2521.9176444976656</v>
      </c>
    </row>
    <row r="226" spans="1:31" x14ac:dyDescent="0.3">
      <c r="A226">
        <v>225</v>
      </c>
      <c r="B226" s="17">
        <v>7.8523394748557998</v>
      </c>
      <c r="C226" s="17">
        <v>0</v>
      </c>
      <c r="D226" s="17">
        <v>0</v>
      </c>
      <c r="E226" s="17">
        <v>0.33342790354905399</v>
      </c>
      <c r="F226" s="17">
        <v>0.308909360800385</v>
      </c>
      <c r="G226" s="17">
        <v>1.31374671910146</v>
      </c>
      <c r="H226" s="17">
        <v>0.25633346556273501</v>
      </c>
      <c r="I226" s="17">
        <v>-0.20641209232456301</v>
      </c>
      <c r="J226" s="17">
        <v>0.70663187116218196</v>
      </c>
      <c r="K226" s="17">
        <v>0.376193206939337</v>
      </c>
      <c r="L226" s="17">
        <v>0.31509355801333699</v>
      </c>
      <c r="M226" s="17">
        <v>0</v>
      </c>
      <c r="N226" s="17">
        <v>0</v>
      </c>
      <c r="O226" s="17">
        <v>0</v>
      </c>
      <c r="P226" s="17">
        <v>0.20691485793199499</v>
      </c>
      <c r="Q226" s="17">
        <v>0.19138528412536299</v>
      </c>
      <c r="R226" s="17">
        <v>0</v>
      </c>
      <c r="S226" s="17">
        <v>0</v>
      </c>
      <c r="T226" s="17">
        <v>0</v>
      </c>
      <c r="U226" s="17">
        <v>0</v>
      </c>
      <c r="V226" s="17">
        <v>7.6904508768960794E-2</v>
      </c>
      <c r="W226" s="17">
        <v>0.25220710294881199</v>
      </c>
      <c r="X226" s="17">
        <v>0</v>
      </c>
      <c r="Y226" s="17">
        <v>0</v>
      </c>
      <c r="Z226" s="17">
        <v>1.05534063805716E-2</v>
      </c>
      <c r="AA226" s="17">
        <v>0</v>
      </c>
      <c r="AB226" s="17">
        <v>0</v>
      </c>
      <c r="AC226" s="17">
        <v>0</v>
      </c>
      <c r="AE226">
        <f t="array" ref="AE226">EXP(SUMPRODUCT(--B226:AC226,TRANSPOSE('Cost regression results'!$H$3:$H$30)))</f>
        <v>2552.81535622406</v>
      </c>
    </row>
    <row r="227" spans="1:31" x14ac:dyDescent="0.3">
      <c r="A227">
        <v>226</v>
      </c>
      <c r="B227" s="17">
        <v>7.8573012895441998</v>
      </c>
      <c r="C227" s="17">
        <v>0</v>
      </c>
      <c r="D227" s="17">
        <v>0</v>
      </c>
      <c r="E227" s="17">
        <v>0.32716279749743599</v>
      </c>
      <c r="F227" s="17">
        <v>0.46633253671060698</v>
      </c>
      <c r="G227" s="17">
        <v>1.3164338666640101</v>
      </c>
      <c r="H227" s="17">
        <v>0.22942606030712301</v>
      </c>
      <c r="I227" s="17">
        <v>-0.316771635762438</v>
      </c>
      <c r="J227" s="17">
        <v>0.68043974165448595</v>
      </c>
      <c r="K227" s="17">
        <v>0.28798689488310802</v>
      </c>
      <c r="L227" s="17">
        <v>0.30734770159618302</v>
      </c>
      <c r="M227" s="17">
        <v>0</v>
      </c>
      <c r="N227" s="17">
        <v>0</v>
      </c>
      <c r="O227" s="17">
        <v>0</v>
      </c>
      <c r="P227" s="17">
        <v>0.19864049908050099</v>
      </c>
      <c r="Q227" s="17">
        <v>0.23651988376420399</v>
      </c>
      <c r="R227" s="17">
        <v>0</v>
      </c>
      <c r="S227" s="17">
        <v>0</v>
      </c>
      <c r="T227" s="17">
        <v>0</v>
      </c>
      <c r="U227" s="17">
        <v>0</v>
      </c>
      <c r="V227" s="17">
        <v>9.4400766918339804E-2</v>
      </c>
      <c r="W227" s="17">
        <v>0.284627834702944</v>
      </c>
      <c r="X227" s="17">
        <v>0</v>
      </c>
      <c r="Y227" s="17">
        <v>0</v>
      </c>
      <c r="Z227" s="17">
        <v>5.6057484928071699E-3</v>
      </c>
      <c r="AA227" s="17">
        <v>0</v>
      </c>
      <c r="AB227" s="17">
        <v>0</v>
      </c>
      <c r="AC227" s="17">
        <v>0</v>
      </c>
      <c r="AE227">
        <f t="array" ref="AE227">EXP(SUMPRODUCT(--B227:AC227,TRANSPOSE('Cost regression results'!$H$3:$H$30)))</f>
        <v>2574.4141318500451</v>
      </c>
    </row>
    <row r="228" spans="1:31" x14ac:dyDescent="0.3">
      <c r="A228">
        <v>227</v>
      </c>
      <c r="B228" s="17">
        <v>7.8333836412150104</v>
      </c>
      <c r="C228" s="17">
        <v>0</v>
      </c>
      <c r="D228" s="17">
        <v>0</v>
      </c>
      <c r="E228" s="17">
        <v>0.43690542435942498</v>
      </c>
      <c r="F228" s="17">
        <v>0.26925487634765499</v>
      </c>
      <c r="G228" s="17">
        <v>1.3185451875257601</v>
      </c>
      <c r="H228" s="17">
        <v>0.24297028735109</v>
      </c>
      <c r="I228" s="17">
        <v>-0.110221737670986</v>
      </c>
      <c r="J228" s="17">
        <v>0.79116106698958899</v>
      </c>
      <c r="K228" s="17">
        <v>0.366719032597352</v>
      </c>
      <c r="L228" s="17">
        <v>0.35377279308447002</v>
      </c>
      <c r="M228" s="17">
        <v>0</v>
      </c>
      <c r="N228" s="17">
        <v>0</v>
      </c>
      <c r="O228" s="17">
        <v>0</v>
      </c>
      <c r="P228" s="17">
        <v>0.21317948108654799</v>
      </c>
      <c r="Q228" s="17">
        <v>0.227374579617943</v>
      </c>
      <c r="R228" s="17">
        <v>0</v>
      </c>
      <c r="S228" s="17">
        <v>0</v>
      </c>
      <c r="T228" s="17">
        <v>0</v>
      </c>
      <c r="U228" s="17">
        <v>0</v>
      </c>
      <c r="V228" s="17">
        <v>8.3813967765156094E-2</v>
      </c>
      <c r="W228" s="17">
        <v>0.26762814899713799</v>
      </c>
      <c r="X228" s="17">
        <v>0</v>
      </c>
      <c r="Y228" s="17">
        <v>0</v>
      </c>
      <c r="Z228" s="17">
        <v>7.30943715287423E-3</v>
      </c>
      <c r="AA228" s="17">
        <v>0</v>
      </c>
      <c r="AB228" s="17">
        <v>0</v>
      </c>
      <c r="AC228" s="17">
        <v>0</v>
      </c>
      <c r="AE228">
        <f t="array" ref="AE228">EXP(SUMPRODUCT(--B228:AC228,TRANSPOSE('Cost regression results'!$H$3:$H$30)))</f>
        <v>2510.5748635564951</v>
      </c>
    </row>
    <row r="229" spans="1:31" x14ac:dyDescent="0.3">
      <c r="A229">
        <v>228</v>
      </c>
      <c r="B229" s="17">
        <v>7.8037205720928</v>
      </c>
      <c r="C229" s="17">
        <v>0</v>
      </c>
      <c r="D229" s="17">
        <v>0</v>
      </c>
      <c r="E229" s="17">
        <v>0.43963524003961801</v>
      </c>
      <c r="F229" s="17">
        <v>0.29764009025113902</v>
      </c>
      <c r="G229" s="17">
        <v>1.42337759379547</v>
      </c>
      <c r="H229" s="17">
        <v>0.292057377211356</v>
      </c>
      <c r="I229" s="17">
        <v>-0.19322739483697399</v>
      </c>
      <c r="J229" s="17">
        <v>0.73601724098638599</v>
      </c>
      <c r="K229" s="17">
        <v>0.408982181185995</v>
      </c>
      <c r="L229" s="17">
        <v>0.31277535263835599</v>
      </c>
      <c r="M229" s="17">
        <v>0</v>
      </c>
      <c r="N229" s="17">
        <v>0</v>
      </c>
      <c r="O229" s="17">
        <v>0</v>
      </c>
      <c r="P229" s="17">
        <v>0.52878340929390899</v>
      </c>
      <c r="Q229" s="17">
        <v>0.244739059112662</v>
      </c>
      <c r="R229" s="17">
        <v>0</v>
      </c>
      <c r="S229" s="17">
        <v>0</v>
      </c>
      <c r="T229" s="17">
        <v>0</v>
      </c>
      <c r="U229" s="17">
        <v>0</v>
      </c>
      <c r="V229" s="17">
        <v>7.4858089642713593E-2</v>
      </c>
      <c r="W229" s="17">
        <v>0.26302317917909102</v>
      </c>
      <c r="X229" s="17">
        <v>0</v>
      </c>
      <c r="Y229" s="17">
        <v>0</v>
      </c>
      <c r="Z229" s="17">
        <v>5.6425104669654697E-3</v>
      </c>
      <c r="AA229" s="17">
        <v>0</v>
      </c>
      <c r="AB229" s="17">
        <v>0</v>
      </c>
      <c r="AC229" s="17">
        <v>0</v>
      </c>
      <c r="AE229">
        <f t="array" ref="AE229">EXP(SUMPRODUCT(--B229:AC229,TRANSPOSE('Cost regression results'!$H$3:$H$30)))</f>
        <v>2440.0426917814489</v>
      </c>
    </row>
    <row r="230" spans="1:31" x14ac:dyDescent="0.3">
      <c r="A230">
        <v>229</v>
      </c>
      <c r="B230" s="17">
        <v>7.8066258002518296</v>
      </c>
      <c r="C230" s="17">
        <v>0</v>
      </c>
      <c r="D230" s="17">
        <v>0</v>
      </c>
      <c r="E230" s="17">
        <v>0.29383943490488301</v>
      </c>
      <c r="F230" s="17">
        <v>0.47314165466216501</v>
      </c>
      <c r="G230" s="17">
        <v>1.4524572320590201</v>
      </c>
      <c r="H230" s="17">
        <v>0.266806438666704</v>
      </c>
      <c r="I230" s="17">
        <v>-0.42969798376929402</v>
      </c>
      <c r="J230" s="17">
        <v>0.71904851468352504</v>
      </c>
      <c r="K230" s="17">
        <v>0.42633765598506301</v>
      </c>
      <c r="L230" s="17">
        <v>0.332736031019151</v>
      </c>
      <c r="M230" s="17">
        <v>0</v>
      </c>
      <c r="N230" s="17">
        <v>0</v>
      </c>
      <c r="O230" s="17">
        <v>0</v>
      </c>
      <c r="P230" s="17">
        <v>0.46026208965884002</v>
      </c>
      <c r="Q230" s="17">
        <v>0.21211753209950099</v>
      </c>
      <c r="R230" s="17">
        <v>0</v>
      </c>
      <c r="S230" s="17">
        <v>0</v>
      </c>
      <c r="T230" s="17">
        <v>0</v>
      </c>
      <c r="U230" s="17">
        <v>0</v>
      </c>
      <c r="V230" s="17">
        <v>8.9256785947765302E-2</v>
      </c>
      <c r="W230" s="17">
        <v>0.25896825692216302</v>
      </c>
      <c r="X230" s="17">
        <v>0</v>
      </c>
      <c r="Y230" s="17">
        <v>0</v>
      </c>
      <c r="Z230" s="17">
        <v>5.2261123654327099E-3</v>
      </c>
      <c r="AA230" s="17">
        <v>0</v>
      </c>
      <c r="AB230" s="17">
        <v>0</v>
      </c>
      <c r="AC230" s="17">
        <v>0</v>
      </c>
      <c r="AE230">
        <f t="array" ref="AE230">EXP(SUMPRODUCT(--B230:AC230,TRANSPOSE('Cost regression results'!$H$3:$H$30)))</f>
        <v>2447.8552735337103</v>
      </c>
    </row>
    <row r="231" spans="1:31" x14ac:dyDescent="0.3">
      <c r="A231">
        <v>230</v>
      </c>
      <c r="B231" s="17">
        <v>7.8352618635024802</v>
      </c>
      <c r="C231" s="17">
        <v>0</v>
      </c>
      <c r="D231" s="17">
        <v>0</v>
      </c>
      <c r="E231" s="17">
        <v>0.35864957636337702</v>
      </c>
      <c r="F231" s="17">
        <v>0.292066175588376</v>
      </c>
      <c r="G231" s="17">
        <v>1.3234451287626601</v>
      </c>
      <c r="H231" s="17">
        <v>0.22291825733745199</v>
      </c>
      <c r="I231" s="17">
        <v>-0.103354704569497</v>
      </c>
      <c r="J231" s="17">
        <v>0.71003298623850497</v>
      </c>
      <c r="K231" s="17">
        <v>0.37225691754436102</v>
      </c>
      <c r="L231" s="17">
        <v>0.28930117406476002</v>
      </c>
      <c r="M231" s="17">
        <v>0</v>
      </c>
      <c r="N231" s="17">
        <v>0</v>
      </c>
      <c r="O231" s="17">
        <v>0</v>
      </c>
      <c r="P231" s="17">
        <v>0.37487916750623601</v>
      </c>
      <c r="Q231" s="17">
        <v>0.26985660337942202</v>
      </c>
      <c r="R231" s="17">
        <v>0</v>
      </c>
      <c r="S231" s="17">
        <v>0</v>
      </c>
      <c r="T231" s="17">
        <v>0</v>
      </c>
      <c r="U231" s="17">
        <v>0</v>
      </c>
      <c r="V231" s="17">
        <v>9.9507381843609702E-2</v>
      </c>
      <c r="W231" s="17">
        <v>0.28439995498786402</v>
      </c>
      <c r="X231" s="17">
        <v>0</v>
      </c>
      <c r="Y231" s="17">
        <v>0</v>
      </c>
      <c r="Z231" s="17">
        <v>7.4216918514269101E-3</v>
      </c>
      <c r="AA231" s="17">
        <v>0</v>
      </c>
      <c r="AB231" s="17">
        <v>0</v>
      </c>
      <c r="AC231" s="17">
        <v>0</v>
      </c>
      <c r="AE231">
        <f t="array" ref="AE231">EXP(SUMPRODUCT(--B231:AC231,TRANSPOSE('Cost regression results'!$H$3:$H$30)))</f>
        <v>2515.0970725050206</v>
      </c>
    </row>
    <row r="232" spans="1:31" x14ac:dyDescent="0.3">
      <c r="A232">
        <v>231</v>
      </c>
      <c r="B232" s="17">
        <v>7.7931501524197504</v>
      </c>
      <c r="C232" s="17">
        <v>0</v>
      </c>
      <c r="D232" s="17">
        <v>0</v>
      </c>
      <c r="E232" s="17">
        <v>0.32265621124025001</v>
      </c>
      <c r="F232" s="17">
        <v>0.40312558708609603</v>
      </c>
      <c r="G232" s="17">
        <v>1.42148759225229</v>
      </c>
      <c r="H232" s="17">
        <v>0.25199662527689098</v>
      </c>
      <c r="I232" s="17">
        <v>-0.28401154638527099</v>
      </c>
      <c r="J232" s="17">
        <v>0.68875914873952904</v>
      </c>
      <c r="K232" s="17">
        <v>0.31094133571674498</v>
      </c>
      <c r="L232" s="17">
        <v>0.36530512443725</v>
      </c>
      <c r="M232" s="17">
        <v>0</v>
      </c>
      <c r="N232" s="17">
        <v>0</v>
      </c>
      <c r="O232" s="17">
        <v>0</v>
      </c>
      <c r="P232" s="17">
        <v>0.360571632877488</v>
      </c>
      <c r="Q232" s="17">
        <v>0.25291608583904901</v>
      </c>
      <c r="R232" s="17">
        <v>0</v>
      </c>
      <c r="S232" s="17">
        <v>0</v>
      </c>
      <c r="T232" s="17">
        <v>0</v>
      </c>
      <c r="U232" s="17">
        <v>0</v>
      </c>
      <c r="V232" s="17">
        <v>0.104090493013313</v>
      </c>
      <c r="W232" s="17">
        <v>0.28997546543509201</v>
      </c>
      <c r="X232" s="17">
        <v>0</v>
      </c>
      <c r="Y232" s="17">
        <v>0</v>
      </c>
      <c r="Z232" s="17">
        <v>8.0450410599232202E-3</v>
      </c>
      <c r="AA232" s="17">
        <v>0</v>
      </c>
      <c r="AB232" s="17">
        <v>0</v>
      </c>
      <c r="AC232" s="17">
        <v>0</v>
      </c>
      <c r="AE232">
        <f t="array" ref="AE232">EXP(SUMPRODUCT(--B232:AC232,TRANSPOSE('Cost regression results'!$H$3:$H$30)))</f>
        <v>2410.3292217202484</v>
      </c>
    </row>
    <row r="233" spans="1:31" x14ac:dyDescent="0.3">
      <c r="A233">
        <v>232</v>
      </c>
      <c r="B233" s="17">
        <v>7.86009788946392</v>
      </c>
      <c r="C233" s="17">
        <v>0</v>
      </c>
      <c r="D233" s="17">
        <v>0</v>
      </c>
      <c r="E233" s="17">
        <v>0.40400172351167202</v>
      </c>
      <c r="F233" s="17">
        <v>0.24668994048871401</v>
      </c>
      <c r="G233" s="17">
        <v>1.3154278143038201</v>
      </c>
      <c r="H233" s="17">
        <v>0.20904274686318799</v>
      </c>
      <c r="I233" s="17">
        <v>-0.16670533059872999</v>
      </c>
      <c r="J233" s="17">
        <v>0.73376478583915405</v>
      </c>
      <c r="K233" s="17">
        <v>0.36057945982221301</v>
      </c>
      <c r="L233" s="17">
        <v>0.217497993315801</v>
      </c>
      <c r="M233" s="17">
        <v>0</v>
      </c>
      <c r="N233" s="17">
        <v>0</v>
      </c>
      <c r="O233" s="17">
        <v>0</v>
      </c>
      <c r="P233" s="17">
        <v>0.24684226737590001</v>
      </c>
      <c r="Q233" s="17">
        <v>0.2429377088652</v>
      </c>
      <c r="R233" s="17">
        <v>0</v>
      </c>
      <c r="S233" s="17">
        <v>0</v>
      </c>
      <c r="T233" s="17">
        <v>0</v>
      </c>
      <c r="U233" s="17">
        <v>0</v>
      </c>
      <c r="V233" s="17">
        <v>7.5714383314214803E-2</v>
      </c>
      <c r="W233" s="17">
        <v>0.174045941202152</v>
      </c>
      <c r="X233" s="17">
        <v>0</v>
      </c>
      <c r="Y233" s="17">
        <v>0</v>
      </c>
      <c r="Z233" s="17">
        <v>7.9461612897292703E-3</v>
      </c>
      <c r="AA233" s="17">
        <v>0</v>
      </c>
      <c r="AB233" s="17">
        <v>0</v>
      </c>
      <c r="AC233" s="17">
        <v>0</v>
      </c>
      <c r="AE233">
        <f t="array" ref="AE233">EXP(SUMPRODUCT(--B233:AC233,TRANSPOSE('Cost regression results'!$H$3:$H$30)))</f>
        <v>2577.3978316518665</v>
      </c>
    </row>
    <row r="234" spans="1:31" x14ac:dyDescent="0.3">
      <c r="A234">
        <v>233</v>
      </c>
      <c r="B234" s="17">
        <v>7.8269819107273202</v>
      </c>
      <c r="C234" s="17">
        <v>0</v>
      </c>
      <c r="D234" s="17">
        <v>0</v>
      </c>
      <c r="E234" s="17">
        <v>0.36512780355552499</v>
      </c>
      <c r="F234" s="17">
        <v>0.31557105272882202</v>
      </c>
      <c r="G234" s="17">
        <v>1.3894186173901399</v>
      </c>
      <c r="H234" s="17">
        <v>0.21848915142872199</v>
      </c>
      <c r="I234" s="17">
        <v>-0.19432012166256199</v>
      </c>
      <c r="J234" s="17">
        <v>0.71634728114224799</v>
      </c>
      <c r="K234" s="17">
        <v>0.414362762435316</v>
      </c>
      <c r="L234" s="17">
        <v>0.31216450513729899</v>
      </c>
      <c r="M234" s="17">
        <v>0</v>
      </c>
      <c r="N234" s="17">
        <v>0</v>
      </c>
      <c r="O234" s="17">
        <v>0</v>
      </c>
      <c r="P234" s="17">
        <v>0.36298010117854701</v>
      </c>
      <c r="Q234" s="17">
        <v>0.22726172933382099</v>
      </c>
      <c r="R234" s="17">
        <v>0</v>
      </c>
      <c r="S234" s="17">
        <v>0</v>
      </c>
      <c r="T234" s="17">
        <v>0</v>
      </c>
      <c r="U234" s="17">
        <v>0</v>
      </c>
      <c r="V234" s="17">
        <v>9.5618427679260001E-2</v>
      </c>
      <c r="W234" s="17">
        <v>0.19856574347944</v>
      </c>
      <c r="X234" s="17">
        <v>0</v>
      </c>
      <c r="Y234" s="17">
        <v>0</v>
      </c>
      <c r="Z234" s="17">
        <v>9.1378963990974404E-3</v>
      </c>
      <c r="AA234" s="17">
        <v>0</v>
      </c>
      <c r="AB234" s="17">
        <v>0</v>
      </c>
      <c r="AC234" s="17">
        <v>0</v>
      </c>
      <c r="AE234">
        <f t="array" ref="AE234">EXP(SUMPRODUCT(--B234:AC234,TRANSPOSE('Cost regression results'!$H$3:$H$30)))</f>
        <v>2491.3633836549334</v>
      </c>
    </row>
    <row r="235" spans="1:31" x14ac:dyDescent="0.3">
      <c r="A235">
        <v>234</v>
      </c>
      <c r="B235" s="17">
        <v>7.8483741807122298</v>
      </c>
      <c r="C235" s="17">
        <v>0</v>
      </c>
      <c r="D235" s="17">
        <v>0</v>
      </c>
      <c r="E235" s="17">
        <v>0.28002449642471899</v>
      </c>
      <c r="F235" s="17">
        <v>0.27894730873864598</v>
      </c>
      <c r="G235" s="17">
        <v>1.3298917620161099</v>
      </c>
      <c r="H235" s="17">
        <v>0.197750821862305</v>
      </c>
      <c r="I235" s="17">
        <v>-0.22522150905195101</v>
      </c>
      <c r="J235" s="17">
        <v>0.68389681770794697</v>
      </c>
      <c r="K235" s="17">
        <v>0.52145213351105002</v>
      </c>
      <c r="L235" s="17">
        <v>0.389014246756753</v>
      </c>
      <c r="M235" s="17">
        <v>0</v>
      </c>
      <c r="N235" s="17">
        <v>0</v>
      </c>
      <c r="O235" s="17">
        <v>0</v>
      </c>
      <c r="P235" s="17">
        <v>0.14510912457892999</v>
      </c>
      <c r="Q235" s="17">
        <v>0.20882102194028701</v>
      </c>
      <c r="R235" s="17">
        <v>0</v>
      </c>
      <c r="S235" s="17">
        <v>0</v>
      </c>
      <c r="T235" s="17">
        <v>0</v>
      </c>
      <c r="U235" s="17">
        <v>0</v>
      </c>
      <c r="V235" s="17">
        <v>0.10660446498092201</v>
      </c>
      <c r="W235" s="17">
        <v>0.18158505499858901</v>
      </c>
      <c r="X235" s="17">
        <v>0</v>
      </c>
      <c r="Y235" s="17">
        <v>0</v>
      </c>
      <c r="Z235" s="17">
        <v>5.1820213935319303E-3</v>
      </c>
      <c r="AA235" s="17">
        <v>0</v>
      </c>
      <c r="AB235" s="17">
        <v>0</v>
      </c>
      <c r="AC235" s="17">
        <v>0</v>
      </c>
      <c r="AE235">
        <f t="array" ref="AE235">EXP(SUMPRODUCT(--B235:AC235,TRANSPOSE('Cost regression results'!$H$3:$H$30)))</f>
        <v>2552.2912541051683</v>
      </c>
    </row>
    <row r="236" spans="1:31" x14ac:dyDescent="0.3">
      <c r="A236">
        <v>235</v>
      </c>
      <c r="B236" s="17">
        <v>7.8176608435643899</v>
      </c>
      <c r="C236" s="17">
        <v>0</v>
      </c>
      <c r="D236" s="17">
        <v>0</v>
      </c>
      <c r="E236" s="17">
        <v>0.39498708769204299</v>
      </c>
      <c r="F236" s="17">
        <v>0.35401094758360302</v>
      </c>
      <c r="G236" s="17">
        <v>1.42465943570743</v>
      </c>
      <c r="H236" s="17">
        <v>0.32235858435210601</v>
      </c>
      <c r="I236" s="17">
        <v>-0.28041760407205302</v>
      </c>
      <c r="J236" s="17">
        <v>0.73761828223165304</v>
      </c>
      <c r="K236" s="17">
        <v>0.39664604994080199</v>
      </c>
      <c r="L236" s="17">
        <v>0.23963975208597399</v>
      </c>
      <c r="M236" s="17">
        <v>0</v>
      </c>
      <c r="N236" s="17">
        <v>0</v>
      </c>
      <c r="O236" s="17">
        <v>0</v>
      </c>
      <c r="P236" s="17">
        <v>0.349782534622327</v>
      </c>
      <c r="Q236" s="17">
        <v>0.19174964707671099</v>
      </c>
      <c r="R236" s="17">
        <v>0</v>
      </c>
      <c r="S236" s="17">
        <v>0</v>
      </c>
      <c r="T236" s="17">
        <v>0</v>
      </c>
      <c r="U236" s="17">
        <v>0</v>
      </c>
      <c r="V236" s="17">
        <v>9.3353319869730098E-2</v>
      </c>
      <c r="W236" s="17">
        <v>0.22566870411950499</v>
      </c>
      <c r="X236" s="17">
        <v>0</v>
      </c>
      <c r="Y236" s="17">
        <v>0</v>
      </c>
      <c r="Z236" s="17">
        <v>5.4361732649248502E-3</v>
      </c>
      <c r="AA236" s="17">
        <v>0</v>
      </c>
      <c r="AB236" s="17">
        <v>0</v>
      </c>
      <c r="AC236" s="17">
        <v>0</v>
      </c>
      <c r="AE236">
        <f t="array" ref="AE236">EXP(SUMPRODUCT(--B236:AC236,TRANSPOSE('Cost regression results'!$H$3:$H$30)))</f>
        <v>2474.6531463152892</v>
      </c>
    </row>
    <row r="237" spans="1:31" x14ac:dyDescent="0.3">
      <c r="A237">
        <v>236</v>
      </c>
      <c r="B237" s="17">
        <v>7.8497487279628197</v>
      </c>
      <c r="C237" s="17">
        <v>0</v>
      </c>
      <c r="D237" s="17">
        <v>0</v>
      </c>
      <c r="E237" s="17">
        <v>0.23043593968753001</v>
      </c>
      <c r="F237" s="17">
        <v>0.37456395148593402</v>
      </c>
      <c r="G237" s="17">
        <v>1.2959892443437699</v>
      </c>
      <c r="H237" s="17">
        <v>0.14494527131575199</v>
      </c>
      <c r="I237" s="17">
        <v>-0.15848440475529699</v>
      </c>
      <c r="J237" s="17">
        <v>0.69625952477747999</v>
      </c>
      <c r="K237" s="17">
        <v>0.476925317504517</v>
      </c>
      <c r="L237" s="17">
        <v>0.36414261408559301</v>
      </c>
      <c r="M237" s="17">
        <v>0</v>
      </c>
      <c r="N237" s="17">
        <v>0</v>
      </c>
      <c r="O237" s="17">
        <v>0</v>
      </c>
      <c r="P237" s="17">
        <v>0.25603490029917397</v>
      </c>
      <c r="Q237" s="17">
        <v>0.28986797683429799</v>
      </c>
      <c r="R237" s="17">
        <v>0</v>
      </c>
      <c r="S237" s="17">
        <v>0</v>
      </c>
      <c r="T237" s="17">
        <v>0</v>
      </c>
      <c r="U237" s="17">
        <v>0</v>
      </c>
      <c r="V237" s="17">
        <v>7.1004522610194604E-2</v>
      </c>
      <c r="W237" s="17">
        <v>0.23468326237430501</v>
      </c>
      <c r="X237" s="17">
        <v>0</v>
      </c>
      <c r="Y237" s="17">
        <v>0</v>
      </c>
      <c r="Z237" s="17">
        <v>4.2545285564727503E-3</v>
      </c>
      <c r="AA237" s="17">
        <v>0</v>
      </c>
      <c r="AB237" s="17">
        <v>0</v>
      </c>
      <c r="AC237" s="17">
        <v>0</v>
      </c>
      <c r="AE237">
        <f t="array" ref="AE237">EXP(SUMPRODUCT(--B237:AC237,TRANSPOSE('Cost regression results'!$H$3:$H$30)))</f>
        <v>2557.4617916126654</v>
      </c>
    </row>
    <row r="238" spans="1:31" x14ac:dyDescent="0.3">
      <c r="A238">
        <v>237</v>
      </c>
      <c r="B238" s="17">
        <v>7.8476570388895004</v>
      </c>
      <c r="C238" s="17">
        <v>0</v>
      </c>
      <c r="D238" s="17">
        <v>0</v>
      </c>
      <c r="E238" s="17">
        <v>0.41857065528209197</v>
      </c>
      <c r="F238" s="17">
        <v>0.293252023941795</v>
      </c>
      <c r="G238" s="17">
        <v>1.36188783774404</v>
      </c>
      <c r="H238" s="17">
        <v>0.15663606420123199</v>
      </c>
      <c r="I238" s="17">
        <v>-0.152780977368389</v>
      </c>
      <c r="J238" s="17">
        <v>0.745554593424539</v>
      </c>
      <c r="K238" s="17">
        <v>0.36123540636643198</v>
      </c>
      <c r="L238" s="17">
        <v>0.38636760411412502</v>
      </c>
      <c r="M238" s="17">
        <v>0</v>
      </c>
      <c r="N238" s="17">
        <v>0</v>
      </c>
      <c r="O238" s="17">
        <v>0</v>
      </c>
      <c r="P238" s="17">
        <v>0.228087111628794</v>
      </c>
      <c r="Q238" s="17">
        <v>0.17722050952631599</v>
      </c>
      <c r="R238" s="17">
        <v>0</v>
      </c>
      <c r="S238" s="17">
        <v>0</v>
      </c>
      <c r="T238" s="17">
        <v>0</v>
      </c>
      <c r="U238" s="17">
        <v>0</v>
      </c>
      <c r="V238" s="17">
        <v>7.3091880262558098E-2</v>
      </c>
      <c r="W238" s="17">
        <v>0.18927253126662999</v>
      </c>
      <c r="X238" s="17">
        <v>0</v>
      </c>
      <c r="Y238" s="17">
        <v>0</v>
      </c>
      <c r="Z238" s="17">
        <v>4.9895696570576896E-3</v>
      </c>
      <c r="AA238" s="17">
        <v>0</v>
      </c>
      <c r="AB238" s="17">
        <v>0</v>
      </c>
      <c r="AC238" s="17">
        <v>0</v>
      </c>
      <c r="AE238">
        <f t="array" ref="AE238">EXP(SUMPRODUCT(--B238:AC238,TRANSPOSE('Cost regression results'!$H$3:$H$30)))</f>
        <v>2550.8051671313156</v>
      </c>
    </row>
    <row r="239" spans="1:31" x14ac:dyDescent="0.3">
      <c r="A239">
        <v>238</v>
      </c>
      <c r="B239" s="17">
        <v>7.8151519641228999</v>
      </c>
      <c r="C239" s="17">
        <v>0</v>
      </c>
      <c r="D239" s="17">
        <v>0</v>
      </c>
      <c r="E239" s="17">
        <v>0.40562778793083798</v>
      </c>
      <c r="F239" s="17">
        <v>0.17935830068119701</v>
      </c>
      <c r="G239" s="17">
        <v>1.25815251936119</v>
      </c>
      <c r="H239" s="17">
        <v>0.28354548113029998</v>
      </c>
      <c r="I239" s="17">
        <v>-1.33798631336707E-2</v>
      </c>
      <c r="J239" s="17">
        <v>0.67765627874114998</v>
      </c>
      <c r="K239" s="17">
        <v>0.43622448619605902</v>
      </c>
      <c r="L239" s="17">
        <v>0.27664536854146299</v>
      </c>
      <c r="M239" s="17">
        <v>0</v>
      </c>
      <c r="N239" s="17">
        <v>0</v>
      </c>
      <c r="O239" s="17">
        <v>0</v>
      </c>
      <c r="P239" s="17">
        <v>0.22238348738010899</v>
      </c>
      <c r="Q239" s="17">
        <v>0.19915281709125099</v>
      </c>
      <c r="R239" s="17">
        <v>0</v>
      </c>
      <c r="S239" s="17">
        <v>0</v>
      </c>
      <c r="T239" s="17">
        <v>0</v>
      </c>
      <c r="U239" s="17">
        <v>0</v>
      </c>
      <c r="V239" s="17">
        <v>9.9796792153573899E-2</v>
      </c>
      <c r="W239" s="17">
        <v>0.19168636546001999</v>
      </c>
      <c r="X239" s="17">
        <v>0</v>
      </c>
      <c r="Y239" s="17">
        <v>0</v>
      </c>
      <c r="Z239" s="17">
        <v>7.8083227790079401E-3</v>
      </c>
      <c r="AA239" s="17">
        <v>0</v>
      </c>
      <c r="AB239" s="17">
        <v>0</v>
      </c>
      <c r="AC239" s="17">
        <v>0</v>
      </c>
      <c r="AE239">
        <f t="array" ref="AE239">EXP(SUMPRODUCT(--B239:AC239,TRANSPOSE('Cost regression results'!$H$3:$H$30)))</f>
        <v>2464.3568463610541</v>
      </c>
    </row>
    <row r="240" spans="1:31" x14ac:dyDescent="0.3">
      <c r="A240">
        <v>239</v>
      </c>
      <c r="B240" s="17">
        <v>7.8323488120904496</v>
      </c>
      <c r="C240" s="17">
        <v>0</v>
      </c>
      <c r="D240" s="17">
        <v>0</v>
      </c>
      <c r="E240" s="17">
        <v>0.43227795523791701</v>
      </c>
      <c r="F240" s="17">
        <v>0.40726006189298603</v>
      </c>
      <c r="G240" s="17">
        <v>1.3967074768104</v>
      </c>
      <c r="H240" s="17">
        <v>0.323417206872533</v>
      </c>
      <c r="I240" s="17">
        <v>-0.30410937272524802</v>
      </c>
      <c r="J240" s="17">
        <v>0.70181041001082001</v>
      </c>
      <c r="K240" s="17">
        <v>0.36277506398265102</v>
      </c>
      <c r="L240" s="17">
        <v>0.28859855501831699</v>
      </c>
      <c r="M240" s="17">
        <v>0</v>
      </c>
      <c r="N240" s="17">
        <v>0</v>
      </c>
      <c r="O240" s="17">
        <v>0</v>
      </c>
      <c r="P240" s="17">
        <v>0.221521819526345</v>
      </c>
      <c r="Q240" s="17">
        <v>0.34299912833864499</v>
      </c>
      <c r="R240" s="17">
        <v>0</v>
      </c>
      <c r="S240" s="17">
        <v>0</v>
      </c>
      <c r="T240" s="17">
        <v>0</v>
      </c>
      <c r="U240" s="17">
        <v>0</v>
      </c>
      <c r="V240" s="17">
        <v>6.6696035694942701E-2</v>
      </c>
      <c r="W240" s="17">
        <v>0.25903672899159202</v>
      </c>
      <c r="X240" s="17">
        <v>0</v>
      </c>
      <c r="Y240" s="17">
        <v>0</v>
      </c>
      <c r="Z240" s="17">
        <v>7.2742560495631997E-3</v>
      </c>
      <c r="AA240" s="17">
        <v>0</v>
      </c>
      <c r="AB240" s="17">
        <v>0</v>
      </c>
      <c r="AC240" s="17">
        <v>0</v>
      </c>
      <c r="AE240">
        <f t="array" ref="AE240">EXP(SUMPRODUCT(--B240:AC240,TRANSPOSE('Cost regression results'!$H$3:$H$30)))</f>
        <v>2508.0399555244503</v>
      </c>
    </row>
    <row r="241" spans="1:31" x14ac:dyDescent="0.3">
      <c r="A241">
        <v>240</v>
      </c>
      <c r="B241" s="17">
        <v>7.8289507995267398</v>
      </c>
      <c r="C241" s="17">
        <v>0</v>
      </c>
      <c r="D241" s="17">
        <v>0</v>
      </c>
      <c r="E241" s="17">
        <v>0.35096801150649298</v>
      </c>
      <c r="F241" s="17">
        <v>0.35897834741748802</v>
      </c>
      <c r="G241" s="17">
        <v>1.3822861711832299</v>
      </c>
      <c r="H241" s="17">
        <v>0.21246535248440099</v>
      </c>
      <c r="I241" s="17">
        <v>-0.16484803557618999</v>
      </c>
      <c r="J241" s="17">
        <v>0.71028459862194004</v>
      </c>
      <c r="K241" s="17">
        <v>0.39788371361431202</v>
      </c>
      <c r="L241" s="17">
        <v>0.34965853336373898</v>
      </c>
      <c r="M241" s="17">
        <v>0</v>
      </c>
      <c r="N241" s="17">
        <v>0</v>
      </c>
      <c r="O241" s="17">
        <v>0</v>
      </c>
      <c r="P241" s="17">
        <v>0.231248192317587</v>
      </c>
      <c r="Q241" s="17">
        <v>0.22768039767300699</v>
      </c>
      <c r="R241" s="17">
        <v>0</v>
      </c>
      <c r="S241" s="17">
        <v>0</v>
      </c>
      <c r="T241" s="17">
        <v>0</v>
      </c>
      <c r="U241" s="17">
        <v>0</v>
      </c>
      <c r="V241" s="17">
        <v>6.9559937624716794E-2</v>
      </c>
      <c r="W241" s="17">
        <v>0.11142584599844001</v>
      </c>
      <c r="X241" s="17">
        <v>0</v>
      </c>
      <c r="Y241" s="17">
        <v>0</v>
      </c>
      <c r="Z241" s="17">
        <v>9.4549190089331207E-3</v>
      </c>
      <c r="AA241" s="17">
        <v>0</v>
      </c>
      <c r="AB241" s="17">
        <v>0</v>
      </c>
      <c r="AC241" s="17">
        <v>0</v>
      </c>
      <c r="AE241">
        <f t="array" ref="AE241">EXP(SUMPRODUCT(--B241:AC241,TRANSPOSE('Cost regression results'!$H$3:$H$30)))</f>
        <v>2495.7195320798392</v>
      </c>
    </row>
    <row r="242" spans="1:31" x14ac:dyDescent="0.3">
      <c r="A242">
        <v>241</v>
      </c>
      <c r="B242" s="17">
        <v>7.8164847374326598</v>
      </c>
      <c r="C242" s="17">
        <v>0</v>
      </c>
      <c r="D242" s="17">
        <v>0</v>
      </c>
      <c r="E242" s="17">
        <v>0.39862904620343198</v>
      </c>
      <c r="F242" s="17">
        <v>0.19351595603955299</v>
      </c>
      <c r="G242" s="17">
        <v>1.37469020241726</v>
      </c>
      <c r="H242" s="17">
        <v>0.29113413051640502</v>
      </c>
      <c r="I242" s="17">
        <v>-8.2039915664487095E-2</v>
      </c>
      <c r="J242" s="17">
        <v>0.73872531154739096</v>
      </c>
      <c r="K242" s="17">
        <v>0.28120343636508999</v>
      </c>
      <c r="L242" s="17">
        <v>0.32560761013063699</v>
      </c>
      <c r="M242" s="17">
        <v>0</v>
      </c>
      <c r="N242" s="17">
        <v>0</v>
      </c>
      <c r="O242" s="17">
        <v>0</v>
      </c>
      <c r="P242" s="17">
        <v>0.27826358865872403</v>
      </c>
      <c r="Q242" s="17">
        <v>0.30268652729385098</v>
      </c>
      <c r="R242" s="17">
        <v>0</v>
      </c>
      <c r="S242" s="17">
        <v>0</v>
      </c>
      <c r="T242" s="17">
        <v>0</v>
      </c>
      <c r="U242" s="17">
        <v>0</v>
      </c>
      <c r="V242" s="17">
        <v>0.11259202918654999</v>
      </c>
      <c r="W242" s="17">
        <v>0.30057506145264101</v>
      </c>
      <c r="X242" s="17">
        <v>0</v>
      </c>
      <c r="Y242" s="17">
        <v>0</v>
      </c>
      <c r="Z242" s="17">
        <v>4.8748862324209802E-3</v>
      </c>
      <c r="AA242" s="17">
        <v>0</v>
      </c>
      <c r="AB242" s="17">
        <v>0</v>
      </c>
      <c r="AC242" s="17">
        <v>0</v>
      </c>
      <c r="AE242">
        <f t="array" ref="AE242">EXP(SUMPRODUCT(--B242:AC242,TRANSPOSE('Cost regression results'!$H$3:$H$30)))</f>
        <v>2472.7157438715594</v>
      </c>
    </row>
    <row r="243" spans="1:31" x14ac:dyDescent="0.3">
      <c r="A243">
        <v>242</v>
      </c>
      <c r="B243" s="17">
        <v>7.79593847917746</v>
      </c>
      <c r="C243" s="17">
        <v>0</v>
      </c>
      <c r="D243" s="17">
        <v>0</v>
      </c>
      <c r="E243" s="17">
        <v>0.36196722348886701</v>
      </c>
      <c r="F243" s="17">
        <v>0.43039062924389299</v>
      </c>
      <c r="G243" s="17">
        <v>1.3682032530347199</v>
      </c>
      <c r="H243" s="17">
        <v>0.24229486400641101</v>
      </c>
      <c r="I243" s="17">
        <v>-0.31738452978348403</v>
      </c>
      <c r="J243" s="17">
        <v>0.72978966401332901</v>
      </c>
      <c r="K243" s="17">
        <v>0.326711582797658</v>
      </c>
      <c r="L243" s="17">
        <v>0.376409893055142</v>
      </c>
      <c r="M243" s="17">
        <v>0</v>
      </c>
      <c r="N243" s="17">
        <v>0</v>
      </c>
      <c r="O243" s="17">
        <v>0</v>
      </c>
      <c r="P243" s="17">
        <v>0.333123624755849</v>
      </c>
      <c r="Q243" s="17">
        <v>0.25403810121905801</v>
      </c>
      <c r="R243" s="17">
        <v>0</v>
      </c>
      <c r="S243" s="17">
        <v>0</v>
      </c>
      <c r="T243" s="17">
        <v>0</v>
      </c>
      <c r="U243" s="17">
        <v>0</v>
      </c>
      <c r="V243" s="17">
        <v>0.10518240573995601</v>
      </c>
      <c r="W243" s="17">
        <v>0.23778729880308999</v>
      </c>
      <c r="X243" s="17">
        <v>0</v>
      </c>
      <c r="Y243" s="17">
        <v>0</v>
      </c>
      <c r="Z243" s="17">
        <v>5.5106278802151097E-3</v>
      </c>
      <c r="AA243" s="17">
        <v>0</v>
      </c>
      <c r="AB243" s="17">
        <v>0</v>
      </c>
      <c r="AC243" s="17">
        <v>0</v>
      </c>
      <c r="AE243">
        <f t="array" ref="AE243">EXP(SUMPRODUCT(--B243:AC243,TRANSPOSE('Cost regression results'!$H$3:$H$30)))</f>
        <v>2421.3512707540331</v>
      </c>
    </row>
    <row r="244" spans="1:31" x14ac:dyDescent="0.3">
      <c r="A244">
        <v>243</v>
      </c>
      <c r="B244" s="17">
        <v>7.7887946971550104</v>
      </c>
      <c r="C244" s="17">
        <v>0</v>
      </c>
      <c r="D244" s="17">
        <v>0</v>
      </c>
      <c r="E244" s="17">
        <v>0.36503774815266499</v>
      </c>
      <c r="F244" s="17">
        <v>0.376107121264183</v>
      </c>
      <c r="G244" s="17">
        <v>1.44749258319116</v>
      </c>
      <c r="H244" s="17">
        <v>0.27443861636406902</v>
      </c>
      <c r="I244" s="17">
        <v>-0.273114183652511</v>
      </c>
      <c r="J244" s="17">
        <v>0.720059689079524</v>
      </c>
      <c r="K244" s="17">
        <v>0.37774709462337802</v>
      </c>
      <c r="L244" s="17">
        <v>0.23992414550025601</v>
      </c>
      <c r="M244" s="17">
        <v>0</v>
      </c>
      <c r="N244" s="17">
        <v>0</v>
      </c>
      <c r="O244" s="17">
        <v>0</v>
      </c>
      <c r="P244" s="17">
        <v>0.45234478590472199</v>
      </c>
      <c r="Q244" s="17">
        <v>0.21661395020293001</v>
      </c>
      <c r="R244" s="17">
        <v>0</v>
      </c>
      <c r="S244" s="17">
        <v>0</v>
      </c>
      <c r="T244" s="17">
        <v>0</v>
      </c>
      <c r="U244" s="17">
        <v>0</v>
      </c>
      <c r="V244" s="17">
        <v>0.120969262775335</v>
      </c>
      <c r="W244" s="17">
        <v>0.341915631234883</v>
      </c>
      <c r="X244" s="17">
        <v>0</v>
      </c>
      <c r="Y244" s="17">
        <v>0</v>
      </c>
      <c r="Z244" s="17">
        <v>8.9872802413609402E-3</v>
      </c>
      <c r="AA244" s="17">
        <v>0</v>
      </c>
      <c r="AB244" s="17">
        <v>0</v>
      </c>
      <c r="AC244" s="17">
        <v>0</v>
      </c>
      <c r="AE244">
        <f t="array" ref="AE244">EXP(SUMPRODUCT(--B244:AC244,TRANSPOSE('Cost regression results'!$H$3:$H$30)))</f>
        <v>2398.2716258084502</v>
      </c>
    </row>
    <row r="245" spans="1:31" x14ac:dyDescent="0.3">
      <c r="A245">
        <v>244</v>
      </c>
      <c r="B245" s="17">
        <v>7.8344855422550701</v>
      </c>
      <c r="C245" s="17">
        <v>0</v>
      </c>
      <c r="D245" s="17">
        <v>0</v>
      </c>
      <c r="E245" s="17">
        <v>0.41061820810252297</v>
      </c>
      <c r="F245" s="17">
        <v>0.34566257714538301</v>
      </c>
      <c r="G245" s="17">
        <v>1.40442382302405</v>
      </c>
      <c r="H245" s="17">
        <v>0.18773746685814899</v>
      </c>
      <c r="I245" s="17">
        <v>-0.23477900812911401</v>
      </c>
      <c r="J245" s="17">
        <v>0.68564721101574699</v>
      </c>
      <c r="K245" s="17">
        <v>0.34066299443352399</v>
      </c>
      <c r="L245" s="17">
        <v>0.28372509068422003</v>
      </c>
      <c r="M245" s="17">
        <v>0</v>
      </c>
      <c r="N245" s="17">
        <v>0</v>
      </c>
      <c r="O245" s="17">
        <v>0</v>
      </c>
      <c r="P245" s="17">
        <v>0.293304293042007</v>
      </c>
      <c r="Q245" s="17">
        <v>0.28262833299732298</v>
      </c>
      <c r="R245" s="17">
        <v>0</v>
      </c>
      <c r="S245" s="17">
        <v>0</v>
      </c>
      <c r="T245" s="17">
        <v>0</v>
      </c>
      <c r="U245" s="17">
        <v>0</v>
      </c>
      <c r="V245" s="17">
        <v>0.101344677430681</v>
      </c>
      <c r="W245" s="17">
        <v>0.25553917423781802</v>
      </c>
      <c r="X245" s="17">
        <v>0</v>
      </c>
      <c r="Y245" s="17">
        <v>0</v>
      </c>
      <c r="Z245" s="17">
        <v>7.4280990311223604E-3</v>
      </c>
      <c r="AA245" s="17">
        <v>0</v>
      </c>
      <c r="AB245" s="17">
        <v>0</v>
      </c>
      <c r="AC245" s="17">
        <v>0</v>
      </c>
      <c r="AE245">
        <f t="array" ref="AE245">EXP(SUMPRODUCT(--B245:AC245,TRANSPOSE('Cost regression results'!$H$3:$H$30)))</f>
        <v>2513.1340354086801</v>
      </c>
    </row>
    <row r="246" spans="1:31" x14ac:dyDescent="0.3">
      <c r="A246">
        <v>245</v>
      </c>
      <c r="B246" s="17">
        <v>7.8522199086047797</v>
      </c>
      <c r="C246" s="17">
        <v>0</v>
      </c>
      <c r="D246" s="17">
        <v>0</v>
      </c>
      <c r="E246" s="17">
        <v>0.36275843135263303</v>
      </c>
      <c r="F246" s="17">
        <v>0.36379578095981502</v>
      </c>
      <c r="G246" s="17">
        <v>1.3317785889429701</v>
      </c>
      <c r="H246" s="17">
        <v>0.180963130882554</v>
      </c>
      <c r="I246" s="17">
        <v>-0.159604674220337</v>
      </c>
      <c r="J246" s="17">
        <v>0.68376768243515595</v>
      </c>
      <c r="K246" s="17">
        <v>0.39421502602227299</v>
      </c>
      <c r="L246" s="17">
        <v>0.25266737212208001</v>
      </c>
      <c r="M246" s="17">
        <v>0</v>
      </c>
      <c r="N246" s="17">
        <v>0</v>
      </c>
      <c r="O246" s="17">
        <v>0</v>
      </c>
      <c r="P246" s="17">
        <v>0.43252365794869602</v>
      </c>
      <c r="Q246" s="17">
        <v>0.266712384056848</v>
      </c>
      <c r="R246" s="17">
        <v>0</v>
      </c>
      <c r="S246" s="17">
        <v>0</v>
      </c>
      <c r="T246" s="17">
        <v>0</v>
      </c>
      <c r="U246" s="17">
        <v>0</v>
      </c>
      <c r="V246" s="17">
        <v>8.5867156442822695E-2</v>
      </c>
      <c r="W246" s="17">
        <v>0.26398895816830997</v>
      </c>
      <c r="X246" s="17">
        <v>0</v>
      </c>
      <c r="Y246" s="17">
        <v>0</v>
      </c>
      <c r="Z246" s="17">
        <v>5.9785077181648202E-3</v>
      </c>
      <c r="AA246" s="17">
        <v>0</v>
      </c>
      <c r="AB246" s="17">
        <v>0</v>
      </c>
      <c r="AC246" s="17">
        <v>0</v>
      </c>
      <c r="AE246">
        <f t="array" ref="AE246">EXP(SUMPRODUCT(--B246:AC246,TRANSPOSE('Cost regression results'!$H$3:$H$30)))</f>
        <v>2560.6974792626947</v>
      </c>
    </row>
    <row r="247" spans="1:31" x14ac:dyDescent="0.3">
      <c r="A247">
        <v>246</v>
      </c>
      <c r="B247" s="17">
        <v>7.8463425024637399</v>
      </c>
      <c r="C247" s="17">
        <v>0</v>
      </c>
      <c r="D247" s="17">
        <v>0</v>
      </c>
      <c r="E247" s="17">
        <v>0.33787986656193097</v>
      </c>
      <c r="F247" s="17">
        <v>0.314630195921967</v>
      </c>
      <c r="G247" s="17">
        <v>1.4310517407393499</v>
      </c>
      <c r="H247" s="17">
        <v>0.274423998566168</v>
      </c>
      <c r="I247" s="17">
        <v>-0.238522585675426</v>
      </c>
      <c r="J247" s="17">
        <v>0.72284568694421303</v>
      </c>
      <c r="K247" s="17">
        <v>0.50004850664223199</v>
      </c>
      <c r="L247" s="17">
        <v>0.27471128342524598</v>
      </c>
      <c r="M247" s="17">
        <v>0</v>
      </c>
      <c r="N247" s="17">
        <v>0</v>
      </c>
      <c r="O247" s="17">
        <v>0</v>
      </c>
      <c r="P247" s="17">
        <v>0.24986282124402001</v>
      </c>
      <c r="Q247" s="17">
        <v>0.22637583078391299</v>
      </c>
      <c r="R247" s="17">
        <v>0</v>
      </c>
      <c r="S247" s="17">
        <v>0</v>
      </c>
      <c r="T247" s="17">
        <v>0</v>
      </c>
      <c r="U247" s="17">
        <v>0</v>
      </c>
      <c r="V247" s="17">
        <v>0.109050448221877</v>
      </c>
      <c r="W247" s="17">
        <v>0.20150422351745201</v>
      </c>
      <c r="X247" s="17">
        <v>0</v>
      </c>
      <c r="Y247" s="17">
        <v>0</v>
      </c>
      <c r="Z247" s="17">
        <v>7.4491739871133701E-3</v>
      </c>
      <c r="AA247" s="17">
        <v>0</v>
      </c>
      <c r="AB247" s="17">
        <v>0</v>
      </c>
      <c r="AC247" s="17">
        <v>0</v>
      </c>
      <c r="AE247">
        <f t="array" ref="AE247">EXP(SUMPRODUCT(--B247:AC247,TRANSPOSE('Cost regression results'!$H$3:$H$30)))</f>
        <v>2543.0720067018183</v>
      </c>
    </row>
    <row r="248" spans="1:31" x14ac:dyDescent="0.3">
      <c r="A248">
        <v>247</v>
      </c>
      <c r="B248" s="17">
        <v>7.8645348200413796</v>
      </c>
      <c r="C248" s="17">
        <v>0</v>
      </c>
      <c r="D248" s="17">
        <v>0</v>
      </c>
      <c r="E248" s="17">
        <v>0.368561536604739</v>
      </c>
      <c r="F248" s="17">
        <v>0.304249737373611</v>
      </c>
      <c r="G248" s="17">
        <v>1.3268704081871701</v>
      </c>
      <c r="H248" s="17">
        <v>0.218317049646059</v>
      </c>
      <c r="I248" s="17">
        <v>-0.17953246121792801</v>
      </c>
      <c r="J248" s="17">
        <v>0.69947033004302095</v>
      </c>
      <c r="K248" s="17">
        <v>0.38605845363996399</v>
      </c>
      <c r="L248" s="17">
        <v>0.27307106716254398</v>
      </c>
      <c r="M248" s="17">
        <v>0</v>
      </c>
      <c r="N248" s="17">
        <v>0</v>
      </c>
      <c r="O248" s="17">
        <v>0</v>
      </c>
      <c r="P248" s="17">
        <v>0.22926002943691501</v>
      </c>
      <c r="Q248" s="17">
        <v>0.21483906093674501</v>
      </c>
      <c r="R248" s="17">
        <v>0</v>
      </c>
      <c r="S248" s="17">
        <v>0</v>
      </c>
      <c r="T248" s="17">
        <v>0</v>
      </c>
      <c r="U248" s="17">
        <v>0</v>
      </c>
      <c r="V248" s="17">
        <v>0.102182463010934</v>
      </c>
      <c r="W248" s="17">
        <v>0.184393847101646</v>
      </c>
      <c r="X248" s="17">
        <v>0</v>
      </c>
      <c r="Y248" s="17">
        <v>0</v>
      </c>
      <c r="Z248" s="17">
        <v>6.9991068512660799E-3</v>
      </c>
      <c r="AA248" s="17">
        <v>0</v>
      </c>
      <c r="AB248" s="17">
        <v>0</v>
      </c>
      <c r="AC248" s="17">
        <v>0</v>
      </c>
      <c r="AE248">
        <f t="array" ref="AE248">EXP(SUMPRODUCT(--B248:AC248,TRANSPOSE('Cost regression results'!$H$3:$H$30)))</f>
        <v>2590.5757965241401</v>
      </c>
    </row>
    <row r="249" spans="1:31" x14ac:dyDescent="0.3">
      <c r="A249">
        <v>248</v>
      </c>
      <c r="B249" s="17">
        <v>7.8291706587349301</v>
      </c>
      <c r="C249" s="17">
        <v>0</v>
      </c>
      <c r="D249" s="17">
        <v>0</v>
      </c>
      <c r="E249" s="17">
        <v>0.355503248988918</v>
      </c>
      <c r="F249" s="17">
        <v>0.34511064433906102</v>
      </c>
      <c r="G249" s="17">
        <v>1.2268181582106501</v>
      </c>
      <c r="H249" s="17">
        <v>0.20212024631368999</v>
      </c>
      <c r="I249" s="17">
        <v>-0.11303054631266</v>
      </c>
      <c r="J249" s="17">
        <v>0.67519899827701302</v>
      </c>
      <c r="K249" s="17">
        <v>0.35075349317468602</v>
      </c>
      <c r="L249" s="17">
        <v>0.29508930293535501</v>
      </c>
      <c r="M249" s="17">
        <v>0</v>
      </c>
      <c r="N249" s="17">
        <v>0</v>
      </c>
      <c r="O249" s="17">
        <v>0</v>
      </c>
      <c r="P249" s="17">
        <v>0.260792714029495</v>
      </c>
      <c r="Q249" s="17">
        <v>0.280679178674198</v>
      </c>
      <c r="R249" s="17">
        <v>0</v>
      </c>
      <c r="S249" s="17">
        <v>0</v>
      </c>
      <c r="T249" s="17">
        <v>0</v>
      </c>
      <c r="U249" s="17">
        <v>0</v>
      </c>
      <c r="V249" s="17">
        <v>0.10778747308756501</v>
      </c>
      <c r="W249" s="17">
        <v>0.223955995507615</v>
      </c>
      <c r="X249" s="17">
        <v>0</v>
      </c>
      <c r="Y249" s="17">
        <v>0</v>
      </c>
      <c r="Z249" s="17">
        <v>7.5644142501887397E-3</v>
      </c>
      <c r="AA249" s="17">
        <v>0</v>
      </c>
      <c r="AB249" s="17">
        <v>0</v>
      </c>
      <c r="AC249" s="17">
        <v>0</v>
      </c>
      <c r="AE249">
        <f t="array" ref="AE249">EXP(SUMPRODUCT(--B249:AC249,TRANSPOSE('Cost regression results'!$H$3:$H$30)))</f>
        <v>2499.5739310698359</v>
      </c>
    </row>
    <row r="250" spans="1:31" x14ac:dyDescent="0.3">
      <c r="A250">
        <v>249</v>
      </c>
      <c r="B250" s="17">
        <v>7.8417418739263098</v>
      </c>
      <c r="C250" s="17">
        <v>0</v>
      </c>
      <c r="D250" s="17">
        <v>0</v>
      </c>
      <c r="E250" s="17">
        <v>0.30139996488307103</v>
      </c>
      <c r="F250" s="17">
        <v>0.30905849611742903</v>
      </c>
      <c r="G250" s="17">
        <v>1.56575249311077</v>
      </c>
      <c r="H250" s="17">
        <v>0.31723966079018701</v>
      </c>
      <c r="I250" s="17">
        <v>-0.330249864989407</v>
      </c>
      <c r="J250" s="17">
        <v>0.72092203803570998</v>
      </c>
      <c r="K250" s="17">
        <v>0.26991934132084699</v>
      </c>
      <c r="L250" s="17">
        <v>0.25590107515132199</v>
      </c>
      <c r="M250" s="17">
        <v>0</v>
      </c>
      <c r="N250" s="17">
        <v>0</v>
      </c>
      <c r="O250" s="17">
        <v>0</v>
      </c>
      <c r="P250" s="17">
        <v>0.220547540210417</v>
      </c>
      <c r="Q250" s="17">
        <v>0.25863225043509902</v>
      </c>
      <c r="R250" s="17">
        <v>0</v>
      </c>
      <c r="S250" s="17">
        <v>0</v>
      </c>
      <c r="T250" s="17">
        <v>0</v>
      </c>
      <c r="U250" s="17">
        <v>0</v>
      </c>
      <c r="V250" s="17">
        <v>0.10052570656627401</v>
      </c>
      <c r="W250" s="17">
        <v>0.259058460250712</v>
      </c>
      <c r="X250" s="17">
        <v>0</v>
      </c>
      <c r="Y250" s="17">
        <v>0</v>
      </c>
      <c r="Z250" s="17">
        <v>8.8999137546695792E-3</v>
      </c>
      <c r="AA250" s="17">
        <v>0</v>
      </c>
      <c r="AB250" s="17">
        <v>0</v>
      </c>
      <c r="AC250" s="17">
        <v>0</v>
      </c>
      <c r="AE250">
        <f t="array" ref="AE250">EXP(SUMPRODUCT(--B250:AC250,TRANSPOSE('Cost regression results'!$H$3:$H$30)))</f>
        <v>2528.8297727406684</v>
      </c>
    </row>
    <row r="251" spans="1:31" x14ac:dyDescent="0.3">
      <c r="A251">
        <v>250</v>
      </c>
      <c r="B251" s="17">
        <v>7.7960813217469402</v>
      </c>
      <c r="C251" s="17">
        <v>0</v>
      </c>
      <c r="D251" s="17">
        <v>0</v>
      </c>
      <c r="E251" s="17">
        <v>0.32970103012335</v>
      </c>
      <c r="F251" s="17">
        <v>0.50332581118890696</v>
      </c>
      <c r="G251" s="17">
        <v>1.37149202804063</v>
      </c>
      <c r="H251" s="17">
        <v>0.224255836280289</v>
      </c>
      <c r="I251" s="17">
        <v>-0.39834765795461302</v>
      </c>
      <c r="J251" s="17">
        <v>0.71541993834012696</v>
      </c>
      <c r="K251" s="17">
        <v>0.45689146590013602</v>
      </c>
      <c r="L251" s="17">
        <v>0.30512064378437098</v>
      </c>
      <c r="M251" s="17">
        <v>0</v>
      </c>
      <c r="N251" s="17">
        <v>0</v>
      </c>
      <c r="O251" s="17">
        <v>0</v>
      </c>
      <c r="P251" s="17">
        <v>0.31443730377083201</v>
      </c>
      <c r="Q251" s="17">
        <v>0.26694985692064099</v>
      </c>
      <c r="R251" s="17">
        <v>0</v>
      </c>
      <c r="S251" s="17">
        <v>0</v>
      </c>
      <c r="T251" s="17">
        <v>0</v>
      </c>
      <c r="U251" s="17">
        <v>0</v>
      </c>
      <c r="V251" s="17">
        <v>9.5159698156761702E-2</v>
      </c>
      <c r="W251" s="17">
        <v>0.24931674732103901</v>
      </c>
      <c r="X251" s="17">
        <v>0</v>
      </c>
      <c r="Y251" s="17">
        <v>0</v>
      </c>
      <c r="Z251" s="17">
        <v>5.3956658408423099E-3</v>
      </c>
      <c r="AA251" s="17">
        <v>0</v>
      </c>
      <c r="AB251" s="17">
        <v>0</v>
      </c>
      <c r="AC251" s="17">
        <v>0</v>
      </c>
      <c r="AE251">
        <f t="array" ref="AE251">EXP(SUMPRODUCT(--B251:AC251,TRANSPOSE('Cost regression results'!$H$3:$H$30)))</f>
        <v>2421.8920576081787</v>
      </c>
    </row>
    <row r="252" spans="1:31" x14ac:dyDescent="0.3">
      <c r="A252">
        <v>251</v>
      </c>
      <c r="B252" s="17">
        <v>7.8066177670259798</v>
      </c>
      <c r="C252" s="17">
        <v>0</v>
      </c>
      <c r="D252" s="17">
        <v>0</v>
      </c>
      <c r="E252" s="17">
        <v>0.47814698875987399</v>
      </c>
      <c r="F252" s="17">
        <v>0.43228517628753999</v>
      </c>
      <c r="G252" s="17">
        <v>1.30747405967877</v>
      </c>
      <c r="H252" s="17">
        <v>0.23244044523647001</v>
      </c>
      <c r="I252" s="17">
        <v>-0.26585501479818102</v>
      </c>
      <c r="J252" s="17">
        <v>0.73477423096327299</v>
      </c>
      <c r="K252" s="17">
        <v>0.41513691097827099</v>
      </c>
      <c r="L252" s="17">
        <v>0.31298598439868303</v>
      </c>
      <c r="M252" s="17">
        <v>0</v>
      </c>
      <c r="N252" s="17">
        <v>0</v>
      </c>
      <c r="O252" s="17">
        <v>0</v>
      </c>
      <c r="P252" s="17">
        <v>0.228290594687617</v>
      </c>
      <c r="Q252" s="17">
        <v>0.25574605522211102</v>
      </c>
      <c r="R252" s="17">
        <v>0</v>
      </c>
      <c r="S252" s="17">
        <v>0</v>
      </c>
      <c r="T252" s="17">
        <v>0</v>
      </c>
      <c r="U252" s="17">
        <v>0</v>
      </c>
      <c r="V252" s="17">
        <v>0.103545760203352</v>
      </c>
      <c r="W252" s="17">
        <v>0.275203689884578</v>
      </c>
      <c r="X252" s="17">
        <v>0</v>
      </c>
      <c r="Y252" s="17">
        <v>0</v>
      </c>
      <c r="Z252" s="17">
        <v>9.6844123753951194E-3</v>
      </c>
      <c r="AA252" s="17">
        <v>0</v>
      </c>
      <c r="AB252" s="17">
        <v>0</v>
      </c>
      <c r="AC252" s="17">
        <v>0</v>
      </c>
      <c r="AE252">
        <f t="array" ref="AE252">EXP(SUMPRODUCT(--B252:AC252,TRANSPOSE('Cost regression results'!$H$3:$H$30)))</f>
        <v>2440.2082874749226</v>
      </c>
    </row>
    <row r="253" spans="1:31" x14ac:dyDescent="0.3">
      <c r="A253">
        <v>252</v>
      </c>
      <c r="B253" s="17">
        <v>7.8384717552187997</v>
      </c>
      <c r="C253" s="17">
        <v>0</v>
      </c>
      <c r="D253" s="17">
        <v>0</v>
      </c>
      <c r="E253" s="17">
        <v>0.32299097974483598</v>
      </c>
      <c r="F253" s="17">
        <v>0.32362198287316601</v>
      </c>
      <c r="G253" s="17">
        <v>1.4697148932238699</v>
      </c>
      <c r="H253" s="17">
        <v>0.29125205798415699</v>
      </c>
      <c r="I253" s="17">
        <v>-0.27907153577001398</v>
      </c>
      <c r="J253" s="17">
        <v>0.756077369197933</v>
      </c>
      <c r="K253" s="17">
        <v>0.33188558770107401</v>
      </c>
      <c r="L253" s="17">
        <v>0.27590799332277899</v>
      </c>
      <c r="M253" s="17">
        <v>0</v>
      </c>
      <c r="N253" s="17">
        <v>0</v>
      </c>
      <c r="O253" s="17">
        <v>0</v>
      </c>
      <c r="P253" s="17">
        <v>0.21197942202782799</v>
      </c>
      <c r="Q253" s="17">
        <v>0.22258450045095801</v>
      </c>
      <c r="R253" s="17">
        <v>0</v>
      </c>
      <c r="S253" s="17">
        <v>0</v>
      </c>
      <c r="T253" s="17">
        <v>0</v>
      </c>
      <c r="U253" s="17">
        <v>0</v>
      </c>
      <c r="V253" s="17">
        <v>8.0023499010995106E-2</v>
      </c>
      <c r="W253" s="17">
        <v>0.193830652441147</v>
      </c>
      <c r="X253" s="17">
        <v>0</v>
      </c>
      <c r="Y253" s="17">
        <v>0</v>
      </c>
      <c r="Z253" s="17">
        <v>9.8690962808839801E-3</v>
      </c>
      <c r="AA253" s="17">
        <v>0</v>
      </c>
      <c r="AB253" s="17">
        <v>0</v>
      </c>
      <c r="AC253" s="17">
        <v>0</v>
      </c>
      <c r="AE253">
        <f t="array" ref="AE253">EXP(SUMPRODUCT(--B253:AC253,TRANSPOSE('Cost regression results'!$H$3:$H$30)))</f>
        <v>2518.8642584493373</v>
      </c>
    </row>
    <row r="254" spans="1:31" x14ac:dyDescent="0.3">
      <c r="A254">
        <v>253</v>
      </c>
      <c r="B254" s="17">
        <v>7.8125546339396799</v>
      </c>
      <c r="C254" s="17">
        <v>0</v>
      </c>
      <c r="D254" s="17">
        <v>0</v>
      </c>
      <c r="E254" s="17">
        <v>0.36988645057137798</v>
      </c>
      <c r="F254" s="17">
        <v>0.27660897168464099</v>
      </c>
      <c r="G254" s="17">
        <v>1.3117902148788301</v>
      </c>
      <c r="H254" s="17">
        <v>0.27698922684234101</v>
      </c>
      <c r="I254" s="17">
        <v>-0.185905107032621</v>
      </c>
      <c r="J254" s="17">
        <v>0.75084339503513498</v>
      </c>
      <c r="K254" s="17">
        <v>0.51837535813727098</v>
      </c>
      <c r="L254" s="17">
        <v>0.25823036418610801</v>
      </c>
      <c r="M254" s="17">
        <v>0</v>
      </c>
      <c r="N254" s="17">
        <v>0</v>
      </c>
      <c r="O254" s="17">
        <v>0</v>
      </c>
      <c r="P254" s="17">
        <v>0.221794150485984</v>
      </c>
      <c r="Q254" s="17">
        <v>0.237047735653722</v>
      </c>
      <c r="R254" s="17">
        <v>0</v>
      </c>
      <c r="S254" s="17">
        <v>0</v>
      </c>
      <c r="T254" s="17">
        <v>0</v>
      </c>
      <c r="U254" s="17">
        <v>0</v>
      </c>
      <c r="V254" s="17">
        <v>0.116490930748425</v>
      </c>
      <c r="W254" s="17">
        <v>0.19804873518357599</v>
      </c>
      <c r="X254" s="17">
        <v>0</v>
      </c>
      <c r="Y254" s="17">
        <v>0</v>
      </c>
      <c r="Z254" s="17">
        <v>4.7241377901850899E-3</v>
      </c>
      <c r="AA254" s="17">
        <v>0</v>
      </c>
      <c r="AB254" s="17">
        <v>0</v>
      </c>
      <c r="AC254" s="17">
        <v>0</v>
      </c>
      <c r="AE254">
        <f t="array" ref="AE254">EXP(SUMPRODUCT(--B254:AC254,TRANSPOSE('Cost regression results'!$H$3:$H$30)))</f>
        <v>2463.2767074007638</v>
      </c>
    </row>
    <row r="255" spans="1:31" x14ac:dyDescent="0.3">
      <c r="A255">
        <v>254</v>
      </c>
      <c r="B255" s="17">
        <v>7.8073770797344002</v>
      </c>
      <c r="C255" s="17">
        <v>0</v>
      </c>
      <c r="D255" s="17">
        <v>0</v>
      </c>
      <c r="E255" s="17">
        <v>0.38827341222605999</v>
      </c>
      <c r="F255" s="17">
        <v>0.33398635512097702</v>
      </c>
      <c r="G255" s="17">
        <v>1.3026041838251099</v>
      </c>
      <c r="H255" s="17">
        <v>0.22814992998702199</v>
      </c>
      <c r="I255" s="17">
        <v>-0.17191781876244899</v>
      </c>
      <c r="J255" s="17">
        <v>0.689420378092785</v>
      </c>
      <c r="K255" s="17">
        <v>0.391722028935926</v>
      </c>
      <c r="L255" s="17">
        <v>0.28813445030367801</v>
      </c>
      <c r="M255" s="17">
        <v>0</v>
      </c>
      <c r="N255" s="17">
        <v>0</v>
      </c>
      <c r="O255" s="17">
        <v>0</v>
      </c>
      <c r="P255" s="17">
        <v>0.32648743359608101</v>
      </c>
      <c r="Q255" s="17">
        <v>0.24307850563194799</v>
      </c>
      <c r="R255" s="17">
        <v>0</v>
      </c>
      <c r="S255" s="17">
        <v>0</v>
      </c>
      <c r="T255" s="17">
        <v>0</v>
      </c>
      <c r="U255" s="17">
        <v>0</v>
      </c>
      <c r="V255" s="17">
        <v>0.13153207865652</v>
      </c>
      <c r="W255" s="17">
        <v>0.29196875487774998</v>
      </c>
      <c r="X255" s="17">
        <v>0</v>
      </c>
      <c r="Y255" s="17">
        <v>0</v>
      </c>
      <c r="Z255" s="17">
        <v>6.2037335347567201E-3</v>
      </c>
      <c r="AA255" s="17">
        <v>0</v>
      </c>
      <c r="AB255" s="17">
        <v>0</v>
      </c>
      <c r="AC255" s="17">
        <v>0</v>
      </c>
      <c r="AE255">
        <f t="array" ref="AE255">EXP(SUMPRODUCT(--B255:AC255,TRANSPOSE('Cost regression results'!$H$3:$H$30)))</f>
        <v>2448.0191498678878</v>
      </c>
    </row>
    <row r="256" spans="1:31" x14ac:dyDescent="0.3">
      <c r="A256">
        <v>255</v>
      </c>
      <c r="B256" s="17">
        <v>7.8242165464663298</v>
      </c>
      <c r="C256" s="17">
        <v>0</v>
      </c>
      <c r="D256" s="17">
        <v>0</v>
      </c>
      <c r="E256" s="17">
        <v>0.47701302722737099</v>
      </c>
      <c r="F256" s="17">
        <v>0.28773478661916702</v>
      </c>
      <c r="G256" s="17">
        <v>1.3065139350674799</v>
      </c>
      <c r="H256" s="17">
        <v>0.24601441326852999</v>
      </c>
      <c r="I256" s="17">
        <v>-0.152800994618806</v>
      </c>
      <c r="J256" s="17">
        <v>0.69608415024630799</v>
      </c>
      <c r="K256" s="17">
        <v>0.33668376848676301</v>
      </c>
      <c r="L256" s="17">
        <v>0.377742361986032</v>
      </c>
      <c r="M256" s="17">
        <v>0</v>
      </c>
      <c r="N256" s="17">
        <v>0</v>
      </c>
      <c r="O256" s="17">
        <v>0</v>
      </c>
      <c r="P256" s="17">
        <v>0.32471953497266598</v>
      </c>
      <c r="Q256" s="17">
        <v>0.23827163688604</v>
      </c>
      <c r="R256" s="17">
        <v>0</v>
      </c>
      <c r="S256" s="17">
        <v>0</v>
      </c>
      <c r="T256" s="17">
        <v>0</v>
      </c>
      <c r="U256" s="17">
        <v>0</v>
      </c>
      <c r="V256" s="17">
        <v>0.11803008320623901</v>
      </c>
      <c r="W256" s="17">
        <v>0.25429933759628898</v>
      </c>
      <c r="X256" s="17">
        <v>0</v>
      </c>
      <c r="Y256" s="17">
        <v>0</v>
      </c>
      <c r="Z256" s="17">
        <v>6.49939580587542E-3</v>
      </c>
      <c r="AA256" s="17">
        <v>0</v>
      </c>
      <c r="AB256" s="17">
        <v>0</v>
      </c>
      <c r="AC256" s="17">
        <v>0</v>
      </c>
      <c r="AE256">
        <f t="array" ref="AE256">EXP(SUMPRODUCT(--B256:AC256,TRANSPOSE('Cost regression results'!$H$3:$H$30)))</f>
        <v>2489.0763314196047</v>
      </c>
    </row>
    <row r="257" spans="1:31" x14ac:dyDescent="0.3">
      <c r="A257">
        <v>256</v>
      </c>
      <c r="B257" s="17">
        <v>7.8009952867987202</v>
      </c>
      <c r="C257" s="17">
        <v>0</v>
      </c>
      <c r="D257" s="17">
        <v>0</v>
      </c>
      <c r="E257" s="17">
        <v>0.39854961856422999</v>
      </c>
      <c r="F257" s="17">
        <v>0.28357187932525502</v>
      </c>
      <c r="G257" s="17">
        <v>1.3581636129008601</v>
      </c>
      <c r="H257" s="17">
        <v>0.22532387231829401</v>
      </c>
      <c r="I257" s="17">
        <v>-0.136695453144557</v>
      </c>
      <c r="J257" s="17">
        <v>0.78070919547295303</v>
      </c>
      <c r="K257" s="17">
        <v>0.32870727271564598</v>
      </c>
      <c r="L257" s="17">
        <v>0.35426770510415201</v>
      </c>
      <c r="M257" s="17">
        <v>0</v>
      </c>
      <c r="N257" s="17">
        <v>0</v>
      </c>
      <c r="O257" s="17">
        <v>0</v>
      </c>
      <c r="P257" s="17">
        <v>0.113667914792472</v>
      </c>
      <c r="Q257" s="17">
        <v>0.29867016999830898</v>
      </c>
      <c r="R257" s="17">
        <v>0</v>
      </c>
      <c r="S257" s="17">
        <v>0</v>
      </c>
      <c r="T257" s="17">
        <v>0</v>
      </c>
      <c r="U257" s="17">
        <v>0</v>
      </c>
      <c r="V257" s="17">
        <v>0.106194676132093</v>
      </c>
      <c r="W257" s="17">
        <v>0.27649768806077801</v>
      </c>
      <c r="X257" s="17">
        <v>0</v>
      </c>
      <c r="Y257" s="17">
        <v>0</v>
      </c>
      <c r="Z257" s="17">
        <v>5.3609685064707202E-3</v>
      </c>
      <c r="AA257" s="17">
        <v>0</v>
      </c>
      <c r="AB257" s="17">
        <v>0</v>
      </c>
      <c r="AC257" s="17">
        <v>0</v>
      </c>
      <c r="AE257">
        <f t="array" ref="AE257">EXP(SUMPRODUCT(--B257:AC257,TRANSPOSE('Cost regression results'!$H$3:$H$30)))</f>
        <v>2433.8815529943299</v>
      </c>
    </row>
    <row r="258" spans="1:31" x14ac:dyDescent="0.3">
      <c r="A258">
        <v>257</v>
      </c>
      <c r="B258" s="17">
        <v>7.7947340374580003</v>
      </c>
      <c r="C258" s="17">
        <v>0</v>
      </c>
      <c r="D258" s="17">
        <v>0</v>
      </c>
      <c r="E258" s="17">
        <v>0.39221589710946198</v>
      </c>
      <c r="F258" s="17">
        <v>0.47748902409893201</v>
      </c>
      <c r="G258" s="17">
        <v>1.3360186474967699</v>
      </c>
      <c r="H258" s="17">
        <v>0.21720260735160199</v>
      </c>
      <c r="I258" s="17">
        <v>-0.28449768695915401</v>
      </c>
      <c r="J258" s="17">
        <v>0.68583598196138895</v>
      </c>
      <c r="K258" s="17">
        <v>0.48913303617508602</v>
      </c>
      <c r="L258" s="17">
        <v>0.332532962216809</v>
      </c>
      <c r="M258" s="17">
        <v>0</v>
      </c>
      <c r="N258" s="17">
        <v>0</v>
      </c>
      <c r="O258" s="17">
        <v>0</v>
      </c>
      <c r="P258" s="17">
        <v>0.30281227819300899</v>
      </c>
      <c r="Q258" s="17">
        <v>0.234125027414812</v>
      </c>
      <c r="R258" s="17">
        <v>0</v>
      </c>
      <c r="S258" s="17">
        <v>0</v>
      </c>
      <c r="T258" s="17">
        <v>0</v>
      </c>
      <c r="U258" s="17">
        <v>0</v>
      </c>
      <c r="V258" s="17">
        <v>0.109929062324856</v>
      </c>
      <c r="W258" s="17">
        <v>0.17738205661982001</v>
      </c>
      <c r="X258" s="17">
        <v>0</v>
      </c>
      <c r="Y258" s="17">
        <v>0</v>
      </c>
      <c r="Z258" s="17">
        <v>9.5646370790099296E-3</v>
      </c>
      <c r="AA258" s="17">
        <v>0</v>
      </c>
      <c r="AB258" s="17">
        <v>0</v>
      </c>
      <c r="AC258" s="17">
        <v>0</v>
      </c>
      <c r="AE258">
        <f t="array" ref="AE258">EXP(SUMPRODUCT(--B258:AC258,TRANSPOSE('Cost regression results'!$H$3:$H$30)))</f>
        <v>2411.5833235722162</v>
      </c>
    </row>
    <row r="259" spans="1:31" x14ac:dyDescent="0.3">
      <c r="A259">
        <v>258</v>
      </c>
      <c r="B259" s="17">
        <v>7.80915476119793</v>
      </c>
      <c r="C259" s="17">
        <v>0</v>
      </c>
      <c r="D259" s="17">
        <v>0</v>
      </c>
      <c r="E259" s="17">
        <v>0.38822822979532301</v>
      </c>
      <c r="F259" s="17">
        <v>0.39695442450143797</v>
      </c>
      <c r="G259" s="17">
        <v>1.4268361895453101</v>
      </c>
      <c r="H259" s="17">
        <v>0.27688665808868201</v>
      </c>
      <c r="I259" s="17">
        <v>-0.28541605234685302</v>
      </c>
      <c r="J259" s="17">
        <v>0.73358059280446697</v>
      </c>
      <c r="K259" s="17">
        <v>0.246713787916855</v>
      </c>
      <c r="L259" s="17">
        <v>0.274088744284812</v>
      </c>
      <c r="M259" s="17">
        <v>0</v>
      </c>
      <c r="N259" s="17">
        <v>0</v>
      </c>
      <c r="O259" s="17">
        <v>0</v>
      </c>
      <c r="P259" s="17">
        <v>0.53654708122445505</v>
      </c>
      <c r="Q259" s="17">
        <v>0.25957521225541302</v>
      </c>
      <c r="R259" s="17">
        <v>0</v>
      </c>
      <c r="S259" s="17">
        <v>0</v>
      </c>
      <c r="T259" s="17">
        <v>0</v>
      </c>
      <c r="U259" s="17">
        <v>0</v>
      </c>
      <c r="V259" s="17">
        <v>0.10543392112276399</v>
      </c>
      <c r="W259" s="17">
        <v>0.29434438987487099</v>
      </c>
      <c r="X259" s="17">
        <v>0</v>
      </c>
      <c r="Y259" s="17">
        <v>0</v>
      </c>
      <c r="Z259" s="17">
        <v>6.5808375891204399E-3</v>
      </c>
      <c r="AA259" s="17">
        <v>0</v>
      </c>
      <c r="AB259" s="17">
        <v>0</v>
      </c>
      <c r="AC259" s="17">
        <v>0</v>
      </c>
      <c r="AE259">
        <f t="array" ref="AE259">EXP(SUMPRODUCT(--B259:AC259,TRANSPOSE('Cost regression results'!$H$3:$H$30)))</f>
        <v>2451.7275435760507</v>
      </c>
    </row>
    <row r="260" spans="1:31" x14ac:dyDescent="0.3">
      <c r="A260">
        <v>259</v>
      </c>
      <c r="B260" s="17">
        <v>7.8322736845407297</v>
      </c>
      <c r="C260" s="17">
        <v>0</v>
      </c>
      <c r="D260" s="17">
        <v>0</v>
      </c>
      <c r="E260" s="17">
        <v>0.41844922151733499</v>
      </c>
      <c r="F260" s="17">
        <v>0.29046481488047299</v>
      </c>
      <c r="G260" s="17">
        <v>1.4253499731460599</v>
      </c>
      <c r="H260" s="17">
        <v>0.28506350453120499</v>
      </c>
      <c r="I260" s="17">
        <v>-0.18939443643665599</v>
      </c>
      <c r="J260" s="17">
        <v>0.80145476871600196</v>
      </c>
      <c r="K260" s="17">
        <v>0.36340175834807598</v>
      </c>
      <c r="L260" s="17">
        <v>0.43825877665871898</v>
      </c>
      <c r="M260" s="17">
        <v>0</v>
      </c>
      <c r="N260" s="17">
        <v>0</v>
      </c>
      <c r="O260" s="17">
        <v>0</v>
      </c>
      <c r="P260" s="17">
        <v>0.30057531227706402</v>
      </c>
      <c r="Q260" s="17">
        <v>0.199398406314263</v>
      </c>
      <c r="R260" s="17">
        <v>0</v>
      </c>
      <c r="S260" s="17">
        <v>0</v>
      </c>
      <c r="T260" s="17">
        <v>0</v>
      </c>
      <c r="U260" s="17">
        <v>0</v>
      </c>
      <c r="V260" s="17">
        <v>8.8556731230064106E-2</v>
      </c>
      <c r="W260" s="17">
        <v>0.118333200258066</v>
      </c>
      <c r="X260" s="17">
        <v>0</v>
      </c>
      <c r="Y260" s="17">
        <v>0</v>
      </c>
      <c r="Z260" s="17">
        <v>7.4105908363322004E-3</v>
      </c>
      <c r="AA260" s="17">
        <v>0</v>
      </c>
      <c r="AB260" s="17">
        <v>0</v>
      </c>
      <c r="AC260" s="17">
        <v>0</v>
      </c>
      <c r="AE260">
        <f t="array" ref="AE260">EXP(SUMPRODUCT(--B260:AC260,TRANSPOSE('Cost regression results'!$H$3:$H$30)))</f>
        <v>2507.6122159422853</v>
      </c>
    </row>
    <row r="261" spans="1:31" x14ac:dyDescent="0.3">
      <c r="A261">
        <v>260</v>
      </c>
      <c r="B261" s="17">
        <v>7.8463579525325997</v>
      </c>
      <c r="C261" s="17">
        <v>0</v>
      </c>
      <c r="D261" s="17">
        <v>0</v>
      </c>
      <c r="E261" s="17">
        <v>0.36866233266127901</v>
      </c>
      <c r="F261" s="17">
        <v>0.315351657105362</v>
      </c>
      <c r="G261" s="17">
        <v>1.3201325516315701</v>
      </c>
      <c r="H261" s="17">
        <v>0.23836683169563899</v>
      </c>
      <c r="I261" s="17">
        <v>-0.20071492824963</v>
      </c>
      <c r="J261" s="17">
        <v>0.69641154601924304</v>
      </c>
      <c r="K261" s="17">
        <v>0.28859616135435001</v>
      </c>
      <c r="L261" s="17">
        <v>0.36220926447179902</v>
      </c>
      <c r="M261" s="17">
        <v>0</v>
      </c>
      <c r="N261" s="17">
        <v>0</v>
      </c>
      <c r="O261" s="17">
        <v>0</v>
      </c>
      <c r="P261" s="17">
        <v>0.13580366800096599</v>
      </c>
      <c r="Q261" s="17">
        <v>0.26654242197758399</v>
      </c>
      <c r="R261" s="17">
        <v>0</v>
      </c>
      <c r="S261" s="17">
        <v>0</v>
      </c>
      <c r="T261" s="17">
        <v>0</v>
      </c>
      <c r="U261" s="17">
        <v>0</v>
      </c>
      <c r="V261" s="17">
        <v>0.111699286069295</v>
      </c>
      <c r="W261" s="17">
        <v>0.21347497649855099</v>
      </c>
      <c r="X261" s="17">
        <v>0</v>
      </c>
      <c r="Y261" s="17">
        <v>0</v>
      </c>
      <c r="Z261" s="17">
        <v>8.2888449669717302E-3</v>
      </c>
      <c r="AA261" s="17">
        <v>0</v>
      </c>
      <c r="AB261" s="17">
        <v>0</v>
      </c>
      <c r="AC261" s="17">
        <v>0</v>
      </c>
      <c r="AE261">
        <f t="array" ref="AE261">EXP(SUMPRODUCT(--B261:AC261,TRANSPOSE('Cost regression results'!$H$3:$H$30)))</f>
        <v>2541.6169731166851</v>
      </c>
    </row>
    <row r="262" spans="1:31" x14ac:dyDescent="0.3">
      <c r="A262">
        <v>261</v>
      </c>
      <c r="B262" s="17">
        <v>7.8170200139913497</v>
      </c>
      <c r="C262" s="17">
        <v>0</v>
      </c>
      <c r="D262" s="17">
        <v>0</v>
      </c>
      <c r="E262" s="17">
        <v>0.30686774552505203</v>
      </c>
      <c r="F262" s="17">
        <v>0.30146637074445998</v>
      </c>
      <c r="G262" s="17">
        <v>1.3539624469189799</v>
      </c>
      <c r="H262" s="17">
        <v>0.208610150595336</v>
      </c>
      <c r="I262" s="17">
        <v>-0.19934064520491299</v>
      </c>
      <c r="J262" s="17">
        <v>0.68606780914558796</v>
      </c>
      <c r="K262" s="17">
        <v>0.44017649726598002</v>
      </c>
      <c r="L262" s="17">
        <v>0.30353358551048598</v>
      </c>
      <c r="M262" s="17">
        <v>0</v>
      </c>
      <c r="N262" s="17">
        <v>0</v>
      </c>
      <c r="O262" s="17">
        <v>0</v>
      </c>
      <c r="P262" s="17">
        <v>0.45105017859206098</v>
      </c>
      <c r="Q262" s="17">
        <v>0.27883180714647998</v>
      </c>
      <c r="R262" s="17">
        <v>0</v>
      </c>
      <c r="S262" s="17">
        <v>0</v>
      </c>
      <c r="T262" s="17">
        <v>0</v>
      </c>
      <c r="U262" s="17">
        <v>0</v>
      </c>
      <c r="V262" s="17">
        <v>0.129220878476975</v>
      </c>
      <c r="W262" s="17">
        <v>0.32361426553452499</v>
      </c>
      <c r="X262" s="17">
        <v>0</v>
      </c>
      <c r="Y262" s="17">
        <v>0</v>
      </c>
      <c r="Z262" s="17">
        <v>5.5390703711773797E-3</v>
      </c>
      <c r="AA262" s="17">
        <v>0</v>
      </c>
      <c r="AB262" s="17">
        <v>0</v>
      </c>
      <c r="AC262" s="17">
        <v>0</v>
      </c>
      <c r="AE262">
        <f t="array" ref="AE262">EXP(SUMPRODUCT(--B262:AC262,TRANSPOSE('Cost regression results'!$H$3:$H$30)))</f>
        <v>2472.8896997604688</v>
      </c>
    </row>
    <row r="263" spans="1:31" x14ac:dyDescent="0.3">
      <c r="A263">
        <v>262</v>
      </c>
      <c r="B263" s="17">
        <v>7.8385157689873397</v>
      </c>
      <c r="C263" s="17">
        <v>0</v>
      </c>
      <c r="D263" s="17">
        <v>0</v>
      </c>
      <c r="E263" s="17">
        <v>0.42491765907086199</v>
      </c>
      <c r="F263" s="17">
        <v>0.339653949321507</v>
      </c>
      <c r="G263" s="17">
        <v>1.3297410364728</v>
      </c>
      <c r="H263" s="17">
        <v>0.181898901797197</v>
      </c>
      <c r="I263" s="17">
        <v>-0.183441875978609</v>
      </c>
      <c r="J263" s="17">
        <v>0.78281280875335002</v>
      </c>
      <c r="K263" s="17">
        <v>0.42506121172804701</v>
      </c>
      <c r="L263" s="17">
        <v>0.37617820613444503</v>
      </c>
      <c r="M263" s="17">
        <v>0</v>
      </c>
      <c r="N263" s="17">
        <v>0</v>
      </c>
      <c r="O263" s="17">
        <v>0</v>
      </c>
      <c r="P263" s="17">
        <v>0.260566637501222</v>
      </c>
      <c r="Q263" s="17">
        <v>0.27714768859276301</v>
      </c>
      <c r="R263" s="17">
        <v>0</v>
      </c>
      <c r="S263" s="17">
        <v>0</v>
      </c>
      <c r="T263" s="17">
        <v>0</v>
      </c>
      <c r="U263" s="17">
        <v>0</v>
      </c>
      <c r="V263" s="17">
        <v>5.4091781599374798E-2</v>
      </c>
      <c r="W263" s="17">
        <v>0.31274533562775803</v>
      </c>
      <c r="X263" s="17">
        <v>0</v>
      </c>
      <c r="Y263" s="17">
        <v>0</v>
      </c>
      <c r="Z263" s="17">
        <v>4.9560845511564698E-3</v>
      </c>
      <c r="AA263" s="17">
        <v>0</v>
      </c>
      <c r="AB263" s="17">
        <v>0</v>
      </c>
      <c r="AC263" s="17">
        <v>0</v>
      </c>
      <c r="AE263">
        <f t="array" ref="AE263">EXP(SUMPRODUCT(--B263:AC263,TRANSPOSE('Cost regression results'!$H$3:$H$30)))</f>
        <v>2527.6530672719455</v>
      </c>
    </row>
    <row r="264" spans="1:31" x14ac:dyDescent="0.3">
      <c r="A264">
        <v>263</v>
      </c>
      <c r="B264" s="17">
        <v>7.8292649345840903</v>
      </c>
      <c r="C264" s="17">
        <v>0</v>
      </c>
      <c r="D264" s="17">
        <v>0</v>
      </c>
      <c r="E264" s="17">
        <v>0.35575070194117298</v>
      </c>
      <c r="F264" s="17">
        <v>0.27436681272819202</v>
      </c>
      <c r="G264" s="17">
        <v>1.40643425839835</v>
      </c>
      <c r="H264" s="17">
        <v>0.21815643706310001</v>
      </c>
      <c r="I264" s="17">
        <v>-0.233815621291668</v>
      </c>
      <c r="J264" s="17">
        <v>0.68667933443425799</v>
      </c>
      <c r="K264" s="17">
        <v>0.30875075280193298</v>
      </c>
      <c r="L264" s="17">
        <v>0.29907504075871399</v>
      </c>
      <c r="M264" s="17">
        <v>0</v>
      </c>
      <c r="N264" s="17">
        <v>0</v>
      </c>
      <c r="O264" s="17">
        <v>0</v>
      </c>
      <c r="P264" s="17">
        <v>0.33895172957846798</v>
      </c>
      <c r="Q264" s="17">
        <v>0.25992084470309501</v>
      </c>
      <c r="R264" s="17">
        <v>0</v>
      </c>
      <c r="S264" s="17">
        <v>0</v>
      </c>
      <c r="T264" s="17">
        <v>0</v>
      </c>
      <c r="U264" s="17">
        <v>0</v>
      </c>
      <c r="V264" s="17">
        <v>8.3177510822864897E-2</v>
      </c>
      <c r="W264" s="17">
        <v>0.243646938085257</v>
      </c>
      <c r="X264" s="17">
        <v>0</v>
      </c>
      <c r="Y264" s="17">
        <v>0</v>
      </c>
      <c r="Z264" s="17">
        <v>7.1235888858323902E-3</v>
      </c>
      <c r="AA264" s="17">
        <v>0</v>
      </c>
      <c r="AB264" s="17">
        <v>0</v>
      </c>
      <c r="AC264" s="17">
        <v>0</v>
      </c>
      <c r="AE264">
        <f t="array" ref="AE264">EXP(SUMPRODUCT(--B264:AC264,TRANSPOSE('Cost regression results'!$H$3:$H$30)))</f>
        <v>2500.5810962934052</v>
      </c>
    </row>
    <row r="265" spans="1:31" x14ac:dyDescent="0.3">
      <c r="A265">
        <v>264</v>
      </c>
      <c r="B265" s="17">
        <v>7.8116720030961</v>
      </c>
      <c r="C265" s="17">
        <v>0</v>
      </c>
      <c r="D265" s="17">
        <v>0</v>
      </c>
      <c r="E265" s="17">
        <v>0.234179849177198</v>
      </c>
      <c r="F265" s="17">
        <v>0.50856153449836805</v>
      </c>
      <c r="G265" s="17">
        <v>1.2889635176255301</v>
      </c>
      <c r="H265" s="17">
        <v>0.23649046312202501</v>
      </c>
      <c r="I265" s="17">
        <v>-0.33607727599588699</v>
      </c>
      <c r="J265" s="17">
        <v>0.72956922547596703</v>
      </c>
      <c r="K265" s="17">
        <v>0.37022898039083202</v>
      </c>
      <c r="L265" s="17">
        <v>0.365677508808054</v>
      </c>
      <c r="M265" s="17">
        <v>0</v>
      </c>
      <c r="N265" s="17">
        <v>0</v>
      </c>
      <c r="O265" s="17">
        <v>0</v>
      </c>
      <c r="P265" s="17">
        <v>0.37806611411059399</v>
      </c>
      <c r="Q265" s="17">
        <v>0.25758487528699497</v>
      </c>
      <c r="R265" s="17">
        <v>0</v>
      </c>
      <c r="S265" s="17">
        <v>0</v>
      </c>
      <c r="T265" s="17">
        <v>0</v>
      </c>
      <c r="U265" s="17">
        <v>0</v>
      </c>
      <c r="V265" s="17">
        <v>0.108985072341535</v>
      </c>
      <c r="W265" s="17">
        <v>0.216584801246648</v>
      </c>
      <c r="X265" s="17">
        <v>0</v>
      </c>
      <c r="Y265" s="17">
        <v>0</v>
      </c>
      <c r="Z265" s="17">
        <v>8.1766628330136194E-3</v>
      </c>
      <c r="AA265" s="17">
        <v>0</v>
      </c>
      <c r="AB265" s="17">
        <v>0</v>
      </c>
      <c r="AC265" s="17">
        <v>0</v>
      </c>
      <c r="AE265">
        <f t="array" ref="AE265">EXP(SUMPRODUCT(--B265:AC265,TRANSPOSE('Cost regression results'!$H$3:$H$30)))</f>
        <v>2455.1627691567733</v>
      </c>
    </row>
    <row r="266" spans="1:31" x14ac:dyDescent="0.3">
      <c r="A266">
        <v>265</v>
      </c>
      <c r="B266" s="17">
        <v>7.8399738686908398</v>
      </c>
      <c r="C266" s="17">
        <v>0</v>
      </c>
      <c r="D266" s="17">
        <v>0</v>
      </c>
      <c r="E266" s="17">
        <v>0.31288098921473401</v>
      </c>
      <c r="F266" s="17">
        <v>0.35146845541750199</v>
      </c>
      <c r="G266" s="17">
        <v>1.3469456448160599</v>
      </c>
      <c r="H266" s="17">
        <v>0.15130217548011901</v>
      </c>
      <c r="I266" s="17">
        <v>-0.211077463012392</v>
      </c>
      <c r="J266" s="17">
        <v>0.70917177663269504</v>
      </c>
      <c r="K266" s="17">
        <v>0.42019799126511498</v>
      </c>
      <c r="L266" s="17">
        <v>0.32503966955965002</v>
      </c>
      <c r="M266" s="17">
        <v>0</v>
      </c>
      <c r="N266" s="17">
        <v>0</v>
      </c>
      <c r="O266" s="17">
        <v>0</v>
      </c>
      <c r="P266" s="17">
        <v>0.37563787235365698</v>
      </c>
      <c r="Q266" s="17">
        <v>0.22292189260567499</v>
      </c>
      <c r="R266" s="17">
        <v>0</v>
      </c>
      <c r="S266" s="17">
        <v>0</v>
      </c>
      <c r="T266" s="17">
        <v>0</v>
      </c>
      <c r="U266" s="17">
        <v>0</v>
      </c>
      <c r="V266" s="17">
        <v>7.9191436791427802E-2</v>
      </c>
      <c r="W266" s="17">
        <v>0.19008672435300999</v>
      </c>
      <c r="X266" s="17">
        <v>0</v>
      </c>
      <c r="Y266" s="17">
        <v>0</v>
      </c>
      <c r="Z266" s="17">
        <v>3.81148485276537E-3</v>
      </c>
      <c r="AA266" s="17">
        <v>0</v>
      </c>
      <c r="AB266" s="17">
        <v>0</v>
      </c>
      <c r="AC266" s="17">
        <v>0</v>
      </c>
      <c r="AE266">
        <f t="array" ref="AE266">EXP(SUMPRODUCT(--B266:AC266,TRANSPOSE('Cost regression results'!$H$3:$H$30)))</f>
        <v>2533.3702992115955</v>
      </c>
    </row>
    <row r="267" spans="1:31" x14ac:dyDescent="0.3">
      <c r="A267">
        <v>266</v>
      </c>
      <c r="B267" s="17">
        <v>7.83109839400396</v>
      </c>
      <c r="C267" s="17">
        <v>0</v>
      </c>
      <c r="D267" s="17">
        <v>0</v>
      </c>
      <c r="E267" s="17">
        <v>0.21726980469750201</v>
      </c>
      <c r="F267" s="17">
        <v>0.433560244204934</v>
      </c>
      <c r="G267" s="17">
        <v>1.43660129500383</v>
      </c>
      <c r="H267" s="17">
        <v>0.30531064388627799</v>
      </c>
      <c r="I267" s="17">
        <v>-0.375720323284573</v>
      </c>
      <c r="J267" s="17">
        <v>0.65257147019539896</v>
      </c>
      <c r="K267" s="17">
        <v>0.39364230583538701</v>
      </c>
      <c r="L267" s="17">
        <v>0.31697835232378402</v>
      </c>
      <c r="M267" s="17">
        <v>0</v>
      </c>
      <c r="N267" s="17">
        <v>0</v>
      </c>
      <c r="O267" s="17">
        <v>0</v>
      </c>
      <c r="P267" s="17">
        <v>0.29401390099285701</v>
      </c>
      <c r="Q267" s="17">
        <v>0.241762214327295</v>
      </c>
      <c r="R267" s="17">
        <v>0</v>
      </c>
      <c r="S267" s="17">
        <v>0</v>
      </c>
      <c r="T267" s="17">
        <v>0</v>
      </c>
      <c r="U267" s="17">
        <v>0</v>
      </c>
      <c r="V267" s="17">
        <v>0.140417961760198</v>
      </c>
      <c r="W267" s="17">
        <v>0.26477902413287402</v>
      </c>
      <c r="X267" s="17">
        <v>0</v>
      </c>
      <c r="Y267" s="17">
        <v>0</v>
      </c>
      <c r="Z267" s="17">
        <v>4.5318898065403604E-3</v>
      </c>
      <c r="AA267" s="17">
        <v>0</v>
      </c>
      <c r="AB267" s="17">
        <v>0</v>
      </c>
      <c r="AC267" s="17">
        <v>0</v>
      </c>
      <c r="AE267">
        <f t="array" ref="AE267">EXP(SUMPRODUCT(--B267:AC267,TRANSPOSE('Cost regression results'!$H$3:$H$30)))</f>
        <v>2509.718993655184</v>
      </c>
    </row>
    <row r="268" spans="1:31" x14ac:dyDescent="0.3">
      <c r="A268">
        <v>267</v>
      </c>
      <c r="B268" s="17">
        <v>7.8731880819460898</v>
      </c>
      <c r="C268" s="17">
        <v>0</v>
      </c>
      <c r="D268" s="17">
        <v>0</v>
      </c>
      <c r="E268" s="17">
        <v>0.284017664282606</v>
      </c>
      <c r="F268" s="17">
        <v>0.23566842917559799</v>
      </c>
      <c r="G268" s="17">
        <v>1.3696847387101401</v>
      </c>
      <c r="H268" s="17">
        <v>0.21386589302019299</v>
      </c>
      <c r="I268" s="17">
        <v>-0.114376639928899</v>
      </c>
      <c r="J268" s="17">
        <v>0.68374017920194796</v>
      </c>
      <c r="K268" s="17">
        <v>0.31517855347383</v>
      </c>
      <c r="L268" s="17">
        <v>0.34299837140410899</v>
      </c>
      <c r="M268" s="17">
        <v>0</v>
      </c>
      <c r="N268" s="17">
        <v>0</v>
      </c>
      <c r="O268" s="17">
        <v>0</v>
      </c>
      <c r="P268" s="17">
        <v>0.38977172317481501</v>
      </c>
      <c r="Q268" s="17">
        <v>0.19890197316450201</v>
      </c>
      <c r="R268" s="17">
        <v>0</v>
      </c>
      <c r="S268" s="17">
        <v>0</v>
      </c>
      <c r="T268" s="17">
        <v>0</v>
      </c>
      <c r="U268" s="17">
        <v>0</v>
      </c>
      <c r="V268" s="17">
        <v>6.9962790873543401E-2</v>
      </c>
      <c r="W268" s="17">
        <v>0.14751502080301501</v>
      </c>
      <c r="X268" s="17">
        <v>0</v>
      </c>
      <c r="Y268" s="17">
        <v>0</v>
      </c>
      <c r="Z268" s="17">
        <v>6.4699690786820798E-3</v>
      </c>
      <c r="AA268" s="17">
        <v>0</v>
      </c>
      <c r="AB268" s="17">
        <v>0</v>
      </c>
      <c r="AC268" s="17">
        <v>0</v>
      </c>
      <c r="AE268">
        <f t="array" ref="AE268">EXP(SUMPRODUCT(--B268:AC268,TRANSPOSE('Cost regression results'!$H$3:$H$30)))</f>
        <v>2614.0580560341855</v>
      </c>
    </row>
    <row r="269" spans="1:31" x14ac:dyDescent="0.3">
      <c r="A269">
        <v>268</v>
      </c>
      <c r="B269" s="17">
        <v>7.8028892482068901</v>
      </c>
      <c r="C269" s="17">
        <v>0</v>
      </c>
      <c r="D269" s="17">
        <v>0</v>
      </c>
      <c r="E269" s="17">
        <v>0.36288816872878499</v>
      </c>
      <c r="F269" s="17">
        <v>0.38529931668420098</v>
      </c>
      <c r="G269" s="17">
        <v>1.42212329166964</v>
      </c>
      <c r="H269" s="17">
        <v>0.30747771744246699</v>
      </c>
      <c r="I269" s="17">
        <v>-0.31665050712229398</v>
      </c>
      <c r="J269" s="17">
        <v>0.70053371383276797</v>
      </c>
      <c r="K269" s="17">
        <v>0.41186530850344999</v>
      </c>
      <c r="L269" s="17">
        <v>0.27530338178091102</v>
      </c>
      <c r="M269" s="17">
        <v>0</v>
      </c>
      <c r="N269" s="17">
        <v>0</v>
      </c>
      <c r="O269" s="17">
        <v>0</v>
      </c>
      <c r="P269" s="17">
        <v>0.45406464348865899</v>
      </c>
      <c r="Q269" s="17">
        <v>0.20413183309479099</v>
      </c>
      <c r="R269" s="17">
        <v>0</v>
      </c>
      <c r="S269" s="17">
        <v>0</v>
      </c>
      <c r="T269" s="17">
        <v>0</v>
      </c>
      <c r="U269" s="17">
        <v>0</v>
      </c>
      <c r="V269" s="17">
        <v>8.1917814448156795E-2</v>
      </c>
      <c r="W269" s="17">
        <v>0.21219959849474801</v>
      </c>
      <c r="X269" s="17">
        <v>0</v>
      </c>
      <c r="Y269" s="17">
        <v>0</v>
      </c>
      <c r="Z269" s="17">
        <v>9.2458665973404394E-3</v>
      </c>
      <c r="AA269" s="17">
        <v>0</v>
      </c>
      <c r="AB269" s="17">
        <v>0</v>
      </c>
      <c r="AC269" s="17">
        <v>0</v>
      </c>
      <c r="AE269">
        <f t="array" ref="AE269">EXP(SUMPRODUCT(--B269:AC269,TRANSPOSE('Cost regression results'!$H$3:$H$30)))</f>
        <v>2431.8732924594083</v>
      </c>
    </row>
    <row r="270" spans="1:31" x14ac:dyDescent="0.3">
      <c r="A270">
        <v>269</v>
      </c>
      <c r="B270" s="17">
        <v>7.7886733556045202</v>
      </c>
      <c r="C270" s="17">
        <v>0</v>
      </c>
      <c r="D270" s="17">
        <v>0</v>
      </c>
      <c r="E270" s="17">
        <v>0.40164741065864401</v>
      </c>
      <c r="F270" s="17">
        <v>0.39812847068596102</v>
      </c>
      <c r="G270" s="17">
        <v>1.4291649266406301</v>
      </c>
      <c r="H270" s="17">
        <v>0.26851883614813998</v>
      </c>
      <c r="I270" s="17">
        <v>-0.28830612423375601</v>
      </c>
      <c r="J270" s="17">
        <v>0.71986989210846397</v>
      </c>
      <c r="K270" s="17">
        <v>0.37643533913228699</v>
      </c>
      <c r="L270" s="17">
        <v>0.36671451071031502</v>
      </c>
      <c r="M270" s="17">
        <v>0</v>
      </c>
      <c r="N270" s="17">
        <v>0</v>
      </c>
      <c r="O270" s="17">
        <v>0</v>
      </c>
      <c r="P270" s="17">
        <v>0.43373207953674497</v>
      </c>
      <c r="Q270" s="17">
        <v>0.23521209514489799</v>
      </c>
      <c r="R270" s="17">
        <v>0</v>
      </c>
      <c r="S270" s="17">
        <v>0</v>
      </c>
      <c r="T270" s="17">
        <v>0</v>
      </c>
      <c r="U270" s="17">
        <v>0</v>
      </c>
      <c r="V270" s="17">
        <v>0.127730372635184</v>
      </c>
      <c r="W270" s="17">
        <v>0.199733096032641</v>
      </c>
      <c r="X270" s="17">
        <v>0</v>
      </c>
      <c r="Y270" s="17">
        <v>0</v>
      </c>
      <c r="Z270" s="17">
        <v>9.0823266406235108E-3</v>
      </c>
      <c r="AA270" s="17">
        <v>0</v>
      </c>
      <c r="AB270" s="17">
        <v>0</v>
      </c>
      <c r="AC270" s="17">
        <v>0</v>
      </c>
      <c r="AE270">
        <f t="array" ref="AE270">EXP(SUMPRODUCT(--B270:AC270,TRANSPOSE('Cost regression results'!$H$3:$H$30)))</f>
        <v>2397.8210951759652</v>
      </c>
    </row>
    <row r="271" spans="1:31" x14ac:dyDescent="0.3">
      <c r="A271">
        <v>270</v>
      </c>
      <c r="B271" s="17">
        <v>7.8531633407038202</v>
      </c>
      <c r="C271" s="17">
        <v>0</v>
      </c>
      <c r="D271" s="17">
        <v>0</v>
      </c>
      <c r="E271" s="17">
        <v>0.40121899115720699</v>
      </c>
      <c r="F271" s="17">
        <v>0.23747632738047</v>
      </c>
      <c r="G271" s="17">
        <v>1.4312247308546899</v>
      </c>
      <c r="H271" s="17">
        <v>0.27363472796680999</v>
      </c>
      <c r="I271" s="17">
        <v>-0.18934635939559899</v>
      </c>
      <c r="J271" s="17">
        <v>0.72507833183336301</v>
      </c>
      <c r="K271" s="17">
        <v>0.36636059141919802</v>
      </c>
      <c r="L271" s="17">
        <v>0.369601818820745</v>
      </c>
      <c r="M271" s="17">
        <v>0</v>
      </c>
      <c r="N271" s="17">
        <v>0</v>
      </c>
      <c r="O271" s="17">
        <v>0</v>
      </c>
      <c r="P271" s="17">
        <v>0.33292992850901598</v>
      </c>
      <c r="Q271" s="17">
        <v>0.22814538200534801</v>
      </c>
      <c r="R271" s="17">
        <v>0</v>
      </c>
      <c r="S271" s="17">
        <v>0</v>
      </c>
      <c r="T271" s="17">
        <v>0</v>
      </c>
      <c r="U271" s="17">
        <v>0</v>
      </c>
      <c r="V271" s="17">
        <v>5.1467260317074201E-2</v>
      </c>
      <c r="W271" s="17">
        <v>8.5758365467264799E-2</v>
      </c>
      <c r="X271" s="17">
        <v>0</v>
      </c>
      <c r="Y271" s="17">
        <v>0</v>
      </c>
      <c r="Z271" s="17">
        <v>8.5771741024547998E-3</v>
      </c>
      <c r="AA271" s="17">
        <v>0</v>
      </c>
      <c r="AB271" s="17">
        <v>0</v>
      </c>
      <c r="AC271" s="17">
        <v>0</v>
      </c>
      <c r="AE271">
        <f t="array" ref="AE271">EXP(SUMPRODUCT(--B271:AC271,TRANSPOSE('Cost regression results'!$H$3:$H$30)))</f>
        <v>2558.4562259412</v>
      </c>
    </row>
    <row r="272" spans="1:31" x14ac:dyDescent="0.3">
      <c r="A272">
        <v>271</v>
      </c>
      <c r="B272" s="17">
        <v>7.8209185441440203</v>
      </c>
      <c r="C272" s="17">
        <v>0</v>
      </c>
      <c r="D272" s="17">
        <v>0</v>
      </c>
      <c r="E272" s="17">
        <v>0.43958568547767901</v>
      </c>
      <c r="F272" s="17">
        <v>0.30282508627516203</v>
      </c>
      <c r="G272" s="17">
        <v>1.37985098018008</v>
      </c>
      <c r="H272" s="17">
        <v>0.222841155050927</v>
      </c>
      <c r="I272" s="17">
        <v>-0.13214622149902</v>
      </c>
      <c r="J272" s="17">
        <v>0.77835562191796603</v>
      </c>
      <c r="K272" s="17">
        <v>0.34787127298914999</v>
      </c>
      <c r="L272" s="17">
        <v>0.33350623573378402</v>
      </c>
      <c r="M272" s="17">
        <v>0</v>
      </c>
      <c r="N272" s="17">
        <v>0</v>
      </c>
      <c r="O272" s="17">
        <v>0</v>
      </c>
      <c r="P272" s="17">
        <v>0.36123304116663202</v>
      </c>
      <c r="Q272" s="17">
        <v>0.26214522303717702</v>
      </c>
      <c r="R272" s="17">
        <v>0</v>
      </c>
      <c r="S272" s="17">
        <v>0</v>
      </c>
      <c r="T272" s="17">
        <v>0</v>
      </c>
      <c r="U272" s="17">
        <v>0</v>
      </c>
      <c r="V272" s="17">
        <v>6.8124937406434494E-2</v>
      </c>
      <c r="W272" s="17">
        <v>0.115457371606314</v>
      </c>
      <c r="X272" s="17">
        <v>0</v>
      </c>
      <c r="Y272" s="17">
        <v>0</v>
      </c>
      <c r="Z272" s="17">
        <v>6.3523499674000899E-3</v>
      </c>
      <c r="AA272" s="17">
        <v>0</v>
      </c>
      <c r="AB272" s="17">
        <v>0</v>
      </c>
      <c r="AC272" s="17">
        <v>0</v>
      </c>
      <c r="AE272">
        <f t="array" ref="AE272">EXP(SUMPRODUCT(--B272:AC272,TRANSPOSE('Cost regression results'!$H$3:$H$30)))</f>
        <v>2481.1362490346291</v>
      </c>
    </row>
    <row r="273" spans="1:31" x14ac:dyDescent="0.3">
      <c r="A273">
        <v>272</v>
      </c>
      <c r="B273" s="17">
        <v>7.8152977197667699</v>
      </c>
      <c r="C273" s="17">
        <v>0</v>
      </c>
      <c r="D273" s="17">
        <v>0</v>
      </c>
      <c r="E273" s="17">
        <v>0.310676229477785</v>
      </c>
      <c r="F273" s="17">
        <v>0.34346998679458501</v>
      </c>
      <c r="G273" s="17">
        <v>1.31185869169437</v>
      </c>
      <c r="H273" s="17">
        <v>0.21769836980256399</v>
      </c>
      <c r="I273" s="17">
        <v>-0.20129009628165601</v>
      </c>
      <c r="J273" s="17">
        <v>0.71737213204919104</v>
      </c>
      <c r="K273" s="17">
        <v>0.32457682465868898</v>
      </c>
      <c r="L273" s="17">
        <v>0.34542833799613998</v>
      </c>
      <c r="M273" s="17">
        <v>0</v>
      </c>
      <c r="N273" s="17">
        <v>0</v>
      </c>
      <c r="O273" s="17">
        <v>0</v>
      </c>
      <c r="P273" s="17">
        <v>0.25337768584343301</v>
      </c>
      <c r="Q273" s="17">
        <v>0.22672694110495201</v>
      </c>
      <c r="R273" s="17">
        <v>0</v>
      </c>
      <c r="S273" s="17">
        <v>0</v>
      </c>
      <c r="T273" s="17">
        <v>0</v>
      </c>
      <c r="U273" s="17">
        <v>0</v>
      </c>
      <c r="V273" s="17">
        <v>8.7508681416230902E-2</v>
      </c>
      <c r="W273" s="17">
        <v>0.287966460008103</v>
      </c>
      <c r="X273" s="17">
        <v>0</v>
      </c>
      <c r="Y273" s="17">
        <v>0</v>
      </c>
      <c r="Z273" s="17">
        <v>7.2745787964513496E-3</v>
      </c>
      <c r="AA273" s="17">
        <v>0</v>
      </c>
      <c r="AB273" s="17">
        <v>0</v>
      </c>
      <c r="AC273" s="17">
        <v>0</v>
      </c>
      <c r="AE273">
        <f t="array" ref="AE273">EXP(SUMPRODUCT(--B273:AC273,TRANSPOSE('Cost regression results'!$H$3:$H$30)))</f>
        <v>2465.6371076662481</v>
      </c>
    </row>
    <row r="274" spans="1:31" x14ac:dyDescent="0.3">
      <c r="A274">
        <v>273</v>
      </c>
      <c r="B274" s="17">
        <v>7.78143515053406</v>
      </c>
      <c r="C274" s="17">
        <v>0</v>
      </c>
      <c r="D274" s="17">
        <v>0</v>
      </c>
      <c r="E274" s="17">
        <v>0.30343618375922099</v>
      </c>
      <c r="F274" s="17">
        <v>0.36457238313457602</v>
      </c>
      <c r="G274" s="17">
        <v>1.40325086472075</v>
      </c>
      <c r="H274" s="17">
        <v>0.29415564211554301</v>
      </c>
      <c r="I274" s="17">
        <v>-0.22402553747062401</v>
      </c>
      <c r="J274" s="17">
        <v>0.68613115188926299</v>
      </c>
      <c r="K274" s="17">
        <v>0.44274328714908401</v>
      </c>
      <c r="L274" s="17">
        <v>0.27664148397990601</v>
      </c>
      <c r="M274" s="17">
        <v>0</v>
      </c>
      <c r="N274" s="17">
        <v>0</v>
      </c>
      <c r="O274" s="17">
        <v>0</v>
      </c>
      <c r="P274" s="17">
        <v>0.44379359509009503</v>
      </c>
      <c r="Q274" s="17">
        <v>0.28776839965592499</v>
      </c>
      <c r="R274" s="17">
        <v>0</v>
      </c>
      <c r="S274" s="17">
        <v>0</v>
      </c>
      <c r="T274" s="17">
        <v>0</v>
      </c>
      <c r="U274" s="17">
        <v>0</v>
      </c>
      <c r="V274" s="17">
        <v>0.13071062817710899</v>
      </c>
      <c r="W274" s="17">
        <v>0.25328584925491199</v>
      </c>
      <c r="X274" s="17">
        <v>0</v>
      </c>
      <c r="Y274" s="17">
        <v>0</v>
      </c>
      <c r="Z274" s="17">
        <v>4.5244706003166801E-3</v>
      </c>
      <c r="AA274" s="17">
        <v>0</v>
      </c>
      <c r="AB274" s="17">
        <v>0</v>
      </c>
      <c r="AC274" s="17">
        <v>0</v>
      </c>
      <c r="AE274">
        <f t="array" ref="AE274">EXP(SUMPRODUCT(--B274:AC274,TRANSPOSE('Cost regression results'!$H$3:$H$30)))</f>
        <v>2388.1350371019221</v>
      </c>
    </row>
    <row r="275" spans="1:31" x14ac:dyDescent="0.3">
      <c r="A275">
        <v>274</v>
      </c>
      <c r="B275" s="17">
        <v>7.8065389688015197</v>
      </c>
      <c r="C275" s="17">
        <v>0</v>
      </c>
      <c r="D275" s="17">
        <v>0</v>
      </c>
      <c r="E275" s="17">
        <v>0.32856478109449599</v>
      </c>
      <c r="F275" s="17">
        <v>0.24913880420853801</v>
      </c>
      <c r="G275" s="17">
        <v>1.4232516564194799</v>
      </c>
      <c r="H275" s="17">
        <v>0.275966383253058</v>
      </c>
      <c r="I275" s="17">
        <v>-0.119214553648004</v>
      </c>
      <c r="J275" s="17">
        <v>0.73512891462580598</v>
      </c>
      <c r="K275" s="17">
        <v>0.46244568772943601</v>
      </c>
      <c r="L275" s="17">
        <v>0.36696395260685599</v>
      </c>
      <c r="M275" s="17">
        <v>0</v>
      </c>
      <c r="N275" s="17">
        <v>0</v>
      </c>
      <c r="O275" s="17">
        <v>0</v>
      </c>
      <c r="P275" s="17">
        <v>0.252046342773527</v>
      </c>
      <c r="Q275" s="17">
        <v>0.25044032327904298</v>
      </c>
      <c r="R275" s="17">
        <v>0</v>
      </c>
      <c r="S275" s="17">
        <v>0</v>
      </c>
      <c r="T275" s="17">
        <v>0</v>
      </c>
      <c r="U275" s="17">
        <v>0</v>
      </c>
      <c r="V275" s="17">
        <v>0.15283852311006099</v>
      </c>
      <c r="W275" s="17">
        <v>0.169476139431287</v>
      </c>
      <c r="X275" s="17">
        <v>0</v>
      </c>
      <c r="Y275" s="17">
        <v>0</v>
      </c>
      <c r="Z275" s="17">
        <v>5.1376362344833599E-3</v>
      </c>
      <c r="AA275" s="17">
        <v>0</v>
      </c>
      <c r="AB275" s="17">
        <v>0</v>
      </c>
      <c r="AC275" s="17">
        <v>0</v>
      </c>
      <c r="AE275">
        <f t="array" ref="AE275">EXP(SUMPRODUCT(--B275:AC275,TRANSPOSE('Cost regression results'!$H$3:$H$30)))</f>
        <v>2447.7943272034986</v>
      </c>
    </row>
    <row r="276" spans="1:31" x14ac:dyDescent="0.3">
      <c r="A276">
        <v>275</v>
      </c>
      <c r="B276" s="17">
        <v>7.8445069505783502</v>
      </c>
      <c r="C276" s="17">
        <v>0</v>
      </c>
      <c r="D276" s="17">
        <v>0</v>
      </c>
      <c r="E276" s="17">
        <v>0.415878646604951</v>
      </c>
      <c r="F276" s="17">
        <v>0.287348083046992</v>
      </c>
      <c r="G276" s="17">
        <v>1.3787205413652901</v>
      </c>
      <c r="H276" s="17">
        <v>0.27222463978342398</v>
      </c>
      <c r="I276" s="17">
        <v>-0.219089864087778</v>
      </c>
      <c r="J276" s="17">
        <v>0.62420573372024002</v>
      </c>
      <c r="K276" s="17">
        <v>0.49004419926683102</v>
      </c>
      <c r="L276" s="17">
        <v>0.18622959451089999</v>
      </c>
      <c r="M276" s="17">
        <v>0</v>
      </c>
      <c r="N276" s="17">
        <v>0</v>
      </c>
      <c r="O276" s="17">
        <v>0</v>
      </c>
      <c r="P276" s="17">
        <v>0.48613623483623902</v>
      </c>
      <c r="Q276" s="17">
        <v>0.225550184224174</v>
      </c>
      <c r="R276" s="17">
        <v>0</v>
      </c>
      <c r="S276" s="17">
        <v>0</v>
      </c>
      <c r="T276" s="17">
        <v>0</v>
      </c>
      <c r="U276" s="17">
        <v>0</v>
      </c>
      <c r="V276" s="17">
        <v>7.5162767869194499E-2</v>
      </c>
      <c r="W276" s="17">
        <v>0.12021076385556501</v>
      </c>
      <c r="X276" s="17">
        <v>0</v>
      </c>
      <c r="Y276" s="17">
        <v>0</v>
      </c>
      <c r="Z276" s="17">
        <v>7.9159333507715507E-3</v>
      </c>
      <c r="AA276" s="17">
        <v>0</v>
      </c>
      <c r="AB276" s="17">
        <v>0</v>
      </c>
      <c r="AC276" s="17">
        <v>0</v>
      </c>
      <c r="AE276">
        <f t="array" ref="AE276">EXP(SUMPRODUCT(--B276:AC276,TRANSPOSE('Cost regression results'!$H$3:$H$30)))</f>
        <v>2537.5791049605209</v>
      </c>
    </row>
    <row r="277" spans="1:31" x14ac:dyDescent="0.3">
      <c r="A277">
        <v>276</v>
      </c>
      <c r="B277" s="17">
        <v>7.8145660391206002</v>
      </c>
      <c r="C277" s="17">
        <v>0</v>
      </c>
      <c r="D277" s="17">
        <v>0</v>
      </c>
      <c r="E277" s="17">
        <v>0.402663954338914</v>
      </c>
      <c r="F277" s="17">
        <v>0.42074358277532198</v>
      </c>
      <c r="G277" s="17">
        <v>1.25590655585943</v>
      </c>
      <c r="H277" s="17">
        <v>0.25723592303805198</v>
      </c>
      <c r="I277" s="17">
        <v>-0.205034486389024</v>
      </c>
      <c r="J277" s="17">
        <v>0.69207212594592105</v>
      </c>
      <c r="K277" s="17">
        <v>0.33716492279770399</v>
      </c>
      <c r="L277" s="17">
        <v>0.34516744877977901</v>
      </c>
      <c r="M277" s="17">
        <v>0</v>
      </c>
      <c r="N277" s="17">
        <v>0</v>
      </c>
      <c r="O277" s="17">
        <v>0</v>
      </c>
      <c r="P277" s="17">
        <v>0.45739560558564502</v>
      </c>
      <c r="Q277" s="17">
        <v>0.220452265909379</v>
      </c>
      <c r="R277" s="17">
        <v>0</v>
      </c>
      <c r="S277" s="17">
        <v>0</v>
      </c>
      <c r="T277" s="17">
        <v>0</v>
      </c>
      <c r="U277" s="17">
        <v>0</v>
      </c>
      <c r="V277" s="17">
        <v>0.105817074004769</v>
      </c>
      <c r="W277" s="17">
        <v>0.31892409793063198</v>
      </c>
      <c r="X277" s="17">
        <v>0</v>
      </c>
      <c r="Y277" s="17">
        <v>0</v>
      </c>
      <c r="Z277" s="17">
        <v>7.7274653372556802E-3</v>
      </c>
      <c r="AA277" s="17">
        <v>0</v>
      </c>
      <c r="AB277" s="17">
        <v>0</v>
      </c>
      <c r="AC277" s="17">
        <v>0</v>
      </c>
      <c r="AE277">
        <f t="array" ref="AE277">EXP(SUMPRODUCT(--B277:AC277,TRANSPOSE('Cost regression results'!$H$3:$H$30)))</f>
        <v>2463.0527463599778</v>
      </c>
    </row>
    <row r="278" spans="1:31" x14ac:dyDescent="0.3">
      <c r="A278">
        <v>277</v>
      </c>
      <c r="B278" s="17">
        <v>7.8392771657046501</v>
      </c>
      <c r="C278" s="17">
        <v>0</v>
      </c>
      <c r="D278" s="17">
        <v>0</v>
      </c>
      <c r="E278" s="17">
        <v>0.37873645801485101</v>
      </c>
      <c r="F278" s="17">
        <v>0.30785996217895101</v>
      </c>
      <c r="G278" s="17">
        <v>1.3077004260578899</v>
      </c>
      <c r="H278" s="17">
        <v>0.23170706253633899</v>
      </c>
      <c r="I278" s="17">
        <v>-0.14926703315099099</v>
      </c>
      <c r="J278" s="17">
        <v>0.73169966870914205</v>
      </c>
      <c r="K278" s="17">
        <v>0.347998783501966</v>
      </c>
      <c r="L278" s="17">
        <v>0.33315368371781801</v>
      </c>
      <c r="M278" s="17">
        <v>0</v>
      </c>
      <c r="N278" s="17">
        <v>0</v>
      </c>
      <c r="O278" s="17">
        <v>0</v>
      </c>
      <c r="P278" s="17">
        <v>0.245034157023159</v>
      </c>
      <c r="Q278" s="17">
        <v>0.31320365195663602</v>
      </c>
      <c r="R278" s="17">
        <v>0</v>
      </c>
      <c r="S278" s="17">
        <v>0</v>
      </c>
      <c r="T278" s="17">
        <v>0</v>
      </c>
      <c r="U278" s="17">
        <v>0</v>
      </c>
      <c r="V278" s="17">
        <v>6.6851053594750895E-2</v>
      </c>
      <c r="W278" s="17">
        <v>0.17903003244441801</v>
      </c>
      <c r="X278" s="17">
        <v>0</v>
      </c>
      <c r="Y278" s="17">
        <v>0</v>
      </c>
      <c r="Z278" s="17">
        <v>6.9944149999738E-3</v>
      </c>
      <c r="AA278" s="17">
        <v>0</v>
      </c>
      <c r="AB278" s="17">
        <v>0</v>
      </c>
      <c r="AC278" s="17">
        <v>0</v>
      </c>
      <c r="AE278">
        <f t="array" ref="AE278">EXP(SUMPRODUCT(--B278:AC278,TRANSPOSE('Cost regression results'!$H$3:$H$30)))</f>
        <v>2525.9716389744458</v>
      </c>
    </row>
    <row r="279" spans="1:31" x14ac:dyDescent="0.3">
      <c r="A279">
        <v>278</v>
      </c>
      <c r="B279" s="17">
        <v>7.85401966025705</v>
      </c>
      <c r="C279" s="17">
        <v>0</v>
      </c>
      <c r="D279" s="17">
        <v>0</v>
      </c>
      <c r="E279" s="17">
        <v>0.37366380536641702</v>
      </c>
      <c r="F279" s="17">
        <v>0.29200756567910802</v>
      </c>
      <c r="G279" s="17">
        <v>1.35269279802653</v>
      </c>
      <c r="H279" s="17">
        <v>0.22803367923682499</v>
      </c>
      <c r="I279" s="17">
        <v>-0.205732233200216</v>
      </c>
      <c r="J279" s="17">
        <v>0.66405078587436095</v>
      </c>
      <c r="K279" s="17">
        <v>0.45075204531848201</v>
      </c>
      <c r="L279" s="17">
        <v>0.25678716649544198</v>
      </c>
      <c r="M279" s="17">
        <v>0</v>
      </c>
      <c r="N279" s="17">
        <v>0</v>
      </c>
      <c r="O279" s="17">
        <v>0</v>
      </c>
      <c r="P279" s="17">
        <v>0.56183671202010499</v>
      </c>
      <c r="Q279" s="17">
        <v>0.25410234578213597</v>
      </c>
      <c r="R279" s="17">
        <v>0</v>
      </c>
      <c r="S279" s="17">
        <v>0</v>
      </c>
      <c r="T279" s="17">
        <v>0</v>
      </c>
      <c r="U279" s="17">
        <v>0</v>
      </c>
      <c r="V279" s="17">
        <v>7.6925244387719999E-2</v>
      </c>
      <c r="W279" s="17">
        <v>0.21175495604672201</v>
      </c>
      <c r="X279" s="17">
        <v>0</v>
      </c>
      <c r="Y279" s="17">
        <v>0</v>
      </c>
      <c r="Z279" s="17">
        <v>8.2172526537897302E-3</v>
      </c>
      <c r="AA279" s="17">
        <v>0</v>
      </c>
      <c r="AB279" s="17">
        <v>0</v>
      </c>
      <c r="AC279" s="17">
        <v>0</v>
      </c>
      <c r="AE279">
        <f t="array" ref="AE279">EXP(SUMPRODUCT(--B279:AC279,TRANSPOSE('Cost regression results'!$H$3:$H$30)))</f>
        <v>2561.2932441163666</v>
      </c>
    </row>
    <row r="280" spans="1:31" x14ac:dyDescent="0.3">
      <c r="A280">
        <v>279</v>
      </c>
      <c r="B280" s="17">
        <v>7.8090696530234398</v>
      </c>
      <c r="C280" s="17">
        <v>0</v>
      </c>
      <c r="D280" s="17">
        <v>0</v>
      </c>
      <c r="E280" s="17">
        <v>0.27140972052831402</v>
      </c>
      <c r="F280" s="17">
        <v>0.43543212744369703</v>
      </c>
      <c r="G280" s="17">
        <v>1.33278097437127</v>
      </c>
      <c r="H280" s="17">
        <v>0.24853038859704099</v>
      </c>
      <c r="I280" s="17">
        <v>-0.263181108230087</v>
      </c>
      <c r="J280" s="17">
        <v>0.75830672905031604</v>
      </c>
      <c r="K280" s="17">
        <v>0.28985640864578299</v>
      </c>
      <c r="L280" s="17">
        <v>0.34478349692713001</v>
      </c>
      <c r="M280" s="17">
        <v>0</v>
      </c>
      <c r="N280" s="17">
        <v>0</v>
      </c>
      <c r="O280" s="17">
        <v>0</v>
      </c>
      <c r="P280" s="17">
        <v>0.45236067769459398</v>
      </c>
      <c r="Q280" s="17">
        <v>0.289022818834753</v>
      </c>
      <c r="R280" s="17">
        <v>0</v>
      </c>
      <c r="S280" s="17">
        <v>0</v>
      </c>
      <c r="T280" s="17">
        <v>0</v>
      </c>
      <c r="U280" s="17">
        <v>0</v>
      </c>
      <c r="V280" s="17">
        <v>8.4774287664700798E-2</v>
      </c>
      <c r="W280" s="17">
        <v>0.184006932953105</v>
      </c>
      <c r="X280" s="17">
        <v>0</v>
      </c>
      <c r="Y280" s="17">
        <v>0</v>
      </c>
      <c r="Z280" s="17">
        <v>8.73320315854763E-3</v>
      </c>
      <c r="AA280" s="17">
        <v>0</v>
      </c>
      <c r="AB280" s="17">
        <v>0</v>
      </c>
      <c r="AC280" s="17">
        <v>0</v>
      </c>
      <c r="AE280">
        <f t="array" ref="AE280">EXP(SUMPRODUCT(--B280:AC280,TRANSPOSE('Cost regression results'!$H$3:$H$30)))</f>
        <v>2447.8280760946468</v>
      </c>
    </row>
    <row r="281" spans="1:31" x14ac:dyDescent="0.3">
      <c r="A281">
        <v>280</v>
      </c>
      <c r="B281" s="17">
        <v>7.8403184958442997</v>
      </c>
      <c r="C281" s="17">
        <v>0</v>
      </c>
      <c r="D281" s="17">
        <v>0</v>
      </c>
      <c r="E281" s="17">
        <v>0.46047983343488802</v>
      </c>
      <c r="F281" s="17">
        <v>0.33425126097172098</v>
      </c>
      <c r="G281" s="17">
        <v>1.34177269735516</v>
      </c>
      <c r="H281" s="17">
        <v>0.26101627216819101</v>
      </c>
      <c r="I281" s="17">
        <v>-0.18030758391730001</v>
      </c>
      <c r="J281" s="17">
        <v>0.681121923483754</v>
      </c>
      <c r="K281" s="17">
        <v>0.41473240289955998</v>
      </c>
      <c r="L281" s="17">
        <v>0.27544311789799603</v>
      </c>
      <c r="M281" s="17">
        <v>0</v>
      </c>
      <c r="N281" s="17">
        <v>0</v>
      </c>
      <c r="O281" s="17">
        <v>0</v>
      </c>
      <c r="P281" s="17">
        <v>0.31478835840174402</v>
      </c>
      <c r="Q281" s="17">
        <v>0.22872245091860299</v>
      </c>
      <c r="R281" s="17">
        <v>0</v>
      </c>
      <c r="S281" s="17">
        <v>0</v>
      </c>
      <c r="T281" s="17">
        <v>0</v>
      </c>
      <c r="U281" s="17">
        <v>0</v>
      </c>
      <c r="V281" s="17">
        <v>4.94807849054235E-2</v>
      </c>
      <c r="W281" s="17">
        <v>0.25436865765362299</v>
      </c>
      <c r="X281" s="17">
        <v>0</v>
      </c>
      <c r="Y281" s="17">
        <v>0</v>
      </c>
      <c r="Z281" s="17">
        <v>7.3809280949320702E-3</v>
      </c>
      <c r="AA281" s="17">
        <v>0</v>
      </c>
      <c r="AB281" s="17">
        <v>0</v>
      </c>
      <c r="AC281" s="17">
        <v>0</v>
      </c>
      <c r="AE281">
        <f t="array" ref="AE281">EXP(SUMPRODUCT(--B281:AC281,TRANSPOSE('Cost regression results'!$H$3:$H$30)))</f>
        <v>2527.9193351102381</v>
      </c>
    </row>
    <row r="282" spans="1:31" x14ac:dyDescent="0.3">
      <c r="A282">
        <v>281</v>
      </c>
      <c r="B282" s="17">
        <v>7.8274357706702604</v>
      </c>
      <c r="C282" s="17">
        <v>0</v>
      </c>
      <c r="D282" s="17">
        <v>0</v>
      </c>
      <c r="E282" s="17">
        <v>0.293981285607051</v>
      </c>
      <c r="F282" s="17">
        <v>0.393656362434745</v>
      </c>
      <c r="G282" s="17">
        <v>1.35899127293553</v>
      </c>
      <c r="H282" s="17">
        <v>0.25729711537060601</v>
      </c>
      <c r="I282" s="17">
        <v>-0.25559980536965998</v>
      </c>
      <c r="J282" s="17">
        <v>0.76435938122222602</v>
      </c>
      <c r="K282" s="17">
        <v>0.32788395065659398</v>
      </c>
      <c r="L282" s="17">
        <v>0.33251117331631103</v>
      </c>
      <c r="M282" s="17">
        <v>0</v>
      </c>
      <c r="N282" s="17">
        <v>0</v>
      </c>
      <c r="O282" s="17">
        <v>0</v>
      </c>
      <c r="P282" s="17">
        <v>0.40175168698847602</v>
      </c>
      <c r="Q282" s="17">
        <v>0.24493797219692201</v>
      </c>
      <c r="R282" s="17">
        <v>0</v>
      </c>
      <c r="S282" s="17">
        <v>0</v>
      </c>
      <c r="T282" s="17">
        <v>0</v>
      </c>
      <c r="U282" s="17">
        <v>0</v>
      </c>
      <c r="V282" s="17">
        <v>5.8644310670461698E-2</v>
      </c>
      <c r="W282" s="17">
        <v>0.129555919820035</v>
      </c>
      <c r="X282" s="17">
        <v>0</v>
      </c>
      <c r="Y282" s="17">
        <v>0</v>
      </c>
      <c r="Z282" s="17">
        <v>5.8853365218228199E-3</v>
      </c>
      <c r="AA282" s="17">
        <v>0</v>
      </c>
      <c r="AB282" s="17">
        <v>0</v>
      </c>
      <c r="AC282" s="17">
        <v>0</v>
      </c>
      <c r="AE282">
        <f t="array" ref="AE282">EXP(SUMPRODUCT(--B282:AC282,TRANSPOSE('Cost regression results'!$H$3:$H$30)))</f>
        <v>2498.175726540434</v>
      </c>
    </row>
    <row r="283" spans="1:31" x14ac:dyDescent="0.3">
      <c r="A283">
        <v>282</v>
      </c>
      <c r="B283" s="17">
        <v>7.8565286489682</v>
      </c>
      <c r="C283" s="17">
        <v>0</v>
      </c>
      <c r="D283" s="17">
        <v>0</v>
      </c>
      <c r="E283" s="17">
        <v>0.36698242135599002</v>
      </c>
      <c r="F283" s="17">
        <v>0.318381893351943</v>
      </c>
      <c r="G283" s="17">
        <v>1.24748019254065</v>
      </c>
      <c r="H283" s="17">
        <v>0.25462264984034599</v>
      </c>
      <c r="I283" s="17">
        <v>-0.206162501027772</v>
      </c>
      <c r="J283" s="17">
        <v>0.69359265034208195</v>
      </c>
      <c r="K283" s="17">
        <v>0.29260798525071302</v>
      </c>
      <c r="L283" s="17">
        <v>0.42189626988690698</v>
      </c>
      <c r="M283" s="17">
        <v>0</v>
      </c>
      <c r="N283" s="17">
        <v>0</v>
      </c>
      <c r="O283" s="17">
        <v>0</v>
      </c>
      <c r="P283" s="17">
        <v>0.426113675539323</v>
      </c>
      <c r="Q283" s="17">
        <v>0.23982741495403101</v>
      </c>
      <c r="R283" s="17">
        <v>0</v>
      </c>
      <c r="S283" s="17">
        <v>0</v>
      </c>
      <c r="T283" s="17">
        <v>0</v>
      </c>
      <c r="U283" s="17">
        <v>0</v>
      </c>
      <c r="V283" s="17">
        <v>7.0366838708432494E-2</v>
      </c>
      <c r="W283" s="17">
        <v>0.18008280003325999</v>
      </c>
      <c r="X283" s="17">
        <v>0</v>
      </c>
      <c r="Y283" s="17">
        <v>0</v>
      </c>
      <c r="Z283" s="17">
        <v>3.78600126537789E-3</v>
      </c>
      <c r="AA283" s="17">
        <v>0</v>
      </c>
      <c r="AB283" s="17">
        <v>0</v>
      </c>
      <c r="AC283" s="17">
        <v>0</v>
      </c>
      <c r="AE283">
        <f t="array" ref="AE283">EXP(SUMPRODUCT(--B283:AC283,TRANSPOSE('Cost regression results'!$H$3:$H$30)))</f>
        <v>2575.7047064971198</v>
      </c>
    </row>
    <row r="284" spans="1:31" x14ac:dyDescent="0.3">
      <c r="A284">
        <v>283</v>
      </c>
      <c r="B284" s="17">
        <v>7.7982799956150597</v>
      </c>
      <c r="C284" s="17">
        <v>0</v>
      </c>
      <c r="D284" s="17">
        <v>0</v>
      </c>
      <c r="E284" s="17">
        <v>0.34065589775578398</v>
      </c>
      <c r="F284" s="17">
        <v>0.35979718025309498</v>
      </c>
      <c r="G284" s="17">
        <v>1.31733677388463</v>
      </c>
      <c r="H284" s="17">
        <v>0.28765846154436098</v>
      </c>
      <c r="I284" s="17">
        <v>-0.21895508910450001</v>
      </c>
      <c r="J284" s="17">
        <v>0.67484136180545995</v>
      </c>
      <c r="K284" s="17">
        <v>0.44389551065330501</v>
      </c>
      <c r="L284" s="17">
        <v>0.28955112837192098</v>
      </c>
      <c r="M284" s="17">
        <v>0</v>
      </c>
      <c r="N284" s="17">
        <v>0</v>
      </c>
      <c r="O284" s="17">
        <v>0</v>
      </c>
      <c r="P284" s="17">
        <v>0.52106630530407805</v>
      </c>
      <c r="Q284" s="17">
        <v>0.26243152595772001</v>
      </c>
      <c r="R284" s="17">
        <v>0</v>
      </c>
      <c r="S284" s="17">
        <v>0</v>
      </c>
      <c r="T284" s="17">
        <v>0</v>
      </c>
      <c r="U284" s="17">
        <v>0</v>
      </c>
      <c r="V284" s="17">
        <v>0.129011414963807</v>
      </c>
      <c r="W284" s="17">
        <v>0.30124411131227802</v>
      </c>
      <c r="X284" s="17">
        <v>0</v>
      </c>
      <c r="Y284" s="17">
        <v>0</v>
      </c>
      <c r="Z284" s="17">
        <v>7.8871192784870699E-3</v>
      </c>
      <c r="AA284" s="17">
        <v>0</v>
      </c>
      <c r="AB284" s="17">
        <v>0</v>
      </c>
      <c r="AC284" s="17">
        <v>0</v>
      </c>
      <c r="AE284">
        <f t="array" ref="AE284">EXP(SUMPRODUCT(--B284:AC284,TRANSPOSE('Cost regression results'!$H$3:$H$30)))</f>
        <v>2422.9934368374938</v>
      </c>
    </row>
    <row r="285" spans="1:31" x14ac:dyDescent="0.3">
      <c r="A285">
        <v>284</v>
      </c>
      <c r="B285" s="17">
        <v>7.8114106200965603</v>
      </c>
      <c r="C285" s="17">
        <v>0</v>
      </c>
      <c r="D285" s="17">
        <v>0</v>
      </c>
      <c r="E285" s="17">
        <v>0.310082845550749</v>
      </c>
      <c r="F285" s="17">
        <v>0.29649186031053398</v>
      </c>
      <c r="G285" s="17">
        <v>1.2851499955846299</v>
      </c>
      <c r="H285" s="17">
        <v>0.208028141612393</v>
      </c>
      <c r="I285" s="17">
        <v>-0.146200014736038</v>
      </c>
      <c r="J285" s="17">
        <v>0.69909825516672897</v>
      </c>
      <c r="K285" s="17">
        <v>0.39193239790725698</v>
      </c>
      <c r="L285" s="17">
        <v>0.35414872213972298</v>
      </c>
      <c r="M285" s="17">
        <v>0</v>
      </c>
      <c r="N285" s="17">
        <v>0</v>
      </c>
      <c r="O285" s="17">
        <v>0</v>
      </c>
      <c r="P285" s="17">
        <v>0.1664750487459</v>
      </c>
      <c r="Q285" s="17">
        <v>0.246492168644936</v>
      </c>
      <c r="R285" s="17">
        <v>0</v>
      </c>
      <c r="S285" s="17">
        <v>0</v>
      </c>
      <c r="T285" s="17">
        <v>0</v>
      </c>
      <c r="U285" s="17">
        <v>0</v>
      </c>
      <c r="V285" s="17">
        <v>0.143012292369674</v>
      </c>
      <c r="W285" s="17">
        <v>0.20657809377025299</v>
      </c>
      <c r="X285" s="17">
        <v>0</v>
      </c>
      <c r="Y285" s="17">
        <v>0</v>
      </c>
      <c r="Z285" s="17">
        <v>6.5624875127908702E-3</v>
      </c>
      <c r="AA285" s="17">
        <v>0</v>
      </c>
      <c r="AB285" s="17">
        <v>0</v>
      </c>
      <c r="AC285" s="17">
        <v>0</v>
      </c>
      <c r="AE285">
        <f t="array" ref="AE285">EXP(SUMPRODUCT(--B285:AC285,TRANSPOSE('Cost regression results'!$H$3:$H$30)))</f>
        <v>2457.2961018601763</v>
      </c>
    </row>
    <row r="286" spans="1:31" x14ac:dyDescent="0.3">
      <c r="A286">
        <v>285</v>
      </c>
      <c r="B286" s="17">
        <v>7.8339003740385298</v>
      </c>
      <c r="C286" s="17">
        <v>0</v>
      </c>
      <c r="D286" s="17">
        <v>0</v>
      </c>
      <c r="E286" s="17">
        <v>0.401310386471537</v>
      </c>
      <c r="F286" s="17">
        <v>0.32936761276374599</v>
      </c>
      <c r="G286" s="17">
        <v>1.36107975711771</v>
      </c>
      <c r="H286" s="17">
        <v>0.19378735692348201</v>
      </c>
      <c r="I286" s="17">
        <v>-0.24144226627308901</v>
      </c>
      <c r="J286" s="17">
        <v>0.68639009680780605</v>
      </c>
      <c r="K286" s="17">
        <v>0.40646104980153303</v>
      </c>
      <c r="L286" s="17">
        <v>0.35728451565953301</v>
      </c>
      <c r="M286" s="17">
        <v>0</v>
      </c>
      <c r="N286" s="17">
        <v>0</v>
      </c>
      <c r="O286" s="17">
        <v>0</v>
      </c>
      <c r="P286" s="17">
        <v>0.210799798418802</v>
      </c>
      <c r="Q286" s="17">
        <v>0.24914644634427399</v>
      </c>
      <c r="R286" s="17">
        <v>0</v>
      </c>
      <c r="S286" s="17">
        <v>0</v>
      </c>
      <c r="T286" s="17">
        <v>0</v>
      </c>
      <c r="U286" s="17">
        <v>0</v>
      </c>
      <c r="V286" s="17">
        <v>0.136362888882616</v>
      </c>
      <c r="W286" s="17">
        <v>0.17361117881830601</v>
      </c>
      <c r="X286" s="17">
        <v>0</v>
      </c>
      <c r="Y286" s="17">
        <v>0</v>
      </c>
      <c r="Z286" s="17">
        <v>7.2241449955779604E-3</v>
      </c>
      <c r="AA286" s="17">
        <v>0</v>
      </c>
      <c r="AB286" s="17">
        <v>0</v>
      </c>
      <c r="AC286" s="17">
        <v>0</v>
      </c>
      <c r="AE286">
        <f t="array" ref="AE286">EXP(SUMPRODUCT(--B286:AC286,TRANSPOSE('Cost regression results'!$H$3:$H$30)))</f>
        <v>2512.0224698237785</v>
      </c>
    </row>
    <row r="287" spans="1:31" x14ac:dyDescent="0.3">
      <c r="A287">
        <v>286</v>
      </c>
      <c r="B287" s="17">
        <v>7.8866321827545001</v>
      </c>
      <c r="C287" s="17">
        <v>0</v>
      </c>
      <c r="D287" s="17">
        <v>0</v>
      </c>
      <c r="E287" s="17">
        <v>0.43651206347566801</v>
      </c>
      <c r="F287" s="17">
        <v>0.276689418356526</v>
      </c>
      <c r="G287" s="17">
        <v>1.28549426599192</v>
      </c>
      <c r="H287" s="17">
        <v>0.17120216316532699</v>
      </c>
      <c r="I287" s="17">
        <v>-0.12118735380713901</v>
      </c>
      <c r="J287" s="17">
        <v>0.73288117560823296</v>
      </c>
      <c r="K287" s="17">
        <v>0.38124528489272602</v>
      </c>
      <c r="L287" s="17">
        <v>0.35267762118761797</v>
      </c>
      <c r="M287" s="17">
        <v>0</v>
      </c>
      <c r="N287" s="17">
        <v>0</v>
      </c>
      <c r="O287" s="17">
        <v>0</v>
      </c>
      <c r="P287" s="17">
        <v>0.43890819951818899</v>
      </c>
      <c r="Q287" s="17">
        <v>0.22490204440047601</v>
      </c>
      <c r="R287" s="17">
        <v>0</v>
      </c>
      <c r="S287" s="17">
        <v>0</v>
      </c>
      <c r="T287" s="17">
        <v>0</v>
      </c>
      <c r="U287" s="17">
        <v>0</v>
      </c>
      <c r="V287" s="17">
        <v>6.0520070322911901E-2</v>
      </c>
      <c r="W287" s="17">
        <v>0.24866280825581999</v>
      </c>
      <c r="X287" s="17">
        <v>0</v>
      </c>
      <c r="Y287" s="17">
        <v>0</v>
      </c>
      <c r="Z287" s="17">
        <v>2.6532807646505001E-3</v>
      </c>
      <c r="AA287" s="17">
        <v>0</v>
      </c>
      <c r="AB287" s="17">
        <v>0</v>
      </c>
      <c r="AC287" s="17">
        <v>0</v>
      </c>
      <c r="AE287">
        <f t="array" ref="AE287">EXP(SUMPRODUCT(--B287:AC287,TRANSPOSE('Cost regression results'!$H$3:$H$30)))</f>
        <v>2656.5269379185675</v>
      </c>
    </row>
    <row r="288" spans="1:31" x14ac:dyDescent="0.3">
      <c r="A288">
        <v>287</v>
      </c>
      <c r="B288" s="17">
        <v>7.8527166492351599</v>
      </c>
      <c r="C288" s="17">
        <v>0</v>
      </c>
      <c r="D288" s="17">
        <v>0</v>
      </c>
      <c r="E288" s="17">
        <v>0.26494176815765103</v>
      </c>
      <c r="F288" s="17">
        <v>0.34220781335707301</v>
      </c>
      <c r="G288" s="17">
        <v>1.3698263630002601</v>
      </c>
      <c r="H288" s="17">
        <v>0.26468387562337198</v>
      </c>
      <c r="I288" s="17">
        <v>-0.236496253027762</v>
      </c>
      <c r="J288" s="17">
        <v>0.77054458628028799</v>
      </c>
      <c r="K288" s="17">
        <v>0.33654909997367199</v>
      </c>
      <c r="L288" s="17">
        <v>0.39486237168769001</v>
      </c>
      <c r="M288" s="17">
        <v>0</v>
      </c>
      <c r="N288" s="17">
        <v>0</v>
      </c>
      <c r="O288" s="17">
        <v>0</v>
      </c>
      <c r="P288" s="17">
        <v>0.304026712111582</v>
      </c>
      <c r="Q288" s="17">
        <v>0.29900117496749101</v>
      </c>
      <c r="R288" s="17">
        <v>0</v>
      </c>
      <c r="S288" s="17">
        <v>0</v>
      </c>
      <c r="T288" s="17">
        <v>0</v>
      </c>
      <c r="U288" s="17">
        <v>0</v>
      </c>
      <c r="V288" s="17">
        <v>5.2784683178009099E-2</v>
      </c>
      <c r="W288" s="17">
        <v>0.16630154918293499</v>
      </c>
      <c r="X288" s="17">
        <v>0</v>
      </c>
      <c r="Y288" s="17">
        <v>0</v>
      </c>
      <c r="Z288" s="17">
        <v>5.3395800118967501E-3</v>
      </c>
      <c r="AA288" s="17">
        <v>0</v>
      </c>
      <c r="AB288" s="17">
        <v>0</v>
      </c>
      <c r="AC288" s="17">
        <v>0</v>
      </c>
      <c r="AE288">
        <f t="array" ref="AE288">EXP(SUMPRODUCT(--B288:AC288,TRANSPOSE('Cost regression results'!$H$3:$H$30)))</f>
        <v>2563.1158934394066</v>
      </c>
    </row>
    <row r="289" spans="1:31" x14ac:dyDescent="0.3">
      <c r="A289">
        <v>288</v>
      </c>
      <c r="B289" s="17">
        <v>7.8132045832976003</v>
      </c>
      <c r="C289" s="17">
        <v>0</v>
      </c>
      <c r="D289" s="17">
        <v>0</v>
      </c>
      <c r="E289" s="17">
        <v>0.34496700622113902</v>
      </c>
      <c r="F289" s="17">
        <v>0.36478982225794998</v>
      </c>
      <c r="G289" s="17">
        <v>1.343673154255</v>
      </c>
      <c r="H289" s="17">
        <v>0.270712658812297</v>
      </c>
      <c r="I289" s="17">
        <v>-0.26329060581763097</v>
      </c>
      <c r="J289" s="17">
        <v>0.72720092109027701</v>
      </c>
      <c r="K289" s="17">
        <v>0.43720517208319698</v>
      </c>
      <c r="L289" s="17">
        <v>0.32845862873244103</v>
      </c>
      <c r="M289" s="17">
        <v>0</v>
      </c>
      <c r="N289" s="17">
        <v>0</v>
      </c>
      <c r="O289" s="17">
        <v>0</v>
      </c>
      <c r="P289" s="17">
        <v>0.38198386971940201</v>
      </c>
      <c r="Q289" s="17">
        <v>0.26812222593804902</v>
      </c>
      <c r="R289" s="17">
        <v>0</v>
      </c>
      <c r="S289" s="17">
        <v>0</v>
      </c>
      <c r="T289" s="17">
        <v>0</v>
      </c>
      <c r="U289" s="17">
        <v>0</v>
      </c>
      <c r="V289" s="17">
        <v>0.10466183698175301</v>
      </c>
      <c r="W289" s="17">
        <v>0.17740010332907399</v>
      </c>
      <c r="X289" s="17">
        <v>0</v>
      </c>
      <c r="Y289" s="17">
        <v>0</v>
      </c>
      <c r="Z289" s="17">
        <v>5.2754684913816196E-3</v>
      </c>
      <c r="AA289" s="17">
        <v>0</v>
      </c>
      <c r="AB289" s="17">
        <v>0</v>
      </c>
      <c r="AC289" s="17">
        <v>0</v>
      </c>
      <c r="AE289">
        <f t="array" ref="AE289">EXP(SUMPRODUCT(--B289:AC289,TRANSPOSE('Cost regression results'!$H$3:$H$30)))</f>
        <v>2463.9271423225305</v>
      </c>
    </row>
    <row r="290" spans="1:31" x14ac:dyDescent="0.3">
      <c r="A290">
        <v>289</v>
      </c>
      <c r="B290" s="17">
        <v>7.81560265442715</v>
      </c>
      <c r="C290" s="17">
        <v>0</v>
      </c>
      <c r="D290" s="17">
        <v>0</v>
      </c>
      <c r="E290" s="17">
        <v>0.332934727848606</v>
      </c>
      <c r="F290" s="17">
        <v>0.36616656510686901</v>
      </c>
      <c r="G290" s="17">
        <v>1.3717004830564301</v>
      </c>
      <c r="H290" s="17">
        <v>0.27837141043618302</v>
      </c>
      <c r="I290" s="17">
        <v>-0.329631049812525</v>
      </c>
      <c r="J290" s="17">
        <v>0.70100972781302895</v>
      </c>
      <c r="K290" s="17">
        <v>0.28682121414338302</v>
      </c>
      <c r="L290" s="17">
        <v>0.39987895004545698</v>
      </c>
      <c r="M290" s="17">
        <v>0</v>
      </c>
      <c r="N290" s="17">
        <v>0</v>
      </c>
      <c r="O290" s="17">
        <v>0</v>
      </c>
      <c r="P290" s="17">
        <v>0.40671256242884801</v>
      </c>
      <c r="Q290" s="17">
        <v>0.193367286843874</v>
      </c>
      <c r="R290" s="17">
        <v>0</v>
      </c>
      <c r="S290" s="17">
        <v>0</v>
      </c>
      <c r="T290" s="17">
        <v>0</v>
      </c>
      <c r="U290" s="17">
        <v>0</v>
      </c>
      <c r="V290" s="17">
        <v>0.144000911073599</v>
      </c>
      <c r="W290" s="17">
        <v>0.26309646531742198</v>
      </c>
      <c r="X290" s="17">
        <v>0</v>
      </c>
      <c r="Y290" s="17">
        <v>0</v>
      </c>
      <c r="Z290" s="17">
        <v>8.4793814835524804E-3</v>
      </c>
      <c r="AA290" s="17">
        <v>0</v>
      </c>
      <c r="AB290" s="17">
        <v>0</v>
      </c>
      <c r="AC290" s="17">
        <v>0</v>
      </c>
      <c r="AE290">
        <f t="array" ref="AE290">EXP(SUMPRODUCT(--B290:AC290,TRANSPOSE('Cost regression results'!$H$3:$H$30)))</f>
        <v>2464.30989886612</v>
      </c>
    </row>
    <row r="291" spans="1:31" x14ac:dyDescent="0.3">
      <c r="A291">
        <v>290</v>
      </c>
      <c r="B291" s="17">
        <v>7.8272925097852504</v>
      </c>
      <c r="C291" s="17">
        <v>0</v>
      </c>
      <c r="D291" s="17">
        <v>0</v>
      </c>
      <c r="E291" s="17">
        <v>0.34091895358989599</v>
      </c>
      <c r="F291" s="17">
        <v>0.46391265387272201</v>
      </c>
      <c r="G291" s="17">
        <v>1.4179440545041999</v>
      </c>
      <c r="H291" s="17">
        <v>0.20852995967651999</v>
      </c>
      <c r="I291" s="17">
        <v>-0.35842364324063197</v>
      </c>
      <c r="J291" s="17">
        <v>0.75731243594138897</v>
      </c>
      <c r="K291" s="17">
        <v>0.32312756582473501</v>
      </c>
      <c r="L291" s="17">
        <v>0.24083039111595</v>
      </c>
      <c r="M291" s="17">
        <v>0</v>
      </c>
      <c r="N291" s="17">
        <v>0</v>
      </c>
      <c r="O291" s="17">
        <v>0</v>
      </c>
      <c r="P291" s="17">
        <v>0.40850448853326399</v>
      </c>
      <c r="Q291" s="17">
        <v>0.18447747453889701</v>
      </c>
      <c r="R291" s="17">
        <v>0</v>
      </c>
      <c r="S291" s="17">
        <v>0</v>
      </c>
      <c r="T291" s="17">
        <v>0</v>
      </c>
      <c r="U291" s="17">
        <v>0</v>
      </c>
      <c r="V291" s="17">
        <v>8.3125161031995395E-2</v>
      </c>
      <c r="W291" s="17">
        <v>0.14608689327684299</v>
      </c>
      <c r="X291" s="17">
        <v>0</v>
      </c>
      <c r="Y291" s="17">
        <v>0</v>
      </c>
      <c r="Z291" s="17">
        <v>7.2319045594843798E-3</v>
      </c>
      <c r="AA291" s="17">
        <v>0</v>
      </c>
      <c r="AB291" s="17">
        <v>0</v>
      </c>
      <c r="AC291" s="17">
        <v>0</v>
      </c>
      <c r="AE291">
        <f t="array" ref="AE291">EXP(SUMPRODUCT(--B291:AC291,TRANSPOSE('Cost regression results'!$H$3:$H$30)))</f>
        <v>2495.4645334173219</v>
      </c>
    </row>
    <row r="292" spans="1:31" x14ac:dyDescent="0.3">
      <c r="A292">
        <v>291</v>
      </c>
      <c r="B292" s="17">
        <v>7.8396027651732503</v>
      </c>
      <c r="C292" s="17">
        <v>0</v>
      </c>
      <c r="D292" s="17">
        <v>0</v>
      </c>
      <c r="E292" s="17">
        <v>0.31478260956797099</v>
      </c>
      <c r="F292" s="17">
        <v>0.30506316000058298</v>
      </c>
      <c r="G292" s="17">
        <v>1.32269789374171</v>
      </c>
      <c r="H292" s="17">
        <v>0.232829289509176</v>
      </c>
      <c r="I292" s="17">
        <v>-0.15954759477127101</v>
      </c>
      <c r="J292" s="17">
        <v>0.72543048371940699</v>
      </c>
      <c r="K292" s="17">
        <v>0.41259196203227799</v>
      </c>
      <c r="L292" s="17">
        <v>0.37376737405035199</v>
      </c>
      <c r="M292" s="17">
        <v>0</v>
      </c>
      <c r="N292" s="17">
        <v>0</v>
      </c>
      <c r="O292" s="17">
        <v>0</v>
      </c>
      <c r="P292" s="17">
        <v>0.184110129962159</v>
      </c>
      <c r="Q292" s="17">
        <v>0.26676886087857199</v>
      </c>
      <c r="R292" s="17">
        <v>0</v>
      </c>
      <c r="S292" s="17">
        <v>0</v>
      </c>
      <c r="T292" s="17">
        <v>0</v>
      </c>
      <c r="U292" s="17">
        <v>0</v>
      </c>
      <c r="V292" s="17">
        <v>0.108983578994373</v>
      </c>
      <c r="W292" s="17">
        <v>0.183958736025116</v>
      </c>
      <c r="X292" s="17">
        <v>0</v>
      </c>
      <c r="Y292" s="17">
        <v>0</v>
      </c>
      <c r="Z292" s="17">
        <v>3.38121983973665E-3</v>
      </c>
      <c r="AA292" s="17">
        <v>0</v>
      </c>
      <c r="AB292" s="17">
        <v>0</v>
      </c>
      <c r="AC292" s="17">
        <v>0</v>
      </c>
      <c r="AE292">
        <f t="array" ref="AE292">EXP(SUMPRODUCT(--B292:AC292,TRANSPOSE('Cost regression results'!$H$3:$H$30)))</f>
        <v>2533.1931771976388</v>
      </c>
    </row>
    <row r="293" spans="1:31" x14ac:dyDescent="0.3">
      <c r="A293">
        <v>292</v>
      </c>
      <c r="B293" s="17">
        <v>7.7958795133440004</v>
      </c>
      <c r="C293" s="17">
        <v>0</v>
      </c>
      <c r="D293" s="17">
        <v>0</v>
      </c>
      <c r="E293" s="17">
        <v>0.43015629373605602</v>
      </c>
      <c r="F293" s="17">
        <v>0.356662091611751</v>
      </c>
      <c r="G293" s="17">
        <v>1.3454938973732</v>
      </c>
      <c r="H293" s="17">
        <v>0.18684776951155699</v>
      </c>
      <c r="I293" s="17">
        <v>-0.168698671008295</v>
      </c>
      <c r="J293" s="17">
        <v>0.722775060719688</v>
      </c>
      <c r="K293" s="17">
        <v>0.34932399739706699</v>
      </c>
      <c r="L293" s="17">
        <v>0.31639157562179898</v>
      </c>
      <c r="M293" s="17">
        <v>0</v>
      </c>
      <c r="N293" s="17">
        <v>0</v>
      </c>
      <c r="O293" s="17">
        <v>0</v>
      </c>
      <c r="P293" s="17">
        <v>0.28522702933135402</v>
      </c>
      <c r="Q293" s="17">
        <v>0.21912636675372699</v>
      </c>
      <c r="R293" s="17">
        <v>0</v>
      </c>
      <c r="S293" s="17">
        <v>0</v>
      </c>
      <c r="T293" s="17">
        <v>0</v>
      </c>
      <c r="U293" s="17">
        <v>0</v>
      </c>
      <c r="V293" s="17">
        <v>0.119345876290987</v>
      </c>
      <c r="W293" s="17">
        <v>0.20205513052986701</v>
      </c>
      <c r="X293" s="17">
        <v>0</v>
      </c>
      <c r="Y293" s="17">
        <v>0</v>
      </c>
      <c r="Z293" s="17">
        <v>9.4251893966798301E-3</v>
      </c>
      <c r="AA293" s="17">
        <v>0</v>
      </c>
      <c r="AB293" s="17">
        <v>0</v>
      </c>
      <c r="AC293" s="17">
        <v>0</v>
      </c>
      <c r="AE293">
        <f t="array" ref="AE293">EXP(SUMPRODUCT(--B293:AC293,TRANSPOSE('Cost regression results'!$H$3:$H$30)))</f>
        <v>2414.5830009572014</v>
      </c>
    </row>
    <row r="294" spans="1:31" x14ac:dyDescent="0.3">
      <c r="A294">
        <v>293</v>
      </c>
      <c r="B294" s="17">
        <v>7.8138817166735999</v>
      </c>
      <c r="C294" s="17">
        <v>0</v>
      </c>
      <c r="D294" s="17">
        <v>0</v>
      </c>
      <c r="E294" s="17">
        <v>0.44080035516140997</v>
      </c>
      <c r="F294" s="17">
        <v>0.40233398732698</v>
      </c>
      <c r="G294" s="17">
        <v>1.2939298285832701</v>
      </c>
      <c r="H294" s="17">
        <v>0.19879576154447601</v>
      </c>
      <c r="I294" s="17">
        <v>-0.216613998554578</v>
      </c>
      <c r="J294" s="17">
        <v>0.69243780522287901</v>
      </c>
      <c r="K294" s="17">
        <v>0.422068097859924</v>
      </c>
      <c r="L294" s="17">
        <v>0.24645799937062701</v>
      </c>
      <c r="M294" s="17">
        <v>0</v>
      </c>
      <c r="N294" s="17">
        <v>0</v>
      </c>
      <c r="O294" s="17">
        <v>0</v>
      </c>
      <c r="P294" s="17">
        <v>0.44740508050656402</v>
      </c>
      <c r="Q294" s="17">
        <v>0.26589819743160198</v>
      </c>
      <c r="R294" s="17">
        <v>0</v>
      </c>
      <c r="S294" s="17">
        <v>0</v>
      </c>
      <c r="T294" s="17">
        <v>0</v>
      </c>
      <c r="U294" s="17">
        <v>0</v>
      </c>
      <c r="V294" s="17">
        <v>8.9137875522003904E-2</v>
      </c>
      <c r="W294" s="17">
        <v>0.28797191951388201</v>
      </c>
      <c r="X294" s="17">
        <v>0</v>
      </c>
      <c r="Y294" s="17">
        <v>0</v>
      </c>
      <c r="Z294" s="17">
        <v>6.1291110060994096E-3</v>
      </c>
      <c r="AA294" s="17">
        <v>0</v>
      </c>
      <c r="AB294" s="17">
        <v>0</v>
      </c>
      <c r="AC294" s="17">
        <v>0</v>
      </c>
      <c r="AE294">
        <f t="array" ref="AE294">EXP(SUMPRODUCT(--B294:AC294,TRANSPOSE('Cost regression results'!$H$3:$H$30)))</f>
        <v>2464.1232383562415</v>
      </c>
    </row>
    <row r="295" spans="1:31" x14ac:dyDescent="0.3">
      <c r="A295">
        <v>294</v>
      </c>
      <c r="B295" s="17">
        <v>7.8288753992496796</v>
      </c>
      <c r="C295" s="17">
        <v>0</v>
      </c>
      <c r="D295" s="17">
        <v>0</v>
      </c>
      <c r="E295" s="17">
        <v>0.36121336668632698</v>
      </c>
      <c r="F295" s="17">
        <v>0.38347510140465901</v>
      </c>
      <c r="G295" s="17">
        <v>1.25923859433128</v>
      </c>
      <c r="H295" s="17">
        <v>0.24990398439157699</v>
      </c>
      <c r="I295" s="17">
        <v>-0.25473695311076899</v>
      </c>
      <c r="J295" s="17">
        <v>0.67379606889417998</v>
      </c>
      <c r="K295" s="17">
        <v>0.40151059943908501</v>
      </c>
      <c r="L295" s="17">
        <v>0.33349473757023401</v>
      </c>
      <c r="M295" s="17">
        <v>0</v>
      </c>
      <c r="N295" s="17">
        <v>0</v>
      </c>
      <c r="O295" s="17">
        <v>0</v>
      </c>
      <c r="P295" s="17">
        <v>0.17430313228709299</v>
      </c>
      <c r="Q295" s="17">
        <v>0.236544907448236</v>
      </c>
      <c r="R295" s="17">
        <v>0</v>
      </c>
      <c r="S295" s="17">
        <v>0</v>
      </c>
      <c r="T295" s="17">
        <v>0</v>
      </c>
      <c r="U295" s="17">
        <v>0</v>
      </c>
      <c r="V295" s="17">
        <v>0.121633012799765</v>
      </c>
      <c r="W295" s="17">
        <v>0.29079362817996401</v>
      </c>
      <c r="X295" s="17">
        <v>0</v>
      </c>
      <c r="Y295" s="17">
        <v>0</v>
      </c>
      <c r="Z295" s="17">
        <v>4.6122780125374104E-3</v>
      </c>
      <c r="AA295" s="17">
        <v>0</v>
      </c>
      <c r="AB295" s="17">
        <v>0</v>
      </c>
      <c r="AC295" s="17">
        <v>0</v>
      </c>
      <c r="AE295">
        <f t="array" ref="AE295">EXP(SUMPRODUCT(--B295:AC295,TRANSPOSE('Cost regression results'!$H$3:$H$30)))</f>
        <v>2504.005189347346</v>
      </c>
    </row>
    <row r="296" spans="1:31" x14ac:dyDescent="0.3">
      <c r="A296">
        <v>295</v>
      </c>
      <c r="B296" s="17">
        <v>7.8353254869588902</v>
      </c>
      <c r="C296" s="17">
        <v>0</v>
      </c>
      <c r="D296" s="17">
        <v>0</v>
      </c>
      <c r="E296" s="17">
        <v>0.397980632563808</v>
      </c>
      <c r="F296" s="17">
        <v>0.30382891470211298</v>
      </c>
      <c r="G296" s="17">
        <v>1.3825276510123401</v>
      </c>
      <c r="H296" s="17">
        <v>0.26584123969152101</v>
      </c>
      <c r="I296" s="17">
        <v>-0.24069986209310301</v>
      </c>
      <c r="J296" s="17">
        <v>0.748545849886745</v>
      </c>
      <c r="K296" s="17">
        <v>0.36528482102625998</v>
      </c>
      <c r="L296" s="17">
        <v>0.318083584003372</v>
      </c>
      <c r="M296" s="17">
        <v>0</v>
      </c>
      <c r="N296" s="17">
        <v>0</v>
      </c>
      <c r="O296" s="17">
        <v>0</v>
      </c>
      <c r="P296" s="17">
        <v>0.39626263524164701</v>
      </c>
      <c r="Q296" s="17">
        <v>0.23818925191649501</v>
      </c>
      <c r="R296" s="17">
        <v>0</v>
      </c>
      <c r="S296" s="17">
        <v>0</v>
      </c>
      <c r="T296" s="17">
        <v>0</v>
      </c>
      <c r="U296" s="17">
        <v>0</v>
      </c>
      <c r="V296" s="17">
        <v>0.121764205932747</v>
      </c>
      <c r="W296" s="17">
        <v>0.30348613042567402</v>
      </c>
      <c r="X296" s="17">
        <v>0</v>
      </c>
      <c r="Y296" s="17">
        <v>0</v>
      </c>
      <c r="Z296" s="17">
        <v>4.2623854387914299E-3</v>
      </c>
      <c r="AA296" s="17">
        <v>0</v>
      </c>
      <c r="AB296" s="17">
        <v>0</v>
      </c>
      <c r="AC296" s="17">
        <v>0</v>
      </c>
      <c r="AE296">
        <f t="array" ref="AE296">EXP(SUMPRODUCT(--B296:AC296,TRANSPOSE('Cost regression results'!$H$3:$H$30)))</f>
        <v>2520.8257796190383</v>
      </c>
    </row>
    <row r="297" spans="1:31" x14ac:dyDescent="0.3">
      <c r="A297">
        <v>296</v>
      </c>
      <c r="B297" s="17">
        <v>7.8796304926500804</v>
      </c>
      <c r="C297" s="17">
        <v>0</v>
      </c>
      <c r="D297" s="17">
        <v>0</v>
      </c>
      <c r="E297" s="17">
        <v>0.32398599412927898</v>
      </c>
      <c r="F297" s="17">
        <v>0.35618326391938898</v>
      </c>
      <c r="G297" s="17">
        <v>1.3477664004005101</v>
      </c>
      <c r="H297" s="17">
        <v>0.199033169288759</v>
      </c>
      <c r="I297" s="17">
        <v>-0.213161528080763</v>
      </c>
      <c r="J297" s="17">
        <v>0.74826590029823403</v>
      </c>
      <c r="K297" s="17">
        <v>0.295082211548999</v>
      </c>
      <c r="L297" s="17">
        <v>0.31441005611371098</v>
      </c>
      <c r="M297" s="17">
        <v>0</v>
      </c>
      <c r="N297" s="17">
        <v>0</v>
      </c>
      <c r="O297" s="17">
        <v>0</v>
      </c>
      <c r="P297" s="17">
        <v>0.32121178495622799</v>
      </c>
      <c r="Q297" s="17">
        <v>0.209454300749813</v>
      </c>
      <c r="R297" s="17">
        <v>0</v>
      </c>
      <c r="S297" s="17">
        <v>0</v>
      </c>
      <c r="T297" s="17">
        <v>0</v>
      </c>
      <c r="U297" s="17">
        <v>0</v>
      </c>
      <c r="V297" s="17">
        <v>3.8077378789354702E-2</v>
      </c>
      <c r="W297" s="17">
        <v>0.173826640506444</v>
      </c>
      <c r="X297" s="17">
        <v>0</v>
      </c>
      <c r="Y297" s="17">
        <v>0</v>
      </c>
      <c r="Z297" s="17">
        <v>5.8044810786123304E-3</v>
      </c>
      <c r="AA297" s="17">
        <v>0</v>
      </c>
      <c r="AB297" s="17">
        <v>0</v>
      </c>
      <c r="AC297" s="17">
        <v>0</v>
      </c>
      <c r="AE297">
        <f t="array" ref="AE297">EXP(SUMPRODUCT(--B297:AC297,TRANSPOSE('Cost regression results'!$H$3:$H$30)))</f>
        <v>2632.1791490966721</v>
      </c>
    </row>
    <row r="298" spans="1:31" x14ac:dyDescent="0.3">
      <c r="A298">
        <v>297</v>
      </c>
      <c r="B298" s="17">
        <v>7.8393574156350603</v>
      </c>
      <c r="C298" s="17">
        <v>0</v>
      </c>
      <c r="D298" s="17">
        <v>0</v>
      </c>
      <c r="E298" s="17">
        <v>0.33586352494677901</v>
      </c>
      <c r="F298" s="17">
        <v>0.41580198124964002</v>
      </c>
      <c r="G298" s="17">
        <v>1.4224875176380201</v>
      </c>
      <c r="H298" s="17">
        <v>0.25404364166377502</v>
      </c>
      <c r="I298" s="17">
        <v>-0.33396428403543998</v>
      </c>
      <c r="J298" s="17">
        <v>0.66639096229941697</v>
      </c>
      <c r="K298" s="17">
        <v>0.34143071719490597</v>
      </c>
      <c r="L298" s="17">
        <v>0.215362323059135</v>
      </c>
      <c r="M298" s="17">
        <v>0</v>
      </c>
      <c r="N298" s="17">
        <v>0</v>
      </c>
      <c r="O298" s="17">
        <v>0</v>
      </c>
      <c r="P298" s="17">
        <v>0.27109293333112</v>
      </c>
      <c r="Q298" s="17">
        <v>0.229524784915832</v>
      </c>
      <c r="R298" s="17">
        <v>0</v>
      </c>
      <c r="S298" s="17">
        <v>0</v>
      </c>
      <c r="T298" s="17">
        <v>0</v>
      </c>
      <c r="U298" s="17">
        <v>0</v>
      </c>
      <c r="V298" s="17">
        <v>8.9642962214427704E-2</v>
      </c>
      <c r="W298" s="17">
        <v>0.19488106977414299</v>
      </c>
      <c r="X298" s="17">
        <v>0</v>
      </c>
      <c r="Y298" s="17">
        <v>0</v>
      </c>
      <c r="Z298" s="17">
        <v>9.5709442433408193E-3</v>
      </c>
      <c r="AA298" s="17">
        <v>0</v>
      </c>
      <c r="AB298" s="17">
        <v>0</v>
      </c>
      <c r="AC298" s="17">
        <v>0</v>
      </c>
      <c r="AE298">
        <f t="array" ref="AE298">EXP(SUMPRODUCT(--B298:AC298,TRANSPOSE('Cost regression results'!$H$3:$H$30)))</f>
        <v>2521.6223288697911</v>
      </c>
    </row>
    <row r="299" spans="1:31" x14ac:dyDescent="0.3">
      <c r="A299">
        <v>298</v>
      </c>
      <c r="B299" s="17">
        <v>7.8297773293435498</v>
      </c>
      <c r="C299" s="17">
        <v>0</v>
      </c>
      <c r="D299" s="17">
        <v>0</v>
      </c>
      <c r="E299" s="17">
        <v>0.38720597117216199</v>
      </c>
      <c r="F299" s="17">
        <v>0.328619679153</v>
      </c>
      <c r="G299" s="17">
        <v>1.51128037766405</v>
      </c>
      <c r="H299" s="17">
        <v>0.238150093476964</v>
      </c>
      <c r="I299" s="17">
        <v>-0.29850217685173902</v>
      </c>
      <c r="J299" s="17">
        <v>0.65730289719849</v>
      </c>
      <c r="K299" s="17">
        <v>0.38540787323013098</v>
      </c>
      <c r="L299" s="17">
        <v>0.36724193182301301</v>
      </c>
      <c r="M299" s="17">
        <v>0</v>
      </c>
      <c r="N299" s="17">
        <v>0</v>
      </c>
      <c r="O299" s="17">
        <v>0</v>
      </c>
      <c r="P299" s="17">
        <v>0.334472014965148</v>
      </c>
      <c r="Q299" s="17">
        <v>0.18711632151667201</v>
      </c>
      <c r="R299" s="17">
        <v>0</v>
      </c>
      <c r="S299" s="17">
        <v>0</v>
      </c>
      <c r="T299" s="17">
        <v>0</v>
      </c>
      <c r="U299" s="17">
        <v>0</v>
      </c>
      <c r="V299" s="17">
        <v>0.12925370594016999</v>
      </c>
      <c r="W299" s="17">
        <v>0.294371300041677</v>
      </c>
      <c r="X299" s="17">
        <v>0</v>
      </c>
      <c r="Y299" s="17">
        <v>0</v>
      </c>
      <c r="Z299" s="17">
        <v>4.3087544592602701E-3</v>
      </c>
      <c r="AA299" s="17">
        <v>0</v>
      </c>
      <c r="AB299" s="17">
        <v>0</v>
      </c>
      <c r="AC299" s="17">
        <v>0</v>
      </c>
      <c r="AE299">
        <f t="array" ref="AE299">EXP(SUMPRODUCT(--B299:AC299,TRANSPOSE('Cost regression results'!$H$3:$H$30)))</f>
        <v>2506.7971995839589</v>
      </c>
    </row>
    <row r="300" spans="1:31" x14ac:dyDescent="0.3">
      <c r="A300">
        <v>299</v>
      </c>
      <c r="B300" s="17">
        <v>7.8138886596689296</v>
      </c>
      <c r="C300" s="17">
        <v>0</v>
      </c>
      <c r="D300" s="17">
        <v>0</v>
      </c>
      <c r="E300" s="17">
        <v>0.44453745567320302</v>
      </c>
      <c r="F300" s="17">
        <v>0.303556894688574</v>
      </c>
      <c r="G300" s="17">
        <v>1.3662976889810601</v>
      </c>
      <c r="H300" s="17">
        <v>0.26240590144896297</v>
      </c>
      <c r="I300" s="17">
        <v>-0.168545397669535</v>
      </c>
      <c r="J300" s="17">
        <v>0.65495183969258397</v>
      </c>
      <c r="K300" s="17">
        <v>0.32629914981151598</v>
      </c>
      <c r="L300" s="17">
        <v>0.33072425156942398</v>
      </c>
      <c r="M300" s="17">
        <v>0</v>
      </c>
      <c r="N300" s="17">
        <v>0</v>
      </c>
      <c r="O300" s="17">
        <v>0</v>
      </c>
      <c r="P300" s="17">
        <v>0.32705673513970301</v>
      </c>
      <c r="Q300" s="17">
        <v>0.256781939946367</v>
      </c>
      <c r="R300" s="17">
        <v>0</v>
      </c>
      <c r="S300" s="17">
        <v>0</v>
      </c>
      <c r="T300" s="17">
        <v>0</v>
      </c>
      <c r="U300" s="17">
        <v>0</v>
      </c>
      <c r="V300" s="17">
        <v>8.6889138019141901E-2</v>
      </c>
      <c r="W300" s="17">
        <v>0.25788198812018598</v>
      </c>
      <c r="X300" s="17">
        <v>0</v>
      </c>
      <c r="Y300" s="17">
        <v>0</v>
      </c>
      <c r="Z300" s="17">
        <v>7.10287081696889E-3</v>
      </c>
      <c r="AA300" s="17">
        <v>0</v>
      </c>
      <c r="AB300" s="17">
        <v>0</v>
      </c>
      <c r="AC300" s="17">
        <v>0</v>
      </c>
      <c r="AE300">
        <f t="array" ref="AE300">EXP(SUMPRODUCT(--B300:AC300,TRANSPOSE('Cost regression results'!$H$3:$H$30)))</f>
        <v>2462.4612825419913</v>
      </c>
    </row>
    <row r="301" spans="1:31" x14ac:dyDescent="0.3">
      <c r="A301">
        <v>300</v>
      </c>
      <c r="B301" s="17">
        <v>7.8043719079934704</v>
      </c>
      <c r="C301" s="17">
        <v>0</v>
      </c>
      <c r="D301" s="17">
        <v>0</v>
      </c>
      <c r="E301" s="17">
        <v>0.29940693164288101</v>
      </c>
      <c r="F301" s="17">
        <v>0.425609534468193</v>
      </c>
      <c r="G301" s="17">
        <v>1.29925965236047</v>
      </c>
      <c r="H301" s="17">
        <v>0.192387589749653</v>
      </c>
      <c r="I301" s="17">
        <v>-0.217575632998976</v>
      </c>
      <c r="J301" s="17">
        <v>0.71913708705066903</v>
      </c>
      <c r="K301" s="17">
        <v>0.436366625200383</v>
      </c>
      <c r="L301" s="17">
        <v>0.248665673583333</v>
      </c>
      <c r="M301" s="17">
        <v>0</v>
      </c>
      <c r="N301" s="17">
        <v>0</v>
      </c>
      <c r="O301" s="17">
        <v>0</v>
      </c>
      <c r="P301" s="17">
        <v>0.27074196411988899</v>
      </c>
      <c r="Q301" s="17">
        <v>0.31951540988348198</v>
      </c>
      <c r="R301" s="17">
        <v>0</v>
      </c>
      <c r="S301" s="17">
        <v>0</v>
      </c>
      <c r="T301" s="17">
        <v>0</v>
      </c>
      <c r="U301" s="17">
        <v>0</v>
      </c>
      <c r="V301" s="17">
        <v>0.11233904464248901</v>
      </c>
      <c r="W301" s="17">
        <v>0.207253776832832</v>
      </c>
      <c r="X301" s="17">
        <v>0</v>
      </c>
      <c r="Y301" s="17">
        <v>0</v>
      </c>
      <c r="Z301" s="17">
        <v>7.5910294472312703E-3</v>
      </c>
      <c r="AA301" s="17">
        <v>0</v>
      </c>
      <c r="AB301" s="17">
        <v>0</v>
      </c>
      <c r="AC301" s="17">
        <v>0</v>
      </c>
      <c r="AE301">
        <f t="array" ref="AE301">EXP(SUMPRODUCT(--B301:AC301,TRANSPOSE('Cost regression results'!$H$3:$H$30)))</f>
        <v>2438.3044699632533</v>
      </c>
    </row>
    <row r="302" spans="1:31" x14ac:dyDescent="0.3">
      <c r="A302">
        <v>301</v>
      </c>
      <c r="B302" s="17">
        <v>7.8462847743670103</v>
      </c>
      <c r="C302" s="17">
        <v>0</v>
      </c>
      <c r="D302" s="17">
        <v>0</v>
      </c>
      <c r="E302" s="17">
        <v>0.46489365369289898</v>
      </c>
      <c r="F302" s="17">
        <v>0.35562663927413102</v>
      </c>
      <c r="G302" s="17">
        <v>1.4059477583750799</v>
      </c>
      <c r="H302" s="17">
        <v>0.189233495575585</v>
      </c>
      <c r="I302" s="17">
        <v>-0.218257073592099</v>
      </c>
      <c r="J302" s="17">
        <v>0.75836423710227197</v>
      </c>
      <c r="K302" s="17">
        <v>0.39653257191340202</v>
      </c>
      <c r="L302" s="17">
        <v>0.33042039381643401</v>
      </c>
      <c r="M302" s="17">
        <v>0</v>
      </c>
      <c r="N302" s="17">
        <v>0</v>
      </c>
      <c r="O302" s="17">
        <v>0</v>
      </c>
      <c r="P302" s="17">
        <v>0.39451410877589999</v>
      </c>
      <c r="Q302" s="17">
        <v>0.194910648650159</v>
      </c>
      <c r="R302" s="17">
        <v>0</v>
      </c>
      <c r="S302" s="17">
        <v>0</v>
      </c>
      <c r="T302" s="17">
        <v>0</v>
      </c>
      <c r="U302" s="17">
        <v>0</v>
      </c>
      <c r="V302" s="17">
        <v>9.5477552000762994E-2</v>
      </c>
      <c r="W302" s="17">
        <v>0.20252217653944601</v>
      </c>
      <c r="X302" s="17">
        <v>0</v>
      </c>
      <c r="Y302" s="17">
        <v>0</v>
      </c>
      <c r="Z302" s="17">
        <v>4.0469693975959901E-3</v>
      </c>
      <c r="AA302" s="17">
        <v>0</v>
      </c>
      <c r="AB302" s="17">
        <v>0</v>
      </c>
      <c r="AC302" s="17">
        <v>0</v>
      </c>
      <c r="AE302">
        <f t="array" ref="AE302">EXP(SUMPRODUCT(--B302:AC302,TRANSPOSE('Cost regression results'!$H$3:$H$30)))</f>
        <v>2548.9885076365672</v>
      </c>
    </row>
    <row r="303" spans="1:31" x14ac:dyDescent="0.3">
      <c r="A303">
        <v>302</v>
      </c>
      <c r="B303" s="17">
        <v>7.85067801724046</v>
      </c>
      <c r="C303" s="17">
        <v>0</v>
      </c>
      <c r="D303" s="17">
        <v>0</v>
      </c>
      <c r="E303" s="17">
        <v>0.41744677378641798</v>
      </c>
      <c r="F303" s="17">
        <v>0.35084693591126298</v>
      </c>
      <c r="G303" s="17">
        <v>1.33950394442367</v>
      </c>
      <c r="H303" s="17">
        <v>0.161913376388123</v>
      </c>
      <c r="I303" s="17">
        <v>-0.122854589494655</v>
      </c>
      <c r="J303" s="17">
        <v>0.67811124298124204</v>
      </c>
      <c r="K303" s="17">
        <v>0.31826605327266699</v>
      </c>
      <c r="L303" s="17">
        <v>0.244679881897545</v>
      </c>
      <c r="M303" s="17">
        <v>0</v>
      </c>
      <c r="N303" s="17">
        <v>0</v>
      </c>
      <c r="O303" s="17">
        <v>0</v>
      </c>
      <c r="P303" s="17">
        <v>0.28025125716867699</v>
      </c>
      <c r="Q303" s="17">
        <v>0.190273954409687</v>
      </c>
      <c r="R303" s="17">
        <v>0</v>
      </c>
      <c r="S303" s="17">
        <v>0</v>
      </c>
      <c r="T303" s="17">
        <v>0</v>
      </c>
      <c r="U303" s="17">
        <v>0</v>
      </c>
      <c r="V303" s="17">
        <v>7.6997810335492106E-2</v>
      </c>
      <c r="W303" s="17">
        <v>0.22701200782318401</v>
      </c>
      <c r="X303" s="17">
        <v>0</v>
      </c>
      <c r="Y303" s="17">
        <v>0</v>
      </c>
      <c r="Z303" s="17">
        <v>6.2681723248649403E-3</v>
      </c>
      <c r="AA303" s="17">
        <v>0</v>
      </c>
      <c r="AB303" s="17">
        <v>0</v>
      </c>
      <c r="AC303" s="17">
        <v>0</v>
      </c>
      <c r="AE303">
        <f t="array" ref="AE303">EXP(SUMPRODUCT(--B303:AC303,TRANSPOSE('Cost regression results'!$H$3:$H$30)))</f>
        <v>2556.2338364271941</v>
      </c>
    </row>
    <row r="304" spans="1:31" x14ac:dyDescent="0.3">
      <c r="A304">
        <v>303</v>
      </c>
      <c r="B304" s="17">
        <v>7.82931483038554</v>
      </c>
      <c r="C304" s="17">
        <v>0</v>
      </c>
      <c r="D304" s="17">
        <v>0</v>
      </c>
      <c r="E304" s="17">
        <v>0.40917689959546399</v>
      </c>
      <c r="F304" s="17">
        <v>0.27076647029491802</v>
      </c>
      <c r="G304" s="17">
        <v>1.37001823396698</v>
      </c>
      <c r="H304" s="17">
        <v>0.239536720345743</v>
      </c>
      <c r="I304" s="17">
        <v>-0.199079748503558</v>
      </c>
      <c r="J304" s="17">
        <v>0.75683931284320305</v>
      </c>
      <c r="K304" s="17">
        <v>0.41276573975752001</v>
      </c>
      <c r="L304" s="17">
        <v>0.31687630063688998</v>
      </c>
      <c r="M304" s="17">
        <v>0</v>
      </c>
      <c r="N304" s="17">
        <v>0</v>
      </c>
      <c r="O304" s="17">
        <v>0</v>
      </c>
      <c r="P304" s="17">
        <v>0.246524779826852</v>
      </c>
      <c r="Q304" s="17">
        <v>0.24674883226288299</v>
      </c>
      <c r="R304" s="17">
        <v>0</v>
      </c>
      <c r="S304" s="17">
        <v>0</v>
      </c>
      <c r="T304" s="17">
        <v>0</v>
      </c>
      <c r="U304" s="17">
        <v>0</v>
      </c>
      <c r="V304" s="17">
        <v>6.0610456228206898E-2</v>
      </c>
      <c r="W304" s="17">
        <v>0.24273497786805001</v>
      </c>
      <c r="X304" s="17">
        <v>0</v>
      </c>
      <c r="Y304" s="17">
        <v>0</v>
      </c>
      <c r="Z304" s="17">
        <v>6.8326702241745703E-3</v>
      </c>
      <c r="AA304" s="17">
        <v>0</v>
      </c>
      <c r="AB304" s="17">
        <v>0</v>
      </c>
      <c r="AC304" s="17">
        <v>0</v>
      </c>
      <c r="AE304">
        <f t="array" ref="AE304">EXP(SUMPRODUCT(--B304:AC304,TRANSPOSE('Cost regression results'!$H$3:$H$30)))</f>
        <v>2501.215171163341</v>
      </c>
    </row>
    <row r="305" spans="1:31" x14ac:dyDescent="0.3">
      <c r="A305">
        <v>304</v>
      </c>
      <c r="B305" s="17">
        <v>7.8070225770639299</v>
      </c>
      <c r="C305" s="17">
        <v>0</v>
      </c>
      <c r="D305" s="17">
        <v>0</v>
      </c>
      <c r="E305" s="17">
        <v>0.34065326785668898</v>
      </c>
      <c r="F305" s="17">
        <v>0.28376585171596103</v>
      </c>
      <c r="G305" s="17">
        <v>1.3923161172432399</v>
      </c>
      <c r="H305" s="17">
        <v>0.27757393230976002</v>
      </c>
      <c r="I305" s="17">
        <v>-0.13769490200779499</v>
      </c>
      <c r="J305" s="17">
        <v>0.72847917659519001</v>
      </c>
      <c r="K305" s="17">
        <v>0.42793335593024201</v>
      </c>
      <c r="L305" s="17">
        <v>0.33121529298209001</v>
      </c>
      <c r="M305" s="17">
        <v>0</v>
      </c>
      <c r="N305" s="17">
        <v>0</v>
      </c>
      <c r="O305" s="17">
        <v>0</v>
      </c>
      <c r="P305" s="17">
        <v>0.29044975489720198</v>
      </c>
      <c r="Q305" s="17">
        <v>0.23962035548173399</v>
      </c>
      <c r="R305" s="17">
        <v>0</v>
      </c>
      <c r="S305" s="17">
        <v>0</v>
      </c>
      <c r="T305" s="17">
        <v>0</v>
      </c>
      <c r="U305" s="17">
        <v>0</v>
      </c>
      <c r="V305" s="17">
        <v>0.118314427446782</v>
      </c>
      <c r="W305" s="17">
        <v>0.23077829809408101</v>
      </c>
      <c r="X305" s="17">
        <v>0</v>
      </c>
      <c r="Y305" s="17">
        <v>0</v>
      </c>
      <c r="Z305" s="17">
        <v>5.1290296906004902E-3</v>
      </c>
      <c r="AA305" s="17">
        <v>0</v>
      </c>
      <c r="AB305" s="17">
        <v>0</v>
      </c>
      <c r="AC305" s="17">
        <v>0</v>
      </c>
      <c r="AE305">
        <f t="array" ref="AE305">EXP(SUMPRODUCT(--B305:AC305,TRANSPOSE('Cost regression results'!$H$3:$H$30)))</f>
        <v>2448.993141164714</v>
      </c>
    </row>
    <row r="306" spans="1:31" x14ac:dyDescent="0.3">
      <c r="A306">
        <v>305</v>
      </c>
      <c r="B306" s="17">
        <v>7.8321149858971602</v>
      </c>
      <c r="C306" s="17">
        <v>0</v>
      </c>
      <c r="D306" s="17">
        <v>0</v>
      </c>
      <c r="E306" s="17">
        <v>0.329317419621459</v>
      </c>
      <c r="F306" s="17">
        <v>0.36843004092880899</v>
      </c>
      <c r="G306" s="17">
        <v>1.35782999887667</v>
      </c>
      <c r="H306" s="17">
        <v>0.212470479930782</v>
      </c>
      <c r="I306" s="17">
        <v>-0.26330735061057797</v>
      </c>
      <c r="J306" s="17">
        <v>0.77033031845671096</v>
      </c>
      <c r="K306" s="17">
        <v>0.34785545177169502</v>
      </c>
      <c r="L306" s="17">
        <v>0.29706865827061302</v>
      </c>
      <c r="M306" s="17">
        <v>0</v>
      </c>
      <c r="N306" s="17">
        <v>0</v>
      </c>
      <c r="O306" s="17">
        <v>0</v>
      </c>
      <c r="P306" s="17">
        <v>0.31693881363912801</v>
      </c>
      <c r="Q306" s="17">
        <v>0.27069628832847797</v>
      </c>
      <c r="R306" s="17">
        <v>0</v>
      </c>
      <c r="S306" s="17">
        <v>0</v>
      </c>
      <c r="T306" s="17">
        <v>0</v>
      </c>
      <c r="U306" s="17">
        <v>0</v>
      </c>
      <c r="V306" s="17">
        <v>8.5767012427758998E-2</v>
      </c>
      <c r="W306" s="17">
        <v>0.20195372289750099</v>
      </c>
      <c r="X306" s="17">
        <v>0</v>
      </c>
      <c r="Y306" s="17">
        <v>0</v>
      </c>
      <c r="Z306" s="17">
        <v>7.8253723700170506E-3</v>
      </c>
      <c r="AA306" s="17">
        <v>0</v>
      </c>
      <c r="AB306" s="17">
        <v>0</v>
      </c>
      <c r="AC306" s="17">
        <v>0</v>
      </c>
      <c r="AE306">
        <f t="array" ref="AE306">EXP(SUMPRODUCT(--B306:AC306,TRANSPOSE('Cost regression results'!$H$3:$H$30)))</f>
        <v>2506.4864361986497</v>
      </c>
    </row>
    <row r="307" spans="1:31" x14ac:dyDescent="0.3">
      <c r="A307">
        <v>306</v>
      </c>
      <c r="B307" s="17">
        <v>7.8340149945261102</v>
      </c>
      <c r="C307" s="17">
        <v>0</v>
      </c>
      <c r="D307" s="17">
        <v>0</v>
      </c>
      <c r="E307" s="17">
        <v>0.33103750991855102</v>
      </c>
      <c r="F307" s="17">
        <v>0.40421236245359898</v>
      </c>
      <c r="G307" s="17">
        <v>1.3595671572508601</v>
      </c>
      <c r="H307" s="17">
        <v>0.27624657870367397</v>
      </c>
      <c r="I307" s="17">
        <v>-0.32532742640408702</v>
      </c>
      <c r="J307" s="17">
        <v>0.77291614669586906</v>
      </c>
      <c r="K307" s="17">
        <v>0.37784856602684602</v>
      </c>
      <c r="L307" s="17">
        <v>0.26512082335291298</v>
      </c>
      <c r="M307" s="17">
        <v>0</v>
      </c>
      <c r="N307" s="17">
        <v>0</v>
      </c>
      <c r="O307" s="17">
        <v>0</v>
      </c>
      <c r="P307" s="17">
        <v>0.307666489716451</v>
      </c>
      <c r="Q307" s="17">
        <v>0.20242834755259501</v>
      </c>
      <c r="R307" s="17">
        <v>0</v>
      </c>
      <c r="S307" s="17">
        <v>0</v>
      </c>
      <c r="T307" s="17">
        <v>0</v>
      </c>
      <c r="U307" s="17">
        <v>0</v>
      </c>
      <c r="V307" s="17">
        <v>6.4298748570735795E-2</v>
      </c>
      <c r="W307" s="17">
        <v>0.251928628710261</v>
      </c>
      <c r="X307" s="17">
        <v>0</v>
      </c>
      <c r="Y307" s="17">
        <v>0</v>
      </c>
      <c r="Z307" s="17">
        <v>6.16763473648675E-3</v>
      </c>
      <c r="AA307" s="17">
        <v>0</v>
      </c>
      <c r="AB307" s="17">
        <v>0</v>
      </c>
      <c r="AC307" s="17">
        <v>0</v>
      </c>
      <c r="AE307">
        <f t="array" ref="AE307">EXP(SUMPRODUCT(--B307:AC307,TRANSPOSE('Cost regression results'!$H$3:$H$30)))</f>
        <v>2514.1690999926454</v>
      </c>
    </row>
    <row r="308" spans="1:31" x14ac:dyDescent="0.3">
      <c r="A308">
        <v>307</v>
      </c>
      <c r="B308" s="17">
        <v>7.8084749465877596</v>
      </c>
      <c r="C308" s="17">
        <v>0</v>
      </c>
      <c r="D308" s="17">
        <v>0</v>
      </c>
      <c r="E308" s="17">
        <v>0.40807212878293198</v>
      </c>
      <c r="F308" s="17">
        <v>0.26153247199533403</v>
      </c>
      <c r="G308" s="17">
        <v>1.38120815694626</v>
      </c>
      <c r="H308" s="17">
        <v>0.24485096924713801</v>
      </c>
      <c r="I308" s="17">
        <v>-0.124658058460628</v>
      </c>
      <c r="J308" s="17">
        <v>0.67468764699431105</v>
      </c>
      <c r="K308" s="17">
        <v>0.34799693550699301</v>
      </c>
      <c r="L308" s="17">
        <v>0.26286506105594698</v>
      </c>
      <c r="M308" s="17">
        <v>0</v>
      </c>
      <c r="N308" s="17">
        <v>0</v>
      </c>
      <c r="O308" s="17">
        <v>0</v>
      </c>
      <c r="P308" s="17">
        <v>0.43320906013867699</v>
      </c>
      <c r="Q308" s="17">
        <v>0.18959797394338601</v>
      </c>
      <c r="R308" s="17">
        <v>0</v>
      </c>
      <c r="S308" s="17">
        <v>0</v>
      </c>
      <c r="T308" s="17">
        <v>0</v>
      </c>
      <c r="U308" s="17">
        <v>0</v>
      </c>
      <c r="V308" s="17">
        <v>0.15294239965522299</v>
      </c>
      <c r="W308" s="17">
        <v>0.26647571148229998</v>
      </c>
      <c r="X308" s="17">
        <v>0</v>
      </c>
      <c r="Y308" s="17">
        <v>0</v>
      </c>
      <c r="Z308" s="17">
        <v>4.8863674334605599E-3</v>
      </c>
      <c r="AA308" s="17">
        <v>0</v>
      </c>
      <c r="AB308" s="17">
        <v>0</v>
      </c>
      <c r="AC308" s="17">
        <v>0</v>
      </c>
      <c r="AE308">
        <f t="array" ref="AE308">EXP(SUMPRODUCT(--B308:AC308,TRANSPOSE('Cost regression results'!$H$3:$H$30)))</f>
        <v>2452.9692030870319</v>
      </c>
    </row>
    <row r="309" spans="1:31" x14ac:dyDescent="0.3">
      <c r="A309">
        <v>308</v>
      </c>
      <c r="B309" s="17">
        <v>7.8757167740660901</v>
      </c>
      <c r="C309" s="17">
        <v>0</v>
      </c>
      <c r="D309" s="17">
        <v>0</v>
      </c>
      <c r="E309" s="17">
        <v>0.35457772536308702</v>
      </c>
      <c r="F309" s="17">
        <v>0.25465058147416098</v>
      </c>
      <c r="G309" s="17">
        <v>1.3235611794495701</v>
      </c>
      <c r="H309" s="17">
        <v>0.24769438291255</v>
      </c>
      <c r="I309" s="17">
        <v>-0.146506858551636</v>
      </c>
      <c r="J309" s="17">
        <v>0.66637669822687695</v>
      </c>
      <c r="K309" s="17">
        <v>0.33548866265639798</v>
      </c>
      <c r="L309" s="17">
        <v>0.27033376710233398</v>
      </c>
      <c r="M309" s="17">
        <v>0</v>
      </c>
      <c r="N309" s="17">
        <v>0</v>
      </c>
      <c r="O309" s="17">
        <v>0</v>
      </c>
      <c r="P309" s="17">
        <v>0.46437145873694402</v>
      </c>
      <c r="Q309" s="17">
        <v>0.18210850777135701</v>
      </c>
      <c r="R309" s="17">
        <v>0</v>
      </c>
      <c r="S309" s="17">
        <v>0</v>
      </c>
      <c r="T309" s="17">
        <v>0</v>
      </c>
      <c r="U309" s="17">
        <v>0</v>
      </c>
      <c r="V309" s="17">
        <v>6.5968118291417896E-2</v>
      </c>
      <c r="W309" s="17">
        <v>0.27480133220268399</v>
      </c>
      <c r="X309" s="17">
        <v>0</v>
      </c>
      <c r="Y309" s="17">
        <v>0</v>
      </c>
      <c r="Z309" s="17">
        <v>4.5979162814452097E-3</v>
      </c>
      <c r="AA309" s="17">
        <v>0</v>
      </c>
      <c r="AB309" s="17">
        <v>0</v>
      </c>
      <c r="AC309" s="17">
        <v>0</v>
      </c>
      <c r="AE309">
        <f t="array" ref="AE309">EXP(SUMPRODUCT(--B309:AC309,TRANSPOSE('Cost regression results'!$H$3:$H$30)))</f>
        <v>2624.1130511910305</v>
      </c>
    </row>
    <row r="310" spans="1:31" x14ac:dyDescent="0.3">
      <c r="A310">
        <v>309</v>
      </c>
      <c r="B310" s="17">
        <v>7.8351202992941102</v>
      </c>
      <c r="C310" s="17">
        <v>0</v>
      </c>
      <c r="D310" s="17">
        <v>0</v>
      </c>
      <c r="E310" s="17">
        <v>0.37663136323415902</v>
      </c>
      <c r="F310" s="17">
        <v>0.28991714799722701</v>
      </c>
      <c r="G310" s="17">
        <v>1.3565486297562801</v>
      </c>
      <c r="H310" s="17">
        <v>0.23538103446619399</v>
      </c>
      <c r="I310" s="17">
        <v>-0.199250000987787</v>
      </c>
      <c r="J310" s="17">
        <v>0.727911856757535</v>
      </c>
      <c r="K310" s="17">
        <v>0.39408978214108598</v>
      </c>
      <c r="L310" s="17">
        <v>0.33537600674247697</v>
      </c>
      <c r="M310" s="17">
        <v>0</v>
      </c>
      <c r="N310" s="17">
        <v>0</v>
      </c>
      <c r="O310" s="17">
        <v>0</v>
      </c>
      <c r="P310" s="17">
        <v>0.48210720650378502</v>
      </c>
      <c r="Q310" s="17">
        <v>0.23648314298072101</v>
      </c>
      <c r="R310" s="17">
        <v>0</v>
      </c>
      <c r="S310" s="17">
        <v>0</v>
      </c>
      <c r="T310" s="17">
        <v>0</v>
      </c>
      <c r="U310" s="17">
        <v>0</v>
      </c>
      <c r="V310" s="17">
        <v>0.118204929418563</v>
      </c>
      <c r="W310" s="17">
        <v>0.23766021636960599</v>
      </c>
      <c r="X310" s="17">
        <v>0</v>
      </c>
      <c r="Y310" s="17">
        <v>0</v>
      </c>
      <c r="Z310" s="17">
        <v>4.9472452567170498E-3</v>
      </c>
      <c r="AA310" s="17">
        <v>0</v>
      </c>
      <c r="AB310" s="17">
        <v>0</v>
      </c>
      <c r="AC310" s="17">
        <v>0</v>
      </c>
      <c r="AE310">
        <f t="array" ref="AE310">EXP(SUMPRODUCT(--B310:AC310,TRANSPOSE('Cost regression results'!$H$3:$H$30)))</f>
        <v>2519.1006392387876</v>
      </c>
    </row>
    <row r="311" spans="1:31" x14ac:dyDescent="0.3">
      <c r="A311">
        <v>310</v>
      </c>
      <c r="B311" s="17">
        <v>7.7882412025228698</v>
      </c>
      <c r="C311" s="17">
        <v>0</v>
      </c>
      <c r="D311" s="17">
        <v>0</v>
      </c>
      <c r="E311" s="17">
        <v>0.36329463048291299</v>
      </c>
      <c r="F311" s="17">
        <v>0.38669556421603202</v>
      </c>
      <c r="G311" s="17">
        <v>1.42091932484894</v>
      </c>
      <c r="H311" s="17">
        <v>0.25822583823863499</v>
      </c>
      <c r="I311" s="17">
        <v>-0.28614488831772</v>
      </c>
      <c r="J311" s="17">
        <v>0.70792378778303999</v>
      </c>
      <c r="K311" s="17">
        <v>0.370769960946502</v>
      </c>
      <c r="L311" s="17">
        <v>0.40340904722312898</v>
      </c>
      <c r="M311" s="17">
        <v>0</v>
      </c>
      <c r="N311" s="17">
        <v>0</v>
      </c>
      <c r="O311" s="17">
        <v>0</v>
      </c>
      <c r="P311" s="17">
        <v>0.45961348801769802</v>
      </c>
      <c r="Q311" s="17">
        <v>0.188543229165203</v>
      </c>
      <c r="R311" s="17">
        <v>0</v>
      </c>
      <c r="S311" s="17">
        <v>0</v>
      </c>
      <c r="T311" s="17">
        <v>0</v>
      </c>
      <c r="U311" s="17">
        <v>0</v>
      </c>
      <c r="V311" s="17">
        <v>0.119640737305935</v>
      </c>
      <c r="W311" s="17">
        <v>0.27466389346879999</v>
      </c>
      <c r="X311" s="17">
        <v>0</v>
      </c>
      <c r="Y311" s="17">
        <v>0</v>
      </c>
      <c r="Z311" s="17">
        <v>5.1851494753016904E-3</v>
      </c>
      <c r="AA311" s="17">
        <v>0</v>
      </c>
      <c r="AB311" s="17">
        <v>0</v>
      </c>
      <c r="AC311" s="17">
        <v>0</v>
      </c>
      <c r="AE311">
        <f t="array" ref="AE311">EXP(SUMPRODUCT(--B311:AC311,TRANSPOSE('Cost regression results'!$H$3:$H$30)))</f>
        <v>2403.332507257996</v>
      </c>
    </row>
    <row r="312" spans="1:31" x14ac:dyDescent="0.3">
      <c r="A312">
        <v>311</v>
      </c>
      <c r="B312" s="17">
        <v>7.8370358878572404</v>
      </c>
      <c r="C312" s="17">
        <v>0</v>
      </c>
      <c r="D312" s="17">
        <v>0</v>
      </c>
      <c r="E312" s="17">
        <v>0.31402624862003198</v>
      </c>
      <c r="F312" s="17">
        <v>0.38051820228333399</v>
      </c>
      <c r="G312" s="17">
        <v>1.42487847417358</v>
      </c>
      <c r="H312" s="17">
        <v>0.21708894536762199</v>
      </c>
      <c r="I312" s="17">
        <v>-0.27207346615148498</v>
      </c>
      <c r="J312" s="17">
        <v>0.70678515408331499</v>
      </c>
      <c r="K312" s="17">
        <v>0.360763400589239</v>
      </c>
      <c r="L312" s="17">
        <v>0.34599256348056201</v>
      </c>
      <c r="M312" s="17">
        <v>0</v>
      </c>
      <c r="N312" s="17">
        <v>0</v>
      </c>
      <c r="O312" s="17">
        <v>0</v>
      </c>
      <c r="P312" s="17">
        <v>0.33349515160814303</v>
      </c>
      <c r="Q312" s="17">
        <v>0.247175078568731</v>
      </c>
      <c r="R312" s="17">
        <v>0</v>
      </c>
      <c r="S312" s="17">
        <v>0</v>
      </c>
      <c r="T312" s="17">
        <v>0</v>
      </c>
      <c r="U312" s="17">
        <v>0</v>
      </c>
      <c r="V312" s="17">
        <v>8.7160372977580697E-2</v>
      </c>
      <c r="W312" s="17">
        <v>0.25750231490707998</v>
      </c>
      <c r="X312" s="17">
        <v>0</v>
      </c>
      <c r="Y312" s="17">
        <v>0</v>
      </c>
      <c r="Z312" s="17">
        <v>7.4005363524471601E-3</v>
      </c>
      <c r="AA312" s="17">
        <v>0</v>
      </c>
      <c r="AB312" s="17">
        <v>0</v>
      </c>
      <c r="AC312" s="17">
        <v>0</v>
      </c>
      <c r="AE312">
        <f t="array" ref="AE312">EXP(SUMPRODUCT(--B312:AC312,TRANSPOSE('Cost regression results'!$H$3:$H$30)))</f>
        <v>2519.6001881202806</v>
      </c>
    </row>
    <row r="313" spans="1:31" x14ac:dyDescent="0.3">
      <c r="A313">
        <v>312</v>
      </c>
      <c r="B313" s="17">
        <v>7.8663320344658398</v>
      </c>
      <c r="C313" s="17">
        <v>0</v>
      </c>
      <c r="D313" s="17">
        <v>0</v>
      </c>
      <c r="E313" s="17">
        <v>0.27284330315405297</v>
      </c>
      <c r="F313" s="17">
        <v>0.36233119037759098</v>
      </c>
      <c r="G313" s="17">
        <v>1.2995002260357</v>
      </c>
      <c r="H313" s="17">
        <v>0.16553196204642801</v>
      </c>
      <c r="I313" s="17">
        <v>-0.19013202358516099</v>
      </c>
      <c r="J313" s="17">
        <v>0.74963507795341</v>
      </c>
      <c r="K313" s="17">
        <v>0.33628875423071303</v>
      </c>
      <c r="L313" s="17">
        <v>0.47286547559876702</v>
      </c>
      <c r="M313" s="17">
        <v>0</v>
      </c>
      <c r="N313" s="17">
        <v>0</v>
      </c>
      <c r="O313" s="17">
        <v>0</v>
      </c>
      <c r="P313" s="17">
        <v>0.19745588656701801</v>
      </c>
      <c r="Q313" s="17">
        <v>0.215139661796793</v>
      </c>
      <c r="R313" s="17">
        <v>0</v>
      </c>
      <c r="S313" s="17">
        <v>0</v>
      </c>
      <c r="T313" s="17">
        <v>0</v>
      </c>
      <c r="U313" s="17">
        <v>0</v>
      </c>
      <c r="V313" s="17">
        <v>5.1400395492095199E-2</v>
      </c>
      <c r="W313" s="17">
        <v>0.271586536212508</v>
      </c>
      <c r="X313" s="17">
        <v>0</v>
      </c>
      <c r="Y313" s="17">
        <v>0</v>
      </c>
      <c r="Z313" s="17">
        <v>2.2647222997927699E-3</v>
      </c>
      <c r="AA313" s="17">
        <v>0</v>
      </c>
      <c r="AB313" s="17">
        <v>0</v>
      </c>
      <c r="AC313" s="17">
        <v>0</v>
      </c>
      <c r="AE313">
        <f t="array" ref="AE313">EXP(SUMPRODUCT(--B313:AC313,TRANSPOSE('Cost regression results'!$H$3:$H$30)))</f>
        <v>2603.8508615446285</v>
      </c>
    </row>
    <row r="314" spans="1:31" x14ac:dyDescent="0.3">
      <c r="A314">
        <v>313</v>
      </c>
      <c r="B314" s="17">
        <v>7.8528994185188497</v>
      </c>
      <c r="C314" s="17">
        <v>0</v>
      </c>
      <c r="D314" s="17">
        <v>0</v>
      </c>
      <c r="E314" s="17">
        <v>0.29405127479322501</v>
      </c>
      <c r="F314" s="17">
        <v>0.389340180775816</v>
      </c>
      <c r="G314" s="17">
        <v>1.3803326812097201</v>
      </c>
      <c r="H314" s="17">
        <v>0.26402309560165199</v>
      </c>
      <c r="I314" s="17">
        <v>-0.30530832167578997</v>
      </c>
      <c r="J314" s="17">
        <v>0.67912597648128903</v>
      </c>
      <c r="K314" s="17">
        <v>0.37361123664983698</v>
      </c>
      <c r="L314" s="17">
        <v>0.31948012879679999</v>
      </c>
      <c r="M314" s="17">
        <v>0</v>
      </c>
      <c r="N314" s="17">
        <v>0</v>
      </c>
      <c r="O314" s="17">
        <v>0</v>
      </c>
      <c r="P314" s="17">
        <v>0.47971283653125402</v>
      </c>
      <c r="Q314" s="17">
        <v>0.21087272901722501</v>
      </c>
      <c r="R314" s="17">
        <v>0</v>
      </c>
      <c r="S314" s="17">
        <v>0</v>
      </c>
      <c r="T314" s="17">
        <v>0</v>
      </c>
      <c r="U314" s="17">
        <v>0</v>
      </c>
      <c r="V314" s="17">
        <v>8.6128056407270601E-2</v>
      </c>
      <c r="W314" s="17">
        <v>0.21816559137925401</v>
      </c>
      <c r="X314" s="17">
        <v>0</v>
      </c>
      <c r="Y314" s="17">
        <v>0</v>
      </c>
      <c r="Z314" s="17">
        <v>5.4325955930483597E-3</v>
      </c>
      <c r="AA314" s="17">
        <v>0</v>
      </c>
      <c r="AB314" s="17">
        <v>0</v>
      </c>
      <c r="AC314" s="17">
        <v>0</v>
      </c>
      <c r="AE314">
        <f t="array" ref="AE314">EXP(SUMPRODUCT(--B314:AC314,TRANSPOSE('Cost regression results'!$H$3:$H$30)))</f>
        <v>2563.4174832371268</v>
      </c>
    </row>
    <row r="315" spans="1:31" x14ac:dyDescent="0.3">
      <c r="A315">
        <v>314</v>
      </c>
      <c r="B315" s="17">
        <v>7.8343383164340796</v>
      </c>
      <c r="C315" s="17">
        <v>0</v>
      </c>
      <c r="D315" s="17">
        <v>0</v>
      </c>
      <c r="E315" s="17">
        <v>0.41022181286921899</v>
      </c>
      <c r="F315" s="17">
        <v>0.159513249193692</v>
      </c>
      <c r="G315" s="17">
        <v>1.35783738757449</v>
      </c>
      <c r="H315" s="17">
        <v>0.22616583143159799</v>
      </c>
      <c r="I315" s="17">
        <v>-6.9341143318564405E-2</v>
      </c>
      <c r="J315" s="17">
        <v>0.71160575424468397</v>
      </c>
      <c r="K315" s="17">
        <v>0.42602598194522501</v>
      </c>
      <c r="L315" s="17">
        <v>0.27793191751859497</v>
      </c>
      <c r="M315" s="17">
        <v>0</v>
      </c>
      <c r="N315" s="17">
        <v>0</v>
      </c>
      <c r="O315" s="17">
        <v>0</v>
      </c>
      <c r="P315" s="17">
        <v>0.40747077775575002</v>
      </c>
      <c r="Q315" s="17">
        <v>0.20940962508216601</v>
      </c>
      <c r="R315" s="17">
        <v>0</v>
      </c>
      <c r="S315" s="17">
        <v>0</v>
      </c>
      <c r="T315" s="17">
        <v>0</v>
      </c>
      <c r="U315" s="17">
        <v>0</v>
      </c>
      <c r="V315" s="17">
        <v>0.10017648311781099</v>
      </c>
      <c r="W315" s="17">
        <v>0.19391089803782199</v>
      </c>
      <c r="X315" s="17">
        <v>0</v>
      </c>
      <c r="Y315" s="17">
        <v>0</v>
      </c>
      <c r="Z315" s="17">
        <v>4.3114323540609E-3</v>
      </c>
      <c r="AA315" s="17">
        <v>0</v>
      </c>
      <c r="AB315" s="17">
        <v>0</v>
      </c>
      <c r="AC315" s="17">
        <v>0</v>
      </c>
      <c r="AE315">
        <f t="array" ref="AE315">EXP(SUMPRODUCT(--B315:AC315,TRANSPOSE('Cost regression results'!$H$3:$H$30)))</f>
        <v>2518.2520623555433</v>
      </c>
    </row>
    <row r="316" spans="1:31" x14ac:dyDescent="0.3">
      <c r="A316">
        <v>315</v>
      </c>
      <c r="B316" s="17">
        <v>7.8582214545811002</v>
      </c>
      <c r="C316" s="17">
        <v>0</v>
      </c>
      <c r="D316" s="17">
        <v>0</v>
      </c>
      <c r="E316" s="17">
        <v>0.41833884082207801</v>
      </c>
      <c r="F316" s="17">
        <v>0.377850078512661</v>
      </c>
      <c r="G316" s="17">
        <v>1.38707311721743</v>
      </c>
      <c r="H316" s="17">
        <v>0.222530588497281</v>
      </c>
      <c r="I316" s="17">
        <v>-0.26188008426495402</v>
      </c>
      <c r="J316" s="17">
        <v>0.69715734545482499</v>
      </c>
      <c r="K316" s="17">
        <v>0.42236292204536102</v>
      </c>
      <c r="L316" s="17">
        <v>0.30485742004130201</v>
      </c>
      <c r="M316" s="17">
        <v>0</v>
      </c>
      <c r="N316" s="17">
        <v>0</v>
      </c>
      <c r="O316" s="17">
        <v>0</v>
      </c>
      <c r="P316" s="17">
        <v>0.33168546391835102</v>
      </c>
      <c r="Q316" s="17">
        <v>0.225498087476669</v>
      </c>
      <c r="R316" s="17">
        <v>0</v>
      </c>
      <c r="S316" s="17">
        <v>0</v>
      </c>
      <c r="T316" s="17">
        <v>0</v>
      </c>
      <c r="U316" s="17">
        <v>0</v>
      </c>
      <c r="V316" s="17">
        <v>9.7191332442697106E-2</v>
      </c>
      <c r="W316" s="17">
        <v>0.24587827688915201</v>
      </c>
      <c r="X316" s="17">
        <v>0</v>
      </c>
      <c r="Y316" s="17">
        <v>0</v>
      </c>
      <c r="Z316" s="17">
        <v>2.08312072783796E-3</v>
      </c>
      <c r="AA316" s="17">
        <v>0</v>
      </c>
      <c r="AB316" s="17">
        <v>0</v>
      </c>
      <c r="AC316" s="17">
        <v>0</v>
      </c>
      <c r="AE316">
        <f t="array" ref="AE316">EXP(SUMPRODUCT(--B316:AC316,TRANSPOSE('Cost regression results'!$H$3:$H$30)))</f>
        <v>2583.1458841479316</v>
      </c>
    </row>
    <row r="317" spans="1:31" x14ac:dyDescent="0.3">
      <c r="A317">
        <v>316</v>
      </c>
      <c r="B317" s="17">
        <v>7.8319492303062601</v>
      </c>
      <c r="C317" s="17">
        <v>0</v>
      </c>
      <c r="D317" s="17">
        <v>0</v>
      </c>
      <c r="E317" s="17">
        <v>0.38230591531981201</v>
      </c>
      <c r="F317" s="17">
        <v>0.27653080067985902</v>
      </c>
      <c r="G317" s="17">
        <v>1.3691668327075099</v>
      </c>
      <c r="H317" s="17">
        <v>0.26681278642325101</v>
      </c>
      <c r="I317" s="17">
        <v>-0.15064122032520999</v>
      </c>
      <c r="J317" s="17">
        <v>0.65968971778873498</v>
      </c>
      <c r="K317" s="17">
        <v>0.32528609376637502</v>
      </c>
      <c r="L317" s="17">
        <v>0.35027907049276102</v>
      </c>
      <c r="M317" s="17">
        <v>0</v>
      </c>
      <c r="N317" s="17">
        <v>0</v>
      </c>
      <c r="O317" s="17">
        <v>0</v>
      </c>
      <c r="P317" s="17">
        <v>0.156042943965845</v>
      </c>
      <c r="Q317" s="17">
        <v>0.27575772454328201</v>
      </c>
      <c r="R317" s="17">
        <v>0</v>
      </c>
      <c r="S317" s="17">
        <v>0</v>
      </c>
      <c r="T317" s="17">
        <v>0</v>
      </c>
      <c r="U317" s="17">
        <v>0</v>
      </c>
      <c r="V317" s="17">
        <v>0.10382180374387601</v>
      </c>
      <c r="W317" s="17">
        <v>0.11483128338613301</v>
      </c>
      <c r="X317" s="17">
        <v>0</v>
      </c>
      <c r="Y317" s="17">
        <v>0</v>
      </c>
      <c r="Z317" s="17">
        <v>7.8480837486598707E-3</v>
      </c>
      <c r="AA317" s="17">
        <v>0</v>
      </c>
      <c r="AB317" s="17">
        <v>0</v>
      </c>
      <c r="AC317" s="17">
        <v>0</v>
      </c>
      <c r="AE317">
        <f t="array" ref="AE317">EXP(SUMPRODUCT(--B317:AC317,TRANSPOSE('Cost regression results'!$H$3:$H$30)))</f>
        <v>2506.0311653766089</v>
      </c>
    </row>
    <row r="318" spans="1:31" x14ac:dyDescent="0.3">
      <c r="A318">
        <v>317</v>
      </c>
      <c r="B318" s="17">
        <v>7.8226776801133404</v>
      </c>
      <c r="C318" s="17">
        <v>0</v>
      </c>
      <c r="D318" s="17">
        <v>0</v>
      </c>
      <c r="E318" s="17">
        <v>0.29153117613458801</v>
      </c>
      <c r="F318" s="17">
        <v>0.28896981364277302</v>
      </c>
      <c r="G318" s="17">
        <v>1.33880167781426</v>
      </c>
      <c r="H318" s="17">
        <v>0.20313985755637301</v>
      </c>
      <c r="I318" s="17">
        <v>-0.142111279771093</v>
      </c>
      <c r="J318" s="17">
        <v>0.61703347455815305</v>
      </c>
      <c r="K318" s="17">
        <v>0.37882338867897503</v>
      </c>
      <c r="L318" s="17">
        <v>0.33146991111274099</v>
      </c>
      <c r="M318" s="17">
        <v>0</v>
      </c>
      <c r="N318" s="17">
        <v>0</v>
      </c>
      <c r="O318" s="17">
        <v>0</v>
      </c>
      <c r="P318" s="17">
        <v>0.31990376263710801</v>
      </c>
      <c r="Q318" s="17">
        <v>0.25666509105449198</v>
      </c>
      <c r="R318" s="17">
        <v>0</v>
      </c>
      <c r="S318" s="17">
        <v>0</v>
      </c>
      <c r="T318" s="17">
        <v>0</v>
      </c>
      <c r="U318" s="17">
        <v>0</v>
      </c>
      <c r="V318" s="17">
        <v>0.10963738498933701</v>
      </c>
      <c r="W318" s="17">
        <v>0.336658957036573</v>
      </c>
      <c r="X318" s="17">
        <v>0</v>
      </c>
      <c r="Y318" s="17">
        <v>0</v>
      </c>
      <c r="Z318" s="17">
        <v>3.7334001105426701E-3</v>
      </c>
      <c r="AA318" s="17">
        <v>0</v>
      </c>
      <c r="AB318" s="17">
        <v>0</v>
      </c>
      <c r="AC318" s="17">
        <v>0</v>
      </c>
      <c r="AE318">
        <f t="array" ref="AE318">EXP(SUMPRODUCT(--B318:AC318,TRANSPOSE('Cost regression results'!$H$3:$H$30)))</f>
        <v>2490.0655141991015</v>
      </c>
    </row>
    <row r="319" spans="1:31" x14ac:dyDescent="0.3">
      <c r="A319">
        <v>318</v>
      </c>
      <c r="B319" s="17">
        <v>7.8151299158871099</v>
      </c>
      <c r="C319" s="17">
        <v>0</v>
      </c>
      <c r="D319" s="17">
        <v>0</v>
      </c>
      <c r="E319" s="17">
        <v>0.32362092134717202</v>
      </c>
      <c r="F319" s="17">
        <v>0.36084878604550502</v>
      </c>
      <c r="G319" s="17">
        <v>1.4262813411917299</v>
      </c>
      <c r="H319" s="17">
        <v>0.25568012589031602</v>
      </c>
      <c r="I319" s="17">
        <v>-0.26924724306262499</v>
      </c>
      <c r="J319" s="17">
        <v>0.68364123281408395</v>
      </c>
      <c r="K319" s="17">
        <v>0.36777976885115798</v>
      </c>
      <c r="L319" s="17">
        <v>0.31701215770680702</v>
      </c>
      <c r="M319" s="17">
        <v>0</v>
      </c>
      <c r="N319" s="17">
        <v>0</v>
      </c>
      <c r="O319" s="17">
        <v>0</v>
      </c>
      <c r="P319" s="17">
        <v>0.42910486212520899</v>
      </c>
      <c r="Q319" s="17">
        <v>0.19661524296762201</v>
      </c>
      <c r="R319" s="17">
        <v>0</v>
      </c>
      <c r="S319" s="17">
        <v>0</v>
      </c>
      <c r="T319" s="17">
        <v>0</v>
      </c>
      <c r="U319" s="17">
        <v>0</v>
      </c>
      <c r="V319" s="17">
        <v>0.13409940081098001</v>
      </c>
      <c r="W319" s="17">
        <v>0.22976353947744901</v>
      </c>
      <c r="X319" s="17">
        <v>0</v>
      </c>
      <c r="Y319" s="17">
        <v>0</v>
      </c>
      <c r="Z319" s="17">
        <v>7.7319816707863203E-3</v>
      </c>
      <c r="AA319" s="17">
        <v>0</v>
      </c>
      <c r="AB319" s="17">
        <v>0</v>
      </c>
      <c r="AC319" s="17">
        <v>0</v>
      </c>
      <c r="AE319">
        <f t="array" ref="AE319">EXP(SUMPRODUCT(--B319:AC319,TRANSPOSE('Cost regression results'!$H$3:$H$30)))</f>
        <v>2464.434205067289</v>
      </c>
    </row>
    <row r="320" spans="1:31" x14ac:dyDescent="0.3">
      <c r="A320">
        <v>319</v>
      </c>
      <c r="B320" s="17">
        <v>7.7663508819524303</v>
      </c>
      <c r="C320" s="17">
        <v>0</v>
      </c>
      <c r="D320" s="17">
        <v>0</v>
      </c>
      <c r="E320" s="17">
        <v>0.55568993100138897</v>
      </c>
      <c r="F320" s="17">
        <v>0.247305770058244</v>
      </c>
      <c r="G320" s="17">
        <v>1.37441327412994</v>
      </c>
      <c r="H320" s="17">
        <v>0.25415081311879301</v>
      </c>
      <c r="I320" s="17">
        <v>-0.102375508422162</v>
      </c>
      <c r="J320" s="17">
        <v>0.67682393799590401</v>
      </c>
      <c r="K320" s="17">
        <v>0.39441659413241797</v>
      </c>
      <c r="L320" s="17">
        <v>0.41348598963295102</v>
      </c>
      <c r="M320" s="17">
        <v>0</v>
      </c>
      <c r="N320" s="17">
        <v>0</v>
      </c>
      <c r="O320" s="17">
        <v>0</v>
      </c>
      <c r="P320" s="17">
        <v>0.421942376744116</v>
      </c>
      <c r="Q320" s="17">
        <v>0.24163516988278699</v>
      </c>
      <c r="R320" s="17">
        <v>0</v>
      </c>
      <c r="S320" s="17">
        <v>0</v>
      </c>
      <c r="T320" s="17">
        <v>0</v>
      </c>
      <c r="U320" s="17">
        <v>0</v>
      </c>
      <c r="V320" s="17">
        <v>0.17436227836234899</v>
      </c>
      <c r="W320" s="17">
        <v>0.36482835017283899</v>
      </c>
      <c r="X320" s="17">
        <v>0</v>
      </c>
      <c r="Y320" s="17">
        <v>0</v>
      </c>
      <c r="Z320" s="17">
        <v>5.70810878210552E-3</v>
      </c>
      <c r="AA320" s="17">
        <v>0</v>
      </c>
      <c r="AB320" s="17">
        <v>0</v>
      </c>
      <c r="AC320" s="17">
        <v>0</v>
      </c>
      <c r="AE320">
        <f t="array" ref="AE320">EXP(SUMPRODUCT(--B320:AC320,TRANSPOSE('Cost regression results'!$H$3:$H$30)))</f>
        <v>2350.4338469094155</v>
      </c>
    </row>
    <row r="321" spans="1:31" x14ac:dyDescent="0.3">
      <c r="A321">
        <v>320</v>
      </c>
      <c r="B321" s="17">
        <v>7.87738375428507</v>
      </c>
      <c r="C321" s="17">
        <v>0</v>
      </c>
      <c r="D321" s="17">
        <v>0</v>
      </c>
      <c r="E321" s="17">
        <v>0.39649000912122501</v>
      </c>
      <c r="F321" s="17">
        <v>0.32777257731050802</v>
      </c>
      <c r="G321" s="17">
        <v>1.4355666917813199</v>
      </c>
      <c r="H321" s="17">
        <v>0.281339333595581</v>
      </c>
      <c r="I321" s="17">
        <v>-0.262308889197994</v>
      </c>
      <c r="J321" s="17">
        <v>0.74055019199748595</v>
      </c>
      <c r="K321" s="17">
        <v>0.37441767474244803</v>
      </c>
      <c r="L321" s="17">
        <v>0.410973119199676</v>
      </c>
      <c r="M321" s="17">
        <v>0</v>
      </c>
      <c r="N321" s="17">
        <v>0</v>
      </c>
      <c r="O321" s="17">
        <v>0</v>
      </c>
      <c r="P321" s="17">
        <v>0.13345865821101499</v>
      </c>
      <c r="Q321" s="17">
        <v>0.212898475798002</v>
      </c>
      <c r="R321" s="17">
        <v>0</v>
      </c>
      <c r="S321" s="17">
        <v>0</v>
      </c>
      <c r="T321" s="17">
        <v>0</v>
      </c>
      <c r="U321" s="17">
        <v>0</v>
      </c>
      <c r="V321" s="17">
        <v>9.6256937993335207E-2</v>
      </c>
      <c r="W321" s="17">
        <v>0.16064693761329599</v>
      </c>
      <c r="X321" s="17">
        <v>0</v>
      </c>
      <c r="Y321" s="17">
        <v>0</v>
      </c>
      <c r="Z321" s="17">
        <v>7.2806545222581301E-3</v>
      </c>
      <c r="AA321" s="17">
        <v>0</v>
      </c>
      <c r="AB321" s="17">
        <v>0</v>
      </c>
      <c r="AC321" s="17">
        <v>0</v>
      </c>
      <c r="AE321">
        <f t="array" ref="AE321">EXP(SUMPRODUCT(--B321:AC321,TRANSPOSE('Cost regression results'!$H$3:$H$30)))</f>
        <v>2623.5595882131183</v>
      </c>
    </row>
    <row r="322" spans="1:31" x14ac:dyDescent="0.3">
      <c r="A322">
        <v>321</v>
      </c>
      <c r="B322" s="17">
        <v>7.7805904569030799</v>
      </c>
      <c r="C322" s="17">
        <v>0</v>
      </c>
      <c r="D322" s="17">
        <v>0</v>
      </c>
      <c r="E322" s="17">
        <v>0.435281338399442</v>
      </c>
      <c r="F322" s="17">
        <v>0.33494463278287101</v>
      </c>
      <c r="G322" s="17">
        <v>1.40328454537054</v>
      </c>
      <c r="H322" s="17">
        <v>0.226406462729559</v>
      </c>
      <c r="I322" s="17">
        <v>-0.209264984428879</v>
      </c>
      <c r="J322" s="17">
        <v>0.72635660926697199</v>
      </c>
      <c r="K322" s="17">
        <v>0.45355973105637198</v>
      </c>
      <c r="L322" s="17">
        <v>0.28957327302650898</v>
      </c>
      <c r="M322" s="17">
        <v>0</v>
      </c>
      <c r="N322" s="17">
        <v>0</v>
      </c>
      <c r="O322" s="17">
        <v>0</v>
      </c>
      <c r="P322" s="17">
        <v>0.44515347424273799</v>
      </c>
      <c r="Q322" s="17">
        <v>0.22263004408120399</v>
      </c>
      <c r="R322" s="17">
        <v>0</v>
      </c>
      <c r="S322" s="17">
        <v>0</v>
      </c>
      <c r="T322" s="17">
        <v>0</v>
      </c>
      <c r="U322" s="17">
        <v>0</v>
      </c>
      <c r="V322" s="17">
        <v>0.11650010365287899</v>
      </c>
      <c r="W322" s="17">
        <v>0.24168592571554401</v>
      </c>
      <c r="X322" s="17">
        <v>0</v>
      </c>
      <c r="Y322" s="17">
        <v>0</v>
      </c>
      <c r="Z322" s="17">
        <v>6.2513920937454304E-3</v>
      </c>
      <c r="AA322" s="17">
        <v>0</v>
      </c>
      <c r="AB322" s="17">
        <v>0</v>
      </c>
      <c r="AC322" s="17">
        <v>0</v>
      </c>
      <c r="AE322">
        <f t="array" ref="AE322">EXP(SUMPRODUCT(--B322:AC322,TRANSPOSE('Cost regression results'!$H$3:$H$30)))</f>
        <v>2383.2359414016973</v>
      </c>
    </row>
    <row r="323" spans="1:31" x14ac:dyDescent="0.3">
      <c r="A323">
        <v>322</v>
      </c>
      <c r="B323" s="17">
        <v>7.79997114448412</v>
      </c>
      <c r="C323" s="17">
        <v>0</v>
      </c>
      <c r="D323" s="17">
        <v>0</v>
      </c>
      <c r="E323" s="17">
        <v>0.32313338142464398</v>
      </c>
      <c r="F323" s="17">
        <v>0.26518134133690702</v>
      </c>
      <c r="G323" s="17">
        <v>1.41874719531403</v>
      </c>
      <c r="H323" s="17">
        <v>0.27737293273594499</v>
      </c>
      <c r="I323" s="17">
        <v>-0.20632808110012699</v>
      </c>
      <c r="J323" s="17">
        <v>0.66654034366144599</v>
      </c>
      <c r="K323" s="17">
        <v>0.35067588819923501</v>
      </c>
      <c r="L323" s="17">
        <v>0.27708430879708001</v>
      </c>
      <c r="M323" s="17">
        <v>0</v>
      </c>
      <c r="N323" s="17">
        <v>0</v>
      </c>
      <c r="O323" s="17">
        <v>0</v>
      </c>
      <c r="P323" s="17">
        <v>0.46870040286252701</v>
      </c>
      <c r="Q323" s="17">
        <v>0.238335502284069</v>
      </c>
      <c r="R323" s="17">
        <v>0</v>
      </c>
      <c r="S323" s="17">
        <v>0</v>
      </c>
      <c r="T323" s="17">
        <v>0</v>
      </c>
      <c r="U323" s="17">
        <v>0</v>
      </c>
      <c r="V323" s="17">
        <v>0.14014508447650501</v>
      </c>
      <c r="W323" s="17">
        <v>0.248551795354539</v>
      </c>
      <c r="X323" s="17">
        <v>0</v>
      </c>
      <c r="Y323" s="17">
        <v>0</v>
      </c>
      <c r="Z323" s="17">
        <v>8.0554539570710706E-3</v>
      </c>
      <c r="AA323" s="17">
        <v>0</v>
      </c>
      <c r="AB323" s="17">
        <v>0</v>
      </c>
      <c r="AC323" s="17">
        <v>0</v>
      </c>
      <c r="AE323">
        <f t="array" ref="AE323">EXP(SUMPRODUCT(--B323:AC323,TRANSPOSE('Cost regression results'!$H$3:$H$30)))</f>
        <v>2426.8085681869052</v>
      </c>
    </row>
    <row r="324" spans="1:31" x14ac:dyDescent="0.3">
      <c r="A324">
        <v>323</v>
      </c>
      <c r="B324" s="17">
        <v>7.8663642628431596</v>
      </c>
      <c r="C324" s="17">
        <v>0</v>
      </c>
      <c r="D324" s="17">
        <v>0</v>
      </c>
      <c r="E324" s="17">
        <v>0.40046723608437301</v>
      </c>
      <c r="F324" s="17">
        <v>0.36897509160137099</v>
      </c>
      <c r="G324" s="17">
        <v>1.3525518723127601</v>
      </c>
      <c r="H324" s="17">
        <v>0.25440645815394097</v>
      </c>
      <c r="I324" s="17">
        <v>-0.22820807657994799</v>
      </c>
      <c r="J324" s="17">
        <v>0.741957904539153</v>
      </c>
      <c r="K324" s="17">
        <v>0.31000343797167901</v>
      </c>
      <c r="L324" s="17">
        <v>0.31264178113358199</v>
      </c>
      <c r="M324" s="17">
        <v>0</v>
      </c>
      <c r="N324" s="17">
        <v>0</v>
      </c>
      <c r="O324" s="17">
        <v>0</v>
      </c>
      <c r="P324" s="17">
        <v>0.30834967208865199</v>
      </c>
      <c r="Q324" s="17">
        <v>0.23331485743384001</v>
      </c>
      <c r="R324" s="17">
        <v>0</v>
      </c>
      <c r="S324" s="17">
        <v>0</v>
      </c>
      <c r="T324" s="17">
        <v>0</v>
      </c>
      <c r="U324" s="17">
        <v>0</v>
      </c>
      <c r="V324" s="17">
        <v>4.97895631854227E-2</v>
      </c>
      <c r="W324" s="17">
        <v>0.238605369681057</v>
      </c>
      <c r="X324" s="17">
        <v>0</v>
      </c>
      <c r="Y324" s="17">
        <v>0</v>
      </c>
      <c r="Z324" s="17">
        <v>8.9384688393321799E-3</v>
      </c>
      <c r="AA324" s="17">
        <v>0</v>
      </c>
      <c r="AB324" s="17">
        <v>0</v>
      </c>
      <c r="AC324" s="17">
        <v>0</v>
      </c>
      <c r="AE324">
        <f t="array" ref="AE324">EXP(SUMPRODUCT(--B324:AC324,TRANSPOSE('Cost regression results'!$H$3:$H$30)))</f>
        <v>2591.7985502882534</v>
      </c>
    </row>
    <row r="325" spans="1:31" x14ac:dyDescent="0.3">
      <c r="A325">
        <v>324</v>
      </c>
      <c r="B325" s="17">
        <v>7.8235787272854704</v>
      </c>
      <c r="C325" s="17">
        <v>0</v>
      </c>
      <c r="D325" s="17">
        <v>0</v>
      </c>
      <c r="E325" s="17">
        <v>0.36136161657176502</v>
      </c>
      <c r="F325" s="17">
        <v>0.44187266158959598</v>
      </c>
      <c r="G325" s="17">
        <v>1.4072818394023301</v>
      </c>
      <c r="H325" s="17">
        <v>0.23758288594369201</v>
      </c>
      <c r="I325" s="17">
        <v>-0.32787881939595998</v>
      </c>
      <c r="J325" s="17">
        <v>0.675748656557003</v>
      </c>
      <c r="K325" s="17">
        <v>0.28878566739904599</v>
      </c>
      <c r="L325" s="17">
        <v>0.31410400896266899</v>
      </c>
      <c r="M325" s="17">
        <v>0</v>
      </c>
      <c r="N325" s="17">
        <v>0</v>
      </c>
      <c r="O325" s="17">
        <v>0</v>
      </c>
      <c r="P325" s="17">
        <v>0.207703043856695</v>
      </c>
      <c r="Q325" s="17">
        <v>0.20946017867714301</v>
      </c>
      <c r="R325" s="17">
        <v>0</v>
      </c>
      <c r="S325" s="17">
        <v>0</v>
      </c>
      <c r="T325" s="17">
        <v>0</v>
      </c>
      <c r="U325" s="17">
        <v>0</v>
      </c>
      <c r="V325" s="17">
        <v>8.2446779955549707E-2</v>
      </c>
      <c r="W325" s="17">
        <v>0.235418955127111</v>
      </c>
      <c r="X325" s="17">
        <v>0</v>
      </c>
      <c r="Y325" s="17">
        <v>0</v>
      </c>
      <c r="Z325" s="17">
        <v>8.2423815599045793E-3</v>
      </c>
      <c r="AA325" s="17">
        <v>0</v>
      </c>
      <c r="AB325" s="17">
        <v>0</v>
      </c>
      <c r="AC325" s="17">
        <v>0</v>
      </c>
      <c r="AE325">
        <f t="array" ref="AE325">EXP(SUMPRODUCT(--B325:AC325,TRANSPOSE('Cost regression results'!$H$3:$H$30)))</f>
        <v>2484.4561468530846</v>
      </c>
    </row>
    <row r="326" spans="1:31" x14ac:dyDescent="0.3">
      <c r="A326">
        <v>325</v>
      </c>
      <c r="B326" s="17">
        <v>7.88415203915714</v>
      </c>
      <c r="C326" s="17">
        <v>0</v>
      </c>
      <c r="D326" s="17">
        <v>0</v>
      </c>
      <c r="E326" s="17">
        <v>0.35103046895824802</v>
      </c>
      <c r="F326" s="17">
        <v>0.275543053842284</v>
      </c>
      <c r="G326" s="17">
        <v>1.27813747097411</v>
      </c>
      <c r="H326" s="17">
        <v>0.224082122943351</v>
      </c>
      <c r="I326" s="17">
        <v>-0.13315906605583</v>
      </c>
      <c r="J326" s="17">
        <v>0.69811838446053298</v>
      </c>
      <c r="K326" s="17">
        <v>0.287877883295383</v>
      </c>
      <c r="L326" s="17">
        <v>0.33508980007441902</v>
      </c>
      <c r="M326" s="17">
        <v>0</v>
      </c>
      <c r="N326" s="17">
        <v>0</v>
      </c>
      <c r="O326" s="17">
        <v>0</v>
      </c>
      <c r="P326" s="17">
        <v>0.26351123532065002</v>
      </c>
      <c r="Q326" s="17">
        <v>0.27935459077613001</v>
      </c>
      <c r="R326" s="17">
        <v>0</v>
      </c>
      <c r="S326" s="17">
        <v>0</v>
      </c>
      <c r="T326" s="17">
        <v>0</v>
      </c>
      <c r="U326" s="17">
        <v>0</v>
      </c>
      <c r="V326" s="17">
        <v>6.5833472225317102E-2</v>
      </c>
      <c r="W326" s="17">
        <v>0.201341096828936</v>
      </c>
      <c r="X326" s="17">
        <v>0</v>
      </c>
      <c r="Y326" s="17">
        <v>0</v>
      </c>
      <c r="Z326" s="17">
        <v>6.7791320167033499E-3</v>
      </c>
      <c r="AA326" s="17">
        <v>0</v>
      </c>
      <c r="AB326" s="17">
        <v>0</v>
      </c>
      <c r="AC326" s="17">
        <v>0</v>
      </c>
      <c r="AE326">
        <f t="array" ref="AE326">EXP(SUMPRODUCT(--B326:AC326,TRANSPOSE('Cost regression results'!$H$3:$H$30)))</f>
        <v>2642.3042746341644</v>
      </c>
    </row>
    <row r="327" spans="1:31" x14ac:dyDescent="0.3">
      <c r="A327">
        <v>326</v>
      </c>
      <c r="B327" s="17">
        <v>7.7965915076597998</v>
      </c>
      <c r="C327" s="17">
        <v>0</v>
      </c>
      <c r="D327" s="17">
        <v>0</v>
      </c>
      <c r="E327" s="17">
        <v>0.248427804472066</v>
      </c>
      <c r="F327" s="17">
        <v>0.37249422141052702</v>
      </c>
      <c r="G327" s="17">
        <v>1.31650330043112</v>
      </c>
      <c r="H327" s="17">
        <v>0.22463924126055401</v>
      </c>
      <c r="I327" s="17">
        <v>-0.21059031315837301</v>
      </c>
      <c r="J327" s="17">
        <v>0.67594049688994196</v>
      </c>
      <c r="K327" s="17">
        <v>0.40404473865549501</v>
      </c>
      <c r="L327" s="17">
        <v>0.349321826586658</v>
      </c>
      <c r="M327" s="17">
        <v>0</v>
      </c>
      <c r="N327" s="17">
        <v>0</v>
      </c>
      <c r="O327" s="17">
        <v>0</v>
      </c>
      <c r="P327" s="17">
        <v>0.42330489796163001</v>
      </c>
      <c r="Q327" s="17">
        <v>0.23721303097462501</v>
      </c>
      <c r="R327" s="17">
        <v>0</v>
      </c>
      <c r="S327" s="17">
        <v>0</v>
      </c>
      <c r="T327" s="17">
        <v>0</v>
      </c>
      <c r="U327" s="17">
        <v>0</v>
      </c>
      <c r="V327" s="17">
        <v>0.13760083647885299</v>
      </c>
      <c r="W327" s="17">
        <v>0.297466550683054</v>
      </c>
      <c r="X327" s="17">
        <v>0</v>
      </c>
      <c r="Y327" s="17">
        <v>0</v>
      </c>
      <c r="Z327" s="17">
        <v>4.4767083572556801E-3</v>
      </c>
      <c r="AA327" s="17">
        <v>0</v>
      </c>
      <c r="AB327" s="17">
        <v>0</v>
      </c>
      <c r="AC327" s="17">
        <v>0</v>
      </c>
      <c r="AE327">
        <f t="array" ref="AE327">EXP(SUMPRODUCT(--B327:AC327,TRANSPOSE('Cost regression results'!$H$3:$H$30)))</f>
        <v>2424.6872156361883</v>
      </c>
    </row>
    <row r="328" spans="1:31" x14ac:dyDescent="0.3">
      <c r="A328">
        <v>327</v>
      </c>
      <c r="B328" s="17">
        <v>7.8250166033895496</v>
      </c>
      <c r="C328" s="17">
        <v>0</v>
      </c>
      <c r="D328" s="17">
        <v>0</v>
      </c>
      <c r="E328" s="17">
        <v>0.26777219551040599</v>
      </c>
      <c r="F328" s="17">
        <v>0.33695035906495702</v>
      </c>
      <c r="G328" s="17">
        <v>1.39132025350611</v>
      </c>
      <c r="H328" s="17">
        <v>0.24036430803939099</v>
      </c>
      <c r="I328" s="17">
        <v>-0.29530889160005902</v>
      </c>
      <c r="J328" s="17">
        <v>0.74721286395083997</v>
      </c>
      <c r="K328" s="17">
        <v>0.31186919112128297</v>
      </c>
      <c r="L328" s="17">
        <v>0.37876850441840398</v>
      </c>
      <c r="M328" s="17">
        <v>0</v>
      </c>
      <c r="N328" s="17">
        <v>0</v>
      </c>
      <c r="O328" s="17">
        <v>0</v>
      </c>
      <c r="P328" s="17">
        <v>0.239789097344665</v>
      </c>
      <c r="Q328" s="17">
        <v>0.22095128047578</v>
      </c>
      <c r="R328" s="17">
        <v>0</v>
      </c>
      <c r="S328" s="17">
        <v>0</v>
      </c>
      <c r="T328" s="17">
        <v>0</v>
      </c>
      <c r="U328" s="17">
        <v>0</v>
      </c>
      <c r="V328" s="17">
        <v>8.9324048980865697E-2</v>
      </c>
      <c r="W328" s="17">
        <v>0.24365992645964099</v>
      </c>
      <c r="X328" s="17">
        <v>0</v>
      </c>
      <c r="Y328" s="17">
        <v>0</v>
      </c>
      <c r="Z328" s="17">
        <v>8.1348067522190193E-3</v>
      </c>
      <c r="AA328" s="17">
        <v>0</v>
      </c>
      <c r="AB328" s="17">
        <v>0</v>
      </c>
      <c r="AC328" s="17">
        <v>0</v>
      </c>
      <c r="AE328">
        <f t="array" ref="AE328">EXP(SUMPRODUCT(--B328:AC328,TRANSPOSE('Cost regression results'!$H$3:$H$30)))</f>
        <v>2488.2184181789275</v>
      </c>
    </row>
    <row r="329" spans="1:31" x14ac:dyDescent="0.3">
      <c r="A329">
        <v>328</v>
      </c>
      <c r="B329" s="17">
        <v>7.85111024283571</v>
      </c>
      <c r="C329" s="17">
        <v>0</v>
      </c>
      <c r="D329" s="17">
        <v>0</v>
      </c>
      <c r="E329" s="17">
        <v>0.37910957967012698</v>
      </c>
      <c r="F329" s="17">
        <v>0.344542214530633</v>
      </c>
      <c r="G329" s="17">
        <v>1.3276216541486501</v>
      </c>
      <c r="H329" s="17">
        <v>0.209805169165514</v>
      </c>
      <c r="I329" s="17">
        <v>-0.19240646071776499</v>
      </c>
      <c r="J329" s="17">
        <v>0.75713691657263504</v>
      </c>
      <c r="K329" s="17">
        <v>0.31417377617616399</v>
      </c>
      <c r="L329" s="17">
        <v>0.25998333233619297</v>
      </c>
      <c r="M329" s="17">
        <v>0</v>
      </c>
      <c r="N329" s="17">
        <v>0</v>
      </c>
      <c r="O329" s="17">
        <v>0</v>
      </c>
      <c r="P329" s="17">
        <v>0.37392650805873001</v>
      </c>
      <c r="Q329" s="17">
        <v>0.27281550053282999</v>
      </c>
      <c r="R329" s="17">
        <v>0</v>
      </c>
      <c r="S329" s="17">
        <v>0</v>
      </c>
      <c r="T329" s="17">
        <v>0</v>
      </c>
      <c r="U329" s="17">
        <v>0</v>
      </c>
      <c r="V329" s="17">
        <v>8.0758265583220801E-2</v>
      </c>
      <c r="W329" s="17">
        <v>0.29238070024676599</v>
      </c>
      <c r="X329" s="17">
        <v>0</v>
      </c>
      <c r="Y329" s="17">
        <v>0</v>
      </c>
      <c r="Z329" s="17">
        <v>3.67724846535394E-3</v>
      </c>
      <c r="AA329" s="17">
        <v>0</v>
      </c>
      <c r="AB329" s="17">
        <v>0</v>
      </c>
      <c r="AC329" s="17">
        <v>0</v>
      </c>
      <c r="AE329">
        <f t="array" ref="AE329">EXP(SUMPRODUCT(--B329:AC329,TRANSPOSE('Cost regression results'!$H$3:$H$30)))</f>
        <v>2561.9812627618294</v>
      </c>
    </row>
    <row r="330" spans="1:31" x14ac:dyDescent="0.3">
      <c r="A330">
        <v>329</v>
      </c>
      <c r="B330" s="17">
        <v>7.7994309869148699</v>
      </c>
      <c r="C330" s="17">
        <v>0</v>
      </c>
      <c r="D330" s="17">
        <v>0</v>
      </c>
      <c r="E330" s="17">
        <v>0.49598488439045801</v>
      </c>
      <c r="F330" s="17">
        <v>0.36915276510632999</v>
      </c>
      <c r="G330" s="17">
        <v>1.2943197226813099</v>
      </c>
      <c r="H330" s="17">
        <v>0.22639044750911699</v>
      </c>
      <c r="I330" s="17">
        <v>-0.15632105763203299</v>
      </c>
      <c r="J330" s="17">
        <v>0.709202489998359</v>
      </c>
      <c r="K330" s="17">
        <v>0.42680231816643699</v>
      </c>
      <c r="L330" s="17">
        <v>0.38850611401681201</v>
      </c>
      <c r="M330" s="17">
        <v>0</v>
      </c>
      <c r="N330" s="17">
        <v>0</v>
      </c>
      <c r="O330" s="17">
        <v>0</v>
      </c>
      <c r="P330" s="17">
        <v>0.17355137584974201</v>
      </c>
      <c r="Q330" s="17">
        <v>0.24389659668490499</v>
      </c>
      <c r="R330" s="17">
        <v>0</v>
      </c>
      <c r="S330" s="17">
        <v>0</v>
      </c>
      <c r="T330" s="17">
        <v>0</v>
      </c>
      <c r="U330" s="17">
        <v>0</v>
      </c>
      <c r="V330" s="17">
        <v>0.11529377869258201</v>
      </c>
      <c r="W330" s="17">
        <v>0.25358617191392502</v>
      </c>
      <c r="X330" s="17">
        <v>0</v>
      </c>
      <c r="Y330" s="17">
        <v>0</v>
      </c>
      <c r="Z330" s="17">
        <v>6.37651307577425E-3</v>
      </c>
      <c r="AA330" s="17">
        <v>0</v>
      </c>
      <c r="AB330" s="17">
        <v>0</v>
      </c>
      <c r="AC330" s="17">
        <v>0</v>
      </c>
      <c r="AE330">
        <f t="array" ref="AE330">EXP(SUMPRODUCT(--B330:AC330,TRANSPOSE('Cost regression results'!$H$3:$H$30)))</f>
        <v>2428.3503263853249</v>
      </c>
    </row>
    <row r="331" spans="1:31" x14ac:dyDescent="0.3">
      <c r="A331">
        <v>330</v>
      </c>
      <c r="B331" s="17">
        <v>7.7967200681425703</v>
      </c>
      <c r="C331" s="17">
        <v>0</v>
      </c>
      <c r="D331" s="17">
        <v>0</v>
      </c>
      <c r="E331" s="17">
        <v>0.365714572227057</v>
      </c>
      <c r="F331" s="17">
        <v>0.33044159913943</v>
      </c>
      <c r="G331" s="17">
        <v>1.3630763015740199</v>
      </c>
      <c r="H331" s="17">
        <v>0.24908218095167201</v>
      </c>
      <c r="I331" s="17">
        <v>-0.14972204356647201</v>
      </c>
      <c r="J331" s="17">
        <v>0.70494180334413403</v>
      </c>
      <c r="K331" s="17">
        <v>0.40047783436067202</v>
      </c>
      <c r="L331" s="17">
        <v>0.40121731459209897</v>
      </c>
      <c r="M331" s="17">
        <v>0</v>
      </c>
      <c r="N331" s="17">
        <v>0</v>
      </c>
      <c r="O331" s="17">
        <v>0</v>
      </c>
      <c r="P331" s="17">
        <v>0.17258857146040901</v>
      </c>
      <c r="Q331" s="17">
        <v>0.25741434946865099</v>
      </c>
      <c r="R331" s="17">
        <v>0</v>
      </c>
      <c r="S331" s="17">
        <v>0</v>
      </c>
      <c r="T331" s="17">
        <v>0</v>
      </c>
      <c r="U331" s="17">
        <v>0</v>
      </c>
      <c r="V331" s="17">
        <v>0.112461102138663</v>
      </c>
      <c r="W331" s="17">
        <v>0.17468015908871301</v>
      </c>
      <c r="X331" s="17">
        <v>0</v>
      </c>
      <c r="Y331" s="17">
        <v>0</v>
      </c>
      <c r="Z331" s="17">
        <v>5.5661336790538401E-3</v>
      </c>
      <c r="AA331" s="17">
        <v>0</v>
      </c>
      <c r="AB331" s="17">
        <v>0</v>
      </c>
      <c r="AC331" s="17">
        <v>0</v>
      </c>
      <c r="AE331">
        <f t="array" ref="AE331">EXP(SUMPRODUCT(--B331:AC331,TRANSPOSE('Cost regression results'!$H$3:$H$30)))</f>
        <v>2423.1503609031442</v>
      </c>
    </row>
    <row r="332" spans="1:31" x14ac:dyDescent="0.3">
      <c r="A332">
        <v>331</v>
      </c>
      <c r="B332" s="17">
        <v>7.8349640615326903</v>
      </c>
      <c r="C332" s="17">
        <v>0</v>
      </c>
      <c r="D332" s="17">
        <v>0</v>
      </c>
      <c r="E332" s="17">
        <v>0.42107883865124002</v>
      </c>
      <c r="F332" s="17">
        <v>0.34426386541008402</v>
      </c>
      <c r="G332" s="17">
        <v>1.3266451509228401</v>
      </c>
      <c r="H332" s="17">
        <v>0.18656517575772699</v>
      </c>
      <c r="I332" s="17">
        <v>-0.24779305816862299</v>
      </c>
      <c r="J332" s="17">
        <v>0.81560343410430203</v>
      </c>
      <c r="K332" s="17">
        <v>0.28564286171053599</v>
      </c>
      <c r="L332" s="17">
        <v>0.27937023739972899</v>
      </c>
      <c r="M332" s="17">
        <v>0</v>
      </c>
      <c r="N332" s="17">
        <v>0</v>
      </c>
      <c r="O332" s="17">
        <v>0</v>
      </c>
      <c r="P332" s="17">
        <v>0.489934345297037</v>
      </c>
      <c r="Q332" s="17">
        <v>0.21270064639019801</v>
      </c>
      <c r="R332" s="17">
        <v>0</v>
      </c>
      <c r="S332" s="17">
        <v>0</v>
      </c>
      <c r="T332" s="17">
        <v>0</v>
      </c>
      <c r="U332" s="17">
        <v>0</v>
      </c>
      <c r="V332" s="17">
        <v>0.103237928773839</v>
      </c>
      <c r="W332" s="17">
        <v>0.26595743862023702</v>
      </c>
      <c r="X332" s="17">
        <v>0</v>
      </c>
      <c r="Y332" s="17">
        <v>0</v>
      </c>
      <c r="Z332" s="17">
        <v>6.7871061727428801E-3</v>
      </c>
      <c r="AA332" s="17">
        <v>0</v>
      </c>
      <c r="AB332" s="17">
        <v>0</v>
      </c>
      <c r="AC332" s="17">
        <v>0</v>
      </c>
      <c r="AE332">
        <f t="array" ref="AE332">EXP(SUMPRODUCT(--B332:AC332,TRANSPOSE('Cost regression results'!$H$3:$H$30)))</f>
        <v>2515.4653298077633</v>
      </c>
    </row>
    <row r="333" spans="1:31" x14ac:dyDescent="0.3">
      <c r="A333">
        <v>332</v>
      </c>
      <c r="B333" s="17">
        <v>7.8304467749903903</v>
      </c>
      <c r="C333" s="17">
        <v>0</v>
      </c>
      <c r="D333" s="17">
        <v>0</v>
      </c>
      <c r="E333" s="17">
        <v>0.37825869437784099</v>
      </c>
      <c r="F333" s="17">
        <v>0.24203694579527099</v>
      </c>
      <c r="G333" s="17">
        <v>1.3432583371965101</v>
      </c>
      <c r="H333" s="17">
        <v>0.27018584687807001</v>
      </c>
      <c r="I333" s="17">
        <v>-8.1953848042026795E-2</v>
      </c>
      <c r="J333" s="17">
        <v>0.79274355929170603</v>
      </c>
      <c r="K333" s="17">
        <v>0.46441344743507701</v>
      </c>
      <c r="L333" s="17">
        <v>0.33823962671941399</v>
      </c>
      <c r="M333" s="17">
        <v>0</v>
      </c>
      <c r="N333" s="17">
        <v>0</v>
      </c>
      <c r="O333" s="17">
        <v>0</v>
      </c>
      <c r="P333" s="17">
        <v>0.451265767016647</v>
      </c>
      <c r="Q333" s="17">
        <v>0.236632398538938</v>
      </c>
      <c r="R333" s="17">
        <v>0</v>
      </c>
      <c r="S333" s="17">
        <v>0</v>
      </c>
      <c r="T333" s="17">
        <v>0</v>
      </c>
      <c r="U333" s="17">
        <v>0</v>
      </c>
      <c r="V333" s="17">
        <v>7.1893021897182302E-2</v>
      </c>
      <c r="W333" s="17">
        <v>0.27624395504489602</v>
      </c>
      <c r="X333" s="17">
        <v>0</v>
      </c>
      <c r="Y333" s="17">
        <v>0</v>
      </c>
      <c r="Z333" s="17">
        <v>4.8692255156603196E-3</v>
      </c>
      <c r="AA333" s="17">
        <v>0</v>
      </c>
      <c r="AB333" s="17">
        <v>0</v>
      </c>
      <c r="AC333" s="17">
        <v>0</v>
      </c>
      <c r="AE333">
        <f t="array" ref="AE333">EXP(SUMPRODUCT(--B333:AC333,TRANSPOSE('Cost regression results'!$H$3:$H$30)))</f>
        <v>2507.4919692259045</v>
      </c>
    </row>
    <row r="334" spans="1:31" x14ac:dyDescent="0.3">
      <c r="A334">
        <v>333</v>
      </c>
      <c r="B334" s="17">
        <v>7.8193466481759399</v>
      </c>
      <c r="C334" s="17">
        <v>0</v>
      </c>
      <c r="D334" s="17">
        <v>0</v>
      </c>
      <c r="E334" s="17">
        <v>0.439156212870563</v>
      </c>
      <c r="F334" s="17">
        <v>0.29042849394915099</v>
      </c>
      <c r="G334" s="17">
        <v>1.35806799731146</v>
      </c>
      <c r="H334" s="17">
        <v>0.17430656996054</v>
      </c>
      <c r="I334" s="17">
        <v>-0.146266269065643</v>
      </c>
      <c r="J334" s="17">
        <v>0.69251545476701803</v>
      </c>
      <c r="K334" s="17">
        <v>0.39961120219021901</v>
      </c>
      <c r="L334" s="17">
        <v>0.27043930212514999</v>
      </c>
      <c r="M334" s="17">
        <v>0</v>
      </c>
      <c r="N334" s="17">
        <v>0</v>
      </c>
      <c r="O334" s="17">
        <v>0</v>
      </c>
      <c r="P334" s="17">
        <v>0.41090660549478802</v>
      </c>
      <c r="Q334" s="17">
        <v>0.172503431614033</v>
      </c>
      <c r="R334" s="17">
        <v>0</v>
      </c>
      <c r="S334" s="17">
        <v>0</v>
      </c>
      <c r="T334" s="17">
        <v>0</v>
      </c>
      <c r="U334" s="17">
        <v>0</v>
      </c>
      <c r="V334" s="17">
        <v>0.109978145598598</v>
      </c>
      <c r="W334" s="17">
        <v>0.32707494065604598</v>
      </c>
      <c r="X334" s="17">
        <v>0</v>
      </c>
      <c r="Y334" s="17">
        <v>0</v>
      </c>
      <c r="Z334" s="17">
        <v>6.1833586341482399E-3</v>
      </c>
      <c r="AA334" s="17">
        <v>0</v>
      </c>
      <c r="AB334" s="17">
        <v>0</v>
      </c>
      <c r="AC334" s="17">
        <v>0</v>
      </c>
      <c r="AE334">
        <f t="array" ref="AE334">EXP(SUMPRODUCT(--B334:AC334,TRANSPOSE('Cost regression results'!$H$3:$H$30)))</f>
        <v>2477.5322843342033</v>
      </c>
    </row>
    <row r="335" spans="1:31" x14ac:dyDescent="0.3">
      <c r="A335">
        <v>334</v>
      </c>
      <c r="B335" s="17">
        <v>7.8392568960470097</v>
      </c>
      <c r="C335" s="17">
        <v>0</v>
      </c>
      <c r="D335" s="17">
        <v>0</v>
      </c>
      <c r="E335" s="17">
        <v>0.38309969476786798</v>
      </c>
      <c r="F335" s="17">
        <v>0.43117583599585402</v>
      </c>
      <c r="G335" s="17">
        <v>1.3256900200358099</v>
      </c>
      <c r="H335" s="17">
        <v>0.24825291899294</v>
      </c>
      <c r="I335" s="17">
        <v>-0.275987890479716</v>
      </c>
      <c r="J335" s="17">
        <v>0.72404126789557699</v>
      </c>
      <c r="K335" s="17">
        <v>0.46612922566467502</v>
      </c>
      <c r="L335" s="17">
        <v>0.44292816269774998</v>
      </c>
      <c r="M335" s="17">
        <v>0</v>
      </c>
      <c r="N335" s="17">
        <v>0</v>
      </c>
      <c r="O335" s="17">
        <v>0</v>
      </c>
      <c r="P335" s="17">
        <v>0.32429356971267798</v>
      </c>
      <c r="Q335" s="17">
        <v>0.24956676930763499</v>
      </c>
      <c r="R335" s="17">
        <v>0</v>
      </c>
      <c r="S335" s="17">
        <v>0</v>
      </c>
      <c r="T335" s="17">
        <v>0</v>
      </c>
      <c r="U335" s="17">
        <v>0</v>
      </c>
      <c r="V335" s="17">
        <v>6.18012439121522E-2</v>
      </c>
      <c r="W335" s="17">
        <v>0.227488124389954</v>
      </c>
      <c r="X335" s="17">
        <v>0</v>
      </c>
      <c r="Y335" s="17">
        <v>0</v>
      </c>
      <c r="Z335" s="17">
        <v>7.2321476970377699E-3</v>
      </c>
      <c r="AA335" s="17">
        <v>0</v>
      </c>
      <c r="AB335" s="17">
        <v>0</v>
      </c>
      <c r="AC335" s="17">
        <v>0</v>
      </c>
      <c r="AE335">
        <f t="array" ref="AE335">EXP(SUMPRODUCT(--B335:AC335,TRANSPOSE('Cost regression results'!$H$3:$H$30)))</f>
        <v>2525.5001281715927</v>
      </c>
    </row>
    <row r="336" spans="1:31" x14ac:dyDescent="0.3">
      <c r="A336">
        <v>335</v>
      </c>
      <c r="B336" s="17">
        <v>7.8392052899720701</v>
      </c>
      <c r="C336" s="17">
        <v>0</v>
      </c>
      <c r="D336" s="17">
        <v>0</v>
      </c>
      <c r="E336" s="17">
        <v>0.419310505860571</v>
      </c>
      <c r="F336" s="17">
        <v>0.45845295930220098</v>
      </c>
      <c r="G336" s="17">
        <v>1.4561682957731501</v>
      </c>
      <c r="H336" s="17">
        <v>0.27279168178177399</v>
      </c>
      <c r="I336" s="17">
        <v>-0.42734992196854199</v>
      </c>
      <c r="J336" s="17">
        <v>0.77169389378032605</v>
      </c>
      <c r="K336" s="17">
        <v>0.43206235384782499</v>
      </c>
      <c r="L336" s="17">
        <v>0.201778416180492</v>
      </c>
      <c r="M336" s="17">
        <v>0</v>
      </c>
      <c r="N336" s="17">
        <v>0</v>
      </c>
      <c r="O336" s="17">
        <v>0</v>
      </c>
      <c r="P336" s="17">
        <v>0.24527595736732499</v>
      </c>
      <c r="Q336" s="17">
        <v>0.222753743640209</v>
      </c>
      <c r="R336" s="17">
        <v>0</v>
      </c>
      <c r="S336" s="17">
        <v>0</v>
      </c>
      <c r="T336" s="17">
        <v>0</v>
      </c>
      <c r="U336" s="17">
        <v>0</v>
      </c>
      <c r="V336" s="17">
        <v>8.6757028873770001E-2</v>
      </c>
      <c r="W336" s="17">
        <v>0.21919089597362301</v>
      </c>
      <c r="X336" s="17">
        <v>0</v>
      </c>
      <c r="Y336" s="17">
        <v>0</v>
      </c>
      <c r="Z336" s="17">
        <v>8.2475626953278803E-3</v>
      </c>
      <c r="AA336" s="17">
        <v>0</v>
      </c>
      <c r="AB336" s="17">
        <v>0</v>
      </c>
      <c r="AC336" s="17">
        <v>0</v>
      </c>
      <c r="AE336">
        <f t="array" ref="AE336">EXP(SUMPRODUCT(--B336:AC336,TRANSPOSE('Cost regression results'!$H$3:$H$30)))</f>
        <v>2523.5754293120235</v>
      </c>
    </row>
    <row r="337" spans="1:31" x14ac:dyDescent="0.3">
      <c r="A337">
        <v>336</v>
      </c>
      <c r="B337" s="17">
        <v>7.8051298495362396</v>
      </c>
      <c r="C337" s="17">
        <v>0</v>
      </c>
      <c r="D337" s="17">
        <v>0</v>
      </c>
      <c r="E337" s="17">
        <v>0.29980196759099298</v>
      </c>
      <c r="F337" s="17">
        <v>0.34969844148079998</v>
      </c>
      <c r="G337" s="17">
        <v>1.31098704926301</v>
      </c>
      <c r="H337" s="17">
        <v>0.21627274049758699</v>
      </c>
      <c r="I337" s="17">
        <v>-0.18132042579250701</v>
      </c>
      <c r="J337" s="17">
        <v>0.70422449185492397</v>
      </c>
      <c r="K337" s="17">
        <v>0.45289658047716003</v>
      </c>
      <c r="L337" s="17">
        <v>0.38661565510682799</v>
      </c>
      <c r="M337" s="17">
        <v>0</v>
      </c>
      <c r="N337" s="17">
        <v>0</v>
      </c>
      <c r="O337" s="17">
        <v>0</v>
      </c>
      <c r="P337" s="17">
        <v>0.24731627915333701</v>
      </c>
      <c r="Q337" s="17">
        <v>0.26341791947604598</v>
      </c>
      <c r="R337" s="17">
        <v>0</v>
      </c>
      <c r="S337" s="17">
        <v>0</v>
      </c>
      <c r="T337" s="17">
        <v>0</v>
      </c>
      <c r="U337" s="17">
        <v>0</v>
      </c>
      <c r="V337" s="17">
        <v>0.126172614540353</v>
      </c>
      <c r="W337" s="17">
        <v>0.23851315446223501</v>
      </c>
      <c r="X337" s="17">
        <v>0</v>
      </c>
      <c r="Y337" s="17">
        <v>0</v>
      </c>
      <c r="Z337" s="17">
        <v>5.0505547979170897E-3</v>
      </c>
      <c r="AA337" s="17">
        <v>0</v>
      </c>
      <c r="AB337" s="17">
        <v>0</v>
      </c>
      <c r="AC337" s="17">
        <v>0</v>
      </c>
      <c r="AE337">
        <f t="array" ref="AE337">EXP(SUMPRODUCT(--B337:AC337,TRANSPOSE('Cost regression results'!$H$3:$H$30)))</f>
        <v>2444.4965267566363</v>
      </c>
    </row>
    <row r="338" spans="1:31" x14ac:dyDescent="0.3">
      <c r="A338">
        <v>337</v>
      </c>
      <c r="B338" s="17">
        <v>7.7929280091772597</v>
      </c>
      <c r="C338" s="17">
        <v>0</v>
      </c>
      <c r="D338" s="17">
        <v>0</v>
      </c>
      <c r="E338" s="17">
        <v>0.30619104812759601</v>
      </c>
      <c r="F338" s="17">
        <v>0.33123722022894903</v>
      </c>
      <c r="G338" s="17">
        <v>1.31541259333761</v>
      </c>
      <c r="H338" s="17">
        <v>0.25468817466759502</v>
      </c>
      <c r="I338" s="17">
        <v>-0.23681899243347601</v>
      </c>
      <c r="J338" s="17">
        <v>0.69515452948326895</v>
      </c>
      <c r="K338" s="17">
        <v>0.43189374058750901</v>
      </c>
      <c r="L338" s="17">
        <v>0.28374423509924501</v>
      </c>
      <c r="M338" s="17">
        <v>0</v>
      </c>
      <c r="N338" s="17">
        <v>0</v>
      </c>
      <c r="O338" s="17">
        <v>0</v>
      </c>
      <c r="P338" s="17">
        <v>0.29702276199963101</v>
      </c>
      <c r="Q338" s="17">
        <v>0.227746066658982</v>
      </c>
      <c r="R338" s="17">
        <v>0</v>
      </c>
      <c r="S338" s="17">
        <v>0</v>
      </c>
      <c r="T338" s="17">
        <v>0</v>
      </c>
      <c r="U338" s="17">
        <v>0</v>
      </c>
      <c r="V338" s="17">
        <v>0.12567379185289199</v>
      </c>
      <c r="W338" s="17">
        <v>0.285421205007375</v>
      </c>
      <c r="X338" s="17">
        <v>0</v>
      </c>
      <c r="Y338" s="17">
        <v>0</v>
      </c>
      <c r="Z338" s="17">
        <v>7.89941283083429E-3</v>
      </c>
      <c r="AA338" s="17">
        <v>0</v>
      </c>
      <c r="AB338" s="17">
        <v>0</v>
      </c>
      <c r="AC338" s="17">
        <v>0</v>
      </c>
      <c r="AE338">
        <f t="array" ref="AE338">EXP(SUMPRODUCT(--B338:AC338,TRANSPOSE('Cost regression results'!$H$3:$H$30)))</f>
        <v>2410.0395091673008</v>
      </c>
    </row>
    <row r="339" spans="1:31" x14ac:dyDescent="0.3">
      <c r="A339">
        <v>338</v>
      </c>
      <c r="B339" s="17">
        <v>7.8400707312746203</v>
      </c>
      <c r="C339" s="17">
        <v>0</v>
      </c>
      <c r="D339" s="17">
        <v>0</v>
      </c>
      <c r="E339" s="17">
        <v>0.42010530631418402</v>
      </c>
      <c r="F339" s="17">
        <v>0.27565799098050497</v>
      </c>
      <c r="G339" s="17">
        <v>1.4324965650685999</v>
      </c>
      <c r="H339" s="17">
        <v>0.261933125763609</v>
      </c>
      <c r="I339" s="17">
        <v>-0.19440178333713201</v>
      </c>
      <c r="J339" s="17">
        <v>0.69444060592955703</v>
      </c>
      <c r="K339" s="17">
        <v>0.33095914078828997</v>
      </c>
      <c r="L339" s="17">
        <v>0.382217082680194</v>
      </c>
      <c r="M339" s="17">
        <v>0</v>
      </c>
      <c r="N339" s="17">
        <v>0</v>
      </c>
      <c r="O339" s="17">
        <v>0</v>
      </c>
      <c r="P339" s="17">
        <v>0.310431392194292</v>
      </c>
      <c r="Q339" s="17">
        <v>0.195539700365814</v>
      </c>
      <c r="R339" s="17">
        <v>0</v>
      </c>
      <c r="S339" s="17">
        <v>0</v>
      </c>
      <c r="T339" s="17">
        <v>0</v>
      </c>
      <c r="U339" s="17">
        <v>0</v>
      </c>
      <c r="V339" s="17">
        <v>0.111328423476071</v>
      </c>
      <c r="W339" s="17">
        <v>0.213820581144397</v>
      </c>
      <c r="X339" s="17">
        <v>0</v>
      </c>
      <c r="Y339" s="17">
        <v>0</v>
      </c>
      <c r="Z339" s="17">
        <v>7.14746447130066E-3</v>
      </c>
      <c r="AA339" s="17">
        <v>0</v>
      </c>
      <c r="AB339" s="17">
        <v>0</v>
      </c>
      <c r="AC339" s="17">
        <v>0</v>
      </c>
      <c r="AE339">
        <f t="array" ref="AE339">EXP(SUMPRODUCT(--B339:AC339,TRANSPOSE('Cost regression results'!$H$3:$H$30)))</f>
        <v>2527.7061393003423</v>
      </c>
    </row>
    <row r="340" spans="1:31" x14ac:dyDescent="0.3">
      <c r="A340">
        <v>339</v>
      </c>
      <c r="B340" s="17">
        <v>7.79692611548748</v>
      </c>
      <c r="C340" s="17">
        <v>0</v>
      </c>
      <c r="D340" s="17">
        <v>0</v>
      </c>
      <c r="E340" s="17">
        <v>0.42988716776645403</v>
      </c>
      <c r="F340" s="17">
        <v>0.37855496462928001</v>
      </c>
      <c r="G340" s="17">
        <v>1.35215121451959</v>
      </c>
      <c r="H340" s="17">
        <v>0.24314418347479799</v>
      </c>
      <c r="I340" s="17">
        <v>-0.27733760096527299</v>
      </c>
      <c r="J340" s="17">
        <v>0.71850918380336704</v>
      </c>
      <c r="K340" s="17">
        <v>0.34488680706400399</v>
      </c>
      <c r="L340" s="17">
        <v>0.376482153113956</v>
      </c>
      <c r="M340" s="17">
        <v>0</v>
      </c>
      <c r="N340" s="17">
        <v>0</v>
      </c>
      <c r="O340" s="17">
        <v>0</v>
      </c>
      <c r="P340" s="17">
        <v>0.39318806008561802</v>
      </c>
      <c r="Q340" s="17">
        <v>0.204244881032522</v>
      </c>
      <c r="R340" s="17">
        <v>0</v>
      </c>
      <c r="S340" s="17">
        <v>0</v>
      </c>
      <c r="T340" s="17">
        <v>0</v>
      </c>
      <c r="U340" s="17">
        <v>0</v>
      </c>
      <c r="V340" s="17">
        <v>0.129368371608234</v>
      </c>
      <c r="W340" s="17">
        <v>0.24408520843447901</v>
      </c>
      <c r="X340" s="17">
        <v>0</v>
      </c>
      <c r="Y340" s="17">
        <v>0</v>
      </c>
      <c r="Z340" s="17">
        <v>3.66644285672662E-3</v>
      </c>
      <c r="AA340" s="17">
        <v>0</v>
      </c>
      <c r="AB340" s="17">
        <v>0</v>
      </c>
      <c r="AC340" s="17">
        <v>0</v>
      </c>
      <c r="AE340">
        <f t="array" ref="AE340">EXP(SUMPRODUCT(--B340:AC340,TRANSPOSE('Cost regression results'!$H$3:$H$30)))</f>
        <v>2426.8747694513499</v>
      </c>
    </row>
    <row r="341" spans="1:31" x14ac:dyDescent="0.3">
      <c r="A341">
        <v>340</v>
      </c>
      <c r="B341" s="17">
        <v>7.8402540798919196</v>
      </c>
      <c r="C341" s="17">
        <v>0</v>
      </c>
      <c r="D341" s="17">
        <v>0</v>
      </c>
      <c r="E341" s="17">
        <v>0.30834106664045002</v>
      </c>
      <c r="F341" s="17">
        <v>0.38502626109520899</v>
      </c>
      <c r="G341" s="17">
        <v>1.41676549411765</v>
      </c>
      <c r="H341" s="17">
        <v>0.27376298940094201</v>
      </c>
      <c r="I341" s="17">
        <v>-0.29823967055380002</v>
      </c>
      <c r="J341" s="17">
        <v>0.67231263157233501</v>
      </c>
      <c r="K341" s="17">
        <v>0.36255945304376802</v>
      </c>
      <c r="L341" s="17">
        <v>0.28327590575247502</v>
      </c>
      <c r="M341" s="17">
        <v>0</v>
      </c>
      <c r="N341" s="17">
        <v>0</v>
      </c>
      <c r="O341" s="17">
        <v>0</v>
      </c>
      <c r="P341" s="17">
        <v>0.41069096445810899</v>
      </c>
      <c r="Q341" s="17">
        <v>0.20987026023166999</v>
      </c>
      <c r="R341" s="17">
        <v>0</v>
      </c>
      <c r="S341" s="17">
        <v>0</v>
      </c>
      <c r="T341" s="17">
        <v>0</v>
      </c>
      <c r="U341" s="17">
        <v>0</v>
      </c>
      <c r="V341" s="17">
        <v>0.107580079194581</v>
      </c>
      <c r="W341" s="17">
        <v>0.23449336163263701</v>
      </c>
      <c r="X341" s="17">
        <v>0</v>
      </c>
      <c r="Y341" s="17">
        <v>0</v>
      </c>
      <c r="Z341" s="17">
        <v>6.1589795767008201E-3</v>
      </c>
      <c r="AA341" s="17">
        <v>0</v>
      </c>
      <c r="AB341" s="17">
        <v>0</v>
      </c>
      <c r="AC341" s="17">
        <v>0</v>
      </c>
      <c r="AE341">
        <f t="array" ref="AE341">EXP(SUMPRODUCT(--B341:AC341,TRANSPOSE('Cost regression results'!$H$3:$H$30)))</f>
        <v>2529.9195788188604</v>
      </c>
    </row>
    <row r="342" spans="1:31" x14ac:dyDescent="0.3">
      <c r="A342">
        <v>341</v>
      </c>
      <c r="B342" s="17">
        <v>7.7606368628779201</v>
      </c>
      <c r="C342" s="17">
        <v>0</v>
      </c>
      <c r="D342" s="17">
        <v>0</v>
      </c>
      <c r="E342" s="17">
        <v>0.39900042902482102</v>
      </c>
      <c r="F342" s="17">
        <v>0.32320136781174702</v>
      </c>
      <c r="G342" s="17">
        <v>1.4205963005192599</v>
      </c>
      <c r="H342" s="17">
        <v>0.26089485547149299</v>
      </c>
      <c r="I342" s="17">
        <v>-0.168551339113546</v>
      </c>
      <c r="J342" s="17">
        <v>0.85522937596457604</v>
      </c>
      <c r="K342" s="17">
        <v>0.348557247422768</v>
      </c>
      <c r="L342" s="17">
        <v>0.36028033737765502</v>
      </c>
      <c r="M342" s="17">
        <v>0</v>
      </c>
      <c r="N342" s="17">
        <v>0</v>
      </c>
      <c r="O342" s="17">
        <v>0</v>
      </c>
      <c r="P342" s="17">
        <v>0.25225624956570197</v>
      </c>
      <c r="Q342" s="17">
        <v>0.27637190671708101</v>
      </c>
      <c r="R342" s="17">
        <v>0</v>
      </c>
      <c r="S342" s="17">
        <v>0</v>
      </c>
      <c r="T342" s="17">
        <v>0</v>
      </c>
      <c r="U342" s="17">
        <v>0</v>
      </c>
      <c r="V342" s="17">
        <v>0.12140406652034</v>
      </c>
      <c r="W342" s="17">
        <v>0.26740053065747799</v>
      </c>
      <c r="X342" s="17">
        <v>0</v>
      </c>
      <c r="Y342" s="17">
        <v>0</v>
      </c>
      <c r="Z342" s="17">
        <v>7.5084290820800498E-3</v>
      </c>
      <c r="AA342" s="17">
        <v>0</v>
      </c>
      <c r="AB342" s="17">
        <v>0</v>
      </c>
      <c r="AC342" s="17">
        <v>0</v>
      </c>
      <c r="AE342">
        <f t="array" ref="AE342">EXP(SUMPRODUCT(--B342:AC342,TRANSPOSE('Cost regression results'!$H$3:$H$30)))</f>
        <v>2334.0983794123445</v>
      </c>
    </row>
    <row r="343" spans="1:31" x14ac:dyDescent="0.3">
      <c r="A343">
        <v>342</v>
      </c>
      <c r="B343" s="17">
        <v>7.8796014599336797</v>
      </c>
      <c r="C343" s="17">
        <v>0</v>
      </c>
      <c r="D343" s="17">
        <v>0</v>
      </c>
      <c r="E343" s="17">
        <v>0.38266161566899198</v>
      </c>
      <c r="F343" s="17">
        <v>0.31167070128320501</v>
      </c>
      <c r="G343" s="17">
        <v>1.26684185748587</v>
      </c>
      <c r="H343" s="17">
        <v>0.18693709598421199</v>
      </c>
      <c r="I343" s="17">
        <v>-0.10644137909357</v>
      </c>
      <c r="J343" s="17">
        <v>0.77172838944099298</v>
      </c>
      <c r="K343" s="17">
        <v>0.25701545476315302</v>
      </c>
      <c r="L343" s="17">
        <v>0.43183863394482103</v>
      </c>
      <c r="M343" s="17">
        <v>0</v>
      </c>
      <c r="N343" s="17">
        <v>0</v>
      </c>
      <c r="O343" s="17">
        <v>0</v>
      </c>
      <c r="P343" s="17">
        <v>0.42809013131361801</v>
      </c>
      <c r="Q343" s="17">
        <v>0.239779684213178</v>
      </c>
      <c r="R343" s="17">
        <v>0</v>
      </c>
      <c r="S343" s="17">
        <v>0</v>
      </c>
      <c r="T343" s="17">
        <v>0</v>
      </c>
      <c r="U343" s="17">
        <v>0</v>
      </c>
      <c r="V343" s="17">
        <v>5.7503364683282703E-2</v>
      </c>
      <c r="W343" s="17">
        <v>0.17275015500768101</v>
      </c>
      <c r="X343" s="17">
        <v>0</v>
      </c>
      <c r="Y343" s="17">
        <v>0</v>
      </c>
      <c r="Z343" s="17">
        <v>4.3301024440045603E-3</v>
      </c>
      <c r="AA343" s="17">
        <v>0</v>
      </c>
      <c r="AB343" s="17">
        <v>0</v>
      </c>
      <c r="AC343" s="17">
        <v>0</v>
      </c>
      <c r="AE343">
        <f t="array" ref="AE343">EXP(SUMPRODUCT(--B343:AC343,TRANSPOSE('Cost regression results'!$H$3:$H$30)))</f>
        <v>2634.8206344019586</v>
      </c>
    </row>
    <row r="344" spans="1:31" x14ac:dyDescent="0.3">
      <c r="A344">
        <v>343</v>
      </c>
      <c r="B344" s="17">
        <v>7.8298920770599301</v>
      </c>
      <c r="C344" s="17">
        <v>0</v>
      </c>
      <c r="D344" s="17">
        <v>0</v>
      </c>
      <c r="E344" s="17">
        <v>0.34232864169100002</v>
      </c>
      <c r="F344" s="17">
        <v>0.343550957062774</v>
      </c>
      <c r="G344" s="17">
        <v>1.3886676917310701</v>
      </c>
      <c r="H344" s="17">
        <v>0.24333088570134101</v>
      </c>
      <c r="I344" s="17">
        <v>-0.220777646551925</v>
      </c>
      <c r="J344" s="17">
        <v>0.65724219813160301</v>
      </c>
      <c r="K344" s="17">
        <v>0.40326870545496601</v>
      </c>
      <c r="L344" s="17">
        <v>0.31964592809916198</v>
      </c>
      <c r="M344" s="17">
        <v>0</v>
      </c>
      <c r="N344" s="17">
        <v>0</v>
      </c>
      <c r="O344" s="17">
        <v>0</v>
      </c>
      <c r="P344" s="17">
        <v>0.30922887115897602</v>
      </c>
      <c r="Q344" s="17">
        <v>0.223762788311345</v>
      </c>
      <c r="R344" s="17">
        <v>0</v>
      </c>
      <c r="S344" s="17">
        <v>0</v>
      </c>
      <c r="T344" s="17">
        <v>0</v>
      </c>
      <c r="U344" s="17">
        <v>0</v>
      </c>
      <c r="V344" s="17">
        <v>7.1955589552576193E-2</v>
      </c>
      <c r="W344" s="17">
        <v>0.224252503495911</v>
      </c>
      <c r="X344" s="17">
        <v>0</v>
      </c>
      <c r="Y344" s="17">
        <v>0</v>
      </c>
      <c r="Z344" s="17">
        <v>7.0833408256773698E-3</v>
      </c>
      <c r="AA344" s="17">
        <v>0</v>
      </c>
      <c r="AB344" s="17">
        <v>0</v>
      </c>
      <c r="AC344" s="17">
        <v>0</v>
      </c>
      <c r="AE344">
        <f t="array" ref="AE344">EXP(SUMPRODUCT(--B344:AC344,TRANSPOSE('Cost regression results'!$H$3:$H$30)))</f>
        <v>2502.2203044311395</v>
      </c>
    </row>
    <row r="345" spans="1:31" x14ac:dyDescent="0.3">
      <c r="A345">
        <v>344</v>
      </c>
      <c r="B345" s="17">
        <v>7.8208497327334401</v>
      </c>
      <c r="C345" s="17">
        <v>0</v>
      </c>
      <c r="D345" s="17">
        <v>0</v>
      </c>
      <c r="E345" s="17">
        <v>0.218812275953154</v>
      </c>
      <c r="F345" s="17">
        <v>0.32507477902673398</v>
      </c>
      <c r="G345" s="17">
        <v>1.38086547133911</v>
      </c>
      <c r="H345" s="17">
        <v>0.24992762784317901</v>
      </c>
      <c r="I345" s="17">
        <v>-0.18746774173492201</v>
      </c>
      <c r="J345" s="17">
        <v>0.78506202652748902</v>
      </c>
      <c r="K345" s="17">
        <v>0.42672946162949998</v>
      </c>
      <c r="L345" s="17">
        <v>0.34796877970704398</v>
      </c>
      <c r="M345" s="17">
        <v>0</v>
      </c>
      <c r="N345" s="17">
        <v>0</v>
      </c>
      <c r="O345" s="17">
        <v>0</v>
      </c>
      <c r="P345" s="17">
        <v>0.37689623788659099</v>
      </c>
      <c r="Q345" s="17">
        <v>0.25899619914308197</v>
      </c>
      <c r="R345" s="17">
        <v>0</v>
      </c>
      <c r="S345" s="17">
        <v>0</v>
      </c>
      <c r="T345" s="17">
        <v>0</v>
      </c>
      <c r="U345" s="17">
        <v>0</v>
      </c>
      <c r="V345" s="17">
        <v>8.7878184483014404E-2</v>
      </c>
      <c r="W345" s="17">
        <v>0.24861276607832999</v>
      </c>
      <c r="X345" s="17">
        <v>0</v>
      </c>
      <c r="Y345" s="17">
        <v>0</v>
      </c>
      <c r="Z345" s="17">
        <v>6.4234034145644898E-3</v>
      </c>
      <c r="AA345" s="17">
        <v>0</v>
      </c>
      <c r="AB345" s="17">
        <v>0</v>
      </c>
      <c r="AC345" s="17">
        <v>0</v>
      </c>
      <c r="AE345">
        <f t="array" ref="AE345">EXP(SUMPRODUCT(--B345:AC345,TRANSPOSE('Cost regression results'!$H$3:$H$30)))</f>
        <v>2480.842130685161</v>
      </c>
    </row>
    <row r="346" spans="1:31" x14ac:dyDescent="0.3">
      <c r="A346">
        <v>345</v>
      </c>
      <c r="B346" s="17">
        <v>7.8521983164970202</v>
      </c>
      <c r="C346" s="17">
        <v>0</v>
      </c>
      <c r="D346" s="17">
        <v>0</v>
      </c>
      <c r="E346" s="17">
        <v>0.36348142849766502</v>
      </c>
      <c r="F346" s="17">
        <v>0.37968423487636199</v>
      </c>
      <c r="G346" s="17">
        <v>1.40360565808197</v>
      </c>
      <c r="H346" s="17">
        <v>0.26059769101697999</v>
      </c>
      <c r="I346" s="17">
        <v>-0.19978427405157001</v>
      </c>
      <c r="J346" s="17">
        <v>0.751865460928553</v>
      </c>
      <c r="K346" s="17">
        <v>0.28652800120377597</v>
      </c>
      <c r="L346" s="17">
        <v>0.35012686663867199</v>
      </c>
      <c r="M346" s="17">
        <v>0</v>
      </c>
      <c r="N346" s="17">
        <v>0</v>
      </c>
      <c r="O346" s="17">
        <v>0</v>
      </c>
      <c r="P346" s="17">
        <v>0.400370561082247</v>
      </c>
      <c r="Q346" s="17">
        <v>0.26152921358815001</v>
      </c>
      <c r="R346" s="17">
        <v>0</v>
      </c>
      <c r="S346" s="17">
        <v>0</v>
      </c>
      <c r="T346" s="17">
        <v>0</v>
      </c>
      <c r="U346" s="17">
        <v>0</v>
      </c>
      <c r="V346" s="17">
        <v>7.1319388180516599E-2</v>
      </c>
      <c r="W346" s="17">
        <v>0.192135619557987</v>
      </c>
      <c r="X346" s="17">
        <v>0</v>
      </c>
      <c r="Y346" s="17">
        <v>0</v>
      </c>
      <c r="Z346" s="17">
        <v>4.1936569924445602E-3</v>
      </c>
      <c r="AA346" s="17">
        <v>0</v>
      </c>
      <c r="AB346" s="17">
        <v>0</v>
      </c>
      <c r="AC346" s="17">
        <v>0</v>
      </c>
      <c r="AE346">
        <f t="array" ref="AE346">EXP(SUMPRODUCT(--B346:AC346,TRANSPOSE('Cost regression results'!$H$3:$H$30)))</f>
        <v>2563.8434432521622</v>
      </c>
    </row>
    <row r="347" spans="1:31" x14ac:dyDescent="0.3">
      <c r="A347">
        <v>346</v>
      </c>
      <c r="B347" s="17">
        <v>7.8556571105627402</v>
      </c>
      <c r="C347" s="17">
        <v>0</v>
      </c>
      <c r="D347" s="17">
        <v>0</v>
      </c>
      <c r="E347" s="17">
        <v>0.28267796051796001</v>
      </c>
      <c r="F347" s="17">
        <v>0.35724109999626402</v>
      </c>
      <c r="G347" s="17">
        <v>1.3079176791121501</v>
      </c>
      <c r="H347" s="17">
        <v>0.26034857724358401</v>
      </c>
      <c r="I347" s="17">
        <v>-0.20090324236520099</v>
      </c>
      <c r="J347" s="17">
        <v>0.71843813054650996</v>
      </c>
      <c r="K347" s="17">
        <v>0.39043559836695102</v>
      </c>
      <c r="L347" s="17">
        <v>0.25288607316114498</v>
      </c>
      <c r="M347" s="17">
        <v>0</v>
      </c>
      <c r="N347" s="17">
        <v>0</v>
      </c>
      <c r="O347" s="17">
        <v>0</v>
      </c>
      <c r="P347" s="17">
        <v>0.33784325444636198</v>
      </c>
      <c r="Q347" s="17">
        <v>0.22338101416200901</v>
      </c>
      <c r="R347" s="17">
        <v>0</v>
      </c>
      <c r="S347" s="17">
        <v>0</v>
      </c>
      <c r="T347" s="17">
        <v>0</v>
      </c>
      <c r="U347" s="17">
        <v>0</v>
      </c>
      <c r="V347" s="17">
        <v>6.9097230578223201E-2</v>
      </c>
      <c r="W347" s="17">
        <v>0.227940119490605</v>
      </c>
      <c r="X347" s="17">
        <v>0</v>
      </c>
      <c r="Y347" s="17">
        <v>0</v>
      </c>
      <c r="Z347" s="17">
        <v>6.9870409965335899E-3</v>
      </c>
      <c r="AA347" s="17">
        <v>0</v>
      </c>
      <c r="AB347" s="17">
        <v>0</v>
      </c>
      <c r="AC347" s="17">
        <v>0</v>
      </c>
      <c r="AE347">
        <f t="array" ref="AE347">EXP(SUMPRODUCT(--B347:AC347,TRANSPOSE('Cost regression results'!$H$3:$H$30)))</f>
        <v>2567.7008892190388</v>
      </c>
    </row>
    <row r="348" spans="1:31" x14ac:dyDescent="0.3">
      <c r="A348">
        <v>347</v>
      </c>
      <c r="B348" s="17">
        <v>7.8299730136295098</v>
      </c>
      <c r="C348" s="17">
        <v>0</v>
      </c>
      <c r="D348" s="17">
        <v>0</v>
      </c>
      <c r="E348" s="17">
        <v>0.32494948581502803</v>
      </c>
      <c r="F348" s="17">
        <v>0.38581713090710801</v>
      </c>
      <c r="G348" s="17">
        <v>1.3271424736453401</v>
      </c>
      <c r="H348" s="17">
        <v>0.27765403946829997</v>
      </c>
      <c r="I348" s="17">
        <v>-0.18847798339482599</v>
      </c>
      <c r="J348" s="17">
        <v>0.76902992851682805</v>
      </c>
      <c r="K348" s="17">
        <v>0.47288344199455301</v>
      </c>
      <c r="L348" s="17">
        <v>0.44642764436722698</v>
      </c>
      <c r="M348" s="17">
        <v>0</v>
      </c>
      <c r="N348" s="17">
        <v>0</v>
      </c>
      <c r="O348" s="17">
        <v>0</v>
      </c>
      <c r="P348" s="17">
        <v>0.15219740708639101</v>
      </c>
      <c r="Q348" s="17">
        <v>0.26757637318571698</v>
      </c>
      <c r="R348" s="17">
        <v>0</v>
      </c>
      <c r="S348" s="17">
        <v>0</v>
      </c>
      <c r="T348" s="17">
        <v>0</v>
      </c>
      <c r="U348" s="17">
        <v>0</v>
      </c>
      <c r="V348" s="17">
        <v>8.0846838203724597E-2</v>
      </c>
      <c r="W348" s="17">
        <v>0.23889494207981801</v>
      </c>
      <c r="X348" s="17">
        <v>0</v>
      </c>
      <c r="Y348" s="17">
        <v>0</v>
      </c>
      <c r="Z348" s="17">
        <v>8.2858190927778408E-3</v>
      </c>
      <c r="AA348" s="17">
        <v>0</v>
      </c>
      <c r="AB348" s="17">
        <v>0</v>
      </c>
      <c r="AC348" s="17">
        <v>0</v>
      </c>
      <c r="AE348">
        <f t="array" ref="AE348">EXP(SUMPRODUCT(--B348:AC348,TRANSPOSE('Cost regression results'!$H$3:$H$30)))</f>
        <v>2500.3173436603793</v>
      </c>
    </row>
    <row r="349" spans="1:31" x14ac:dyDescent="0.3">
      <c r="A349">
        <v>348</v>
      </c>
      <c r="B349" s="17">
        <v>7.8141852781341399</v>
      </c>
      <c r="C349" s="17">
        <v>0</v>
      </c>
      <c r="D349" s="17">
        <v>0</v>
      </c>
      <c r="E349" s="17">
        <v>0.42156282012170299</v>
      </c>
      <c r="F349" s="17">
        <v>0.346713464542724</v>
      </c>
      <c r="G349" s="17">
        <v>1.31243835084043</v>
      </c>
      <c r="H349" s="17">
        <v>0.15965502527316</v>
      </c>
      <c r="I349" s="17">
        <v>-8.8417452219200901E-2</v>
      </c>
      <c r="J349" s="17">
        <v>0.73810966826195901</v>
      </c>
      <c r="K349" s="17">
        <v>0.40635562173422202</v>
      </c>
      <c r="L349" s="17">
        <v>0.33757120221008502</v>
      </c>
      <c r="M349" s="17">
        <v>0</v>
      </c>
      <c r="N349" s="17">
        <v>0</v>
      </c>
      <c r="O349" s="17">
        <v>0</v>
      </c>
      <c r="P349" s="17">
        <v>0.30512009224301201</v>
      </c>
      <c r="Q349" s="17">
        <v>0.27191079939808799</v>
      </c>
      <c r="R349" s="17">
        <v>0</v>
      </c>
      <c r="S349" s="17">
        <v>0</v>
      </c>
      <c r="T349" s="17">
        <v>0</v>
      </c>
      <c r="U349" s="17">
        <v>0</v>
      </c>
      <c r="V349" s="17">
        <v>6.3533285523612801E-2</v>
      </c>
      <c r="W349" s="17">
        <v>0.25166420461851602</v>
      </c>
      <c r="X349" s="17">
        <v>0</v>
      </c>
      <c r="Y349" s="17">
        <v>0</v>
      </c>
      <c r="Z349" s="17">
        <v>5.5571667502072198E-3</v>
      </c>
      <c r="AA349" s="17">
        <v>0</v>
      </c>
      <c r="AB349" s="17">
        <v>0</v>
      </c>
      <c r="AC349" s="17">
        <v>0</v>
      </c>
      <c r="AE349">
        <f t="array" ref="AE349">EXP(SUMPRODUCT(--B349:AC349,TRANSPOSE('Cost regression results'!$H$3:$H$30)))</f>
        <v>2465.8584006360038</v>
      </c>
    </row>
    <row r="350" spans="1:31" x14ac:dyDescent="0.3">
      <c r="A350">
        <v>349</v>
      </c>
      <c r="B350" s="17">
        <v>7.8678413882041003</v>
      </c>
      <c r="C350" s="17">
        <v>0</v>
      </c>
      <c r="D350" s="17">
        <v>0</v>
      </c>
      <c r="E350" s="17">
        <v>0.41015602866524498</v>
      </c>
      <c r="F350" s="17">
        <v>0.35149298909582199</v>
      </c>
      <c r="G350" s="17">
        <v>1.33964193448516</v>
      </c>
      <c r="H350" s="17">
        <v>0.22243211389057799</v>
      </c>
      <c r="I350" s="17">
        <v>-0.256362099817943</v>
      </c>
      <c r="J350" s="17">
        <v>0.70498146309294696</v>
      </c>
      <c r="K350" s="17">
        <v>0.34187067080597</v>
      </c>
      <c r="L350" s="17">
        <v>0.30197940862082101</v>
      </c>
      <c r="M350" s="17">
        <v>0</v>
      </c>
      <c r="N350" s="17">
        <v>0</v>
      </c>
      <c r="O350" s="17">
        <v>0</v>
      </c>
      <c r="P350" s="17">
        <v>0.23624248318272301</v>
      </c>
      <c r="Q350" s="17">
        <v>0.206706682900618</v>
      </c>
      <c r="R350" s="17">
        <v>0</v>
      </c>
      <c r="S350" s="17">
        <v>0</v>
      </c>
      <c r="T350" s="17">
        <v>0</v>
      </c>
      <c r="U350" s="17">
        <v>0</v>
      </c>
      <c r="V350" s="17">
        <v>6.8559310724811501E-2</v>
      </c>
      <c r="W350" s="17">
        <v>0.26484297166661502</v>
      </c>
      <c r="X350" s="17">
        <v>0</v>
      </c>
      <c r="Y350" s="17">
        <v>0</v>
      </c>
      <c r="Z350" s="17">
        <v>8.2132103615181005E-3</v>
      </c>
      <c r="AA350" s="17">
        <v>0</v>
      </c>
      <c r="AB350" s="17">
        <v>0</v>
      </c>
      <c r="AC350" s="17">
        <v>0</v>
      </c>
      <c r="AE350">
        <f t="array" ref="AE350">EXP(SUMPRODUCT(--B350:AC350,TRANSPOSE('Cost regression results'!$H$3:$H$30)))</f>
        <v>2596.9478768847639</v>
      </c>
    </row>
    <row r="351" spans="1:31" x14ac:dyDescent="0.3">
      <c r="A351">
        <v>350</v>
      </c>
      <c r="B351" s="17">
        <v>7.8393242753066303</v>
      </c>
      <c r="C351" s="17">
        <v>0</v>
      </c>
      <c r="D351" s="17">
        <v>0</v>
      </c>
      <c r="E351" s="17">
        <v>0.35308045550013401</v>
      </c>
      <c r="F351" s="17">
        <v>0.37968507188891798</v>
      </c>
      <c r="G351" s="17">
        <v>1.3232706757289601</v>
      </c>
      <c r="H351" s="17">
        <v>0.24794694963992001</v>
      </c>
      <c r="I351" s="17">
        <v>-0.21357436192242901</v>
      </c>
      <c r="J351" s="17">
        <v>0.68461399863043704</v>
      </c>
      <c r="K351" s="17">
        <v>0.42721691351944102</v>
      </c>
      <c r="L351" s="17">
        <v>0.22959788900686001</v>
      </c>
      <c r="M351" s="17">
        <v>0</v>
      </c>
      <c r="N351" s="17">
        <v>0</v>
      </c>
      <c r="O351" s="17">
        <v>0</v>
      </c>
      <c r="P351" s="17">
        <v>0.23336400450644099</v>
      </c>
      <c r="Q351" s="17">
        <v>0.27657951739184</v>
      </c>
      <c r="R351" s="17">
        <v>0</v>
      </c>
      <c r="S351" s="17">
        <v>0</v>
      </c>
      <c r="T351" s="17">
        <v>0</v>
      </c>
      <c r="U351" s="17">
        <v>0</v>
      </c>
      <c r="V351" s="17">
        <v>0.102635448601263</v>
      </c>
      <c r="W351" s="17">
        <v>0.259068071764047</v>
      </c>
      <c r="X351" s="17">
        <v>0</v>
      </c>
      <c r="Y351" s="17">
        <v>0</v>
      </c>
      <c r="Z351" s="17">
        <v>4.8100258750173397E-3</v>
      </c>
      <c r="AA351" s="17">
        <v>0</v>
      </c>
      <c r="AB351" s="17">
        <v>0</v>
      </c>
      <c r="AC351" s="17">
        <v>0</v>
      </c>
      <c r="AE351">
        <f t="array" ref="AE351">EXP(SUMPRODUCT(--B351:AC351,TRANSPOSE('Cost regression results'!$H$3:$H$30)))</f>
        <v>2529.9561693252308</v>
      </c>
    </row>
    <row r="352" spans="1:31" x14ac:dyDescent="0.3">
      <c r="A352">
        <v>351</v>
      </c>
      <c r="B352" s="17">
        <v>7.8083934217561399</v>
      </c>
      <c r="C352" s="17">
        <v>0</v>
      </c>
      <c r="D352" s="17">
        <v>0</v>
      </c>
      <c r="E352" s="17">
        <v>0.43466652930630301</v>
      </c>
      <c r="F352" s="17">
        <v>0.46646011213677402</v>
      </c>
      <c r="G352" s="17">
        <v>1.3496191760278999</v>
      </c>
      <c r="H352" s="17">
        <v>0.25096869058603299</v>
      </c>
      <c r="I352" s="17">
        <v>-0.25966013219280698</v>
      </c>
      <c r="J352" s="17">
        <v>0.66806838738785901</v>
      </c>
      <c r="K352" s="17">
        <v>0.33889212498730098</v>
      </c>
      <c r="L352" s="17">
        <v>0.35545252274029998</v>
      </c>
      <c r="M352" s="17">
        <v>0</v>
      </c>
      <c r="N352" s="17">
        <v>0</v>
      </c>
      <c r="O352" s="17">
        <v>0</v>
      </c>
      <c r="P352" s="17">
        <v>0.213598294872479</v>
      </c>
      <c r="Q352" s="17">
        <v>0.23388852287567</v>
      </c>
      <c r="R352" s="17">
        <v>0</v>
      </c>
      <c r="S352" s="17">
        <v>0</v>
      </c>
      <c r="T352" s="17">
        <v>0</v>
      </c>
      <c r="U352" s="17">
        <v>0</v>
      </c>
      <c r="V352" s="17">
        <v>8.1754596354185999E-2</v>
      </c>
      <c r="W352" s="17">
        <v>0.34216101937697102</v>
      </c>
      <c r="X352" s="17">
        <v>0</v>
      </c>
      <c r="Y352" s="17">
        <v>0</v>
      </c>
      <c r="Z352" s="17">
        <v>1.01685718749349E-2</v>
      </c>
      <c r="AA352" s="17">
        <v>0</v>
      </c>
      <c r="AB352" s="17">
        <v>0</v>
      </c>
      <c r="AC352" s="17">
        <v>0</v>
      </c>
      <c r="AE352">
        <f t="array" ref="AE352">EXP(SUMPRODUCT(--B352:AC352,TRANSPOSE('Cost regression results'!$H$3:$H$30)))</f>
        <v>2443.7167596299096</v>
      </c>
    </row>
    <row r="353" spans="1:31" x14ac:dyDescent="0.3">
      <c r="A353">
        <v>352</v>
      </c>
      <c r="B353" s="17">
        <v>7.8320246243996703</v>
      </c>
      <c r="C353" s="17">
        <v>0</v>
      </c>
      <c r="D353" s="17">
        <v>0</v>
      </c>
      <c r="E353" s="17">
        <v>0.443767368556306</v>
      </c>
      <c r="F353" s="17">
        <v>0.34401358334142101</v>
      </c>
      <c r="G353" s="17">
        <v>1.3593347447013899</v>
      </c>
      <c r="H353" s="17">
        <v>0.221730754849636</v>
      </c>
      <c r="I353" s="17">
        <v>-0.208163542731054</v>
      </c>
      <c r="J353" s="17">
        <v>0.74444397784636696</v>
      </c>
      <c r="K353" s="17">
        <v>0.364731795658015</v>
      </c>
      <c r="L353" s="17">
        <v>0.41215939680505997</v>
      </c>
      <c r="M353" s="17">
        <v>0</v>
      </c>
      <c r="N353" s="17">
        <v>0</v>
      </c>
      <c r="O353" s="17">
        <v>0</v>
      </c>
      <c r="P353" s="17">
        <v>0.36369287979845899</v>
      </c>
      <c r="Q353" s="17">
        <v>0.190531249260291</v>
      </c>
      <c r="R353" s="17">
        <v>0</v>
      </c>
      <c r="S353" s="17">
        <v>0</v>
      </c>
      <c r="T353" s="17">
        <v>0</v>
      </c>
      <c r="U353" s="17">
        <v>0</v>
      </c>
      <c r="V353" s="17">
        <v>8.45944124453087E-2</v>
      </c>
      <c r="W353" s="17">
        <v>0.28627340327399697</v>
      </c>
      <c r="X353" s="17">
        <v>0</v>
      </c>
      <c r="Y353" s="17">
        <v>0</v>
      </c>
      <c r="Z353" s="17">
        <v>4.4444622500755E-3</v>
      </c>
      <c r="AA353" s="17">
        <v>0</v>
      </c>
      <c r="AB353" s="17">
        <v>0</v>
      </c>
      <c r="AC353" s="17">
        <v>0</v>
      </c>
      <c r="AE353">
        <f t="array" ref="AE353">EXP(SUMPRODUCT(--B353:AC353,TRANSPOSE('Cost regression results'!$H$3:$H$30)))</f>
        <v>2512.1983886037506</v>
      </c>
    </row>
    <row r="354" spans="1:31" x14ac:dyDescent="0.3">
      <c r="A354">
        <v>353</v>
      </c>
      <c r="B354" s="17">
        <v>7.8142635441300099</v>
      </c>
      <c r="C354" s="17">
        <v>0</v>
      </c>
      <c r="D354" s="17">
        <v>0</v>
      </c>
      <c r="E354" s="17">
        <v>0.36648810909933599</v>
      </c>
      <c r="F354" s="17">
        <v>0.286018935583848</v>
      </c>
      <c r="G354" s="17">
        <v>1.3973335841774801</v>
      </c>
      <c r="H354" s="17">
        <v>0.196290359798025</v>
      </c>
      <c r="I354" s="17">
        <v>-0.15987687085809299</v>
      </c>
      <c r="J354" s="17">
        <v>0.77152344321011701</v>
      </c>
      <c r="K354" s="17">
        <v>0.37193108111829698</v>
      </c>
      <c r="L354" s="17">
        <v>0.28764431300721499</v>
      </c>
      <c r="M354" s="17">
        <v>0</v>
      </c>
      <c r="N354" s="17">
        <v>0</v>
      </c>
      <c r="O354" s="17">
        <v>0</v>
      </c>
      <c r="P354" s="17">
        <v>0.195717510014878</v>
      </c>
      <c r="Q354" s="17">
        <v>0.21595715926787801</v>
      </c>
      <c r="R354" s="17">
        <v>0</v>
      </c>
      <c r="S354" s="17">
        <v>0</v>
      </c>
      <c r="T354" s="17">
        <v>0</v>
      </c>
      <c r="U354" s="17">
        <v>0</v>
      </c>
      <c r="V354" s="17">
        <v>9.1076048477295002E-2</v>
      </c>
      <c r="W354" s="17">
        <v>0.17140958398130099</v>
      </c>
      <c r="X354" s="17">
        <v>0</v>
      </c>
      <c r="Y354" s="17">
        <v>0</v>
      </c>
      <c r="Z354" s="17">
        <v>7.3390816972426498E-3</v>
      </c>
      <c r="AA354" s="17">
        <v>0</v>
      </c>
      <c r="AB354" s="17">
        <v>0</v>
      </c>
      <c r="AC354" s="17">
        <v>0</v>
      </c>
      <c r="AE354">
        <f t="array" ref="AE354">EXP(SUMPRODUCT(--B354:AC354,TRANSPOSE('Cost regression results'!$H$3:$H$30)))</f>
        <v>2462.9773129716009</v>
      </c>
    </row>
    <row r="355" spans="1:31" x14ac:dyDescent="0.3">
      <c r="A355">
        <v>354</v>
      </c>
      <c r="B355" s="17">
        <v>7.8309790001421602</v>
      </c>
      <c r="C355" s="17">
        <v>0</v>
      </c>
      <c r="D355" s="17">
        <v>0</v>
      </c>
      <c r="E355" s="17">
        <v>0.41240508496578898</v>
      </c>
      <c r="F355" s="17">
        <v>0.25060597432680398</v>
      </c>
      <c r="G355" s="17">
        <v>1.32577193976199</v>
      </c>
      <c r="H355" s="17">
        <v>0.25033229011104202</v>
      </c>
      <c r="I355" s="17">
        <v>-9.7002478227684596E-2</v>
      </c>
      <c r="J355" s="17">
        <v>0.76910561267336197</v>
      </c>
      <c r="K355" s="17">
        <v>0.34370710620884198</v>
      </c>
      <c r="L355" s="17">
        <v>0.35824601956782398</v>
      </c>
      <c r="M355" s="17">
        <v>0</v>
      </c>
      <c r="N355" s="17">
        <v>0</v>
      </c>
      <c r="O355" s="17">
        <v>0</v>
      </c>
      <c r="P355" s="17">
        <v>0.241693645847639</v>
      </c>
      <c r="Q355" s="17">
        <v>0.226627623935369</v>
      </c>
      <c r="R355" s="17">
        <v>0</v>
      </c>
      <c r="S355" s="17">
        <v>0</v>
      </c>
      <c r="T355" s="17">
        <v>0</v>
      </c>
      <c r="U355" s="17">
        <v>0</v>
      </c>
      <c r="V355" s="17">
        <v>6.6773700182727699E-2</v>
      </c>
      <c r="W355" s="17">
        <v>0.33384399627725397</v>
      </c>
      <c r="X355" s="17">
        <v>0</v>
      </c>
      <c r="Y355" s="17">
        <v>0</v>
      </c>
      <c r="Z355" s="17">
        <v>7.0107280376421003E-3</v>
      </c>
      <c r="AA355" s="17">
        <v>0</v>
      </c>
      <c r="AB355" s="17">
        <v>0</v>
      </c>
      <c r="AC355" s="17">
        <v>0</v>
      </c>
      <c r="AE355">
        <f t="array" ref="AE355">EXP(SUMPRODUCT(--B355:AC355,TRANSPOSE('Cost regression results'!$H$3:$H$30)))</f>
        <v>2505.0688308227263</v>
      </c>
    </row>
    <row r="356" spans="1:31" x14ac:dyDescent="0.3">
      <c r="A356">
        <v>355</v>
      </c>
      <c r="B356" s="17">
        <v>7.8683516640272302</v>
      </c>
      <c r="C356" s="17">
        <v>0</v>
      </c>
      <c r="D356" s="17">
        <v>0</v>
      </c>
      <c r="E356" s="17">
        <v>0.37050490133973601</v>
      </c>
      <c r="F356" s="17">
        <v>0.35239903547669599</v>
      </c>
      <c r="G356" s="17">
        <v>1.35926251104955</v>
      </c>
      <c r="H356" s="17">
        <v>0.214356579983604</v>
      </c>
      <c r="I356" s="17">
        <v>-0.19261785148119101</v>
      </c>
      <c r="J356" s="17">
        <v>0.77736251632595499</v>
      </c>
      <c r="K356" s="17">
        <v>0.36879631754893599</v>
      </c>
      <c r="L356" s="17">
        <v>0.29900972571682</v>
      </c>
      <c r="M356" s="17">
        <v>0</v>
      </c>
      <c r="N356" s="17">
        <v>0</v>
      </c>
      <c r="O356" s="17">
        <v>0</v>
      </c>
      <c r="P356" s="17">
        <v>0.31323834677090601</v>
      </c>
      <c r="Q356" s="17">
        <v>0.26539524548187399</v>
      </c>
      <c r="R356" s="17">
        <v>0</v>
      </c>
      <c r="S356" s="17">
        <v>0</v>
      </c>
      <c r="T356" s="17">
        <v>0</v>
      </c>
      <c r="U356" s="17">
        <v>0</v>
      </c>
      <c r="V356" s="17">
        <v>1.6933424793680901E-2</v>
      </c>
      <c r="W356" s="17">
        <v>0.118297261562817</v>
      </c>
      <c r="X356" s="17">
        <v>0</v>
      </c>
      <c r="Y356" s="17">
        <v>0</v>
      </c>
      <c r="Z356" s="17">
        <v>7.0433143626746596E-3</v>
      </c>
      <c r="AA356" s="17">
        <v>0</v>
      </c>
      <c r="AB356" s="17">
        <v>0</v>
      </c>
      <c r="AC356" s="17">
        <v>0</v>
      </c>
      <c r="AE356">
        <f t="array" ref="AE356">EXP(SUMPRODUCT(--B356:AC356,TRANSPOSE('Cost regression results'!$H$3:$H$30)))</f>
        <v>2600.4020429869752</v>
      </c>
    </row>
    <row r="357" spans="1:31" x14ac:dyDescent="0.3">
      <c r="A357">
        <v>356</v>
      </c>
      <c r="B357" s="17">
        <v>7.8054858034306296</v>
      </c>
      <c r="C357" s="17">
        <v>0</v>
      </c>
      <c r="D357" s="17">
        <v>0</v>
      </c>
      <c r="E357" s="17">
        <v>0.27717364052474602</v>
      </c>
      <c r="F357" s="17">
        <v>0.50811445036260205</v>
      </c>
      <c r="G357" s="17">
        <v>1.3839075590558301</v>
      </c>
      <c r="H357" s="17">
        <v>0.25872156815699998</v>
      </c>
      <c r="I357" s="17">
        <v>-0.35907507514986797</v>
      </c>
      <c r="J357" s="17">
        <v>0.79342770391867501</v>
      </c>
      <c r="K357" s="17">
        <v>0.39645245108292498</v>
      </c>
      <c r="L357" s="17">
        <v>0.349451716846088</v>
      </c>
      <c r="M357" s="17">
        <v>0</v>
      </c>
      <c r="N357" s="17">
        <v>0</v>
      </c>
      <c r="O357" s="17">
        <v>0</v>
      </c>
      <c r="P357" s="17">
        <v>0.47225524307473599</v>
      </c>
      <c r="Q357" s="17">
        <v>0.22610301321137899</v>
      </c>
      <c r="R357" s="17">
        <v>0</v>
      </c>
      <c r="S357" s="17">
        <v>0</v>
      </c>
      <c r="T357" s="17">
        <v>0</v>
      </c>
      <c r="U357" s="17">
        <v>0</v>
      </c>
      <c r="V357" s="17">
        <v>0.116489514790139</v>
      </c>
      <c r="W357" s="17">
        <v>0.29532978312032598</v>
      </c>
      <c r="X357" s="17">
        <v>0</v>
      </c>
      <c r="Y357" s="17">
        <v>0</v>
      </c>
      <c r="Z357" s="17">
        <v>5.7450590391855804E-3</v>
      </c>
      <c r="AA357" s="17">
        <v>0</v>
      </c>
      <c r="AB357" s="17">
        <v>0</v>
      </c>
      <c r="AC357" s="17">
        <v>0</v>
      </c>
      <c r="AE357">
        <f t="array" ref="AE357">EXP(SUMPRODUCT(--B357:AC357,TRANSPOSE('Cost regression results'!$H$3:$H$30)))</f>
        <v>2444.1782762896473</v>
      </c>
    </row>
    <row r="358" spans="1:31" x14ac:dyDescent="0.3">
      <c r="A358">
        <v>357</v>
      </c>
      <c r="B358" s="17">
        <v>7.8202771199110801</v>
      </c>
      <c r="C358" s="17">
        <v>0</v>
      </c>
      <c r="D358" s="17">
        <v>0</v>
      </c>
      <c r="E358" s="17">
        <v>0.36979426499552698</v>
      </c>
      <c r="F358" s="17">
        <v>0.34391753199611202</v>
      </c>
      <c r="G358" s="17">
        <v>1.3560095580081799</v>
      </c>
      <c r="H358" s="17">
        <v>0.21039179932681201</v>
      </c>
      <c r="I358" s="17">
        <v>-0.25765353748011</v>
      </c>
      <c r="J358" s="17">
        <v>0.71323608376619696</v>
      </c>
      <c r="K358" s="17">
        <v>0.36565773733571399</v>
      </c>
      <c r="L358" s="17">
        <v>0.30830537682064402</v>
      </c>
      <c r="M358" s="17">
        <v>0</v>
      </c>
      <c r="N358" s="17">
        <v>0</v>
      </c>
      <c r="O358" s="17">
        <v>0</v>
      </c>
      <c r="P358" s="17">
        <v>0.46025612357978601</v>
      </c>
      <c r="Q358" s="17">
        <v>0.163199140296652</v>
      </c>
      <c r="R358" s="17">
        <v>0</v>
      </c>
      <c r="S358" s="17">
        <v>0</v>
      </c>
      <c r="T358" s="17">
        <v>0</v>
      </c>
      <c r="U358" s="17">
        <v>0</v>
      </c>
      <c r="V358" s="17">
        <v>0.13165771797255599</v>
      </c>
      <c r="W358" s="17">
        <v>0.25757350642229299</v>
      </c>
      <c r="X358" s="17">
        <v>0</v>
      </c>
      <c r="Y358" s="17">
        <v>0</v>
      </c>
      <c r="Z358" s="17">
        <v>5.08804101693262E-3</v>
      </c>
      <c r="AA358" s="17">
        <v>0</v>
      </c>
      <c r="AB358" s="17">
        <v>0</v>
      </c>
      <c r="AC358" s="17">
        <v>0</v>
      </c>
      <c r="AE358">
        <f t="array" ref="AE358">EXP(SUMPRODUCT(--B358:AC358,TRANSPOSE('Cost regression results'!$H$3:$H$30)))</f>
        <v>2481.7407076738255</v>
      </c>
    </row>
    <row r="359" spans="1:31" x14ac:dyDescent="0.3">
      <c r="A359">
        <v>358</v>
      </c>
      <c r="B359" s="17">
        <v>7.8565304825974502</v>
      </c>
      <c r="C359" s="17">
        <v>0</v>
      </c>
      <c r="D359" s="17">
        <v>0</v>
      </c>
      <c r="E359" s="17">
        <v>0.26616148316048599</v>
      </c>
      <c r="F359" s="17">
        <v>0.36140907587106702</v>
      </c>
      <c r="G359" s="17">
        <v>1.3810518198027999</v>
      </c>
      <c r="H359" s="17">
        <v>0.249761755140334</v>
      </c>
      <c r="I359" s="17">
        <v>-0.31688220728264999</v>
      </c>
      <c r="J359" s="17">
        <v>0.70652001724670799</v>
      </c>
      <c r="K359" s="17">
        <v>0.32773433786982498</v>
      </c>
      <c r="L359" s="17">
        <v>0.35773628129065999</v>
      </c>
      <c r="M359" s="17">
        <v>0</v>
      </c>
      <c r="N359" s="17">
        <v>0</v>
      </c>
      <c r="O359" s="17">
        <v>0</v>
      </c>
      <c r="P359" s="17">
        <v>0.34863553929538599</v>
      </c>
      <c r="Q359" s="17">
        <v>0.18401121821859701</v>
      </c>
      <c r="R359" s="17">
        <v>0</v>
      </c>
      <c r="S359" s="17">
        <v>0</v>
      </c>
      <c r="T359" s="17">
        <v>0</v>
      </c>
      <c r="U359" s="17">
        <v>0</v>
      </c>
      <c r="V359" s="17">
        <v>7.7309576279422795E-2</v>
      </c>
      <c r="W359" s="17">
        <v>0.229698065346296</v>
      </c>
      <c r="X359" s="17">
        <v>0</v>
      </c>
      <c r="Y359" s="17">
        <v>0</v>
      </c>
      <c r="Z359" s="17">
        <v>7.70243063537915E-3</v>
      </c>
      <c r="AA359" s="17">
        <v>0</v>
      </c>
      <c r="AB359" s="17">
        <v>0</v>
      </c>
      <c r="AC359" s="17">
        <v>0</v>
      </c>
      <c r="AE359">
        <f t="array" ref="AE359">EXP(SUMPRODUCT(--B359:AC359,TRANSPOSE('Cost regression results'!$H$3:$H$30)))</f>
        <v>2568.6577910003111</v>
      </c>
    </row>
    <row r="360" spans="1:31" x14ac:dyDescent="0.3">
      <c r="A360">
        <v>359</v>
      </c>
      <c r="B360" s="17">
        <v>7.7896838933960897</v>
      </c>
      <c r="C360" s="17">
        <v>0</v>
      </c>
      <c r="D360" s="17">
        <v>0</v>
      </c>
      <c r="E360" s="17">
        <v>0.410094315715827</v>
      </c>
      <c r="F360" s="17">
        <v>0.42020373625122398</v>
      </c>
      <c r="G360" s="17">
        <v>1.3164542190277899</v>
      </c>
      <c r="H360" s="17">
        <v>0.21193185983274199</v>
      </c>
      <c r="I360" s="17">
        <v>-0.283869862931871</v>
      </c>
      <c r="J360" s="17">
        <v>0.73721053611163601</v>
      </c>
      <c r="K360" s="17">
        <v>0.30411611513355702</v>
      </c>
      <c r="L360" s="17">
        <v>0.41042734815846299</v>
      </c>
      <c r="M360" s="17">
        <v>0</v>
      </c>
      <c r="N360" s="17">
        <v>0</v>
      </c>
      <c r="O360" s="17">
        <v>0</v>
      </c>
      <c r="P360" s="17">
        <v>0.319832619435856</v>
      </c>
      <c r="Q360" s="17">
        <v>0.20993516524005501</v>
      </c>
      <c r="R360" s="17">
        <v>0</v>
      </c>
      <c r="S360" s="17">
        <v>0</v>
      </c>
      <c r="T360" s="17">
        <v>0</v>
      </c>
      <c r="U360" s="17">
        <v>0</v>
      </c>
      <c r="V360" s="17">
        <v>0.12581939619563501</v>
      </c>
      <c r="W360" s="17">
        <v>0.23559624536461801</v>
      </c>
      <c r="X360" s="17">
        <v>0</v>
      </c>
      <c r="Y360" s="17">
        <v>0</v>
      </c>
      <c r="Z360" s="17">
        <v>5.6560408296843397E-3</v>
      </c>
      <c r="AA360" s="17">
        <v>0</v>
      </c>
      <c r="AB360" s="17">
        <v>0</v>
      </c>
      <c r="AC360" s="17">
        <v>0</v>
      </c>
      <c r="AE360">
        <f t="array" ref="AE360">EXP(SUMPRODUCT(--B360:AC360,TRANSPOSE('Cost regression results'!$H$3:$H$30)))</f>
        <v>2406.0090665004136</v>
      </c>
    </row>
    <row r="361" spans="1:31" x14ac:dyDescent="0.3">
      <c r="A361">
        <v>360</v>
      </c>
      <c r="B361" s="17">
        <v>7.8313825641517196</v>
      </c>
      <c r="C361" s="17">
        <v>0</v>
      </c>
      <c r="D361" s="17">
        <v>0</v>
      </c>
      <c r="E361" s="17">
        <v>0.33871088452912701</v>
      </c>
      <c r="F361" s="17">
        <v>0.38452005457605198</v>
      </c>
      <c r="G361" s="17">
        <v>1.3844204959083</v>
      </c>
      <c r="H361" s="17">
        <v>0.26177531886934102</v>
      </c>
      <c r="I361" s="17">
        <v>-0.233242452445556</v>
      </c>
      <c r="J361" s="17">
        <v>0.75334492975165801</v>
      </c>
      <c r="K361" s="17">
        <v>0.43449134890722702</v>
      </c>
      <c r="L361" s="17">
        <v>0.28825874478038699</v>
      </c>
      <c r="M361" s="17">
        <v>0</v>
      </c>
      <c r="N361" s="17">
        <v>0</v>
      </c>
      <c r="O361" s="17">
        <v>0</v>
      </c>
      <c r="P361" s="17">
        <v>0.24987213193475299</v>
      </c>
      <c r="Q361" s="17">
        <v>0.24755583171693099</v>
      </c>
      <c r="R361" s="17">
        <v>0</v>
      </c>
      <c r="S361" s="17">
        <v>0</v>
      </c>
      <c r="T361" s="17">
        <v>0</v>
      </c>
      <c r="U361" s="17">
        <v>0</v>
      </c>
      <c r="V361" s="17">
        <v>8.8655865728404296E-2</v>
      </c>
      <c r="W361" s="17">
        <v>0.27997736964626002</v>
      </c>
      <c r="X361" s="17">
        <v>0</v>
      </c>
      <c r="Y361" s="17">
        <v>0</v>
      </c>
      <c r="Z361" s="17">
        <v>5.2146737150771698E-3</v>
      </c>
      <c r="AA361" s="17">
        <v>0</v>
      </c>
      <c r="AB361" s="17">
        <v>0</v>
      </c>
      <c r="AC361" s="17">
        <v>0</v>
      </c>
      <c r="AE361">
        <f t="array" ref="AE361">EXP(SUMPRODUCT(--B361:AC361,TRANSPOSE('Cost regression results'!$H$3:$H$30)))</f>
        <v>2509.2327109688817</v>
      </c>
    </row>
    <row r="362" spans="1:31" x14ac:dyDescent="0.3">
      <c r="A362">
        <v>361</v>
      </c>
      <c r="B362" s="17">
        <v>7.8098666364704199</v>
      </c>
      <c r="C362" s="17">
        <v>0</v>
      </c>
      <c r="D362" s="17">
        <v>0</v>
      </c>
      <c r="E362" s="17">
        <v>0.389251789855525</v>
      </c>
      <c r="F362" s="17">
        <v>0.34286574528632802</v>
      </c>
      <c r="G362" s="17">
        <v>1.2500618794437499</v>
      </c>
      <c r="H362" s="17">
        <v>0.21375602921956399</v>
      </c>
      <c r="I362" s="17">
        <v>-8.6171026664162806E-2</v>
      </c>
      <c r="J362" s="17">
        <v>0.72987687228102005</v>
      </c>
      <c r="K362" s="17">
        <v>0.38468214132194001</v>
      </c>
      <c r="L362" s="17">
        <v>0.389983889213871</v>
      </c>
      <c r="M362" s="17">
        <v>0</v>
      </c>
      <c r="N362" s="17">
        <v>0</v>
      </c>
      <c r="O362" s="17">
        <v>0</v>
      </c>
      <c r="P362" s="17">
        <v>0.31148287977184103</v>
      </c>
      <c r="Q362" s="17">
        <v>0.20209258208627601</v>
      </c>
      <c r="R362" s="17">
        <v>0</v>
      </c>
      <c r="S362" s="17">
        <v>0</v>
      </c>
      <c r="T362" s="17">
        <v>0</v>
      </c>
      <c r="U362" s="17">
        <v>0</v>
      </c>
      <c r="V362" s="17">
        <v>7.8923592762302694E-2</v>
      </c>
      <c r="W362" s="17">
        <v>0.100910531008466</v>
      </c>
      <c r="X362" s="17">
        <v>0</v>
      </c>
      <c r="Y362" s="17">
        <v>0</v>
      </c>
      <c r="Z362" s="17">
        <v>5.6970669962285404E-3</v>
      </c>
      <c r="AA362" s="17">
        <v>0</v>
      </c>
      <c r="AB362" s="17">
        <v>0</v>
      </c>
      <c r="AC362" s="17">
        <v>0</v>
      </c>
      <c r="AE362">
        <f t="array" ref="AE362">EXP(SUMPRODUCT(--B362:AC362,TRANSPOSE('Cost regression results'!$H$3:$H$30)))</f>
        <v>2454.9917741543786</v>
      </c>
    </row>
    <row r="363" spans="1:31" x14ac:dyDescent="0.3">
      <c r="A363">
        <v>362</v>
      </c>
      <c r="B363" s="17">
        <v>7.8266096934448797</v>
      </c>
      <c r="C363" s="17">
        <v>0</v>
      </c>
      <c r="D363" s="17">
        <v>0</v>
      </c>
      <c r="E363" s="17">
        <v>0.47525840125110203</v>
      </c>
      <c r="F363" s="17">
        <v>0.37348607657904098</v>
      </c>
      <c r="G363" s="17">
        <v>1.28999920559975</v>
      </c>
      <c r="H363" s="17">
        <v>0.20211238448427099</v>
      </c>
      <c r="I363" s="17">
        <v>-0.2085635751188</v>
      </c>
      <c r="J363" s="17">
        <v>0.70811141345084105</v>
      </c>
      <c r="K363" s="17">
        <v>0.37294048470005098</v>
      </c>
      <c r="L363" s="17">
        <v>0.35860618519953102</v>
      </c>
      <c r="M363" s="17">
        <v>0</v>
      </c>
      <c r="N363" s="17">
        <v>0</v>
      </c>
      <c r="O363" s="17">
        <v>0</v>
      </c>
      <c r="P363" s="17">
        <v>0.53554901720189796</v>
      </c>
      <c r="Q363" s="17">
        <v>0.29907614500992402</v>
      </c>
      <c r="R363" s="17">
        <v>0</v>
      </c>
      <c r="S363" s="17">
        <v>0</v>
      </c>
      <c r="T363" s="17">
        <v>0</v>
      </c>
      <c r="U363" s="17">
        <v>0</v>
      </c>
      <c r="V363" s="17">
        <v>9.3682808005056906E-2</v>
      </c>
      <c r="W363" s="17">
        <v>0.24896089325144</v>
      </c>
      <c r="X363" s="17">
        <v>0</v>
      </c>
      <c r="Y363" s="17">
        <v>0</v>
      </c>
      <c r="Z363" s="17">
        <v>5.6556906622501702E-3</v>
      </c>
      <c r="AA363" s="17">
        <v>0</v>
      </c>
      <c r="AB363" s="17">
        <v>0</v>
      </c>
      <c r="AC363" s="17">
        <v>0</v>
      </c>
      <c r="AE363">
        <f t="array" ref="AE363">EXP(SUMPRODUCT(--B363:AC363,TRANSPOSE('Cost regression results'!$H$3:$H$30)))</f>
        <v>2496.5141802617309</v>
      </c>
    </row>
    <row r="364" spans="1:31" x14ac:dyDescent="0.3">
      <c r="A364">
        <v>363</v>
      </c>
      <c r="B364" s="17">
        <v>7.8059362705341204</v>
      </c>
      <c r="C364" s="17">
        <v>0</v>
      </c>
      <c r="D364" s="17">
        <v>0</v>
      </c>
      <c r="E364" s="17">
        <v>0.31599931981560597</v>
      </c>
      <c r="F364" s="17">
        <v>0.37736074690381199</v>
      </c>
      <c r="G364" s="17">
        <v>1.3625309184045999</v>
      </c>
      <c r="H364" s="17">
        <v>0.20647356322697899</v>
      </c>
      <c r="I364" s="17">
        <v>-0.24662990311256699</v>
      </c>
      <c r="J364" s="17">
        <v>0.69720509027509503</v>
      </c>
      <c r="K364" s="17">
        <v>0.34155578245130502</v>
      </c>
      <c r="L364" s="17">
        <v>0.33732311080211702</v>
      </c>
      <c r="M364" s="17">
        <v>0</v>
      </c>
      <c r="N364" s="17">
        <v>0</v>
      </c>
      <c r="O364" s="17">
        <v>0</v>
      </c>
      <c r="P364" s="17">
        <v>0.38216272464047002</v>
      </c>
      <c r="Q364" s="17">
        <v>0.27278208341131199</v>
      </c>
      <c r="R364" s="17">
        <v>0</v>
      </c>
      <c r="S364" s="17">
        <v>0</v>
      </c>
      <c r="T364" s="17">
        <v>0</v>
      </c>
      <c r="U364" s="17">
        <v>0</v>
      </c>
      <c r="V364" s="17">
        <v>9.9773274248465799E-2</v>
      </c>
      <c r="W364" s="17">
        <v>0.28294430296397199</v>
      </c>
      <c r="X364" s="17">
        <v>0</v>
      </c>
      <c r="Y364" s="17">
        <v>0</v>
      </c>
      <c r="Z364" s="17">
        <v>7.5963848975567003E-3</v>
      </c>
      <c r="AA364" s="17">
        <v>0</v>
      </c>
      <c r="AB364" s="17">
        <v>0</v>
      </c>
      <c r="AC364" s="17">
        <v>0</v>
      </c>
      <c r="AE364">
        <f t="array" ref="AE364">EXP(SUMPRODUCT(--B364:AC364,TRANSPOSE('Cost regression results'!$H$3:$H$30)))</f>
        <v>2442.1126921948626</v>
      </c>
    </row>
    <row r="365" spans="1:31" x14ac:dyDescent="0.3">
      <c r="A365">
        <v>364</v>
      </c>
      <c r="B365" s="17">
        <v>7.85708322414186</v>
      </c>
      <c r="C365" s="17">
        <v>0</v>
      </c>
      <c r="D365" s="17">
        <v>0</v>
      </c>
      <c r="E365" s="17">
        <v>0.34868905602734701</v>
      </c>
      <c r="F365" s="17">
        <v>0.27656754230049302</v>
      </c>
      <c r="G365" s="17">
        <v>1.3459939415015201</v>
      </c>
      <c r="H365" s="17">
        <v>0.253604620091125</v>
      </c>
      <c r="I365" s="17">
        <v>-0.13687338697752799</v>
      </c>
      <c r="J365" s="17">
        <v>0.75855403733720494</v>
      </c>
      <c r="K365" s="17">
        <v>0.41392821293229098</v>
      </c>
      <c r="L365" s="17">
        <v>0.33046808444711301</v>
      </c>
      <c r="M365" s="17">
        <v>0</v>
      </c>
      <c r="N365" s="17">
        <v>0</v>
      </c>
      <c r="O365" s="17">
        <v>0</v>
      </c>
      <c r="P365" s="17">
        <v>0.13653559447778199</v>
      </c>
      <c r="Q365" s="17">
        <v>0.23117665750257299</v>
      </c>
      <c r="R365" s="17">
        <v>0</v>
      </c>
      <c r="S365" s="17">
        <v>0</v>
      </c>
      <c r="T365" s="17">
        <v>0</v>
      </c>
      <c r="U365" s="17">
        <v>0</v>
      </c>
      <c r="V365" s="17">
        <v>4.4801454146281401E-2</v>
      </c>
      <c r="W365" s="17">
        <v>0.212498231940286</v>
      </c>
      <c r="X365" s="17">
        <v>0</v>
      </c>
      <c r="Y365" s="17">
        <v>0</v>
      </c>
      <c r="Z365" s="17">
        <v>5.5448429416407796E-3</v>
      </c>
      <c r="AA365" s="17">
        <v>0</v>
      </c>
      <c r="AB365" s="17">
        <v>0</v>
      </c>
      <c r="AC365" s="17">
        <v>0</v>
      </c>
      <c r="AE365">
        <f t="array" ref="AE365">EXP(SUMPRODUCT(--B365:AC365,TRANSPOSE('Cost regression results'!$H$3:$H$30)))</f>
        <v>2573.9625380877828</v>
      </c>
    </row>
    <row r="366" spans="1:31" x14ac:dyDescent="0.3">
      <c r="A366">
        <v>365</v>
      </c>
      <c r="B366" s="17">
        <v>7.7665791979818399</v>
      </c>
      <c r="C366" s="17">
        <v>0</v>
      </c>
      <c r="D366" s="17">
        <v>0</v>
      </c>
      <c r="E366" s="17">
        <v>0.37693999792063798</v>
      </c>
      <c r="F366" s="17">
        <v>0.35949497150320803</v>
      </c>
      <c r="G366" s="17">
        <v>1.40334212886784</v>
      </c>
      <c r="H366" s="17">
        <v>0.24520937203978299</v>
      </c>
      <c r="I366" s="17">
        <v>-0.21897670672313299</v>
      </c>
      <c r="J366" s="17">
        <v>0.75589121816383298</v>
      </c>
      <c r="K366" s="17">
        <v>0.474630756914108</v>
      </c>
      <c r="L366" s="17">
        <v>0.27967902973970998</v>
      </c>
      <c r="M366" s="17">
        <v>0</v>
      </c>
      <c r="N366" s="17">
        <v>0</v>
      </c>
      <c r="O366" s="17">
        <v>0</v>
      </c>
      <c r="P366" s="17">
        <v>0.31180920468886097</v>
      </c>
      <c r="Q366" s="17">
        <v>0.28997441531992102</v>
      </c>
      <c r="R366" s="17">
        <v>0</v>
      </c>
      <c r="S366" s="17">
        <v>0</v>
      </c>
      <c r="T366" s="17">
        <v>0</v>
      </c>
      <c r="U366" s="17">
        <v>0</v>
      </c>
      <c r="V366" s="17">
        <v>0.13006885590921799</v>
      </c>
      <c r="W366" s="17">
        <v>0.34383333928229098</v>
      </c>
      <c r="X366" s="17">
        <v>0</v>
      </c>
      <c r="Y366" s="17">
        <v>0</v>
      </c>
      <c r="Z366" s="17">
        <v>6.9517372607962096E-3</v>
      </c>
      <c r="AA366" s="17">
        <v>0</v>
      </c>
      <c r="AB366" s="17">
        <v>0</v>
      </c>
      <c r="AC366" s="17">
        <v>0</v>
      </c>
      <c r="AE366">
        <f t="array" ref="AE366">EXP(SUMPRODUCT(--B366:AC366,TRANSPOSE('Cost regression results'!$H$3:$H$30)))</f>
        <v>2348.9248267205121</v>
      </c>
    </row>
    <row r="367" spans="1:31" x14ac:dyDescent="0.3">
      <c r="A367">
        <v>366</v>
      </c>
      <c r="B367" s="17">
        <v>7.8031660303019299</v>
      </c>
      <c r="C367" s="17">
        <v>0</v>
      </c>
      <c r="D367" s="17">
        <v>0</v>
      </c>
      <c r="E367" s="17">
        <v>0.45232535897297999</v>
      </c>
      <c r="F367" s="17">
        <v>0.31591035032479498</v>
      </c>
      <c r="G367" s="17">
        <v>1.32600572776384</v>
      </c>
      <c r="H367" s="17">
        <v>0.24436423982112401</v>
      </c>
      <c r="I367" s="17">
        <v>-0.17547698350382901</v>
      </c>
      <c r="J367" s="17">
        <v>0.68978686392375099</v>
      </c>
      <c r="K367" s="17">
        <v>0.42351845747059202</v>
      </c>
      <c r="L367" s="17">
        <v>0.42693452605820598</v>
      </c>
      <c r="M367" s="17">
        <v>0</v>
      </c>
      <c r="N367" s="17">
        <v>0</v>
      </c>
      <c r="O367" s="17">
        <v>0</v>
      </c>
      <c r="P367" s="17">
        <v>0.40854869763179402</v>
      </c>
      <c r="Q367" s="17">
        <v>0.196826234700472</v>
      </c>
      <c r="R367" s="17">
        <v>0</v>
      </c>
      <c r="S367" s="17">
        <v>0</v>
      </c>
      <c r="T367" s="17">
        <v>0</v>
      </c>
      <c r="U367" s="17">
        <v>0</v>
      </c>
      <c r="V367" s="17">
        <v>9.5976393693652698E-2</v>
      </c>
      <c r="W367" s="17">
        <v>0.239001322348671</v>
      </c>
      <c r="X367" s="17">
        <v>0</v>
      </c>
      <c r="Y367" s="17">
        <v>0</v>
      </c>
      <c r="Z367" s="17">
        <v>6.5462056305947E-3</v>
      </c>
      <c r="AA367" s="17">
        <v>0</v>
      </c>
      <c r="AB367" s="17">
        <v>0</v>
      </c>
      <c r="AC367" s="17">
        <v>0</v>
      </c>
      <c r="AE367">
        <f t="array" ref="AE367">EXP(SUMPRODUCT(--B367:AC367,TRANSPOSE('Cost regression results'!$H$3:$H$30)))</f>
        <v>2437.1477664556419</v>
      </c>
    </row>
    <row r="368" spans="1:31" x14ac:dyDescent="0.3">
      <c r="A368">
        <v>367</v>
      </c>
      <c r="B368" s="17">
        <v>7.82156409519893</v>
      </c>
      <c r="C368" s="17">
        <v>0</v>
      </c>
      <c r="D368" s="17">
        <v>0</v>
      </c>
      <c r="E368" s="17">
        <v>0.264132837529305</v>
      </c>
      <c r="F368" s="17">
        <v>0.31701411493968101</v>
      </c>
      <c r="G368" s="17">
        <v>1.3103628283070801</v>
      </c>
      <c r="H368" s="17">
        <v>0.224528907418929</v>
      </c>
      <c r="I368" s="17">
        <v>-0.121015078196934</v>
      </c>
      <c r="J368" s="17">
        <v>0.72991038342909298</v>
      </c>
      <c r="K368" s="17">
        <v>0.33194319656164201</v>
      </c>
      <c r="L368" s="17">
        <v>0.36075807928429598</v>
      </c>
      <c r="M368" s="17">
        <v>0</v>
      </c>
      <c r="N368" s="17">
        <v>0</v>
      </c>
      <c r="O368" s="17">
        <v>0</v>
      </c>
      <c r="P368" s="17">
        <v>0.22965877792145301</v>
      </c>
      <c r="Q368" s="17">
        <v>0.26528715575394901</v>
      </c>
      <c r="R368" s="17">
        <v>0</v>
      </c>
      <c r="S368" s="17">
        <v>0</v>
      </c>
      <c r="T368" s="17">
        <v>0</v>
      </c>
      <c r="U368" s="17">
        <v>0</v>
      </c>
      <c r="V368" s="17">
        <v>7.2642220951737294E-2</v>
      </c>
      <c r="W368" s="17">
        <v>0.292580770267306</v>
      </c>
      <c r="X368" s="17">
        <v>0</v>
      </c>
      <c r="Y368" s="17">
        <v>0</v>
      </c>
      <c r="Z368" s="17">
        <v>8.2723214873964505E-3</v>
      </c>
      <c r="AA368" s="17">
        <v>0</v>
      </c>
      <c r="AB368" s="17">
        <v>0</v>
      </c>
      <c r="AC368" s="17">
        <v>0</v>
      </c>
      <c r="AE368">
        <f t="array" ref="AE368">EXP(SUMPRODUCT(--B368:AC368,TRANSPOSE('Cost regression results'!$H$3:$H$30)))</f>
        <v>2479.4039565148964</v>
      </c>
    </row>
    <row r="369" spans="1:31" x14ac:dyDescent="0.3">
      <c r="A369">
        <v>368</v>
      </c>
      <c r="B369" s="17">
        <v>7.8232108686633897</v>
      </c>
      <c r="C369" s="17">
        <v>0</v>
      </c>
      <c r="D369" s="17">
        <v>0</v>
      </c>
      <c r="E369" s="17">
        <v>0.35444782152037602</v>
      </c>
      <c r="F369" s="17">
        <v>0.35397455640841302</v>
      </c>
      <c r="G369" s="17">
        <v>1.3717529802541399</v>
      </c>
      <c r="H369" s="17">
        <v>0.28558237061382902</v>
      </c>
      <c r="I369" s="17">
        <v>-0.22432998460605599</v>
      </c>
      <c r="J369" s="17">
        <v>0.74332234418740994</v>
      </c>
      <c r="K369" s="17">
        <v>0.37688375935559298</v>
      </c>
      <c r="L369" s="17">
        <v>0.3453578046247</v>
      </c>
      <c r="M369" s="17">
        <v>0</v>
      </c>
      <c r="N369" s="17">
        <v>0</v>
      </c>
      <c r="O369" s="17">
        <v>0</v>
      </c>
      <c r="P369" s="17">
        <v>0.35436118695250901</v>
      </c>
      <c r="Q369" s="17">
        <v>0.242300878572558</v>
      </c>
      <c r="R369" s="17">
        <v>0</v>
      </c>
      <c r="S369" s="17">
        <v>0</v>
      </c>
      <c r="T369" s="17">
        <v>0</v>
      </c>
      <c r="U369" s="17">
        <v>0</v>
      </c>
      <c r="V369" s="17">
        <v>0.105978496269095</v>
      </c>
      <c r="W369" s="17">
        <v>0.243531535143864</v>
      </c>
      <c r="X369" s="17">
        <v>0</v>
      </c>
      <c r="Y369" s="17">
        <v>0</v>
      </c>
      <c r="Z369" s="17">
        <v>6.5752889352960102E-3</v>
      </c>
      <c r="AA369" s="17">
        <v>0</v>
      </c>
      <c r="AB369" s="17">
        <v>0</v>
      </c>
      <c r="AC369" s="17">
        <v>0</v>
      </c>
      <c r="AE369">
        <f t="array" ref="AE369">EXP(SUMPRODUCT(--B369:AC369,TRANSPOSE('Cost regression results'!$H$3:$H$30)))</f>
        <v>2486.4422846631355</v>
      </c>
    </row>
    <row r="370" spans="1:31" x14ac:dyDescent="0.3">
      <c r="A370">
        <v>369</v>
      </c>
      <c r="B370" s="17">
        <v>7.8491346735023004</v>
      </c>
      <c r="C370" s="17">
        <v>0</v>
      </c>
      <c r="D370" s="17">
        <v>0</v>
      </c>
      <c r="E370" s="17">
        <v>0.40039618783004</v>
      </c>
      <c r="F370" s="17">
        <v>0.37700847255833297</v>
      </c>
      <c r="G370" s="17">
        <v>1.35685613681344</v>
      </c>
      <c r="H370" s="17">
        <v>0.20816851397514</v>
      </c>
      <c r="I370" s="17">
        <v>-0.221741559515089</v>
      </c>
      <c r="J370" s="17">
        <v>0.69904844907143604</v>
      </c>
      <c r="K370" s="17">
        <v>0.43488820293872699</v>
      </c>
      <c r="L370" s="17">
        <v>0.190175708523419</v>
      </c>
      <c r="M370" s="17">
        <v>0</v>
      </c>
      <c r="N370" s="17">
        <v>0</v>
      </c>
      <c r="O370" s="17">
        <v>0</v>
      </c>
      <c r="P370" s="17">
        <v>0.45326258556801602</v>
      </c>
      <c r="Q370" s="17">
        <v>0.26112620264697101</v>
      </c>
      <c r="R370" s="17">
        <v>0</v>
      </c>
      <c r="S370" s="17">
        <v>0</v>
      </c>
      <c r="T370" s="17">
        <v>0</v>
      </c>
      <c r="U370" s="17">
        <v>0</v>
      </c>
      <c r="V370" s="17">
        <v>7.1041906354657194E-2</v>
      </c>
      <c r="W370" s="17">
        <v>0.30946620647230999</v>
      </c>
      <c r="X370" s="17">
        <v>0</v>
      </c>
      <c r="Y370" s="17">
        <v>0</v>
      </c>
      <c r="Z370" s="17">
        <v>4.8517377108578596E-3</v>
      </c>
      <c r="AA370" s="17">
        <v>0</v>
      </c>
      <c r="AB370" s="17">
        <v>0</v>
      </c>
      <c r="AC370" s="17">
        <v>0</v>
      </c>
      <c r="AE370">
        <f t="array" ref="AE370">EXP(SUMPRODUCT(--B370:AC370,TRANSPOSE('Cost regression results'!$H$3:$H$30)))</f>
        <v>2554.8235947529838</v>
      </c>
    </row>
    <row r="371" spans="1:31" x14ac:dyDescent="0.3">
      <c r="A371">
        <v>370</v>
      </c>
      <c r="B371" s="17">
        <v>7.8528163395761803</v>
      </c>
      <c r="C371" s="17">
        <v>0</v>
      </c>
      <c r="D371" s="17">
        <v>0</v>
      </c>
      <c r="E371" s="17">
        <v>0.45301665618270898</v>
      </c>
      <c r="F371" s="17">
        <v>0.35830488708747399</v>
      </c>
      <c r="G371" s="17">
        <v>1.48626078505058</v>
      </c>
      <c r="H371" s="17">
        <v>0.25620992000394199</v>
      </c>
      <c r="I371" s="17">
        <v>-0.316839718524145</v>
      </c>
      <c r="J371" s="17">
        <v>0.72404342274250399</v>
      </c>
      <c r="K371" s="17">
        <v>0.51513758260806197</v>
      </c>
      <c r="L371" s="17">
        <v>0.36736341522472199</v>
      </c>
      <c r="M371" s="17">
        <v>0</v>
      </c>
      <c r="N371" s="17">
        <v>0</v>
      </c>
      <c r="O371" s="17">
        <v>0</v>
      </c>
      <c r="P371" s="17">
        <v>0.37121516852016001</v>
      </c>
      <c r="Q371" s="17">
        <v>0.243545793827108</v>
      </c>
      <c r="R371" s="17">
        <v>0</v>
      </c>
      <c r="S371" s="17">
        <v>0</v>
      </c>
      <c r="T371" s="17">
        <v>0</v>
      </c>
      <c r="U371" s="17">
        <v>0</v>
      </c>
      <c r="V371" s="17">
        <v>7.2068923825883299E-2</v>
      </c>
      <c r="W371" s="17">
        <v>0.260551600554492</v>
      </c>
      <c r="X371" s="17">
        <v>0</v>
      </c>
      <c r="Y371" s="17">
        <v>0</v>
      </c>
      <c r="Z371" s="17">
        <v>5.9704607728649703E-3</v>
      </c>
      <c r="AA371" s="17">
        <v>0</v>
      </c>
      <c r="AB371" s="17">
        <v>0</v>
      </c>
      <c r="AC371" s="17">
        <v>0</v>
      </c>
      <c r="AE371">
        <f t="array" ref="AE371">EXP(SUMPRODUCT(--B371:AC371,TRANSPOSE('Cost regression results'!$H$3:$H$30)))</f>
        <v>2562.2396467975623</v>
      </c>
    </row>
    <row r="372" spans="1:31" x14ac:dyDescent="0.3">
      <c r="A372">
        <v>371</v>
      </c>
      <c r="B372" s="17">
        <v>7.8245937637452698</v>
      </c>
      <c r="C372" s="17">
        <v>0</v>
      </c>
      <c r="D372" s="17">
        <v>0</v>
      </c>
      <c r="E372" s="17">
        <v>0.384347135579305</v>
      </c>
      <c r="F372" s="17">
        <v>0.41470806812632899</v>
      </c>
      <c r="G372" s="17">
        <v>1.4031839203485501</v>
      </c>
      <c r="H372" s="17">
        <v>0.27346958000608301</v>
      </c>
      <c r="I372" s="17">
        <v>-0.30880047632526397</v>
      </c>
      <c r="J372" s="17">
        <v>0.67127768839018898</v>
      </c>
      <c r="K372" s="17">
        <v>0.34102026408903102</v>
      </c>
      <c r="L372" s="17">
        <v>0.31600036129995801</v>
      </c>
      <c r="M372" s="17">
        <v>0</v>
      </c>
      <c r="N372" s="17">
        <v>0</v>
      </c>
      <c r="O372" s="17">
        <v>0</v>
      </c>
      <c r="P372" s="17">
        <v>0.34900007366786301</v>
      </c>
      <c r="Q372" s="17">
        <v>0.20542553165314401</v>
      </c>
      <c r="R372" s="17">
        <v>0</v>
      </c>
      <c r="S372" s="17">
        <v>0</v>
      </c>
      <c r="T372" s="17">
        <v>0</v>
      </c>
      <c r="U372" s="17">
        <v>0</v>
      </c>
      <c r="V372" s="17">
        <v>0.124970927709725</v>
      </c>
      <c r="W372" s="17">
        <v>0.22948038794874301</v>
      </c>
      <c r="X372" s="17">
        <v>0</v>
      </c>
      <c r="Y372" s="17">
        <v>0</v>
      </c>
      <c r="Z372" s="17">
        <v>6.5906283804355297E-3</v>
      </c>
      <c r="AA372" s="17">
        <v>0</v>
      </c>
      <c r="AB372" s="17">
        <v>0</v>
      </c>
      <c r="AC372" s="17">
        <v>0</v>
      </c>
      <c r="AE372">
        <f t="array" ref="AE372">EXP(SUMPRODUCT(--B372:AC372,TRANSPOSE('Cost regression results'!$H$3:$H$30)))</f>
        <v>2489.856416846269</v>
      </c>
    </row>
    <row r="373" spans="1:31" x14ac:dyDescent="0.3">
      <c r="A373">
        <v>372</v>
      </c>
      <c r="B373" s="17">
        <v>7.8543287552537997</v>
      </c>
      <c r="C373" s="17">
        <v>0</v>
      </c>
      <c r="D373" s="17">
        <v>0</v>
      </c>
      <c r="E373" s="17">
        <v>0.29654155110657998</v>
      </c>
      <c r="F373" s="17">
        <v>0.30940346110599398</v>
      </c>
      <c r="G373" s="17">
        <v>1.31631378206625</v>
      </c>
      <c r="H373" s="17">
        <v>0.220826953061317</v>
      </c>
      <c r="I373" s="17">
        <v>-0.17350825646715201</v>
      </c>
      <c r="J373" s="17">
        <v>0.707605220671091</v>
      </c>
      <c r="K373" s="17">
        <v>0.45080828605617801</v>
      </c>
      <c r="L373" s="17">
        <v>0.42064662830727501</v>
      </c>
      <c r="M373" s="17">
        <v>0</v>
      </c>
      <c r="N373" s="17">
        <v>0</v>
      </c>
      <c r="O373" s="17">
        <v>0</v>
      </c>
      <c r="P373" s="17">
        <v>0.11189355930646</v>
      </c>
      <c r="Q373" s="17">
        <v>0.23010247027526701</v>
      </c>
      <c r="R373" s="17">
        <v>0</v>
      </c>
      <c r="S373" s="17">
        <v>0</v>
      </c>
      <c r="T373" s="17">
        <v>0</v>
      </c>
      <c r="U373" s="17">
        <v>0</v>
      </c>
      <c r="V373" s="17">
        <v>0.101821640092258</v>
      </c>
      <c r="W373" s="17">
        <v>0.20129221028048999</v>
      </c>
      <c r="X373" s="17">
        <v>0</v>
      </c>
      <c r="Y373" s="17">
        <v>0</v>
      </c>
      <c r="Z373" s="17">
        <v>2.7805473192570999E-3</v>
      </c>
      <c r="AA373" s="17">
        <v>0</v>
      </c>
      <c r="AB373" s="17">
        <v>0</v>
      </c>
      <c r="AC373" s="17">
        <v>0</v>
      </c>
      <c r="AE373">
        <f t="array" ref="AE373">EXP(SUMPRODUCT(--B373:AC373,TRANSPOSE('Cost regression results'!$H$3:$H$30)))</f>
        <v>2571.8541377158663</v>
      </c>
    </row>
    <row r="374" spans="1:31" x14ac:dyDescent="0.3">
      <c r="A374">
        <v>373</v>
      </c>
      <c r="B374" s="17">
        <v>7.85332659871505</v>
      </c>
      <c r="C374" s="17">
        <v>0</v>
      </c>
      <c r="D374" s="17">
        <v>0</v>
      </c>
      <c r="E374" s="17">
        <v>0.37895129123779903</v>
      </c>
      <c r="F374" s="17">
        <v>0.31050819355200698</v>
      </c>
      <c r="G374" s="17">
        <v>1.4526573784269301</v>
      </c>
      <c r="H374" s="17">
        <v>0.27637782172509701</v>
      </c>
      <c r="I374" s="17">
        <v>-0.27278237738053901</v>
      </c>
      <c r="J374" s="17">
        <v>0.76378156715120704</v>
      </c>
      <c r="K374" s="17">
        <v>0.27217713916147102</v>
      </c>
      <c r="L374" s="17">
        <v>0.30412304544255903</v>
      </c>
      <c r="M374" s="17">
        <v>0</v>
      </c>
      <c r="N374" s="17">
        <v>0</v>
      </c>
      <c r="O374" s="17">
        <v>0</v>
      </c>
      <c r="P374" s="17">
        <v>0.198524243014467</v>
      </c>
      <c r="Q374" s="17">
        <v>0.21023578159602899</v>
      </c>
      <c r="R374" s="17">
        <v>0</v>
      </c>
      <c r="S374" s="17">
        <v>0</v>
      </c>
      <c r="T374" s="17">
        <v>0</v>
      </c>
      <c r="U374" s="17">
        <v>0</v>
      </c>
      <c r="V374" s="17">
        <v>7.2684258388626993E-2</v>
      </c>
      <c r="W374" s="17">
        <v>0.22163018018591599</v>
      </c>
      <c r="X374" s="17">
        <v>0</v>
      </c>
      <c r="Y374" s="17">
        <v>0</v>
      </c>
      <c r="Z374" s="17">
        <v>6.5209927742739503E-3</v>
      </c>
      <c r="AA374" s="17">
        <v>0</v>
      </c>
      <c r="AB374" s="17">
        <v>0</v>
      </c>
      <c r="AC374" s="17">
        <v>0</v>
      </c>
      <c r="AE374">
        <f t="array" ref="AE374">EXP(SUMPRODUCT(--B374:AC374,TRANSPOSE('Cost regression results'!$H$3:$H$30)))</f>
        <v>2562.5596565307942</v>
      </c>
    </row>
    <row r="375" spans="1:31" x14ac:dyDescent="0.3">
      <c r="A375">
        <v>374</v>
      </c>
      <c r="B375" s="17">
        <v>7.8314781712855597</v>
      </c>
      <c r="C375" s="17">
        <v>0</v>
      </c>
      <c r="D375" s="17">
        <v>0</v>
      </c>
      <c r="E375" s="17">
        <v>0.35955093345146499</v>
      </c>
      <c r="F375" s="17">
        <v>0.28758346542077001</v>
      </c>
      <c r="G375" s="17">
        <v>1.34087097457705</v>
      </c>
      <c r="H375" s="17">
        <v>0.222926896863781</v>
      </c>
      <c r="I375" s="17">
        <v>-0.16557698913909499</v>
      </c>
      <c r="J375" s="17">
        <v>0.70312367827170796</v>
      </c>
      <c r="K375" s="17">
        <v>0.336895020157853</v>
      </c>
      <c r="L375" s="17">
        <v>0.34132802810513901</v>
      </c>
      <c r="M375" s="17">
        <v>0</v>
      </c>
      <c r="N375" s="17">
        <v>0</v>
      </c>
      <c r="O375" s="17">
        <v>0</v>
      </c>
      <c r="P375" s="17">
        <v>0.21195070545088801</v>
      </c>
      <c r="Q375" s="17">
        <v>0.193630620968541</v>
      </c>
      <c r="R375" s="17">
        <v>0</v>
      </c>
      <c r="S375" s="17">
        <v>0</v>
      </c>
      <c r="T375" s="17">
        <v>0</v>
      </c>
      <c r="U375" s="17">
        <v>0</v>
      </c>
      <c r="V375" s="17">
        <v>7.8389714395425997E-2</v>
      </c>
      <c r="W375" s="17">
        <v>0.22060217193183099</v>
      </c>
      <c r="X375" s="17">
        <v>0</v>
      </c>
      <c r="Y375" s="17">
        <v>0</v>
      </c>
      <c r="Z375" s="17">
        <v>6.0050164767813004E-3</v>
      </c>
      <c r="AA375" s="17">
        <v>0</v>
      </c>
      <c r="AB375" s="17">
        <v>0</v>
      </c>
      <c r="AC375" s="17">
        <v>0</v>
      </c>
      <c r="AE375">
        <f t="array" ref="AE375">EXP(SUMPRODUCT(--B375:AC375,TRANSPOSE('Cost regression results'!$H$3:$H$30)))</f>
        <v>2508.0846664905721</v>
      </c>
    </row>
    <row r="376" spans="1:31" x14ac:dyDescent="0.3">
      <c r="A376">
        <v>375</v>
      </c>
      <c r="B376" s="17">
        <v>7.8392519003759702</v>
      </c>
      <c r="C376" s="17">
        <v>0</v>
      </c>
      <c r="D376" s="17">
        <v>0</v>
      </c>
      <c r="E376" s="17">
        <v>0.34541771944508598</v>
      </c>
      <c r="F376" s="17">
        <v>0.36373689615832699</v>
      </c>
      <c r="G376" s="17">
        <v>1.34429006462857</v>
      </c>
      <c r="H376" s="17">
        <v>0.197641696792312</v>
      </c>
      <c r="I376" s="17">
        <v>-0.239844489219495</v>
      </c>
      <c r="J376" s="17">
        <v>0.704697028945385</v>
      </c>
      <c r="K376" s="17">
        <v>0.367153278074279</v>
      </c>
      <c r="L376" s="17">
        <v>0.275240129820018</v>
      </c>
      <c r="M376" s="17">
        <v>0</v>
      </c>
      <c r="N376" s="17">
        <v>0</v>
      </c>
      <c r="O376" s="17">
        <v>0</v>
      </c>
      <c r="P376" s="17">
        <v>0.33274518186397201</v>
      </c>
      <c r="Q376" s="17">
        <v>0.22817693583454701</v>
      </c>
      <c r="R376" s="17">
        <v>0</v>
      </c>
      <c r="S376" s="17">
        <v>0</v>
      </c>
      <c r="T376" s="17">
        <v>0</v>
      </c>
      <c r="U376" s="17">
        <v>0</v>
      </c>
      <c r="V376" s="17">
        <v>9.3139335453731195E-2</v>
      </c>
      <c r="W376" s="17">
        <v>0.234318237108885</v>
      </c>
      <c r="X376" s="17">
        <v>0</v>
      </c>
      <c r="Y376" s="17">
        <v>0</v>
      </c>
      <c r="Z376" s="17">
        <v>6.3502241607053499E-3</v>
      </c>
      <c r="AA376" s="17">
        <v>0</v>
      </c>
      <c r="AB376" s="17">
        <v>0</v>
      </c>
      <c r="AC376" s="17">
        <v>0</v>
      </c>
      <c r="AE376">
        <f t="array" ref="AE376">EXP(SUMPRODUCT(--B376:AC376,TRANSPOSE('Cost regression results'!$H$3:$H$30)))</f>
        <v>2527.0470938010576</v>
      </c>
    </row>
    <row r="377" spans="1:31" x14ac:dyDescent="0.3">
      <c r="A377">
        <v>376</v>
      </c>
      <c r="B377" s="17">
        <v>7.8324002414705101</v>
      </c>
      <c r="C377" s="17">
        <v>0</v>
      </c>
      <c r="D377" s="17">
        <v>0</v>
      </c>
      <c r="E377" s="17">
        <v>0.36634669570563599</v>
      </c>
      <c r="F377" s="17">
        <v>0.34183085622989501</v>
      </c>
      <c r="G377" s="17">
        <v>1.3922131598318299</v>
      </c>
      <c r="H377" s="17">
        <v>0.247675919814345</v>
      </c>
      <c r="I377" s="17">
        <v>-0.22333632383212099</v>
      </c>
      <c r="J377" s="17">
        <v>0.78893161939677503</v>
      </c>
      <c r="K377" s="17">
        <v>0.35281081429359201</v>
      </c>
      <c r="L377" s="17">
        <v>0.29274483735532097</v>
      </c>
      <c r="M377" s="17">
        <v>0</v>
      </c>
      <c r="N377" s="17">
        <v>0</v>
      </c>
      <c r="O377" s="17">
        <v>0</v>
      </c>
      <c r="P377" s="17">
        <v>0.33068758308513602</v>
      </c>
      <c r="Q377" s="17">
        <v>0.28686938199905898</v>
      </c>
      <c r="R377" s="17">
        <v>0</v>
      </c>
      <c r="S377" s="17">
        <v>0</v>
      </c>
      <c r="T377" s="17">
        <v>0</v>
      </c>
      <c r="U377" s="17">
        <v>0</v>
      </c>
      <c r="V377" s="17">
        <v>7.7614230799667602E-2</v>
      </c>
      <c r="W377" s="17">
        <v>0.238117746298525</v>
      </c>
      <c r="X377" s="17">
        <v>0</v>
      </c>
      <c r="Y377" s="17">
        <v>0</v>
      </c>
      <c r="Z377" s="17">
        <v>1.0082675318626E-2</v>
      </c>
      <c r="AA377" s="17">
        <v>0</v>
      </c>
      <c r="AB377" s="17">
        <v>0</v>
      </c>
      <c r="AC377" s="17">
        <v>0</v>
      </c>
      <c r="AE377">
        <f t="array" ref="AE377">EXP(SUMPRODUCT(--B377:AC377,TRANSPOSE('Cost regression results'!$H$3:$H$30)))</f>
        <v>2503.2429963157151</v>
      </c>
    </row>
    <row r="378" spans="1:31" x14ac:dyDescent="0.3">
      <c r="A378">
        <v>377</v>
      </c>
      <c r="B378" s="17">
        <v>7.8154275270507902</v>
      </c>
      <c r="C378" s="17">
        <v>0</v>
      </c>
      <c r="D378" s="17">
        <v>0</v>
      </c>
      <c r="E378" s="17">
        <v>0.29594429657307297</v>
      </c>
      <c r="F378" s="17">
        <v>0.40177262346110099</v>
      </c>
      <c r="G378" s="17">
        <v>1.3026705546043</v>
      </c>
      <c r="H378" s="17">
        <v>0.239665286783774</v>
      </c>
      <c r="I378" s="17">
        <v>-0.25150310505123002</v>
      </c>
      <c r="J378" s="17">
        <v>0.74738428862297901</v>
      </c>
      <c r="K378" s="17">
        <v>0.41517608833179698</v>
      </c>
      <c r="L378" s="17">
        <v>0.30366894950525702</v>
      </c>
      <c r="M378" s="17">
        <v>0</v>
      </c>
      <c r="N378" s="17">
        <v>0</v>
      </c>
      <c r="O378" s="17">
        <v>0</v>
      </c>
      <c r="P378" s="17">
        <v>0.56687472094357005</v>
      </c>
      <c r="Q378" s="17">
        <v>0.26409397487809699</v>
      </c>
      <c r="R378" s="17">
        <v>0</v>
      </c>
      <c r="S378" s="17">
        <v>0</v>
      </c>
      <c r="T378" s="17">
        <v>0</v>
      </c>
      <c r="U378" s="17">
        <v>0</v>
      </c>
      <c r="V378" s="17">
        <v>0.116893233062216</v>
      </c>
      <c r="W378" s="17">
        <v>0.238143505945871</v>
      </c>
      <c r="X378" s="17">
        <v>0</v>
      </c>
      <c r="Y378" s="17">
        <v>0</v>
      </c>
      <c r="Z378" s="17">
        <v>6.6613456614165404E-3</v>
      </c>
      <c r="AA378" s="17">
        <v>0</v>
      </c>
      <c r="AB378" s="17">
        <v>0</v>
      </c>
      <c r="AC378" s="17">
        <v>0</v>
      </c>
      <c r="AE378">
        <f t="array" ref="AE378">EXP(SUMPRODUCT(--B378:AC378,TRANSPOSE('Cost regression results'!$H$3:$H$30)))</f>
        <v>2467.0159579852884</v>
      </c>
    </row>
    <row r="379" spans="1:31" x14ac:dyDescent="0.3">
      <c r="A379">
        <v>378</v>
      </c>
      <c r="B379" s="17">
        <v>7.8507646559776703</v>
      </c>
      <c r="C379" s="17">
        <v>0</v>
      </c>
      <c r="D379" s="17">
        <v>0</v>
      </c>
      <c r="E379" s="17">
        <v>0.43897813952476</v>
      </c>
      <c r="F379" s="17">
        <v>0.352831992881252</v>
      </c>
      <c r="G379" s="17">
        <v>1.3617069131592201</v>
      </c>
      <c r="H379" s="17">
        <v>0.247172041320293</v>
      </c>
      <c r="I379" s="17">
        <v>-0.25015820659742899</v>
      </c>
      <c r="J379" s="17">
        <v>0.75405960054481203</v>
      </c>
      <c r="K379" s="17">
        <v>0.307856882379556</v>
      </c>
      <c r="L379" s="17">
        <v>0.30939815936721599</v>
      </c>
      <c r="M379" s="17">
        <v>0</v>
      </c>
      <c r="N379" s="17">
        <v>0</v>
      </c>
      <c r="O379" s="17">
        <v>0</v>
      </c>
      <c r="P379" s="17">
        <v>0.27284591365419902</v>
      </c>
      <c r="Q379" s="17">
        <v>0.26273722367165903</v>
      </c>
      <c r="R379" s="17">
        <v>0</v>
      </c>
      <c r="S379" s="17">
        <v>0</v>
      </c>
      <c r="T379" s="17">
        <v>0</v>
      </c>
      <c r="U379" s="17">
        <v>0</v>
      </c>
      <c r="V379" s="17">
        <v>3.6722301846858901E-2</v>
      </c>
      <c r="W379" s="17">
        <v>0.17090221442315701</v>
      </c>
      <c r="X379" s="17">
        <v>0</v>
      </c>
      <c r="Y379" s="17">
        <v>0</v>
      </c>
      <c r="Z379" s="17">
        <v>8.7145832019973699E-3</v>
      </c>
      <c r="AA379" s="17">
        <v>0</v>
      </c>
      <c r="AB379" s="17">
        <v>0</v>
      </c>
      <c r="AC379" s="17">
        <v>0</v>
      </c>
      <c r="AE379">
        <f t="array" ref="AE379">EXP(SUMPRODUCT(--B379:AC379,TRANSPOSE('Cost regression results'!$H$3:$H$30)))</f>
        <v>2552.0811632397226</v>
      </c>
    </row>
    <row r="380" spans="1:31" x14ac:dyDescent="0.3">
      <c r="A380">
        <v>379</v>
      </c>
      <c r="B380" s="17">
        <v>7.85541247695972</v>
      </c>
      <c r="C380" s="17">
        <v>0</v>
      </c>
      <c r="D380" s="17">
        <v>0</v>
      </c>
      <c r="E380" s="17">
        <v>0.33748258934537601</v>
      </c>
      <c r="F380" s="17">
        <v>0.37764051047246</v>
      </c>
      <c r="G380" s="17">
        <v>1.44471731340142</v>
      </c>
      <c r="H380" s="17">
        <v>0.23513398414775399</v>
      </c>
      <c r="I380" s="17">
        <v>-0.31310858851719803</v>
      </c>
      <c r="J380" s="17">
        <v>0.71836306052054999</v>
      </c>
      <c r="K380" s="17">
        <v>0.34035564558285403</v>
      </c>
      <c r="L380" s="17">
        <v>0.32584437468916899</v>
      </c>
      <c r="M380" s="17">
        <v>0</v>
      </c>
      <c r="N380" s="17">
        <v>0</v>
      </c>
      <c r="O380" s="17">
        <v>0</v>
      </c>
      <c r="P380" s="17">
        <v>0.35856268071296998</v>
      </c>
      <c r="Q380" s="17">
        <v>0.227416987541917</v>
      </c>
      <c r="R380" s="17">
        <v>0</v>
      </c>
      <c r="S380" s="17">
        <v>0</v>
      </c>
      <c r="T380" s="17">
        <v>0</v>
      </c>
      <c r="U380" s="17">
        <v>0</v>
      </c>
      <c r="V380" s="17">
        <v>8.3256681018848797E-2</v>
      </c>
      <c r="W380" s="17">
        <v>0.17553546627452499</v>
      </c>
      <c r="X380" s="17">
        <v>0</v>
      </c>
      <c r="Y380" s="17">
        <v>0</v>
      </c>
      <c r="Z380" s="17">
        <v>5.9195287433553298E-3</v>
      </c>
      <c r="AA380" s="17">
        <v>0</v>
      </c>
      <c r="AB380" s="17">
        <v>0</v>
      </c>
      <c r="AC380" s="17">
        <v>0</v>
      </c>
      <c r="AE380">
        <f t="array" ref="AE380">EXP(SUMPRODUCT(--B380:AC380,TRANSPOSE('Cost regression results'!$H$3:$H$30)))</f>
        <v>2568.9918042081276</v>
      </c>
    </row>
    <row r="381" spans="1:31" x14ac:dyDescent="0.3">
      <c r="A381">
        <v>380</v>
      </c>
      <c r="B381" s="17">
        <v>7.8063553671224204</v>
      </c>
      <c r="C381" s="17">
        <v>0</v>
      </c>
      <c r="D381" s="17">
        <v>0</v>
      </c>
      <c r="E381" s="17">
        <v>0.27778856944094599</v>
      </c>
      <c r="F381" s="17">
        <v>0.38441239368490498</v>
      </c>
      <c r="G381" s="17">
        <v>1.3287804932490599</v>
      </c>
      <c r="H381" s="17">
        <v>0.206974864128979</v>
      </c>
      <c r="I381" s="17">
        <v>-0.22651924083213901</v>
      </c>
      <c r="J381" s="17">
        <v>0.70527564432117895</v>
      </c>
      <c r="K381" s="17">
        <v>0.454938658542204</v>
      </c>
      <c r="L381" s="17">
        <v>0.33777300627117901</v>
      </c>
      <c r="M381" s="17">
        <v>0</v>
      </c>
      <c r="N381" s="17">
        <v>0</v>
      </c>
      <c r="O381" s="17">
        <v>0</v>
      </c>
      <c r="P381" s="17">
        <v>0.43920001211000698</v>
      </c>
      <c r="Q381" s="17">
        <v>0.27314308231619</v>
      </c>
      <c r="R381" s="17">
        <v>0</v>
      </c>
      <c r="S381" s="17">
        <v>0</v>
      </c>
      <c r="T381" s="17">
        <v>0</v>
      </c>
      <c r="U381" s="17">
        <v>0</v>
      </c>
      <c r="V381" s="17">
        <v>0.12334810823377999</v>
      </c>
      <c r="W381" s="17">
        <v>0.24168808657638599</v>
      </c>
      <c r="X381" s="17">
        <v>0</v>
      </c>
      <c r="Y381" s="17">
        <v>0</v>
      </c>
      <c r="Z381" s="17">
        <v>3.6417685572888501E-3</v>
      </c>
      <c r="AA381" s="17">
        <v>0</v>
      </c>
      <c r="AB381" s="17">
        <v>0</v>
      </c>
      <c r="AC381" s="17">
        <v>0</v>
      </c>
      <c r="AE381">
        <f t="array" ref="AE381">EXP(SUMPRODUCT(--B381:AC381,TRANSPOSE('Cost regression results'!$H$3:$H$30)))</f>
        <v>2449.908924397037</v>
      </c>
    </row>
    <row r="382" spans="1:31" x14ac:dyDescent="0.3">
      <c r="A382">
        <v>381</v>
      </c>
      <c r="B382" s="17">
        <v>7.7939234440425</v>
      </c>
      <c r="C382" s="17">
        <v>0</v>
      </c>
      <c r="D382" s="17">
        <v>0</v>
      </c>
      <c r="E382" s="17">
        <v>0.51128082635011796</v>
      </c>
      <c r="F382" s="17">
        <v>0.40067670349295298</v>
      </c>
      <c r="G382" s="17">
        <v>1.3991312079699301</v>
      </c>
      <c r="H382" s="17">
        <v>0.21670088524820699</v>
      </c>
      <c r="I382" s="17">
        <v>-0.29130894776077798</v>
      </c>
      <c r="J382" s="17">
        <v>0.63345484163531696</v>
      </c>
      <c r="K382" s="17">
        <v>0.477613215889992</v>
      </c>
      <c r="L382" s="17">
        <v>0.27911878974540599</v>
      </c>
      <c r="M382" s="17">
        <v>0</v>
      </c>
      <c r="N382" s="17">
        <v>0</v>
      </c>
      <c r="O382" s="17">
        <v>0</v>
      </c>
      <c r="P382" s="17">
        <v>0.44198379177499098</v>
      </c>
      <c r="Q382" s="17">
        <v>0.24007859618197999</v>
      </c>
      <c r="R382" s="17">
        <v>0</v>
      </c>
      <c r="S382" s="17">
        <v>0</v>
      </c>
      <c r="T382" s="17">
        <v>0</v>
      </c>
      <c r="U382" s="17">
        <v>0</v>
      </c>
      <c r="V382" s="17">
        <v>0.153258986998977</v>
      </c>
      <c r="W382" s="17">
        <v>0.40936175364149002</v>
      </c>
      <c r="X382" s="17">
        <v>0</v>
      </c>
      <c r="Y382" s="17">
        <v>0</v>
      </c>
      <c r="Z382" s="17">
        <v>4.4969635254890001E-3</v>
      </c>
      <c r="AA382" s="17">
        <v>0</v>
      </c>
      <c r="AB382" s="17">
        <v>0</v>
      </c>
      <c r="AC382" s="17">
        <v>0</v>
      </c>
      <c r="AE382">
        <f t="array" ref="AE382">EXP(SUMPRODUCT(--B382:AC382,TRANSPOSE('Cost regression results'!$H$3:$H$30)))</f>
        <v>2418.1923314997744</v>
      </c>
    </row>
    <row r="383" spans="1:31" x14ac:dyDescent="0.3">
      <c r="A383">
        <v>382</v>
      </c>
      <c r="B383" s="17">
        <v>7.8538770715034403</v>
      </c>
      <c r="C383" s="17">
        <v>0</v>
      </c>
      <c r="D383" s="17">
        <v>0</v>
      </c>
      <c r="E383" s="17">
        <v>0.48612595928670599</v>
      </c>
      <c r="F383" s="17">
        <v>0.325875679012395</v>
      </c>
      <c r="G383" s="17">
        <v>1.49741480575121</v>
      </c>
      <c r="H383" s="17">
        <v>0.232836628163889</v>
      </c>
      <c r="I383" s="17">
        <v>-0.27104624560367602</v>
      </c>
      <c r="J383" s="17">
        <v>0.68574562984958098</v>
      </c>
      <c r="K383" s="17">
        <v>0.24432395353415501</v>
      </c>
      <c r="L383" s="17">
        <v>0.215431020917215</v>
      </c>
      <c r="M383" s="17">
        <v>0</v>
      </c>
      <c r="N383" s="17">
        <v>0</v>
      </c>
      <c r="O383" s="17">
        <v>0</v>
      </c>
      <c r="P383" s="17">
        <v>0.51961442576823202</v>
      </c>
      <c r="Q383" s="17">
        <v>0.235795124946512</v>
      </c>
      <c r="R383" s="17">
        <v>0</v>
      </c>
      <c r="S383" s="17">
        <v>0</v>
      </c>
      <c r="T383" s="17">
        <v>0</v>
      </c>
      <c r="U383" s="17">
        <v>0</v>
      </c>
      <c r="V383" s="17">
        <v>8.7607442232355698E-2</v>
      </c>
      <c r="W383" s="17">
        <v>0.29330857343594602</v>
      </c>
      <c r="X383" s="17">
        <v>0</v>
      </c>
      <c r="Y383" s="17">
        <v>0</v>
      </c>
      <c r="Z383" s="17">
        <v>8.0765244737968696E-3</v>
      </c>
      <c r="AA383" s="17">
        <v>0</v>
      </c>
      <c r="AB383" s="17">
        <v>0</v>
      </c>
      <c r="AC383" s="17">
        <v>0</v>
      </c>
      <c r="AE383">
        <f t="array" ref="AE383">EXP(SUMPRODUCT(--B383:AC383,TRANSPOSE('Cost regression results'!$H$3:$H$30)))</f>
        <v>2561.1803472889396</v>
      </c>
    </row>
    <row r="384" spans="1:31" x14ac:dyDescent="0.3">
      <c r="A384">
        <v>383</v>
      </c>
      <c r="B384" s="17">
        <v>7.8167918883423599</v>
      </c>
      <c r="C384" s="17">
        <v>0</v>
      </c>
      <c r="D384" s="17">
        <v>0</v>
      </c>
      <c r="E384" s="17">
        <v>0.28437577487704202</v>
      </c>
      <c r="F384" s="17">
        <v>0.41486908093765001</v>
      </c>
      <c r="G384" s="17">
        <v>1.36671160120857</v>
      </c>
      <c r="H384" s="17">
        <v>0.25694882143141901</v>
      </c>
      <c r="I384" s="17">
        <v>-0.30925777757988399</v>
      </c>
      <c r="J384" s="17">
        <v>0.73529873591263994</v>
      </c>
      <c r="K384" s="17">
        <v>0.48069274571417198</v>
      </c>
      <c r="L384" s="17">
        <v>0.35582874368640599</v>
      </c>
      <c r="M384" s="17">
        <v>0</v>
      </c>
      <c r="N384" s="17">
        <v>0</v>
      </c>
      <c r="O384" s="17">
        <v>0</v>
      </c>
      <c r="P384" s="17">
        <v>0.227715137219485</v>
      </c>
      <c r="Q384" s="17">
        <v>0.21623624663475</v>
      </c>
      <c r="R384" s="17">
        <v>0</v>
      </c>
      <c r="S384" s="17">
        <v>0</v>
      </c>
      <c r="T384" s="17">
        <v>0</v>
      </c>
      <c r="U384" s="17">
        <v>0</v>
      </c>
      <c r="V384" s="17">
        <v>8.0824993454571406E-2</v>
      </c>
      <c r="W384" s="17">
        <v>0.19159982950142601</v>
      </c>
      <c r="X384" s="17">
        <v>0</v>
      </c>
      <c r="Y384" s="17">
        <v>0</v>
      </c>
      <c r="Z384" s="17">
        <v>6.9412761274559196E-3</v>
      </c>
      <c r="AA384" s="17">
        <v>0</v>
      </c>
      <c r="AB384" s="17">
        <v>0</v>
      </c>
      <c r="AC384" s="17">
        <v>0</v>
      </c>
      <c r="AE384">
        <f t="array" ref="AE384">EXP(SUMPRODUCT(--B384:AC384,TRANSPOSE('Cost regression results'!$H$3:$H$30)))</f>
        <v>2469.9001286340031</v>
      </c>
    </row>
    <row r="385" spans="1:31" x14ac:dyDescent="0.3">
      <c r="A385">
        <v>384</v>
      </c>
      <c r="B385" s="17">
        <v>7.8370240138390699</v>
      </c>
      <c r="C385" s="17">
        <v>0</v>
      </c>
      <c r="D385" s="17">
        <v>0</v>
      </c>
      <c r="E385" s="17">
        <v>0.38338578113201</v>
      </c>
      <c r="F385" s="17">
        <v>0.36801462296985099</v>
      </c>
      <c r="G385" s="17">
        <v>1.46134630717014</v>
      </c>
      <c r="H385" s="17">
        <v>0.27235277007347602</v>
      </c>
      <c r="I385" s="17">
        <v>-0.25005347609103601</v>
      </c>
      <c r="J385" s="17">
        <v>0.768703558418664</v>
      </c>
      <c r="K385" s="17">
        <v>0.36056243611983102</v>
      </c>
      <c r="L385" s="17">
        <v>0.29110843949142901</v>
      </c>
      <c r="M385" s="17">
        <v>0</v>
      </c>
      <c r="N385" s="17">
        <v>0</v>
      </c>
      <c r="O385" s="17">
        <v>0</v>
      </c>
      <c r="P385" s="17">
        <v>0.54442060136686599</v>
      </c>
      <c r="Q385" s="17">
        <v>0.22505601664049801</v>
      </c>
      <c r="R385" s="17">
        <v>0</v>
      </c>
      <c r="S385" s="17">
        <v>0</v>
      </c>
      <c r="T385" s="17">
        <v>0</v>
      </c>
      <c r="U385" s="17">
        <v>0</v>
      </c>
      <c r="V385" s="17">
        <v>9.0456481006068207E-2</v>
      </c>
      <c r="W385" s="17">
        <v>0.184776113867443</v>
      </c>
      <c r="X385" s="17">
        <v>0</v>
      </c>
      <c r="Y385" s="17">
        <v>0</v>
      </c>
      <c r="Z385" s="17">
        <v>8.2807717884985105E-3</v>
      </c>
      <c r="AA385" s="17">
        <v>0</v>
      </c>
      <c r="AB385" s="17">
        <v>0</v>
      </c>
      <c r="AC385" s="17">
        <v>0</v>
      </c>
      <c r="AE385">
        <f t="array" ref="AE385">EXP(SUMPRODUCT(--B385:AC385,TRANSPOSE('Cost regression results'!$H$3:$H$30)))</f>
        <v>2518.0182781851022</v>
      </c>
    </row>
    <row r="386" spans="1:31" x14ac:dyDescent="0.3">
      <c r="A386">
        <v>385</v>
      </c>
      <c r="B386" s="17">
        <v>7.8384850206080001</v>
      </c>
      <c r="C386" s="17">
        <v>0</v>
      </c>
      <c r="D386" s="17">
        <v>0</v>
      </c>
      <c r="E386" s="17">
        <v>0.34378074902975198</v>
      </c>
      <c r="F386" s="17">
        <v>0.33161127201809298</v>
      </c>
      <c r="G386" s="17">
        <v>1.3146116088831801</v>
      </c>
      <c r="H386" s="17">
        <v>0.22203909799667401</v>
      </c>
      <c r="I386" s="17">
        <v>-0.14980553911199601</v>
      </c>
      <c r="J386" s="17">
        <v>0.70462953740095502</v>
      </c>
      <c r="K386" s="17">
        <v>0.46806221351998301</v>
      </c>
      <c r="L386" s="17">
        <v>0.34393467052642002</v>
      </c>
      <c r="M386" s="17">
        <v>0</v>
      </c>
      <c r="N386" s="17">
        <v>0</v>
      </c>
      <c r="O386" s="17">
        <v>0</v>
      </c>
      <c r="P386" s="17">
        <v>0.33749928441312599</v>
      </c>
      <c r="Q386" s="17">
        <v>0.210145726991289</v>
      </c>
      <c r="R386" s="17">
        <v>0</v>
      </c>
      <c r="S386" s="17">
        <v>0</v>
      </c>
      <c r="T386" s="17">
        <v>0</v>
      </c>
      <c r="U386" s="17">
        <v>0</v>
      </c>
      <c r="V386" s="17">
        <v>5.8164849657581702E-2</v>
      </c>
      <c r="W386" s="17">
        <v>0.10638644625598299</v>
      </c>
      <c r="X386" s="17">
        <v>0</v>
      </c>
      <c r="Y386" s="17">
        <v>0</v>
      </c>
      <c r="Z386" s="17">
        <v>8.6765990775896692E-3</v>
      </c>
      <c r="AA386" s="17">
        <v>0</v>
      </c>
      <c r="AB386" s="17">
        <v>0</v>
      </c>
      <c r="AC386" s="17">
        <v>0</v>
      </c>
      <c r="AE386">
        <f t="array" ref="AE386">EXP(SUMPRODUCT(--B386:AC386,TRANSPOSE('Cost regression results'!$H$3:$H$30)))</f>
        <v>2521.001195120084</v>
      </c>
    </row>
    <row r="387" spans="1:31" x14ac:dyDescent="0.3">
      <c r="A387">
        <v>386</v>
      </c>
      <c r="B387" s="17">
        <v>7.7806609890052298</v>
      </c>
      <c r="C387" s="17">
        <v>0</v>
      </c>
      <c r="D387" s="17">
        <v>0</v>
      </c>
      <c r="E387" s="17">
        <v>0.46024315959947498</v>
      </c>
      <c r="F387" s="17">
        <v>0.490870994997402</v>
      </c>
      <c r="G387" s="17">
        <v>1.4626107138187201</v>
      </c>
      <c r="H387" s="17">
        <v>0.23501960894998999</v>
      </c>
      <c r="I387" s="17">
        <v>-0.42290183265270798</v>
      </c>
      <c r="J387" s="17">
        <v>0.64924618314517701</v>
      </c>
      <c r="K387" s="17">
        <v>0.34716556095783202</v>
      </c>
      <c r="L387" s="17">
        <v>0.36145840151122299</v>
      </c>
      <c r="M387" s="17">
        <v>0</v>
      </c>
      <c r="N387" s="17">
        <v>0</v>
      </c>
      <c r="O387" s="17">
        <v>0</v>
      </c>
      <c r="P387" s="17">
        <v>0.36001596013124898</v>
      </c>
      <c r="Q387" s="17">
        <v>0.193741744120146</v>
      </c>
      <c r="R387" s="17">
        <v>0</v>
      </c>
      <c r="S387" s="17">
        <v>0</v>
      </c>
      <c r="T387" s="17">
        <v>0</v>
      </c>
      <c r="U387" s="17">
        <v>0</v>
      </c>
      <c r="V387" s="17">
        <v>0.11238907075346299</v>
      </c>
      <c r="W387" s="17">
        <v>0.30647317632320098</v>
      </c>
      <c r="X387" s="17">
        <v>0</v>
      </c>
      <c r="Y387" s="17">
        <v>0</v>
      </c>
      <c r="Z387" s="17">
        <v>5.5335364666642302E-3</v>
      </c>
      <c r="AA387" s="17">
        <v>0</v>
      </c>
      <c r="AB387" s="17">
        <v>0</v>
      </c>
      <c r="AC387" s="17">
        <v>0</v>
      </c>
      <c r="AE387">
        <f t="array" ref="AE387">EXP(SUMPRODUCT(--B387:AC387,TRANSPOSE('Cost regression results'!$H$3:$H$30)))</f>
        <v>2384.6020009342792</v>
      </c>
    </row>
    <row r="388" spans="1:31" x14ac:dyDescent="0.3">
      <c r="A388">
        <v>387</v>
      </c>
      <c r="B388" s="17">
        <v>7.8354205135481001</v>
      </c>
      <c r="C388" s="17">
        <v>0</v>
      </c>
      <c r="D388" s="17">
        <v>0</v>
      </c>
      <c r="E388" s="17">
        <v>0.35633410065069299</v>
      </c>
      <c r="F388" s="17">
        <v>0.36250357667271199</v>
      </c>
      <c r="G388" s="17">
        <v>1.4344728418842601</v>
      </c>
      <c r="H388" s="17">
        <v>0.31707253768763499</v>
      </c>
      <c r="I388" s="17">
        <v>-0.30359304444769802</v>
      </c>
      <c r="J388" s="17">
        <v>0.73104489788545601</v>
      </c>
      <c r="K388" s="17">
        <v>0.41994560311651602</v>
      </c>
      <c r="L388" s="17">
        <v>0.34400798121109699</v>
      </c>
      <c r="M388" s="17">
        <v>0</v>
      </c>
      <c r="N388" s="17">
        <v>0</v>
      </c>
      <c r="O388" s="17">
        <v>0</v>
      </c>
      <c r="P388" s="17">
        <v>0.39357556574449498</v>
      </c>
      <c r="Q388" s="17">
        <v>0.25364691058342498</v>
      </c>
      <c r="R388" s="17">
        <v>0</v>
      </c>
      <c r="S388" s="17">
        <v>0</v>
      </c>
      <c r="T388" s="17">
        <v>0</v>
      </c>
      <c r="U388" s="17">
        <v>0</v>
      </c>
      <c r="V388" s="17">
        <v>9.4750430610370903E-2</v>
      </c>
      <c r="W388" s="17">
        <v>0.18428677994338799</v>
      </c>
      <c r="X388" s="17">
        <v>0</v>
      </c>
      <c r="Y388" s="17">
        <v>0</v>
      </c>
      <c r="Z388" s="17">
        <v>9.2612030881176702E-3</v>
      </c>
      <c r="AA388" s="17">
        <v>0</v>
      </c>
      <c r="AB388" s="17">
        <v>0</v>
      </c>
      <c r="AC388" s="17">
        <v>0</v>
      </c>
      <c r="AE388">
        <f t="array" ref="AE388">EXP(SUMPRODUCT(--B388:AC388,TRANSPOSE('Cost regression results'!$H$3:$H$30)))</f>
        <v>2512.2591105839952</v>
      </c>
    </row>
    <row r="389" spans="1:31" x14ac:dyDescent="0.3">
      <c r="A389">
        <v>388</v>
      </c>
      <c r="B389" s="17">
        <v>7.8310420749675904</v>
      </c>
      <c r="C389" s="17">
        <v>0</v>
      </c>
      <c r="D389" s="17">
        <v>0</v>
      </c>
      <c r="E389" s="17">
        <v>0.34558814051540698</v>
      </c>
      <c r="F389" s="17">
        <v>0.41406675266901299</v>
      </c>
      <c r="G389" s="17">
        <v>1.3838720737958099</v>
      </c>
      <c r="H389" s="17">
        <v>0.292054170707988</v>
      </c>
      <c r="I389" s="17">
        <v>-0.30283833779522901</v>
      </c>
      <c r="J389" s="17">
        <v>0.73836891096318202</v>
      </c>
      <c r="K389" s="17">
        <v>0.374369535839571</v>
      </c>
      <c r="L389" s="17">
        <v>0.225425127127235</v>
      </c>
      <c r="M389" s="17">
        <v>0</v>
      </c>
      <c r="N389" s="17">
        <v>0</v>
      </c>
      <c r="O389" s="17">
        <v>0</v>
      </c>
      <c r="P389" s="17">
        <v>0.489340808732384</v>
      </c>
      <c r="Q389" s="17">
        <v>0.29771143543413198</v>
      </c>
      <c r="R389" s="17">
        <v>0</v>
      </c>
      <c r="S389" s="17">
        <v>0</v>
      </c>
      <c r="T389" s="17">
        <v>0</v>
      </c>
      <c r="U389" s="17">
        <v>0</v>
      </c>
      <c r="V389" s="17">
        <v>7.5560553000728906E-2</v>
      </c>
      <c r="W389" s="17">
        <v>0.25527703088673798</v>
      </c>
      <c r="X389" s="17">
        <v>0</v>
      </c>
      <c r="Y389" s="17">
        <v>0</v>
      </c>
      <c r="Z389" s="17">
        <v>7.7340937535426398E-3</v>
      </c>
      <c r="AA389" s="17">
        <v>0</v>
      </c>
      <c r="AB389" s="17">
        <v>0</v>
      </c>
      <c r="AC389" s="17">
        <v>0</v>
      </c>
      <c r="AE389">
        <f t="array" ref="AE389">EXP(SUMPRODUCT(--B389:AC389,TRANSPOSE('Cost regression results'!$H$3:$H$30)))</f>
        <v>2503.9586270505852</v>
      </c>
    </row>
    <row r="390" spans="1:31" x14ac:dyDescent="0.3">
      <c r="A390">
        <v>389</v>
      </c>
      <c r="B390" s="17">
        <v>7.8439298236248503</v>
      </c>
      <c r="C390" s="17">
        <v>0</v>
      </c>
      <c r="D390" s="17">
        <v>0</v>
      </c>
      <c r="E390" s="17">
        <v>0.43015571036480899</v>
      </c>
      <c r="F390" s="17">
        <v>0.36812214965513601</v>
      </c>
      <c r="G390" s="17">
        <v>1.3300386819686201</v>
      </c>
      <c r="H390" s="17">
        <v>0.19328692895858399</v>
      </c>
      <c r="I390" s="17">
        <v>-0.16264188495437501</v>
      </c>
      <c r="J390" s="17">
        <v>0.70268067096032905</v>
      </c>
      <c r="K390" s="17">
        <v>0.44292341767649701</v>
      </c>
      <c r="L390" s="17">
        <v>0.24995838024275999</v>
      </c>
      <c r="M390" s="17">
        <v>0</v>
      </c>
      <c r="N390" s="17">
        <v>0</v>
      </c>
      <c r="O390" s="17">
        <v>0</v>
      </c>
      <c r="P390" s="17">
        <v>0.42490081561675602</v>
      </c>
      <c r="Q390" s="17">
        <v>0.18812566391631999</v>
      </c>
      <c r="R390" s="17">
        <v>0</v>
      </c>
      <c r="S390" s="17">
        <v>0</v>
      </c>
      <c r="T390" s="17">
        <v>0</v>
      </c>
      <c r="U390" s="17">
        <v>0</v>
      </c>
      <c r="V390" s="17">
        <v>8.6640588251116896E-2</v>
      </c>
      <c r="W390" s="17">
        <v>0.28868031168236002</v>
      </c>
      <c r="X390" s="17">
        <v>0</v>
      </c>
      <c r="Y390" s="17">
        <v>0</v>
      </c>
      <c r="Z390" s="17">
        <v>5.7668374051829596E-3</v>
      </c>
      <c r="AA390" s="17">
        <v>0</v>
      </c>
      <c r="AB390" s="17">
        <v>0</v>
      </c>
      <c r="AC390" s="17">
        <v>0</v>
      </c>
      <c r="AE390">
        <f t="array" ref="AE390">EXP(SUMPRODUCT(--B390:AC390,TRANSPOSE('Cost regression results'!$H$3:$H$30)))</f>
        <v>2539.9331415486936</v>
      </c>
    </row>
    <row r="391" spans="1:31" x14ac:dyDescent="0.3">
      <c r="A391">
        <v>390</v>
      </c>
      <c r="B391" s="17">
        <v>7.8212515447742703</v>
      </c>
      <c r="C391" s="17">
        <v>0</v>
      </c>
      <c r="D391" s="17">
        <v>0</v>
      </c>
      <c r="E391" s="17">
        <v>0.43735384393905502</v>
      </c>
      <c r="F391" s="17">
        <v>0.42065291536187799</v>
      </c>
      <c r="G391" s="17">
        <v>1.4827305212118</v>
      </c>
      <c r="H391" s="17">
        <v>0.25800801039729998</v>
      </c>
      <c r="I391" s="17">
        <v>-0.39563099168534299</v>
      </c>
      <c r="J391" s="17">
        <v>0.73769489188967996</v>
      </c>
      <c r="K391" s="17">
        <v>0.359720329176206</v>
      </c>
      <c r="L391" s="17">
        <v>0.27795607984335902</v>
      </c>
      <c r="M391" s="17">
        <v>0</v>
      </c>
      <c r="N391" s="17">
        <v>0</v>
      </c>
      <c r="O391" s="17">
        <v>0</v>
      </c>
      <c r="P391" s="17">
        <v>0.32555810331563501</v>
      </c>
      <c r="Q391" s="17">
        <v>0.24782979626304</v>
      </c>
      <c r="R391" s="17">
        <v>0</v>
      </c>
      <c r="S391" s="17">
        <v>0</v>
      </c>
      <c r="T391" s="17">
        <v>0</v>
      </c>
      <c r="U391" s="17">
        <v>0</v>
      </c>
      <c r="V391" s="17">
        <v>0.113325863423706</v>
      </c>
      <c r="W391" s="17">
        <v>0.25053181169145</v>
      </c>
      <c r="X391" s="17">
        <v>0</v>
      </c>
      <c r="Y391" s="17">
        <v>0</v>
      </c>
      <c r="Z391" s="17">
        <v>7.7291818322268802E-3</v>
      </c>
      <c r="AA391" s="17">
        <v>0</v>
      </c>
      <c r="AB391" s="17">
        <v>0</v>
      </c>
      <c r="AC391" s="17">
        <v>0</v>
      </c>
      <c r="AE391">
        <f t="array" ref="AE391">EXP(SUMPRODUCT(--B391:AC391,TRANSPOSE('Cost regression results'!$H$3:$H$30)))</f>
        <v>2479.5716872555654</v>
      </c>
    </row>
    <row r="392" spans="1:31" x14ac:dyDescent="0.3">
      <c r="A392">
        <v>391</v>
      </c>
      <c r="B392" s="17">
        <v>7.8530095408410396</v>
      </c>
      <c r="C392" s="17">
        <v>0</v>
      </c>
      <c r="D392" s="17">
        <v>0</v>
      </c>
      <c r="E392" s="17">
        <v>0.45310408495229298</v>
      </c>
      <c r="F392" s="17">
        <v>0.36076364340881301</v>
      </c>
      <c r="G392" s="17">
        <v>1.3576203296843501</v>
      </c>
      <c r="H392" s="17">
        <v>0.18806835517398299</v>
      </c>
      <c r="I392" s="17">
        <v>-0.26161150459504501</v>
      </c>
      <c r="J392" s="17">
        <v>0.67891910279321599</v>
      </c>
      <c r="K392" s="17">
        <v>0.47513208829314801</v>
      </c>
      <c r="L392" s="17">
        <v>0.33371843758987202</v>
      </c>
      <c r="M392" s="17">
        <v>0</v>
      </c>
      <c r="N392" s="17">
        <v>0</v>
      </c>
      <c r="O392" s="17">
        <v>0</v>
      </c>
      <c r="P392" s="17">
        <v>0.39657871188455401</v>
      </c>
      <c r="Q392" s="17">
        <v>0.23096504408209101</v>
      </c>
      <c r="R392" s="17">
        <v>0</v>
      </c>
      <c r="S392" s="17">
        <v>0</v>
      </c>
      <c r="T392" s="17">
        <v>0</v>
      </c>
      <c r="U392" s="17">
        <v>0</v>
      </c>
      <c r="V392" s="17">
        <v>4.7269162630885098E-2</v>
      </c>
      <c r="W392" s="17">
        <v>0.14085688320620601</v>
      </c>
      <c r="X392" s="17">
        <v>0</v>
      </c>
      <c r="Y392" s="17">
        <v>0</v>
      </c>
      <c r="Z392" s="17">
        <v>4.3817689850067596E-3</v>
      </c>
      <c r="AA392" s="17">
        <v>0</v>
      </c>
      <c r="AB392" s="17">
        <v>0</v>
      </c>
      <c r="AC392" s="17">
        <v>0</v>
      </c>
      <c r="AE392">
        <f t="array" ref="AE392">EXP(SUMPRODUCT(--B392:AC392,TRANSPOSE('Cost regression results'!$H$3:$H$30)))</f>
        <v>2565.5862847818548</v>
      </c>
    </row>
    <row r="393" spans="1:31" x14ac:dyDescent="0.3">
      <c r="A393">
        <v>392</v>
      </c>
      <c r="B393" s="17">
        <v>7.8067214151975897</v>
      </c>
      <c r="C393" s="17">
        <v>0</v>
      </c>
      <c r="D393" s="17">
        <v>0</v>
      </c>
      <c r="E393" s="17">
        <v>0.32352214463385398</v>
      </c>
      <c r="F393" s="17">
        <v>0.37120999776951202</v>
      </c>
      <c r="G393" s="17">
        <v>1.42234902997237</v>
      </c>
      <c r="H393" s="17">
        <v>0.25133946741986801</v>
      </c>
      <c r="I393" s="17">
        <v>-0.23945474806368799</v>
      </c>
      <c r="J393" s="17">
        <v>0.73675912138975097</v>
      </c>
      <c r="K393" s="17">
        <v>0.34263230716312698</v>
      </c>
      <c r="L393" s="17">
        <v>0.25392564676852902</v>
      </c>
      <c r="M393" s="17">
        <v>0</v>
      </c>
      <c r="N393" s="17">
        <v>0</v>
      </c>
      <c r="O393" s="17">
        <v>0</v>
      </c>
      <c r="P393" s="17">
        <v>0.32168902363934199</v>
      </c>
      <c r="Q393" s="17">
        <v>0.27218943331165202</v>
      </c>
      <c r="R393" s="17">
        <v>0</v>
      </c>
      <c r="S393" s="17">
        <v>0</v>
      </c>
      <c r="T393" s="17">
        <v>0</v>
      </c>
      <c r="U393" s="17">
        <v>0</v>
      </c>
      <c r="V393" s="17">
        <v>9.7635640674210905E-2</v>
      </c>
      <c r="W393" s="17">
        <v>0.27407648893757702</v>
      </c>
      <c r="X393" s="17">
        <v>0</v>
      </c>
      <c r="Y393" s="17">
        <v>0</v>
      </c>
      <c r="Z393" s="17">
        <v>5.5798747029537797E-3</v>
      </c>
      <c r="AA393" s="17">
        <v>0</v>
      </c>
      <c r="AB393" s="17">
        <v>0</v>
      </c>
      <c r="AC393" s="17">
        <v>0</v>
      </c>
      <c r="AE393">
        <f t="array" ref="AE393">EXP(SUMPRODUCT(--B393:AC393,TRANSPOSE('Cost regression results'!$H$3:$H$30)))</f>
        <v>2447.4831820636296</v>
      </c>
    </row>
    <row r="394" spans="1:31" x14ac:dyDescent="0.3">
      <c r="A394">
        <v>393</v>
      </c>
      <c r="B394" s="17">
        <v>7.8326127308552804</v>
      </c>
      <c r="C394" s="17">
        <v>0</v>
      </c>
      <c r="D394" s="17">
        <v>0</v>
      </c>
      <c r="E394" s="17">
        <v>0.42393806823220398</v>
      </c>
      <c r="F394" s="17">
        <v>0.298484982206428</v>
      </c>
      <c r="G394" s="17">
        <v>1.3471714137245201</v>
      </c>
      <c r="H394" s="17">
        <v>0.25765613065987902</v>
      </c>
      <c r="I394" s="17">
        <v>-0.13848430260693201</v>
      </c>
      <c r="J394" s="17">
        <v>0.68221571868683795</v>
      </c>
      <c r="K394" s="17">
        <v>0.31338922778046402</v>
      </c>
      <c r="L394" s="17">
        <v>0.30875013744897101</v>
      </c>
      <c r="M394" s="17">
        <v>0</v>
      </c>
      <c r="N394" s="17">
        <v>0</v>
      </c>
      <c r="O394" s="17">
        <v>0</v>
      </c>
      <c r="P394" s="17">
        <v>0.21392398246049299</v>
      </c>
      <c r="Q394" s="17">
        <v>0.27511496178429701</v>
      </c>
      <c r="R394" s="17">
        <v>0</v>
      </c>
      <c r="S394" s="17">
        <v>0</v>
      </c>
      <c r="T394" s="17">
        <v>0</v>
      </c>
      <c r="U394" s="17">
        <v>0</v>
      </c>
      <c r="V394" s="17">
        <v>5.9528065079612003E-2</v>
      </c>
      <c r="W394" s="17">
        <v>0.21197278628219501</v>
      </c>
      <c r="X394" s="17">
        <v>0</v>
      </c>
      <c r="Y394" s="17">
        <v>0</v>
      </c>
      <c r="Z394" s="17">
        <v>8.8348758747580202E-3</v>
      </c>
      <c r="AA394" s="17">
        <v>0</v>
      </c>
      <c r="AB394" s="17">
        <v>0</v>
      </c>
      <c r="AC394" s="17">
        <v>0</v>
      </c>
      <c r="AE394">
        <f t="array" ref="AE394">EXP(SUMPRODUCT(--B394:AC394,TRANSPOSE('Cost regression results'!$H$3:$H$30)))</f>
        <v>2505.9628670861762</v>
      </c>
    </row>
    <row r="395" spans="1:31" x14ac:dyDescent="0.3">
      <c r="A395">
        <v>394</v>
      </c>
      <c r="B395" s="17">
        <v>7.85765923697305</v>
      </c>
      <c r="C395" s="17">
        <v>0</v>
      </c>
      <c r="D395" s="17">
        <v>0</v>
      </c>
      <c r="E395" s="17">
        <v>0.39452424846060802</v>
      </c>
      <c r="F395" s="17">
        <v>0.35710557079243099</v>
      </c>
      <c r="G395" s="17">
        <v>1.3728896236707899</v>
      </c>
      <c r="H395" s="17">
        <v>0.27660586630373202</v>
      </c>
      <c r="I395" s="17">
        <v>-0.33661459327613802</v>
      </c>
      <c r="J395" s="17">
        <v>0.69192200620601396</v>
      </c>
      <c r="K395" s="17">
        <v>0.38961126819353498</v>
      </c>
      <c r="L395" s="17">
        <v>0.19836127312690599</v>
      </c>
      <c r="M395" s="17">
        <v>0</v>
      </c>
      <c r="N395" s="17">
        <v>0</v>
      </c>
      <c r="O395" s="17">
        <v>0</v>
      </c>
      <c r="P395" s="17">
        <v>0.31194271060386902</v>
      </c>
      <c r="Q395" s="17">
        <v>0.21221770326596201</v>
      </c>
      <c r="R395" s="17">
        <v>0</v>
      </c>
      <c r="S395" s="17">
        <v>0</v>
      </c>
      <c r="T395" s="17">
        <v>0</v>
      </c>
      <c r="U395" s="17">
        <v>0</v>
      </c>
      <c r="V395" s="17">
        <v>7.0182665198720698E-2</v>
      </c>
      <c r="W395" s="17">
        <v>0.164619229241669</v>
      </c>
      <c r="X395" s="17">
        <v>0</v>
      </c>
      <c r="Y395" s="17">
        <v>0</v>
      </c>
      <c r="Z395" s="17">
        <v>8.4791107835087698E-3</v>
      </c>
      <c r="AA395" s="17">
        <v>0</v>
      </c>
      <c r="AB395" s="17">
        <v>0</v>
      </c>
      <c r="AC395" s="17">
        <v>0</v>
      </c>
      <c r="AE395">
        <f t="array" ref="AE395">EXP(SUMPRODUCT(--B395:AC395,TRANSPOSE('Cost regression results'!$H$3:$H$30)))</f>
        <v>2570.1610965946311</v>
      </c>
    </row>
    <row r="396" spans="1:31" x14ac:dyDescent="0.3">
      <c r="A396">
        <v>395</v>
      </c>
      <c r="B396" s="17">
        <v>7.8625840637052002</v>
      </c>
      <c r="C396" s="17">
        <v>0</v>
      </c>
      <c r="D396" s="17">
        <v>0</v>
      </c>
      <c r="E396" s="17">
        <v>0.38520442964259799</v>
      </c>
      <c r="F396" s="17">
        <v>0.30243170734488201</v>
      </c>
      <c r="G396" s="17">
        <v>1.3564052381248299</v>
      </c>
      <c r="H396" s="17">
        <v>0.227633842796504</v>
      </c>
      <c r="I396" s="17">
        <v>-0.136313257099382</v>
      </c>
      <c r="J396" s="17">
        <v>0.65097419960304603</v>
      </c>
      <c r="K396" s="17">
        <v>0.44548049177703503</v>
      </c>
      <c r="L396" s="17">
        <v>0.38576059056721801</v>
      </c>
      <c r="M396" s="17">
        <v>0</v>
      </c>
      <c r="N396" s="17">
        <v>0</v>
      </c>
      <c r="O396" s="17">
        <v>0</v>
      </c>
      <c r="P396" s="17">
        <v>0.40153601905315101</v>
      </c>
      <c r="Q396" s="17">
        <v>0.19689702749450699</v>
      </c>
      <c r="R396" s="17">
        <v>0</v>
      </c>
      <c r="S396" s="17">
        <v>0</v>
      </c>
      <c r="T396" s="17">
        <v>0</v>
      </c>
      <c r="U396" s="17">
        <v>0</v>
      </c>
      <c r="V396" s="17">
        <v>6.6971503725458195E-2</v>
      </c>
      <c r="W396" s="17">
        <v>0.239782733209982</v>
      </c>
      <c r="X396" s="17">
        <v>0</v>
      </c>
      <c r="Y396" s="17">
        <v>0</v>
      </c>
      <c r="Z396" s="17">
        <v>7.3244715603184504E-3</v>
      </c>
      <c r="AA396" s="17">
        <v>0</v>
      </c>
      <c r="AB396" s="17">
        <v>0</v>
      </c>
      <c r="AC396" s="17">
        <v>0</v>
      </c>
      <c r="AE396">
        <f t="array" ref="AE396">EXP(SUMPRODUCT(--B396:AC396,TRANSPOSE('Cost regression results'!$H$3:$H$30)))</f>
        <v>2584.9383398785099</v>
      </c>
    </row>
    <row r="397" spans="1:31" x14ac:dyDescent="0.3">
      <c r="A397">
        <v>396</v>
      </c>
      <c r="B397" s="17">
        <v>7.8268433320133397</v>
      </c>
      <c r="C397" s="17">
        <v>0</v>
      </c>
      <c r="D397" s="17">
        <v>0</v>
      </c>
      <c r="E397" s="17">
        <v>0.34887374131145898</v>
      </c>
      <c r="F397" s="17">
        <v>0.33943952696748297</v>
      </c>
      <c r="G397" s="17">
        <v>1.35486333791578</v>
      </c>
      <c r="H397" s="17">
        <v>0.27132377481741998</v>
      </c>
      <c r="I397" s="17">
        <v>-0.25918669068526201</v>
      </c>
      <c r="J397" s="17">
        <v>0.73847233738810303</v>
      </c>
      <c r="K397" s="17">
        <v>0.396470128467589</v>
      </c>
      <c r="L397" s="17">
        <v>0.31492799852040998</v>
      </c>
      <c r="M397" s="17">
        <v>0</v>
      </c>
      <c r="N397" s="17">
        <v>0</v>
      </c>
      <c r="O397" s="17">
        <v>0</v>
      </c>
      <c r="P397" s="17">
        <v>0.25093949561724899</v>
      </c>
      <c r="Q397" s="17">
        <v>0.28524344699526</v>
      </c>
      <c r="R397" s="17">
        <v>0</v>
      </c>
      <c r="S397" s="17">
        <v>0</v>
      </c>
      <c r="T397" s="17">
        <v>0</v>
      </c>
      <c r="U397" s="17">
        <v>0</v>
      </c>
      <c r="V397" s="17">
        <v>8.6962174285097699E-2</v>
      </c>
      <c r="W397" s="17">
        <v>0.22551599972993899</v>
      </c>
      <c r="X397" s="17">
        <v>0</v>
      </c>
      <c r="Y397" s="17">
        <v>0</v>
      </c>
      <c r="Z397" s="17">
        <v>5.8424643506891699E-3</v>
      </c>
      <c r="AA397" s="17">
        <v>0</v>
      </c>
      <c r="AB397" s="17">
        <v>0</v>
      </c>
      <c r="AC397" s="17">
        <v>0</v>
      </c>
      <c r="AE397">
        <f t="array" ref="AE397">EXP(SUMPRODUCT(--B397:AC397,TRANSPOSE('Cost regression results'!$H$3:$H$30)))</f>
        <v>2496.7710772645028</v>
      </c>
    </row>
    <row r="398" spans="1:31" x14ac:dyDescent="0.3">
      <c r="A398">
        <v>397</v>
      </c>
      <c r="B398" s="17">
        <v>7.8354142412141998</v>
      </c>
      <c r="C398" s="17">
        <v>0</v>
      </c>
      <c r="D398" s="17">
        <v>0</v>
      </c>
      <c r="E398" s="17">
        <v>0.46619825712844898</v>
      </c>
      <c r="F398" s="17">
        <v>0.220152474400785</v>
      </c>
      <c r="G398" s="17">
        <v>1.37758168811615</v>
      </c>
      <c r="H398" s="17">
        <v>0.24352794912790901</v>
      </c>
      <c r="I398" s="17">
        <v>-0.12080722261169199</v>
      </c>
      <c r="J398" s="17">
        <v>0.70131524167719095</v>
      </c>
      <c r="K398" s="17">
        <v>0.30166305857176001</v>
      </c>
      <c r="L398" s="17">
        <v>0.41432031695280302</v>
      </c>
      <c r="M398" s="17">
        <v>0</v>
      </c>
      <c r="N398" s="17">
        <v>0</v>
      </c>
      <c r="O398" s="17">
        <v>0</v>
      </c>
      <c r="P398" s="17">
        <v>0.305715825415878</v>
      </c>
      <c r="Q398" s="17">
        <v>0.22905339505938699</v>
      </c>
      <c r="R398" s="17">
        <v>0</v>
      </c>
      <c r="S398" s="17">
        <v>0</v>
      </c>
      <c r="T398" s="17">
        <v>0</v>
      </c>
      <c r="U398" s="17">
        <v>0</v>
      </c>
      <c r="V398" s="17">
        <v>7.5099532451141399E-2</v>
      </c>
      <c r="W398" s="17">
        <v>0.120927970148686</v>
      </c>
      <c r="X398" s="17">
        <v>0</v>
      </c>
      <c r="Y398" s="17">
        <v>0</v>
      </c>
      <c r="Z398" s="17">
        <v>5.4897254326351603E-3</v>
      </c>
      <c r="AA398" s="17">
        <v>0</v>
      </c>
      <c r="AB398" s="17">
        <v>0</v>
      </c>
      <c r="AC398" s="17">
        <v>0</v>
      </c>
      <c r="AE398">
        <f t="array" ref="AE398">EXP(SUMPRODUCT(--B398:AC398,TRANSPOSE('Cost regression results'!$H$3:$H$30)))</f>
        <v>2518.8845242778721</v>
      </c>
    </row>
    <row r="399" spans="1:31" x14ac:dyDescent="0.3">
      <c r="A399">
        <v>398</v>
      </c>
      <c r="B399" s="17">
        <v>7.8458997532997996</v>
      </c>
      <c r="C399" s="17">
        <v>0</v>
      </c>
      <c r="D399" s="17">
        <v>0</v>
      </c>
      <c r="E399" s="17">
        <v>0.36398178787449897</v>
      </c>
      <c r="F399" s="17">
        <v>0.43752554952399703</v>
      </c>
      <c r="G399" s="17">
        <v>1.3199086308972201</v>
      </c>
      <c r="H399" s="17">
        <v>0.213671543859552</v>
      </c>
      <c r="I399" s="17">
        <v>-0.208883690592961</v>
      </c>
      <c r="J399" s="17">
        <v>0.69798579186473897</v>
      </c>
      <c r="K399" s="17">
        <v>0.243786480620064</v>
      </c>
      <c r="L399" s="17">
        <v>0.36223743240474099</v>
      </c>
      <c r="M399" s="17">
        <v>0</v>
      </c>
      <c r="N399" s="17">
        <v>0</v>
      </c>
      <c r="O399" s="17">
        <v>0</v>
      </c>
      <c r="P399" s="17">
        <v>0.28065883923130502</v>
      </c>
      <c r="Q399" s="17">
        <v>0.24650666951744299</v>
      </c>
      <c r="R399" s="17">
        <v>0</v>
      </c>
      <c r="S399" s="17">
        <v>0</v>
      </c>
      <c r="T399" s="17">
        <v>0</v>
      </c>
      <c r="U399" s="17">
        <v>0</v>
      </c>
      <c r="V399" s="17">
        <v>5.0839080309763002E-2</v>
      </c>
      <c r="W399" s="17">
        <v>6.4697779180688295E-2</v>
      </c>
      <c r="X399" s="17">
        <v>0</v>
      </c>
      <c r="Y399" s="17">
        <v>0</v>
      </c>
      <c r="Z399" s="17">
        <v>8.2527160217841407E-3</v>
      </c>
      <c r="AA399" s="17">
        <v>0</v>
      </c>
      <c r="AB399" s="17">
        <v>0</v>
      </c>
      <c r="AC399" s="17">
        <v>0</v>
      </c>
      <c r="AE399">
        <f t="array" ref="AE399">EXP(SUMPRODUCT(--B399:AC399,TRANSPOSE('Cost regression results'!$H$3:$H$30)))</f>
        <v>2540.5169224558263</v>
      </c>
    </row>
    <row r="400" spans="1:31" x14ac:dyDescent="0.3">
      <c r="A400">
        <v>399</v>
      </c>
      <c r="B400" s="17">
        <v>7.8073652853456998</v>
      </c>
      <c r="C400" s="17">
        <v>0</v>
      </c>
      <c r="D400" s="17">
        <v>0</v>
      </c>
      <c r="E400" s="17">
        <v>0.42332929199624397</v>
      </c>
      <c r="F400" s="17">
        <v>0.27603231420118401</v>
      </c>
      <c r="G400" s="17">
        <v>1.33239631313897</v>
      </c>
      <c r="H400" s="17">
        <v>0.24498369508808199</v>
      </c>
      <c r="I400" s="17">
        <v>-0.21473498227986801</v>
      </c>
      <c r="J400" s="17">
        <v>0.73682188126094905</v>
      </c>
      <c r="K400" s="17">
        <v>0.27117623683384301</v>
      </c>
      <c r="L400" s="17">
        <v>0.31654514864788202</v>
      </c>
      <c r="M400" s="17">
        <v>0</v>
      </c>
      <c r="N400" s="17">
        <v>0</v>
      </c>
      <c r="O400" s="17">
        <v>0</v>
      </c>
      <c r="P400" s="17">
        <v>0.36571934414431401</v>
      </c>
      <c r="Q400" s="17">
        <v>0.245801241896145</v>
      </c>
      <c r="R400" s="17">
        <v>0</v>
      </c>
      <c r="S400" s="17">
        <v>0</v>
      </c>
      <c r="T400" s="17">
        <v>0</v>
      </c>
      <c r="U400" s="17">
        <v>0</v>
      </c>
      <c r="V400" s="17">
        <v>9.85192748027863E-2</v>
      </c>
      <c r="W400" s="17">
        <v>0.31698534738044098</v>
      </c>
      <c r="X400" s="17">
        <v>0</v>
      </c>
      <c r="Y400" s="17">
        <v>0</v>
      </c>
      <c r="Z400" s="17">
        <v>7.6836768864504499E-3</v>
      </c>
      <c r="AA400" s="17">
        <v>0</v>
      </c>
      <c r="AB400" s="17">
        <v>0</v>
      </c>
      <c r="AC400" s="17">
        <v>0</v>
      </c>
      <c r="AE400">
        <f t="array" ref="AE400">EXP(SUMPRODUCT(--B400:AC400,TRANSPOSE('Cost regression results'!$H$3:$H$30)))</f>
        <v>2445.4555694488063</v>
      </c>
    </row>
    <row r="401" spans="1:31" x14ac:dyDescent="0.3">
      <c r="A401">
        <v>400</v>
      </c>
      <c r="B401" s="17">
        <v>7.8619200872398203</v>
      </c>
      <c r="C401" s="17">
        <v>0</v>
      </c>
      <c r="D401" s="17">
        <v>0</v>
      </c>
      <c r="E401" s="17">
        <v>0.51043801445968096</v>
      </c>
      <c r="F401" s="17">
        <v>0.26972932657895499</v>
      </c>
      <c r="G401" s="17">
        <v>1.37754112203469</v>
      </c>
      <c r="H401" s="17">
        <v>0.25726118659782898</v>
      </c>
      <c r="I401" s="17">
        <v>-0.222254584124776</v>
      </c>
      <c r="J401" s="17">
        <v>0.75719829725353704</v>
      </c>
      <c r="K401" s="17">
        <v>0.35405495803963399</v>
      </c>
      <c r="L401" s="17">
        <v>0.27315920012182798</v>
      </c>
      <c r="M401" s="17">
        <v>0</v>
      </c>
      <c r="N401" s="17">
        <v>0</v>
      </c>
      <c r="O401" s="17">
        <v>0</v>
      </c>
      <c r="P401" s="17">
        <v>0.356547076182122</v>
      </c>
      <c r="Q401" s="17">
        <v>0.20242672654763799</v>
      </c>
      <c r="R401" s="17">
        <v>0</v>
      </c>
      <c r="S401" s="17">
        <v>0</v>
      </c>
      <c r="T401" s="17">
        <v>0</v>
      </c>
      <c r="U401" s="17">
        <v>0</v>
      </c>
      <c r="V401" s="17">
        <v>7.1135864018925798E-2</v>
      </c>
      <c r="W401" s="17">
        <v>0.20219404233435201</v>
      </c>
      <c r="X401" s="17">
        <v>0</v>
      </c>
      <c r="Y401" s="17">
        <v>0</v>
      </c>
      <c r="Z401" s="17">
        <v>5.4686634242360303E-3</v>
      </c>
      <c r="AA401" s="17">
        <v>0</v>
      </c>
      <c r="AB401" s="17">
        <v>0</v>
      </c>
      <c r="AC401" s="17">
        <v>0</v>
      </c>
      <c r="AE401">
        <f t="array" ref="AE401">EXP(SUMPRODUCT(--B401:AC401,TRANSPOSE('Cost regression results'!$H$3:$H$30)))</f>
        <v>2586.5805277907962</v>
      </c>
    </row>
    <row r="402" spans="1:31" x14ac:dyDescent="0.3">
      <c r="A402">
        <v>401</v>
      </c>
      <c r="B402" s="17">
        <v>7.8182119424184799</v>
      </c>
      <c r="C402" s="17">
        <v>0</v>
      </c>
      <c r="D402" s="17">
        <v>0</v>
      </c>
      <c r="E402" s="17">
        <v>0.40542062674549401</v>
      </c>
      <c r="F402" s="17">
        <v>0.274241731650887</v>
      </c>
      <c r="G402" s="17">
        <v>1.3698153273279901</v>
      </c>
      <c r="H402" s="17">
        <v>0.211433270958331</v>
      </c>
      <c r="I402" s="17">
        <v>-0.13218158324423199</v>
      </c>
      <c r="J402" s="17">
        <v>0.75249452100262004</v>
      </c>
      <c r="K402" s="17">
        <v>0.35579488429533002</v>
      </c>
      <c r="L402" s="17">
        <v>0.38648850159273501</v>
      </c>
      <c r="M402" s="17">
        <v>0</v>
      </c>
      <c r="N402" s="17">
        <v>0</v>
      </c>
      <c r="O402" s="17">
        <v>0</v>
      </c>
      <c r="P402" s="17">
        <v>0.37449617779535199</v>
      </c>
      <c r="Q402" s="17">
        <v>0.22532740976848201</v>
      </c>
      <c r="R402" s="17">
        <v>0</v>
      </c>
      <c r="S402" s="17">
        <v>0</v>
      </c>
      <c r="T402" s="17">
        <v>0</v>
      </c>
      <c r="U402" s="17">
        <v>0</v>
      </c>
      <c r="V402" s="17">
        <v>8.27375057512902E-2</v>
      </c>
      <c r="W402" s="17">
        <v>0.156402049198723</v>
      </c>
      <c r="X402" s="17">
        <v>0</v>
      </c>
      <c r="Y402" s="17">
        <v>0</v>
      </c>
      <c r="Z402" s="17">
        <v>3.4394000744093702E-3</v>
      </c>
      <c r="AA402" s="17">
        <v>0</v>
      </c>
      <c r="AB402" s="17">
        <v>0</v>
      </c>
      <c r="AC402" s="17">
        <v>0</v>
      </c>
      <c r="AE402">
        <f t="array" ref="AE402">EXP(SUMPRODUCT(--B402:AC402,TRANSPOSE('Cost regression results'!$H$3:$H$30)))</f>
        <v>2479.4805519623214</v>
      </c>
    </row>
    <row r="403" spans="1:31" x14ac:dyDescent="0.3">
      <c r="A403">
        <v>402</v>
      </c>
      <c r="B403" s="17">
        <v>7.8493567302452503</v>
      </c>
      <c r="C403" s="17">
        <v>0</v>
      </c>
      <c r="D403" s="17">
        <v>0</v>
      </c>
      <c r="E403" s="17">
        <v>0.36412594842988</v>
      </c>
      <c r="F403" s="17">
        <v>0.281505846301769</v>
      </c>
      <c r="G403" s="17">
        <v>1.4198565052387899</v>
      </c>
      <c r="H403" s="17">
        <v>0.194613718218625</v>
      </c>
      <c r="I403" s="17">
        <v>-0.15920113947294001</v>
      </c>
      <c r="J403" s="17">
        <v>0.70844092641321699</v>
      </c>
      <c r="K403" s="17">
        <v>0.399035314410699</v>
      </c>
      <c r="L403" s="17">
        <v>0.20062652874042999</v>
      </c>
      <c r="M403" s="17">
        <v>0</v>
      </c>
      <c r="N403" s="17">
        <v>0</v>
      </c>
      <c r="O403" s="17">
        <v>0</v>
      </c>
      <c r="P403" s="17">
        <v>0.36411198154770802</v>
      </c>
      <c r="Q403" s="17">
        <v>0.22478223965637101</v>
      </c>
      <c r="R403" s="17">
        <v>0</v>
      </c>
      <c r="S403" s="17">
        <v>0</v>
      </c>
      <c r="T403" s="17">
        <v>0</v>
      </c>
      <c r="U403" s="17">
        <v>0</v>
      </c>
      <c r="V403" s="17">
        <v>5.2707241118760802E-2</v>
      </c>
      <c r="W403" s="17">
        <v>0.23095901099826399</v>
      </c>
      <c r="X403" s="17">
        <v>0</v>
      </c>
      <c r="Y403" s="17">
        <v>0</v>
      </c>
      <c r="Z403" s="17">
        <v>8.6689934847904403E-3</v>
      </c>
      <c r="AA403" s="17">
        <v>0</v>
      </c>
      <c r="AB403" s="17">
        <v>0</v>
      </c>
      <c r="AC403" s="17">
        <v>0</v>
      </c>
      <c r="AE403">
        <f t="array" ref="AE403">EXP(SUMPRODUCT(--B403:AC403,TRANSPOSE('Cost regression results'!$H$3:$H$30)))</f>
        <v>2548.5718815219589</v>
      </c>
    </row>
    <row r="404" spans="1:31" x14ac:dyDescent="0.3">
      <c r="A404">
        <v>403</v>
      </c>
      <c r="B404" s="17">
        <v>7.8571533298285896</v>
      </c>
      <c r="C404" s="17">
        <v>0</v>
      </c>
      <c r="D404" s="17">
        <v>0</v>
      </c>
      <c r="E404" s="17">
        <v>0.36699992394876801</v>
      </c>
      <c r="F404" s="17">
        <v>0.351510505599267</v>
      </c>
      <c r="G404" s="17">
        <v>1.4388710821877899</v>
      </c>
      <c r="H404" s="17">
        <v>0.245535272002123</v>
      </c>
      <c r="I404" s="17">
        <v>-0.29812629445349798</v>
      </c>
      <c r="J404" s="17">
        <v>0.70066236419137995</v>
      </c>
      <c r="K404" s="17">
        <v>0.357073308487313</v>
      </c>
      <c r="L404" s="17">
        <v>0.28688375068232502</v>
      </c>
      <c r="M404" s="17">
        <v>0</v>
      </c>
      <c r="N404" s="17">
        <v>0</v>
      </c>
      <c r="O404" s="17">
        <v>0</v>
      </c>
      <c r="P404" s="17">
        <v>0.228211316352114</v>
      </c>
      <c r="Q404" s="17">
        <v>0.172743227276072</v>
      </c>
      <c r="R404" s="17">
        <v>0</v>
      </c>
      <c r="S404" s="17">
        <v>0</v>
      </c>
      <c r="T404" s="17">
        <v>0</v>
      </c>
      <c r="U404" s="17">
        <v>0</v>
      </c>
      <c r="V404" s="17">
        <v>4.8106144710958199E-2</v>
      </c>
      <c r="W404" s="17">
        <v>0.117676368729264</v>
      </c>
      <c r="X404" s="17">
        <v>0</v>
      </c>
      <c r="Y404" s="17">
        <v>0</v>
      </c>
      <c r="Z404" s="17">
        <v>8.0731758772962393E-3</v>
      </c>
      <c r="AA404" s="17">
        <v>0</v>
      </c>
      <c r="AB404" s="17">
        <v>0</v>
      </c>
      <c r="AC404" s="17">
        <v>0</v>
      </c>
      <c r="AE404">
        <f t="array" ref="AE404">EXP(SUMPRODUCT(--B404:AC404,TRANSPOSE('Cost regression results'!$H$3:$H$30)))</f>
        <v>2569.5912195942597</v>
      </c>
    </row>
    <row r="405" spans="1:31" x14ac:dyDescent="0.3">
      <c r="A405">
        <v>404</v>
      </c>
      <c r="B405" s="17">
        <v>7.8379044862560603</v>
      </c>
      <c r="C405" s="17">
        <v>0</v>
      </c>
      <c r="D405" s="17">
        <v>0</v>
      </c>
      <c r="E405" s="17">
        <v>0.456758707761031</v>
      </c>
      <c r="F405" s="17">
        <v>0.39623837815735302</v>
      </c>
      <c r="G405" s="17">
        <v>1.345340178816</v>
      </c>
      <c r="H405" s="17">
        <v>0.213682495679376</v>
      </c>
      <c r="I405" s="17">
        <v>-0.22300066026343801</v>
      </c>
      <c r="J405" s="17">
        <v>0.76330409821908995</v>
      </c>
      <c r="K405" s="17">
        <v>0.35616266119548801</v>
      </c>
      <c r="L405" s="17">
        <v>0.269419991769898</v>
      </c>
      <c r="M405" s="17">
        <v>0</v>
      </c>
      <c r="N405" s="17">
        <v>0</v>
      </c>
      <c r="O405" s="17">
        <v>0</v>
      </c>
      <c r="P405" s="17">
        <v>0.40086718977199898</v>
      </c>
      <c r="Q405" s="17">
        <v>0.24007655571095299</v>
      </c>
      <c r="R405" s="17">
        <v>0</v>
      </c>
      <c r="S405" s="17">
        <v>0</v>
      </c>
      <c r="T405" s="17">
        <v>0</v>
      </c>
      <c r="U405" s="17">
        <v>0</v>
      </c>
      <c r="V405" s="17">
        <v>9.3452374096272495E-2</v>
      </c>
      <c r="W405" s="17">
        <v>0.20895350326592399</v>
      </c>
      <c r="X405" s="17">
        <v>0</v>
      </c>
      <c r="Y405" s="17">
        <v>0</v>
      </c>
      <c r="Z405" s="17">
        <v>4.0670871426235497E-3</v>
      </c>
      <c r="AA405" s="17">
        <v>0</v>
      </c>
      <c r="AB405" s="17">
        <v>0</v>
      </c>
      <c r="AC405" s="17">
        <v>0</v>
      </c>
      <c r="AE405">
        <f t="array" ref="AE405">EXP(SUMPRODUCT(--B405:AC405,TRANSPOSE('Cost regression results'!$H$3:$H$30)))</f>
        <v>2527.6809106731439</v>
      </c>
    </row>
    <row r="406" spans="1:31" x14ac:dyDescent="0.3">
      <c r="A406">
        <v>405</v>
      </c>
      <c r="B406" s="17">
        <v>7.8140673505680898</v>
      </c>
      <c r="C406" s="17">
        <v>0</v>
      </c>
      <c r="D406" s="17">
        <v>0</v>
      </c>
      <c r="E406" s="17">
        <v>0.39592389651378301</v>
      </c>
      <c r="F406" s="17">
        <v>0.34019105364873597</v>
      </c>
      <c r="G406" s="17">
        <v>1.45560530796163</v>
      </c>
      <c r="H406" s="17">
        <v>0.28179377074338602</v>
      </c>
      <c r="I406" s="17">
        <v>-0.28495859275833901</v>
      </c>
      <c r="J406" s="17">
        <v>0.70296973399466001</v>
      </c>
      <c r="K406" s="17">
        <v>0.424628356979805</v>
      </c>
      <c r="L406" s="17">
        <v>0.30900482239537103</v>
      </c>
      <c r="M406" s="17">
        <v>0</v>
      </c>
      <c r="N406" s="17">
        <v>0</v>
      </c>
      <c r="O406" s="17">
        <v>0</v>
      </c>
      <c r="P406" s="17">
        <v>0.36208266942856798</v>
      </c>
      <c r="Q406" s="17">
        <v>0.26475117179218299</v>
      </c>
      <c r="R406" s="17">
        <v>0</v>
      </c>
      <c r="S406" s="17">
        <v>0</v>
      </c>
      <c r="T406" s="17">
        <v>0</v>
      </c>
      <c r="U406" s="17">
        <v>0</v>
      </c>
      <c r="V406" s="17">
        <v>0.129745955746907</v>
      </c>
      <c r="W406" s="17">
        <v>0.25097338913893402</v>
      </c>
      <c r="X406" s="17">
        <v>0</v>
      </c>
      <c r="Y406" s="17">
        <v>0</v>
      </c>
      <c r="Z406" s="17">
        <v>7.7715271878278404E-3</v>
      </c>
      <c r="AA406" s="17">
        <v>0</v>
      </c>
      <c r="AB406" s="17">
        <v>0</v>
      </c>
      <c r="AC406" s="17">
        <v>0</v>
      </c>
      <c r="AE406">
        <f t="array" ref="AE406">EXP(SUMPRODUCT(--B406:AC406,TRANSPOSE('Cost regression results'!$H$3:$H$30)))</f>
        <v>2461.7488267516442</v>
      </c>
    </row>
    <row r="407" spans="1:31" x14ac:dyDescent="0.3">
      <c r="A407">
        <v>406</v>
      </c>
      <c r="B407" s="17">
        <v>7.8422004737572699</v>
      </c>
      <c r="C407" s="17">
        <v>0</v>
      </c>
      <c r="D407" s="17">
        <v>0</v>
      </c>
      <c r="E407" s="17">
        <v>0.19527789987487201</v>
      </c>
      <c r="F407" s="17">
        <v>0.37636546756981898</v>
      </c>
      <c r="G407" s="17">
        <v>1.3962769577360601</v>
      </c>
      <c r="H407" s="17">
        <v>0.26043005382405898</v>
      </c>
      <c r="I407" s="17">
        <v>-0.332983950748859</v>
      </c>
      <c r="J407" s="17">
        <v>0.70867311577147996</v>
      </c>
      <c r="K407" s="17">
        <v>0.36548697252360102</v>
      </c>
      <c r="L407" s="17">
        <v>0.24910983930313599</v>
      </c>
      <c r="M407" s="17">
        <v>0</v>
      </c>
      <c r="N407" s="17">
        <v>0</v>
      </c>
      <c r="O407" s="17">
        <v>0</v>
      </c>
      <c r="P407" s="17">
        <v>0.35046337060642901</v>
      </c>
      <c r="Q407" s="17">
        <v>0.20865061180465899</v>
      </c>
      <c r="R407" s="17">
        <v>0</v>
      </c>
      <c r="S407" s="17">
        <v>0</v>
      </c>
      <c r="T407" s="17">
        <v>0</v>
      </c>
      <c r="U407" s="17">
        <v>0</v>
      </c>
      <c r="V407" s="17">
        <v>8.3127490430762493E-2</v>
      </c>
      <c r="W407" s="17">
        <v>0.24942613824084101</v>
      </c>
      <c r="X407" s="17">
        <v>0</v>
      </c>
      <c r="Y407" s="17">
        <v>0</v>
      </c>
      <c r="Z407" s="17">
        <v>6.3512216453363701E-3</v>
      </c>
      <c r="AA407" s="17">
        <v>0</v>
      </c>
      <c r="AB407" s="17">
        <v>0</v>
      </c>
      <c r="AC407" s="17">
        <v>0</v>
      </c>
      <c r="AE407">
        <f t="array" ref="AE407">EXP(SUMPRODUCT(--B407:AC407,TRANSPOSE('Cost regression results'!$H$3:$H$30)))</f>
        <v>2534.5075038878467</v>
      </c>
    </row>
    <row r="408" spans="1:31" x14ac:dyDescent="0.3">
      <c r="A408">
        <v>407</v>
      </c>
      <c r="B408" s="17">
        <v>7.8644845877181604</v>
      </c>
      <c r="C408" s="17">
        <v>0</v>
      </c>
      <c r="D408" s="17">
        <v>0</v>
      </c>
      <c r="E408" s="17">
        <v>0.36249167814404998</v>
      </c>
      <c r="F408" s="17">
        <v>0.40123558751784499</v>
      </c>
      <c r="G408" s="17">
        <v>1.3403662768733899</v>
      </c>
      <c r="H408" s="17">
        <v>0.17842348233461899</v>
      </c>
      <c r="I408" s="17">
        <v>-0.220582410002687</v>
      </c>
      <c r="J408" s="17">
        <v>0.765397372660515</v>
      </c>
      <c r="K408" s="17">
        <v>0.377642193645989</v>
      </c>
      <c r="L408" s="17">
        <v>0.37537905394064802</v>
      </c>
      <c r="M408" s="17">
        <v>0</v>
      </c>
      <c r="N408" s="17">
        <v>0</v>
      </c>
      <c r="O408" s="17">
        <v>0</v>
      </c>
      <c r="P408" s="17">
        <v>0.23330836418821299</v>
      </c>
      <c r="Q408" s="17">
        <v>0.24997826145124799</v>
      </c>
      <c r="R408" s="17">
        <v>0</v>
      </c>
      <c r="S408" s="17">
        <v>0</v>
      </c>
      <c r="T408" s="17">
        <v>0</v>
      </c>
      <c r="U408" s="17">
        <v>0</v>
      </c>
      <c r="V408" s="17">
        <v>6.8599308148960897E-2</v>
      </c>
      <c r="W408" s="17">
        <v>0.14936324097102499</v>
      </c>
      <c r="X408" s="17">
        <v>0</v>
      </c>
      <c r="Y408" s="17">
        <v>0</v>
      </c>
      <c r="Z408" s="17">
        <v>6.0492483555408798E-3</v>
      </c>
      <c r="AA408" s="17">
        <v>0</v>
      </c>
      <c r="AB408" s="17">
        <v>0</v>
      </c>
      <c r="AC408" s="17">
        <v>0</v>
      </c>
      <c r="AE408">
        <f t="array" ref="AE408">EXP(SUMPRODUCT(--B408:AC408,TRANSPOSE('Cost regression results'!$H$3:$H$30)))</f>
        <v>2592.1686316665505</v>
      </c>
    </row>
    <row r="409" spans="1:31" x14ac:dyDescent="0.3">
      <c r="A409">
        <v>408</v>
      </c>
      <c r="B409" s="17">
        <v>7.8316123869669099</v>
      </c>
      <c r="C409" s="17">
        <v>0</v>
      </c>
      <c r="D409" s="17">
        <v>0</v>
      </c>
      <c r="E409" s="17">
        <v>0.33656321283010099</v>
      </c>
      <c r="F409" s="17">
        <v>0.21004778958648401</v>
      </c>
      <c r="G409" s="17">
        <v>1.4516373324332901</v>
      </c>
      <c r="H409" s="17">
        <v>0.29807280609595699</v>
      </c>
      <c r="I409" s="17">
        <v>-5.3385945962777702E-2</v>
      </c>
      <c r="J409" s="17">
        <v>0.71846643894406104</v>
      </c>
      <c r="K409" s="17">
        <v>0.349778111559435</v>
      </c>
      <c r="L409" s="17">
        <v>0.31762217386512798</v>
      </c>
      <c r="M409" s="17">
        <v>0</v>
      </c>
      <c r="N409" s="17">
        <v>0</v>
      </c>
      <c r="O409" s="17">
        <v>0</v>
      </c>
      <c r="P409" s="17">
        <v>0.29536831283617998</v>
      </c>
      <c r="Q409" s="17">
        <v>0.256062174063172</v>
      </c>
      <c r="R409" s="17">
        <v>0</v>
      </c>
      <c r="S409" s="17">
        <v>0</v>
      </c>
      <c r="T409" s="17">
        <v>0</v>
      </c>
      <c r="U409" s="17">
        <v>0</v>
      </c>
      <c r="V409" s="17">
        <v>0.123461807349336</v>
      </c>
      <c r="W409" s="17">
        <v>0.23140914614612501</v>
      </c>
      <c r="X409" s="17">
        <v>0</v>
      </c>
      <c r="Y409" s="17">
        <v>0</v>
      </c>
      <c r="Z409" s="17">
        <v>7.9972978745761099E-3</v>
      </c>
      <c r="AA409" s="17">
        <v>0</v>
      </c>
      <c r="AB409" s="17">
        <v>0</v>
      </c>
      <c r="AC409" s="17">
        <v>0</v>
      </c>
      <c r="AE409">
        <f t="array" ref="AE409">EXP(SUMPRODUCT(--B409:AC409,TRANSPOSE('Cost regression results'!$H$3:$H$30)))</f>
        <v>2504.9255147714484</v>
      </c>
    </row>
    <row r="410" spans="1:31" x14ac:dyDescent="0.3">
      <c r="A410">
        <v>409</v>
      </c>
      <c r="B410" s="17">
        <v>7.8653718092420402</v>
      </c>
      <c r="C410" s="17">
        <v>0</v>
      </c>
      <c r="D410" s="17">
        <v>0</v>
      </c>
      <c r="E410" s="17">
        <v>0.38250776857720298</v>
      </c>
      <c r="F410" s="17">
        <v>0.31603099397141599</v>
      </c>
      <c r="G410" s="17">
        <v>1.33527394858534</v>
      </c>
      <c r="H410" s="17">
        <v>0.17509420653159799</v>
      </c>
      <c r="I410" s="17">
        <v>-0.160595724769655</v>
      </c>
      <c r="J410" s="17">
        <v>0.75089219259023998</v>
      </c>
      <c r="K410" s="17">
        <v>0.33328442368156302</v>
      </c>
      <c r="L410" s="17">
        <v>0.40889541512828698</v>
      </c>
      <c r="M410" s="17">
        <v>0</v>
      </c>
      <c r="N410" s="17">
        <v>0</v>
      </c>
      <c r="O410" s="17">
        <v>0</v>
      </c>
      <c r="P410" s="17">
        <v>0.31872682756619702</v>
      </c>
      <c r="Q410" s="17">
        <v>0.24458922992416701</v>
      </c>
      <c r="R410" s="17">
        <v>0</v>
      </c>
      <c r="S410" s="17">
        <v>0</v>
      </c>
      <c r="T410" s="17">
        <v>0</v>
      </c>
      <c r="U410" s="17">
        <v>0</v>
      </c>
      <c r="V410" s="17">
        <v>5.9882927088475098E-2</v>
      </c>
      <c r="W410" s="17">
        <v>0.163643889129685</v>
      </c>
      <c r="X410" s="17">
        <v>0</v>
      </c>
      <c r="Y410" s="17">
        <v>0</v>
      </c>
      <c r="Z410" s="17">
        <v>5.5527223425305503E-3</v>
      </c>
      <c r="AA410" s="17">
        <v>0</v>
      </c>
      <c r="AB410" s="17">
        <v>0</v>
      </c>
      <c r="AC410" s="17">
        <v>0</v>
      </c>
      <c r="AE410">
        <f t="array" ref="AE410">EXP(SUMPRODUCT(--B410:AC410,TRANSPOSE('Cost regression results'!$H$3:$H$30)))</f>
        <v>2595.3713918398535</v>
      </c>
    </row>
    <row r="411" spans="1:31" x14ac:dyDescent="0.3">
      <c r="A411">
        <v>410</v>
      </c>
      <c r="B411" s="17">
        <v>7.92042755858958</v>
      </c>
      <c r="C411" s="17">
        <v>0</v>
      </c>
      <c r="D411" s="17">
        <v>0</v>
      </c>
      <c r="E411" s="17">
        <v>0.42145210349895601</v>
      </c>
      <c r="F411" s="17">
        <v>0.29123445669676101</v>
      </c>
      <c r="G411" s="17">
        <v>1.2257932537673499</v>
      </c>
      <c r="H411" s="17">
        <v>0.17460333712338799</v>
      </c>
      <c r="I411" s="17">
        <v>-0.13480185928708799</v>
      </c>
      <c r="J411" s="17">
        <v>0.70419029618900497</v>
      </c>
      <c r="K411" s="17">
        <v>0.36699481543568802</v>
      </c>
      <c r="L411" s="17">
        <v>0.33119854316283398</v>
      </c>
      <c r="M411" s="17">
        <v>0</v>
      </c>
      <c r="N411" s="17">
        <v>0</v>
      </c>
      <c r="O411" s="17">
        <v>0</v>
      </c>
      <c r="P411" s="17">
        <v>0.36951151226352502</v>
      </c>
      <c r="Q411" s="17">
        <v>0.22351319268817799</v>
      </c>
      <c r="R411" s="17">
        <v>0</v>
      </c>
      <c r="S411" s="17">
        <v>0</v>
      </c>
      <c r="T411" s="17">
        <v>0</v>
      </c>
      <c r="U411" s="17">
        <v>0</v>
      </c>
      <c r="V411" s="17">
        <v>1.15069044829441E-2</v>
      </c>
      <c r="W411" s="17">
        <v>0.223710618540432</v>
      </c>
      <c r="X411" s="17">
        <v>0</v>
      </c>
      <c r="Y411" s="17">
        <v>0</v>
      </c>
      <c r="Z411" s="17">
        <v>4.6025072682533003E-3</v>
      </c>
      <c r="AA411" s="17">
        <v>0</v>
      </c>
      <c r="AB411" s="17">
        <v>0</v>
      </c>
      <c r="AC411" s="17">
        <v>0</v>
      </c>
      <c r="AE411">
        <f t="array" ref="AE411">EXP(SUMPRODUCT(--B411:AC411,TRANSPOSE('Cost regression results'!$H$3:$H$30)))</f>
        <v>2744.0927889849431</v>
      </c>
    </row>
    <row r="412" spans="1:31" x14ac:dyDescent="0.3">
      <c r="A412">
        <v>411</v>
      </c>
      <c r="B412" s="17">
        <v>7.8626094254264904</v>
      </c>
      <c r="C412" s="17">
        <v>0</v>
      </c>
      <c r="D412" s="17">
        <v>0</v>
      </c>
      <c r="E412" s="17">
        <v>0.27846416850210198</v>
      </c>
      <c r="F412" s="17">
        <v>0.38588672711019401</v>
      </c>
      <c r="G412" s="17">
        <v>1.4593168583490099</v>
      </c>
      <c r="H412" s="17">
        <v>0.24515268573553201</v>
      </c>
      <c r="I412" s="17">
        <v>-0.31630113591069903</v>
      </c>
      <c r="J412" s="17">
        <v>0.688962105677287</v>
      </c>
      <c r="K412" s="17">
        <v>0.35433704557760598</v>
      </c>
      <c r="L412" s="17">
        <v>0.34105201242634597</v>
      </c>
      <c r="M412" s="17">
        <v>0</v>
      </c>
      <c r="N412" s="17">
        <v>0</v>
      </c>
      <c r="O412" s="17">
        <v>0</v>
      </c>
      <c r="P412" s="17">
        <v>0.35478219280321099</v>
      </c>
      <c r="Q412" s="17">
        <v>0.16386032041295501</v>
      </c>
      <c r="R412" s="17">
        <v>0</v>
      </c>
      <c r="S412" s="17">
        <v>0</v>
      </c>
      <c r="T412" s="17">
        <v>0</v>
      </c>
      <c r="U412" s="17">
        <v>0</v>
      </c>
      <c r="V412" s="17">
        <v>0.101347574243492</v>
      </c>
      <c r="W412" s="17">
        <v>0.28351694911233599</v>
      </c>
      <c r="X412" s="17">
        <v>0</v>
      </c>
      <c r="Y412" s="17">
        <v>0</v>
      </c>
      <c r="Z412" s="17">
        <v>6.2043009273263696E-3</v>
      </c>
      <c r="AA412" s="17">
        <v>0</v>
      </c>
      <c r="AB412" s="17">
        <v>0</v>
      </c>
      <c r="AC412" s="17">
        <v>0</v>
      </c>
      <c r="AE412">
        <f t="array" ref="AE412">EXP(SUMPRODUCT(--B412:AC412,TRANSPOSE('Cost regression results'!$H$3:$H$30)))</f>
        <v>2587.0316459073342</v>
      </c>
    </row>
    <row r="413" spans="1:31" x14ac:dyDescent="0.3">
      <c r="A413">
        <v>412</v>
      </c>
      <c r="B413" s="17">
        <v>7.8412894224926797</v>
      </c>
      <c r="C413" s="17">
        <v>0</v>
      </c>
      <c r="D413" s="17">
        <v>0</v>
      </c>
      <c r="E413" s="17">
        <v>0.42639885367157598</v>
      </c>
      <c r="F413" s="17">
        <v>0.249216897170673</v>
      </c>
      <c r="G413" s="17">
        <v>1.36720943166292</v>
      </c>
      <c r="H413" s="17">
        <v>0.248299299583669</v>
      </c>
      <c r="I413" s="17">
        <v>-0.102984388929119</v>
      </c>
      <c r="J413" s="17">
        <v>0.71236580184236697</v>
      </c>
      <c r="K413" s="17">
        <v>0.42634218887913999</v>
      </c>
      <c r="L413" s="17">
        <v>0.40043140499833002</v>
      </c>
      <c r="M413" s="17">
        <v>0</v>
      </c>
      <c r="N413" s="17">
        <v>0</v>
      </c>
      <c r="O413" s="17">
        <v>0</v>
      </c>
      <c r="P413" s="17">
        <v>0.247824311889</v>
      </c>
      <c r="Q413" s="17">
        <v>0.27485781684869798</v>
      </c>
      <c r="R413" s="17">
        <v>0</v>
      </c>
      <c r="S413" s="17">
        <v>0</v>
      </c>
      <c r="T413" s="17">
        <v>0</v>
      </c>
      <c r="U413" s="17">
        <v>0</v>
      </c>
      <c r="V413" s="17">
        <v>7.8288836692743599E-2</v>
      </c>
      <c r="W413" s="17">
        <v>0.20868990386676001</v>
      </c>
      <c r="X413" s="17">
        <v>0</v>
      </c>
      <c r="Y413" s="17">
        <v>0</v>
      </c>
      <c r="Z413" s="17">
        <v>9.6406926055738699E-3</v>
      </c>
      <c r="AA413" s="17">
        <v>0</v>
      </c>
      <c r="AB413" s="17">
        <v>0</v>
      </c>
      <c r="AC413" s="17">
        <v>0</v>
      </c>
      <c r="AE413">
        <f t="array" ref="AE413">EXP(SUMPRODUCT(--B413:AC413,TRANSPOSE('Cost regression results'!$H$3:$H$30)))</f>
        <v>2526.3754793035168</v>
      </c>
    </row>
    <row r="414" spans="1:31" x14ac:dyDescent="0.3">
      <c r="A414">
        <v>413</v>
      </c>
      <c r="B414" s="17">
        <v>7.8533237220448697</v>
      </c>
      <c r="C414" s="17">
        <v>0</v>
      </c>
      <c r="D414" s="17">
        <v>0</v>
      </c>
      <c r="E414" s="17">
        <v>0.234437053472351</v>
      </c>
      <c r="F414" s="17">
        <v>0.22958036568287701</v>
      </c>
      <c r="G414" s="17">
        <v>1.3626480768168601</v>
      </c>
      <c r="H414" s="17">
        <v>0.213963429879413</v>
      </c>
      <c r="I414" s="17">
        <v>-0.105246983398709</v>
      </c>
      <c r="J414" s="17">
        <v>0.68722336502325199</v>
      </c>
      <c r="K414" s="17">
        <v>0.36154511852193899</v>
      </c>
      <c r="L414" s="17">
        <v>0.39453239453116501</v>
      </c>
      <c r="M414" s="17">
        <v>0</v>
      </c>
      <c r="N414" s="17">
        <v>0</v>
      </c>
      <c r="O414" s="17">
        <v>0</v>
      </c>
      <c r="P414" s="17">
        <v>0.298239078159931</v>
      </c>
      <c r="Q414" s="17">
        <v>0.210051993877471</v>
      </c>
      <c r="R414" s="17">
        <v>0</v>
      </c>
      <c r="S414" s="17">
        <v>0</v>
      </c>
      <c r="T414" s="17">
        <v>0</v>
      </c>
      <c r="U414" s="17">
        <v>0</v>
      </c>
      <c r="V414" s="17">
        <v>7.7310413397547198E-2</v>
      </c>
      <c r="W414" s="17">
        <v>0.229812011000153</v>
      </c>
      <c r="X414" s="17">
        <v>0</v>
      </c>
      <c r="Y414" s="17">
        <v>0</v>
      </c>
      <c r="Z414" s="17">
        <v>1.07587020751332E-2</v>
      </c>
      <c r="AA414" s="17">
        <v>0</v>
      </c>
      <c r="AB414" s="17">
        <v>0</v>
      </c>
      <c r="AC414" s="17">
        <v>0</v>
      </c>
      <c r="AE414">
        <f t="array" ref="AE414">EXP(SUMPRODUCT(--B414:AC414,TRANSPOSE('Cost regression results'!$H$3:$H$30)))</f>
        <v>2554.9620022062281</v>
      </c>
    </row>
    <row r="415" spans="1:31" x14ac:dyDescent="0.3">
      <c r="A415">
        <v>414</v>
      </c>
      <c r="B415" s="17">
        <v>7.8757919339229598</v>
      </c>
      <c r="C415" s="17">
        <v>0</v>
      </c>
      <c r="D415" s="17">
        <v>0</v>
      </c>
      <c r="E415" s="17">
        <v>0.36124203813246197</v>
      </c>
      <c r="F415" s="17">
        <v>0.357609270655939</v>
      </c>
      <c r="G415" s="17">
        <v>1.4381334806722501</v>
      </c>
      <c r="H415" s="17">
        <v>0.252912125894317</v>
      </c>
      <c r="I415" s="17">
        <v>-0.28061157958557997</v>
      </c>
      <c r="J415" s="17">
        <v>0.74673319526880599</v>
      </c>
      <c r="K415" s="17">
        <v>0.40344349809802499</v>
      </c>
      <c r="L415" s="17">
        <v>0.22076098249267101</v>
      </c>
      <c r="M415" s="17">
        <v>0</v>
      </c>
      <c r="N415" s="17">
        <v>0</v>
      </c>
      <c r="O415" s="17">
        <v>0</v>
      </c>
      <c r="P415" s="17">
        <v>0.38730414670220298</v>
      </c>
      <c r="Q415" s="17">
        <v>0.29575302878800103</v>
      </c>
      <c r="R415" s="17">
        <v>0</v>
      </c>
      <c r="S415" s="17">
        <v>0</v>
      </c>
      <c r="T415" s="17">
        <v>0</v>
      </c>
      <c r="U415" s="17">
        <v>0</v>
      </c>
      <c r="V415" s="17">
        <v>9.0689213502537405E-2</v>
      </c>
      <c r="W415" s="17">
        <v>0.17973509980793201</v>
      </c>
      <c r="X415" s="17">
        <v>0</v>
      </c>
      <c r="Y415" s="17">
        <v>0</v>
      </c>
      <c r="Z415" s="17">
        <v>6.0057416857260898E-3</v>
      </c>
      <c r="AA415" s="17">
        <v>0</v>
      </c>
      <c r="AB415" s="17">
        <v>0</v>
      </c>
      <c r="AC415" s="17">
        <v>0</v>
      </c>
      <c r="AE415">
        <f t="array" ref="AE415">EXP(SUMPRODUCT(--B415:AC415,TRANSPOSE('Cost regression results'!$H$3:$H$30)))</f>
        <v>2621.7253609838331</v>
      </c>
    </row>
    <row r="416" spans="1:31" x14ac:dyDescent="0.3">
      <c r="A416">
        <v>415</v>
      </c>
      <c r="B416" s="17">
        <v>7.8154394888694103</v>
      </c>
      <c r="C416" s="17">
        <v>0</v>
      </c>
      <c r="D416" s="17">
        <v>0</v>
      </c>
      <c r="E416" s="17">
        <v>0.47033165374143598</v>
      </c>
      <c r="F416" s="17">
        <v>0.29303513207188397</v>
      </c>
      <c r="G416" s="17">
        <v>1.4498835869532101</v>
      </c>
      <c r="H416" s="17">
        <v>0.23803321293143001</v>
      </c>
      <c r="I416" s="17">
        <v>-0.15769639033925201</v>
      </c>
      <c r="J416" s="17">
        <v>0.69624993162650095</v>
      </c>
      <c r="K416" s="17">
        <v>0.39538175447519602</v>
      </c>
      <c r="L416" s="17">
        <v>0.32381444950754201</v>
      </c>
      <c r="M416" s="17">
        <v>0</v>
      </c>
      <c r="N416" s="17">
        <v>0</v>
      </c>
      <c r="O416" s="17">
        <v>0</v>
      </c>
      <c r="P416" s="17">
        <v>0.183618487421631</v>
      </c>
      <c r="Q416" s="17">
        <v>0.22341110160692901</v>
      </c>
      <c r="R416" s="17">
        <v>0</v>
      </c>
      <c r="S416" s="17">
        <v>0</v>
      </c>
      <c r="T416" s="17">
        <v>0</v>
      </c>
      <c r="U416" s="17">
        <v>0</v>
      </c>
      <c r="V416" s="17">
        <v>0.121653516700128</v>
      </c>
      <c r="W416" s="17">
        <v>0.25672115308480797</v>
      </c>
      <c r="X416" s="17">
        <v>0</v>
      </c>
      <c r="Y416" s="17">
        <v>0</v>
      </c>
      <c r="Z416" s="17">
        <v>9.3428043912542995E-3</v>
      </c>
      <c r="AA416" s="17">
        <v>0</v>
      </c>
      <c r="AB416" s="17">
        <v>0</v>
      </c>
      <c r="AC416" s="17">
        <v>0</v>
      </c>
      <c r="AE416">
        <f t="array" ref="AE416">EXP(SUMPRODUCT(--B416:AC416,TRANSPOSE('Cost regression results'!$H$3:$H$30)))</f>
        <v>2462.4191149735561</v>
      </c>
    </row>
    <row r="417" spans="1:31" x14ac:dyDescent="0.3">
      <c r="A417">
        <v>416</v>
      </c>
      <c r="B417" s="17">
        <v>7.83740821495239</v>
      </c>
      <c r="C417" s="17">
        <v>0</v>
      </c>
      <c r="D417" s="17">
        <v>0</v>
      </c>
      <c r="E417" s="17">
        <v>0.47786290708944801</v>
      </c>
      <c r="F417" s="17">
        <v>0.217611824317199</v>
      </c>
      <c r="G417" s="17">
        <v>1.3022123476035099</v>
      </c>
      <c r="H417" s="17">
        <v>0.20917767417293701</v>
      </c>
      <c r="I417" s="17">
        <v>-1.14568230307681E-2</v>
      </c>
      <c r="J417" s="17">
        <v>0.69426956872818202</v>
      </c>
      <c r="K417" s="17">
        <v>0.36235419170032701</v>
      </c>
      <c r="L417" s="17">
        <v>0.365413137545538</v>
      </c>
      <c r="M417" s="17">
        <v>0</v>
      </c>
      <c r="N417" s="17">
        <v>0</v>
      </c>
      <c r="O417" s="17">
        <v>0</v>
      </c>
      <c r="P417" s="17">
        <v>0.53128271326906995</v>
      </c>
      <c r="Q417" s="17">
        <v>0.19864309970053101</v>
      </c>
      <c r="R417" s="17">
        <v>0</v>
      </c>
      <c r="S417" s="17">
        <v>0</v>
      </c>
      <c r="T417" s="17">
        <v>0</v>
      </c>
      <c r="U417" s="17">
        <v>0</v>
      </c>
      <c r="V417" s="17">
        <v>8.7618725966933805E-2</v>
      </c>
      <c r="W417" s="17">
        <v>0.18030956778537499</v>
      </c>
      <c r="X417" s="17">
        <v>0</v>
      </c>
      <c r="Y417" s="17">
        <v>0</v>
      </c>
      <c r="Z417" s="17">
        <v>6.1097689860222498E-3</v>
      </c>
      <c r="AA417" s="17">
        <v>0</v>
      </c>
      <c r="AB417" s="17">
        <v>0</v>
      </c>
      <c r="AC417" s="17">
        <v>0</v>
      </c>
      <c r="AE417">
        <f t="array" ref="AE417">EXP(SUMPRODUCT(--B417:AC417,TRANSPOSE('Cost regression results'!$H$3:$H$30)))</f>
        <v>2522.8169075410483</v>
      </c>
    </row>
    <row r="418" spans="1:31" x14ac:dyDescent="0.3">
      <c r="A418">
        <v>417</v>
      </c>
      <c r="B418" s="17">
        <v>7.8682052204846</v>
      </c>
      <c r="C418" s="17">
        <v>0</v>
      </c>
      <c r="D418" s="17">
        <v>0</v>
      </c>
      <c r="E418" s="17">
        <v>0.32443458603654002</v>
      </c>
      <c r="F418" s="17">
        <v>0.38180002491147802</v>
      </c>
      <c r="G418" s="17">
        <v>1.35152677807331</v>
      </c>
      <c r="H418" s="17">
        <v>0.16540789934481101</v>
      </c>
      <c r="I418" s="17">
        <v>-0.25299229147719399</v>
      </c>
      <c r="J418" s="17">
        <v>0.72442789729834001</v>
      </c>
      <c r="K418" s="17">
        <v>0.39054929943031702</v>
      </c>
      <c r="L418" s="17">
        <v>0.35584101040205202</v>
      </c>
      <c r="M418" s="17">
        <v>0</v>
      </c>
      <c r="N418" s="17">
        <v>0</v>
      </c>
      <c r="O418" s="17">
        <v>0</v>
      </c>
      <c r="P418" s="17">
        <v>0.50744623154594903</v>
      </c>
      <c r="Q418" s="17">
        <v>0.28220381133007999</v>
      </c>
      <c r="R418" s="17">
        <v>0</v>
      </c>
      <c r="S418" s="17">
        <v>0</v>
      </c>
      <c r="T418" s="17">
        <v>0</v>
      </c>
      <c r="U418" s="17">
        <v>0</v>
      </c>
      <c r="V418" s="17">
        <v>6.2865934146081104E-2</v>
      </c>
      <c r="W418" s="17">
        <v>0.17512932896771899</v>
      </c>
      <c r="X418" s="17">
        <v>0</v>
      </c>
      <c r="Y418" s="17">
        <v>0</v>
      </c>
      <c r="Z418" s="17">
        <v>6.1206070760416297E-3</v>
      </c>
      <c r="AA418" s="17">
        <v>0</v>
      </c>
      <c r="AB418" s="17">
        <v>0</v>
      </c>
      <c r="AC418" s="17">
        <v>0</v>
      </c>
      <c r="AE418">
        <f t="array" ref="AE418">EXP(SUMPRODUCT(--B418:AC418,TRANSPOSE('Cost regression results'!$H$3:$H$30)))</f>
        <v>2601.7011422303699</v>
      </c>
    </row>
    <row r="419" spans="1:31" x14ac:dyDescent="0.3">
      <c r="A419">
        <v>418</v>
      </c>
      <c r="B419" s="17">
        <v>7.8419077011513902</v>
      </c>
      <c r="C419" s="17">
        <v>0</v>
      </c>
      <c r="D419" s="17">
        <v>0</v>
      </c>
      <c r="E419" s="17">
        <v>0.42763386549594501</v>
      </c>
      <c r="F419" s="17">
        <v>0.37293850892896702</v>
      </c>
      <c r="G419" s="17">
        <v>1.34206673281662</v>
      </c>
      <c r="H419" s="17">
        <v>0.22736005255637301</v>
      </c>
      <c r="I419" s="17">
        <v>-0.21972291528646901</v>
      </c>
      <c r="J419" s="17">
        <v>0.62964139275929898</v>
      </c>
      <c r="K419" s="17">
        <v>0.43908746573008101</v>
      </c>
      <c r="L419" s="17">
        <v>0.340081991743724</v>
      </c>
      <c r="M419" s="17">
        <v>0</v>
      </c>
      <c r="N419" s="17">
        <v>0</v>
      </c>
      <c r="O419" s="17">
        <v>0</v>
      </c>
      <c r="P419" s="17">
        <v>0.23906780487468601</v>
      </c>
      <c r="Q419" s="17">
        <v>0.23501433195272101</v>
      </c>
      <c r="R419" s="17">
        <v>0</v>
      </c>
      <c r="S419" s="17">
        <v>0</v>
      </c>
      <c r="T419" s="17">
        <v>0</v>
      </c>
      <c r="U419" s="17">
        <v>0</v>
      </c>
      <c r="V419" s="17">
        <v>9.2657601989783803E-2</v>
      </c>
      <c r="W419" s="17">
        <v>0.26559439770363302</v>
      </c>
      <c r="X419" s="17">
        <v>0</v>
      </c>
      <c r="Y419" s="17">
        <v>0</v>
      </c>
      <c r="Z419" s="17">
        <v>6.2309088153055898E-3</v>
      </c>
      <c r="AA419" s="17">
        <v>0</v>
      </c>
      <c r="AB419" s="17">
        <v>0</v>
      </c>
      <c r="AC419" s="17">
        <v>0</v>
      </c>
      <c r="AE419">
        <f t="array" ref="AE419">EXP(SUMPRODUCT(--B419:AC419,TRANSPOSE('Cost regression results'!$H$3:$H$30)))</f>
        <v>2533.9789782755638</v>
      </c>
    </row>
    <row r="420" spans="1:31" x14ac:dyDescent="0.3">
      <c r="A420">
        <v>419</v>
      </c>
      <c r="B420" s="17">
        <v>7.8258421710716597</v>
      </c>
      <c r="C420" s="17">
        <v>0</v>
      </c>
      <c r="D420" s="17">
        <v>0</v>
      </c>
      <c r="E420" s="17">
        <v>0.31893956144277402</v>
      </c>
      <c r="F420" s="17">
        <v>0.32541102146759798</v>
      </c>
      <c r="G420" s="17">
        <v>1.24591669343324</v>
      </c>
      <c r="H420" s="17">
        <v>0.12141407882766</v>
      </c>
      <c r="I420" s="17">
        <v>-9.73385200030457E-2</v>
      </c>
      <c r="J420" s="17">
        <v>0.70489541086769203</v>
      </c>
      <c r="K420" s="17">
        <v>0.39387962903264101</v>
      </c>
      <c r="L420" s="17">
        <v>0.23475171813842199</v>
      </c>
      <c r="M420" s="17">
        <v>0</v>
      </c>
      <c r="N420" s="17">
        <v>0</v>
      </c>
      <c r="O420" s="17">
        <v>0</v>
      </c>
      <c r="P420" s="17">
        <v>0.306616236767697</v>
      </c>
      <c r="Q420" s="17">
        <v>0.23913841139810199</v>
      </c>
      <c r="R420" s="17">
        <v>0</v>
      </c>
      <c r="S420" s="17">
        <v>0</v>
      </c>
      <c r="T420" s="17">
        <v>0</v>
      </c>
      <c r="U420" s="17">
        <v>0</v>
      </c>
      <c r="V420" s="17">
        <v>0.102664992922019</v>
      </c>
      <c r="W420" s="17">
        <v>0.22624271873020099</v>
      </c>
      <c r="X420" s="17">
        <v>0</v>
      </c>
      <c r="Y420" s="17">
        <v>0</v>
      </c>
      <c r="Z420" s="17">
        <v>7.0283588823181701E-3</v>
      </c>
      <c r="AA420" s="17">
        <v>0</v>
      </c>
      <c r="AB420" s="17">
        <v>0</v>
      </c>
      <c r="AC420" s="17">
        <v>0</v>
      </c>
      <c r="AE420">
        <f t="array" ref="AE420">EXP(SUMPRODUCT(--B420:AC420,TRANSPOSE('Cost regression results'!$H$3:$H$30)))</f>
        <v>2492.2029566114352</v>
      </c>
    </row>
    <row r="421" spans="1:31" x14ac:dyDescent="0.3">
      <c r="A421">
        <v>420</v>
      </c>
      <c r="B421" s="17">
        <v>7.8305572903784801</v>
      </c>
      <c r="C421" s="17">
        <v>0</v>
      </c>
      <c r="D421" s="17">
        <v>0</v>
      </c>
      <c r="E421" s="17">
        <v>0.27209634534972599</v>
      </c>
      <c r="F421" s="17">
        <v>0.446452629106044</v>
      </c>
      <c r="G421" s="17">
        <v>1.4052847112912099</v>
      </c>
      <c r="H421" s="17">
        <v>0.23237340568982501</v>
      </c>
      <c r="I421" s="17">
        <v>-0.304163228832043</v>
      </c>
      <c r="J421" s="17">
        <v>0.68444094550159396</v>
      </c>
      <c r="K421" s="17">
        <v>0.36640968309189298</v>
      </c>
      <c r="L421" s="17">
        <v>0.25745306216415198</v>
      </c>
      <c r="M421" s="17">
        <v>0</v>
      </c>
      <c r="N421" s="17">
        <v>0</v>
      </c>
      <c r="O421" s="17">
        <v>0</v>
      </c>
      <c r="P421" s="17">
        <v>0.46035842586964998</v>
      </c>
      <c r="Q421" s="17">
        <v>0.23061037881381599</v>
      </c>
      <c r="R421" s="17">
        <v>0</v>
      </c>
      <c r="S421" s="17">
        <v>0</v>
      </c>
      <c r="T421" s="17">
        <v>0</v>
      </c>
      <c r="U421" s="17">
        <v>0</v>
      </c>
      <c r="V421" s="17">
        <v>8.5614550504760606E-2</v>
      </c>
      <c r="W421" s="17">
        <v>0.27501692998675997</v>
      </c>
      <c r="X421" s="17">
        <v>0</v>
      </c>
      <c r="Y421" s="17">
        <v>0</v>
      </c>
      <c r="Z421" s="17">
        <v>9.0242033106211293E-3</v>
      </c>
      <c r="AA421" s="17">
        <v>0</v>
      </c>
      <c r="AB421" s="17">
        <v>0</v>
      </c>
      <c r="AC421" s="17">
        <v>0</v>
      </c>
      <c r="AE421">
        <f t="array" ref="AE421">EXP(SUMPRODUCT(--B421:AC421,TRANSPOSE('Cost regression results'!$H$3:$H$30)))</f>
        <v>2500.4858902236278</v>
      </c>
    </row>
    <row r="422" spans="1:31" x14ac:dyDescent="0.3">
      <c r="A422">
        <v>421</v>
      </c>
      <c r="B422" s="17">
        <v>7.8567563832139999</v>
      </c>
      <c r="C422" s="17">
        <v>0</v>
      </c>
      <c r="D422" s="17">
        <v>0</v>
      </c>
      <c r="E422" s="17">
        <v>0.38882612991903998</v>
      </c>
      <c r="F422" s="17">
        <v>0.21329528095310701</v>
      </c>
      <c r="G422" s="17">
        <v>1.28913909589659</v>
      </c>
      <c r="H422" s="17">
        <v>0.24418057531703699</v>
      </c>
      <c r="I422" s="17">
        <v>-0.112398264037115</v>
      </c>
      <c r="J422" s="17">
        <v>0.73458168828071402</v>
      </c>
      <c r="K422" s="17">
        <v>0.39475804263393499</v>
      </c>
      <c r="L422" s="17">
        <v>0.32566104648722</v>
      </c>
      <c r="M422" s="17">
        <v>0</v>
      </c>
      <c r="N422" s="17">
        <v>0</v>
      </c>
      <c r="O422" s="17">
        <v>0</v>
      </c>
      <c r="P422" s="17">
        <v>0.23545782256513401</v>
      </c>
      <c r="Q422" s="17">
        <v>0.238911424237607</v>
      </c>
      <c r="R422" s="17">
        <v>0</v>
      </c>
      <c r="S422" s="17">
        <v>0</v>
      </c>
      <c r="T422" s="17">
        <v>0</v>
      </c>
      <c r="U422" s="17">
        <v>0</v>
      </c>
      <c r="V422" s="17">
        <v>3.55198508496926E-2</v>
      </c>
      <c r="W422" s="17">
        <v>0.142758898284925</v>
      </c>
      <c r="X422" s="17">
        <v>0</v>
      </c>
      <c r="Y422" s="17">
        <v>0</v>
      </c>
      <c r="Z422" s="17">
        <v>8.1331593308176797E-3</v>
      </c>
      <c r="AA422" s="17">
        <v>0</v>
      </c>
      <c r="AB422" s="17">
        <v>0</v>
      </c>
      <c r="AC422" s="17">
        <v>0</v>
      </c>
      <c r="AE422">
        <f t="array" ref="AE422">EXP(SUMPRODUCT(--B422:AC422,TRANSPOSE('Cost regression results'!$H$3:$H$30)))</f>
        <v>2568.463583487518</v>
      </c>
    </row>
    <row r="423" spans="1:31" x14ac:dyDescent="0.3">
      <c r="A423">
        <v>422</v>
      </c>
      <c r="B423" s="17">
        <v>7.85871549060455</v>
      </c>
      <c r="C423" s="17">
        <v>0</v>
      </c>
      <c r="D423" s="17">
        <v>0</v>
      </c>
      <c r="E423" s="17">
        <v>0.31623429492009397</v>
      </c>
      <c r="F423" s="17">
        <v>0.35835402062635302</v>
      </c>
      <c r="G423" s="17">
        <v>1.3315793460160901</v>
      </c>
      <c r="H423" s="17">
        <v>0.25396582290417302</v>
      </c>
      <c r="I423" s="17">
        <v>-0.20502690824662601</v>
      </c>
      <c r="J423" s="17">
        <v>0.76585021805448805</v>
      </c>
      <c r="K423" s="17">
        <v>0.36622810551467599</v>
      </c>
      <c r="L423" s="17">
        <v>0.27360719734286099</v>
      </c>
      <c r="M423" s="17">
        <v>0</v>
      </c>
      <c r="N423" s="17">
        <v>0</v>
      </c>
      <c r="O423" s="17">
        <v>0</v>
      </c>
      <c r="P423" s="17">
        <v>0.54057421451751997</v>
      </c>
      <c r="Q423" s="17">
        <v>0.20848594841483201</v>
      </c>
      <c r="R423" s="17">
        <v>0</v>
      </c>
      <c r="S423" s="17">
        <v>0</v>
      </c>
      <c r="T423" s="17">
        <v>0</v>
      </c>
      <c r="U423" s="17">
        <v>0</v>
      </c>
      <c r="V423" s="17">
        <v>7.7847038591681003E-2</v>
      </c>
      <c r="W423" s="17">
        <v>0.193701611683713</v>
      </c>
      <c r="X423" s="17">
        <v>0</v>
      </c>
      <c r="Y423" s="17">
        <v>0</v>
      </c>
      <c r="Z423" s="17">
        <v>7.17879156490169E-3</v>
      </c>
      <c r="AA423" s="17">
        <v>0</v>
      </c>
      <c r="AB423" s="17">
        <v>0</v>
      </c>
      <c r="AC423" s="17">
        <v>0</v>
      </c>
      <c r="AE423">
        <f t="array" ref="AE423">EXP(SUMPRODUCT(--B423:AC423,TRANSPOSE('Cost regression results'!$H$3:$H$30)))</f>
        <v>2575.2202322014218</v>
      </c>
    </row>
    <row r="424" spans="1:31" x14ac:dyDescent="0.3">
      <c r="A424">
        <v>423</v>
      </c>
      <c r="B424" s="17">
        <v>7.84271006674037</v>
      </c>
      <c r="C424" s="17">
        <v>0</v>
      </c>
      <c r="D424" s="17">
        <v>0</v>
      </c>
      <c r="E424" s="17">
        <v>0.40631752590256898</v>
      </c>
      <c r="F424" s="17">
        <v>0.42107484593975603</v>
      </c>
      <c r="G424" s="17">
        <v>1.3441983760851799</v>
      </c>
      <c r="H424" s="17">
        <v>0.25473394042194702</v>
      </c>
      <c r="I424" s="17">
        <v>-0.318063144433057</v>
      </c>
      <c r="J424" s="17">
        <v>0.75701486677379404</v>
      </c>
      <c r="K424" s="17">
        <v>0.42148943765272201</v>
      </c>
      <c r="L424" s="17">
        <v>0.40505735204507398</v>
      </c>
      <c r="M424" s="17">
        <v>0</v>
      </c>
      <c r="N424" s="17">
        <v>0</v>
      </c>
      <c r="O424" s="17">
        <v>0</v>
      </c>
      <c r="P424" s="17">
        <v>0.27785556685850998</v>
      </c>
      <c r="Q424" s="17">
        <v>0.235473990736036</v>
      </c>
      <c r="R424" s="17">
        <v>0</v>
      </c>
      <c r="S424" s="17">
        <v>0</v>
      </c>
      <c r="T424" s="17">
        <v>0</v>
      </c>
      <c r="U424" s="17">
        <v>0</v>
      </c>
      <c r="V424" s="17">
        <v>9.2926142685090904E-2</v>
      </c>
      <c r="W424" s="17">
        <v>0.33153770532189297</v>
      </c>
      <c r="X424" s="17">
        <v>0</v>
      </c>
      <c r="Y424" s="17">
        <v>0</v>
      </c>
      <c r="Z424" s="17">
        <v>6.8935035300697603E-3</v>
      </c>
      <c r="AA424" s="17">
        <v>0</v>
      </c>
      <c r="AB424" s="17">
        <v>0</v>
      </c>
      <c r="AC424" s="17">
        <v>0</v>
      </c>
      <c r="AE424">
        <f t="array" ref="AE424">EXP(SUMPRODUCT(--B424:AC424,TRANSPOSE('Cost regression results'!$H$3:$H$30)))</f>
        <v>2534.8370002892761</v>
      </c>
    </row>
    <row r="425" spans="1:31" x14ac:dyDescent="0.3">
      <c r="A425">
        <v>424</v>
      </c>
      <c r="B425" s="17">
        <v>7.8360670223506901</v>
      </c>
      <c r="C425" s="17">
        <v>0</v>
      </c>
      <c r="D425" s="17">
        <v>0</v>
      </c>
      <c r="E425" s="17">
        <v>0.35936056941057798</v>
      </c>
      <c r="F425" s="17">
        <v>0.394135119614209</v>
      </c>
      <c r="G425" s="17">
        <v>1.3542573197428001</v>
      </c>
      <c r="H425" s="17">
        <v>0.17075063173236299</v>
      </c>
      <c r="I425" s="17">
        <v>-0.22222310966662501</v>
      </c>
      <c r="J425" s="17">
        <v>0.68710568176347198</v>
      </c>
      <c r="K425" s="17">
        <v>0.46560946579933299</v>
      </c>
      <c r="L425" s="17">
        <v>0.36247923420360201</v>
      </c>
      <c r="M425" s="17">
        <v>0</v>
      </c>
      <c r="N425" s="17">
        <v>0</v>
      </c>
      <c r="O425" s="17">
        <v>0</v>
      </c>
      <c r="P425" s="17">
        <v>0.26372524735928998</v>
      </c>
      <c r="Q425" s="17">
        <v>0.227576425511166</v>
      </c>
      <c r="R425" s="17">
        <v>0</v>
      </c>
      <c r="S425" s="17">
        <v>0</v>
      </c>
      <c r="T425" s="17">
        <v>0</v>
      </c>
      <c r="U425" s="17">
        <v>0</v>
      </c>
      <c r="V425" s="17">
        <v>0.113117972301976</v>
      </c>
      <c r="W425" s="17">
        <v>0.16046542932443</v>
      </c>
      <c r="X425" s="17">
        <v>0</v>
      </c>
      <c r="Y425" s="17">
        <v>0</v>
      </c>
      <c r="Z425" s="17">
        <v>7.47901366593189E-3</v>
      </c>
      <c r="AA425" s="17">
        <v>0</v>
      </c>
      <c r="AB425" s="17">
        <v>0</v>
      </c>
      <c r="AC425" s="17">
        <v>0</v>
      </c>
      <c r="AE425">
        <f t="array" ref="AE425">EXP(SUMPRODUCT(--B425:AC425,TRANSPOSE('Cost regression results'!$H$3:$H$30)))</f>
        <v>2517.0219424187349</v>
      </c>
    </row>
    <row r="426" spans="1:31" x14ac:dyDescent="0.3">
      <c r="A426">
        <v>425</v>
      </c>
      <c r="B426" s="17">
        <v>7.8166853316090297</v>
      </c>
      <c r="C426" s="17">
        <v>0</v>
      </c>
      <c r="D426" s="17">
        <v>0</v>
      </c>
      <c r="E426" s="17">
        <v>0.30542754314678</v>
      </c>
      <c r="F426" s="17">
        <v>0.42395190618304401</v>
      </c>
      <c r="G426" s="17">
        <v>1.28860407731696</v>
      </c>
      <c r="H426" s="17">
        <v>0.20246116509076201</v>
      </c>
      <c r="I426" s="17">
        <v>-0.29685287810337302</v>
      </c>
      <c r="J426" s="17">
        <v>0.721239673316037</v>
      </c>
      <c r="K426" s="17">
        <v>0.40671090875146798</v>
      </c>
      <c r="L426" s="17">
        <v>0.36049460641959302</v>
      </c>
      <c r="M426" s="17">
        <v>0</v>
      </c>
      <c r="N426" s="17">
        <v>0</v>
      </c>
      <c r="O426" s="17">
        <v>0</v>
      </c>
      <c r="P426" s="17">
        <v>0.39315575362661698</v>
      </c>
      <c r="Q426" s="17">
        <v>0.23811436047543899</v>
      </c>
      <c r="R426" s="17">
        <v>0</v>
      </c>
      <c r="S426" s="17">
        <v>0</v>
      </c>
      <c r="T426" s="17">
        <v>0</v>
      </c>
      <c r="U426" s="17">
        <v>0</v>
      </c>
      <c r="V426" s="17">
        <v>0.124878364392377</v>
      </c>
      <c r="W426" s="17">
        <v>0.34213464095027801</v>
      </c>
      <c r="X426" s="17">
        <v>0</v>
      </c>
      <c r="Y426" s="17">
        <v>0</v>
      </c>
      <c r="Z426" s="17">
        <v>4.8501128423800001E-3</v>
      </c>
      <c r="AA426" s="17">
        <v>0</v>
      </c>
      <c r="AB426" s="17">
        <v>0</v>
      </c>
      <c r="AC426" s="17">
        <v>0</v>
      </c>
      <c r="AE426">
        <f t="array" ref="AE426">EXP(SUMPRODUCT(--B426:AC426,TRANSPOSE('Cost regression results'!$H$3:$H$30)))</f>
        <v>2473.2546952619077</v>
      </c>
    </row>
    <row r="427" spans="1:31" x14ac:dyDescent="0.3">
      <c r="A427">
        <v>426</v>
      </c>
      <c r="B427" s="17">
        <v>7.8425751575499598</v>
      </c>
      <c r="C427" s="17">
        <v>0</v>
      </c>
      <c r="D427" s="17">
        <v>0</v>
      </c>
      <c r="E427" s="17">
        <v>0.32065745560658299</v>
      </c>
      <c r="F427" s="17">
        <v>0.44046293919660701</v>
      </c>
      <c r="G427" s="17">
        <v>1.2989050418675301</v>
      </c>
      <c r="H427" s="17">
        <v>0.20625815713392401</v>
      </c>
      <c r="I427" s="17">
        <v>-0.25134009175746203</v>
      </c>
      <c r="J427" s="17">
        <v>0.70408224057068602</v>
      </c>
      <c r="K427" s="17">
        <v>0.39943893303188599</v>
      </c>
      <c r="L427" s="17">
        <v>0.47030172993813901</v>
      </c>
      <c r="M427" s="17">
        <v>0</v>
      </c>
      <c r="N427" s="17">
        <v>0</v>
      </c>
      <c r="O427" s="17">
        <v>0</v>
      </c>
      <c r="P427" s="17">
        <v>0.18847971607005901</v>
      </c>
      <c r="Q427" s="17">
        <v>0.27205035001643302</v>
      </c>
      <c r="R427" s="17">
        <v>0</v>
      </c>
      <c r="S427" s="17">
        <v>0</v>
      </c>
      <c r="T427" s="17">
        <v>0</v>
      </c>
      <c r="U427" s="17">
        <v>0</v>
      </c>
      <c r="V427" s="17">
        <v>0.108636380146753</v>
      </c>
      <c r="W427" s="17">
        <v>0.20354493175128499</v>
      </c>
      <c r="X427" s="17">
        <v>0</v>
      </c>
      <c r="Y427" s="17">
        <v>0</v>
      </c>
      <c r="Z427" s="17">
        <v>3.9287731516409298E-3</v>
      </c>
      <c r="AA427" s="17">
        <v>0</v>
      </c>
      <c r="AB427" s="17">
        <v>0</v>
      </c>
      <c r="AC427" s="17">
        <v>0</v>
      </c>
      <c r="AE427">
        <f t="array" ref="AE427">EXP(SUMPRODUCT(--B427:AC427,TRANSPOSE('Cost regression results'!$H$3:$H$30)))</f>
        <v>2539.7603783848899</v>
      </c>
    </row>
    <row r="428" spans="1:31" x14ac:dyDescent="0.3">
      <c r="A428">
        <v>427</v>
      </c>
      <c r="B428" s="17">
        <v>7.8270139109400496</v>
      </c>
      <c r="C428" s="17">
        <v>0</v>
      </c>
      <c r="D428" s="17">
        <v>0</v>
      </c>
      <c r="E428" s="17">
        <v>0.46437081569762301</v>
      </c>
      <c r="F428" s="17">
        <v>0.28481509302985403</v>
      </c>
      <c r="G428" s="17">
        <v>1.4097521447725501</v>
      </c>
      <c r="H428" s="17">
        <v>0.250832421836368</v>
      </c>
      <c r="I428" s="17">
        <v>-0.20392892804759799</v>
      </c>
      <c r="J428" s="17">
        <v>0.72169971335198901</v>
      </c>
      <c r="K428" s="17">
        <v>0.42827255408175302</v>
      </c>
      <c r="L428" s="17">
        <v>0.36801158784191101</v>
      </c>
      <c r="M428" s="17">
        <v>0</v>
      </c>
      <c r="N428" s="17">
        <v>0</v>
      </c>
      <c r="O428" s="17">
        <v>0</v>
      </c>
      <c r="P428" s="17">
        <v>0.49606688717472602</v>
      </c>
      <c r="Q428" s="17">
        <v>0.25198233638159401</v>
      </c>
      <c r="R428" s="17">
        <v>0</v>
      </c>
      <c r="S428" s="17">
        <v>0</v>
      </c>
      <c r="T428" s="17">
        <v>0</v>
      </c>
      <c r="U428" s="17">
        <v>0</v>
      </c>
      <c r="V428" s="17">
        <v>0.110950886493085</v>
      </c>
      <c r="W428" s="17">
        <v>0.29484972883573801</v>
      </c>
      <c r="X428" s="17">
        <v>0</v>
      </c>
      <c r="Y428" s="17">
        <v>0</v>
      </c>
      <c r="Z428" s="17">
        <v>6.31744546932516E-3</v>
      </c>
      <c r="AA428" s="17">
        <v>0</v>
      </c>
      <c r="AB428" s="17">
        <v>0</v>
      </c>
      <c r="AC428" s="17">
        <v>0</v>
      </c>
      <c r="AE428">
        <f t="array" ref="AE428">EXP(SUMPRODUCT(--B428:AC428,TRANSPOSE('Cost regression results'!$H$3:$H$30)))</f>
        <v>2496.3668631352275</v>
      </c>
    </row>
    <row r="429" spans="1:31" x14ac:dyDescent="0.3">
      <c r="A429">
        <v>428</v>
      </c>
      <c r="B429" s="17">
        <v>7.8348588793106204</v>
      </c>
      <c r="C429" s="17">
        <v>0</v>
      </c>
      <c r="D429" s="17">
        <v>0</v>
      </c>
      <c r="E429" s="17">
        <v>0.40908795112092899</v>
      </c>
      <c r="F429" s="17">
        <v>0.47513810857342098</v>
      </c>
      <c r="G429" s="17">
        <v>1.3101195510535899</v>
      </c>
      <c r="H429" s="17">
        <v>0.24807215485648501</v>
      </c>
      <c r="I429" s="17">
        <v>-0.35651432139244899</v>
      </c>
      <c r="J429" s="17">
        <v>0.65984316894067097</v>
      </c>
      <c r="K429" s="17">
        <v>0.35425838206718502</v>
      </c>
      <c r="L429" s="17">
        <v>0.25781090240335502</v>
      </c>
      <c r="M429" s="17">
        <v>0</v>
      </c>
      <c r="N429" s="17">
        <v>0</v>
      </c>
      <c r="O429" s="17">
        <v>0</v>
      </c>
      <c r="P429" s="17">
        <v>0.45468974783196198</v>
      </c>
      <c r="Q429" s="17">
        <v>0.25226013522748802</v>
      </c>
      <c r="R429" s="17">
        <v>0</v>
      </c>
      <c r="S429" s="17">
        <v>0</v>
      </c>
      <c r="T429" s="17">
        <v>0</v>
      </c>
      <c r="U429" s="17">
        <v>0</v>
      </c>
      <c r="V429" s="17">
        <v>7.1506131240363896E-2</v>
      </c>
      <c r="W429" s="17">
        <v>0.24006868418843599</v>
      </c>
      <c r="X429" s="17">
        <v>0</v>
      </c>
      <c r="Y429" s="17">
        <v>0</v>
      </c>
      <c r="Z429" s="17">
        <v>7.10920626700964E-3</v>
      </c>
      <c r="AA429" s="17">
        <v>0</v>
      </c>
      <c r="AB429" s="17">
        <v>0</v>
      </c>
      <c r="AC429" s="17">
        <v>0</v>
      </c>
      <c r="AE429">
        <f t="array" ref="AE429">EXP(SUMPRODUCT(--B429:AC429,TRANSPOSE('Cost regression results'!$H$3:$H$30)))</f>
        <v>2514.6337229348701</v>
      </c>
    </row>
    <row r="430" spans="1:31" x14ac:dyDescent="0.3">
      <c r="A430">
        <v>429</v>
      </c>
      <c r="B430" s="17">
        <v>7.7928639067975096</v>
      </c>
      <c r="C430" s="17">
        <v>0</v>
      </c>
      <c r="D430" s="17">
        <v>0</v>
      </c>
      <c r="E430" s="17">
        <v>0.36833935161035702</v>
      </c>
      <c r="F430" s="17">
        <v>0.32231772405088499</v>
      </c>
      <c r="G430" s="17">
        <v>1.3290882921332401</v>
      </c>
      <c r="H430" s="17">
        <v>0.257546492982555</v>
      </c>
      <c r="I430" s="17">
        <v>-0.144944446470569</v>
      </c>
      <c r="J430" s="17">
        <v>0.700776609633602</v>
      </c>
      <c r="K430" s="17">
        <v>0.38947653249533098</v>
      </c>
      <c r="L430" s="17">
        <v>0.405550642131211</v>
      </c>
      <c r="M430" s="17">
        <v>0</v>
      </c>
      <c r="N430" s="17">
        <v>0</v>
      </c>
      <c r="O430" s="17">
        <v>0</v>
      </c>
      <c r="P430" s="17">
        <v>0.21687255077284001</v>
      </c>
      <c r="Q430" s="17">
        <v>0.26521964160614098</v>
      </c>
      <c r="R430" s="17">
        <v>0</v>
      </c>
      <c r="S430" s="17">
        <v>0</v>
      </c>
      <c r="T430" s="17">
        <v>0</v>
      </c>
      <c r="U430" s="17">
        <v>0</v>
      </c>
      <c r="V430" s="17">
        <v>0.13223103250195101</v>
      </c>
      <c r="W430" s="17">
        <v>0.26655884476922498</v>
      </c>
      <c r="X430" s="17">
        <v>0</v>
      </c>
      <c r="Y430" s="17">
        <v>0</v>
      </c>
      <c r="Z430" s="17">
        <v>5.4289740148472897E-3</v>
      </c>
      <c r="AA430" s="17">
        <v>0</v>
      </c>
      <c r="AB430" s="17">
        <v>0</v>
      </c>
      <c r="AC430" s="17">
        <v>0</v>
      </c>
      <c r="AE430">
        <f t="array" ref="AE430">EXP(SUMPRODUCT(--B430:AC430,TRANSPOSE('Cost regression results'!$H$3:$H$30)))</f>
        <v>2414.0560617687188</v>
      </c>
    </row>
    <row r="431" spans="1:31" x14ac:dyDescent="0.3">
      <c r="A431">
        <v>430</v>
      </c>
      <c r="B431" s="17">
        <v>7.8068422978795704</v>
      </c>
      <c r="C431" s="17">
        <v>0</v>
      </c>
      <c r="D431" s="17">
        <v>0</v>
      </c>
      <c r="E431" s="17">
        <v>0.42834991537788197</v>
      </c>
      <c r="F431" s="17">
        <v>0.40831760047793603</v>
      </c>
      <c r="G431" s="17">
        <v>1.46096820497986</v>
      </c>
      <c r="H431" s="17">
        <v>0.34951689058558499</v>
      </c>
      <c r="I431" s="17">
        <v>-0.40677139880137098</v>
      </c>
      <c r="J431" s="17">
        <v>0.80000334150239905</v>
      </c>
      <c r="K431" s="17">
        <v>0.37009029939049998</v>
      </c>
      <c r="L431" s="17">
        <v>0.341174508051313</v>
      </c>
      <c r="M431" s="17">
        <v>0</v>
      </c>
      <c r="N431" s="17">
        <v>0</v>
      </c>
      <c r="O431" s="17">
        <v>0</v>
      </c>
      <c r="P431" s="17">
        <v>0.34431948220421998</v>
      </c>
      <c r="Q431" s="17">
        <v>0.262565941861579</v>
      </c>
      <c r="R431" s="17">
        <v>0</v>
      </c>
      <c r="S431" s="17">
        <v>0</v>
      </c>
      <c r="T431" s="17">
        <v>0</v>
      </c>
      <c r="U431" s="17">
        <v>0</v>
      </c>
      <c r="V431" s="17">
        <v>0.104599746850422</v>
      </c>
      <c r="W431" s="17">
        <v>0.122485333946225</v>
      </c>
      <c r="X431" s="17">
        <v>0</v>
      </c>
      <c r="Y431" s="17">
        <v>0</v>
      </c>
      <c r="Z431" s="17">
        <v>7.5929010787482301E-3</v>
      </c>
      <c r="AA431" s="17">
        <v>0</v>
      </c>
      <c r="AB431" s="17">
        <v>0</v>
      </c>
      <c r="AC431" s="17">
        <v>0</v>
      </c>
      <c r="AE431">
        <f t="array" ref="AE431">EXP(SUMPRODUCT(--B431:AC431,TRANSPOSE('Cost regression results'!$H$3:$H$30)))</f>
        <v>2444.332276645222</v>
      </c>
    </row>
    <row r="432" spans="1:31" x14ac:dyDescent="0.3">
      <c r="A432">
        <v>431</v>
      </c>
      <c r="B432" s="17">
        <v>7.8515762403607701</v>
      </c>
      <c r="C432" s="17">
        <v>0</v>
      </c>
      <c r="D432" s="17">
        <v>0</v>
      </c>
      <c r="E432" s="17">
        <v>0.38289463416583602</v>
      </c>
      <c r="F432" s="17">
        <v>0.29924497373200598</v>
      </c>
      <c r="G432" s="17">
        <v>1.3493349705742199</v>
      </c>
      <c r="H432" s="17">
        <v>0.22357762549462101</v>
      </c>
      <c r="I432" s="17">
        <v>-0.18557529960451599</v>
      </c>
      <c r="J432" s="17">
        <v>0.70147721190939405</v>
      </c>
      <c r="K432" s="17">
        <v>0.40714102499799198</v>
      </c>
      <c r="L432" s="17">
        <v>0.308837381710235</v>
      </c>
      <c r="M432" s="17">
        <v>0</v>
      </c>
      <c r="N432" s="17">
        <v>0</v>
      </c>
      <c r="O432" s="17">
        <v>0</v>
      </c>
      <c r="P432" s="17">
        <v>5.95772134220207E-2</v>
      </c>
      <c r="Q432" s="17">
        <v>0.24765887695903099</v>
      </c>
      <c r="R432" s="17">
        <v>0</v>
      </c>
      <c r="S432" s="17">
        <v>0</v>
      </c>
      <c r="T432" s="17">
        <v>0</v>
      </c>
      <c r="U432" s="17">
        <v>0</v>
      </c>
      <c r="V432" s="17">
        <v>5.9437942735266001E-2</v>
      </c>
      <c r="W432" s="17">
        <v>0.234627113164906</v>
      </c>
      <c r="X432" s="17">
        <v>0</v>
      </c>
      <c r="Y432" s="17">
        <v>0</v>
      </c>
      <c r="Z432" s="17">
        <v>7.4250549858320396E-3</v>
      </c>
      <c r="AA432" s="17">
        <v>0</v>
      </c>
      <c r="AB432" s="17">
        <v>0</v>
      </c>
      <c r="AC432" s="17">
        <v>0</v>
      </c>
      <c r="AE432">
        <f t="array" ref="AE432">EXP(SUMPRODUCT(--B432:AC432,TRANSPOSE('Cost regression results'!$H$3:$H$30)))</f>
        <v>2556.4598309274766</v>
      </c>
    </row>
    <row r="433" spans="1:31" x14ac:dyDescent="0.3">
      <c r="A433">
        <v>432</v>
      </c>
      <c r="B433" s="17">
        <v>7.8486534004788204</v>
      </c>
      <c r="C433" s="17">
        <v>0</v>
      </c>
      <c r="D433" s="17">
        <v>0</v>
      </c>
      <c r="E433" s="17">
        <v>0.377556490228171</v>
      </c>
      <c r="F433" s="17">
        <v>0.32804093414036201</v>
      </c>
      <c r="G433" s="17">
        <v>1.35543758955739</v>
      </c>
      <c r="H433" s="17">
        <v>0.24381862732909201</v>
      </c>
      <c r="I433" s="17">
        <v>-0.146516830229932</v>
      </c>
      <c r="J433" s="17">
        <v>0.78586502143278103</v>
      </c>
      <c r="K433" s="17">
        <v>0.34194356659255398</v>
      </c>
      <c r="L433" s="17">
        <v>0.344360020398216</v>
      </c>
      <c r="M433" s="17">
        <v>0</v>
      </c>
      <c r="N433" s="17">
        <v>0</v>
      </c>
      <c r="O433" s="17">
        <v>0</v>
      </c>
      <c r="P433" s="17">
        <v>0.26867254627297898</v>
      </c>
      <c r="Q433" s="17">
        <v>0.28284263820828098</v>
      </c>
      <c r="R433" s="17">
        <v>0</v>
      </c>
      <c r="S433" s="17">
        <v>0</v>
      </c>
      <c r="T433" s="17">
        <v>0</v>
      </c>
      <c r="U433" s="17">
        <v>0</v>
      </c>
      <c r="V433" s="17">
        <v>6.9229926482105103E-2</v>
      </c>
      <c r="W433" s="17">
        <v>0.15575814694029599</v>
      </c>
      <c r="X433" s="17">
        <v>0</v>
      </c>
      <c r="Y433" s="17">
        <v>0</v>
      </c>
      <c r="Z433" s="17">
        <v>6.3724932036695898E-3</v>
      </c>
      <c r="AA433" s="17">
        <v>0</v>
      </c>
      <c r="AB433" s="17">
        <v>0</v>
      </c>
      <c r="AC433" s="17">
        <v>0</v>
      </c>
      <c r="AE433">
        <f t="array" ref="AE433">EXP(SUMPRODUCT(--B433:AC433,TRANSPOSE('Cost regression results'!$H$3:$H$30)))</f>
        <v>2550.8773944743293</v>
      </c>
    </row>
    <row r="434" spans="1:31" x14ac:dyDescent="0.3">
      <c r="A434">
        <v>433</v>
      </c>
      <c r="B434" s="17">
        <v>7.8352050549395997</v>
      </c>
      <c r="C434" s="17">
        <v>0</v>
      </c>
      <c r="D434" s="17">
        <v>0</v>
      </c>
      <c r="E434" s="17">
        <v>0.29156721298282501</v>
      </c>
      <c r="F434" s="17">
        <v>0.378239043889882</v>
      </c>
      <c r="G434" s="17">
        <v>1.2689768390892799</v>
      </c>
      <c r="H434" s="17">
        <v>0.236894330672968</v>
      </c>
      <c r="I434" s="17">
        <v>-0.22461356278496999</v>
      </c>
      <c r="J434" s="17">
        <v>0.75580604761820003</v>
      </c>
      <c r="K434" s="17">
        <v>0.40651598588924998</v>
      </c>
      <c r="L434" s="17">
        <v>0.39417064092828302</v>
      </c>
      <c r="M434" s="17">
        <v>0</v>
      </c>
      <c r="N434" s="17">
        <v>0</v>
      </c>
      <c r="O434" s="17">
        <v>0</v>
      </c>
      <c r="P434" s="17">
        <v>0.37819476253641798</v>
      </c>
      <c r="Q434" s="17">
        <v>0.260915495148837</v>
      </c>
      <c r="R434" s="17">
        <v>0</v>
      </c>
      <c r="S434" s="17">
        <v>0</v>
      </c>
      <c r="T434" s="17">
        <v>0</v>
      </c>
      <c r="U434" s="17">
        <v>0</v>
      </c>
      <c r="V434" s="17">
        <v>4.5295595787108803E-2</v>
      </c>
      <c r="W434" s="17">
        <v>0.26225540209383102</v>
      </c>
      <c r="X434" s="17">
        <v>0</v>
      </c>
      <c r="Y434" s="17">
        <v>0</v>
      </c>
      <c r="Z434" s="17">
        <v>7.7125905084184003E-3</v>
      </c>
      <c r="AA434" s="17">
        <v>0</v>
      </c>
      <c r="AB434" s="17">
        <v>0</v>
      </c>
      <c r="AC434" s="17">
        <v>0</v>
      </c>
      <c r="AE434">
        <f t="array" ref="AE434">EXP(SUMPRODUCT(--B434:AC434,TRANSPOSE('Cost regression results'!$H$3:$H$30)))</f>
        <v>2514.4421318916984</v>
      </c>
    </row>
    <row r="435" spans="1:31" x14ac:dyDescent="0.3">
      <c r="A435">
        <v>434</v>
      </c>
      <c r="B435" s="17">
        <v>7.8482132908009401</v>
      </c>
      <c r="C435" s="17">
        <v>0</v>
      </c>
      <c r="D435" s="17">
        <v>0</v>
      </c>
      <c r="E435" s="17">
        <v>0.38001532768754398</v>
      </c>
      <c r="F435" s="17">
        <v>0.37025437809235201</v>
      </c>
      <c r="G435" s="17">
        <v>1.3011422434292499</v>
      </c>
      <c r="H435" s="17">
        <v>0.24639928875779399</v>
      </c>
      <c r="I435" s="17">
        <v>-0.182880113570971</v>
      </c>
      <c r="J435" s="17">
        <v>0.73464330281018697</v>
      </c>
      <c r="K435" s="17">
        <v>0.41892923584714797</v>
      </c>
      <c r="L435" s="17">
        <v>0.32004543361757698</v>
      </c>
      <c r="M435" s="17">
        <v>0</v>
      </c>
      <c r="N435" s="17">
        <v>0</v>
      </c>
      <c r="O435" s="17">
        <v>0</v>
      </c>
      <c r="P435" s="17">
        <v>0.326588040614541</v>
      </c>
      <c r="Q435" s="17">
        <v>0.26916727210748598</v>
      </c>
      <c r="R435" s="17">
        <v>0</v>
      </c>
      <c r="S435" s="17">
        <v>0</v>
      </c>
      <c r="T435" s="17">
        <v>0</v>
      </c>
      <c r="U435" s="17">
        <v>0</v>
      </c>
      <c r="V435" s="17">
        <v>5.72119039718278E-2</v>
      </c>
      <c r="W435" s="17">
        <v>0.14329309712282701</v>
      </c>
      <c r="X435" s="17">
        <v>0</v>
      </c>
      <c r="Y435" s="17">
        <v>0</v>
      </c>
      <c r="Z435" s="17">
        <v>6.1461852662128896E-3</v>
      </c>
      <c r="AA435" s="17">
        <v>0</v>
      </c>
      <c r="AB435" s="17">
        <v>0</v>
      </c>
      <c r="AC435" s="17">
        <v>0</v>
      </c>
      <c r="AE435">
        <f t="array" ref="AE435">EXP(SUMPRODUCT(--B435:AC435,TRANSPOSE('Cost regression results'!$H$3:$H$30)))</f>
        <v>2550.1589285057994</v>
      </c>
    </row>
    <row r="436" spans="1:31" x14ac:dyDescent="0.3">
      <c r="A436">
        <v>435</v>
      </c>
      <c r="B436" s="17">
        <v>7.8467436618741502</v>
      </c>
      <c r="C436" s="17">
        <v>0</v>
      </c>
      <c r="D436" s="17">
        <v>0</v>
      </c>
      <c r="E436" s="17">
        <v>0.39972771283805603</v>
      </c>
      <c r="F436" s="17">
        <v>0.32039766487556698</v>
      </c>
      <c r="G436" s="17">
        <v>1.2644501368467</v>
      </c>
      <c r="H436" s="17">
        <v>0.170993143697451</v>
      </c>
      <c r="I436" s="17">
        <v>-0.134270601085516</v>
      </c>
      <c r="J436" s="17">
        <v>0.75293500097390098</v>
      </c>
      <c r="K436" s="17">
        <v>0.28586069705081701</v>
      </c>
      <c r="L436" s="17">
        <v>0.40511557985521301</v>
      </c>
      <c r="M436" s="17">
        <v>0</v>
      </c>
      <c r="N436" s="17">
        <v>0</v>
      </c>
      <c r="O436" s="17">
        <v>0</v>
      </c>
      <c r="P436" s="17">
        <v>0.270115812820659</v>
      </c>
      <c r="Q436" s="17">
        <v>0.26148308285662097</v>
      </c>
      <c r="R436" s="17">
        <v>0</v>
      </c>
      <c r="S436" s="17">
        <v>0</v>
      </c>
      <c r="T436" s="17">
        <v>0</v>
      </c>
      <c r="U436" s="17">
        <v>0</v>
      </c>
      <c r="V436" s="17">
        <v>0.102299839794147</v>
      </c>
      <c r="W436" s="17">
        <v>0.27735588394745597</v>
      </c>
      <c r="X436" s="17">
        <v>0</v>
      </c>
      <c r="Y436" s="17">
        <v>0</v>
      </c>
      <c r="Z436" s="17">
        <v>5.7152318660806797E-3</v>
      </c>
      <c r="AA436" s="17">
        <v>0</v>
      </c>
      <c r="AB436" s="17">
        <v>0</v>
      </c>
      <c r="AC436" s="17">
        <v>0</v>
      </c>
      <c r="AE436">
        <f t="array" ref="AE436">EXP(SUMPRODUCT(--B436:AC436,TRANSPOSE('Cost regression results'!$H$3:$H$30)))</f>
        <v>2547.1821796418326</v>
      </c>
    </row>
    <row r="437" spans="1:31" x14ac:dyDescent="0.3">
      <c r="A437">
        <v>436</v>
      </c>
      <c r="B437" s="17">
        <v>7.8523074436526104</v>
      </c>
      <c r="C437" s="17">
        <v>0</v>
      </c>
      <c r="D437" s="17">
        <v>0</v>
      </c>
      <c r="E437" s="17">
        <v>0.33684445144823599</v>
      </c>
      <c r="F437" s="17">
        <v>0.27897975051662399</v>
      </c>
      <c r="G437" s="17">
        <v>1.37823523368731</v>
      </c>
      <c r="H437" s="17">
        <v>0.23640793908874699</v>
      </c>
      <c r="I437" s="17">
        <v>-0.14996684786105</v>
      </c>
      <c r="J437" s="17">
        <v>0.71229529399059799</v>
      </c>
      <c r="K437" s="17">
        <v>0.35517040137328598</v>
      </c>
      <c r="L437" s="17">
        <v>0.29717333459081202</v>
      </c>
      <c r="M437" s="17">
        <v>0</v>
      </c>
      <c r="N437" s="17">
        <v>0</v>
      </c>
      <c r="O437" s="17">
        <v>0</v>
      </c>
      <c r="P437" s="17">
        <v>0.24310826448894801</v>
      </c>
      <c r="Q437" s="17">
        <v>0.23374050163568599</v>
      </c>
      <c r="R437" s="17">
        <v>0</v>
      </c>
      <c r="S437" s="17">
        <v>0</v>
      </c>
      <c r="T437" s="17">
        <v>0</v>
      </c>
      <c r="U437" s="17">
        <v>0</v>
      </c>
      <c r="V437" s="17">
        <v>4.3556542054347398E-2</v>
      </c>
      <c r="W437" s="17">
        <v>0.20917862220692399</v>
      </c>
      <c r="X437" s="17">
        <v>0</v>
      </c>
      <c r="Y437" s="17">
        <v>0</v>
      </c>
      <c r="Z437" s="17">
        <v>7.3774054640633E-3</v>
      </c>
      <c r="AA437" s="17">
        <v>0</v>
      </c>
      <c r="AB437" s="17">
        <v>0</v>
      </c>
      <c r="AC437" s="17">
        <v>0</v>
      </c>
      <c r="AE437">
        <f t="array" ref="AE437">EXP(SUMPRODUCT(--B437:AC437,TRANSPOSE('Cost regression results'!$H$3:$H$30)))</f>
        <v>2558.4151400114765</v>
      </c>
    </row>
    <row r="438" spans="1:31" x14ac:dyDescent="0.3">
      <c r="A438">
        <v>437</v>
      </c>
      <c r="B438" s="17">
        <v>7.8298968915847604</v>
      </c>
      <c r="C438" s="17">
        <v>0</v>
      </c>
      <c r="D438" s="17">
        <v>0</v>
      </c>
      <c r="E438" s="17">
        <v>0.33993021087661401</v>
      </c>
      <c r="F438" s="17">
        <v>0.27663248035614801</v>
      </c>
      <c r="G438" s="17">
        <v>1.41251606555495</v>
      </c>
      <c r="H438" s="17">
        <v>0.31930367020651501</v>
      </c>
      <c r="I438" s="17">
        <v>-0.26663702246392701</v>
      </c>
      <c r="J438" s="17">
        <v>0.75164201914489004</v>
      </c>
      <c r="K438" s="17">
        <v>0.42893839104420101</v>
      </c>
      <c r="L438" s="17">
        <v>0.15150333035993199</v>
      </c>
      <c r="M438" s="17">
        <v>0</v>
      </c>
      <c r="N438" s="17">
        <v>0</v>
      </c>
      <c r="O438" s="17">
        <v>0</v>
      </c>
      <c r="P438" s="17">
        <v>0.34626681405184101</v>
      </c>
      <c r="Q438" s="17">
        <v>0.22035059623141101</v>
      </c>
      <c r="R438" s="17">
        <v>0</v>
      </c>
      <c r="S438" s="17">
        <v>0</v>
      </c>
      <c r="T438" s="17">
        <v>0</v>
      </c>
      <c r="U438" s="17">
        <v>0</v>
      </c>
      <c r="V438" s="17">
        <v>0.117873643348911</v>
      </c>
      <c r="W438" s="17">
        <v>0.27375110938189201</v>
      </c>
      <c r="X438" s="17">
        <v>0</v>
      </c>
      <c r="Y438" s="17">
        <v>0</v>
      </c>
      <c r="Z438" s="17">
        <v>5.8898016874742599E-3</v>
      </c>
      <c r="AA438" s="17">
        <v>0</v>
      </c>
      <c r="AB438" s="17">
        <v>0</v>
      </c>
      <c r="AC438" s="17">
        <v>0</v>
      </c>
      <c r="AE438">
        <f t="array" ref="AE438">EXP(SUMPRODUCT(--B438:AC438,TRANSPOSE('Cost regression results'!$H$3:$H$30)))</f>
        <v>2504.3237835834461</v>
      </c>
    </row>
    <row r="439" spans="1:31" x14ac:dyDescent="0.3">
      <c r="A439">
        <v>438</v>
      </c>
      <c r="B439" s="17">
        <v>7.8037758001675801</v>
      </c>
      <c r="C439" s="17">
        <v>0</v>
      </c>
      <c r="D439" s="17">
        <v>0</v>
      </c>
      <c r="E439" s="17">
        <v>0.26421343800621599</v>
      </c>
      <c r="F439" s="17">
        <v>0.31034689829230799</v>
      </c>
      <c r="G439" s="17">
        <v>1.2707586467985399</v>
      </c>
      <c r="H439" s="17">
        <v>0.220263881822747</v>
      </c>
      <c r="I439" s="17">
        <v>-8.0935593870548495E-2</v>
      </c>
      <c r="J439" s="17">
        <v>0.73196885034606796</v>
      </c>
      <c r="K439" s="17">
        <v>0.41369410650747501</v>
      </c>
      <c r="L439" s="17">
        <v>0.35424570763498803</v>
      </c>
      <c r="M439" s="17">
        <v>0</v>
      </c>
      <c r="N439" s="17">
        <v>0</v>
      </c>
      <c r="O439" s="17">
        <v>0</v>
      </c>
      <c r="P439" s="17">
        <v>0.39046149761806997</v>
      </c>
      <c r="Q439" s="17">
        <v>0.22324315779647</v>
      </c>
      <c r="R439" s="17">
        <v>0</v>
      </c>
      <c r="S439" s="17">
        <v>0</v>
      </c>
      <c r="T439" s="17">
        <v>0</v>
      </c>
      <c r="U439" s="17">
        <v>0</v>
      </c>
      <c r="V439" s="17">
        <v>0.120656435316442</v>
      </c>
      <c r="W439" s="17">
        <v>0.19203814955600801</v>
      </c>
      <c r="X439" s="17">
        <v>0</v>
      </c>
      <c r="Y439" s="17">
        <v>0</v>
      </c>
      <c r="Z439" s="17">
        <v>8.7145777908500203E-3</v>
      </c>
      <c r="AA439" s="17">
        <v>0</v>
      </c>
      <c r="AB439" s="17">
        <v>0</v>
      </c>
      <c r="AC439" s="17">
        <v>0</v>
      </c>
      <c r="AE439">
        <f t="array" ref="AE439">EXP(SUMPRODUCT(--B439:AC439,TRANSPOSE('Cost regression results'!$H$3:$H$30)))</f>
        <v>2434.9356199315143</v>
      </c>
    </row>
    <row r="440" spans="1:31" x14ac:dyDescent="0.3">
      <c r="A440">
        <v>439</v>
      </c>
      <c r="B440" s="17">
        <v>7.8109599130021596</v>
      </c>
      <c r="C440" s="17">
        <v>0</v>
      </c>
      <c r="D440" s="17">
        <v>0</v>
      </c>
      <c r="E440" s="17">
        <v>0.35983727391562897</v>
      </c>
      <c r="F440" s="17">
        <v>0.370141397016296</v>
      </c>
      <c r="G440" s="17">
        <v>1.30909567022125</v>
      </c>
      <c r="H440" s="17">
        <v>0.216956679285706</v>
      </c>
      <c r="I440" s="17">
        <v>-0.19651954170840299</v>
      </c>
      <c r="J440" s="17">
        <v>0.63929103723626302</v>
      </c>
      <c r="K440" s="17">
        <v>0.49881902886261897</v>
      </c>
      <c r="L440" s="17">
        <v>0.25798651716669002</v>
      </c>
      <c r="M440" s="17">
        <v>0</v>
      </c>
      <c r="N440" s="17">
        <v>0</v>
      </c>
      <c r="O440" s="17">
        <v>0</v>
      </c>
      <c r="P440" s="17">
        <v>0.35081415357852502</v>
      </c>
      <c r="Q440" s="17">
        <v>0.22631438476858201</v>
      </c>
      <c r="R440" s="17">
        <v>0</v>
      </c>
      <c r="S440" s="17">
        <v>0</v>
      </c>
      <c r="T440" s="17">
        <v>0</v>
      </c>
      <c r="U440" s="17">
        <v>0</v>
      </c>
      <c r="V440" s="17">
        <v>0.13058852019470299</v>
      </c>
      <c r="W440" s="17">
        <v>0.26785593959883403</v>
      </c>
      <c r="X440" s="17">
        <v>0</v>
      </c>
      <c r="Y440" s="17">
        <v>0</v>
      </c>
      <c r="Z440" s="17">
        <v>4.2363325831130004E-3</v>
      </c>
      <c r="AA440" s="17">
        <v>0</v>
      </c>
      <c r="AB440" s="17">
        <v>0</v>
      </c>
      <c r="AC440" s="17">
        <v>0</v>
      </c>
      <c r="AE440">
        <f t="array" ref="AE440">EXP(SUMPRODUCT(--B440:AC440,TRANSPOSE('Cost regression results'!$H$3:$H$30)))</f>
        <v>2460.1915215732288</v>
      </c>
    </row>
    <row r="441" spans="1:31" x14ac:dyDescent="0.3">
      <c r="A441">
        <v>440</v>
      </c>
      <c r="B441" s="17">
        <v>7.8081736265408104</v>
      </c>
      <c r="C441" s="17">
        <v>0</v>
      </c>
      <c r="D441" s="17">
        <v>0</v>
      </c>
      <c r="E441" s="17">
        <v>0.40823524130650601</v>
      </c>
      <c r="F441" s="17">
        <v>0.39878891815949602</v>
      </c>
      <c r="G441" s="17">
        <v>1.36059291625597</v>
      </c>
      <c r="H441" s="17">
        <v>0.27975693022731701</v>
      </c>
      <c r="I441" s="17">
        <v>-0.27431889915417901</v>
      </c>
      <c r="J441" s="17">
        <v>0.74527182442277595</v>
      </c>
      <c r="K441" s="17">
        <v>0.41633536210785299</v>
      </c>
      <c r="L441" s="17">
        <v>0.36167020540246397</v>
      </c>
      <c r="M441" s="17">
        <v>0</v>
      </c>
      <c r="N441" s="17">
        <v>0</v>
      </c>
      <c r="O441" s="17">
        <v>0</v>
      </c>
      <c r="P441" s="17">
        <v>0.32168512848331499</v>
      </c>
      <c r="Q441" s="17">
        <v>0.242141630142819</v>
      </c>
      <c r="R441" s="17">
        <v>0</v>
      </c>
      <c r="S441" s="17">
        <v>0</v>
      </c>
      <c r="T441" s="17">
        <v>0</v>
      </c>
      <c r="U441" s="17">
        <v>0</v>
      </c>
      <c r="V441" s="17">
        <v>0.116714350252765</v>
      </c>
      <c r="W441" s="17">
        <v>0.33080721637350402</v>
      </c>
      <c r="X441" s="17">
        <v>0</v>
      </c>
      <c r="Y441" s="17">
        <v>0</v>
      </c>
      <c r="Z441" s="17">
        <v>6.3451176110326801E-3</v>
      </c>
      <c r="AA441" s="17">
        <v>0</v>
      </c>
      <c r="AB441" s="17">
        <v>0</v>
      </c>
      <c r="AC441" s="17">
        <v>0</v>
      </c>
      <c r="AE441">
        <f t="array" ref="AE441">EXP(SUMPRODUCT(--B441:AC441,TRANSPOSE('Cost regression results'!$H$3:$H$30)))</f>
        <v>2449.7274298153402</v>
      </c>
    </row>
    <row r="442" spans="1:31" x14ac:dyDescent="0.3">
      <c r="A442">
        <v>441</v>
      </c>
      <c r="B442" s="17">
        <v>7.8431252978449502</v>
      </c>
      <c r="C442" s="17">
        <v>0</v>
      </c>
      <c r="D442" s="17">
        <v>0</v>
      </c>
      <c r="E442" s="17">
        <v>0.197078834340077</v>
      </c>
      <c r="F442" s="17">
        <v>0.363464175856136</v>
      </c>
      <c r="G442" s="17">
        <v>1.35826216679044</v>
      </c>
      <c r="H442" s="17">
        <v>0.27480836745683201</v>
      </c>
      <c r="I442" s="17">
        <v>-0.30522163718238998</v>
      </c>
      <c r="J442" s="17">
        <v>0.73862771741230004</v>
      </c>
      <c r="K442" s="17">
        <v>0.39118393945454399</v>
      </c>
      <c r="L442" s="17">
        <v>0.34309593368563301</v>
      </c>
      <c r="M442" s="17">
        <v>0</v>
      </c>
      <c r="N442" s="17">
        <v>0</v>
      </c>
      <c r="O442" s="17">
        <v>0</v>
      </c>
      <c r="P442" s="17">
        <v>0.18771025084547699</v>
      </c>
      <c r="Q442" s="17">
        <v>0.28447939164567598</v>
      </c>
      <c r="R442" s="17">
        <v>0</v>
      </c>
      <c r="S442" s="17">
        <v>0</v>
      </c>
      <c r="T442" s="17">
        <v>0</v>
      </c>
      <c r="U442" s="17">
        <v>0</v>
      </c>
      <c r="V442" s="17">
        <v>7.1872257043736995E-2</v>
      </c>
      <c r="W442" s="17">
        <v>0.27567696005774001</v>
      </c>
      <c r="X442" s="17">
        <v>0</v>
      </c>
      <c r="Y442" s="17">
        <v>0</v>
      </c>
      <c r="Z442" s="17">
        <v>6.0315420099408198E-3</v>
      </c>
      <c r="AA442" s="17">
        <v>0</v>
      </c>
      <c r="AB442" s="17">
        <v>0</v>
      </c>
      <c r="AC442" s="17">
        <v>0</v>
      </c>
      <c r="AE442">
        <f t="array" ref="AE442">EXP(SUMPRODUCT(--B442:AC442,TRANSPOSE('Cost regression results'!$H$3:$H$30)))</f>
        <v>2537.420311286985</v>
      </c>
    </row>
    <row r="443" spans="1:31" x14ac:dyDescent="0.3">
      <c r="A443">
        <v>442</v>
      </c>
      <c r="B443" s="17">
        <v>7.827303287516</v>
      </c>
      <c r="C443" s="17">
        <v>0</v>
      </c>
      <c r="D443" s="17">
        <v>0</v>
      </c>
      <c r="E443" s="17">
        <v>0.423292491002904</v>
      </c>
      <c r="F443" s="17">
        <v>0.35021795974504499</v>
      </c>
      <c r="G443" s="17">
        <v>1.4315555490427101</v>
      </c>
      <c r="H443" s="17">
        <v>0.289499719165554</v>
      </c>
      <c r="I443" s="17">
        <v>-0.24527115375964001</v>
      </c>
      <c r="J443" s="17">
        <v>0.71156340604853097</v>
      </c>
      <c r="K443" s="17">
        <v>0.50352960306198602</v>
      </c>
      <c r="L443" s="17">
        <v>0.36884857113084502</v>
      </c>
      <c r="M443" s="17">
        <v>0</v>
      </c>
      <c r="N443" s="17">
        <v>0</v>
      </c>
      <c r="O443" s="17">
        <v>0</v>
      </c>
      <c r="P443" s="17">
        <v>0.303012393211952</v>
      </c>
      <c r="Q443" s="17">
        <v>0.23511829550518501</v>
      </c>
      <c r="R443" s="17">
        <v>0</v>
      </c>
      <c r="S443" s="17">
        <v>0</v>
      </c>
      <c r="T443" s="17">
        <v>0</v>
      </c>
      <c r="U443" s="17">
        <v>0</v>
      </c>
      <c r="V443" s="17">
        <v>8.6506792498153295E-2</v>
      </c>
      <c r="W443" s="17">
        <v>0.200323514267222</v>
      </c>
      <c r="X443" s="17">
        <v>0</v>
      </c>
      <c r="Y443" s="17">
        <v>0</v>
      </c>
      <c r="Z443" s="17">
        <v>6.9364660064976198E-3</v>
      </c>
      <c r="AA443" s="17">
        <v>0</v>
      </c>
      <c r="AB443" s="17">
        <v>0</v>
      </c>
      <c r="AC443" s="17">
        <v>0</v>
      </c>
      <c r="AE443">
        <f t="array" ref="AE443">EXP(SUMPRODUCT(--B443:AC443,TRANSPOSE('Cost regression results'!$H$3:$H$30)))</f>
        <v>2496.0075674395162</v>
      </c>
    </row>
    <row r="444" spans="1:31" x14ac:dyDescent="0.3">
      <c r="A444">
        <v>443</v>
      </c>
      <c r="B444" s="17">
        <v>7.8168476780300402</v>
      </c>
      <c r="C444" s="17">
        <v>0</v>
      </c>
      <c r="D444" s="17">
        <v>0</v>
      </c>
      <c r="E444" s="17">
        <v>0.40892767395774199</v>
      </c>
      <c r="F444" s="17">
        <v>0.268049189952205</v>
      </c>
      <c r="G444" s="17">
        <v>1.32796503217864</v>
      </c>
      <c r="H444" s="17">
        <v>0.18356765090261601</v>
      </c>
      <c r="I444" s="17">
        <v>-0.100442235790628</v>
      </c>
      <c r="J444" s="17">
        <v>0.72398934253759695</v>
      </c>
      <c r="K444" s="17">
        <v>0.32000232528113098</v>
      </c>
      <c r="L444" s="17">
        <v>0.33290342127809103</v>
      </c>
      <c r="M444" s="17">
        <v>0</v>
      </c>
      <c r="N444" s="17">
        <v>0</v>
      </c>
      <c r="O444" s="17">
        <v>0</v>
      </c>
      <c r="P444" s="17">
        <v>0.47217219617191902</v>
      </c>
      <c r="Q444" s="17">
        <v>0.188088753580263</v>
      </c>
      <c r="R444" s="17">
        <v>0</v>
      </c>
      <c r="S444" s="17">
        <v>0</v>
      </c>
      <c r="T444" s="17">
        <v>0</v>
      </c>
      <c r="U444" s="17">
        <v>0</v>
      </c>
      <c r="V444" s="17">
        <v>9.7174230314235999E-2</v>
      </c>
      <c r="W444" s="17">
        <v>0.106690146180485</v>
      </c>
      <c r="X444" s="17">
        <v>0</v>
      </c>
      <c r="Y444" s="17">
        <v>0</v>
      </c>
      <c r="Z444" s="17">
        <v>8.06535943125152E-3</v>
      </c>
      <c r="AA444" s="17">
        <v>0</v>
      </c>
      <c r="AB444" s="17">
        <v>0</v>
      </c>
      <c r="AC444" s="17">
        <v>0</v>
      </c>
      <c r="AE444">
        <f t="array" ref="AE444">EXP(SUMPRODUCT(--B444:AC444,TRANSPOSE('Cost regression results'!$H$3:$H$30)))</f>
        <v>2468.0951220153779</v>
      </c>
    </row>
    <row r="445" spans="1:31" x14ac:dyDescent="0.3">
      <c r="A445">
        <v>444</v>
      </c>
      <c r="B445" s="17">
        <v>7.79977710330337</v>
      </c>
      <c r="C445" s="17">
        <v>0</v>
      </c>
      <c r="D445" s="17">
        <v>0</v>
      </c>
      <c r="E445" s="17">
        <v>0.38248797445591298</v>
      </c>
      <c r="F445" s="17">
        <v>0.45870088283240201</v>
      </c>
      <c r="G445" s="17">
        <v>1.43435002109504</v>
      </c>
      <c r="H445" s="17">
        <v>0.25161233112243497</v>
      </c>
      <c r="I445" s="17">
        <v>-0.296654000536416</v>
      </c>
      <c r="J445" s="17">
        <v>0.72002820626612696</v>
      </c>
      <c r="K445" s="17">
        <v>0.402553954055417</v>
      </c>
      <c r="L445" s="17">
        <v>0.23906484675801101</v>
      </c>
      <c r="M445" s="17">
        <v>0</v>
      </c>
      <c r="N445" s="17">
        <v>0</v>
      </c>
      <c r="O445" s="17">
        <v>0</v>
      </c>
      <c r="P445" s="17">
        <v>0.45845067524022898</v>
      </c>
      <c r="Q445" s="17">
        <v>0.24590289658993</v>
      </c>
      <c r="R445" s="17">
        <v>0</v>
      </c>
      <c r="S445" s="17">
        <v>0</v>
      </c>
      <c r="T445" s="17">
        <v>0</v>
      </c>
      <c r="U445" s="17">
        <v>0</v>
      </c>
      <c r="V445" s="17">
        <v>0.105649822235478</v>
      </c>
      <c r="W445" s="17">
        <v>0.31002885707598798</v>
      </c>
      <c r="X445" s="17">
        <v>0</v>
      </c>
      <c r="Y445" s="17">
        <v>0</v>
      </c>
      <c r="Z445" s="17">
        <v>5.9417898915504197E-3</v>
      </c>
      <c r="AA445" s="17">
        <v>0</v>
      </c>
      <c r="AB445" s="17">
        <v>0</v>
      </c>
      <c r="AC445" s="17">
        <v>0</v>
      </c>
      <c r="AE445">
        <f t="array" ref="AE445">EXP(SUMPRODUCT(--B445:AC445,TRANSPOSE('Cost regression results'!$H$3:$H$30)))</f>
        <v>2429.9302941283918</v>
      </c>
    </row>
    <row r="446" spans="1:31" x14ac:dyDescent="0.3">
      <c r="A446">
        <v>445</v>
      </c>
      <c r="B446" s="17">
        <v>7.8197957465878201</v>
      </c>
      <c r="C446" s="17">
        <v>0</v>
      </c>
      <c r="D446" s="17">
        <v>0</v>
      </c>
      <c r="E446" s="17">
        <v>0.475322593598004</v>
      </c>
      <c r="F446" s="17">
        <v>0.201470915450293</v>
      </c>
      <c r="G446" s="17">
        <v>1.2087123763655101</v>
      </c>
      <c r="H446" s="17">
        <v>0.16487809020809999</v>
      </c>
      <c r="I446" s="17">
        <v>8.4684121736519694E-2</v>
      </c>
      <c r="J446" s="17">
        <v>0.68381417226928198</v>
      </c>
      <c r="K446" s="17">
        <v>0.30253136884804599</v>
      </c>
      <c r="L446" s="17">
        <v>0.27774291310881399</v>
      </c>
      <c r="M446" s="17">
        <v>0</v>
      </c>
      <c r="N446" s="17">
        <v>0</v>
      </c>
      <c r="O446" s="17">
        <v>0</v>
      </c>
      <c r="P446" s="17">
        <v>0.24904317099531301</v>
      </c>
      <c r="Q446" s="17">
        <v>0.187763450947317</v>
      </c>
      <c r="R446" s="17">
        <v>0</v>
      </c>
      <c r="S446" s="17">
        <v>0</v>
      </c>
      <c r="T446" s="17">
        <v>0</v>
      </c>
      <c r="U446" s="17">
        <v>0</v>
      </c>
      <c r="V446" s="17">
        <v>0.10823044174563499</v>
      </c>
      <c r="W446" s="17">
        <v>0.28413745771592103</v>
      </c>
      <c r="X446" s="17">
        <v>0</v>
      </c>
      <c r="Y446" s="17">
        <v>0</v>
      </c>
      <c r="Z446" s="17">
        <v>5.6959342446441102E-3</v>
      </c>
      <c r="AA446" s="17">
        <v>0</v>
      </c>
      <c r="AB446" s="17">
        <v>0</v>
      </c>
      <c r="AC446" s="17">
        <v>0</v>
      </c>
      <c r="AE446">
        <f t="array" ref="AE446">EXP(SUMPRODUCT(--B446:AC446,TRANSPOSE('Cost regression results'!$H$3:$H$30)))</f>
        <v>2479.4910408075457</v>
      </c>
    </row>
    <row r="447" spans="1:31" x14ac:dyDescent="0.3">
      <c r="A447">
        <v>446</v>
      </c>
      <c r="B447" s="17">
        <v>7.8381480342930603</v>
      </c>
      <c r="C447" s="17">
        <v>0</v>
      </c>
      <c r="D447" s="17">
        <v>0</v>
      </c>
      <c r="E447" s="17">
        <v>0.40715315836299198</v>
      </c>
      <c r="F447" s="17">
        <v>0.24969359994207199</v>
      </c>
      <c r="G447" s="17">
        <v>1.52690781062415</v>
      </c>
      <c r="H447" s="17">
        <v>0.249085781869155</v>
      </c>
      <c r="I447" s="17">
        <v>-0.211696045906795</v>
      </c>
      <c r="J447" s="17">
        <v>0.72214158762051495</v>
      </c>
      <c r="K447" s="17">
        <v>0.43576840422087698</v>
      </c>
      <c r="L447" s="17">
        <v>0.333689482098594</v>
      </c>
      <c r="M447" s="17">
        <v>0</v>
      </c>
      <c r="N447" s="17">
        <v>0</v>
      </c>
      <c r="O447" s="17">
        <v>0</v>
      </c>
      <c r="P447" s="17">
        <v>0.35959023006337798</v>
      </c>
      <c r="Q447" s="17">
        <v>0.22102805406911599</v>
      </c>
      <c r="R447" s="17">
        <v>0</v>
      </c>
      <c r="S447" s="17">
        <v>0</v>
      </c>
      <c r="T447" s="17">
        <v>0</v>
      </c>
      <c r="U447" s="17">
        <v>0</v>
      </c>
      <c r="V447" s="17">
        <v>8.1060347987750303E-2</v>
      </c>
      <c r="W447" s="17">
        <v>0.289593995722219</v>
      </c>
      <c r="X447" s="17">
        <v>0</v>
      </c>
      <c r="Y447" s="17">
        <v>0</v>
      </c>
      <c r="Z447" s="17">
        <v>3.55937985216505E-3</v>
      </c>
      <c r="AA447" s="17">
        <v>0</v>
      </c>
      <c r="AB447" s="17">
        <v>0</v>
      </c>
      <c r="AC447" s="17">
        <v>0</v>
      </c>
      <c r="AE447">
        <f t="array" ref="AE447">EXP(SUMPRODUCT(--B447:AC447,TRANSPOSE('Cost regression results'!$H$3:$H$30)))</f>
        <v>2529.1953012871741</v>
      </c>
    </row>
    <row r="448" spans="1:31" x14ac:dyDescent="0.3">
      <c r="A448">
        <v>447</v>
      </c>
      <c r="B448" s="17">
        <v>7.81259167122482</v>
      </c>
      <c r="C448" s="17">
        <v>0</v>
      </c>
      <c r="D448" s="17">
        <v>0</v>
      </c>
      <c r="E448" s="17">
        <v>0.31288458654955198</v>
      </c>
      <c r="F448" s="17">
        <v>0.39939114665687497</v>
      </c>
      <c r="G448" s="17">
        <v>1.4127572580321499</v>
      </c>
      <c r="H448" s="17">
        <v>0.25991834492706101</v>
      </c>
      <c r="I448" s="17">
        <v>-0.25538682477723001</v>
      </c>
      <c r="J448" s="17">
        <v>0.73238097707202299</v>
      </c>
      <c r="K448" s="17">
        <v>0.38465547131571498</v>
      </c>
      <c r="L448" s="17">
        <v>0.332186620120279</v>
      </c>
      <c r="M448" s="17">
        <v>0</v>
      </c>
      <c r="N448" s="17">
        <v>0</v>
      </c>
      <c r="O448" s="17">
        <v>0</v>
      </c>
      <c r="P448" s="17">
        <v>0.30061036308081301</v>
      </c>
      <c r="Q448" s="17">
        <v>0.19273563881772299</v>
      </c>
      <c r="R448" s="17">
        <v>0</v>
      </c>
      <c r="S448" s="17">
        <v>0</v>
      </c>
      <c r="T448" s="17">
        <v>0</v>
      </c>
      <c r="U448" s="17">
        <v>0</v>
      </c>
      <c r="V448" s="17">
        <v>0.13713572233966201</v>
      </c>
      <c r="W448" s="17">
        <v>0.25024722237006097</v>
      </c>
      <c r="X448" s="17">
        <v>0</v>
      </c>
      <c r="Y448" s="17">
        <v>0</v>
      </c>
      <c r="Z448" s="17">
        <v>6.1341113530295997E-3</v>
      </c>
      <c r="AA448" s="17">
        <v>0</v>
      </c>
      <c r="AB448" s="17">
        <v>0</v>
      </c>
      <c r="AC448" s="17">
        <v>0</v>
      </c>
      <c r="AE448">
        <f t="array" ref="AE448">EXP(SUMPRODUCT(--B448:AC448,TRANSPOSE('Cost regression results'!$H$3:$H$30)))</f>
        <v>2460.9378430289853</v>
      </c>
    </row>
    <row r="449" spans="1:31" x14ac:dyDescent="0.3">
      <c r="A449">
        <v>448</v>
      </c>
      <c r="B449" s="17">
        <v>7.8260559394786897</v>
      </c>
      <c r="C449" s="17">
        <v>0</v>
      </c>
      <c r="D449" s="17">
        <v>0</v>
      </c>
      <c r="E449" s="17">
        <v>0.29283408813389</v>
      </c>
      <c r="F449" s="17">
        <v>0.338806338352098</v>
      </c>
      <c r="G449" s="17">
        <v>1.49063631650619</v>
      </c>
      <c r="H449" s="17">
        <v>0.35617999576720299</v>
      </c>
      <c r="I449" s="17">
        <v>-0.34741732591885899</v>
      </c>
      <c r="J449" s="17">
        <v>0.69509097437388301</v>
      </c>
      <c r="K449" s="17">
        <v>0.38751857867999201</v>
      </c>
      <c r="L449" s="17">
        <v>0.35548908635964699</v>
      </c>
      <c r="M449" s="17">
        <v>0</v>
      </c>
      <c r="N449" s="17">
        <v>0</v>
      </c>
      <c r="O449" s="17">
        <v>0</v>
      </c>
      <c r="P449" s="17">
        <v>0.46426514357571902</v>
      </c>
      <c r="Q449" s="17">
        <v>0.236431352306846</v>
      </c>
      <c r="R449" s="17">
        <v>0</v>
      </c>
      <c r="S449" s="17">
        <v>0</v>
      </c>
      <c r="T449" s="17">
        <v>0</v>
      </c>
      <c r="U449" s="17">
        <v>0</v>
      </c>
      <c r="V449" s="17">
        <v>0.12610996443901501</v>
      </c>
      <c r="W449" s="17">
        <v>0.17692801537658101</v>
      </c>
      <c r="X449" s="17">
        <v>0</v>
      </c>
      <c r="Y449" s="17">
        <v>0</v>
      </c>
      <c r="Z449" s="17">
        <v>7.3765504684182998E-3</v>
      </c>
      <c r="AA449" s="17">
        <v>0</v>
      </c>
      <c r="AB449" s="17">
        <v>0</v>
      </c>
      <c r="AC449" s="17">
        <v>0</v>
      </c>
      <c r="AE449">
        <f t="array" ref="AE449">EXP(SUMPRODUCT(--B449:AC449,TRANSPOSE('Cost regression results'!$H$3:$H$30)))</f>
        <v>2492.1282771161418</v>
      </c>
    </row>
    <row r="450" spans="1:31" x14ac:dyDescent="0.3">
      <c r="A450">
        <v>449</v>
      </c>
      <c r="B450" s="17">
        <v>7.8335275665697397</v>
      </c>
      <c r="C450" s="17">
        <v>0</v>
      </c>
      <c r="D450" s="17">
        <v>0</v>
      </c>
      <c r="E450" s="17">
        <v>0.34674595718207601</v>
      </c>
      <c r="F450" s="17">
        <v>0.38124218587352898</v>
      </c>
      <c r="G450" s="17">
        <v>1.3887717189202899</v>
      </c>
      <c r="H450" s="17">
        <v>0.25581308214107901</v>
      </c>
      <c r="I450" s="17">
        <v>-0.227157521440531</v>
      </c>
      <c r="J450" s="17">
        <v>0.76499071886331205</v>
      </c>
      <c r="K450" s="17">
        <v>0.27979900402014002</v>
      </c>
      <c r="L450" s="17">
        <v>0.29633572534077401</v>
      </c>
      <c r="M450" s="17">
        <v>0</v>
      </c>
      <c r="N450" s="17">
        <v>0</v>
      </c>
      <c r="O450" s="17">
        <v>0</v>
      </c>
      <c r="P450" s="17">
        <v>0.22047723033997299</v>
      </c>
      <c r="Q450" s="17">
        <v>0.239302845701339</v>
      </c>
      <c r="R450" s="17">
        <v>0</v>
      </c>
      <c r="S450" s="17">
        <v>0</v>
      </c>
      <c r="T450" s="17">
        <v>0</v>
      </c>
      <c r="U450" s="17">
        <v>0</v>
      </c>
      <c r="V450" s="17">
        <v>7.6825430292657301E-2</v>
      </c>
      <c r="W450" s="17">
        <v>0.14933157549015499</v>
      </c>
      <c r="X450" s="17">
        <v>0</v>
      </c>
      <c r="Y450" s="17">
        <v>0</v>
      </c>
      <c r="Z450" s="17">
        <v>6.5788006081399803E-3</v>
      </c>
      <c r="AA450" s="17">
        <v>0</v>
      </c>
      <c r="AB450" s="17">
        <v>0</v>
      </c>
      <c r="AC450" s="17">
        <v>0</v>
      </c>
      <c r="AE450">
        <f t="array" ref="AE450">EXP(SUMPRODUCT(--B450:AC450,TRANSPOSE('Cost regression results'!$H$3:$H$30)))</f>
        <v>2512.2207606324723</v>
      </c>
    </row>
    <row r="451" spans="1:31" x14ac:dyDescent="0.3">
      <c r="A451">
        <v>450</v>
      </c>
      <c r="B451" s="17">
        <v>7.8237889160737604</v>
      </c>
      <c r="C451" s="17">
        <v>0</v>
      </c>
      <c r="D451" s="17">
        <v>0</v>
      </c>
      <c r="E451" s="17">
        <v>0.35012016714411298</v>
      </c>
      <c r="F451" s="17">
        <v>0.28826950489320602</v>
      </c>
      <c r="G451" s="17">
        <v>1.29355598497005</v>
      </c>
      <c r="H451" s="17">
        <v>0.20342458766701699</v>
      </c>
      <c r="I451" s="17">
        <v>-5.9768743176121297E-2</v>
      </c>
      <c r="J451" s="17">
        <v>0.67731713576583896</v>
      </c>
      <c r="K451" s="17">
        <v>0.33844628007627697</v>
      </c>
      <c r="L451" s="17">
        <v>0.30523950829624602</v>
      </c>
      <c r="M451" s="17">
        <v>0</v>
      </c>
      <c r="N451" s="17">
        <v>0</v>
      </c>
      <c r="O451" s="17">
        <v>0</v>
      </c>
      <c r="P451" s="17">
        <v>6.8150286567780105E-2</v>
      </c>
      <c r="Q451" s="17">
        <v>0.308096147683664</v>
      </c>
      <c r="R451" s="17">
        <v>0</v>
      </c>
      <c r="S451" s="17">
        <v>0</v>
      </c>
      <c r="T451" s="17">
        <v>0</v>
      </c>
      <c r="U451" s="17">
        <v>0</v>
      </c>
      <c r="V451" s="17">
        <v>0.124766820842969</v>
      </c>
      <c r="W451" s="17">
        <v>0.28482138455887401</v>
      </c>
      <c r="X451" s="17">
        <v>0</v>
      </c>
      <c r="Y451" s="17">
        <v>0</v>
      </c>
      <c r="Z451" s="17">
        <v>5.7080560330074999E-3</v>
      </c>
      <c r="AA451" s="17">
        <v>0</v>
      </c>
      <c r="AB451" s="17">
        <v>0</v>
      </c>
      <c r="AC451" s="17">
        <v>0</v>
      </c>
      <c r="AE451">
        <f t="array" ref="AE451">EXP(SUMPRODUCT(--B451:AC451,TRANSPOSE('Cost regression results'!$H$3:$H$30)))</f>
        <v>2489.3907401556585</v>
      </c>
    </row>
    <row r="452" spans="1:31" x14ac:dyDescent="0.3">
      <c r="A452">
        <v>451</v>
      </c>
      <c r="B452" s="17">
        <v>7.8291896275100603</v>
      </c>
      <c r="C452" s="17">
        <v>0</v>
      </c>
      <c r="D452" s="17">
        <v>0</v>
      </c>
      <c r="E452" s="17">
        <v>0.35476709241721699</v>
      </c>
      <c r="F452" s="17">
        <v>0.323219032685716</v>
      </c>
      <c r="G452" s="17">
        <v>1.31328756601874</v>
      </c>
      <c r="H452" s="17">
        <v>0.19020549657990299</v>
      </c>
      <c r="I452" s="17">
        <v>-0.16373692917671601</v>
      </c>
      <c r="J452" s="17">
        <v>0.73174859728039099</v>
      </c>
      <c r="K452" s="17">
        <v>0.31555089088001897</v>
      </c>
      <c r="L452" s="17">
        <v>0.32596582873887597</v>
      </c>
      <c r="M452" s="17">
        <v>0</v>
      </c>
      <c r="N452" s="17">
        <v>0</v>
      </c>
      <c r="O452" s="17">
        <v>0</v>
      </c>
      <c r="P452" s="17">
        <v>0.29685740705763303</v>
      </c>
      <c r="Q452" s="17">
        <v>0.241034327102922</v>
      </c>
      <c r="R452" s="17">
        <v>0</v>
      </c>
      <c r="S452" s="17">
        <v>0</v>
      </c>
      <c r="T452" s="17">
        <v>0</v>
      </c>
      <c r="U452" s="17">
        <v>0</v>
      </c>
      <c r="V452" s="17">
        <v>0.100786293443425</v>
      </c>
      <c r="W452" s="17">
        <v>0.27007070240769598</v>
      </c>
      <c r="X452" s="17">
        <v>0</v>
      </c>
      <c r="Y452" s="17">
        <v>0</v>
      </c>
      <c r="Z452" s="17">
        <v>8.8009034444769402E-3</v>
      </c>
      <c r="AA452" s="17">
        <v>0</v>
      </c>
      <c r="AB452" s="17">
        <v>0</v>
      </c>
      <c r="AC452" s="17">
        <v>0</v>
      </c>
      <c r="AE452">
        <f t="array" ref="AE452">EXP(SUMPRODUCT(--B452:AC452,TRANSPOSE('Cost regression results'!$H$3:$H$30)))</f>
        <v>2497.4587530697108</v>
      </c>
    </row>
    <row r="453" spans="1:31" x14ac:dyDescent="0.3">
      <c r="A453">
        <v>452</v>
      </c>
      <c r="B453" s="17">
        <v>7.8519814649090902</v>
      </c>
      <c r="C453" s="17">
        <v>0</v>
      </c>
      <c r="D453" s="17">
        <v>0</v>
      </c>
      <c r="E453" s="17">
        <v>0.37082558427487899</v>
      </c>
      <c r="F453" s="17">
        <v>0.29298364210114503</v>
      </c>
      <c r="G453" s="17">
        <v>1.20152665360033</v>
      </c>
      <c r="H453" s="17">
        <v>0.16630521169085</v>
      </c>
      <c r="I453" s="17">
        <v>-2.7150277369287499E-3</v>
      </c>
      <c r="J453" s="17">
        <v>0.69796995307630105</v>
      </c>
      <c r="K453" s="17">
        <v>0.406885597466907</v>
      </c>
      <c r="L453" s="17">
        <v>0.39526420940591001</v>
      </c>
      <c r="M453" s="17">
        <v>0</v>
      </c>
      <c r="N453" s="17">
        <v>0</v>
      </c>
      <c r="O453" s="17">
        <v>0</v>
      </c>
      <c r="P453" s="17">
        <v>0.17207543375738299</v>
      </c>
      <c r="Q453" s="17">
        <v>0.26232088048684798</v>
      </c>
      <c r="R453" s="17">
        <v>0</v>
      </c>
      <c r="S453" s="17">
        <v>0</v>
      </c>
      <c r="T453" s="17">
        <v>0</v>
      </c>
      <c r="U453" s="17">
        <v>0</v>
      </c>
      <c r="V453" s="17">
        <v>6.3458829213418097E-2</v>
      </c>
      <c r="W453" s="17">
        <v>0.23554286753282699</v>
      </c>
      <c r="X453" s="17">
        <v>0</v>
      </c>
      <c r="Y453" s="17">
        <v>0</v>
      </c>
      <c r="Z453" s="17">
        <v>7.6270491252899402E-3</v>
      </c>
      <c r="AA453" s="17">
        <v>0</v>
      </c>
      <c r="AB453" s="17">
        <v>0</v>
      </c>
      <c r="AC453" s="17">
        <v>0</v>
      </c>
      <c r="AE453">
        <f t="array" ref="AE453">EXP(SUMPRODUCT(--B453:AC453,TRANSPOSE('Cost regression results'!$H$3:$H$30)))</f>
        <v>2557.1343872549678</v>
      </c>
    </row>
    <row r="454" spans="1:31" x14ac:dyDescent="0.3">
      <c r="A454">
        <v>453</v>
      </c>
      <c r="B454" s="17">
        <v>7.8515086443710498</v>
      </c>
      <c r="C454" s="17">
        <v>0</v>
      </c>
      <c r="D454" s="17">
        <v>0</v>
      </c>
      <c r="E454" s="17">
        <v>0.392993874721485</v>
      </c>
      <c r="F454" s="17">
        <v>0.38178131442591901</v>
      </c>
      <c r="G454" s="17">
        <v>1.33798559874831</v>
      </c>
      <c r="H454" s="17">
        <v>0.20548323824215001</v>
      </c>
      <c r="I454" s="17">
        <v>-0.15326054795918501</v>
      </c>
      <c r="J454" s="17">
        <v>0.72598805835176095</v>
      </c>
      <c r="K454" s="17">
        <v>0.39990761150798998</v>
      </c>
      <c r="L454" s="17">
        <v>0.34205160622713499</v>
      </c>
      <c r="M454" s="17">
        <v>0</v>
      </c>
      <c r="N454" s="17">
        <v>0</v>
      </c>
      <c r="O454" s="17">
        <v>0</v>
      </c>
      <c r="P454" s="17">
        <v>0.21063520267321001</v>
      </c>
      <c r="Q454" s="17">
        <v>0.24732226887719999</v>
      </c>
      <c r="R454" s="17">
        <v>0</v>
      </c>
      <c r="S454" s="17">
        <v>0</v>
      </c>
      <c r="T454" s="17">
        <v>0</v>
      </c>
      <c r="U454" s="17">
        <v>0</v>
      </c>
      <c r="V454" s="17">
        <v>6.9986172149327994E-2</v>
      </c>
      <c r="W454" s="17">
        <v>0.17461919284073901</v>
      </c>
      <c r="X454" s="17">
        <v>0</v>
      </c>
      <c r="Y454" s="17">
        <v>0</v>
      </c>
      <c r="Z454" s="17">
        <v>6.3547460169860398E-3</v>
      </c>
      <c r="AA454" s="17">
        <v>0</v>
      </c>
      <c r="AB454" s="17">
        <v>0</v>
      </c>
      <c r="AC454" s="17">
        <v>0</v>
      </c>
      <c r="AE454">
        <f t="array" ref="AE454">EXP(SUMPRODUCT(--B454:AC454,TRANSPOSE('Cost regression results'!$H$3:$H$30)))</f>
        <v>2558.2029598234226</v>
      </c>
    </row>
    <row r="455" spans="1:31" x14ac:dyDescent="0.3">
      <c r="A455">
        <v>454</v>
      </c>
      <c r="B455" s="17">
        <v>7.8696472531115296</v>
      </c>
      <c r="C455" s="17">
        <v>0</v>
      </c>
      <c r="D455" s="17">
        <v>0</v>
      </c>
      <c r="E455" s="17">
        <v>0.35951208028444898</v>
      </c>
      <c r="F455" s="17">
        <v>0.43436329125513701</v>
      </c>
      <c r="G455" s="17">
        <v>1.3033143941390699</v>
      </c>
      <c r="H455" s="17">
        <v>0.182313515373284</v>
      </c>
      <c r="I455" s="17">
        <v>-0.27144535801906799</v>
      </c>
      <c r="J455" s="17">
        <v>0.67995663251296501</v>
      </c>
      <c r="K455" s="17">
        <v>0.390320939622392</v>
      </c>
      <c r="L455" s="17">
        <v>0.33108454213796501</v>
      </c>
      <c r="M455" s="17">
        <v>0</v>
      </c>
      <c r="N455" s="17">
        <v>0</v>
      </c>
      <c r="O455" s="17">
        <v>0</v>
      </c>
      <c r="P455" s="17">
        <v>0.23934036130484401</v>
      </c>
      <c r="Q455" s="17">
        <v>0.27767953000101198</v>
      </c>
      <c r="R455" s="17">
        <v>0</v>
      </c>
      <c r="S455" s="17">
        <v>0</v>
      </c>
      <c r="T455" s="17">
        <v>0</v>
      </c>
      <c r="U455" s="17">
        <v>0</v>
      </c>
      <c r="V455" s="17">
        <v>5.75614327415876E-2</v>
      </c>
      <c r="W455" s="17">
        <v>0.15764673253460601</v>
      </c>
      <c r="X455" s="17">
        <v>0</v>
      </c>
      <c r="Y455" s="17">
        <v>0</v>
      </c>
      <c r="Z455" s="17">
        <v>5.3002563882054501E-3</v>
      </c>
      <c r="AA455" s="17">
        <v>0</v>
      </c>
      <c r="AB455" s="17">
        <v>0</v>
      </c>
      <c r="AC455" s="17">
        <v>0</v>
      </c>
      <c r="AE455">
        <f t="array" ref="AE455">EXP(SUMPRODUCT(--B455:AC455,TRANSPOSE('Cost regression results'!$H$3:$H$30)))</f>
        <v>2606.952187292733</v>
      </c>
    </row>
    <row r="456" spans="1:31" x14ac:dyDescent="0.3">
      <c r="A456">
        <v>455</v>
      </c>
      <c r="B456" s="17">
        <v>7.8338913755317803</v>
      </c>
      <c r="C456" s="17">
        <v>0</v>
      </c>
      <c r="D456" s="17">
        <v>0</v>
      </c>
      <c r="E456" s="17">
        <v>0.43926811005480798</v>
      </c>
      <c r="F456" s="17">
        <v>0.31185130615585499</v>
      </c>
      <c r="G456" s="17">
        <v>1.3592780282708199</v>
      </c>
      <c r="H456" s="17">
        <v>0.24391543466669299</v>
      </c>
      <c r="I456" s="17">
        <v>-0.204230317582523</v>
      </c>
      <c r="J456" s="17">
        <v>0.68468582008883205</v>
      </c>
      <c r="K456" s="17">
        <v>0.41205730952142899</v>
      </c>
      <c r="L456" s="17">
        <v>0.31099927794134402</v>
      </c>
      <c r="M456" s="17">
        <v>0</v>
      </c>
      <c r="N456" s="17">
        <v>0</v>
      </c>
      <c r="O456" s="17">
        <v>0</v>
      </c>
      <c r="P456" s="17">
        <v>0.45647533357962999</v>
      </c>
      <c r="Q456" s="17">
        <v>0.23658682040239101</v>
      </c>
      <c r="R456" s="17">
        <v>0</v>
      </c>
      <c r="S456" s="17">
        <v>0</v>
      </c>
      <c r="T456" s="17">
        <v>0</v>
      </c>
      <c r="U456" s="17">
        <v>0</v>
      </c>
      <c r="V456" s="17">
        <v>9.2141321880622198E-2</v>
      </c>
      <c r="W456" s="17">
        <v>0.257197476684626</v>
      </c>
      <c r="X456" s="17">
        <v>0</v>
      </c>
      <c r="Y456" s="17">
        <v>0</v>
      </c>
      <c r="Z456" s="17">
        <v>5.5871042731488801E-3</v>
      </c>
      <c r="AA456" s="17">
        <v>0</v>
      </c>
      <c r="AB456" s="17">
        <v>0</v>
      </c>
      <c r="AC456" s="17">
        <v>0</v>
      </c>
      <c r="AE456">
        <f t="array" ref="AE456">EXP(SUMPRODUCT(--B456:AC456,TRANSPOSE('Cost regression results'!$H$3:$H$30)))</f>
        <v>2514.8800876756741</v>
      </c>
    </row>
    <row r="457" spans="1:31" x14ac:dyDescent="0.3">
      <c r="A457">
        <v>456</v>
      </c>
      <c r="B457" s="17">
        <v>7.7904198090412704</v>
      </c>
      <c r="C457" s="17">
        <v>0</v>
      </c>
      <c r="D457" s="17">
        <v>0</v>
      </c>
      <c r="E457" s="17">
        <v>0.37992492208262102</v>
      </c>
      <c r="F457" s="17">
        <v>0.196156996647084</v>
      </c>
      <c r="G457" s="17">
        <v>1.27846315928058</v>
      </c>
      <c r="H457" s="17">
        <v>0.185122276191827</v>
      </c>
      <c r="I457" s="17">
        <v>6.2762182796014601E-2</v>
      </c>
      <c r="J457" s="17">
        <v>0.83283811118083195</v>
      </c>
      <c r="K457" s="17">
        <v>0.39093276222136902</v>
      </c>
      <c r="L457" s="17">
        <v>0.34675404529536402</v>
      </c>
      <c r="M457" s="17">
        <v>0</v>
      </c>
      <c r="N457" s="17">
        <v>0</v>
      </c>
      <c r="O457" s="17">
        <v>0</v>
      </c>
      <c r="P457" s="17">
        <v>0.41038119157665598</v>
      </c>
      <c r="Q457" s="17">
        <v>0.30265676238870198</v>
      </c>
      <c r="R457" s="17">
        <v>0</v>
      </c>
      <c r="S457" s="17">
        <v>0</v>
      </c>
      <c r="T457" s="17">
        <v>0</v>
      </c>
      <c r="U457" s="17">
        <v>0</v>
      </c>
      <c r="V457" s="17">
        <v>8.4665551597533098E-2</v>
      </c>
      <c r="W457" s="17">
        <v>0.16507767857615599</v>
      </c>
      <c r="X457" s="17">
        <v>0</v>
      </c>
      <c r="Y457" s="17">
        <v>0</v>
      </c>
      <c r="Z457" s="17">
        <v>4.51806076686595E-3</v>
      </c>
      <c r="AA457" s="17">
        <v>0</v>
      </c>
      <c r="AB457" s="17">
        <v>0</v>
      </c>
      <c r="AC457" s="17">
        <v>0</v>
      </c>
      <c r="AE457">
        <f t="array" ref="AE457">EXP(SUMPRODUCT(--B457:AC457,TRANSPOSE('Cost regression results'!$H$3:$H$30)))</f>
        <v>2409.6991062328152</v>
      </c>
    </row>
    <row r="458" spans="1:31" x14ac:dyDescent="0.3">
      <c r="A458">
        <v>457</v>
      </c>
      <c r="B458" s="17">
        <v>7.8434200294869898</v>
      </c>
      <c r="C458" s="17">
        <v>0</v>
      </c>
      <c r="D458" s="17">
        <v>0</v>
      </c>
      <c r="E458" s="17">
        <v>0.373591499368293</v>
      </c>
      <c r="F458" s="17">
        <v>0.38063979488734501</v>
      </c>
      <c r="G458" s="17">
        <v>1.3545057409472201</v>
      </c>
      <c r="H458" s="17">
        <v>0.242412799005572</v>
      </c>
      <c r="I458" s="17">
        <v>-0.27370511329508501</v>
      </c>
      <c r="J458" s="17">
        <v>0.74200656326947401</v>
      </c>
      <c r="K458" s="17">
        <v>0.330364374609183</v>
      </c>
      <c r="L458" s="17">
        <v>0.35810077711861099</v>
      </c>
      <c r="M458" s="17">
        <v>0</v>
      </c>
      <c r="N458" s="17">
        <v>0</v>
      </c>
      <c r="O458" s="17">
        <v>0</v>
      </c>
      <c r="P458" s="17">
        <v>0.30582264125446301</v>
      </c>
      <c r="Q458" s="17">
        <v>0.23267856565572401</v>
      </c>
      <c r="R458" s="17">
        <v>0</v>
      </c>
      <c r="S458" s="17">
        <v>0</v>
      </c>
      <c r="T458" s="17">
        <v>0</v>
      </c>
      <c r="U458" s="17">
        <v>0</v>
      </c>
      <c r="V458" s="17">
        <v>7.4668453730814405E-2</v>
      </c>
      <c r="W458" s="17">
        <v>0.28692690717388297</v>
      </c>
      <c r="X458" s="17">
        <v>0</v>
      </c>
      <c r="Y458" s="17">
        <v>0</v>
      </c>
      <c r="Z458" s="17">
        <v>3.9885199913181199E-3</v>
      </c>
      <c r="AA458" s="17">
        <v>0</v>
      </c>
      <c r="AB458" s="17">
        <v>0</v>
      </c>
      <c r="AC458" s="17">
        <v>0</v>
      </c>
      <c r="AE458">
        <f t="array" ref="AE458">EXP(SUMPRODUCT(--B458:AC458,TRANSPOSE('Cost regression results'!$H$3:$H$30)))</f>
        <v>2541.8007499457372</v>
      </c>
    </row>
    <row r="459" spans="1:31" x14ac:dyDescent="0.3">
      <c r="A459">
        <v>458</v>
      </c>
      <c r="B459" s="17">
        <v>7.8363680688432904</v>
      </c>
      <c r="C459" s="17">
        <v>0</v>
      </c>
      <c r="D459" s="17">
        <v>0</v>
      </c>
      <c r="E459" s="17">
        <v>0.33627586699414103</v>
      </c>
      <c r="F459" s="17">
        <v>0.35171023323121298</v>
      </c>
      <c r="G459" s="17">
        <v>1.2853457591633499</v>
      </c>
      <c r="H459" s="17">
        <v>0.24357016036370399</v>
      </c>
      <c r="I459" s="17">
        <v>-0.18767330055641801</v>
      </c>
      <c r="J459" s="17">
        <v>0.74157572632292201</v>
      </c>
      <c r="K459" s="17">
        <v>0.48793288366813498</v>
      </c>
      <c r="L459" s="17">
        <v>0.37405029283835201</v>
      </c>
      <c r="M459" s="17">
        <v>0</v>
      </c>
      <c r="N459" s="17">
        <v>0</v>
      </c>
      <c r="O459" s="17">
        <v>0</v>
      </c>
      <c r="P459" s="17">
        <v>0.33352921014951198</v>
      </c>
      <c r="Q459" s="17">
        <v>0.28155431228757799</v>
      </c>
      <c r="R459" s="17">
        <v>0</v>
      </c>
      <c r="S459" s="17">
        <v>0</v>
      </c>
      <c r="T459" s="17">
        <v>0</v>
      </c>
      <c r="U459" s="17">
        <v>0</v>
      </c>
      <c r="V459" s="17">
        <v>4.5386069977961803E-2</v>
      </c>
      <c r="W459" s="17">
        <v>5.4720459507097398E-2</v>
      </c>
      <c r="X459" s="17">
        <v>0</v>
      </c>
      <c r="Y459" s="17">
        <v>0</v>
      </c>
      <c r="Z459" s="17">
        <v>7.4269428607602501E-3</v>
      </c>
      <c r="AA459" s="17">
        <v>0</v>
      </c>
      <c r="AB459" s="17">
        <v>0</v>
      </c>
      <c r="AC459" s="17">
        <v>0</v>
      </c>
      <c r="AE459">
        <f t="array" ref="AE459">EXP(SUMPRODUCT(--B459:AC459,TRANSPOSE('Cost regression results'!$H$3:$H$30)))</f>
        <v>2517.8715707627639</v>
      </c>
    </row>
    <row r="460" spans="1:31" x14ac:dyDescent="0.3">
      <c r="A460">
        <v>459</v>
      </c>
      <c r="B460" s="17">
        <v>7.8703705456826603</v>
      </c>
      <c r="C460" s="17">
        <v>0</v>
      </c>
      <c r="D460" s="17">
        <v>0</v>
      </c>
      <c r="E460" s="17">
        <v>0.36506551643345703</v>
      </c>
      <c r="F460" s="17">
        <v>0.45418230592808401</v>
      </c>
      <c r="G460" s="17">
        <v>1.25273610952832</v>
      </c>
      <c r="H460" s="17">
        <v>0.23984432499809699</v>
      </c>
      <c r="I460" s="17">
        <v>-0.27239158241846201</v>
      </c>
      <c r="J460" s="17">
        <v>0.66425680814325905</v>
      </c>
      <c r="K460" s="17">
        <v>0.38647057677415703</v>
      </c>
      <c r="L460" s="17">
        <v>0.41386966122499202</v>
      </c>
      <c r="M460" s="17">
        <v>0</v>
      </c>
      <c r="N460" s="17">
        <v>0</v>
      </c>
      <c r="O460" s="17">
        <v>0</v>
      </c>
      <c r="P460" s="17">
        <v>0.16451635532366801</v>
      </c>
      <c r="Q460" s="17">
        <v>0.24972808072275199</v>
      </c>
      <c r="R460" s="17">
        <v>0</v>
      </c>
      <c r="S460" s="17">
        <v>0</v>
      </c>
      <c r="T460" s="17">
        <v>0</v>
      </c>
      <c r="U460" s="17">
        <v>0</v>
      </c>
      <c r="V460" s="17">
        <v>5.3097851024769702E-2</v>
      </c>
      <c r="W460" s="17">
        <v>0.179895498127464</v>
      </c>
      <c r="X460" s="17">
        <v>0</v>
      </c>
      <c r="Y460" s="17">
        <v>0</v>
      </c>
      <c r="Z460" s="17">
        <v>5.3091649178787599E-3</v>
      </c>
      <c r="AA460" s="17">
        <v>0</v>
      </c>
      <c r="AB460" s="17">
        <v>0</v>
      </c>
      <c r="AC460" s="17">
        <v>0</v>
      </c>
      <c r="AE460">
        <f t="array" ref="AE460">EXP(SUMPRODUCT(--B460:AC460,TRANSPOSE('Cost regression results'!$H$3:$H$30)))</f>
        <v>2608.822189934197</v>
      </c>
    </row>
    <row r="461" spans="1:31" x14ac:dyDescent="0.3">
      <c r="A461">
        <v>460</v>
      </c>
      <c r="B461" s="17">
        <v>7.8522500232753396</v>
      </c>
      <c r="C461" s="17">
        <v>0</v>
      </c>
      <c r="D461" s="17">
        <v>0</v>
      </c>
      <c r="E461" s="17">
        <v>0.39852992683078398</v>
      </c>
      <c r="F461" s="17">
        <v>0.432538027148474</v>
      </c>
      <c r="G461" s="17">
        <v>1.2778199129786001</v>
      </c>
      <c r="H461" s="17">
        <v>0.258026939895108</v>
      </c>
      <c r="I461" s="17">
        <v>-0.23791019807925301</v>
      </c>
      <c r="J461" s="17">
        <v>0.68976084444536501</v>
      </c>
      <c r="K461" s="17">
        <v>0.31459916564621898</v>
      </c>
      <c r="L461" s="17">
        <v>0.36447833379926697</v>
      </c>
      <c r="M461" s="17">
        <v>0</v>
      </c>
      <c r="N461" s="17">
        <v>0</v>
      </c>
      <c r="O461" s="17">
        <v>0</v>
      </c>
      <c r="P461" s="17">
        <v>0.28793748106379002</v>
      </c>
      <c r="Q461" s="17">
        <v>0.28067963074388802</v>
      </c>
      <c r="R461" s="17">
        <v>0</v>
      </c>
      <c r="S461" s="17">
        <v>0</v>
      </c>
      <c r="T461" s="17">
        <v>0</v>
      </c>
      <c r="U461" s="17">
        <v>0</v>
      </c>
      <c r="V461" s="17">
        <v>8.9770732321730801E-2</v>
      </c>
      <c r="W461" s="17">
        <v>0.26023075829994102</v>
      </c>
      <c r="X461" s="17">
        <v>0</v>
      </c>
      <c r="Y461" s="17">
        <v>0</v>
      </c>
      <c r="Z461" s="17">
        <v>2.7259751349226098E-3</v>
      </c>
      <c r="AA461" s="17">
        <v>0</v>
      </c>
      <c r="AB461" s="17">
        <v>0</v>
      </c>
      <c r="AC461" s="17">
        <v>0</v>
      </c>
      <c r="AE461">
        <f t="array" ref="AE461">EXP(SUMPRODUCT(--B461:AC461,TRANSPOSE('Cost regression results'!$H$3:$H$30)))</f>
        <v>2566.6115391272501</v>
      </c>
    </row>
    <row r="462" spans="1:31" x14ac:dyDescent="0.3">
      <c r="A462">
        <v>461</v>
      </c>
      <c r="B462" s="17">
        <v>7.8322676790269501</v>
      </c>
      <c r="C462" s="17">
        <v>0</v>
      </c>
      <c r="D462" s="17">
        <v>0</v>
      </c>
      <c r="E462" s="17">
        <v>0.38399607757381898</v>
      </c>
      <c r="F462" s="17">
        <v>0.37223675059195299</v>
      </c>
      <c r="G462" s="17">
        <v>1.3830253831680099</v>
      </c>
      <c r="H462" s="17">
        <v>0.19923906869244601</v>
      </c>
      <c r="I462" s="17">
        <v>-0.20591716675539801</v>
      </c>
      <c r="J462" s="17">
        <v>0.73420572706218101</v>
      </c>
      <c r="K462" s="17">
        <v>0.33599211947933</v>
      </c>
      <c r="L462" s="17">
        <v>0.33558576687289399</v>
      </c>
      <c r="M462" s="17">
        <v>0</v>
      </c>
      <c r="N462" s="17">
        <v>0</v>
      </c>
      <c r="O462" s="17">
        <v>0</v>
      </c>
      <c r="P462" s="17">
        <v>0.35324174346155501</v>
      </c>
      <c r="Q462" s="17">
        <v>0.23437353440379799</v>
      </c>
      <c r="R462" s="17">
        <v>0</v>
      </c>
      <c r="S462" s="17">
        <v>0</v>
      </c>
      <c r="T462" s="17">
        <v>0</v>
      </c>
      <c r="U462" s="17">
        <v>0</v>
      </c>
      <c r="V462" s="17">
        <v>8.62429072481741E-2</v>
      </c>
      <c r="W462" s="17">
        <v>0.21443238202736001</v>
      </c>
      <c r="X462" s="17">
        <v>0</v>
      </c>
      <c r="Y462" s="17">
        <v>0</v>
      </c>
      <c r="Z462" s="17">
        <v>4.8452355215653099E-3</v>
      </c>
      <c r="AA462" s="17">
        <v>0</v>
      </c>
      <c r="AB462" s="17">
        <v>0</v>
      </c>
      <c r="AC462" s="17">
        <v>0</v>
      </c>
      <c r="AE462">
        <f t="array" ref="AE462">EXP(SUMPRODUCT(--B462:AC462,TRANSPOSE('Cost regression results'!$H$3:$H$30)))</f>
        <v>2512.1042164350738</v>
      </c>
    </row>
    <row r="463" spans="1:31" x14ac:dyDescent="0.3">
      <c r="A463">
        <v>462</v>
      </c>
      <c r="B463" s="17">
        <v>7.8148634809359097</v>
      </c>
      <c r="C463" s="17">
        <v>0</v>
      </c>
      <c r="D463" s="17">
        <v>0</v>
      </c>
      <c r="E463" s="17">
        <v>0.30580993296299203</v>
      </c>
      <c r="F463" s="17">
        <v>0.35234128669561998</v>
      </c>
      <c r="G463" s="17">
        <v>1.14851334110435</v>
      </c>
      <c r="H463" s="17">
        <v>0.19087616944199601</v>
      </c>
      <c r="I463" s="17">
        <v>-0.116938988045176</v>
      </c>
      <c r="J463" s="17">
        <v>0.65653218963072202</v>
      </c>
      <c r="K463" s="17">
        <v>0.45694019470796099</v>
      </c>
      <c r="L463" s="17">
        <v>0.39040622238570999</v>
      </c>
      <c r="M463" s="17">
        <v>0</v>
      </c>
      <c r="N463" s="17">
        <v>0</v>
      </c>
      <c r="O463" s="17">
        <v>0</v>
      </c>
      <c r="P463" s="17">
        <v>0.29929129825106898</v>
      </c>
      <c r="Q463" s="17">
        <v>0.24328230389731201</v>
      </c>
      <c r="R463" s="17">
        <v>0</v>
      </c>
      <c r="S463" s="17">
        <v>0</v>
      </c>
      <c r="T463" s="17">
        <v>0</v>
      </c>
      <c r="U463" s="17">
        <v>0</v>
      </c>
      <c r="V463" s="17">
        <v>9.5288122551469304E-2</v>
      </c>
      <c r="W463" s="17">
        <v>0.16352142551726501</v>
      </c>
      <c r="X463" s="17">
        <v>0</v>
      </c>
      <c r="Y463" s="17">
        <v>0</v>
      </c>
      <c r="Z463" s="17">
        <v>7.5627178228501396E-3</v>
      </c>
      <c r="AA463" s="17">
        <v>0</v>
      </c>
      <c r="AB463" s="17">
        <v>0</v>
      </c>
      <c r="AC463" s="17">
        <v>0</v>
      </c>
      <c r="AE463">
        <f t="array" ref="AE463">EXP(SUMPRODUCT(--B463:AC463,TRANSPOSE('Cost regression results'!$H$3:$H$30)))</f>
        <v>2464.0696183627133</v>
      </c>
    </row>
    <row r="464" spans="1:31" x14ac:dyDescent="0.3">
      <c r="A464">
        <v>463</v>
      </c>
      <c r="B464" s="17">
        <v>7.7941808166511102</v>
      </c>
      <c r="C464" s="17">
        <v>0</v>
      </c>
      <c r="D464" s="17">
        <v>0</v>
      </c>
      <c r="E464" s="17">
        <v>0.35385844041515602</v>
      </c>
      <c r="F464" s="17">
        <v>0.39125269874179802</v>
      </c>
      <c r="G464" s="17">
        <v>1.3206929349696499</v>
      </c>
      <c r="H464" s="17">
        <v>0.229956734111672</v>
      </c>
      <c r="I464" s="17">
        <v>-0.24295315791268601</v>
      </c>
      <c r="J464" s="17">
        <v>0.71646192077749005</v>
      </c>
      <c r="K464" s="17">
        <v>0.48202846673366001</v>
      </c>
      <c r="L464" s="17">
        <v>0.34570778340053898</v>
      </c>
      <c r="M464" s="17">
        <v>0</v>
      </c>
      <c r="N464" s="17">
        <v>0</v>
      </c>
      <c r="O464" s="17">
        <v>0</v>
      </c>
      <c r="P464" s="17">
        <v>0.32337902251102901</v>
      </c>
      <c r="Q464" s="17">
        <v>0.26897919441447299</v>
      </c>
      <c r="R464" s="17">
        <v>0</v>
      </c>
      <c r="S464" s="17">
        <v>0</v>
      </c>
      <c r="T464" s="17">
        <v>0</v>
      </c>
      <c r="U464" s="17">
        <v>0</v>
      </c>
      <c r="V464" s="17">
        <v>0.13312881358297801</v>
      </c>
      <c r="W464" s="17">
        <v>0.28768317035993701</v>
      </c>
      <c r="X464" s="17">
        <v>0</v>
      </c>
      <c r="Y464" s="17">
        <v>0</v>
      </c>
      <c r="Z464" s="17">
        <v>7.8852452635374808E-3</v>
      </c>
      <c r="AA464" s="17">
        <v>0</v>
      </c>
      <c r="AB464" s="17">
        <v>0</v>
      </c>
      <c r="AC464" s="17">
        <v>0</v>
      </c>
      <c r="AE464">
        <f t="array" ref="AE464">EXP(SUMPRODUCT(--B464:AC464,TRANSPOSE('Cost regression results'!$H$3:$H$30)))</f>
        <v>2413.0846479359739</v>
      </c>
    </row>
    <row r="465" spans="1:31" x14ac:dyDescent="0.3">
      <c r="A465">
        <v>464</v>
      </c>
      <c r="B465" s="17">
        <v>7.8346896179992402</v>
      </c>
      <c r="C465" s="17">
        <v>0</v>
      </c>
      <c r="D465" s="17">
        <v>0</v>
      </c>
      <c r="E465" s="17">
        <v>0.41297467523776799</v>
      </c>
      <c r="F465" s="17">
        <v>0.223339952216697</v>
      </c>
      <c r="G465" s="17">
        <v>1.2920650574318899</v>
      </c>
      <c r="H465" s="17">
        <v>0.21131988980226801</v>
      </c>
      <c r="I465" s="17">
        <v>-2.99027125247689E-2</v>
      </c>
      <c r="J465" s="17">
        <v>0.74286968283426102</v>
      </c>
      <c r="K465" s="17">
        <v>0.388474322342583</v>
      </c>
      <c r="L465" s="17">
        <v>0.39646202835338701</v>
      </c>
      <c r="M465" s="17">
        <v>0</v>
      </c>
      <c r="N465" s="17">
        <v>0</v>
      </c>
      <c r="O465" s="17">
        <v>0</v>
      </c>
      <c r="P465" s="17">
        <v>0.52237556337864699</v>
      </c>
      <c r="Q465" s="17">
        <v>0.26071526584003601</v>
      </c>
      <c r="R465" s="17">
        <v>0</v>
      </c>
      <c r="S465" s="17">
        <v>0</v>
      </c>
      <c r="T465" s="17">
        <v>0</v>
      </c>
      <c r="U465" s="17">
        <v>0</v>
      </c>
      <c r="V465" s="17">
        <v>9.1825103250319506E-2</v>
      </c>
      <c r="W465" s="17">
        <v>0.18863462240429901</v>
      </c>
      <c r="X465" s="17">
        <v>0</v>
      </c>
      <c r="Y465" s="17">
        <v>0</v>
      </c>
      <c r="Z465" s="17">
        <v>5.5618931120242198E-3</v>
      </c>
      <c r="AA465" s="17">
        <v>0</v>
      </c>
      <c r="AB465" s="17">
        <v>0</v>
      </c>
      <c r="AC465" s="17">
        <v>0</v>
      </c>
      <c r="AE465">
        <f t="array" ref="AE465">EXP(SUMPRODUCT(--B465:AC465,TRANSPOSE('Cost regression results'!$H$3:$H$30)))</f>
        <v>2516.932791171741</v>
      </c>
    </row>
    <row r="466" spans="1:31" x14ac:dyDescent="0.3">
      <c r="A466">
        <v>465</v>
      </c>
      <c r="B466" s="17">
        <v>7.8419634099278896</v>
      </c>
      <c r="C466" s="17">
        <v>0</v>
      </c>
      <c r="D466" s="17">
        <v>0</v>
      </c>
      <c r="E466" s="17">
        <v>0.33079779835967599</v>
      </c>
      <c r="F466" s="17">
        <v>0.40591993129790699</v>
      </c>
      <c r="G466" s="17">
        <v>1.28438189312189</v>
      </c>
      <c r="H466" s="17">
        <v>0.229887504632766</v>
      </c>
      <c r="I466" s="17">
        <v>-0.22136341388393799</v>
      </c>
      <c r="J466" s="17">
        <v>0.68431882064008798</v>
      </c>
      <c r="K466" s="17">
        <v>0.37545380644027698</v>
      </c>
      <c r="L466" s="17">
        <v>0.31383918648883802</v>
      </c>
      <c r="M466" s="17">
        <v>0</v>
      </c>
      <c r="N466" s="17">
        <v>0</v>
      </c>
      <c r="O466" s="17">
        <v>0</v>
      </c>
      <c r="P466" s="17">
        <v>0.16413350554335901</v>
      </c>
      <c r="Q466" s="17">
        <v>0.24699945078947899</v>
      </c>
      <c r="R466" s="17">
        <v>0</v>
      </c>
      <c r="S466" s="17">
        <v>0</v>
      </c>
      <c r="T466" s="17">
        <v>0</v>
      </c>
      <c r="U466" s="17">
        <v>0</v>
      </c>
      <c r="V466" s="17">
        <v>9.1742902432331894E-2</v>
      </c>
      <c r="W466" s="17">
        <v>0.1554057215628</v>
      </c>
      <c r="X466" s="17">
        <v>0</v>
      </c>
      <c r="Y466" s="17">
        <v>0</v>
      </c>
      <c r="Z466" s="17">
        <v>5.1898186787248503E-3</v>
      </c>
      <c r="AA466" s="17">
        <v>0</v>
      </c>
      <c r="AB466" s="17">
        <v>0</v>
      </c>
      <c r="AC466" s="17">
        <v>0</v>
      </c>
      <c r="AE466">
        <f t="array" ref="AE466">EXP(SUMPRODUCT(--B466:AC466,TRANSPOSE('Cost regression results'!$H$3:$H$30)))</f>
        <v>2535.9675934128668</v>
      </c>
    </row>
    <row r="467" spans="1:31" x14ac:dyDescent="0.3">
      <c r="A467">
        <v>466</v>
      </c>
      <c r="B467" s="17">
        <v>7.8674727683505301</v>
      </c>
      <c r="C467" s="17">
        <v>0</v>
      </c>
      <c r="D467" s="17">
        <v>0</v>
      </c>
      <c r="E467" s="17">
        <v>0.43514416353204199</v>
      </c>
      <c r="F467" s="17">
        <v>0.22302215250127799</v>
      </c>
      <c r="G467" s="17">
        <v>1.3751045225939</v>
      </c>
      <c r="H467" s="17">
        <v>0.25528735293287502</v>
      </c>
      <c r="I467" s="17">
        <v>-0.14740735876330499</v>
      </c>
      <c r="J467" s="17">
        <v>0.67461420151317397</v>
      </c>
      <c r="K467" s="17">
        <v>0.40292676768345098</v>
      </c>
      <c r="L467" s="17">
        <v>0.37316383386992102</v>
      </c>
      <c r="M467" s="17">
        <v>0</v>
      </c>
      <c r="N467" s="17">
        <v>0</v>
      </c>
      <c r="O467" s="17">
        <v>0</v>
      </c>
      <c r="P467" s="17">
        <v>0.51334062722754004</v>
      </c>
      <c r="Q467" s="17">
        <v>0.24799133046369101</v>
      </c>
      <c r="R467" s="17">
        <v>0</v>
      </c>
      <c r="S467" s="17">
        <v>0</v>
      </c>
      <c r="T467" s="17">
        <v>0</v>
      </c>
      <c r="U467" s="17">
        <v>0</v>
      </c>
      <c r="V467" s="17">
        <v>5.3505225026073397E-2</v>
      </c>
      <c r="W467" s="17">
        <v>0.14203939796068901</v>
      </c>
      <c r="X467" s="17">
        <v>0</v>
      </c>
      <c r="Y467" s="17">
        <v>0</v>
      </c>
      <c r="Z467" s="17">
        <v>6.51797005398918E-3</v>
      </c>
      <c r="AA467" s="17">
        <v>0</v>
      </c>
      <c r="AB467" s="17">
        <v>0</v>
      </c>
      <c r="AC467" s="17">
        <v>0</v>
      </c>
      <c r="AE467">
        <f t="array" ref="AE467">EXP(SUMPRODUCT(--B467:AC467,TRANSPOSE('Cost regression results'!$H$3:$H$30)))</f>
        <v>2599.0731750206755</v>
      </c>
    </row>
    <row r="468" spans="1:31" x14ac:dyDescent="0.3">
      <c r="A468">
        <v>467</v>
      </c>
      <c r="B468" s="17">
        <v>7.86079814041197</v>
      </c>
      <c r="C468" s="17">
        <v>0</v>
      </c>
      <c r="D468" s="17">
        <v>0</v>
      </c>
      <c r="E468" s="17">
        <v>0.33474941066251501</v>
      </c>
      <c r="F468" s="17">
        <v>0.469542283133278</v>
      </c>
      <c r="G468" s="17">
        <v>1.3913533342462201</v>
      </c>
      <c r="H468" s="17">
        <v>0.26906876630683801</v>
      </c>
      <c r="I468" s="17">
        <v>-0.35318110398470298</v>
      </c>
      <c r="J468" s="17">
        <v>0.71512407387990495</v>
      </c>
      <c r="K468" s="17">
        <v>0.405347359745591</v>
      </c>
      <c r="L468" s="17">
        <v>0.29503796205041599</v>
      </c>
      <c r="M468" s="17">
        <v>0</v>
      </c>
      <c r="N468" s="17">
        <v>0</v>
      </c>
      <c r="O468" s="17">
        <v>0</v>
      </c>
      <c r="P468" s="17">
        <v>0.36236736748956699</v>
      </c>
      <c r="Q468" s="17">
        <v>0.19518658893726101</v>
      </c>
      <c r="R468" s="17">
        <v>0</v>
      </c>
      <c r="S468" s="17">
        <v>0</v>
      </c>
      <c r="T468" s="17">
        <v>0</v>
      </c>
      <c r="U468" s="17">
        <v>0</v>
      </c>
      <c r="V468" s="17">
        <v>8.4581562541118496E-2</v>
      </c>
      <c r="W468" s="17">
        <v>0.272213494615481</v>
      </c>
      <c r="X468" s="17">
        <v>0</v>
      </c>
      <c r="Y468" s="17">
        <v>0</v>
      </c>
      <c r="Z468" s="17">
        <v>6.5812013907268997E-3</v>
      </c>
      <c r="AA468" s="17">
        <v>0</v>
      </c>
      <c r="AB468" s="17">
        <v>0</v>
      </c>
      <c r="AC468" s="17">
        <v>0</v>
      </c>
      <c r="AE468">
        <f t="array" ref="AE468">EXP(SUMPRODUCT(--B468:AC468,TRANSPOSE('Cost regression results'!$H$3:$H$30)))</f>
        <v>2581.6688230191135</v>
      </c>
    </row>
    <row r="469" spans="1:31" x14ac:dyDescent="0.3">
      <c r="A469">
        <v>468</v>
      </c>
      <c r="B469" s="17">
        <v>7.8410977245437197</v>
      </c>
      <c r="C469" s="17">
        <v>0</v>
      </c>
      <c r="D469" s="17">
        <v>0</v>
      </c>
      <c r="E469" s="17">
        <v>0.30035900048278102</v>
      </c>
      <c r="F469" s="17">
        <v>0.354460817535798</v>
      </c>
      <c r="G469" s="17">
        <v>1.41307563413327</v>
      </c>
      <c r="H469" s="17">
        <v>0.25866067733648501</v>
      </c>
      <c r="I469" s="17">
        <v>-0.16359729282778701</v>
      </c>
      <c r="J469" s="17">
        <v>0.74463505787974604</v>
      </c>
      <c r="K469" s="17">
        <v>0.35987332148946399</v>
      </c>
      <c r="L469" s="17">
        <v>0.24420212494285401</v>
      </c>
      <c r="M469" s="17">
        <v>0</v>
      </c>
      <c r="N469" s="17">
        <v>0</v>
      </c>
      <c r="O469" s="17">
        <v>0</v>
      </c>
      <c r="P469" s="17">
        <v>0.26815030214226299</v>
      </c>
      <c r="Q469" s="17">
        <v>0.22463388327515099</v>
      </c>
      <c r="R469" s="17">
        <v>0</v>
      </c>
      <c r="S469" s="17">
        <v>0</v>
      </c>
      <c r="T469" s="17">
        <v>0</v>
      </c>
      <c r="U469" s="17">
        <v>0</v>
      </c>
      <c r="V469" s="17">
        <v>7.1804394977946703E-2</v>
      </c>
      <c r="W469" s="17">
        <v>0.108301505109633</v>
      </c>
      <c r="X469" s="17">
        <v>0</v>
      </c>
      <c r="Y469" s="17">
        <v>0</v>
      </c>
      <c r="Z469" s="17">
        <v>9.0702343213621504E-3</v>
      </c>
      <c r="AA469" s="17">
        <v>0</v>
      </c>
      <c r="AB469" s="17">
        <v>0</v>
      </c>
      <c r="AC469" s="17">
        <v>0</v>
      </c>
      <c r="AE469">
        <f t="array" ref="AE469">EXP(SUMPRODUCT(--B469:AC469,TRANSPOSE('Cost regression results'!$H$3:$H$30)))</f>
        <v>2526.9000670369855</v>
      </c>
    </row>
    <row r="470" spans="1:31" x14ac:dyDescent="0.3">
      <c r="A470">
        <v>469</v>
      </c>
      <c r="B470" s="17">
        <v>7.8635407766927496</v>
      </c>
      <c r="C470" s="17">
        <v>0</v>
      </c>
      <c r="D470" s="17">
        <v>0</v>
      </c>
      <c r="E470" s="17">
        <v>0.461383171199376</v>
      </c>
      <c r="F470" s="17">
        <v>0.33682484835349602</v>
      </c>
      <c r="G470" s="17">
        <v>1.39983790615401</v>
      </c>
      <c r="H470" s="17">
        <v>0.15529866474151499</v>
      </c>
      <c r="I470" s="17">
        <v>-0.18385778771578501</v>
      </c>
      <c r="J470" s="17">
        <v>0.67223961558968204</v>
      </c>
      <c r="K470" s="17">
        <v>0.278995794594045</v>
      </c>
      <c r="L470" s="17">
        <v>0.319394279555618</v>
      </c>
      <c r="M470" s="17">
        <v>0</v>
      </c>
      <c r="N470" s="17">
        <v>0</v>
      </c>
      <c r="O470" s="17">
        <v>0</v>
      </c>
      <c r="P470" s="17">
        <v>0.198923530484343</v>
      </c>
      <c r="Q470" s="17">
        <v>0.21831698660749499</v>
      </c>
      <c r="R470" s="17">
        <v>0</v>
      </c>
      <c r="S470" s="17">
        <v>0</v>
      </c>
      <c r="T470" s="17">
        <v>0</v>
      </c>
      <c r="U470" s="17">
        <v>0</v>
      </c>
      <c r="V470" s="17">
        <v>6.51885346452305E-2</v>
      </c>
      <c r="W470" s="17">
        <v>0.261207214675097</v>
      </c>
      <c r="X470" s="17">
        <v>0</v>
      </c>
      <c r="Y470" s="17">
        <v>0</v>
      </c>
      <c r="Z470" s="17">
        <v>5.2240408277853603E-3</v>
      </c>
      <c r="AA470" s="17">
        <v>0</v>
      </c>
      <c r="AB470" s="17">
        <v>0</v>
      </c>
      <c r="AC470" s="17">
        <v>0</v>
      </c>
      <c r="AE470">
        <f t="array" ref="AE470">EXP(SUMPRODUCT(--B470:AC470,TRANSPOSE('Cost regression results'!$H$3:$H$30)))</f>
        <v>2591.2196420342602</v>
      </c>
    </row>
    <row r="471" spans="1:31" x14ac:dyDescent="0.3">
      <c r="A471">
        <v>470</v>
      </c>
      <c r="B471" s="17">
        <v>7.8243801826888904</v>
      </c>
      <c r="C471" s="17">
        <v>0</v>
      </c>
      <c r="D471" s="17">
        <v>0</v>
      </c>
      <c r="E471" s="17">
        <v>0.30286571740100698</v>
      </c>
      <c r="F471" s="17">
        <v>0.39299497390973398</v>
      </c>
      <c r="G471" s="17">
        <v>1.3037317047283901</v>
      </c>
      <c r="H471" s="17">
        <v>0.22835556501184601</v>
      </c>
      <c r="I471" s="17">
        <v>-0.22210033912893701</v>
      </c>
      <c r="J471" s="17">
        <v>0.69252382563654302</v>
      </c>
      <c r="K471" s="17">
        <v>0.43512674808362201</v>
      </c>
      <c r="L471" s="17">
        <v>0.292720618945295</v>
      </c>
      <c r="M471" s="17">
        <v>0</v>
      </c>
      <c r="N471" s="17">
        <v>0</v>
      </c>
      <c r="O471" s="17">
        <v>0</v>
      </c>
      <c r="P471" s="17">
        <v>0.28430925895965198</v>
      </c>
      <c r="Q471" s="17">
        <v>0.25770778181561699</v>
      </c>
      <c r="R471" s="17">
        <v>0</v>
      </c>
      <c r="S471" s="17">
        <v>0</v>
      </c>
      <c r="T471" s="17">
        <v>0</v>
      </c>
      <c r="U471" s="17">
        <v>0</v>
      </c>
      <c r="V471" s="17">
        <v>0.11078271886811</v>
      </c>
      <c r="W471" s="17">
        <v>0.19671867495017401</v>
      </c>
      <c r="X471" s="17">
        <v>0</v>
      </c>
      <c r="Y471" s="17">
        <v>0</v>
      </c>
      <c r="Z471" s="17">
        <v>5.26541643886179E-3</v>
      </c>
      <c r="AA471" s="17">
        <v>0</v>
      </c>
      <c r="AB471" s="17">
        <v>0</v>
      </c>
      <c r="AC471" s="17">
        <v>0</v>
      </c>
      <c r="AE471">
        <f t="array" ref="AE471">EXP(SUMPRODUCT(--B471:AC471,TRANSPOSE('Cost regression results'!$H$3:$H$30)))</f>
        <v>2491.6349768322066</v>
      </c>
    </row>
    <row r="472" spans="1:31" x14ac:dyDescent="0.3">
      <c r="A472">
        <v>471</v>
      </c>
      <c r="B472" s="17">
        <v>7.8249228749844004</v>
      </c>
      <c r="C472" s="17">
        <v>0</v>
      </c>
      <c r="D472" s="17">
        <v>0</v>
      </c>
      <c r="E472" s="17">
        <v>0.34260421175349198</v>
      </c>
      <c r="F472" s="17">
        <v>0.398281666348557</v>
      </c>
      <c r="G472" s="17">
        <v>1.38344670347333</v>
      </c>
      <c r="H472" s="17">
        <v>0.194995573525894</v>
      </c>
      <c r="I472" s="17">
        <v>-0.22336896063957801</v>
      </c>
      <c r="J472" s="17">
        <v>0.70994380454257799</v>
      </c>
      <c r="K472" s="17">
        <v>0.39017139897246</v>
      </c>
      <c r="L472" s="17">
        <v>0.3541549108489</v>
      </c>
      <c r="M472" s="17">
        <v>0</v>
      </c>
      <c r="N472" s="17">
        <v>0</v>
      </c>
      <c r="O472" s="17">
        <v>0</v>
      </c>
      <c r="P472" s="17">
        <v>0.29017971847712598</v>
      </c>
      <c r="Q472" s="17">
        <v>0.222559123002918</v>
      </c>
      <c r="R472" s="17">
        <v>0</v>
      </c>
      <c r="S472" s="17">
        <v>0</v>
      </c>
      <c r="T472" s="17">
        <v>0</v>
      </c>
      <c r="U472" s="17">
        <v>0</v>
      </c>
      <c r="V472" s="17">
        <v>0.104846465106568</v>
      </c>
      <c r="W472" s="17">
        <v>0.19901278549601401</v>
      </c>
      <c r="X472" s="17">
        <v>0</v>
      </c>
      <c r="Y472" s="17">
        <v>0</v>
      </c>
      <c r="Z472" s="17">
        <v>5.9122073072639097E-3</v>
      </c>
      <c r="AA472" s="17">
        <v>0</v>
      </c>
      <c r="AB472" s="17">
        <v>0</v>
      </c>
      <c r="AC472" s="17">
        <v>0</v>
      </c>
      <c r="AE472">
        <f t="array" ref="AE472">EXP(SUMPRODUCT(--B472:AC472,TRANSPOSE('Cost regression results'!$H$3:$H$30)))</f>
        <v>2491.8590812897505</v>
      </c>
    </row>
    <row r="473" spans="1:31" x14ac:dyDescent="0.3">
      <c r="A473">
        <v>472</v>
      </c>
      <c r="B473" s="17">
        <v>7.8481917204623404</v>
      </c>
      <c r="C473" s="17">
        <v>0</v>
      </c>
      <c r="D473" s="17">
        <v>0</v>
      </c>
      <c r="E473" s="17">
        <v>0.243357669295622</v>
      </c>
      <c r="F473" s="17">
        <v>0.40454455654014398</v>
      </c>
      <c r="G473" s="17">
        <v>1.44835978752474</v>
      </c>
      <c r="H473" s="17">
        <v>0.223468301965044</v>
      </c>
      <c r="I473" s="17">
        <v>-0.31118402237328702</v>
      </c>
      <c r="J473" s="17">
        <v>0.70454378041403398</v>
      </c>
      <c r="K473" s="17">
        <v>0.30610113795017302</v>
      </c>
      <c r="L473" s="17">
        <v>0.45872481967829498</v>
      </c>
      <c r="M473" s="17">
        <v>0</v>
      </c>
      <c r="N473" s="17">
        <v>0</v>
      </c>
      <c r="O473" s="17">
        <v>0</v>
      </c>
      <c r="P473" s="17">
        <v>0.270656818288594</v>
      </c>
      <c r="Q473" s="17">
        <v>0.28317300475370999</v>
      </c>
      <c r="R473" s="17">
        <v>0</v>
      </c>
      <c r="S473" s="17">
        <v>0</v>
      </c>
      <c r="T473" s="17">
        <v>0</v>
      </c>
      <c r="U473" s="17">
        <v>0</v>
      </c>
      <c r="V473" s="17">
        <v>8.2234058746046307E-2</v>
      </c>
      <c r="W473" s="17">
        <v>0.192924611428481</v>
      </c>
      <c r="X473" s="17">
        <v>0</v>
      </c>
      <c r="Y473" s="17">
        <v>0</v>
      </c>
      <c r="Z473" s="17">
        <v>7.0536679978425798E-3</v>
      </c>
      <c r="AA473" s="17">
        <v>0</v>
      </c>
      <c r="AB473" s="17">
        <v>0</v>
      </c>
      <c r="AC473" s="17">
        <v>0</v>
      </c>
      <c r="AE473">
        <f t="array" ref="AE473">EXP(SUMPRODUCT(--B473:AC473,TRANSPOSE('Cost regression results'!$H$3:$H$30)))</f>
        <v>2548.4845130260037</v>
      </c>
    </row>
    <row r="474" spans="1:31" x14ac:dyDescent="0.3">
      <c r="A474">
        <v>473</v>
      </c>
      <c r="B474" s="17">
        <v>7.8182084302571901</v>
      </c>
      <c r="C474" s="17">
        <v>0</v>
      </c>
      <c r="D474" s="17">
        <v>0</v>
      </c>
      <c r="E474" s="17">
        <v>0.42319131201283799</v>
      </c>
      <c r="F474" s="17">
        <v>0.358945469460345</v>
      </c>
      <c r="G474" s="17">
        <v>1.3075312547477</v>
      </c>
      <c r="H474" s="17">
        <v>0.22568114247020599</v>
      </c>
      <c r="I474" s="17">
        <v>-0.184752231478754</v>
      </c>
      <c r="J474" s="17">
        <v>0.73819759588512701</v>
      </c>
      <c r="K474" s="17">
        <v>0.30079609917816102</v>
      </c>
      <c r="L474" s="17">
        <v>0.39183261919893098</v>
      </c>
      <c r="M474" s="17">
        <v>0</v>
      </c>
      <c r="N474" s="17">
        <v>0</v>
      </c>
      <c r="O474" s="17">
        <v>0</v>
      </c>
      <c r="P474" s="17">
        <v>0.29460237726593402</v>
      </c>
      <c r="Q474" s="17">
        <v>0.197268843128415</v>
      </c>
      <c r="R474" s="17">
        <v>0</v>
      </c>
      <c r="S474" s="17">
        <v>0</v>
      </c>
      <c r="T474" s="17">
        <v>0</v>
      </c>
      <c r="U474" s="17">
        <v>0</v>
      </c>
      <c r="V474" s="17">
        <v>0.11837641995557401</v>
      </c>
      <c r="W474" s="17">
        <v>0.13245753485282799</v>
      </c>
      <c r="X474" s="17">
        <v>0</v>
      </c>
      <c r="Y474" s="17">
        <v>0</v>
      </c>
      <c r="Z474" s="17">
        <v>8.9840093783808694E-3</v>
      </c>
      <c r="AA474" s="17">
        <v>0</v>
      </c>
      <c r="AB474" s="17">
        <v>0</v>
      </c>
      <c r="AC474" s="17">
        <v>0</v>
      </c>
      <c r="AE474">
        <f t="array" ref="AE474">EXP(SUMPRODUCT(--B474:AC474,TRANSPOSE('Cost regression results'!$H$3:$H$30)))</f>
        <v>2469.867102928999</v>
      </c>
    </row>
    <row r="475" spans="1:31" x14ac:dyDescent="0.3">
      <c r="A475">
        <v>474</v>
      </c>
      <c r="B475" s="17">
        <v>7.8663220188425802</v>
      </c>
      <c r="C475" s="17">
        <v>0</v>
      </c>
      <c r="D475" s="17">
        <v>0</v>
      </c>
      <c r="E475" s="17">
        <v>0.30509942155143499</v>
      </c>
      <c r="F475" s="17">
        <v>0.39554303605880903</v>
      </c>
      <c r="G475" s="17">
        <v>1.37313282001549</v>
      </c>
      <c r="H475" s="17">
        <v>0.23565247464186301</v>
      </c>
      <c r="I475" s="17">
        <v>-0.29532878978666399</v>
      </c>
      <c r="J475" s="17">
        <v>0.80176874189093095</v>
      </c>
      <c r="K475" s="17">
        <v>0.425139319480415</v>
      </c>
      <c r="L475" s="17">
        <v>0.30896819418698701</v>
      </c>
      <c r="M475" s="17">
        <v>0</v>
      </c>
      <c r="N475" s="17">
        <v>0</v>
      </c>
      <c r="O475" s="17">
        <v>0</v>
      </c>
      <c r="P475" s="17">
        <v>0.27905039137995802</v>
      </c>
      <c r="Q475" s="17">
        <v>0.248241054377696</v>
      </c>
      <c r="R475" s="17">
        <v>0</v>
      </c>
      <c r="S475" s="17">
        <v>0</v>
      </c>
      <c r="T475" s="17">
        <v>0</v>
      </c>
      <c r="U475" s="17">
        <v>0</v>
      </c>
      <c r="V475" s="17">
        <v>5.0248549653750398E-2</v>
      </c>
      <c r="W475" s="17">
        <v>7.8458976073623302E-2</v>
      </c>
      <c r="X475" s="17">
        <v>0</v>
      </c>
      <c r="Y475" s="17">
        <v>0</v>
      </c>
      <c r="Z475" s="17">
        <v>5.1958420343409398E-3</v>
      </c>
      <c r="AA475" s="17">
        <v>0</v>
      </c>
      <c r="AB475" s="17">
        <v>0</v>
      </c>
      <c r="AC475" s="17">
        <v>0</v>
      </c>
      <c r="AE475">
        <f t="array" ref="AE475">EXP(SUMPRODUCT(--B475:AC475,TRANSPOSE('Cost regression results'!$H$3:$H$30)))</f>
        <v>2598.4877740084248</v>
      </c>
    </row>
    <row r="476" spans="1:31" x14ac:dyDescent="0.3">
      <c r="A476">
        <v>475</v>
      </c>
      <c r="B476" s="17">
        <v>7.7748101902072202</v>
      </c>
      <c r="C476" s="17">
        <v>0</v>
      </c>
      <c r="D476" s="17">
        <v>0</v>
      </c>
      <c r="E476" s="17">
        <v>0.36111657947794001</v>
      </c>
      <c r="F476" s="17">
        <v>0.421435661480346</v>
      </c>
      <c r="G476" s="17">
        <v>1.4138932021259101</v>
      </c>
      <c r="H476" s="17">
        <v>0.28347542117812902</v>
      </c>
      <c r="I476" s="17">
        <v>-0.26546576725461202</v>
      </c>
      <c r="J476" s="17">
        <v>0.714623154346823</v>
      </c>
      <c r="K476" s="17">
        <v>0.33988021458421902</v>
      </c>
      <c r="L476" s="17">
        <v>0.39218657657776501</v>
      </c>
      <c r="M476" s="17">
        <v>0</v>
      </c>
      <c r="N476" s="17">
        <v>0</v>
      </c>
      <c r="O476" s="17">
        <v>0</v>
      </c>
      <c r="P476" s="17">
        <v>0.159302282125283</v>
      </c>
      <c r="Q476" s="17">
        <v>0.27473079910124598</v>
      </c>
      <c r="R476" s="17">
        <v>0</v>
      </c>
      <c r="S476" s="17">
        <v>0</v>
      </c>
      <c r="T476" s="17">
        <v>0</v>
      </c>
      <c r="U476" s="17">
        <v>0</v>
      </c>
      <c r="V476" s="17">
        <v>0.109942787835422</v>
      </c>
      <c r="W476" s="17">
        <v>0.29930558590705703</v>
      </c>
      <c r="X476" s="17">
        <v>0</v>
      </c>
      <c r="Y476" s="17">
        <v>0</v>
      </c>
      <c r="Z476" s="17">
        <v>7.3477721935854296E-3</v>
      </c>
      <c r="AA476" s="17">
        <v>0</v>
      </c>
      <c r="AB476" s="17">
        <v>0</v>
      </c>
      <c r="AC476" s="17">
        <v>0</v>
      </c>
      <c r="AE476">
        <f t="array" ref="AE476">EXP(SUMPRODUCT(--B476:AC476,TRANSPOSE('Cost regression results'!$H$3:$H$30)))</f>
        <v>2367.6821260225693</v>
      </c>
    </row>
    <row r="477" spans="1:31" x14ac:dyDescent="0.3">
      <c r="A477">
        <v>476</v>
      </c>
      <c r="B477" s="17">
        <v>7.8349923547712201</v>
      </c>
      <c r="C477" s="17">
        <v>0</v>
      </c>
      <c r="D477" s="17">
        <v>0</v>
      </c>
      <c r="E477" s="17">
        <v>0.28740970971284102</v>
      </c>
      <c r="F477" s="17">
        <v>0.34830775127834701</v>
      </c>
      <c r="G477" s="17">
        <v>1.30803245040479</v>
      </c>
      <c r="H477" s="17">
        <v>0.26273351716729099</v>
      </c>
      <c r="I477" s="17">
        <v>-0.20971230239157901</v>
      </c>
      <c r="J477" s="17">
        <v>0.71028626697241204</v>
      </c>
      <c r="K477" s="17">
        <v>0.29554122823179202</v>
      </c>
      <c r="L477" s="17">
        <v>0.33029906639154</v>
      </c>
      <c r="M477" s="17">
        <v>0</v>
      </c>
      <c r="N477" s="17">
        <v>0</v>
      </c>
      <c r="O477" s="17">
        <v>0</v>
      </c>
      <c r="P477" s="17">
        <v>0.468464715339524</v>
      </c>
      <c r="Q477" s="17">
        <v>0.2944216034189</v>
      </c>
      <c r="R477" s="17">
        <v>0</v>
      </c>
      <c r="S477" s="17">
        <v>0</v>
      </c>
      <c r="T477" s="17">
        <v>0</v>
      </c>
      <c r="U477" s="17">
        <v>0</v>
      </c>
      <c r="V477" s="17">
        <v>6.9181989382994594E-2</v>
      </c>
      <c r="W477" s="17">
        <v>0.23703989293528199</v>
      </c>
      <c r="X477" s="17">
        <v>0</v>
      </c>
      <c r="Y477" s="17">
        <v>0</v>
      </c>
      <c r="Z477" s="17">
        <v>6.1000692990734497E-3</v>
      </c>
      <c r="AA477" s="17">
        <v>0</v>
      </c>
      <c r="AB477" s="17">
        <v>0</v>
      </c>
      <c r="AC477" s="17">
        <v>0</v>
      </c>
      <c r="AE477">
        <f t="array" ref="AE477">EXP(SUMPRODUCT(--B477:AC477,TRANSPOSE('Cost regression results'!$H$3:$H$30)))</f>
        <v>2516.7465788640925</v>
      </c>
    </row>
    <row r="478" spans="1:31" x14ac:dyDescent="0.3">
      <c r="A478">
        <v>477</v>
      </c>
      <c r="B478" s="17">
        <v>7.8261553873782796</v>
      </c>
      <c r="C478" s="17">
        <v>0</v>
      </c>
      <c r="D478" s="17">
        <v>0</v>
      </c>
      <c r="E478" s="17">
        <v>0.30366904888858998</v>
      </c>
      <c r="F478" s="17">
        <v>0.36672798093436998</v>
      </c>
      <c r="G478" s="17">
        <v>1.38988386051741</v>
      </c>
      <c r="H478" s="17">
        <v>0.25376286291658001</v>
      </c>
      <c r="I478" s="17">
        <v>-0.28644313600043197</v>
      </c>
      <c r="J478" s="17">
        <v>0.753438229047112</v>
      </c>
      <c r="K478" s="17">
        <v>0.348364192849619</v>
      </c>
      <c r="L478" s="17">
        <v>0.27539062828847399</v>
      </c>
      <c r="M478" s="17">
        <v>0</v>
      </c>
      <c r="N478" s="17">
        <v>0</v>
      </c>
      <c r="O478" s="17">
        <v>0</v>
      </c>
      <c r="P478" s="17">
        <v>0.55862604540580196</v>
      </c>
      <c r="Q478" s="17">
        <v>0.22488985884847501</v>
      </c>
      <c r="R478" s="17">
        <v>0</v>
      </c>
      <c r="S478" s="17">
        <v>0</v>
      </c>
      <c r="T478" s="17">
        <v>0</v>
      </c>
      <c r="U478" s="17">
        <v>0</v>
      </c>
      <c r="V478" s="17">
        <v>0.11888824858866801</v>
      </c>
      <c r="W478" s="17">
        <v>0.25238227191625301</v>
      </c>
      <c r="X478" s="17">
        <v>0</v>
      </c>
      <c r="Y478" s="17">
        <v>0</v>
      </c>
      <c r="Z478" s="17">
        <v>5.7142048440619398E-3</v>
      </c>
      <c r="AA478" s="17">
        <v>0</v>
      </c>
      <c r="AB478" s="17">
        <v>0</v>
      </c>
      <c r="AC478" s="17">
        <v>0</v>
      </c>
      <c r="AE478">
        <f t="array" ref="AE478">EXP(SUMPRODUCT(--B478:AC478,TRANSPOSE('Cost regression results'!$H$3:$H$30)))</f>
        <v>2495.2780478174877</v>
      </c>
    </row>
    <row r="479" spans="1:31" x14ac:dyDescent="0.3">
      <c r="A479">
        <v>478</v>
      </c>
      <c r="B479" s="17">
        <v>7.8201408373240104</v>
      </c>
      <c r="C479" s="17">
        <v>0</v>
      </c>
      <c r="D479" s="17">
        <v>0</v>
      </c>
      <c r="E479" s="17">
        <v>0.35608121620338401</v>
      </c>
      <c r="F479" s="17">
        <v>0.45126445792833098</v>
      </c>
      <c r="G479" s="17">
        <v>1.4087081300948601</v>
      </c>
      <c r="H479" s="17">
        <v>0.28761223558314603</v>
      </c>
      <c r="I479" s="17">
        <v>-0.39399221364451797</v>
      </c>
      <c r="J479" s="17">
        <v>0.71148669119206398</v>
      </c>
      <c r="K479" s="17">
        <v>0.379681700679742</v>
      </c>
      <c r="L479" s="17">
        <v>0.365956143486178</v>
      </c>
      <c r="M479" s="17">
        <v>0</v>
      </c>
      <c r="N479" s="17">
        <v>0</v>
      </c>
      <c r="O479" s="17">
        <v>0</v>
      </c>
      <c r="P479" s="17">
        <v>0.35124889289136502</v>
      </c>
      <c r="Q479" s="17">
        <v>0.318362875476143</v>
      </c>
      <c r="R479" s="17">
        <v>0</v>
      </c>
      <c r="S479" s="17">
        <v>0</v>
      </c>
      <c r="T479" s="17">
        <v>0</v>
      </c>
      <c r="U479" s="17">
        <v>0</v>
      </c>
      <c r="V479" s="17">
        <v>6.3904920679263094E-2</v>
      </c>
      <c r="W479" s="17">
        <v>0.18956119822487399</v>
      </c>
      <c r="X479" s="17">
        <v>0</v>
      </c>
      <c r="Y479" s="17">
        <v>0</v>
      </c>
      <c r="Z479" s="17">
        <v>8.8769648192170408E-3</v>
      </c>
      <c r="AA479" s="17">
        <v>0</v>
      </c>
      <c r="AB479" s="17">
        <v>0</v>
      </c>
      <c r="AC479" s="17">
        <v>0</v>
      </c>
      <c r="AE479">
        <f t="array" ref="AE479">EXP(SUMPRODUCT(--B479:AC479,TRANSPOSE('Cost regression results'!$H$3:$H$30)))</f>
        <v>2474.8299410384279</v>
      </c>
    </row>
    <row r="480" spans="1:31" x14ac:dyDescent="0.3">
      <c r="A480">
        <v>479</v>
      </c>
      <c r="B480" s="17">
        <v>7.8394218427883304</v>
      </c>
      <c r="C480" s="17">
        <v>0</v>
      </c>
      <c r="D480" s="17">
        <v>0</v>
      </c>
      <c r="E480" s="17">
        <v>0.37851110060883097</v>
      </c>
      <c r="F480" s="17">
        <v>0.250740025173051</v>
      </c>
      <c r="G480" s="17">
        <v>1.35017556825313</v>
      </c>
      <c r="H480" s="17">
        <v>0.22311680937168801</v>
      </c>
      <c r="I480" s="17">
        <v>-0.126390816244457</v>
      </c>
      <c r="J480" s="17">
        <v>0.71515138758458896</v>
      </c>
      <c r="K480" s="17">
        <v>0.35579706154781399</v>
      </c>
      <c r="L480" s="17">
        <v>0.35312002191436298</v>
      </c>
      <c r="M480" s="17">
        <v>0</v>
      </c>
      <c r="N480" s="17">
        <v>0</v>
      </c>
      <c r="O480" s="17">
        <v>0</v>
      </c>
      <c r="P480" s="17">
        <v>0.43035396616219102</v>
      </c>
      <c r="Q480" s="17">
        <v>0.256262079761437</v>
      </c>
      <c r="R480" s="17">
        <v>0</v>
      </c>
      <c r="S480" s="17">
        <v>0</v>
      </c>
      <c r="T480" s="17">
        <v>0</v>
      </c>
      <c r="U480" s="17">
        <v>0</v>
      </c>
      <c r="V480" s="17">
        <v>8.1632795031157501E-2</v>
      </c>
      <c r="W480" s="17">
        <v>0.229408778091367</v>
      </c>
      <c r="X480" s="17">
        <v>0</v>
      </c>
      <c r="Y480" s="17">
        <v>0</v>
      </c>
      <c r="Z480" s="17">
        <v>6.1995959570723298E-3</v>
      </c>
      <c r="AA480" s="17">
        <v>0</v>
      </c>
      <c r="AB480" s="17">
        <v>0</v>
      </c>
      <c r="AC480" s="17">
        <v>0</v>
      </c>
      <c r="AE480">
        <f t="array" ref="AE480">EXP(SUMPRODUCT(--B480:AC480,TRANSPOSE('Cost regression results'!$H$3:$H$30)))</f>
        <v>2527.743093303814</v>
      </c>
    </row>
    <row r="481" spans="1:31" x14ac:dyDescent="0.3">
      <c r="A481">
        <v>480</v>
      </c>
      <c r="B481" s="17">
        <v>7.8193512826715201</v>
      </c>
      <c r="C481" s="17">
        <v>0</v>
      </c>
      <c r="D481" s="17">
        <v>0</v>
      </c>
      <c r="E481" s="17">
        <v>0.437073561124184</v>
      </c>
      <c r="F481" s="17">
        <v>0.31573307490474301</v>
      </c>
      <c r="G481" s="17">
        <v>1.35068869022934</v>
      </c>
      <c r="H481" s="17">
        <v>0.244652214340526</v>
      </c>
      <c r="I481" s="17">
        <v>-0.144080616586168</v>
      </c>
      <c r="J481" s="17">
        <v>0.69341967330364995</v>
      </c>
      <c r="K481" s="17">
        <v>0.344529170284047</v>
      </c>
      <c r="L481" s="17">
        <v>0.34168383960735499</v>
      </c>
      <c r="M481" s="17">
        <v>0</v>
      </c>
      <c r="N481" s="17">
        <v>0</v>
      </c>
      <c r="O481" s="17">
        <v>0</v>
      </c>
      <c r="P481" s="17">
        <v>0.16919548603717999</v>
      </c>
      <c r="Q481" s="17">
        <v>0.22989616638138699</v>
      </c>
      <c r="R481" s="17">
        <v>0</v>
      </c>
      <c r="S481" s="17">
        <v>0</v>
      </c>
      <c r="T481" s="17">
        <v>0</v>
      </c>
      <c r="U481" s="17">
        <v>0</v>
      </c>
      <c r="V481" s="17">
        <v>8.0094944995065503E-2</v>
      </c>
      <c r="W481" s="17">
        <v>0.20136226239143001</v>
      </c>
      <c r="X481" s="17">
        <v>0</v>
      </c>
      <c r="Y481" s="17">
        <v>0</v>
      </c>
      <c r="Z481" s="17">
        <v>7.78284890666047E-3</v>
      </c>
      <c r="AA481" s="17">
        <v>0</v>
      </c>
      <c r="AB481" s="17">
        <v>0</v>
      </c>
      <c r="AC481" s="17">
        <v>0</v>
      </c>
      <c r="AE481">
        <f t="array" ref="AE481">EXP(SUMPRODUCT(--B481:AC481,TRANSPOSE('Cost regression results'!$H$3:$H$30)))</f>
        <v>2474.7713538113981</v>
      </c>
    </row>
    <row r="482" spans="1:31" x14ac:dyDescent="0.3">
      <c r="A482">
        <v>481</v>
      </c>
      <c r="B482" s="17">
        <v>7.88645392501257</v>
      </c>
      <c r="C482" s="17">
        <v>0</v>
      </c>
      <c r="D482" s="17">
        <v>0</v>
      </c>
      <c r="E482" s="17">
        <v>0.46856449939342398</v>
      </c>
      <c r="F482" s="17">
        <v>0.25572415553222</v>
      </c>
      <c r="G482" s="17">
        <v>1.30624929960733</v>
      </c>
      <c r="H482" s="17">
        <v>0.21677282428141001</v>
      </c>
      <c r="I482" s="17">
        <v>-0.109742742728548</v>
      </c>
      <c r="J482" s="17">
        <v>0.665926428023633</v>
      </c>
      <c r="K482" s="17">
        <v>0.35247661207738501</v>
      </c>
      <c r="L482" s="17">
        <v>0.34776665800307099</v>
      </c>
      <c r="M482" s="17">
        <v>0</v>
      </c>
      <c r="N482" s="17">
        <v>0</v>
      </c>
      <c r="O482" s="17">
        <v>0</v>
      </c>
      <c r="P482" s="17">
        <v>0.15114084389594201</v>
      </c>
      <c r="Q482" s="17">
        <v>0.239279939255922</v>
      </c>
      <c r="R482" s="17">
        <v>0</v>
      </c>
      <c r="S482" s="17">
        <v>0</v>
      </c>
      <c r="T482" s="17">
        <v>0</v>
      </c>
      <c r="U482" s="17">
        <v>0</v>
      </c>
      <c r="V482" s="17">
        <v>5.4793203458946699E-2</v>
      </c>
      <c r="W482" s="17">
        <v>0.240517001130892</v>
      </c>
      <c r="X482" s="17">
        <v>0</v>
      </c>
      <c r="Y482" s="17">
        <v>0</v>
      </c>
      <c r="Z482" s="17">
        <v>2.30928475083076E-3</v>
      </c>
      <c r="AA482" s="17">
        <v>0</v>
      </c>
      <c r="AB482" s="17">
        <v>0</v>
      </c>
      <c r="AC482" s="17">
        <v>0</v>
      </c>
      <c r="AE482">
        <f t="array" ref="AE482">EXP(SUMPRODUCT(--B482:AC482,TRANSPOSE('Cost regression results'!$H$3:$H$30)))</f>
        <v>2656.6930808945049</v>
      </c>
    </row>
    <row r="483" spans="1:31" x14ac:dyDescent="0.3">
      <c r="A483">
        <v>482</v>
      </c>
      <c r="B483" s="17">
        <v>7.8647232149481603</v>
      </c>
      <c r="C483" s="17">
        <v>0</v>
      </c>
      <c r="D483" s="17">
        <v>0</v>
      </c>
      <c r="E483" s="17">
        <v>0.34793084507595701</v>
      </c>
      <c r="F483" s="17">
        <v>0.39234186747807698</v>
      </c>
      <c r="G483" s="17">
        <v>1.2747352974092301</v>
      </c>
      <c r="H483" s="17">
        <v>0.18414584965408501</v>
      </c>
      <c r="I483" s="17">
        <v>-0.14808926203347</v>
      </c>
      <c r="J483" s="17">
        <v>0.72293352391580601</v>
      </c>
      <c r="K483" s="17">
        <v>0.30806568914527299</v>
      </c>
      <c r="L483" s="17">
        <v>0.27652623840847701</v>
      </c>
      <c r="M483" s="17">
        <v>0</v>
      </c>
      <c r="N483" s="17">
        <v>0</v>
      </c>
      <c r="O483" s="17">
        <v>0</v>
      </c>
      <c r="P483" s="17">
        <v>0.22420463518419001</v>
      </c>
      <c r="Q483" s="17">
        <v>0.32540188960459299</v>
      </c>
      <c r="R483" s="17">
        <v>0</v>
      </c>
      <c r="S483" s="17">
        <v>0</v>
      </c>
      <c r="T483" s="17">
        <v>0</v>
      </c>
      <c r="U483" s="17">
        <v>0</v>
      </c>
      <c r="V483" s="17">
        <v>3.7898154801616298E-2</v>
      </c>
      <c r="W483" s="17">
        <v>0.15543807313239799</v>
      </c>
      <c r="X483" s="17">
        <v>0</v>
      </c>
      <c r="Y483" s="17">
        <v>0</v>
      </c>
      <c r="Z483" s="17">
        <v>4.8753752418138696E-3</v>
      </c>
      <c r="AA483" s="17">
        <v>0</v>
      </c>
      <c r="AB483" s="17">
        <v>0</v>
      </c>
      <c r="AC483" s="17">
        <v>0</v>
      </c>
      <c r="AE483">
        <f t="array" ref="AE483">EXP(SUMPRODUCT(--B483:AC483,TRANSPOSE('Cost regression results'!$H$3:$H$30)))</f>
        <v>2594.9186653564047</v>
      </c>
    </row>
    <row r="484" spans="1:31" x14ac:dyDescent="0.3">
      <c r="A484">
        <v>483</v>
      </c>
      <c r="B484" s="17">
        <v>7.7935729523096002</v>
      </c>
      <c r="C484" s="17">
        <v>0</v>
      </c>
      <c r="D484" s="17">
        <v>0</v>
      </c>
      <c r="E484" s="17">
        <v>0.38134760229363501</v>
      </c>
      <c r="F484" s="17">
        <v>0.44088320871299602</v>
      </c>
      <c r="G484" s="17">
        <v>1.3895220186186199</v>
      </c>
      <c r="H484" s="17">
        <v>0.243581007308973</v>
      </c>
      <c r="I484" s="17">
        <v>-0.31839818382290702</v>
      </c>
      <c r="J484" s="17">
        <v>0.77943084280277797</v>
      </c>
      <c r="K484" s="17">
        <v>0.35166040955755701</v>
      </c>
      <c r="L484" s="17">
        <v>0.35664975592204301</v>
      </c>
      <c r="M484" s="17">
        <v>0</v>
      </c>
      <c r="N484" s="17">
        <v>0</v>
      </c>
      <c r="O484" s="17">
        <v>0</v>
      </c>
      <c r="P484" s="17">
        <v>0.345779742791822</v>
      </c>
      <c r="Q484" s="17">
        <v>0.248046838090695</v>
      </c>
      <c r="R484" s="17">
        <v>0</v>
      </c>
      <c r="S484" s="17">
        <v>0</v>
      </c>
      <c r="T484" s="17">
        <v>0</v>
      </c>
      <c r="U484" s="17">
        <v>0</v>
      </c>
      <c r="V484" s="17">
        <v>9.1211269247325699E-2</v>
      </c>
      <c r="W484" s="17">
        <v>0.354375491359737</v>
      </c>
      <c r="X484" s="17">
        <v>0</v>
      </c>
      <c r="Y484" s="17">
        <v>0</v>
      </c>
      <c r="Z484" s="17">
        <v>8.7925829199318305E-3</v>
      </c>
      <c r="AA484" s="17">
        <v>0</v>
      </c>
      <c r="AB484" s="17">
        <v>0</v>
      </c>
      <c r="AC484" s="17">
        <v>0</v>
      </c>
      <c r="AE484">
        <f t="array" ref="AE484">EXP(SUMPRODUCT(--B484:AC484,TRANSPOSE('Cost regression results'!$H$3:$H$30)))</f>
        <v>2410.0870454240176</v>
      </c>
    </row>
    <row r="485" spans="1:31" x14ac:dyDescent="0.3">
      <c r="A485">
        <v>484</v>
      </c>
      <c r="B485" s="17">
        <v>7.8161736976861498</v>
      </c>
      <c r="C485" s="17">
        <v>0</v>
      </c>
      <c r="D485" s="17">
        <v>0</v>
      </c>
      <c r="E485" s="17">
        <v>0.38913670672557799</v>
      </c>
      <c r="F485" s="17">
        <v>0.29323801989948101</v>
      </c>
      <c r="G485" s="17">
        <v>1.3830586310778299</v>
      </c>
      <c r="H485" s="17">
        <v>0.25404309260652402</v>
      </c>
      <c r="I485" s="17">
        <v>-0.210750856059264</v>
      </c>
      <c r="J485" s="17">
        <v>0.68104995403957502</v>
      </c>
      <c r="K485" s="17">
        <v>0.46040318639473099</v>
      </c>
      <c r="L485" s="17">
        <v>0.275458668237752</v>
      </c>
      <c r="M485" s="17">
        <v>0</v>
      </c>
      <c r="N485" s="17">
        <v>0</v>
      </c>
      <c r="O485" s="17">
        <v>0</v>
      </c>
      <c r="P485" s="17">
        <v>0.31103561266442498</v>
      </c>
      <c r="Q485" s="17">
        <v>0.24105291329627401</v>
      </c>
      <c r="R485" s="17">
        <v>0</v>
      </c>
      <c r="S485" s="17">
        <v>0</v>
      </c>
      <c r="T485" s="17">
        <v>0</v>
      </c>
      <c r="U485" s="17">
        <v>0</v>
      </c>
      <c r="V485" s="17">
        <v>0.10350199373682201</v>
      </c>
      <c r="W485" s="17">
        <v>0.25672561579339498</v>
      </c>
      <c r="X485" s="17">
        <v>0</v>
      </c>
      <c r="Y485" s="17">
        <v>0</v>
      </c>
      <c r="Z485" s="17">
        <v>6.7322708844264802E-3</v>
      </c>
      <c r="AA485" s="17">
        <v>0</v>
      </c>
      <c r="AB485" s="17">
        <v>0</v>
      </c>
      <c r="AC485" s="17">
        <v>0</v>
      </c>
      <c r="AE485">
        <f t="array" ref="AE485">EXP(SUMPRODUCT(--B485:AC485,TRANSPOSE('Cost regression results'!$H$3:$H$30)))</f>
        <v>2468.7348898584878</v>
      </c>
    </row>
    <row r="486" spans="1:31" x14ac:dyDescent="0.3">
      <c r="A486">
        <v>485</v>
      </c>
      <c r="B486" s="17">
        <v>7.8702234151582804</v>
      </c>
      <c r="C486" s="17">
        <v>0</v>
      </c>
      <c r="D486" s="17">
        <v>0</v>
      </c>
      <c r="E486" s="17">
        <v>0.44633819991606799</v>
      </c>
      <c r="F486" s="17">
        <v>0.28574668907999701</v>
      </c>
      <c r="G486" s="17">
        <v>1.36585937510763</v>
      </c>
      <c r="H486" s="17">
        <v>0.21069691553293099</v>
      </c>
      <c r="I486" s="17">
        <v>-0.170863961701613</v>
      </c>
      <c r="J486" s="17">
        <v>0.71096880354047698</v>
      </c>
      <c r="K486" s="17">
        <v>0.403001212764658</v>
      </c>
      <c r="L486" s="17">
        <v>0.28724309212091798</v>
      </c>
      <c r="M486" s="17">
        <v>0</v>
      </c>
      <c r="N486" s="17">
        <v>0</v>
      </c>
      <c r="O486" s="17">
        <v>0</v>
      </c>
      <c r="P486" s="17">
        <v>0.27366941999302502</v>
      </c>
      <c r="Q486" s="17">
        <v>0.20481816218913501</v>
      </c>
      <c r="R486" s="17">
        <v>0</v>
      </c>
      <c r="S486" s="17">
        <v>0</v>
      </c>
      <c r="T486" s="17">
        <v>0</v>
      </c>
      <c r="U486" s="17">
        <v>0</v>
      </c>
      <c r="V486" s="17">
        <v>7.0198746169344906E-2</v>
      </c>
      <c r="W486" s="17">
        <v>0.17510541181962699</v>
      </c>
      <c r="X486" s="17">
        <v>0</v>
      </c>
      <c r="Y486" s="17">
        <v>0</v>
      </c>
      <c r="Z486" s="17">
        <v>6.69896603838921E-3</v>
      </c>
      <c r="AA486" s="17">
        <v>0</v>
      </c>
      <c r="AB486" s="17">
        <v>0</v>
      </c>
      <c r="AC486" s="17">
        <v>0</v>
      </c>
      <c r="AE486">
        <f t="array" ref="AE486">EXP(SUMPRODUCT(--B486:AC486,TRANSPOSE('Cost regression results'!$H$3:$H$30)))</f>
        <v>2605.9019673726293</v>
      </c>
    </row>
    <row r="487" spans="1:31" x14ac:dyDescent="0.3">
      <c r="A487">
        <v>486</v>
      </c>
      <c r="B487" s="17">
        <v>7.8002011042874804</v>
      </c>
      <c r="C487" s="17">
        <v>0</v>
      </c>
      <c r="D487" s="17">
        <v>0</v>
      </c>
      <c r="E487" s="17">
        <v>0.386030127838146</v>
      </c>
      <c r="F487" s="17">
        <v>0.41541070253662299</v>
      </c>
      <c r="G487" s="17">
        <v>1.3138637762658001</v>
      </c>
      <c r="H487" s="17">
        <v>0.22584035706008501</v>
      </c>
      <c r="I487" s="17">
        <v>-0.233319472283091</v>
      </c>
      <c r="J487" s="17">
        <v>0.66822618139821399</v>
      </c>
      <c r="K487" s="17">
        <v>0.387826251978654</v>
      </c>
      <c r="L487" s="17">
        <v>0.30192683954453697</v>
      </c>
      <c r="M487" s="17">
        <v>0</v>
      </c>
      <c r="N487" s="17">
        <v>0</v>
      </c>
      <c r="O487" s="17">
        <v>0</v>
      </c>
      <c r="P487" s="17">
        <v>0.44063329196631901</v>
      </c>
      <c r="Q487" s="17">
        <v>0.26923721094038899</v>
      </c>
      <c r="R487" s="17">
        <v>0</v>
      </c>
      <c r="S487" s="17">
        <v>0</v>
      </c>
      <c r="T487" s="17">
        <v>0</v>
      </c>
      <c r="U487" s="17">
        <v>0</v>
      </c>
      <c r="V487" s="17">
        <v>9.3545421197007594E-2</v>
      </c>
      <c r="W487" s="17">
        <v>0.25688110670533298</v>
      </c>
      <c r="X487" s="17">
        <v>0</v>
      </c>
      <c r="Y487" s="17">
        <v>0</v>
      </c>
      <c r="Z487" s="17">
        <v>6.9204810902400203E-3</v>
      </c>
      <c r="AA487" s="17">
        <v>0</v>
      </c>
      <c r="AB487" s="17">
        <v>0</v>
      </c>
      <c r="AC487" s="17">
        <v>0</v>
      </c>
      <c r="AE487">
        <f t="array" ref="AE487">EXP(SUMPRODUCT(--B487:AC487,TRANSPOSE('Cost regression results'!$H$3:$H$30)))</f>
        <v>2429.2959637998079</v>
      </c>
    </row>
    <row r="488" spans="1:31" x14ac:dyDescent="0.3">
      <c r="A488">
        <v>487</v>
      </c>
      <c r="B488" s="17">
        <v>7.8468152261820503</v>
      </c>
      <c r="C488" s="17">
        <v>0</v>
      </c>
      <c r="D488" s="17">
        <v>0</v>
      </c>
      <c r="E488" s="17">
        <v>0.33542551440108997</v>
      </c>
      <c r="F488" s="17">
        <v>0.320799439934078</v>
      </c>
      <c r="G488" s="17">
        <v>1.3303457846150399</v>
      </c>
      <c r="H488" s="17">
        <v>0.22487822278526101</v>
      </c>
      <c r="I488" s="17">
        <v>-0.162479768929427</v>
      </c>
      <c r="J488" s="17">
        <v>0.707802585035748</v>
      </c>
      <c r="K488" s="17">
        <v>0.33469027674403901</v>
      </c>
      <c r="L488" s="17">
        <v>0.37097747652352597</v>
      </c>
      <c r="M488" s="17">
        <v>0</v>
      </c>
      <c r="N488" s="17">
        <v>0</v>
      </c>
      <c r="O488" s="17">
        <v>0</v>
      </c>
      <c r="P488" s="17">
        <v>0.219430525341549</v>
      </c>
      <c r="Q488" s="17">
        <v>0.25276456541311398</v>
      </c>
      <c r="R488" s="17">
        <v>0</v>
      </c>
      <c r="S488" s="17">
        <v>0</v>
      </c>
      <c r="T488" s="17">
        <v>0</v>
      </c>
      <c r="U488" s="17">
        <v>0</v>
      </c>
      <c r="V488" s="17">
        <v>0.10276980759789101</v>
      </c>
      <c r="W488" s="17">
        <v>0.19220343334239101</v>
      </c>
      <c r="X488" s="17">
        <v>0</v>
      </c>
      <c r="Y488" s="17">
        <v>0</v>
      </c>
      <c r="Z488" s="17">
        <v>7.8136862464729204E-3</v>
      </c>
      <c r="AA488" s="17">
        <v>0</v>
      </c>
      <c r="AB488" s="17">
        <v>0</v>
      </c>
      <c r="AC488" s="17">
        <v>0</v>
      </c>
      <c r="AE488">
        <f t="array" ref="AE488">EXP(SUMPRODUCT(--B488:AC488,TRANSPOSE('Cost regression results'!$H$3:$H$30)))</f>
        <v>2543.6253507027432</v>
      </c>
    </row>
    <row r="489" spans="1:31" x14ac:dyDescent="0.3">
      <c r="A489">
        <v>488</v>
      </c>
      <c r="B489" s="17">
        <v>7.8151603761055597</v>
      </c>
      <c r="C489" s="17">
        <v>0</v>
      </c>
      <c r="D489" s="17">
        <v>0</v>
      </c>
      <c r="E489" s="17">
        <v>0.36356838185755602</v>
      </c>
      <c r="F489" s="17">
        <v>0.325113438726092</v>
      </c>
      <c r="G489" s="17">
        <v>1.38833813284969</v>
      </c>
      <c r="H489" s="17">
        <v>0.19409193807897601</v>
      </c>
      <c r="I489" s="17">
        <v>-0.162340243899874</v>
      </c>
      <c r="J489" s="17">
        <v>0.74913783860924199</v>
      </c>
      <c r="K489" s="17">
        <v>0.25585348352633902</v>
      </c>
      <c r="L489" s="17">
        <v>0.33953036269352899</v>
      </c>
      <c r="M489" s="17">
        <v>0</v>
      </c>
      <c r="N489" s="17">
        <v>0</v>
      </c>
      <c r="O489" s="17">
        <v>0</v>
      </c>
      <c r="P489" s="17">
        <v>0.58314124657432498</v>
      </c>
      <c r="Q489" s="17">
        <v>0.24290594624109901</v>
      </c>
      <c r="R489" s="17">
        <v>0</v>
      </c>
      <c r="S489" s="17">
        <v>0</v>
      </c>
      <c r="T489" s="17">
        <v>0</v>
      </c>
      <c r="U489" s="17">
        <v>0</v>
      </c>
      <c r="V489" s="17">
        <v>9.4156093985577602E-2</v>
      </c>
      <c r="W489" s="17">
        <v>0.26620408087625302</v>
      </c>
      <c r="X489" s="17">
        <v>0</v>
      </c>
      <c r="Y489" s="17">
        <v>0</v>
      </c>
      <c r="Z489" s="17">
        <v>6.1078066018438104E-3</v>
      </c>
      <c r="AA489" s="17">
        <v>0</v>
      </c>
      <c r="AB489" s="17">
        <v>0</v>
      </c>
      <c r="AC489" s="17">
        <v>0</v>
      </c>
      <c r="AE489">
        <f t="array" ref="AE489">EXP(SUMPRODUCT(--B489:AC489,TRANSPOSE('Cost regression results'!$H$3:$H$30)))</f>
        <v>2467.3128229855379</v>
      </c>
    </row>
    <row r="490" spans="1:31" x14ac:dyDescent="0.3">
      <c r="A490">
        <v>489</v>
      </c>
      <c r="B490" s="17">
        <v>7.8323181955969297</v>
      </c>
      <c r="C490" s="17">
        <v>0</v>
      </c>
      <c r="D490" s="17">
        <v>0</v>
      </c>
      <c r="E490" s="17">
        <v>0.42695236008085702</v>
      </c>
      <c r="F490" s="17">
        <v>0.31129350275887702</v>
      </c>
      <c r="G490" s="17">
        <v>1.3875414579036001</v>
      </c>
      <c r="H490" s="17">
        <v>0.22809813639319701</v>
      </c>
      <c r="I490" s="17">
        <v>-0.16605702949821599</v>
      </c>
      <c r="J490" s="17">
        <v>0.70718977614608802</v>
      </c>
      <c r="K490" s="17">
        <v>0.32335271175802399</v>
      </c>
      <c r="L490" s="17">
        <v>0.26176884650434401</v>
      </c>
      <c r="M490" s="17">
        <v>0</v>
      </c>
      <c r="N490" s="17">
        <v>0</v>
      </c>
      <c r="O490" s="17">
        <v>0</v>
      </c>
      <c r="P490" s="17">
        <v>0.42654125198633902</v>
      </c>
      <c r="Q490" s="17">
        <v>0.25657830384441799</v>
      </c>
      <c r="R490" s="17">
        <v>0</v>
      </c>
      <c r="S490" s="17">
        <v>0</v>
      </c>
      <c r="T490" s="17">
        <v>0</v>
      </c>
      <c r="U490" s="17">
        <v>0</v>
      </c>
      <c r="V490" s="17">
        <v>8.1335240453166799E-2</v>
      </c>
      <c r="W490" s="17">
        <v>0.26304310206401899</v>
      </c>
      <c r="X490" s="17">
        <v>0</v>
      </c>
      <c r="Y490" s="17">
        <v>0</v>
      </c>
      <c r="Z490" s="17">
        <v>6.1059245005042999E-3</v>
      </c>
      <c r="AA490" s="17">
        <v>0</v>
      </c>
      <c r="AB490" s="17">
        <v>0</v>
      </c>
      <c r="AC490" s="17">
        <v>0</v>
      </c>
      <c r="AE490">
        <f t="array" ref="AE490">EXP(SUMPRODUCT(--B490:AC490,TRANSPOSE('Cost regression results'!$H$3:$H$30)))</f>
        <v>2510.0151010105014</v>
      </c>
    </row>
    <row r="491" spans="1:31" x14ac:dyDescent="0.3">
      <c r="A491">
        <v>490</v>
      </c>
      <c r="B491" s="17">
        <v>7.8537277804494199</v>
      </c>
      <c r="C491" s="17">
        <v>0</v>
      </c>
      <c r="D491" s="17">
        <v>0</v>
      </c>
      <c r="E491" s="17">
        <v>0.22661502975480599</v>
      </c>
      <c r="F491" s="17">
        <v>0.29837817323909499</v>
      </c>
      <c r="G491" s="17">
        <v>1.42428760469718</v>
      </c>
      <c r="H491" s="17">
        <v>0.191555208929548</v>
      </c>
      <c r="I491" s="17">
        <v>-0.23587780204310899</v>
      </c>
      <c r="J491" s="17">
        <v>0.78446709865530295</v>
      </c>
      <c r="K491" s="17">
        <v>0.41984525998198702</v>
      </c>
      <c r="L491" s="17">
        <v>0.30833947874718298</v>
      </c>
      <c r="M491" s="17">
        <v>0</v>
      </c>
      <c r="N491" s="17">
        <v>0</v>
      </c>
      <c r="O491" s="17">
        <v>0</v>
      </c>
      <c r="P491" s="17">
        <v>0.35267174259973599</v>
      </c>
      <c r="Q491" s="17">
        <v>0.278070978715522</v>
      </c>
      <c r="R491" s="17">
        <v>0</v>
      </c>
      <c r="S491" s="17">
        <v>0</v>
      </c>
      <c r="T491" s="17">
        <v>0</v>
      </c>
      <c r="U491" s="17">
        <v>0</v>
      </c>
      <c r="V491" s="17">
        <v>7.2201357959317494E-2</v>
      </c>
      <c r="W491" s="17">
        <v>0.231877758178443</v>
      </c>
      <c r="X491" s="17">
        <v>0</v>
      </c>
      <c r="Y491" s="17">
        <v>0</v>
      </c>
      <c r="Z491" s="17">
        <v>8.1025198932315693E-3</v>
      </c>
      <c r="AA491" s="17">
        <v>0</v>
      </c>
      <c r="AB491" s="17">
        <v>0</v>
      </c>
      <c r="AC491" s="17">
        <v>0</v>
      </c>
      <c r="AE491">
        <f t="array" ref="AE491">EXP(SUMPRODUCT(--B491:AC491,TRANSPOSE('Cost regression results'!$H$3:$H$30)))</f>
        <v>2560.7514166265328</v>
      </c>
    </row>
    <row r="492" spans="1:31" x14ac:dyDescent="0.3">
      <c r="A492">
        <v>491</v>
      </c>
      <c r="B492" s="17">
        <v>7.8539066596252001</v>
      </c>
      <c r="C492" s="17">
        <v>0</v>
      </c>
      <c r="D492" s="17">
        <v>0</v>
      </c>
      <c r="E492" s="17">
        <v>0.30331815647586802</v>
      </c>
      <c r="F492" s="17">
        <v>0.36296282139380998</v>
      </c>
      <c r="G492" s="17">
        <v>1.39821355405721</v>
      </c>
      <c r="H492" s="17">
        <v>0.305060142461267</v>
      </c>
      <c r="I492" s="17">
        <v>-0.30629121177921698</v>
      </c>
      <c r="J492" s="17">
        <v>0.75226050418740997</v>
      </c>
      <c r="K492" s="17">
        <v>0.434352279319552</v>
      </c>
      <c r="L492" s="17">
        <v>0.42549168706017798</v>
      </c>
      <c r="M492" s="17">
        <v>0</v>
      </c>
      <c r="N492" s="17">
        <v>0</v>
      </c>
      <c r="O492" s="17">
        <v>0</v>
      </c>
      <c r="P492" s="17">
        <v>0.21360506642320901</v>
      </c>
      <c r="Q492" s="17">
        <v>0.26428048175222602</v>
      </c>
      <c r="R492" s="17">
        <v>0</v>
      </c>
      <c r="S492" s="17">
        <v>0</v>
      </c>
      <c r="T492" s="17">
        <v>0</v>
      </c>
      <c r="U492" s="17">
        <v>0</v>
      </c>
      <c r="V492" s="17">
        <v>5.6881548509915399E-2</v>
      </c>
      <c r="W492" s="17">
        <v>0.100767288605495</v>
      </c>
      <c r="X492" s="17">
        <v>0</v>
      </c>
      <c r="Y492" s="17">
        <v>0</v>
      </c>
      <c r="Z492" s="17">
        <v>7.1737643758832603E-3</v>
      </c>
      <c r="AA492" s="17">
        <v>0</v>
      </c>
      <c r="AB492" s="17">
        <v>0</v>
      </c>
      <c r="AC492" s="17">
        <v>0</v>
      </c>
      <c r="AE492">
        <f t="array" ref="AE492">EXP(SUMPRODUCT(--B492:AC492,TRANSPOSE('Cost regression results'!$H$3:$H$30)))</f>
        <v>2562.8751803209966</v>
      </c>
    </row>
    <row r="493" spans="1:31" x14ac:dyDescent="0.3">
      <c r="A493">
        <v>492</v>
      </c>
      <c r="B493" s="17">
        <v>7.8191365016279599</v>
      </c>
      <c r="C493" s="17">
        <v>0</v>
      </c>
      <c r="D493" s="17">
        <v>0</v>
      </c>
      <c r="E493" s="17">
        <v>0.384053081343044</v>
      </c>
      <c r="F493" s="17">
        <v>0.39609998521481399</v>
      </c>
      <c r="G493" s="17">
        <v>1.42295854587091</v>
      </c>
      <c r="H493" s="17">
        <v>0.25475317343545101</v>
      </c>
      <c r="I493" s="17">
        <v>-0.244764114825574</v>
      </c>
      <c r="J493" s="17">
        <v>0.79161316178301699</v>
      </c>
      <c r="K493" s="17">
        <v>0.42075355563901501</v>
      </c>
      <c r="L493" s="17">
        <v>0.31914343294949699</v>
      </c>
      <c r="M493" s="17">
        <v>0</v>
      </c>
      <c r="N493" s="17">
        <v>0</v>
      </c>
      <c r="O493" s="17">
        <v>0</v>
      </c>
      <c r="P493" s="17">
        <v>0.40200221540751702</v>
      </c>
      <c r="Q493" s="17">
        <v>0.21147824792016001</v>
      </c>
      <c r="R493" s="17">
        <v>0</v>
      </c>
      <c r="S493" s="17">
        <v>0</v>
      </c>
      <c r="T493" s="17">
        <v>0</v>
      </c>
      <c r="U493" s="17">
        <v>0</v>
      </c>
      <c r="V493" s="17">
        <v>5.0780990913659299E-2</v>
      </c>
      <c r="W493" s="17">
        <v>0.21638930502849499</v>
      </c>
      <c r="X493" s="17">
        <v>0</v>
      </c>
      <c r="Y493" s="17">
        <v>0</v>
      </c>
      <c r="Z493" s="17">
        <v>7.2085124242719902E-3</v>
      </c>
      <c r="AA493" s="17">
        <v>0</v>
      </c>
      <c r="AB493" s="17">
        <v>0</v>
      </c>
      <c r="AC493" s="17">
        <v>0</v>
      </c>
      <c r="AE493">
        <f t="array" ref="AE493">EXP(SUMPRODUCT(--B493:AC493,TRANSPOSE('Cost regression results'!$H$3:$H$30)))</f>
        <v>2475.2348092600009</v>
      </c>
    </row>
    <row r="494" spans="1:31" x14ac:dyDescent="0.3">
      <c r="A494">
        <v>493</v>
      </c>
      <c r="B494" s="17">
        <v>7.8091835331189001</v>
      </c>
      <c r="C494" s="17">
        <v>0</v>
      </c>
      <c r="D494" s="17">
        <v>0</v>
      </c>
      <c r="E494" s="17">
        <v>0.412230135793765</v>
      </c>
      <c r="F494" s="17">
        <v>0.33800329415267599</v>
      </c>
      <c r="G494" s="17">
        <v>1.34828444903602</v>
      </c>
      <c r="H494" s="17">
        <v>0.267505941950132</v>
      </c>
      <c r="I494" s="17">
        <v>-0.28147795758448901</v>
      </c>
      <c r="J494" s="17">
        <v>0.739396335047248</v>
      </c>
      <c r="K494" s="17">
        <v>0.262302316727614</v>
      </c>
      <c r="L494" s="17">
        <v>0.398405075800492</v>
      </c>
      <c r="M494" s="17">
        <v>0</v>
      </c>
      <c r="N494" s="17">
        <v>0</v>
      </c>
      <c r="O494" s="17">
        <v>0</v>
      </c>
      <c r="P494" s="17">
        <v>0.29366278635896897</v>
      </c>
      <c r="Q494" s="17">
        <v>0.26072668628085099</v>
      </c>
      <c r="R494" s="17">
        <v>0</v>
      </c>
      <c r="S494" s="17">
        <v>0</v>
      </c>
      <c r="T494" s="17">
        <v>0</v>
      </c>
      <c r="U494" s="17">
        <v>0</v>
      </c>
      <c r="V494" s="17">
        <v>9.4662848641330899E-2</v>
      </c>
      <c r="W494" s="17">
        <v>0.25920552568604699</v>
      </c>
      <c r="X494" s="17">
        <v>0</v>
      </c>
      <c r="Y494" s="17">
        <v>0</v>
      </c>
      <c r="Z494" s="17">
        <v>5.2567388108435802E-3</v>
      </c>
      <c r="AA494" s="17">
        <v>0</v>
      </c>
      <c r="AB494" s="17">
        <v>0</v>
      </c>
      <c r="AC494" s="17">
        <v>0</v>
      </c>
      <c r="AE494">
        <f t="array" ref="AE494">EXP(SUMPRODUCT(--B494:AC494,TRANSPOSE('Cost regression results'!$H$3:$H$30)))</f>
        <v>2454.0716349753638</v>
      </c>
    </row>
    <row r="495" spans="1:31" x14ac:dyDescent="0.3">
      <c r="A495">
        <v>494</v>
      </c>
      <c r="B495" s="17">
        <v>7.8466034991992002</v>
      </c>
      <c r="C495" s="17">
        <v>0</v>
      </c>
      <c r="D495" s="17">
        <v>0</v>
      </c>
      <c r="E495" s="17">
        <v>0.40936485756012703</v>
      </c>
      <c r="F495" s="17">
        <v>0.18848781950144899</v>
      </c>
      <c r="G495" s="17">
        <v>1.3171175792655401</v>
      </c>
      <c r="H495" s="17">
        <v>0.18874171229891301</v>
      </c>
      <c r="I495" s="17">
        <v>-1.22630748206823E-2</v>
      </c>
      <c r="J495" s="17">
        <v>0.67871037616499996</v>
      </c>
      <c r="K495" s="17">
        <v>0.34735375288850601</v>
      </c>
      <c r="L495" s="17">
        <v>0.36864316942425401</v>
      </c>
      <c r="M495" s="17">
        <v>0</v>
      </c>
      <c r="N495" s="17">
        <v>0</v>
      </c>
      <c r="O495" s="17">
        <v>0</v>
      </c>
      <c r="P495" s="17">
        <v>0.28586569947134699</v>
      </c>
      <c r="Q495" s="17">
        <v>0.21085734104413401</v>
      </c>
      <c r="R495" s="17">
        <v>0</v>
      </c>
      <c r="S495" s="17">
        <v>0</v>
      </c>
      <c r="T495" s="17">
        <v>0</v>
      </c>
      <c r="U495" s="17">
        <v>0</v>
      </c>
      <c r="V495" s="17">
        <v>7.4481747215177904E-2</v>
      </c>
      <c r="W495" s="17">
        <v>0.28598835823172702</v>
      </c>
      <c r="X495" s="17">
        <v>0</v>
      </c>
      <c r="Y495" s="17">
        <v>0</v>
      </c>
      <c r="Z495" s="17">
        <v>5.3091179025430996E-3</v>
      </c>
      <c r="AA495" s="17">
        <v>0</v>
      </c>
      <c r="AB495" s="17">
        <v>0</v>
      </c>
      <c r="AC495" s="17">
        <v>0</v>
      </c>
      <c r="AE495">
        <f t="array" ref="AE495">EXP(SUMPRODUCT(--B495:AC495,TRANSPOSE('Cost regression results'!$H$3:$H$30)))</f>
        <v>2547.5492986029517</v>
      </c>
    </row>
    <row r="496" spans="1:31" x14ac:dyDescent="0.3">
      <c r="A496">
        <v>495</v>
      </c>
      <c r="B496" s="17">
        <v>7.8501426874577103</v>
      </c>
      <c r="C496" s="17">
        <v>0</v>
      </c>
      <c r="D496" s="17">
        <v>0</v>
      </c>
      <c r="E496" s="17">
        <v>0.35944488181828199</v>
      </c>
      <c r="F496" s="17">
        <v>0.49147367785871099</v>
      </c>
      <c r="G496" s="17">
        <v>1.4438017971914301</v>
      </c>
      <c r="H496" s="17">
        <v>0.28612841549026302</v>
      </c>
      <c r="I496" s="17">
        <v>-0.43939780829320702</v>
      </c>
      <c r="J496" s="17">
        <v>0.68950113853280504</v>
      </c>
      <c r="K496" s="17">
        <v>0.423512485187854</v>
      </c>
      <c r="L496" s="17">
        <v>0.26521501549096599</v>
      </c>
      <c r="M496" s="17">
        <v>0</v>
      </c>
      <c r="N496" s="17">
        <v>0</v>
      </c>
      <c r="O496" s="17">
        <v>0</v>
      </c>
      <c r="P496" s="17">
        <v>0.38383035342799099</v>
      </c>
      <c r="Q496" s="17">
        <v>0.21031618015499801</v>
      </c>
      <c r="R496" s="17">
        <v>0</v>
      </c>
      <c r="S496" s="17">
        <v>0</v>
      </c>
      <c r="T496" s="17">
        <v>0</v>
      </c>
      <c r="U496" s="17">
        <v>0</v>
      </c>
      <c r="V496" s="17">
        <v>8.4121332536373897E-2</v>
      </c>
      <c r="W496" s="17">
        <v>0.28117705808996402</v>
      </c>
      <c r="X496" s="17">
        <v>0</v>
      </c>
      <c r="Y496" s="17">
        <v>0</v>
      </c>
      <c r="Z496" s="17">
        <v>7.4398399193384701E-3</v>
      </c>
      <c r="AA496" s="17">
        <v>0</v>
      </c>
      <c r="AB496" s="17">
        <v>0</v>
      </c>
      <c r="AC496" s="17">
        <v>0</v>
      </c>
      <c r="AE496">
        <f t="array" ref="AE496">EXP(SUMPRODUCT(--B496:AC496,TRANSPOSE('Cost regression results'!$H$3:$H$30)))</f>
        <v>2552.7712161938721</v>
      </c>
    </row>
    <row r="497" spans="1:31" x14ac:dyDescent="0.3">
      <c r="A497">
        <v>496</v>
      </c>
      <c r="B497" s="17">
        <v>7.8264166390921099</v>
      </c>
      <c r="C497" s="17">
        <v>0</v>
      </c>
      <c r="D497" s="17">
        <v>0</v>
      </c>
      <c r="E497" s="17">
        <v>0.32237769837338898</v>
      </c>
      <c r="F497" s="17">
        <v>0.42238067522573403</v>
      </c>
      <c r="G497" s="17">
        <v>1.41645896070885</v>
      </c>
      <c r="H497" s="17">
        <v>0.283272743768332</v>
      </c>
      <c r="I497" s="17">
        <v>-0.38201748535170899</v>
      </c>
      <c r="J497" s="17">
        <v>0.71283215198071004</v>
      </c>
      <c r="K497" s="17">
        <v>0.378430210900562</v>
      </c>
      <c r="L497" s="17">
        <v>0.35627057716158</v>
      </c>
      <c r="M497" s="17">
        <v>0</v>
      </c>
      <c r="N497" s="17">
        <v>0</v>
      </c>
      <c r="O497" s="17">
        <v>0</v>
      </c>
      <c r="P497" s="17">
        <v>0.28349266491264002</v>
      </c>
      <c r="Q497" s="17">
        <v>0.29766960486855398</v>
      </c>
      <c r="R497" s="17">
        <v>0</v>
      </c>
      <c r="S497" s="17">
        <v>0</v>
      </c>
      <c r="T497" s="17">
        <v>0</v>
      </c>
      <c r="U497" s="17">
        <v>0</v>
      </c>
      <c r="V497" s="17">
        <v>8.8165102796280606E-2</v>
      </c>
      <c r="W497" s="17">
        <v>0.27193202431055102</v>
      </c>
      <c r="X497" s="17">
        <v>0</v>
      </c>
      <c r="Y497" s="17">
        <v>0</v>
      </c>
      <c r="Z497" s="17">
        <v>8.3141461740855495E-3</v>
      </c>
      <c r="AA497" s="17">
        <v>0</v>
      </c>
      <c r="AB497" s="17">
        <v>0</v>
      </c>
      <c r="AC497" s="17">
        <v>0</v>
      </c>
      <c r="AE497">
        <f t="array" ref="AE497">EXP(SUMPRODUCT(--B497:AC497,TRANSPOSE('Cost regression results'!$H$3:$H$30)))</f>
        <v>2491.3916695652351</v>
      </c>
    </row>
    <row r="498" spans="1:31" x14ac:dyDescent="0.3">
      <c r="A498">
        <v>497</v>
      </c>
      <c r="B498" s="17">
        <v>7.8115004042982301</v>
      </c>
      <c r="C498" s="17">
        <v>0</v>
      </c>
      <c r="D498" s="17">
        <v>0</v>
      </c>
      <c r="E498" s="17">
        <v>0.47078384102161602</v>
      </c>
      <c r="F498" s="17">
        <v>0.27587305329953699</v>
      </c>
      <c r="G498" s="17">
        <v>1.4183757634437699</v>
      </c>
      <c r="H498" s="17">
        <v>0.31142101191135302</v>
      </c>
      <c r="I498" s="17">
        <v>-0.21400139672567001</v>
      </c>
      <c r="J498" s="17">
        <v>0.69484053654132405</v>
      </c>
      <c r="K498" s="17">
        <v>0.39481248382763301</v>
      </c>
      <c r="L498" s="17">
        <v>0.33424801238859198</v>
      </c>
      <c r="M498" s="17">
        <v>0</v>
      </c>
      <c r="N498" s="17">
        <v>0</v>
      </c>
      <c r="O498" s="17">
        <v>0</v>
      </c>
      <c r="P498" s="17">
        <v>0.37631800127429299</v>
      </c>
      <c r="Q498" s="17">
        <v>0.26587248273139902</v>
      </c>
      <c r="R498" s="17">
        <v>0</v>
      </c>
      <c r="S498" s="17">
        <v>0</v>
      </c>
      <c r="T498" s="17">
        <v>0</v>
      </c>
      <c r="U498" s="17">
        <v>0</v>
      </c>
      <c r="V498" s="17">
        <v>7.7273899297951004E-2</v>
      </c>
      <c r="W498" s="17">
        <v>0.185010068439458</v>
      </c>
      <c r="X498" s="17">
        <v>0</v>
      </c>
      <c r="Y498" s="17">
        <v>0</v>
      </c>
      <c r="Z498" s="17">
        <v>4.36768731779509E-3</v>
      </c>
      <c r="AA498" s="17">
        <v>0</v>
      </c>
      <c r="AB498" s="17">
        <v>0</v>
      </c>
      <c r="AC498" s="17">
        <v>0</v>
      </c>
      <c r="AE498">
        <f t="array" ref="AE498">EXP(SUMPRODUCT(--B498:AC498,TRANSPOSE('Cost regression results'!$H$3:$H$30)))</f>
        <v>2461.2952707350628</v>
      </c>
    </row>
    <row r="499" spans="1:31" x14ac:dyDescent="0.3">
      <c r="A499">
        <v>498</v>
      </c>
      <c r="B499" s="17">
        <v>7.7965709210336298</v>
      </c>
      <c r="C499" s="17">
        <v>0</v>
      </c>
      <c r="D499" s="17">
        <v>0</v>
      </c>
      <c r="E499" s="17">
        <v>0.41199873063527898</v>
      </c>
      <c r="F499" s="17">
        <v>0.38066874163533698</v>
      </c>
      <c r="G499" s="17">
        <v>1.37220098175861</v>
      </c>
      <c r="H499" s="17">
        <v>0.19497179769760201</v>
      </c>
      <c r="I499" s="17">
        <v>-0.207929285863695</v>
      </c>
      <c r="J499" s="17">
        <v>0.72932630609181004</v>
      </c>
      <c r="K499" s="17">
        <v>0.37239191056892501</v>
      </c>
      <c r="L499" s="17">
        <v>0.35033243720584001</v>
      </c>
      <c r="M499" s="17">
        <v>0</v>
      </c>
      <c r="N499" s="17">
        <v>0</v>
      </c>
      <c r="O499" s="17">
        <v>0</v>
      </c>
      <c r="P499" s="17">
        <v>0.352752176896164</v>
      </c>
      <c r="Q499" s="17">
        <v>0.30070653392914698</v>
      </c>
      <c r="R499" s="17">
        <v>0</v>
      </c>
      <c r="S499" s="17">
        <v>0</v>
      </c>
      <c r="T499" s="17">
        <v>0</v>
      </c>
      <c r="U499" s="17">
        <v>0</v>
      </c>
      <c r="V499" s="17">
        <v>8.5278406914039998E-2</v>
      </c>
      <c r="W499" s="17">
        <v>0.15523242565749501</v>
      </c>
      <c r="X499" s="17">
        <v>0</v>
      </c>
      <c r="Y499" s="17">
        <v>0</v>
      </c>
      <c r="Z499" s="17">
        <v>5.9661748266028897E-3</v>
      </c>
      <c r="AA499" s="17">
        <v>0</v>
      </c>
      <c r="AB499" s="17">
        <v>0</v>
      </c>
      <c r="AC499" s="17">
        <v>0</v>
      </c>
      <c r="AE499">
        <f t="array" ref="AE499">EXP(SUMPRODUCT(--B499:AC499,TRANSPOSE('Cost regression results'!$H$3:$H$30)))</f>
        <v>2422.1106262670355</v>
      </c>
    </row>
    <row r="500" spans="1:31" x14ac:dyDescent="0.3">
      <c r="A500">
        <v>499</v>
      </c>
      <c r="B500" s="17">
        <v>7.8795018320453201</v>
      </c>
      <c r="C500" s="17">
        <v>0</v>
      </c>
      <c r="D500" s="17">
        <v>0</v>
      </c>
      <c r="E500" s="17">
        <v>0.40924412792978598</v>
      </c>
      <c r="F500" s="17">
        <v>0.25343877904942103</v>
      </c>
      <c r="G500" s="17">
        <v>1.3502607299723499</v>
      </c>
      <c r="H500" s="17">
        <v>0.22323295162228099</v>
      </c>
      <c r="I500" s="17">
        <v>-0.118345488033792</v>
      </c>
      <c r="J500" s="17">
        <v>0.78835504284855895</v>
      </c>
      <c r="K500" s="17">
        <v>0.30646994935087901</v>
      </c>
      <c r="L500" s="17">
        <v>0.23439173861260201</v>
      </c>
      <c r="M500" s="17">
        <v>0</v>
      </c>
      <c r="N500" s="17">
        <v>0</v>
      </c>
      <c r="O500" s="17">
        <v>0</v>
      </c>
      <c r="P500" s="17">
        <v>0.39131374141179798</v>
      </c>
      <c r="Q500" s="17">
        <v>0.27161851964746903</v>
      </c>
      <c r="R500" s="17">
        <v>0</v>
      </c>
      <c r="S500" s="17">
        <v>0</v>
      </c>
      <c r="T500" s="17">
        <v>0</v>
      </c>
      <c r="U500" s="17">
        <v>0</v>
      </c>
      <c r="V500" s="17">
        <v>5.3254570532242501E-2</v>
      </c>
      <c r="W500" s="17">
        <v>0.17218657441251101</v>
      </c>
      <c r="X500" s="17">
        <v>0</v>
      </c>
      <c r="Y500" s="17">
        <v>0</v>
      </c>
      <c r="Z500" s="17">
        <v>7.6102746677622598E-3</v>
      </c>
      <c r="AA500" s="17">
        <v>0</v>
      </c>
      <c r="AB500" s="17">
        <v>0</v>
      </c>
      <c r="AC500" s="17">
        <v>0</v>
      </c>
      <c r="AE500">
        <f t="array" ref="AE500">EXP(SUMPRODUCT(--B500:AC500,TRANSPOSE('Cost regression results'!$H$3:$H$30)))</f>
        <v>2628.5158223516937</v>
      </c>
    </row>
    <row r="501" spans="1:31" x14ac:dyDescent="0.3">
      <c r="A501">
        <v>500</v>
      </c>
      <c r="B501" s="17">
        <v>7.8622063425824402</v>
      </c>
      <c r="C501" s="17">
        <v>0</v>
      </c>
      <c r="D501" s="17">
        <v>0</v>
      </c>
      <c r="E501" s="17">
        <v>0.30395842568274301</v>
      </c>
      <c r="F501" s="17">
        <v>0.32017585474874899</v>
      </c>
      <c r="G501" s="17">
        <v>1.3454753103855599</v>
      </c>
      <c r="H501" s="17">
        <v>0.29939499386848301</v>
      </c>
      <c r="I501" s="17">
        <v>-0.16217864732245299</v>
      </c>
      <c r="J501" s="17">
        <v>0.74965726400201804</v>
      </c>
      <c r="K501" s="17">
        <v>0.437061090459198</v>
      </c>
      <c r="L501" s="17">
        <v>0.31676666560231198</v>
      </c>
      <c r="M501" s="17">
        <v>0</v>
      </c>
      <c r="N501" s="17">
        <v>0</v>
      </c>
      <c r="O501" s="17">
        <v>0</v>
      </c>
      <c r="P501" s="17">
        <v>0.54723912428551802</v>
      </c>
      <c r="Q501" s="17">
        <v>0.19302868092497999</v>
      </c>
      <c r="R501" s="17">
        <v>0</v>
      </c>
      <c r="S501" s="17">
        <v>0</v>
      </c>
      <c r="T501" s="17">
        <v>0</v>
      </c>
      <c r="U501" s="17">
        <v>0</v>
      </c>
      <c r="V501" s="17">
        <v>0.10616805413207001</v>
      </c>
      <c r="W501" s="17">
        <v>0.15797629378650199</v>
      </c>
      <c r="X501" s="17">
        <v>0</v>
      </c>
      <c r="Y501" s="17">
        <v>0</v>
      </c>
      <c r="Z501" s="17">
        <v>6.4429265992928097E-3</v>
      </c>
      <c r="AA501" s="17">
        <v>0</v>
      </c>
      <c r="AB501" s="17">
        <v>0</v>
      </c>
      <c r="AC501" s="17">
        <v>0</v>
      </c>
      <c r="AE501">
        <f t="array" ref="AE501">EXP(SUMPRODUCT(--B501:AC501,TRANSPOSE('Cost regression results'!$H$3:$H$30)))</f>
        <v>2585.5571456799962</v>
      </c>
    </row>
    <row r="502" spans="1:31" x14ac:dyDescent="0.3">
      <c r="A502">
        <v>501</v>
      </c>
      <c r="B502" s="17">
        <v>7.8149949662000102</v>
      </c>
      <c r="C502" s="17">
        <v>0</v>
      </c>
      <c r="D502" s="17">
        <v>0</v>
      </c>
      <c r="E502" s="17">
        <v>0.38799794883939998</v>
      </c>
      <c r="F502" s="17">
        <v>0.38163036920966997</v>
      </c>
      <c r="G502" s="17">
        <v>1.3295277843164599</v>
      </c>
      <c r="H502" s="17">
        <v>0.184344270330735</v>
      </c>
      <c r="I502" s="17">
        <v>-0.23393851397079601</v>
      </c>
      <c r="J502" s="17">
        <v>0.75735718831184595</v>
      </c>
      <c r="K502" s="17">
        <v>0.387654602381304</v>
      </c>
      <c r="L502" s="17">
        <v>0.41239336279146999</v>
      </c>
      <c r="M502" s="17">
        <v>0</v>
      </c>
      <c r="N502" s="17">
        <v>0</v>
      </c>
      <c r="O502" s="17">
        <v>0</v>
      </c>
      <c r="P502" s="17">
        <v>0.29718219541191598</v>
      </c>
      <c r="Q502" s="17">
        <v>0.209625579428278</v>
      </c>
      <c r="R502" s="17">
        <v>0</v>
      </c>
      <c r="S502" s="17">
        <v>0</v>
      </c>
      <c r="T502" s="17">
        <v>0</v>
      </c>
      <c r="U502" s="17">
        <v>0</v>
      </c>
      <c r="V502" s="17">
        <v>0.107642202870259</v>
      </c>
      <c r="W502" s="17">
        <v>0.27110662288631698</v>
      </c>
      <c r="X502" s="17">
        <v>0</v>
      </c>
      <c r="Y502" s="17">
        <v>0</v>
      </c>
      <c r="Z502" s="17">
        <v>5.0760771710640501E-3</v>
      </c>
      <c r="AA502" s="17">
        <v>0</v>
      </c>
      <c r="AB502" s="17">
        <v>0</v>
      </c>
      <c r="AC502" s="17">
        <v>0</v>
      </c>
      <c r="AE502">
        <f t="array" ref="AE502">EXP(SUMPRODUCT(--B502:AC502,TRANSPOSE('Cost regression results'!$H$3:$H$30)))</f>
        <v>2468.6870070204272</v>
      </c>
    </row>
    <row r="503" spans="1:31" x14ac:dyDescent="0.3">
      <c r="A503">
        <v>502</v>
      </c>
      <c r="B503" s="17">
        <v>7.8130418017959098</v>
      </c>
      <c r="C503" s="17">
        <v>0</v>
      </c>
      <c r="D503" s="17">
        <v>0</v>
      </c>
      <c r="E503" s="17">
        <v>0.34899701598907101</v>
      </c>
      <c r="F503" s="17">
        <v>0.40543165570753498</v>
      </c>
      <c r="G503" s="17">
        <v>1.4117029930387599</v>
      </c>
      <c r="H503" s="17">
        <v>0.23961545980499899</v>
      </c>
      <c r="I503" s="17">
        <v>-0.26945392384222</v>
      </c>
      <c r="J503" s="17">
        <v>0.67796663402888502</v>
      </c>
      <c r="K503" s="17">
        <v>0.48688874126833498</v>
      </c>
      <c r="L503" s="17">
        <v>0.30722679886892701</v>
      </c>
      <c r="M503" s="17">
        <v>0</v>
      </c>
      <c r="N503" s="17">
        <v>0</v>
      </c>
      <c r="O503" s="17">
        <v>0</v>
      </c>
      <c r="P503" s="17">
        <v>0.47335070345400998</v>
      </c>
      <c r="Q503" s="17">
        <v>0.264851106730916</v>
      </c>
      <c r="R503" s="17">
        <v>0</v>
      </c>
      <c r="S503" s="17">
        <v>0</v>
      </c>
      <c r="T503" s="17">
        <v>0</v>
      </c>
      <c r="U503" s="17">
        <v>0</v>
      </c>
      <c r="V503" s="17">
        <v>9.6513089148193107E-2</v>
      </c>
      <c r="W503" s="17">
        <v>0.17360400811847901</v>
      </c>
      <c r="X503" s="17">
        <v>0</v>
      </c>
      <c r="Y503" s="17">
        <v>0</v>
      </c>
      <c r="Z503" s="17">
        <v>6.3573478816896997E-3</v>
      </c>
      <c r="AA503" s="17">
        <v>0</v>
      </c>
      <c r="AB503" s="17">
        <v>0</v>
      </c>
      <c r="AC503" s="17">
        <v>0</v>
      </c>
      <c r="AE503">
        <f t="array" ref="AE503">EXP(SUMPRODUCT(--B503:AC503,TRANSPOSE('Cost regression results'!$H$3:$H$30)))</f>
        <v>2461.6611328003269</v>
      </c>
    </row>
    <row r="504" spans="1:31" x14ac:dyDescent="0.3">
      <c r="A504">
        <v>503</v>
      </c>
      <c r="B504" s="17">
        <v>7.8218718228693698</v>
      </c>
      <c r="C504" s="17">
        <v>0</v>
      </c>
      <c r="D504" s="17">
        <v>0</v>
      </c>
      <c r="E504" s="17">
        <v>0.363878919349929</v>
      </c>
      <c r="F504" s="17">
        <v>0.50923170011084595</v>
      </c>
      <c r="G504" s="17">
        <v>1.4096151140942199</v>
      </c>
      <c r="H504" s="17">
        <v>0.305945524969022</v>
      </c>
      <c r="I504" s="17">
        <v>-0.45965505837333098</v>
      </c>
      <c r="J504" s="17">
        <v>0.73501220787798305</v>
      </c>
      <c r="K504" s="17">
        <v>0.27752610337335798</v>
      </c>
      <c r="L504" s="17">
        <v>0.33988122554783201</v>
      </c>
      <c r="M504" s="17">
        <v>0</v>
      </c>
      <c r="N504" s="17">
        <v>0</v>
      </c>
      <c r="O504" s="17">
        <v>0</v>
      </c>
      <c r="P504" s="17">
        <v>0.33399953363916501</v>
      </c>
      <c r="Q504" s="17">
        <v>0.29383334378551301</v>
      </c>
      <c r="R504" s="17">
        <v>0</v>
      </c>
      <c r="S504" s="17">
        <v>0</v>
      </c>
      <c r="T504" s="17">
        <v>0</v>
      </c>
      <c r="U504" s="17">
        <v>0</v>
      </c>
      <c r="V504" s="17">
        <v>7.7361887351733605E-2</v>
      </c>
      <c r="W504" s="17">
        <v>0.29478415812869102</v>
      </c>
      <c r="X504" s="17">
        <v>0</v>
      </c>
      <c r="Y504" s="17">
        <v>0</v>
      </c>
      <c r="Z504" s="17">
        <v>6.2758376319340999E-3</v>
      </c>
      <c r="AA504" s="17">
        <v>0</v>
      </c>
      <c r="AB504" s="17">
        <v>0</v>
      </c>
      <c r="AC504" s="17">
        <v>0</v>
      </c>
      <c r="AE504">
        <f t="array" ref="AE504">EXP(SUMPRODUCT(--B504:AC504,TRANSPOSE('Cost regression results'!$H$3:$H$30)))</f>
        <v>2483.6356077185542</v>
      </c>
    </row>
    <row r="505" spans="1:31" x14ac:dyDescent="0.3">
      <c r="A505">
        <v>504</v>
      </c>
      <c r="B505" s="17">
        <v>7.8574044503446396</v>
      </c>
      <c r="C505" s="17">
        <v>0</v>
      </c>
      <c r="D505" s="17">
        <v>0</v>
      </c>
      <c r="E505" s="17">
        <v>0.45027533833703898</v>
      </c>
      <c r="F505" s="17">
        <v>0.320869973994383</v>
      </c>
      <c r="G505" s="17">
        <v>1.3853181227175599</v>
      </c>
      <c r="H505" s="17">
        <v>0.22522493056391399</v>
      </c>
      <c r="I505" s="17">
        <v>-0.21917756755220899</v>
      </c>
      <c r="J505" s="17">
        <v>0.75597942526900597</v>
      </c>
      <c r="K505" s="17">
        <v>0.36857120517537001</v>
      </c>
      <c r="L505" s="17">
        <v>0.28887032347545399</v>
      </c>
      <c r="M505" s="17">
        <v>0</v>
      </c>
      <c r="N505" s="17">
        <v>0</v>
      </c>
      <c r="O505" s="17">
        <v>0</v>
      </c>
      <c r="P505" s="17">
        <v>0.25819332999790401</v>
      </c>
      <c r="Q505" s="17">
        <v>0.276618038297056</v>
      </c>
      <c r="R505" s="17">
        <v>0</v>
      </c>
      <c r="S505" s="17">
        <v>0</v>
      </c>
      <c r="T505" s="17">
        <v>0</v>
      </c>
      <c r="U505" s="17">
        <v>0</v>
      </c>
      <c r="V505" s="17">
        <v>5.1352509383925403E-2</v>
      </c>
      <c r="W505" s="17">
        <v>0.196743504821495</v>
      </c>
      <c r="X505" s="17">
        <v>0</v>
      </c>
      <c r="Y505" s="17">
        <v>0</v>
      </c>
      <c r="Z505" s="17">
        <v>8.4678672043243201E-3</v>
      </c>
      <c r="AA505" s="17">
        <v>0</v>
      </c>
      <c r="AB505" s="17">
        <v>0</v>
      </c>
      <c r="AC505" s="17">
        <v>0</v>
      </c>
      <c r="AE505">
        <f t="array" ref="AE505">EXP(SUMPRODUCT(--B505:AC505,TRANSPOSE('Cost regression results'!$H$3:$H$30)))</f>
        <v>2569.5265607230167</v>
      </c>
    </row>
    <row r="506" spans="1:31" x14ac:dyDescent="0.3">
      <c r="A506">
        <v>505</v>
      </c>
      <c r="B506" s="17">
        <v>7.8131075774671199</v>
      </c>
      <c r="C506" s="17">
        <v>0</v>
      </c>
      <c r="D506" s="17">
        <v>0</v>
      </c>
      <c r="E506" s="17">
        <v>0.40933995398374601</v>
      </c>
      <c r="F506" s="17">
        <v>0.41444040694615503</v>
      </c>
      <c r="G506" s="17">
        <v>1.3284404063617199</v>
      </c>
      <c r="H506" s="17">
        <v>0.24723460624629701</v>
      </c>
      <c r="I506" s="17">
        <v>-0.24304788227113899</v>
      </c>
      <c r="J506" s="17">
        <v>0.68253457014405206</v>
      </c>
      <c r="K506" s="17">
        <v>0.362957510215908</v>
      </c>
      <c r="L506" s="17">
        <v>0.296503636943872</v>
      </c>
      <c r="M506" s="17">
        <v>0</v>
      </c>
      <c r="N506" s="17">
        <v>0</v>
      </c>
      <c r="O506" s="17">
        <v>0</v>
      </c>
      <c r="P506" s="17">
        <v>0.48155564311494198</v>
      </c>
      <c r="Q506" s="17">
        <v>0.26334072466745301</v>
      </c>
      <c r="R506" s="17">
        <v>0</v>
      </c>
      <c r="S506" s="17">
        <v>0</v>
      </c>
      <c r="T506" s="17">
        <v>0</v>
      </c>
      <c r="U506" s="17">
        <v>0</v>
      </c>
      <c r="V506" s="17">
        <v>0.119310648263489</v>
      </c>
      <c r="W506" s="17">
        <v>0.23370627811443301</v>
      </c>
      <c r="X506" s="17">
        <v>0</v>
      </c>
      <c r="Y506" s="17">
        <v>0</v>
      </c>
      <c r="Z506" s="17">
        <v>6.4571863242010403E-3</v>
      </c>
      <c r="AA506" s="17">
        <v>0</v>
      </c>
      <c r="AB506" s="17">
        <v>0</v>
      </c>
      <c r="AC506" s="17">
        <v>0</v>
      </c>
      <c r="AE506">
        <f t="array" ref="AE506">EXP(SUMPRODUCT(--B506:AC506,TRANSPOSE('Cost regression results'!$H$3:$H$30)))</f>
        <v>2461.6510123449898</v>
      </c>
    </row>
    <row r="507" spans="1:31" x14ac:dyDescent="0.3">
      <c r="A507">
        <v>506</v>
      </c>
      <c r="B507" s="17">
        <v>7.81292849542365</v>
      </c>
      <c r="C507" s="17">
        <v>0</v>
      </c>
      <c r="D507" s="17">
        <v>0</v>
      </c>
      <c r="E507" s="17">
        <v>0.222750775497432</v>
      </c>
      <c r="F507" s="17">
        <v>0.26495971531831097</v>
      </c>
      <c r="G507" s="17">
        <v>1.3544627195428001</v>
      </c>
      <c r="H507" s="17">
        <v>0.19179240265446101</v>
      </c>
      <c r="I507" s="17">
        <v>-0.176969097470558</v>
      </c>
      <c r="J507" s="17">
        <v>0.73857210041424504</v>
      </c>
      <c r="K507" s="17">
        <v>0.47132130049093102</v>
      </c>
      <c r="L507" s="17">
        <v>0.374224004706396</v>
      </c>
      <c r="M507" s="17">
        <v>0</v>
      </c>
      <c r="N507" s="17">
        <v>0</v>
      </c>
      <c r="O507" s="17">
        <v>0</v>
      </c>
      <c r="P507" s="17">
        <v>0.373328274083011</v>
      </c>
      <c r="Q507" s="17">
        <v>0.219061802210434</v>
      </c>
      <c r="R507" s="17">
        <v>0</v>
      </c>
      <c r="S507" s="17">
        <v>0</v>
      </c>
      <c r="T507" s="17">
        <v>0</v>
      </c>
      <c r="U507" s="17">
        <v>0</v>
      </c>
      <c r="V507" s="17">
        <v>8.3763356775279199E-2</v>
      </c>
      <c r="W507" s="17">
        <v>0.31033270206932501</v>
      </c>
      <c r="X507" s="17">
        <v>0</v>
      </c>
      <c r="Y507" s="17">
        <v>0</v>
      </c>
      <c r="Z507" s="17">
        <v>8.8388488917560092E-3</v>
      </c>
      <c r="AA507" s="17">
        <v>0</v>
      </c>
      <c r="AB507" s="17">
        <v>0</v>
      </c>
      <c r="AC507" s="17">
        <v>0</v>
      </c>
      <c r="AE507">
        <f t="array" ref="AE507">EXP(SUMPRODUCT(--B507:AC507,TRANSPOSE('Cost regression results'!$H$3:$H$30)))</f>
        <v>2457.1103922423099</v>
      </c>
    </row>
    <row r="508" spans="1:31" x14ac:dyDescent="0.3">
      <c r="A508">
        <v>507</v>
      </c>
      <c r="B508" s="17">
        <v>7.8241404845307096</v>
      </c>
      <c r="C508" s="17">
        <v>0</v>
      </c>
      <c r="D508" s="17">
        <v>0</v>
      </c>
      <c r="E508" s="17">
        <v>0.266190310923198</v>
      </c>
      <c r="F508" s="17">
        <v>0.44074768118653501</v>
      </c>
      <c r="G508" s="17">
        <v>1.37293382026681</v>
      </c>
      <c r="H508" s="17">
        <v>0.26746626809582302</v>
      </c>
      <c r="I508" s="17">
        <v>-0.27125495953679202</v>
      </c>
      <c r="J508" s="17">
        <v>0.73408241063035395</v>
      </c>
      <c r="K508" s="17">
        <v>0.46811083044788898</v>
      </c>
      <c r="L508" s="17">
        <v>0.35359125304399203</v>
      </c>
      <c r="M508" s="17">
        <v>0</v>
      </c>
      <c r="N508" s="17">
        <v>0</v>
      </c>
      <c r="O508" s="17">
        <v>0</v>
      </c>
      <c r="P508" s="17">
        <v>0.42375945186792502</v>
      </c>
      <c r="Q508" s="17">
        <v>0.27639903461559701</v>
      </c>
      <c r="R508" s="17">
        <v>0</v>
      </c>
      <c r="S508" s="17">
        <v>0</v>
      </c>
      <c r="T508" s="17">
        <v>0</v>
      </c>
      <c r="U508" s="17">
        <v>0</v>
      </c>
      <c r="V508" s="17">
        <v>0.11365488073213099</v>
      </c>
      <c r="W508" s="17">
        <v>0.24978837795284001</v>
      </c>
      <c r="X508" s="17">
        <v>0</v>
      </c>
      <c r="Y508" s="17">
        <v>0</v>
      </c>
      <c r="Z508" s="17">
        <v>5.5335017664418801E-3</v>
      </c>
      <c r="AA508" s="17">
        <v>0</v>
      </c>
      <c r="AB508" s="17">
        <v>0</v>
      </c>
      <c r="AC508" s="17">
        <v>0</v>
      </c>
      <c r="AE508">
        <f t="array" ref="AE508">EXP(SUMPRODUCT(--B508:AC508,TRANSPOSE('Cost regression results'!$H$3:$H$30)))</f>
        <v>2490.5703844692935</v>
      </c>
    </row>
    <row r="509" spans="1:31" x14ac:dyDescent="0.3">
      <c r="A509">
        <v>508</v>
      </c>
      <c r="B509" s="17">
        <v>7.86275191291816</v>
      </c>
      <c r="C509" s="17">
        <v>0</v>
      </c>
      <c r="D509" s="17">
        <v>0</v>
      </c>
      <c r="E509" s="17">
        <v>0.45710973412948702</v>
      </c>
      <c r="F509" s="17">
        <v>0.30706058430356098</v>
      </c>
      <c r="G509" s="17">
        <v>1.2572506041969</v>
      </c>
      <c r="H509" s="17">
        <v>0.193025957151929</v>
      </c>
      <c r="I509" s="17">
        <v>-5.5757019450946202E-2</v>
      </c>
      <c r="J509" s="17">
        <v>0.73186956483566601</v>
      </c>
      <c r="K509" s="17">
        <v>0.441396076927077</v>
      </c>
      <c r="L509" s="17">
        <v>0.37963100544356299</v>
      </c>
      <c r="M509" s="17">
        <v>0</v>
      </c>
      <c r="N509" s="17">
        <v>0</v>
      </c>
      <c r="O509" s="17">
        <v>0</v>
      </c>
      <c r="P509" s="17">
        <v>0.17388212372331299</v>
      </c>
      <c r="Q509" s="17">
        <v>0.233790111122293</v>
      </c>
      <c r="R509" s="17">
        <v>0</v>
      </c>
      <c r="S509" s="17">
        <v>0</v>
      </c>
      <c r="T509" s="17">
        <v>0</v>
      </c>
      <c r="U509" s="17">
        <v>0</v>
      </c>
      <c r="V509" s="17">
        <v>8.1508723185273704E-2</v>
      </c>
      <c r="W509" s="17">
        <v>0.14822955162517401</v>
      </c>
      <c r="X509" s="17">
        <v>0</v>
      </c>
      <c r="Y509" s="17">
        <v>0</v>
      </c>
      <c r="Z509" s="17">
        <v>6.7996187629795696E-3</v>
      </c>
      <c r="AA509" s="17">
        <v>0</v>
      </c>
      <c r="AB509" s="17">
        <v>0</v>
      </c>
      <c r="AC509" s="17">
        <v>0</v>
      </c>
      <c r="AE509">
        <f t="array" ref="AE509">EXP(SUMPRODUCT(--B509:AC509,TRANSPOSE('Cost regression results'!$H$3:$H$30)))</f>
        <v>2586.3222885710302</v>
      </c>
    </row>
    <row r="510" spans="1:31" x14ac:dyDescent="0.3">
      <c r="A510">
        <v>509</v>
      </c>
      <c r="B510" s="17">
        <v>7.8786746815513196</v>
      </c>
      <c r="C510" s="17">
        <v>0</v>
      </c>
      <c r="D510" s="17">
        <v>0</v>
      </c>
      <c r="E510" s="17">
        <v>0.433918672803488</v>
      </c>
      <c r="F510" s="17">
        <v>0.27738343507504498</v>
      </c>
      <c r="G510" s="17">
        <v>1.3560469429933699</v>
      </c>
      <c r="H510" s="17">
        <v>0.31673573276292699</v>
      </c>
      <c r="I510" s="17">
        <v>-0.16958018602942601</v>
      </c>
      <c r="J510" s="17">
        <v>0.71838212836047699</v>
      </c>
      <c r="K510" s="17">
        <v>0.29589402827819</v>
      </c>
      <c r="L510" s="17">
        <v>0.27338463711048</v>
      </c>
      <c r="M510" s="17">
        <v>0</v>
      </c>
      <c r="N510" s="17">
        <v>0</v>
      </c>
      <c r="O510" s="17">
        <v>0</v>
      </c>
      <c r="P510" s="17">
        <v>0.28440485555587303</v>
      </c>
      <c r="Q510" s="17">
        <v>0.17914114038249301</v>
      </c>
      <c r="R510" s="17">
        <v>0</v>
      </c>
      <c r="S510" s="17">
        <v>0</v>
      </c>
      <c r="T510" s="17">
        <v>0</v>
      </c>
      <c r="U510" s="17">
        <v>0</v>
      </c>
      <c r="V510" s="17">
        <v>7.0624616681640898E-2</v>
      </c>
      <c r="W510" s="17">
        <v>0.19892210406420199</v>
      </c>
      <c r="X510" s="17">
        <v>0</v>
      </c>
      <c r="Y510" s="17">
        <v>0</v>
      </c>
      <c r="Z510" s="17">
        <v>5.6306393787026203E-3</v>
      </c>
      <c r="AA510" s="17">
        <v>0</v>
      </c>
      <c r="AB510" s="17">
        <v>0</v>
      </c>
      <c r="AC510" s="17">
        <v>0</v>
      </c>
      <c r="AE510">
        <f t="array" ref="AE510">EXP(SUMPRODUCT(--B510:AC510,TRANSPOSE('Cost regression results'!$H$3:$H$30)))</f>
        <v>2629.9845062275563</v>
      </c>
    </row>
    <row r="511" spans="1:31" x14ac:dyDescent="0.3">
      <c r="A511">
        <v>510</v>
      </c>
      <c r="B511" s="17">
        <v>7.8347420015712004</v>
      </c>
      <c r="C511" s="17">
        <v>0</v>
      </c>
      <c r="D511" s="17">
        <v>0</v>
      </c>
      <c r="E511" s="17">
        <v>0.33591804013238202</v>
      </c>
      <c r="F511" s="17">
        <v>0.303844939723523</v>
      </c>
      <c r="G511" s="17">
        <v>1.3364540304088799</v>
      </c>
      <c r="H511" s="17">
        <v>0.23596884371729299</v>
      </c>
      <c r="I511" s="17">
        <v>-0.152767952908995</v>
      </c>
      <c r="J511" s="17">
        <v>0.68463984266244304</v>
      </c>
      <c r="K511" s="17">
        <v>0.37972326731028999</v>
      </c>
      <c r="L511" s="17">
        <v>0.33578034287945702</v>
      </c>
      <c r="M511" s="17">
        <v>0</v>
      </c>
      <c r="N511" s="17">
        <v>0</v>
      </c>
      <c r="O511" s="17">
        <v>0</v>
      </c>
      <c r="P511" s="17">
        <v>0.19198976702419801</v>
      </c>
      <c r="Q511" s="17">
        <v>0.27662195396281303</v>
      </c>
      <c r="R511" s="17">
        <v>0</v>
      </c>
      <c r="S511" s="17">
        <v>0</v>
      </c>
      <c r="T511" s="17">
        <v>0</v>
      </c>
      <c r="U511" s="17">
        <v>0</v>
      </c>
      <c r="V511" s="17">
        <v>9.6466027069811902E-2</v>
      </c>
      <c r="W511" s="17">
        <v>0.21976974692185799</v>
      </c>
      <c r="X511" s="17">
        <v>0</v>
      </c>
      <c r="Y511" s="17">
        <v>0</v>
      </c>
      <c r="Z511" s="17">
        <v>5.70111968816619E-3</v>
      </c>
      <c r="AA511" s="17">
        <v>0</v>
      </c>
      <c r="AB511" s="17">
        <v>0</v>
      </c>
      <c r="AC511" s="17">
        <v>0</v>
      </c>
      <c r="AE511">
        <f t="array" ref="AE511">EXP(SUMPRODUCT(--B511:AC511,TRANSPOSE('Cost regression results'!$H$3:$H$30)))</f>
        <v>2516.8193429041635</v>
      </c>
    </row>
    <row r="512" spans="1:31" x14ac:dyDescent="0.3">
      <c r="A512">
        <v>511</v>
      </c>
      <c r="B512" s="17">
        <v>7.8508555883186997</v>
      </c>
      <c r="C512" s="17">
        <v>0</v>
      </c>
      <c r="D512" s="17">
        <v>0</v>
      </c>
      <c r="E512" s="17">
        <v>0.43107223593488198</v>
      </c>
      <c r="F512" s="17">
        <v>0.23662595337553799</v>
      </c>
      <c r="G512" s="17">
        <v>1.2814122031939701</v>
      </c>
      <c r="H512" s="17">
        <v>0.27465088185425002</v>
      </c>
      <c r="I512" s="17">
        <v>-0.13771031739459899</v>
      </c>
      <c r="J512" s="17">
        <v>0.71159428756465304</v>
      </c>
      <c r="K512" s="17">
        <v>0.41847117534950801</v>
      </c>
      <c r="L512" s="17">
        <v>0.394561216928067</v>
      </c>
      <c r="M512" s="17">
        <v>0</v>
      </c>
      <c r="N512" s="17">
        <v>0</v>
      </c>
      <c r="O512" s="17">
        <v>0</v>
      </c>
      <c r="P512" s="17">
        <v>0.197580362966778</v>
      </c>
      <c r="Q512" s="17">
        <v>0.24909166420956799</v>
      </c>
      <c r="R512" s="17">
        <v>0</v>
      </c>
      <c r="S512" s="17">
        <v>0</v>
      </c>
      <c r="T512" s="17">
        <v>0</v>
      </c>
      <c r="U512" s="17">
        <v>0</v>
      </c>
      <c r="V512" s="17">
        <v>5.6190302672501302E-2</v>
      </c>
      <c r="W512" s="17">
        <v>0.14491756520907401</v>
      </c>
      <c r="X512" s="17">
        <v>0</v>
      </c>
      <c r="Y512" s="17">
        <v>0</v>
      </c>
      <c r="Z512" s="17">
        <v>8.3788670068606404E-3</v>
      </c>
      <c r="AA512" s="17">
        <v>0</v>
      </c>
      <c r="AB512" s="17">
        <v>0</v>
      </c>
      <c r="AC512" s="17">
        <v>0</v>
      </c>
      <c r="AE512">
        <f t="array" ref="AE512">EXP(SUMPRODUCT(--B512:AC512,TRANSPOSE('Cost regression results'!$H$3:$H$30)))</f>
        <v>2552.9131080108996</v>
      </c>
    </row>
    <row r="513" spans="1:31" x14ac:dyDescent="0.3">
      <c r="A513">
        <v>512</v>
      </c>
      <c r="B513" s="17">
        <v>7.8288363517016002</v>
      </c>
      <c r="C513" s="17">
        <v>0</v>
      </c>
      <c r="D513" s="17">
        <v>0</v>
      </c>
      <c r="E513" s="17">
        <v>0.31156228158902599</v>
      </c>
      <c r="F513" s="17">
        <v>0.37463324106160301</v>
      </c>
      <c r="G513" s="17">
        <v>1.39562787535556</v>
      </c>
      <c r="H513" s="17">
        <v>0.24353439049078501</v>
      </c>
      <c r="I513" s="17">
        <v>-0.21423972300757901</v>
      </c>
      <c r="J513" s="17">
        <v>0.747762358912619</v>
      </c>
      <c r="K513" s="17">
        <v>0.39233724017779598</v>
      </c>
      <c r="L513" s="17">
        <v>0.325263696115001</v>
      </c>
      <c r="M513" s="17">
        <v>0</v>
      </c>
      <c r="N513" s="17">
        <v>0</v>
      </c>
      <c r="O513" s="17">
        <v>0</v>
      </c>
      <c r="P513" s="17">
        <v>0.364078727511989</v>
      </c>
      <c r="Q513" s="17">
        <v>0.21595684155105599</v>
      </c>
      <c r="R513" s="17">
        <v>0</v>
      </c>
      <c r="S513" s="17">
        <v>0</v>
      </c>
      <c r="T513" s="17">
        <v>0</v>
      </c>
      <c r="U513" s="17">
        <v>0</v>
      </c>
      <c r="V513" s="17">
        <v>0.105604923097484</v>
      </c>
      <c r="W513" s="17">
        <v>0.18315766702360201</v>
      </c>
      <c r="X513" s="17">
        <v>0</v>
      </c>
      <c r="Y513" s="17">
        <v>0</v>
      </c>
      <c r="Z513" s="17">
        <v>4.5464077106696704E-3</v>
      </c>
      <c r="AA513" s="17">
        <v>0</v>
      </c>
      <c r="AB513" s="17">
        <v>0</v>
      </c>
      <c r="AC513" s="17">
        <v>0</v>
      </c>
      <c r="AE513">
        <f t="array" ref="AE513">EXP(SUMPRODUCT(--B513:AC513,TRANSPOSE('Cost regression results'!$H$3:$H$30)))</f>
        <v>2504.0228718511489</v>
      </c>
    </row>
    <row r="514" spans="1:31" x14ac:dyDescent="0.3">
      <c r="A514">
        <v>513</v>
      </c>
      <c r="B514" s="17">
        <v>7.8021970630260702</v>
      </c>
      <c r="C514" s="17">
        <v>0</v>
      </c>
      <c r="D514" s="17">
        <v>0</v>
      </c>
      <c r="E514" s="17">
        <v>0.346788916588392</v>
      </c>
      <c r="F514" s="17">
        <v>0.41571807158650498</v>
      </c>
      <c r="G514" s="17">
        <v>1.2912694220465299</v>
      </c>
      <c r="H514" s="17">
        <v>0.24621207653725699</v>
      </c>
      <c r="I514" s="17">
        <v>-0.27739511987763299</v>
      </c>
      <c r="J514" s="17">
        <v>0.73081844220256698</v>
      </c>
      <c r="K514" s="17">
        <v>0.37555495525597898</v>
      </c>
      <c r="L514" s="17">
        <v>0.331771677714984</v>
      </c>
      <c r="M514" s="17">
        <v>0</v>
      </c>
      <c r="N514" s="17">
        <v>0</v>
      </c>
      <c r="O514" s="17">
        <v>0</v>
      </c>
      <c r="P514" s="17">
        <v>0.38333736166006699</v>
      </c>
      <c r="Q514" s="17">
        <v>0.289235442468257</v>
      </c>
      <c r="R514" s="17">
        <v>0</v>
      </c>
      <c r="S514" s="17">
        <v>0</v>
      </c>
      <c r="T514" s="17">
        <v>0</v>
      </c>
      <c r="U514" s="17">
        <v>0</v>
      </c>
      <c r="V514" s="17">
        <v>9.4147193781163402E-2</v>
      </c>
      <c r="W514" s="17">
        <v>0.25819089059212802</v>
      </c>
      <c r="X514" s="17">
        <v>0</v>
      </c>
      <c r="Y514" s="17">
        <v>0</v>
      </c>
      <c r="Z514" s="17">
        <v>3.8333379826235498E-3</v>
      </c>
      <c r="AA514" s="17">
        <v>0</v>
      </c>
      <c r="AB514" s="17">
        <v>0</v>
      </c>
      <c r="AC514" s="17">
        <v>0</v>
      </c>
      <c r="AE514">
        <f t="array" ref="AE514">EXP(SUMPRODUCT(--B514:AC514,TRANSPOSE('Cost regression results'!$H$3:$H$30)))</f>
        <v>2439.4154659160022</v>
      </c>
    </row>
    <row r="515" spans="1:31" x14ac:dyDescent="0.3">
      <c r="A515">
        <v>514</v>
      </c>
      <c r="B515" s="17">
        <v>7.8315821703028501</v>
      </c>
      <c r="C515" s="17">
        <v>0</v>
      </c>
      <c r="D515" s="17">
        <v>0</v>
      </c>
      <c r="E515" s="17">
        <v>0.43390896026493198</v>
      </c>
      <c r="F515" s="17">
        <v>0.38580851006754702</v>
      </c>
      <c r="G515" s="17">
        <v>1.43036988373783</v>
      </c>
      <c r="H515" s="17">
        <v>0.30907416567746598</v>
      </c>
      <c r="I515" s="17">
        <v>-0.28233640374996</v>
      </c>
      <c r="J515" s="17">
        <v>0.70670505059104205</v>
      </c>
      <c r="K515" s="17">
        <v>0.32061462165521598</v>
      </c>
      <c r="L515" s="17">
        <v>0.36569704275200898</v>
      </c>
      <c r="M515" s="17">
        <v>0</v>
      </c>
      <c r="N515" s="17">
        <v>0</v>
      </c>
      <c r="O515" s="17">
        <v>0</v>
      </c>
      <c r="P515" s="17">
        <v>0.42986160982219201</v>
      </c>
      <c r="Q515" s="17">
        <v>0.27325884394623701</v>
      </c>
      <c r="R515" s="17">
        <v>0</v>
      </c>
      <c r="S515" s="17">
        <v>0</v>
      </c>
      <c r="T515" s="17">
        <v>0</v>
      </c>
      <c r="U515" s="17">
        <v>0</v>
      </c>
      <c r="V515" s="17">
        <v>8.0791445785515406E-2</v>
      </c>
      <c r="W515" s="17">
        <v>0.29269601811176699</v>
      </c>
      <c r="X515" s="17">
        <v>0</v>
      </c>
      <c r="Y515" s="17">
        <v>0</v>
      </c>
      <c r="Z515" s="17">
        <v>2.84560765058445E-3</v>
      </c>
      <c r="AA515" s="17">
        <v>0</v>
      </c>
      <c r="AB515" s="17">
        <v>0</v>
      </c>
      <c r="AC515" s="17">
        <v>0</v>
      </c>
      <c r="AE515">
        <f t="array" ref="AE515">EXP(SUMPRODUCT(--B515:AC515,TRANSPOSE('Cost regression results'!$H$3:$H$30)))</f>
        <v>2513.8990794999813</v>
      </c>
    </row>
    <row r="516" spans="1:31" x14ac:dyDescent="0.3">
      <c r="A516">
        <v>515</v>
      </c>
      <c r="B516" s="17">
        <v>7.8380874647421699</v>
      </c>
      <c r="C516" s="17">
        <v>0</v>
      </c>
      <c r="D516" s="17">
        <v>0</v>
      </c>
      <c r="E516" s="17">
        <v>0.48428670471191299</v>
      </c>
      <c r="F516" s="17">
        <v>0.41512516786175802</v>
      </c>
      <c r="G516" s="17">
        <v>1.3512406792782401</v>
      </c>
      <c r="H516" s="17">
        <v>0.21728857140239899</v>
      </c>
      <c r="I516" s="17">
        <v>-0.30929019246776801</v>
      </c>
      <c r="J516" s="17">
        <v>0.72050892715630099</v>
      </c>
      <c r="K516" s="17">
        <v>0.36041477920458198</v>
      </c>
      <c r="L516" s="17">
        <v>0.33817070196506999</v>
      </c>
      <c r="M516" s="17">
        <v>0</v>
      </c>
      <c r="N516" s="17">
        <v>0</v>
      </c>
      <c r="O516" s="17">
        <v>0</v>
      </c>
      <c r="P516" s="17">
        <v>0.50652298613785096</v>
      </c>
      <c r="Q516" s="17">
        <v>0.29269678378713798</v>
      </c>
      <c r="R516" s="17">
        <v>0</v>
      </c>
      <c r="S516" s="17">
        <v>0</v>
      </c>
      <c r="T516" s="17">
        <v>0</v>
      </c>
      <c r="U516" s="17">
        <v>0</v>
      </c>
      <c r="V516" s="17">
        <v>9.9723448064633194E-2</v>
      </c>
      <c r="W516" s="17">
        <v>0.27112979417900701</v>
      </c>
      <c r="X516" s="17">
        <v>0</v>
      </c>
      <c r="Y516" s="17">
        <v>0</v>
      </c>
      <c r="Z516" s="17">
        <v>4.37158242122033E-3</v>
      </c>
      <c r="AA516" s="17">
        <v>0</v>
      </c>
      <c r="AB516" s="17">
        <v>0</v>
      </c>
      <c r="AC516" s="17">
        <v>0</v>
      </c>
      <c r="AE516">
        <f t="array" ref="AE516">EXP(SUMPRODUCT(--B516:AC516,TRANSPOSE('Cost regression results'!$H$3:$H$30)))</f>
        <v>2527.604656217612</v>
      </c>
    </row>
    <row r="517" spans="1:31" x14ac:dyDescent="0.3">
      <c r="A517">
        <v>516</v>
      </c>
      <c r="B517" s="17">
        <v>7.8464059064468898</v>
      </c>
      <c r="C517" s="17">
        <v>0</v>
      </c>
      <c r="D517" s="17">
        <v>0</v>
      </c>
      <c r="E517" s="17">
        <v>0.35100657473152302</v>
      </c>
      <c r="F517" s="17">
        <v>0.32469144947302098</v>
      </c>
      <c r="G517" s="17">
        <v>1.4288723040454201</v>
      </c>
      <c r="H517" s="17">
        <v>0.30574416927984599</v>
      </c>
      <c r="I517" s="17">
        <v>-0.196279411464792</v>
      </c>
      <c r="J517" s="17">
        <v>0.70502291477669599</v>
      </c>
      <c r="K517" s="17">
        <v>0.44325484767291401</v>
      </c>
      <c r="L517" s="17">
        <v>0.31849225188775099</v>
      </c>
      <c r="M517" s="17">
        <v>0</v>
      </c>
      <c r="N517" s="17">
        <v>0</v>
      </c>
      <c r="O517" s="17">
        <v>0</v>
      </c>
      <c r="P517" s="17">
        <v>0.25751799383420199</v>
      </c>
      <c r="Q517" s="17">
        <v>0.222522978021028</v>
      </c>
      <c r="R517" s="17">
        <v>0</v>
      </c>
      <c r="S517" s="17">
        <v>0</v>
      </c>
      <c r="T517" s="17">
        <v>0</v>
      </c>
      <c r="U517" s="17">
        <v>0</v>
      </c>
      <c r="V517" s="17">
        <v>7.6883260341388301E-2</v>
      </c>
      <c r="W517" s="17">
        <v>0.19427500391665301</v>
      </c>
      <c r="X517" s="17">
        <v>0</v>
      </c>
      <c r="Y517" s="17">
        <v>0</v>
      </c>
      <c r="Z517" s="17">
        <v>8.7925932145271196E-3</v>
      </c>
      <c r="AA517" s="17">
        <v>0</v>
      </c>
      <c r="AB517" s="17">
        <v>0</v>
      </c>
      <c r="AC517" s="17">
        <v>0</v>
      </c>
      <c r="AE517">
        <f t="array" ref="AE517">EXP(SUMPRODUCT(--B517:AC517,TRANSPOSE('Cost regression results'!$H$3:$H$30)))</f>
        <v>2540.8427369810515</v>
      </c>
    </row>
    <row r="518" spans="1:31" x14ac:dyDescent="0.3">
      <c r="A518">
        <v>517</v>
      </c>
      <c r="B518" s="17">
        <v>7.8565515959454899</v>
      </c>
      <c r="C518" s="17">
        <v>0</v>
      </c>
      <c r="D518" s="17">
        <v>0</v>
      </c>
      <c r="E518" s="17">
        <v>0.36836231433317301</v>
      </c>
      <c r="F518" s="17">
        <v>0.493049604892148</v>
      </c>
      <c r="G518" s="17">
        <v>1.27177798068536</v>
      </c>
      <c r="H518" s="17">
        <v>0.31550657746972699</v>
      </c>
      <c r="I518" s="17">
        <v>-0.35844905958679002</v>
      </c>
      <c r="J518" s="17">
        <v>0.70865615898423795</v>
      </c>
      <c r="K518" s="17">
        <v>0.26832416418284999</v>
      </c>
      <c r="L518" s="17">
        <v>0.42263058331608</v>
      </c>
      <c r="M518" s="17">
        <v>0</v>
      </c>
      <c r="N518" s="17">
        <v>0</v>
      </c>
      <c r="O518" s="17">
        <v>0</v>
      </c>
      <c r="P518" s="17">
        <v>0.33512201616633203</v>
      </c>
      <c r="Q518" s="17">
        <v>0.274915491236355</v>
      </c>
      <c r="R518" s="17">
        <v>0</v>
      </c>
      <c r="S518" s="17">
        <v>0</v>
      </c>
      <c r="T518" s="17">
        <v>0</v>
      </c>
      <c r="U518" s="17">
        <v>0</v>
      </c>
      <c r="V518" s="17">
        <v>6.4876055307286407E-2</v>
      </c>
      <c r="W518" s="17">
        <v>0.24790954025201201</v>
      </c>
      <c r="X518" s="17">
        <v>0</v>
      </c>
      <c r="Y518" s="17">
        <v>0</v>
      </c>
      <c r="Z518" s="17">
        <v>7.3044003747782596E-3</v>
      </c>
      <c r="AA518" s="17">
        <v>0</v>
      </c>
      <c r="AB518" s="17">
        <v>0</v>
      </c>
      <c r="AC518" s="17">
        <v>0</v>
      </c>
      <c r="AE518">
        <f t="array" ref="AE518">EXP(SUMPRODUCT(--B518:AC518,TRANSPOSE('Cost regression results'!$H$3:$H$30)))</f>
        <v>2569.4278218338609</v>
      </c>
    </row>
    <row r="519" spans="1:31" x14ac:dyDescent="0.3">
      <c r="A519">
        <v>518</v>
      </c>
      <c r="B519" s="17">
        <v>7.8328166133399701</v>
      </c>
      <c r="C519" s="17">
        <v>0</v>
      </c>
      <c r="D519" s="17">
        <v>0</v>
      </c>
      <c r="E519" s="17">
        <v>0.40155051082899001</v>
      </c>
      <c r="F519" s="17">
        <v>0.32982298791701598</v>
      </c>
      <c r="G519" s="17">
        <v>1.29219454521176</v>
      </c>
      <c r="H519" s="17">
        <v>0.181555919609829</v>
      </c>
      <c r="I519" s="17">
        <v>-0.118128061928608</v>
      </c>
      <c r="J519" s="17">
        <v>0.67188540818726705</v>
      </c>
      <c r="K519" s="17">
        <v>0.361601161090984</v>
      </c>
      <c r="L519" s="17">
        <v>0.27233730627774</v>
      </c>
      <c r="M519" s="17">
        <v>0</v>
      </c>
      <c r="N519" s="17">
        <v>0</v>
      </c>
      <c r="O519" s="17">
        <v>0</v>
      </c>
      <c r="P519" s="17">
        <v>0.396918515753097</v>
      </c>
      <c r="Q519" s="17">
        <v>0.16700763799028401</v>
      </c>
      <c r="R519" s="17">
        <v>0</v>
      </c>
      <c r="S519" s="17">
        <v>0</v>
      </c>
      <c r="T519" s="17">
        <v>0</v>
      </c>
      <c r="U519" s="17">
        <v>0</v>
      </c>
      <c r="V519" s="17">
        <v>0.10241243395856001</v>
      </c>
      <c r="W519" s="17">
        <v>0.29857194796090097</v>
      </c>
      <c r="X519" s="17">
        <v>0</v>
      </c>
      <c r="Y519" s="17">
        <v>0</v>
      </c>
      <c r="Z519" s="17">
        <v>8.5873551090695794E-3</v>
      </c>
      <c r="AA519" s="17">
        <v>0</v>
      </c>
      <c r="AB519" s="17">
        <v>0</v>
      </c>
      <c r="AC519" s="17">
        <v>0</v>
      </c>
      <c r="AE519">
        <f t="array" ref="AE519">EXP(SUMPRODUCT(--B519:AC519,TRANSPOSE('Cost regression results'!$H$3:$H$30)))</f>
        <v>2506.9081617617412</v>
      </c>
    </row>
    <row r="520" spans="1:31" x14ac:dyDescent="0.3">
      <c r="A520">
        <v>519</v>
      </c>
      <c r="B520" s="17">
        <v>7.8495214778977997</v>
      </c>
      <c r="C520" s="17">
        <v>0</v>
      </c>
      <c r="D520" s="17">
        <v>0</v>
      </c>
      <c r="E520" s="17">
        <v>0.33552609818183599</v>
      </c>
      <c r="F520" s="17">
        <v>0.40605509185942301</v>
      </c>
      <c r="G520" s="17">
        <v>1.37673626481927</v>
      </c>
      <c r="H520" s="17">
        <v>0.199802878571813</v>
      </c>
      <c r="I520" s="17">
        <v>-0.22273420064866101</v>
      </c>
      <c r="J520" s="17">
        <v>0.65594475541067199</v>
      </c>
      <c r="K520" s="17">
        <v>0.36313355169432798</v>
      </c>
      <c r="L520" s="17">
        <v>0.29393229357003398</v>
      </c>
      <c r="M520" s="17">
        <v>0</v>
      </c>
      <c r="N520" s="17">
        <v>0</v>
      </c>
      <c r="O520" s="17">
        <v>0</v>
      </c>
      <c r="P520" s="17">
        <v>0.36653819403151999</v>
      </c>
      <c r="Q520" s="17">
        <v>0.22088317410393399</v>
      </c>
      <c r="R520" s="17">
        <v>0</v>
      </c>
      <c r="S520" s="17">
        <v>0</v>
      </c>
      <c r="T520" s="17">
        <v>0</v>
      </c>
      <c r="U520" s="17">
        <v>0</v>
      </c>
      <c r="V520" s="17">
        <v>8.22506242133626E-2</v>
      </c>
      <c r="W520" s="17">
        <v>0.23234626950419701</v>
      </c>
      <c r="X520" s="17">
        <v>0</v>
      </c>
      <c r="Y520" s="17">
        <v>0</v>
      </c>
      <c r="Z520" s="17">
        <v>5.5077888306737204E-3</v>
      </c>
      <c r="AA520" s="17">
        <v>0</v>
      </c>
      <c r="AB520" s="17">
        <v>0</v>
      </c>
      <c r="AC520" s="17">
        <v>0</v>
      </c>
      <c r="AE520">
        <f t="array" ref="AE520">EXP(SUMPRODUCT(--B520:AC520,TRANSPOSE('Cost regression results'!$H$3:$H$30)))</f>
        <v>2554.6385520345029</v>
      </c>
    </row>
    <row r="521" spans="1:31" x14ac:dyDescent="0.3">
      <c r="A521">
        <v>520</v>
      </c>
      <c r="B521" s="17">
        <v>7.8146033494627298</v>
      </c>
      <c r="C521" s="17">
        <v>0</v>
      </c>
      <c r="D521" s="17">
        <v>0</v>
      </c>
      <c r="E521" s="17">
        <v>0.30738176692615699</v>
      </c>
      <c r="F521" s="17">
        <v>0.12729161825853499</v>
      </c>
      <c r="G521" s="17">
        <v>1.3726730745162199</v>
      </c>
      <c r="H521" s="17">
        <v>0.28296951715021701</v>
      </c>
      <c r="I521" s="17">
        <v>-7.7346367336317001E-3</v>
      </c>
      <c r="J521" s="17">
        <v>0.75888305458330296</v>
      </c>
      <c r="K521" s="17">
        <v>0.34519992216187201</v>
      </c>
      <c r="L521" s="17">
        <v>0.25928844508853999</v>
      </c>
      <c r="M521" s="17">
        <v>0</v>
      </c>
      <c r="N521" s="17">
        <v>0</v>
      </c>
      <c r="O521" s="17">
        <v>0</v>
      </c>
      <c r="P521" s="17">
        <v>0.32083834598623001</v>
      </c>
      <c r="Q521" s="17">
        <v>0.22783575474732301</v>
      </c>
      <c r="R521" s="17">
        <v>0</v>
      </c>
      <c r="S521" s="17">
        <v>0</v>
      </c>
      <c r="T521" s="17">
        <v>0</v>
      </c>
      <c r="U521" s="17">
        <v>0</v>
      </c>
      <c r="V521" s="17">
        <v>0.103718518199375</v>
      </c>
      <c r="W521" s="17">
        <v>0.32253257513849898</v>
      </c>
      <c r="X521" s="17">
        <v>0</v>
      </c>
      <c r="Y521" s="17">
        <v>0</v>
      </c>
      <c r="Z521" s="17">
        <v>5.4777189098827199E-3</v>
      </c>
      <c r="AA521" s="17">
        <v>0</v>
      </c>
      <c r="AB521" s="17">
        <v>0</v>
      </c>
      <c r="AC521" s="17">
        <v>0</v>
      </c>
      <c r="AE521">
        <f t="array" ref="AE521">EXP(SUMPRODUCT(--B521:AC521,TRANSPOSE('Cost regression results'!$H$3:$H$30)))</f>
        <v>2467.0267170058232</v>
      </c>
    </row>
    <row r="522" spans="1:31" x14ac:dyDescent="0.3">
      <c r="A522">
        <v>521</v>
      </c>
      <c r="B522" s="17">
        <v>7.7634070427852997</v>
      </c>
      <c r="C522" s="17">
        <v>0</v>
      </c>
      <c r="D522" s="17">
        <v>0</v>
      </c>
      <c r="E522" s="17">
        <v>0.38716540027347301</v>
      </c>
      <c r="F522" s="17">
        <v>0.268701865893055</v>
      </c>
      <c r="G522" s="17">
        <v>1.3081527457358499</v>
      </c>
      <c r="H522" s="17">
        <v>0.245350835299042</v>
      </c>
      <c r="I522" s="17">
        <v>-0.115775070227726</v>
      </c>
      <c r="J522" s="17">
        <v>0.69185224645764398</v>
      </c>
      <c r="K522" s="17">
        <v>0.38064849043104498</v>
      </c>
      <c r="L522" s="17">
        <v>0.40395833829767902</v>
      </c>
      <c r="M522" s="17">
        <v>0</v>
      </c>
      <c r="N522" s="17">
        <v>0</v>
      </c>
      <c r="O522" s="17">
        <v>0</v>
      </c>
      <c r="P522" s="17">
        <v>0.37778880232409801</v>
      </c>
      <c r="Q522" s="17">
        <v>0.24955611566961</v>
      </c>
      <c r="R522" s="17">
        <v>0</v>
      </c>
      <c r="S522" s="17">
        <v>0</v>
      </c>
      <c r="T522" s="17">
        <v>0</v>
      </c>
      <c r="U522" s="17">
        <v>0</v>
      </c>
      <c r="V522" s="17">
        <v>0.11812834073982401</v>
      </c>
      <c r="W522" s="17">
        <v>0.26164302669714001</v>
      </c>
      <c r="X522" s="17">
        <v>0</v>
      </c>
      <c r="Y522" s="17">
        <v>0</v>
      </c>
      <c r="Z522" s="17">
        <v>6.8641881088411004E-3</v>
      </c>
      <c r="AA522" s="17">
        <v>0</v>
      </c>
      <c r="AB522" s="17">
        <v>0</v>
      </c>
      <c r="AC522" s="17">
        <v>0</v>
      </c>
      <c r="AE522">
        <f t="array" ref="AE522">EXP(SUMPRODUCT(--B522:AC522,TRANSPOSE('Cost regression results'!$H$3:$H$30)))</f>
        <v>2341.6289791920472</v>
      </c>
    </row>
    <row r="523" spans="1:31" x14ac:dyDescent="0.3">
      <c r="A523">
        <v>522</v>
      </c>
      <c r="B523" s="17">
        <v>7.8674414599897098</v>
      </c>
      <c r="C523" s="17">
        <v>0</v>
      </c>
      <c r="D523" s="17">
        <v>0</v>
      </c>
      <c r="E523" s="17">
        <v>0.351054123148419</v>
      </c>
      <c r="F523" s="17">
        <v>0.34150405044798698</v>
      </c>
      <c r="G523" s="17">
        <v>1.35107568490233</v>
      </c>
      <c r="H523" s="17">
        <v>0.24545996117079599</v>
      </c>
      <c r="I523" s="17">
        <v>-0.205621611563894</v>
      </c>
      <c r="J523" s="17">
        <v>0.78395925048175696</v>
      </c>
      <c r="K523" s="17">
        <v>0.35455115487106498</v>
      </c>
      <c r="L523" s="17">
        <v>0.29709031422342103</v>
      </c>
      <c r="M523" s="17">
        <v>0</v>
      </c>
      <c r="N523" s="17">
        <v>0</v>
      </c>
      <c r="O523" s="17">
        <v>0</v>
      </c>
      <c r="P523" s="17">
        <v>0.198103936598376</v>
      </c>
      <c r="Q523" s="17">
        <v>0.25172980459559402</v>
      </c>
      <c r="R523" s="17">
        <v>0</v>
      </c>
      <c r="S523" s="17">
        <v>0</v>
      </c>
      <c r="T523" s="17">
        <v>0</v>
      </c>
      <c r="U523" s="17">
        <v>0</v>
      </c>
      <c r="V523" s="17">
        <v>4.5925198560631098E-2</v>
      </c>
      <c r="W523" s="17">
        <v>0.107359657380473</v>
      </c>
      <c r="X523" s="17">
        <v>0</v>
      </c>
      <c r="Y523" s="17">
        <v>0</v>
      </c>
      <c r="Z523" s="17">
        <v>5.1590844191307201E-3</v>
      </c>
      <c r="AA523" s="17">
        <v>0</v>
      </c>
      <c r="AB523" s="17">
        <v>0</v>
      </c>
      <c r="AC523" s="17">
        <v>0</v>
      </c>
      <c r="AE523">
        <f t="array" ref="AE523">EXP(SUMPRODUCT(--B523:AC523,TRANSPOSE('Cost regression results'!$H$3:$H$30)))</f>
        <v>2601.4651925946036</v>
      </c>
    </row>
    <row r="524" spans="1:31" x14ac:dyDescent="0.3">
      <c r="A524">
        <v>523</v>
      </c>
      <c r="B524" s="17">
        <v>7.8287573119469096</v>
      </c>
      <c r="C524" s="17">
        <v>0</v>
      </c>
      <c r="D524" s="17">
        <v>0</v>
      </c>
      <c r="E524" s="17">
        <v>0.35797895439087202</v>
      </c>
      <c r="F524" s="17">
        <v>0.30483517170415197</v>
      </c>
      <c r="G524" s="17">
        <v>1.4356975868102899</v>
      </c>
      <c r="H524" s="17">
        <v>0.25074556308928098</v>
      </c>
      <c r="I524" s="17">
        <v>-0.223516040634267</v>
      </c>
      <c r="J524" s="17">
        <v>0.68895318814016504</v>
      </c>
      <c r="K524" s="17">
        <v>0.40195748264625297</v>
      </c>
      <c r="L524" s="17">
        <v>0.28898703141390902</v>
      </c>
      <c r="M524" s="17">
        <v>0</v>
      </c>
      <c r="N524" s="17">
        <v>0</v>
      </c>
      <c r="O524" s="17">
        <v>0</v>
      </c>
      <c r="P524" s="17">
        <v>0.43610849648467798</v>
      </c>
      <c r="Q524" s="17">
        <v>0.237399348857702</v>
      </c>
      <c r="R524" s="17">
        <v>0</v>
      </c>
      <c r="S524" s="17">
        <v>0</v>
      </c>
      <c r="T524" s="17">
        <v>0</v>
      </c>
      <c r="U524" s="17">
        <v>0</v>
      </c>
      <c r="V524" s="17">
        <v>9.5777592350244106E-2</v>
      </c>
      <c r="W524" s="17">
        <v>0.25788722128249802</v>
      </c>
      <c r="X524" s="17">
        <v>0</v>
      </c>
      <c r="Y524" s="17">
        <v>0</v>
      </c>
      <c r="Z524" s="17">
        <v>8.6989310047741498E-3</v>
      </c>
      <c r="AA524" s="17">
        <v>0</v>
      </c>
      <c r="AB524" s="17">
        <v>0</v>
      </c>
      <c r="AC524" s="17">
        <v>0</v>
      </c>
      <c r="AE524">
        <f t="array" ref="AE524">EXP(SUMPRODUCT(--B524:AC524,TRANSPOSE('Cost regression results'!$H$3:$H$30)))</f>
        <v>2496.5574958132693</v>
      </c>
    </row>
    <row r="525" spans="1:31" x14ac:dyDescent="0.3">
      <c r="A525">
        <v>524</v>
      </c>
      <c r="B525" s="17">
        <v>7.8465228630722903</v>
      </c>
      <c r="C525" s="17">
        <v>0</v>
      </c>
      <c r="D525" s="17">
        <v>0</v>
      </c>
      <c r="E525" s="17">
        <v>0.39926902977440198</v>
      </c>
      <c r="F525" s="17">
        <v>0.28852757726948802</v>
      </c>
      <c r="G525" s="17">
        <v>1.3692377427009299</v>
      </c>
      <c r="H525" s="17">
        <v>0.215780734352885</v>
      </c>
      <c r="I525" s="17">
        <v>-0.17220988109621199</v>
      </c>
      <c r="J525" s="17">
        <v>0.71402221733064897</v>
      </c>
      <c r="K525" s="17">
        <v>0.34462304710383901</v>
      </c>
      <c r="L525" s="17">
        <v>0.28564146318342798</v>
      </c>
      <c r="M525" s="17">
        <v>0</v>
      </c>
      <c r="N525" s="17">
        <v>0</v>
      </c>
      <c r="O525" s="17">
        <v>0</v>
      </c>
      <c r="P525" s="17">
        <v>0.388889241340928</v>
      </c>
      <c r="Q525" s="17">
        <v>0.219135817380057</v>
      </c>
      <c r="R525" s="17">
        <v>0</v>
      </c>
      <c r="S525" s="17">
        <v>0</v>
      </c>
      <c r="T525" s="17">
        <v>0</v>
      </c>
      <c r="U525" s="17">
        <v>0</v>
      </c>
      <c r="V525" s="17">
        <v>9.0108087430582795E-2</v>
      </c>
      <c r="W525" s="17">
        <v>0.27254854197842399</v>
      </c>
      <c r="X525" s="17">
        <v>0</v>
      </c>
      <c r="Y525" s="17">
        <v>0</v>
      </c>
      <c r="Z525" s="17">
        <v>7.8522532867012895E-3</v>
      </c>
      <c r="AA525" s="17">
        <v>0</v>
      </c>
      <c r="AB525" s="17">
        <v>0</v>
      </c>
      <c r="AC525" s="17">
        <v>0</v>
      </c>
      <c r="AE525">
        <f t="array" ref="AE525">EXP(SUMPRODUCT(--B525:AC525,TRANSPOSE('Cost regression results'!$H$3:$H$30)))</f>
        <v>2542.813148113717</v>
      </c>
    </row>
    <row r="526" spans="1:31" x14ac:dyDescent="0.3">
      <c r="A526">
        <v>525</v>
      </c>
      <c r="B526" s="17">
        <v>7.8213089771880204</v>
      </c>
      <c r="C526" s="17">
        <v>0</v>
      </c>
      <c r="D526" s="17">
        <v>0</v>
      </c>
      <c r="E526" s="17">
        <v>0.35893367239270602</v>
      </c>
      <c r="F526" s="17">
        <v>0.32432622923923099</v>
      </c>
      <c r="G526" s="17">
        <v>1.2887758343456199</v>
      </c>
      <c r="H526" s="17">
        <v>0.21494590659996801</v>
      </c>
      <c r="I526" s="17">
        <v>-0.223793924094908</v>
      </c>
      <c r="J526" s="17">
        <v>0.66118038424910597</v>
      </c>
      <c r="K526" s="17">
        <v>0.44383080604498898</v>
      </c>
      <c r="L526" s="17">
        <v>0.34535773591183699</v>
      </c>
      <c r="M526" s="17">
        <v>0</v>
      </c>
      <c r="N526" s="17">
        <v>0</v>
      </c>
      <c r="O526" s="17">
        <v>0</v>
      </c>
      <c r="P526" s="17">
        <v>9.8393053345875295E-2</v>
      </c>
      <c r="Q526" s="17">
        <v>0.16753954841409199</v>
      </c>
      <c r="R526" s="17">
        <v>0</v>
      </c>
      <c r="S526" s="17">
        <v>0</v>
      </c>
      <c r="T526" s="17">
        <v>0</v>
      </c>
      <c r="U526" s="17">
        <v>0</v>
      </c>
      <c r="V526" s="17">
        <v>0.10907382938992601</v>
      </c>
      <c r="W526" s="17">
        <v>0.297531274087042</v>
      </c>
      <c r="X526" s="17">
        <v>0</v>
      </c>
      <c r="Y526" s="17">
        <v>0</v>
      </c>
      <c r="Z526" s="17">
        <v>7.3897573983545597E-3</v>
      </c>
      <c r="AA526" s="17">
        <v>0</v>
      </c>
      <c r="AB526" s="17">
        <v>0</v>
      </c>
      <c r="AC526" s="17">
        <v>0</v>
      </c>
      <c r="AE526">
        <f t="array" ref="AE526">EXP(SUMPRODUCT(--B526:AC526,TRANSPOSE('Cost regression results'!$H$3:$H$30)))</f>
        <v>2480.3033420185347</v>
      </c>
    </row>
    <row r="527" spans="1:31" x14ac:dyDescent="0.3">
      <c r="A527">
        <v>526</v>
      </c>
      <c r="B527" s="17">
        <v>7.8381577433237899</v>
      </c>
      <c r="C527" s="17">
        <v>0</v>
      </c>
      <c r="D527" s="17">
        <v>0</v>
      </c>
      <c r="E527" s="17">
        <v>0.36130943577213198</v>
      </c>
      <c r="F527" s="17">
        <v>0.44801774512109499</v>
      </c>
      <c r="G527" s="17">
        <v>1.38938274526345</v>
      </c>
      <c r="H527" s="17">
        <v>0.273319909722465</v>
      </c>
      <c r="I527" s="17">
        <v>-0.34315405194051501</v>
      </c>
      <c r="J527" s="17">
        <v>0.73949526671061205</v>
      </c>
      <c r="K527" s="17">
        <v>0.34097531191306302</v>
      </c>
      <c r="L527" s="17">
        <v>0.40832085633012899</v>
      </c>
      <c r="M527" s="17">
        <v>0</v>
      </c>
      <c r="N527" s="17">
        <v>0</v>
      </c>
      <c r="O527" s="17">
        <v>0</v>
      </c>
      <c r="P527" s="17">
        <v>0.29831317748191699</v>
      </c>
      <c r="Q527" s="17">
        <v>0.281084593108887</v>
      </c>
      <c r="R527" s="17">
        <v>0</v>
      </c>
      <c r="S527" s="17">
        <v>0</v>
      </c>
      <c r="T527" s="17">
        <v>0</v>
      </c>
      <c r="U527" s="17">
        <v>0</v>
      </c>
      <c r="V527" s="17">
        <v>4.5306996695019801E-2</v>
      </c>
      <c r="W527" s="17">
        <v>0.20827875893078099</v>
      </c>
      <c r="X527" s="17">
        <v>0</v>
      </c>
      <c r="Y527" s="17">
        <v>0</v>
      </c>
      <c r="Z527" s="17">
        <v>7.57664643716849E-3</v>
      </c>
      <c r="AA527" s="17">
        <v>0</v>
      </c>
      <c r="AB527" s="17">
        <v>0</v>
      </c>
      <c r="AC527" s="17">
        <v>0</v>
      </c>
      <c r="AE527">
        <f t="array" ref="AE527">EXP(SUMPRODUCT(--B527:AC527,TRANSPOSE('Cost regression results'!$H$3:$H$30)))</f>
        <v>2522.1174631020713</v>
      </c>
    </row>
    <row r="528" spans="1:31" x14ac:dyDescent="0.3">
      <c r="A528">
        <v>527</v>
      </c>
      <c r="B528" s="17">
        <v>7.8491628912165501</v>
      </c>
      <c r="C528" s="17">
        <v>0</v>
      </c>
      <c r="D528" s="17">
        <v>0</v>
      </c>
      <c r="E528" s="17">
        <v>0.35655190706840201</v>
      </c>
      <c r="F528" s="17">
        <v>0.24521046518980499</v>
      </c>
      <c r="G528" s="17">
        <v>1.2758994232735501</v>
      </c>
      <c r="H528" s="17">
        <v>0.19866759076814999</v>
      </c>
      <c r="I528" s="17">
        <v>-9.8049744741150208E-3</v>
      </c>
      <c r="J528" s="17">
        <v>0.72267043983520796</v>
      </c>
      <c r="K528" s="17">
        <v>0.52052876625705502</v>
      </c>
      <c r="L528" s="17">
        <v>0.26715727563888098</v>
      </c>
      <c r="M528" s="17">
        <v>0</v>
      </c>
      <c r="N528" s="17">
        <v>0</v>
      </c>
      <c r="O528" s="17">
        <v>0</v>
      </c>
      <c r="P528" s="17">
        <v>0.36589686088944001</v>
      </c>
      <c r="Q528" s="17">
        <v>0.24845475366546699</v>
      </c>
      <c r="R528" s="17">
        <v>0</v>
      </c>
      <c r="S528" s="17">
        <v>0</v>
      </c>
      <c r="T528" s="17">
        <v>0</v>
      </c>
      <c r="U528" s="17">
        <v>0</v>
      </c>
      <c r="V528" s="17">
        <v>8.3656598047787897E-2</v>
      </c>
      <c r="W528" s="17">
        <v>0.249011058535928</v>
      </c>
      <c r="X528" s="17">
        <v>0</v>
      </c>
      <c r="Y528" s="17">
        <v>0</v>
      </c>
      <c r="Z528" s="17">
        <v>4.1165802297284297E-3</v>
      </c>
      <c r="AA528" s="17">
        <v>0</v>
      </c>
      <c r="AB528" s="17">
        <v>0</v>
      </c>
      <c r="AC528" s="17">
        <v>0</v>
      </c>
      <c r="AE528">
        <f t="array" ref="AE528">EXP(SUMPRODUCT(--B528:AC528,TRANSPOSE('Cost regression results'!$H$3:$H$30)))</f>
        <v>2556.2108008832611</v>
      </c>
    </row>
    <row r="529" spans="1:31" x14ac:dyDescent="0.3">
      <c r="A529">
        <v>528</v>
      </c>
      <c r="B529" s="17">
        <v>7.8004806123562496</v>
      </c>
      <c r="C529" s="17">
        <v>0</v>
      </c>
      <c r="D529" s="17">
        <v>0</v>
      </c>
      <c r="E529" s="17">
        <v>0.38068879665765298</v>
      </c>
      <c r="F529" s="17">
        <v>0.315338383870431</v>
      </c>
      <c r="G529" s="17">
        <v>1.38466384417434</v>
      </c>
      <c r="H529" s="17">
        <v>0.25785984861976402</v>
      </c>
      <c r="I529" s="17">
        <v>-0.19167802367855499</v>
      </c>
      <c r="J529" s="17">
        <v>0.758785687463021</v>
      </c>
      <c r="K529" s="17">
        <v>0.31540146082593601</v>
      </c>
      <c r="L529" s="17">
        <v>0.304355323538336</v>
      </c>
      <c r="M529" s="17">
        <v>0</v>
      </c>
      <c r="N529" s="17">
        <v>0</v>
      </c>
      <c r="O529" s="17">
        <v>0</v>
      </c>
      <c r="P529" s="17">
        <v>0.42644954403827801</v>
      </c>
      <c r="Q529" s="17">
        <v>0.241472314174</v>
      </c>
      <c r="R529" s="17">
        <v>0</v>
      </c>
      <c r="S529" s="17">
        <v>0</v>
      </c>
      <c r="T529" s="17">
        <v>0</v>
      </c>
      <c r="U529" s="17">
        <v>0</v>
      </c>
      <c r="V529" s="17">
        <v>0.10956307221608</v>
      </c>
      <c r="W529" s="17">
        <v>0.34388815346381602</v>
      </c>
      <c r="X529" s="17">
        <v>0</v>
      </c>
      <c r="Y529" s="17">
        <v>0</v>
      </c>
      <c r="Z529" s="17">
        <v>6.4049846039393402E-3</v>
      </c>
      <c r="AA529" s="17">
        <v>0</v>
      </c>
      <c r="AB529" s="17">
        <v>0</v>
      </c>
      <c r="AC529" s="17">
        <v>0</v>
      </c>
      <c r="AE529">
        <f t="array" ref="AE529">EXP(SUMPRODUCT(--B529:AC529,TRANSPOSE('Cost regression results'!$H$3:$H$30)))</f>
        <v>2430.8520752757654</v>
      </c>
    </row>
    <row r="530" spans="1:31" x14ac:dyDescent="0.3">
      <c r="A530">
        <v>529</v>
      </c>
      <c r="B530" s="17">
        <v>7.8245842950643301</v>
      </c>
      <c r="C530" s="17">
        <v>0</v>
      </c>
      <c r="D530" s="17">
        <v>0</v>
      </c>
      <c r="E530" s="17">
        <v>0.32794569693637698</v>
      </c>
      <c r="F530" s="17">
        <v>0.28452348554845902</v>
      </c>
      <c r="G530" s="17">
        <v>1.27519676061623</v>
      </c>
      <c r="H530" s="17">
        <v>0.222414411725982</v>
      </c>
      <c r="I530" s="17">
        <v>-9.5899855078103294E-2</v>
      </c>
      <c r="J530" s="17">
        <v>0.71170912378552398</v>
      </c>
      <c r="K530" s="17">
        <v>0.41833852649666797</v>
      </c>
      <c r="L530" s="17">
        <v>0.34641356578223598</v>
      </c>
      <c r="M530" s="17">
        <v>0</v>
      </c>
      <c r="N530" s="17">
        <v>0</v>
      </c>
      <c r="O530" s="17">
        <v>0</v>
      </c>
      <c r="P530" s="17">
        <v>0.13876609784687899</v>
      </c>
      <c r="Q530" s="17">
        <v>0.249582247401682</v>
      </c>
      <c r="R530" s="17">
        <v>0</v>
      </c>
      <c r="S530" s="17">
        <v>0</v>
      </c>
      <c r="T530" s="17">
        <v>0</v>
      </c>
      <c r="U530" s="17">
        <v>0</v>
      </c>
      <c r="V530" s="17">
        <v>0.111718543181088</v>
      </c>
      <c r="W530" s="17">
        <v>0.278752587580751</v>
      </c>
      <c r="X530" s="17">
        <v>0</v>
      </c>
      <c r="Y530" s="17">
        <v>0</v>
      </c>
      <c r="Z530" s="17">
        <v>6.1795173918390298E-3</v>
      </c>
      <c r="AA530" s="17">
        <v>0</v>
      </c>
      <c r="AB530" s="17">
        <v>0</v>
      </c>
      <c r="AC530" s="17">
        <v>0</v>
      </c>
      <c r="AE530">
        <f t="array" ref="AE530">EXP(SUMPRODUCT(--B530:AC530,TRANSPOSE('Cost regression results'!$H$3:$H$30)))</f>
        <v>2490.5494627593553</v>
      </c>
    </row>
    <row r="531" spans="1:31" x14ac:dyDescent="0.3">
      <c r="A531">
        <v>530</v>
      </c>
      <c r="B531" s="17">
        <v>7.8352512504902903</v>
      </c>
      <c r="C531" s="17">
        <v>0</v>
      </c>
      <c r="D531" s="17">
        <v>0</v>
      </c>
      <c r="E531" s="17">
        <v>0.35901654542230299</v>
      </c>
      <c r="F531" s="17">
        <v>0.51881658730944702</v>
      </c>
      <c r="G531" s="17">
        <v>1.36666959111692</v>
      </c>
      <c r="H531" s="17">
        <v>0.20412983066413901</v>
      </c>
      <c r="I531" s="17">
        <v>-0.28356927090293499</v>
      </c>
      <c r="J531" s="17">
        <v>0.73776365581576298</v>
      </c>
      <c r="K531" s="17">
        <v>0.39709009605439899</v>
      </c>
      <c r="L531" s="17">
        <v>0.33923282205904698</v>
      </c>
      <c r="M531" s="17">
        <v>0</v>
      </c>
      <c r="N531" s="17">
        <v>0</v>
      </c>
      <c r="O531" s="17">
        <v>0</v>
      </c>
      <c r="P531" s="17">
        <v>0.34877795303717402</v>
      </c>
      <c r="Q531" s="17">
        <v>0.29945563479665199</v>
      </c>
      <c r="R531" s="17">
        <v>0</v>
      </c>
      <c r="S531" s="17">
        <v>0</v>
      </c>
      <c r="T531" s="17">
        <v>0</v>
      </c>
      <c r="U531" s="17">
        <v>0</v>
      </c>
      <c r="V531" s="17">
        <v>2.6359841063369201E-2</v>
      </c>
      <c r="W531" s="17">
        <v>0.16014494077987099</v>
      </c>
      <c r="X531" s="17">
        <v>0</v>
      </c>
      <c r="Y531" s="17">
        <v>0</v>
      </c>
      <c r="Z531" s="17">
        <v>9.8961145775115795E-3</v>
      </c>
      <c r="AA531" s="17">
        <v>0</v>
      </c>
      <c r="AB531" s="17">
        <v>0</v>
      </c>
      <c r="AC531" s="17">
        <v>0</v>
      </c>
      <c r="AE531">
        <f t="array" ref="AE531">EXP(SUMPRODUCT(--B531:AC531,TRANSPOSE('Cost regression results'!$H$3:$H$30)))</f>
        <v>2510.7178074014814</v>
      </c>
    </row>
    <row r="532" spans="1:31" x14ac:dyDescent="0.3">
      <c r="A532">
        <v>531</v>
      </c>
      <c r="B532" s="17">
        <v>7.8661265083544603</v>
      </c>
      <c r="C532" s="17">
        <v>0</v>
      </c>
      <c r="D532" s="17">
        <v>0</v>
      </c>
      <c r="E532" s="17">
        <v>0.35358502539424802</v>
      </c>
      <c r="F532" s="17">
        <v>0.32586742033314697</v>
      </c>
      <c r="G532" s="17">
        <v>1.4138149368891999</v>
      </c>
      <c r="H532" s="17">
        <v>0.26231511484833497</v>
      </c>
      <c r="I532" s="17">
        <v>-0.20948860696020699</v>
      </c>
      <c r="J532" s="17">
        <v>0.70737260973004501</v>
      </c>
      <c r="K532" s="17">
        <v>0.27868051760024098</v>
      </c>
      <c r="L532" s="17">
        <v>0.31447479649004201</v>
      </c>
      <c r="M532" s="17">
        <v>0</v>
      </c>
      <c r="N532" s="17">
        <v>0</v>
      </c>
      <c r="O532" s="17">
        <v>0</v>
      </c>
      <c r="P532" s="17">
        <v>0.38500089739740401</v>
      </c>
      <c r="Q532" s="17">
        <v>0.19170753253742001</v>
      </c>
      <c r="R532" s="17">
        <v>0</v>
      </c>
      <c r="S532" s="17">
        <v>0</v>
      </c>
      <c r="T532" s="17">
        <v>0</v>
      </c>
      <c r="U532" s="17">
        <v>0</v>
      </c>
      <c r="V532" s="17">
        <v>4.0742602474473102E-2</v>
      </c>
      <c r="W532" s="17">
        <v>0.17761377532999201</v>
      </c>
      <c r="X532" s="17">
        <v>0</v>
      </c>
      <c r="Y532" s="17">
        <v>0</v>
      </c>
      <c r="Z532" s="17">
        <v>7.7273278010547104E-3</v>
      </c>
      <c r="AA532" s="17">
        <v>0</v>
      </c>
      <c r="AB532" s="17">
        <v>0</v>
      </c>
      <c r="AC532" s="17">
        <v>0</v>
      </c>
      <c r="AE532">
        <f t="array" ref="AE532">EXP(SUMPRODUCT(--B532:AC532,TRANSPOSE('Cost regression results'!$H$3:$H$30)))</f>
        <v>2593.3801444323071</v>
      </c>
    </row>
    <row r="533" spans="1:31" x14ac:dyDescent="0.3">
      <c r="A533">
        <v>532</v>
      </c>
      <c r="B533" s="17">
        <v>7.8378255501574401</v>
      </c>
      <c r="C533" s="17">
        <v>0</v>
      </c>
      <c r="D533" s="17">
        <v>0</v>
      </c>
      <c r="E533" s="17">
        <v>0.49396501170763302</v>
      </c>
      <c r="F533" s="17">
        <v>0.43479853993341999</v>
      </c>
      <c r="G533" s="17">
        <v>1.40587945982972</v>
      </c>
      <c r="H533" s="17">
        <v>0.31565636484808302</v>
      </c>
      <c r="I533" s="17">
        <v>-0.37789386078893</v>
      </c>
      <c r="J533" s="17">
        <v>0.74636786532800803</v>
      </c>
      <c r="K533" s="17">
        <v>0.38455854857687799</v>
      </c>
      <c r="L533" s="17">
        <v>0.40263896076387001</v>
      </c>
      <c r="M533" s="17">
        <v>0</v>
      </c>
      <c r="N533" s="17">
        <v>0</v>
      </c>
      <c r="O533" s="17">
        <v>0</v>
      </c>
      <c r="P533" s="17">
        <v>0.20819767763875799</v>
      </c>
      <c r="Q533" s="17">
        <v>0.25550635545418698</v>
      </c>
      <c r="R533" s="17">
        <v>0</v>
      </c>
      <c r="S533" s="17">
        <v>0</v>
      </c>
      <c r="T533" s="17">
        <v>0</v>
      </c>
      <c r="U533" s="17">
        <v>0</v>
      </c>
      <c r="V533" s="17">
        <v>8.2699139934320695E-2</v>
      </c>
      <c r="W533" s="17">
        <v>0.28873683010196499</v>
      </c>
      <c r="X533" s="17">
        <v>0</v>
      </c>
      <c r="Y533" s="17">
        <v>0</v>
      </c>
      <c r="Z533" s="17">
        <v>3.35417665897704E-3</v>
      </c>
      <c r="AA533" s="17">
        <v>0</v>
      </c>
      <c r="AB533" s="17">
        <v>0</v>
      </c>
      <c r="AC533" s="17">
        <v>0</v>
      </c>
      <c r="AE533">
        <f t="array" ref="AE533">EXP(SUMPRODUCT(--B533:AC533,TRANSPOSE('Cost regression results'!$H$3:$H$30)))</f>
        <v>2528.7430156380565</v>
      </c>
    </row>
    <row r="534" spans="1:31" x14ac:dyDescent="0.3">
      <c r="A534">
        <v>533</v>
      </c>
      <c r="B534" s="17">
        <v>7.81868029037319</v>
      </c>
      <c r="C534" s="17">
        <v>0</v>
      </c>
      <c r="D534" s="17">
        <v>0</v>
      </c>
      <c r="E534" s="17">
        <v>0.33846742184283102</v>
      </c>
      <c r="F534" s="17">
        <v>0.36102106059675398</v>
      </c>
      <c r="G534" s="17">
        <v>1.3877156142479701</v>
      </c>
      <c r="H534" s="17">
        <v>0.28139371239955802</v>
      </c>
      <c r="I534" s="17">
        <v>-0.22723624038166901</v>
      </c>
      <c r="J534" s="17">
        <v>0.66017903926939303</v>
      </c>
      <c r="K534" s="17">
        <v>0.33278281890267503</v>
      </c>
      <c r="L534" s="17">
        <v>0.37714450647359898</v>
      </c>
      <c r="M534" s="17">
        <v>0</v>
      </c>
      <c r="N534" s="17">
        <v>0</v>
      </c>
      <c r="O534" s="17">
        <v>0</v>
      </c>
      <c r="P534" s="17">
        <v>0.35888406299763298</v>
      </c>
      <c r="Q534" s="17">
        <v>0.20416207593716801</v>
      </c>
      <c r="R534" s="17">
        <v>0</v>
      </c>
      <c r="S534" s="17">
        <v>0</v>
      </c>
      <c r="T534" s="17">
        <v>0</v>
      </c>
      <c r="U534" s="17">
        <v>0</v>
      </c>
      <c r="V534" s="17">
        <v>9.4334659283277E-2</v>
      </c>
      <c r="W534" s="17">
        <v>0.15333216535438901</v>
      </c>
      <c r="X534" s="17">
        <v>0</v>
      </c>
      <c r="Y534" s="17">
        <v>0</v>
      </c>
      <c r="Z534" s="17">
        <v>7.7487628347755197E-3</v>
      </c>
      <c r="AA534" s="17">
        <v>0</v>
      </c>
      <c r="AB534" s="17">
        <v>0</v>
      </c>
      <c r="AC534" s="17">
        <v>0</v>
      </c>
      <c r="AE534">
        <f t="array" ref="AE534">EXP(SUMPRODUCT(--B534:AC534,TRANSPOSE('Cost regression results'!$H$3:$H$30)))</f>
        <v>2473.1703680373189</v>
      </c>
    </row>
    <row r="535" spans="1:31" x14ac:dyDescent="0.3">
      <c r="A535">
        <v>534</v>
      </c>
      <c r="B535" s="17">
        <v>7.8266709723160401</v>
      </c>
      <c r="C535" s="17">
        <v>0</v>
      </c>
      <c r="D535" s="17">
        <v>0</v>
      </c>
      <c r="E535" s="17">
        <v>0.35691437997636299</v>
      </c>
      <c r="F535" s="17">
        <v>0.33597998730057799</v>
      </c>
      <c r="G535" s="17">
        <v>1.2536977238548099</v>
      </c>
      <c r="H535" s="17">
        <v>0.20282890760428801</v>
      </c>
      <c r="I535" s="17">
        <v>-7.4835900287581594E-2</v>
      </c>
      <c r="J535" s="17">
        <v>0.75442522092922704</v>
      </c>
      <c r="K535" s="17">
        <v>0.43555439925544898</v>
      </c>
      <c r="L535" s="17">
        <v>0.31016750000325299</v>
      </c>
      <c r="M535" s="17">
        <v>0</v>
      </c>
      <c r="N535" s="17">
        <v>0</v>
      </c>
      <c r="O535" s="17">
        <v>0</v>
      </c>
      <c r="P535" s="17">
        <v>0.14361977812634</v>
      </c>
      <c r="Q535" s="17">
        <v>0.23174104370486401</v>
      </c>
      <c r="R535" s="17">
        <v>0</v>
      </c>
      <c r="S535" s="17">
        <v>0</v>
      </c>
      <c r="T535" s="17">
        <v>0</v>
      </c>
      <c r="U535" s="17">
        <v>0</v>
      </c>
      <c r="V535" s="17">
        <v>0.118836949500342</v>
      </c>
      <c r="W535" s="17">
        <v>0.136783649250109</v>
      </c>
      <c r="X535" s="17">
        <v>0</v>
      </c>
      <c r="Y535" s="17">
        <v>0</v>
      </c>
      <c r="Z535" s="17">
        <v>4.2499896456265601E-3</v>
      </c>
      <c r="AA535" s="17">
        <v>0</v>
      </c>
      <c r="AB535" s="17">
        <v>0</v>
      </c>
      <c r="AC535" s="17">
        <v>0</v>
      </c>
      <c r="AE535">
        <f t="array" ref="AE535">EXP(SUMPRODUCT(--B535:AC535,TRANSPOSE('Cost regression results'!$H$3:$H$30)))</f>
        <v>2499.1250749040378</v>
      </c>
    </row>
    <row r="536" spans="1:31" x14ac:dyDescent="0.3">
      <c r="A536">
        <v>535</v>
      </c>
      <c r="B536" s="17">
        <v>7.84831272682659</v>
      </c>
      <c r="C536" s="17">
        <v>0</v>
      </c>
      <c r="D536" s="17">
        <v>0</v>
      </c>
      <c r="E536" s="17">
        <v>0.36738660110899801</v>
      </c>
      <c r="F536" s="17">
        <v>0.26502823219448601</v>
      </c>
      <c r="G536" s="17">
        <v>1.32839990730933</v>
      </c>
      <c r="H536" s="17">
        <v>0.19538837163445</v>
      </c>
      <c r="I536" s="17">
        <v>-8.60442704142622E-2</v>
      </c>
      <c r="J536" s="17">
        <v>0.68175331981244403</v>
      </c>
      <c r="K536" s="17">
        <v>0.255452839951333</v>
      </c>
      <c r="L536" s="17">
        <v>0.34605211692221799</v>
      </c>
      <c r="M536" s="17">
        <v>0</v>
      </c>
      <c r="N536" s="17">
        <v>0</v>
      </c>
      <c r="O536" s="17">
        <v>0</v>
      </c>
      <c r="P536" s="17">
        <v>0.36314935896900602</v>
      </c>
      <c r="Q536" s="17">
        <v>0.20201451247543301</v>
      </c>
      <c r="R536" s="17">
        <v>0</v>
      </c>
      <c r="S536" s="17">
        <v>0</v>
      </c>
      <c r="T536" s="17">
        <v>0</v>
      </c>
      <c r="U536" s="17">
        <v>0</v>
      </c>
      <c r="V536" s="17">
        <v>7.9505519011152104E-2</v>
      </c>
      <c r="W536" s="17">
        <v>0.19823162480946099</v>
      </c>
      <c r="X536" s="17">
        <v>0</v>
      </c>
      <c r="Y536" s="17">
        <v>0</v>
      </c>
      <c r="Z536" s="17">
        <v>8.1907735939793103E-3</v>
      </c>
      <c r="AA536" s="17">
        <v>0</v>
      </c>
      <c r="AB536" s="17">
        <v>0</v>
      </c>
      <c r="AC536" s="17">
        <v>0</v>
      </c>
      <c r="AE536">
        <f t="array" ref="AE536">EXP(SUMPRODUCT(--B536:AC536,TRANSPOSE('Cost regression results'!$H$3:$H$30)))</f>
        <v>2546.7649490604958</v>
      </c>
    </row>
    <row r="537" spans="1:31" x14ac:dyDescent="0.3">
      <c r="A537">
        <v>536</v>
      </c>
      <c r="B537" s="17">
        <v>7.7888871536426496</v>
      </c>
      <c r="C537" s="17">
        <v>0</v>
      </c>
      <c r="D537" s="17">
        <v>0</v>
      </c>
      <c r="E537" s="17">
        <v>0.35973757290091202</v>
      </c>
      <c r="F537" s="17">
        <v>0.30402651031065098</v>
      </c>
      <c r="G537" s="17">
        <v>1.4090557122582601</v>
      </c>
      <c r="H537" s="17">
        <v>0.21900058925379101</v>
      </c>
      <c r="I537" s="17">
        <v>-0.12175649281157599</v>
      </c>
      <c r="J537" s="17">
        <v>0.77950960829567195</v>
      </c>
      <c r="K537" s="17">
        <v>0.42146417826538701</v>
      </c>
      <c r="L537" s="17">
        <v>0.34250486134284602</v>
      </c>
      <c r="M537" s="17">
        <v>0</v>
      </c>
      <c r="N537" s="17">
        <v>0</v>
      </c>
      <c r="O537" s="17">
        <v>0</v>
      </c>
      <c r="P537" s="17">
        <v>0.25808400527256298</v>
      </c>
      <c r="Q537" s="17">
        <v>0.23390673928490299</v>
      </c>
      <c r="R537" s="17">
        <v>0</v>
      </c>
      <c r="S537" s="17">
        <v>0</v>
      </c>
      <c r="T537" s="17">
        <v>0</v>
      </c>
      <c r="U537" s="17">
        <v>0</v>
      </c>
      <c r="V537" s="17">
        <v>0.110808458056953</v>
      </c>
      <c r="W537" s="17">
        <v>0.27209510752236798</v>
      </c>
      <c r="X537" s="17">
        <v>0</v>
      </c>
      <c r="Y537" s="17">
        <v>0</v>
      </c>
      <c r="Z537" s="17">
        <v>4.27583797202541E-3</v>
      </c>
      <c r="AA537" s="17">
        <v>0</v>
      </c>
      <c r="AB537" s="17">
        <v>0</v>
      </c>
      <c r="AC537" s="17">
        <v>0</v>
      </c>
      <c r="AE537">
        <f t="array" ref="AE537">EXP(SUMPRODUCT(--B537:AC537,TRANSPOSE('Cost regression results'!$H$3:$H$30)))</f>
        <v>2406.4166843671092</v>
      </c>
    </row>
    <row r="538" spans="1:31" x14ac:dyDescent="0.3">
      <c r="A538">
        <v>537</v>
      </c>
      <c r="B538" s="17">
        <v>7.8136907031407103</v>
      </c>
      <c r="C538" s="17">
        <v>0</v>
      </c>
      <c r="D538" s="17">
        <v>0</v>
      </c>
      <c r="E538" s="17">
        <v>0.27237210052696698</v>
      </c>
      <c r="F538" s="17">
        <v>0.35731808095312501</v>
      </c>
      <c r="G538" s="17">
        <v>1.4062517441294899</v>
      </c>
      <c r="H538" s="17">
        <v>0.224404234230109</v>
      </c>
      <c r="I538" s="17">
        <v>-0.23460201160953201</v>
      </c>
      <c r="J538" s="17">
        <v>0.75627176047043998</v>
      </c>
      <c r="K538" s="17">
        <v>0.44810456024217299</v>
      </c>
      <c r="L538" s="17">
        <v>0.31844766027816002</v>
      </c>
      <c r="M538" s="17">
        <v>0</v>
      </c>
      <c r="N538" s="17">
        <v>0</v>
      </c>
      <c r="O538" s="17">
        <v>0</v>
      </c>
      <c r="P538" s="17">
        <v>0.34898633596825002</v>
      </c>
      <c r="Q538" s="17">
        <v>0.27892357889055303</v>
      </c>
      <c r="R538" s="17">
        <v>0</v>
      </c>
      <c r="S538" s="17">
        <v>0</v>
      </c>
      <c r="T538" s="17">
        <v>0</v>
      </c>
      <c r="U538" s="17">
        <v>0</v>
      </c>
      <c r="V538" s="17">
        <v>6.6626346441030604E-2</v>
      </c>
      <c r="W538" s="17">
        <v>0.26042579555643403</v>
      </c>
      <c r="X538" s="17">
        <v>0</v>
      </c>
      <c r="Y538" s="17">
        <v>0</v>
      </c>
      <c r="Z538" s="17">
        <v>9.2804109132467207E-3</v>
      </c>
      <c r="AA538" s="17">
        <v>0</v>
      </c>
      <c r="AB538" s="17">
        <v>0</v>
      </c>
      <c r="AC538" s="17">
        <v>0</v>
      </c>
      <c r="AE538">
        <f t="array" ref="AE538">EXP(SUMPRODUCT(--B538:AC538,TRANSPOSE('Cost regression results'!$H$3:$H$30)))</f>
        <v>2458.2239963785969</v>
      </c>
    </row>
    <row r="539" spans="1:31" x14ac:dyDescent="0.3">
      <c r="A539">
        <v>538</v>
      </c>
      <c r="B539" s="17">
        <v>7.8706402828971802</v>
      </c>
      <c r="C539" s="17">
        <v>0</v>
      </c>
      <c r="D539" s="17">
        <v>0</v>
      </c>
      <c r="E539" s="17">
        <v>0.46710626526299698</v>
      </c>
      <c r="F539" s="17">
        <v>0.358012748750418</v>
      </c>
      <c r="G539" s="17">
        <v>1.30272880713642</v>
      </c>
      <c r="H539" s="17">
        <v>0.217690011186394</v>
      </c>
      <c r="I539" s="17">
        <v>-0.16513737488619001</v>
      </c>
      <c r="J539" s="17">
        <v>0.73203582420389701</v>
      </c>
      <c r="K539" s="17">
        <v>0.441465037829463</v>
      </c>
      <c r="L539" s="17">
        <v>0.37662019899554799</v>
      </c>
      <c r="M539" s="17">
        <v>0</v>
      </c>
      <c r="N539" s="17">
        <v>0</v>
      </c>
      <c r="O539" s="17">
        <v>0</v>
      </c>
      <c r="P539" s="17">
        <v>0.299994996284844</v>
      </c>
      <c r="Q539" s="17">
        <v>0.27644933005621902</v>
      </c>
      <c r="R539" s="17">
        <v>0</v>
      </c>
      <c r="S539" s="17">
        <v>0</v>
      </c>
      <c r="T539" s="17">
        <v>0</v>
      </c>
      <c r="U539" s="17">
        <v>0</v>
      </c>
      <c r="V539" s="17">
        <v>4.9394681577217797E-2</v>
      </c>
      <c r="W539" s="17">
        <v>0.12243893100594599</v>
      </c>
      <c r="X539" s="17">
        <v>0</v>
      </c>
      <c r="Y539" s="17">
        <v>0</v>
      </c>
      <c r="Z539" s="17">
        <v>5.7294995120662998E-3</v>
      </c>
      <c r="AA539" s="17">
        <v>0</v>
      </c>
      <c r="AB539" s="17">
        <v>0</v>
      </c>
      <c r="AC539" s="17">
        <v>0</v>
      </c>
      <c r="AE539">
        <f t="array" ref="AE539">EXP(SUMPRODUCT(--B539:AC539,TRANSPOSE('Cost regression results'!$H$3:$H$30)))</f>
        <v>2608.7582823961029</v>
      </c>
    </row>
    <row r="540" spans="1:31" x14ac:dyDescent="0.3">
      <c r="A540">
        <v>539</v>
      </c>
      <c r="B540" s="17">
        <v>7.8452503314123501</v>
      </c>
      <c r="C540" s="17">
        <v>0</v>
      </c>
      <c r="D540" s="17">
        <v>0</v>
      </c>
      <c r="E540" s="17">
        <v>0.316967379612144</v>
      </c>
      <c r="F540" s="17">
        <v>0.35518941190761599</v>
      </c>
      <c r="G540" s="17">
        <v>1.33361375382773</v>
      </c>
      <c r="H540" s="17">
        <v>0.24934719980789499</v>
      </c>
      <c r="I540" s="17">
        <v>-0.22924548595611</v>
      </c>
      <c r="J540" s="17">
        <v>0.71363008115811</v>
      </c>
      <c r="K540" s="17">
        <v>0.29466835636813599</v>
      </c>
      <c r="L540" s="17">
        <v>0.23529203886646199</v>
      </c>
      <c r="M540" s="17">
        <v>0</v>
      </c>
      <c r="N540" s="17">
        <v>0</v>
      </c>
      <c r="O540" s="17">
        <v>0</v>
      </c>
      <c r="P540" s="17">
        <v>0.21311826807098799</v>
      </c>
      <c r="Q540" s="17">
        <v>0.27746451556194301</v>
      </c>
      <c r="R540" s="17">
        <v>0</v>
      </c>
      <c r="S540" s="17">
        <v>0</v>
      </c>
      <c r="T540" s="17">
        <v>0</v>
      </c>
      <c r="U540" s="17">
        <v>0</v>
      </c>
      <c r="V540" s="17">
        <v>8.2222893757520593E-2</v>
      </c>
      <c r="W540" s="17">
        <v>0.22547761847949099</v>
      </c>
      <c r="X540" s="17">
        <v>0</v>
      </c>
      <c r="Y540" s="17">
        <v>0</v>
      </c>
      <c r="Z540" s="17">
        <v>6.7168427252156304E-3</v>
      </c>
      <c r="AA540" s="17">
        <v>0</v>
      </c>
      <c r="AB540" s="17">
        <v>0</v>
      </c>
      <c r="AC540" s="17">
        <v>0</v>
      </c>
      <c r="AE540">
        <f t="array" ref="AE540">EXP(SUMPRODUCT(--B540:AC540,TRANSPOSE('Cost regression results'!$H$3:$H$30)))</f>
        <v>2541.5986238495088</v>
      </c>
    </row>
    <row r="541" spans="1:31" x14ac:dyDescent="0.3">
      <c r="A541">
        <v>540</v>
      </c>
      <c r="B541" s="17">
        <v>7.8233368121562803</v>
      </c>
      <c r="C541" s="17">
        <v>0</v>
      </c>
      <c r="D541" s="17">
        <v>0</v>
      </c>
      <c r="E541" s="17">
        <v>0.26600997062527099</v>
      </c>
      <c r="F541" s="17">
        <v>0.329067994885689</v>
      </c>
      <c r="G541" s="17">
        <v>1.3641063720473501</v>
      </c>
      <c r="H541" s="17">
        <v>0.28577837994066402</v>
      </c>
      <c r="I541" s="17">
        <v>-0.26095689121076698</v>
      </c>
      <c r="J541" s="17">
        <v>0.73071900989323202</v>
      </c>
      <c r="K541" s="17">
        <v>0.388240520499119</v>
      </c>
      <c r="L541" s="17">
        <v>0.26629685814121301</v>
      </c>
      <c r="M541" s="17">
        <v>0</v>
      </c>
      <c r="N541" s="17">
        <v>0</v>
      </c>
      <c r="O541" s="17">
        <v>0</v>
      </c>
      <c r="P541" s="17">
        <v>0.15494742301990699</v>
      </c>
      <c r="Q541" s="17">
        <v>0.22461573334041399</v>
      </c>
      <c r="R541" s="17">
        <v>0</v>
      </c>
      <c r="S541" s="17">
        <v>0</v>
      </c>
      <c r="T541" s="17">
        <v>0</v>
      </c>
      <c r="U541" s="17">
        <v>0</v>
      </c>
      <c r="V541" s="17">
        <v>9.3903508141807798E-2</v>
      </c>
      <c r="W541" s="17">
        <v>0.29520806898913698</v>
      </c>
      <c r="X541" s="17">
        <v>0</v>
      </c>
      <c r="Y541" s="17">
        <v>0</v>
      </c>
      <c r="Z541" s="17">
        <v>6.79454580890047E-3</v>
      </c>
      <c r="AA541" s="17">
        <v>0</v>
      </c>
      <c r="AB541" s="17">
        <v>0</v>
      </c>
      <c r="AC541" s="17">
        <v>0</v>
      </c>
      <c r="AE541">
        <f t="array" ref="AE541">EXP(SUMPRODUCT(--B541:AC541,TRANSPOSE('Cost regression results'!$H$3:$H$30)))</f>
        <v>2486.3738181387862</v>
      </c>
    </row>
    <row r="542" spans="1:31" x14ac:dyDescent="0.3">
      <c r="A542">
        <v>541</v>
      </c>
      <c r="B542" s="17">
        <v>7.8245652655722999</v>
      </c>
      <c r="C542" s="17">
        <v>0</v>
      </c>
      <c r="D542" s="17">
        <v>0</v>
      </c>
      <c r="E542" s="17">
        <v>0.29455471310196801</v>
      </c>
      <c r="F542" s="17">
        <v>0.47144476415383901</v>
      </c>
      <c r="G542" s="17">
        <v>1.3809624096304201</v>
      </c>
      <c r="H542" s="17">
        <v>0.173556057698704</v>
      </c>
      <c r="I542" s="17">
        <v>-0.338466291548635</v>
      </c>
      <c r="J542" s="17">
        <v>0.71428653171997902</v>
      </c>
      <c r="K542" s="17">
        <v>0.381691220764175</v>
      </c>
      <c r="L542" s="17">
        <v>0.26962087270511997</v>
      </c>
      <c r="M542" s="17">
        <v>0</v>
      </c>
      <c r="N542" s="17">
        <v>0</v>
      </c>
      <c r="O542" s="17">
        <v>0</v>
      </c>
      <c r="P542" s="17">
        <v>0.41735207956982201</v>
      </c>
      <c r="Q542" s="17">
        <v>0.25547324400728699</v>
      </c>
      <c r="R542" s="17">
        <v>0</v>
      </c>
      <c r="S542" s="17">
        <v>0</v>
      </c>
      <c r="T542" s="17">
        <v>0</v>
      </c>
      <c r="U542" s="17">
        <v>0</v>
      </c>
      <c r="V542" s="17">
        <v>9.3453776420060294E-2</v>
      </c>
      <c r="W542" s="17">
        <v>0.26031491517597199</v>
      </c>
      <c r="X542" s="17">
        <v>0</v>
      </c>
      <c r="Y542" s="17">
        <v>0</v>
      </c>
      <c r="Z542" s="17">
        <v>4.06563218509711E-3</v>
      </c>
      <c r="AA542" s="17">
        <v>0</v>
      </c>
      <c r="AB542" s="17">
        <v>0</v>
      </c>
      <c r="AC542" s="17">
        <v>0</v>
      </c>
      <c r="AE542">
        <f t="array" ref="AE542">EXP(SUMPRODUCT(--B542:AC542,TRANSPOSE('Cost regression results'!$H$3:$H$30)))</f>
        <v>2494.190042066266</v>
      </c>
    </row>
    <row r="543" spans="1:31" x14ac:dyDescent="0.3">
      <c r="A543">
        <v>542</v>
      </c>
      <c r="B543" s="17">
        <v>7.84801917667001</v>
      </c>
      <c r="C543" s="17">
        <v>0</v>
      </c>
      <c r="D543" s="17">
        <v>0</v>
      </c>
      <c r="E543" s="17">
        <v>0.385612346980924</v>
      </c>
      <c r="F543" s="17">
        <v>0.35380220576645</v>
      </c>
      <c r="G543" s="17">
        <v>1.3550685749451401</v>
      </c>
      <c r="H543" s="17">
        <v>0.35247532146381999</v>
      </c>
      <c r="I543" s="17">
        <v>-0.246844413050296</v>
      </c>
      <c r="J543" s="17">
        <v>0.67220178090045801</v>
      </c>
      <c r="K543" s="17">
        <v>0.32088006902217098</v>
      </c>
      <c r="L543" s="17">
        <v>0.45218643636001898</v>
      </c>
      <c r="M543" s="17">
        <v>0</v>
      </c>
      <c r="N543" s="17">
        <v>0</v>
      </c>
      <c r="O543" s="17">
        <v>0</v>
      </c>
      <c r="P543" s="17">
        <v>0.13111195953615001</v>
      </c>
      <c r="Q543" s="17">
        <v>0.27713190447133101</v>
      </c>
      <c r="R543" s="17">
        <v>0</v>
      </c>
      <c r="S543" s="17">
        <v>0</v>
      </c>
      <c r="T543" s="17">
        <v>0</v>
      </c>
      <c r="U543" s="17">
        <v>0</v>
      </c>
      <c r="V543" s="17">
        <v>4.3138855301555201E-2</v>
      </c>
      <c r="W543" s="17">
        <v>0.204808304172102</v>
      </c>
      <c r="X543" s="17">
        <v>0</v>
      </c>
      <c r="Y543" s="17">
        <v>0</v>
      </c>
      <c r="Z543" s="17">
        <v>6.5020890325503504E-3</v>
      </c>
      <c r="AA543" s="17">
        <v>0</v>
      </c>
      <c r="AB543" s="17">
        <v>0</v>
      </c>
      <c r="AC543" s="17">
        <v>0</v>
      </c>
      <c r="AE543">
        <f t="array" ref="AE543">EXP(SUMPRODUCT(--B543:AC543,TRANSPOSE('Cost regression results'!$H$3:$H$30)))</f>
        <v>2549.0288292793857</v>
      </c>
    </row>
    <row r="544" spans="1:31" x14ac:dyDescent="0.3">
      <c r="A544">
        <v>543</v>
      </c>
      <c r="B544" s="17">
        <v>7.8645650003713703</v>
      </c>
      <c r="C544" s="17">
        <v>0</v>
      </c>
      <c r="D544" s="17">
        <v>0</v>
      </c>
      <c r="E544" s="17">
        <v>0.41377401857587998</v>
      </c>
      <c r="F544" s="17">
        <v>0.40244671707642099</v>
      </c>
      <c r="G544" s="17">
        <v>1.4007943746314899</v>
      </c>
      <c r="H544" s="17">
        <v>0.190942256891759</v>
      </c>
      <c r="I544" s="17">
        <v>-0.227063835616098</v>
      </c>
      <c r="J544" s="17">
        <v>0.70215263455612198</v>
      </c>
      <c r="K544" s="17">
        <v>0.32660404775336899</v>
      </c>
      <c r="L544" s="17">
        <v>0.30396169249194199</v>
      </c>
      <c r="M544" s="17">
        <v>0</v>
      </c>
      <c r="N544" s="17">
        <v>0</v>
      </c>
      <c r="O544" s="17">
        <v>0</v>
      </c>
      <c r="P544" s="17">
        <v>0.39732103744531799</v>
      </c>
      <c r="Q544" s="17">
        <v>0.16952095210794901</v>
      </c>
      <c r="R544" s="17">
        <v>0</v>
      </c>
      <c r="S544" s="17">
        <v>0</v>
      </c>
      <c r="T544" s="17">
        <v>0</v>
      </c>
      <c r="U544" s="17">
        <v>0</v>
      </c>
      <c r="V544" s="17">
        <v>8.9208985788272396E-2</v>
      </c>
      <c r="W544" s="17">
        <v>9.0776027516008106E-2</v>
      </c>
      <c r="X544" s="17">
        <v>0</v>
      </c>
      <c r="Y544" s="17">
        <v>0</v>
      </c>
      <c r="Z544" s="17">
        <v>6.3565902005127996E-3</v>
      </c>
      <c r="AA544" s="17">
        <v>0</v>
      </c>
      <c r="AB544" s="17">
        <v>0</v>
      </c>
      <c r="AC544" s="17">
        <v>0</v>
      </c>
      <c r="AE544">
        <f t="array" ref="AE544">EXP(SUMPRODUCT(--B544:AC544,TRANSPOSE('Cost regression results'!$H$3:$H$30)))</f>
        <v>2591.8194210254919</v>
      </c>
    </row>
    <row r="545" spans="1:31" x14ac:dyDescent="0.3">
      <c r="A545">
        <v>544</v>
      </c>
      <c r="B545" s="17">
        <v>7.8199833836059396</v>
      </c>
      <c r="C545" s="17">
        <v>0</v>
      </c>
      <c r="D545" s="17">
        <v>0</v>
      </c>
      <c r="E545" s="17">
        <v>0.35148193870855399</v>
      </c>
      <c r="F545" s="17">
        <v>0.390575132468367</v>
      </c>
      <c r="G545" s="17">
        <v>1.2686743272077501</v>
      </c>
      <c r="H545" s="17">
        <v>0.201812045413407</v>
      </c>
      <c r="I545" s="17">
        <v>-0.172841864791378</v>
      </c>
      <c r="J545" s="17">
        <v>0.66462389609415895</v>
      </c>
      <c r="K545" s="17">
        <v>0.40333571109093802</v>
      </c>
      <c r="L545" s="17">
        <v>0.40651001158386002</v>
      </c>
      <c r="M545" s="17">
        <v>0</v>
      </c>
      <c r="N545" s="17">
        <v>0</v>
      </c>
      <c r="O545" s="17">
        <v>0</v>
      </c>
      <c r="P545" s="17">
        <v>0.31297403320001799</v>
      </c>
      <c r="Q545" s="17">
        <v>0.24742985960101299</v>
      </c>
      <c r="R545" s="17">
        <v>0</v>
      </c>
      <c r="S545" s="17">
        <v>0</v>
      </c>
      <c r="T545" s="17">
        <v>0</v>
      </c>
      <c r="U545" s="17">
        <v>0</v>
      </c>
      <c r="V545" s="17">
        <v>0.122760272283885</v>
      </c>
      <c r="W545" s="17">
        <v>0.20206813004531099</v>
      </c>
      <c r="X545" s="17">
        <v>0</v>
      </c>
      <c r="Y545" s="17">
        <v>0</v>
      </c>
      <c r="Z545" s="17">
        <v>6.7155310464976003E-3</v>
      </c>
      <c r="AA545" s="17">
        <v>0</v>
      </c>
      <c r="AB545" s="17">
        <v>0</v>
      </c>
      <c r="AC545" s="17">
        <v>0</v>
      </c>
      <c r="AE545">
        <f t="array" ref="AE545">EXP(SUMPRODUCT(--B545:AC545,TRANSPOSE('Cost regression results'!$H$3:$H$30)))</f>
        <v>2478.1869713710817</v>
      </c>
    </row>
    <row r="546" spans="1:31" x14ac:dyDescent="0.3">
      <c r="A546">
        <v>545</v>
      </c>
      <c r="B546" s="17">
        <v>7.8154310775962603</v>
      </c>
      <c r="C546" s="17">
        <v>0</v>
      </c>
      <c r="D546" s="17">
        <v>0</v>
      </c>
      <c r="E546" s="17">
        <v>0.30793047846338001</v>
      </c>
      <c r="F546" s="17">
        <v>0.35646909075056599</v>
      </c>
      <c r="G546" s="17">
        <v>1.3525153452235901</v>
      </c>
      <c r="H546" s="17">
        <v>0.25977941543218203</v>
      </c>
      <c r="I546" s="17">
        <v>-0.24326032660487801</v>
      </c>
      <c r="J546" s="17">
        <v>0.75702091084332002</v>
      </c>
      <c r="K546" s="17">
        <v>0.343744878297712</v>
      </c>
      <c r="L546" s="17">
        <v>0.28503496494932201</v>
      </c>
      <c r="M546" s="17">
        <v>0</v>
      </c>
      <c r="N546" s="17">
        <v>0</v>
      </c>
      <c r="O546" s="17">
        <v>0</v>
      </c>
      <c r="P546" s="17">
        <v>0.43078828327456098</v>
      </c>
      <c r="Q546" s="17">
        <v>0.241538319360251</v>
      </c>
      <c r="R546" s="17">
        <v>0</v>
      </c>
      <c r="S546" s="17">
        <v>0</v>
      </c>
      <c r="T546" s="17">
        <v>0</v>
      </c>
      <c r="U546" s="17">
        <v>0</v>
      </c>
      <c r="V546" s="17">
        <v>0.13363794555062</v>
      </c>
      <c r="W546" s="17">
        <v>0.20446054003418901</v>
      </c>
      <c r="X546" s="17">
        <v>0</v>
      </c>
      <c r="Y546" s="17">
        <v>0</v>
      </c>
      <c r="Z546" s="17">
        <v>9.3886991749603799E-3</v>
      </c>
      <c r="AA546" s="17">
        <v>0</v>
      </c>
      <c r="AB546" s="17">
        <v>0</v>
      </c>
      <c r="AC546" s="17">
        <v>0</v>
      </c>
      <c r="AE546">
        <f t="array" ref="AE546">EXP(SUMPRODUCT(--B546:AC546,TRANSPOSE('Cost regression results'!$H$3:$H$30)))</f>
        <v>2462.3192963821143</v>
      </c>
    </row>
    <row r="547" spans="1:31" x14ac:dyDescent="0.3">
      <c r="A547">
        <v>546</v>
      </c>
      <c r="B547" s="17">
        <v>7.8449827535190604</v>
      </c>
      <c r="C547" s="17">
        <v>0</v>
      </c>
      <c r="D547" s="17">
        <v>0</v>
      </c>
      <c r="E547" s="17">
        <v>0.51386674146740996</v>
      </c>
      <c r="F547" s="17">
        <v>0.27494258382152098</v>
      </c>
      <c r="G547" s="17">
        <v>1.23798495511078</v>
      </c>
      <c r="H547" s="17">
        <v>0.19310580758094401</v>
      </c>
      <c r="I547" s="17">
        <v>-4.1508672538710698E-2</v>
      </c>
      <c r="J547" s="17">
        <v>0.77381580271574502</v>
      </c>
      <c r="K547" s="17">
        <v>0.46444042556330101</v>
      </c>
      <c r="L547" s="17">
        <v>0.30284560832530599</v>
      </c>
      <c r="M547" s="17">
        <v>0</v>
      </c>
      <c r="N547" s="17">
        <v>0</v>
      </c>
      <c r="O547" s="17">
        <v>0</v>
      </c>
      <c r="P547" s="17">
        <v>0.29670083667650599</v>
      </c>
      <c r="Q547" s="17">
        <v>0.220778865122985</v>
      </c>
      <c r="R547" s="17">
        <v>0</v>
      </c>
      <c r="S547" s="17">
        <v>0</v>
      </c>
      <c r="T547" s="17">
        <v>0</v>
      </c>
      <c r="U547" s="17">
        <v>0</v>
      </c>
      <c r="V547" s="17">
        <v>9.8633352414676898E-2</v>
      </c>
      <c r="W547" s="17">
        <v>0.17084454967780099</v>
      </c>
      <c r="X547" s="17">
        <v>0</v>
      </c>
      <c r="Y547" s="17">
        <v>0</v>
      </c>
      <c r="Z547" s="17">
        <v>4.1846976926147002E-3</v>
      </c>
      <c r="AA547" s="17">
        <v>0</v>
      </c>
      <c r="AB547" s="17">
        <v>0</v>
      </c>
      <c r="AC547" s="17">
        <v>0</v>
      </c>
      <c r="AE547">
        <f t="array" ref="AE547">EXP(SUMPRODUCT(--B547:AC547,TRANSPOSE('Cost regression results'!$H$3:$H$30)))</f>
        <v>2545.4264152197334</v>
      </c>
    </row>
    <row r="548" spans="1:31" x14ac:dyDescent="0.3">
      <c r="A548">
        <v>547</v>
      </c>
      <c r="B548" s="17">
        <v>7.8346265897910898</v>
      </c>
      <c r="C548" s="17">
        <v>0</v>
      </c>
      <c r="D548" s="17">
        <v>0</v>
      </c>
      <c r="E548" s="17">
        <v>0.483555281579999</v>
      </c>
      <c r="F548" s="17">
        <v>0.37767798462127899</v>
      </c>
      <c r="G548" s="17">
        <v>1.3170172098589099</v>
      </c>
      <c r="H548" s="17">
        <v>0.22804955544980901</v>
      </c>
      <c r="I548" s="17">
        <v>-0.22528260665549599</v>
      </c>
      <c r="J548" s="17">
        <v>0.74979866201986101</v>
      </c>
      <c r="K548" s="17">
        <v>0.43425408357230399</v>
      </c>
      <c r="L548" s="17">
        <v>0.260170439349938</v>
      </c>
      <c r="M548" s="17">
        <v>0</v>
      </c>
      <c r="N548" s="17">
        <v>0</v>
      </c>
      <c r="O548" s="17">
        <v>0</v>
      </c>
      <c r="P548" s="17">
        <v>0.42485739901475</v>
      </c>
      <c r="Q548" s="17">
        <v>0.23076187923722699</v>
      </c>
      <c r="R548" s="17">
        <v>0</v>
      </c>
      <c r="S548" s="17">
        <v>0</v>
      </c>
      <c r="T548" s="17">
        <v>0</v>
      </c>
      <c r="U548" s="17">
        <v>0</v>
      </c>
      <c r="V548" s="17">
        <v>8.7743039436307901E-2</v>
      </c>
      <c r="W548" s="17">
        <v>0.21969410036649401</v>
      </c>
      <c r="X548" s="17">
        <v>0</v>
      </c>
      <c r="Y548" s="17">
        <v>0</v>
      </c>
      <c r="Z548" s="17">
        <v>4.1222723495187496E-3</v>
      </c>
      <c r="AA548" s="17">
        <v>0</v>
      </c>
      <c r="AB548" s="17">
        <v>0</v>
      </c>
      <c r="AC548" s="17">
        <v>0</v>
      </c>
      <c r="AE548">
        <f t="array" ref="AE548">EXP(SUMPRODUCT(--B548:AC548,TRANSPOSE('Cost regression results'!$H$3:$H$30)))</f>
        <v>2519.3116769980011</v>
      </c>
    </row>
    <row r="549" spans="1:31" x14ac:dyDescent="0.3">
      <c r="A549">
        <v>548</v>
      </c>
      <c r="B549" s="17">
        <v>7.8139357776326896</v>
      </c>
      <c r="C549" s="17">
        <v>0</v>
      </c>
      <c r="D549" s="17">
        <v>0</v>
      </c>
      <c r="E549" s="17">
        <v>0.37487986933383299</v>
      </c>
      <c r="F549" s="17">
        <v>0.36766032287411299</v>
      </c>
      <c r="G549" s="17">
        <v>1.44235851585376</v>
      </c>
      <c r="H549" s="17">
        <v>0.28383141286082197</v>
      </c>
      <c r="I549" s="17">
        <v>-0.28923162088127902</v>
      </c>
      <c r="J549" s="17">
        <v>0.74624732715408504</v>
      </c>
      <c r="K549" s="17">
        <v>0.421621053137479</v>
      </c>
      <c r="L549" s="17">
        <v>0.344968629294023</v>
      </c>
      <c r="M549" s="17">
        <v>0</v>
      </c>
      <c r="N549" s="17">
        <v>0</v>
      </c>
      <c r="O549" s="17">
        <v>0</v>
      </c>
      <c r="P549" s="17">
        <v>0.30138317085900401</v>
      </c>
      <c r="Q549" s="17">
        <v>0.29210275234074501</v>
      </c>
      <c r="R549" s="17">
        <v>0</v>
      </c>
      <c r="S549" s="17">
        <v>0</v>
      </c>
      <c r="T549" s="17">
        <v>0</v>
      </c>
      <c r="U549" s="17">
        <v>0</v>
      </c>
      <c r="V549" s="17">
        <v>0.105693440347415</v>
      </c>
      <c r="W549" s="17">
        <v>0.22627145750026201</v>
      </c>
      <c r="X549" s="17">
        <v>0</v>
      </c>
      <c r="Y549" s="17">
        <v>0</v>
      </c>
      <c r="Z549" s="17">
        <v>7.3105119673049302E-3</v>
      </c>
      <c r="AA549" s="17">
        <v>0</v>
      </c>
      <c r="AB549" s="17">
        <v>0</v>
      </c>
      <c r="AC549" s="17">
        <v>0</v>
      </c>
      <c r="AE549">
        <f t="array" ref="AE549">EXP(SUMPRODUCT(--B549:AC549,TRANSPOSE('Cost regression results'!$H$3:$H$30)))</f>
        <v>2462.2194047782295</v>
      </c>
    </row>
    <row r="550" spans="1:31" x14ac:dyDescent="0.3">
      <c r="A550">
        <v>549</v>
      </c>
      <c r="B550" s="17">
        <v>7.8573014815520397</v>
      </c>
      <c r="C550" s="17">
        <v>0</v>
      </c>
      <c r="D550" s="17">
        <v>0</v>
      </c>
      <c r="E550" s="17">
        <v>0.38670922061771601</v>
      </c>
      <c r="F550" s="17">
        <v>0.38685081687251399</v>
      </c>
      <c r="G550" s="17">
        <v>1.41099565263945</v>
      </c>
      <c r="H550" s="17">
        <v>0.24356565644681599</v>
      </c>
      <c r="I550" s="17">
        <v>-0.311996962420932</v>
      </c>
      <c r="J550" s="17">
        <v>0.70330610622053902</v>
      </c>
      <c r="K550" s="17">
        <v>0.40685143919280398</v>
      </c>
      <c r="L550" s="17">
        <v>0.26541274570579698</v>
      </c>
      <c r="M550" s="17">
        <v>0</v>
      </c>
      <c r="N550" s="17">
        <v>0</v>
      </c>
      <c r="O550" s="17">
        <v>0</v>
      </c>
      <c r="P550" s="17">
        <v>0.30661382266683002</v>
      </c>
      <c r="Q550" s="17">
        <v>0.19907799192126899</v>
      </c>
      <c r="R550" s="17">
        <v>0</v>
      </c>
      <c r="S550" s="17">
        <v>0</v>
      </c>
      <c r="T550" s="17">
        <v>0</v>
      </c>
      <c r="U550" s="17">
        <v>0</v>
      </c>
      <c r="V550" s="17">
        <v>7.8284590188214695E-2</v>
      </c>
      <c r="W550" s="17">
        <v>0.21185487880390699</v>
      </c>
      <c r="X550" s="17">
        <v>0</v>
      </c>
      <c r="Y550" s="17">
        <v>0</v>
      </c>
      <c r="Z550" s="17">
        <v>8.8749123004142304E-3</v>
      </c>
      <c r="AA550" s="17">
        <v>0</v>
      </c>
      <c r="AB550" s="17">
        <v>0</v>
      </c>
      <c r="AC550" s="17">
        <v>0</v>
      </c>
      <c r="AE550">
        <f t="array" ref="AE550">EXP(SUMPRODUCT(--B550:AC550,TRANSPOSE('Cost regression results'!$H$3:$H$30)))</f>
        <v>2568.5300337345184</v>
      </c>
    </row>
    <row r="551" spans="1:31" x14ac:dyDescent="0.3">
      <c r="A551">
        <v>550</v>
      </c>
      <c r="B551" s="17">
        <v>7.8671244294805103</v>
      </c>
      <c r="C551" s="17">
        <v>0</v>
      </c>
      <c r="D551" s="17">
        <v>0</v>
      </c>
      <c r="E551" s="17">
        <v>0.31462915581315598</v>
      </c>
      <c r="F551" s="17">
        <v>0.27213598896935598</v>
      </c>
      <c r="G551" s="17">
        <v>1.2482789196300299</v>
      </c>
      <c r="H551" s="17">
        <v>8.5231156622249102E-2</v>
      </c>
      <c r="I551" s="17">
        <v>-6.1646115301280197E-2</v>
      </c>
      <c r="J551" s="17">
        <v>0.69123791902557796</v>
      </c>
      <c r="K551" s="17">
        <v>0.361006313356526</v>
      </c>
      <c r="L551" s="17">
        <v>0.28504764844385</v>
      </c>
      <c r="M551" s="17">
        <v>0</v>
      </c>
      <c r="N551" s="17">
        <v>0</v>
      </c>
      <c r="O551" s="17">
        <v>0</v>
      </c>
      <c r="P551" s="17">
        <v>0.13238935718168601</v>
      </c>
      <c r="Q551" s="17">
        <v>0.184657589245663</v>
      </c>
      <c r="R551" s="17">
        <v>0</v>
      </c>
      <c r="S551" s="17">
        <v>0</v>
      </c>
      <c r="T551" s="17">
        <v>0</v>
      </c>
      <c r="U551" s="17">
        <v>0</v>
      </c>
      <c r="V551" s="17">
        <v>8.6985132188252101E-2</v>
      </c>
      <c r="W551" s="17">
        <v>0.25864156737925498</v>
      </c>
      <c r="X551" s="17">
        <v>0</v>
      </c>
      <c r="Y551" s="17">
        <v>0</v>
      </c>
      <c r="Z551" s="17">
        <v>5.4788175322640596E-3</v>
      </c>
      <c r="AA551" s="17">
        <v>0</v>
      </c>
      <c r="AB551" s="17">
        <v>0</v>
      </c>
      <c r="AC551" s="17">
        <v>0</v>
      </c>
      <c r="AE551">
        <f t="array" ref="AE551">EXP(SUMPRODUCT(--B551:AC551,TRANSPOSE('Cost regression results'!$H$3:$H$30)))</f>
        <v>2600.0585869757879</v>
      </c>
    </row>
    <row r="552" spans="1:31" x14ac:dyDescent="0.3">
      <c r="A552">
        <v>551</v>
      </c>
      <c r="B552" s="17">
        <v>7.8659552391529797</v>
      </c>
      <c r="C552" s="17">
        <v>0</v>
      </c>
      <c r="D552" s="17">
        <v>0</v>
      </c>
      <c r="E552" s="17">
        <v>0.28019034448718799</v>
      </c>
      <c r="F552" s="17">
        <v>0.157183635571917</v>
      </c>
      <c r="G552" s="17">
        <v>1.32752666557051</v>
      </c>
      <c r="H552" s="17">
        <v>0.179691190503455</v>
      </c>
      <c r="I552" s="17">
        <v>2.5705320929323702E-2</v>
      </c>
      <c r="J552" s="17">
        <v>0.76331941988713703</v>
      </c>
      <c r="K552" s="17">
        <v>0.44508786283488699</v>
      </c>
      <c r="L552" s="17">
        <v>0.31973364645212599</v>
      </c>
      <c r="M552" s="17">
        <v>0</v>
      </c>
      <c r="N552" s="17">
        <v>0</v>
      </c>
      <c r="O552" s="17">
        <v>0</v>
      </c>
      <c r="P552" s="17">
        <v>0.30939162808428999</v>
      </c>
      <c r="Q552" s="17">
        <v>0.191238870288165</v>
      </c>
      <c r="R552" s="17">
        <v>0</v>
      </c>
      <c r="S552" s="17">
        <v>0</v>
      </c>
      <c r="T552" s="17">
        <v>0</v>
      </c>
      <c r="U552" s="17">
        <v>0</v>
      </c>
      <c r="V552" s="17">
        <v>6.6226078513480002E-2</v>
      </c>
      <c r="W552" s="17">
        <v>7.9363931105316504E-2</v>
      </c>
      <c r="X552" s="17">
        <v>0</v>
      </c>
      <c r="Y552" s="17">
        <v>0</v>
      </c>
      <c r="Z552" s="17">
        <v>5.8823127270953898E-3</v>
      </c>
      <c r="AA552" s="17">
        <v>0</v>
      </c>
      <c r="AB552" s="17">
        <v>0</v>
      </c>
      <c r="AC552" s="17">
        <v>0</v>
      </c>
      <c r="AE552">
        <f t="array" ref="AE552">EXP(SUMPRODUCT(--B552:AC552,TRANSPOSE('Cost regression results'!$H$3:$H$30)))</f>
        <v>2596.2869839840637</v>
      </c>
    </row>
    <row r="553" spans="1:31" x14ac:dyDescent="0.3">
      <c r="A553">
        <v>552</v>
      </c>
      <c r="B553" s="17">
        <v>7.8135458854918696</v>
      </c>
      <c r="C553" s="17">
        <v>0</v>
      </c>
      <c r="D553" s="17">
        <v>0</v>
      </c>
      <c r="E553" s="17">
        <v>0.29210355151537598</v>
      </c>
      <c r="F553" s="17">
        <v>0.358780184387399</v>
      </c>
      <c r="G553" s="17">
        <v>1.2855096063251901</v>
      </c>
      <c r="H553" s="17">
        <v>0.21003901988648699</v>
      </c>
      <c r="I553" s="17">
        <v>-0.130682537707559</v>
      </c>
      <c r="J553" s="17">
        <v>0.66272626621234099</v>
      </c>
      <c r="K553" s="17">
        <v>0.30081101357795798</v>
      </c>
      <c r="L553" s="17">
        <v>0.35917456802046499</v>
      </c>
      <c r="M553" s="17">
        <v>0</v>
      </c>
      <c r="N553" s="17">
        <v>0</v>
      </c>
      <c r="O553" s="17">
        <v>0</v>
      </c>
      <c r="P553" s="17">
        <v>0.316051389436385</v>
      </c>
      <c r="Q553" s="17">
        <v>0.308959118714835</v>
      </c>
      <c r="R553" s="17">
        <v>0</v>
      </c>
      <c r="S553" s="17">
        <v>0</v>
      </c>
      <c r="T553" s="17">
        <v>0</v>
      </c>
      <c r="U553" s="17">
        <v>0</v>
      </c>
      <c r="V553" s="17">
        <v>0.109781848242167</v>
      </c>
      <c r="W553" s="17">
        <v>0.26011020355918402</v>
      </c>
      <c r="X553" s="17">
        <v>0</v>
      </c>
      <c r="Y553" s="17">
        <v>0</v>
      </c>
      <c r="Z553" s="17">
        <v>4.3409913719527297E-3</v>
      </c>
      <c r="AA553" s="17">
        <v>0</v>
      </c>
      <c r="AB553" s="17">
        <v>0</v>
      </c>
      <c r="AC553" s="17">
        <v>0</v>
      </c>
      <c r="AE553">
        <f t="array" ref="AE553">EXP(SUMPRODUCT(--B553:AC553,TRANSPOSE('Cost regression results'!$H$3:$H$30)))</f>
        <v>2466.3810456890969</v>
      </c>
    </row>
    <row r="554" spans="1:31" x14ac:dyDescent="0.3">
      <c r="A554">
        <v>553</v>
      </c>
      <c r="B554" s="17">
        <v>7.8073832019547202</v>
      </c>
      <c r="C554" s="17">
        <v>0</v>
      </c>
      <c r="D554" s="17">
        <v>0</v>
      </c>
      <c r="E554" s="17">
        <v>0.380277524949649</v>
      </c>
      <c r="F554" s="17">
        <v>0.35735448221028698</v>
      </c>
      <c r="G554" s="17">
        <v>1.36989447862558</v>
      </c>
      <c r="H554" s="17">
        <v>0.26325429575867798</v>
      </c>
      <c r="I554" s="17">
        <v>-0.171637766644444</v>
      </c>
      <c r="J554" s="17">
        <v>0.70831322979531497</v>
      </c>
      <c r="K554" s="17">
        <v>0.34319294143474699</v>
      </c>
      <c r="L554" s="17">
        <v>0.27686173067056202</v>
      </c>
      <c r="M554" s="17">
        <v>0</v>
      </c>
      <c r="N554" s="17">
        <v>0</v>
      </c>
      <c r="O554" s="17">
        <v>0</v>
      </c>
      <c r="P554" s="17">
        <v>0.21703327313401799</v>
      </c>
      <c r="Q554" s="17">
        <v>0.23045502459268599</v>
      </c>
      <c r="R554" s="17">
        <v>0</v>
      </c>
      <c r="S554" s="17">
        <v>0</v>
      </c>
      <c r="T554" s="17">
        <v>0</v>
      </c>
      <c r="U554" s="17">
        <v>0</v>
      </c>
      <c r="V554" s="17">
        <v>9.3814673106525706E-2</v>
      </c>
      <c r="W554" s="17">
        <v>0.22006375090762501</v>
      </c>
      <c r="X554" s="17">
        <v>0</v>
      </c>
      <c r="Y554" s="17">
        <v>0</v>
      </c>
      <c r="Z554" s="17">
        <v>7.9702402907177502E-3</v>
      </c>
      <c r="AA554" s="17">
        <v>0</v>
      </c>
      <c r="AB554" s="17">
        <v>0</v>
      </c>
      <c r="AC554" s="17">
        <v>0</v>
      </c>
      <c r="AE554">
        <f t="array" ref="AE554">EXP(SUMPRODUCT(--B554:AC554,TRANSPOSE('Cost regression results'!$H$3:$H$30)))</f>
        <v>2445.0088798704146</v>
      </c>
    </row>
    <row r="555" spans="1:31" x14ac:dyDescent="0.3">
      <c r="A555">
        <v>554</v>
      </c>
      <c r="B555" s="17">
        <v>7.8145269483975</v>
      </c>
      <c r="C555" s="17">
        <v>0</v>
      </c>
      <c r="D555" s="17">
        <v>0</v>
      </c>
      <c r="E555" s="17">
        <v>0.380234525674507</v>
      </c>
      <c r="F555" s="17">
        <v>0.36327429035715098</v>
      </c>
      <c r="G555" s="17">
        <v>1.31519619883337</v>
      </c>
      <c r="H555" s="17">
        <v>0.226893164292921</v>
      </c>
      <c r="I555" s="17">
        <v>-0.17376835330006399</v>
      </c>
      <c r="J555" s="17">
        <v>0.678919825284233</v>
      </c>
      <c r="K555" s="17">
        <v>0.28591792195801702</v>
      </c>
      <c r="L555" s="17">
        <v>0.33638724182755803</v>
      </c>
      <c r="M555" s="17">
        <v>0</v>
      </c>
      <c r="N555" s="17">
        <v>0</v>
      </c>
      <c r="O555" s="17">
        <v>0</v>
      </c>
      <c r="P555" s="17">
        <v>0.43458288341968299</v>
      </c>
      <c r="Q555" s="17">
        <v>0.24225832617482401</v>
      </c>
      <c r="R555" s="17">
        <v>0</v>
      </c>
      <c r="S555" s="17">
        <v>0</v>
      </c>
      <c r="T555" s="17">
        <v>0</v>
      </c>
      <c r="U555" s="17">
        <v>0</v>
      </c>
      <c r="V555" s="17">
        <v>0.119401939653087</v>
      </c>
      <c r="W555" s="17">
        <v>0.18373063901551201</v>
      </c>
      <c r="X555" s="17">
        <v>0</v>
      </c>
      <c r="Y555" s="17">
        <v>0</v>
      </c>
      <c r="Z555" s="17">
        <v>9.6576554190444808E-3</v>
      </c>
      <c r="AA555" s="17">
        <v>0</v>
      </c>
      <c r="AB555" s="17">
        <v>0</v>
      </c>
      <c r="AC555" s="17">
        <v>0</v>
      </c>
      <c r="AE555">
        <f t="array" ref="AE555">EXP(SUMPRODUCT(--B555:AC555,TRANSPOSE('Cost regression results'!$H$3:$H$30)))</f>
        <v>2459.6309309554181</v>
      </c>
    </row>
    <row r="556" spans="1:31" x14ac:dyDescent="0.3">
      <c r="A556">
        <v>555</v>
      </c>
      <c r="B556" s="17">
        <v>7.8526759300746303</v>
      </c>
      <c r="C556" s="17">
        <v>0</v>
      </c>
      <c r="D556" s="17">
        <v>0</v>
      </c>
      <c r="E556" s="17">
        <v>0.41985518893315699</v>
      </c>
      <c r="F556" s="17">
        <v>0.32769605264324098</v>
      </c>
      <c r="G556" s="17">
        <v>1.29718789016831</v>
      </c>
      <c r="H556" s="17">
        <v>0.252016257092956</v>
      </c>
      <c r="I556" s="17">
        <v>-0.21793925344877901</v>
      </c>
      <c r="J556" s="17">
        <v>0.72075647851401503</v>
      </c>
      <c r="K556" s="17">
        <v>0.328229083804082</v>
      </c>
      <c r="L556" s="17">
        <v>0.34590011198944198</v>
      </c>
      <c r="M556" s="17">
        <v>0</v>
      </c>
      <c r="N556" s="17">
        <v>0</v>
      </c>
      <c r="O556" s="17">
        <v>0</v>
      </c>
      <c r="P556" s="17">
        <v>0.11261725125224099</v>
      </c>
      <c r="Q556" s="17">
        <v>0.22065774371653299</v>
      </c>
      <c r="R556" s="17">
        <v>0</v>
      </c>
      <c r="S556" s="17">
        <v>0</v>
      </c>
      <c r="T556" s="17">
        <v>0</v>
      </c>
      <c r="U556" s="17">
        <v>0</v>
      </c>
      <c r="V556" s="17">
        <v>0.100321510406487</v>
      </c>
      <c r="W556" s="17">
        <v>0.16314774962709999</v>
      </c>
      <c r="X556" s="17">
        <v>0</v>
      </c>
      <c r="Y556" s="17">
        <v>0</v>
      </c>
      <c r="Z556" s="17">
        <v>6.5034649647411503E-3</v>
      </c>
      <c r="AA556" s="17">
        <v>0</v>
      </c>
      <c r="AB556" s="17">
        <v>0</v>
      </c>
      <c r="AC556" s="17">
        <v>0</v>
      </c>
      <c r="AE556">
        <f t="array" ref="AE556">EXP(SUMPRODUCT(--B556:AC556,TRANSPOSE('Cost regression results'!$H$3:$H$30)))</f>
        <v>2560.9242426423712</v>
      </c>
    </row>
    <row r="557" spans="1:31" x14ac:dyDescent="0.3">
      <c r="A557">
        <v>556</v>
      </c>
      <c r="B557" s="17">
        <v>7.8538337752442899</v>
      </c>
      <c r="C557" s="17">
        <v>0</v>
      </c>
      <c r="D557" s="17">
        <v>0</v>
      </c>
      <c r="E557" s="17">
        <v>0.31405839719406498</v>
      </c>
      <c r="F557" s="17">
        <v>0.35029735915306398</v>
      </c>
      <c r="G557" s="17">
        <v>1.4181075005119901</v>
      </c>
      <c r="H557" s="17">
        <v>0.23073895424313701</v>
      </c>
      <c r="I557" s="17">
        <v>-0.25152788607064802</v>
      </c>
      <c r="J557" s="17">
        <v>0.68771703828386999</v>
      </c>
      <c r="K557" s="17">
        <v>0.42064994867559102</v>
      </c>
      <c r="L557" s="17">
        <v>0.25461147540582302</v>
      </c>
      <c r="M557" s="17">
        <v>0</v>
      </c>
      <c r="N557" s="17">
        <v>0</v>
      </c>
      <c r="O557" s="17">
        <v>0</v>
      </c>
      <c r="P557" s="17">
        <v>0.47247492626881399</v>
      </c>
      <c r="Q557" s="17">
        <v>0.227476027173763</v>
      </c>
      <c r="R557" s="17">
        <v>0</v>
      </c>
      <c r="S557" s="17">
        <v>0</v>
      </c>
      <c r="T557" s="17">
        <v>0</v>
      </c>
      <c r="U557" s="17">
        <v>0</v>
      </c>
      <c r="V557" s="17">
        <v>6.7032168496757305E-2</v>
      </c>
      <c r="W557" s="17">
        <v>0.22766829169882399</v>
      </c>
      <c r="X557" s="17">
        <v>0</v>
      </c>
      <c r="Y557" s="17">
        <v>0</v>
      </c>
      <c r="Z557" s="17">
        <v>7.8873846551592592E-3</v>
      </c>
      <c r="AA557" s="17">
        <v>0</v>
      </c>
      <c r="AB557" s="17">
        <v>0</v>
      </c>
      <c r="AC557" s="17">
        <v>0</v>
      </c>
      <c r="AE557">
        <f t="array" ref="AE557">EXP(SUMPRODUCT(--B557:AC557,TRANSPOSE('Cost regression results'!$H$3:$H$30)))</f>
        <v>2561.4085627583941</v>
      </c>
    </row>
    <row r="558" spans="1:31" x14ac:dyDescent="0.3">
      <c r="A558">
        <v>557</v>
      </c>
      <c r="B558" s="17">
        <v>7.8245210148858799</v>
      </c>
      <c r="C558" s="17">
        <v>0</v>
      </c>
      <c r="D558" s="17">
        <v>0</v>
      </c>
      <c r="E558" s="17">
        <v>0.32682061361550702</v>
      </c>
      <c r="F558" s="17">
        <v>0.24639451008458299</v>
      </c>
      <c r="G558" s="17">
        <v>1.39355454633896</v>
      </c>
      <c r="H558" s="17">
        <v>0.28588859428949998</v>
      </c>
      <c r="I558" s="17">
        <v>-0.13543810588278299</v>
      </c>
      <c r="J558" s="17">
        <v>0.75310361824615601</v>
      </c>
      <c r="K558" s="17">
        <v>0.36850224491586198</v>
      </c>
      <c r="L558" s="17">
        <v>0.31780956679001299</v>
      </c>
      <c r="M558" s="17">
        <v>0</v>
      </c>
      <c r="N558" s="17">
        <v>0</v>
      </c>
      <c r="O558" s="17">
        <v>0</v>
      </c>
      <c r="P558" s="17">
        <v>0.27539776942306998</v>
      </c>
      <c r="Q558" s="17">
        <v>0.28263903194603501</v>
      </c>
      <c r="R558" s="17">
        <v>0</v>
      </c>
      <c r="S558" s="17">
        <v>0</v>
      </c>
      <c r="T558" s="17">
        <v>0</v>
      </c>
      <c r="U558" s="17">
        <v>0</v>
      </c>
      <c r="V558" s="17">
        <v>0.104299483266445</v>
      </c>
      <c r="W558" s="17">
        <v>0.18313199445025999</v>
      </c>
      <c r="X558" s="17">
        <v>0</v>
      </c>
      <c r="Y558" s="17">
        <v>0</v>
      </c>
      <c r="Z558" s="17">
        <v>9.9780293054117994E-3</v>
      </c>
      <c r="AA558" s="17">
        <v>0</v>
      </c>
      <c r="AB558" s="17">
        <v>0</v>
      </c>
      <c r="AC558" s="17">
        <v>0</v>
      </c>
      <c r="AE558">
        <f t="array" ref="AE558">EXP(SUMPRODUCT(--B558:AC558,TRANSPOSE('Cost regression results'!$H$3:$H$30)))</f>
        <v>2483.7788129240616</v>
      </c>
    </row>
    <row r="559" spans="1:31" x14ac:dyDescent="0.3">
      <c r="A559">
        <v>558</v>
      </c>
      <c r="B559" s="17">
        <v>7.8323288990114399</v>
      </c>
      <c r="C559" s="17">
        <v>0</v>
      </c>
      <c r="D559" s="17">
        <v>0</v>
      </c>
      <c r="E559" s="17">
        <v>0.35446999333652401</v>
      </c>
      <c r="F559" s="17">
        <v>0.38316600226054898</v>
      </c>
      <c r="G559" s="17">
        <v>1.37203058931774</v>
      </c>
      <c r="H559" s="17">
        <v>0.21691766338736701</v>
      </c>
      <c r="I559" s="17">
        <v>-0.210047850120197</v>
      </c>
      <c r="J559" s="17">
        <v>0.695893684821136</v>
      </c>
      <c r="K559" s="17">
        <v>0.34473916477595801</v>
      </c>
      <c r="L559" s="17">
        <v>0.33782419943222902</v>
      </c>
      <c r="M559" s="17">
        <v>0</v>
      </c>
      <c r="N559" s="17">
        <v>0</v>
      </c>
      <c r="O559" s="17">
        <v>0</v>
      </c>
      <c r="P559" s="17">
        <v>0.33722503249817198</v>
      </c>
      <c r="Q559" s="17">
        <v>0.219656852612958</v>
      </c>
      <c r="R559" s="17">
        <v>0</v>
      </c>
      <c r="S559" s="17">
        <v>0</v>
      </c>
      <c r="T559" s="17">
        <v>0</v>
      </c>
      <c r="U559" s="17">
        <v>0</v>
      </c>
      <c r="V559" s="17">
        <v>6.8690037253206507E-2</v>
      </c>
      <c r="W559" s="17">
        <v>0.270854811220267</v>
      </c>
      <c r="X559" s="17">
        <v>0</v>
      </c>
      <c r="Y559" s="17">
        <v>0</v>
      </c>
      <c r="Z559" s="17">
        <v>7.3585880428296098E-3</v>
      </c>
      <c r="AA559" s="17">
        <v>0</v>
      </c>
      <c r="AB559" s="17">
        <v>0</v>
      </c>
      <c r="AC559" s="17">
        <v>0</v>
      </c>
      <c r="AE559">
        <f t="array" ref="AE559">EXP(SUMPRODUCT(--B559:AC559,TRANSPOSE('Cost regression results'!$H$3:$H$30)))</f>
        <v>2507.8419649359403</v>
      </c>
    </row>
    <row r="560" spans="1:31" x14ac:dyDescent="0.3">
      <c r="A560">
        <v>559</v>
      </c>
      <c r="B560" s="17">
        <v>7.8264653189429101</v>
      </c>
      <c r="C560" s="17">
        <v>0</v>
      </c>
      <c r="D560" s="17">
        <v>0</v>
      </c>
      <c r="E560" s="17">
        <v>0.29688467627994303</v>
      </c>
      <c r="F560" s="17">
        <v>0.29119689917145097</v>
      </c>
      <c r="G560" s="17">
        <v>1.36800341198501</v>
      </c>
      <c r="H560" s="17">
        <v>0.227318140283499</v>
      </c>
      <c r="I560" s="17">
        <v>-0.16908767527271301</v>
      </c>
      <c r="J560" s="17">
        <v>0.70999528583340898</v>
      </c>
      <c r="K560" s="17">
        <v>0.38797402093692002</v>
      </c>
      <c r="L560" s="17">
        <v>0.31599681578375699</v>
      </c>
      <c r="M560" s="17">
        <v>0</v>
      </c>
      <c r="N560" s="17">
        <v>0</v>
      </c>
      <c r="O560" s="17">
        <v>0</v>
      </c>
      <c r="P560" s="17">
        <v>0.364152448433055</v>
      </c>
      <c r="Q560" s="17">
        <v>0.241813763998347</v>
      </c>
      <c r="R560" s="17">
        <v>0</v>
      </c>
      <c r="S560" s="17">
        <v>0</v>
      </c>
      <c r="T560" s="17">
        <v>0</v>
      </c>
      <c r="U560" s="17">
        <v>0</v>
      </c>
      <c r="V560" s="17">
        <v>9.2804145840011898E-2</v>
      </c>
      <c r="W560" s="17">
        <v>0.21931848078760499</v>
      </c>
      <c r="X560" s="17">
        <v>0</v>
      </c>
      <c r="Y560" s="17">
        <v>0</v>
      </c>
      <c r="Z560" s="17">
        <v>4.1629674364224798E-3</v>
      </c>
      <c r="AA560" s="17">
        <v>0</v>
      </c>
      <c r="AB560" s="17">
        <v>0</v>
      </c>
      <c r="AC560" s="17">
        <v>0</v>
      </c>
      <c r="AE560">
        <f t="array" ref="AE560">EXP(SUMPRODUCT(--B560:AC560,TRANSPOSE('Cost regression results'!$H$3:$H$30)))</f>
        <v>2498.763383147947</v>
      </c>
    </row>
    <row r="561" spans="1:31" x14ac:dyDescent="0.3">
      <c r="A561">
        <v>560</v>
      </c>
      <c r="B561" s="17">
        <v>7.8367093951336004</v>
      </c>
      <c r="C561" s="17">
        <v>0</v>
      </c>
      <c r="D561" s="17">
        <v>0</v>
      </c>
      <c r="E561" s="17">
        <v>0.34271586615420102</v>
      </c>
      <c r="F561" s="17">
        <v>0.37604492447169502</v>
      </c>
      <c r="G561" s="17">
        <v>1.3011664933182601</v>
      </c>
      <c r="H561" s="17">
        <v>0.21922945575663999</v>
      </c>
      <c r="I561" s="17">
        <v>-0.271231265185786</v>
      </c>
      <c r="J561" s="17">
        <v>0.69605350953095602</v>
      </c>
      <c r="K561" s="17">
        <v>0.37797165173612002</v>
      </c>
      <c r="L561" s="17">
        <v>0.346455410376796</v>
      </c>
      <c r="M561" s="17">
        <v>0</v>
      </c>
      <c r="N561" s="17">
        <v>0</v>
      </c>
      <c r="O561" s="17">
        <v>0</v>
      </c>
      <c r="P561" s="17">
        <v>0.46810547537379299</v>
      </c>
      <c r="Q561" s="17">
        <v>0.24999775476319</v>
      </c>
      <c r="R561" s="17">
        <v>0</v>
      </c>
      <c r="S561" s="17">
        <v>0</v>
      </c>
      <c r="T561" s="17">
        <v>0</v>
      </c>
      <c r="U561" s="17">
        <v>0</v>
      </c>
      <c r="V561" s="17">
        <v>9.7258295970459804E-2</v>
      </c>
      <c r="W561" s="17">
        <v>0.231515808896744</v>
      </c>
      <c r="X561" s="17">
        <v>0</v>
      </c>
      <c r="Y561" s="17">
        <v>0</v>
      </c>
      <c r="Z561" s="17">
        <v>3.6479056222860099E-3</v>
      </c>
      <c r="AA561" s="17">
        <v>0</v>
      </c>
      <c r="AB561" s="17">
        <v>0</v>
      </c>
      <c r="AC561" s="17">
        <v>0</v>
      </c>
      <c r="AE561">
        <f t="array" ref="AE561">EXP(SUMPRODUCT(--B561:AC561,TRANSPOSE('Cost regression results'!$H$3:$H$30)))</f>
        <v>2525.4028188364364</v>
      </c>
    </row>
    <row r="562" spans="1:31" x14ac:dyDescent="0.3">
      <c r="A562">
        <v>561</v>
      </c>
      <c r="B562" s="17">
        <v>7.7926705781356196</v>
      </c>
      <c r="C562" s="17">
        <v>0</v>
      </c>
      <c r="D562" s="17">
        <v>0</v>
      </c>
      <c r="E562" s="17">
        <v>0.34977706044968199</v>
      </c>
      <c r="F562" s="17">
        <v>0.40791149511437103</v>
      </c>
      <c r="G562" s="17">
        <v>1.3656622977980299</v>
      </c>
      <c r="H562" s="17">
        <v>0.25819374918733101</v>
      </c>
      <c r="I562" s="17">
        <v>-0.28137915450015399</v>
      </c>
      <c r="J562" s="17">
        <v>0.71713913319368705</v>
      </c>
      <c r="K562" s="17">
        <v>0.346698923044156</v>
      </c>
      <c r="L562" s="17">
        <v>0.47346999166887399</v>
      </c>
      <c r="M562" s="17">
        <v>0</v>
      </c>
      <c r="N562" s="17">
        <v>0</v>
      </c>
      <c r="O562" s="17">
        <v>0</v>
      </c>
      <c r="P562" s="17">
        <v>0.331060041144976</v>
      </c>
      <c r="Q562" s="17">
        <v>0.29058107907671099</v>
      </c>
      <c r="R562" s="17">
        <v>0</v>
      </c>
      <c r="S562" s="17">
        <v>0</v>
      </c>
      <c r="T562" s="17">
        <v>0</v>
      </c>
      <c r="U562" s="17">
        <v>0</v>
      </c>
      <c r="V562" s="17">
        <v>0.11245013387764299</v>
      </c>
      <c r="W562" s="17">
        <v>0.17073589638537101</v>
      </c>
      <c r="X562" s="17">
        <v>0</v>
      </c>
      <c r="Y562" s="17">
        <v>0</v>
      </c>
      <c r="Z562" s="17">
        <v>6.9700667408602703E-3</v>
      </c>
      <c r="AA562" s="17">
        <v>0</v>
      </c>
      <c r="AB562" s="17">
        <v>0</v>
      </c>
      <c r="AC562" s="17">
        <v>0</v>
      </c>
      <c r="AE562">
        <f t="array" ref="AE562">EXP(SUMPRODUCT(--B562:AC562,TRANSPOSE('Cost regression results'!$H$3:$H$30)))</f>
        <v>2410.9871089860881</v>
      </c>
    </row>
    <row r="563" spans="1:31" x14ac:dyDescent="0.3">
      <c r="A563">
        <v>562</v>
      </c>
      <c r="B563" s="17">
        <v>7.8015355095441796</v>
      </c>
      <c r="C563" s="17">
        <v>0</v>
      </c>
      <c r="D563" s="17">
        <v>0</v>
      </c>
      <c r="E563" s="17">
        <v>0.397188366771354</v>
      </c>
      <c r="F563" s="17">
        <v>0.37683907288072399</v>
      </c>
      <c r="G563" s="17">
        <v>1.33304170755341</v>
      </c>
      <c r="H563" s="17">
        <v>0.16990483672940199</v>
      </c>
      <c r="I563" s="17">
        <v>-0.179159378886983</v>
      </c>
      <c r="J563" s="17">
        <v>0.73965079292944103</v>
      </c>
      <c r="K563" s="17">
        <v>0.38467014832931801</v>
      </c>
      <c r="L563" s="17">
        <v>0.34583268274629297</v>
      </c>
      <c r="M563" s="17">
        <v>0</v>
      </c>
      <c r="N563" s="17">
        <v>0</v>
      </c>
      <c r="O563" s="17">
        <v>0</v>
      </c>
      <c r="P563" s="17">
        <v>0.438582608622201</v>
      </c>
      <c r="Q563" s="17">
        <v>0.23493188179577101</v>
      </c>
      <c r="R563" s="17">
        <v>0</v>
      </c>
      <c r="S563" s="17">
        <v>0</v>
      </c>
      <c r="T563" s="17">
        <v>0</v>
      </c>
      <c r="U563" s="17">
        <v>0</v>
      </c>
      <c r="V563" s="17">
        <v>8.4978162248109501E-2</v>
      </c>
      <c r="W563" s="17">
        <v>0.20844323372427301</v>
      </c>
      <c r="X563" s="17">
        <v>0</v>
      </c>
      <c r="Y563" s="17">
        <v>0</v>
      </c>
      <c r="Z563" s="17">
        <v>9.1378740574012494E-3</v>
      </c>
      <c r="AA563" s="17">
        <v>0</v>
      </c>
      <c r="AB563" s="17">
        <v>0</v>
      </c>
      <c r="AC563" s="17">
        <v>0</v>
      </c>
      <c r="AE563">
        <f t="array" ref="AE563">EXP(SUMPRODUCT(--B563:AC563,TRANSPOSE('Cost regression results'!$H$3:$H$30)))</f>
        <v>2428.7669940531969</v>
      </c>
    </row>
    <row r="564" spans="1:31" x14ac:dyDescent="0.3">
      <c r="A564">
        <v>563</v>
      </c>
      <c r="B564" s="17">
        <v>7.8578771233850198</v>
      </c>
      <c r="C564" s="17">
        <v>0</v>
      </c>
      <c r="D564" s="17">
        <v>0</v>
      </c>
      <c r="E564" s="17">
        <v>0.38313821263384501</v>
      </c>
      <c r="F564" s="17">
        <v>0.35565026561535201</v>
      </c>
      <c r="G564" s="17">
        <v>1.40160070806376</v>
      </c>
      <c r="H564" s="17">
        <v>0.26011235591582998</v>
      </c>
      <c r="I564" s="17">
        <v>-0.29678851281303598</v>
      </c>
      <c r="J564" s="17">
        <v>0.73296578135638202</v>
      </c>
      <c r="K564" s="17">
        <v>0.42124559635353698</v>
      </c>
      <c r="L564" s="17">
        <v>0.36295648804235803</v>
      </c>
      <c r="M564" s="17">
        <v>0</v>
      </c>
      <c r="N564" s="17">
        <v>0</v>
      </c>
      <c r="O564" s="17">
        <v>0</v>
      </c>
      <c r="P564" s="17">
        <v>0.37842052517247698</v>
      </c>
      <c r="Q564" s="17">
        <v>0.23569547630871601</v>
      </c>
      <c r="R564" s="17">
        <v>0</v>
      </c>
      <c r="S564" s="17">
        <v>0</v>
      </c>
      <c r="T564" s="17">
        <v>0</v>
      </c>
      <c r="U564" s="17">
        <v>0</v>
      </c>
      <c r="V564" s="17">
        <v>5.5459455654713399E-2</v>
      </c>
      <c r="W564" s="17">
        <v>0.20706988351712299</v>
      </c>
      <c r="X564" s="17">
        <v>0</v>
      </c>
      <c r="Y564" s="17">
        <v>0</v>
      </c>
      <c r="Z564" s="17">
        <v>6.8476345665198501E-3</v>
      </c>
      <c r="AA564" s="17">
        <v>0</v>
      </c>
      <c r="AB564" s="17">
        <v>0</v>
      </c>
      <c r="AC564" s="17">
        <v>0</v>
      </c>
      <c r="AE564">
        <f t="array" ref="AE564">EXP(SUMPRODUCT(--B564:AC564,TRANSPOSE('Cost regression results'!$H$3:$H$30)))</f>
        <v>2573.6586871484287</v>
      </c>
    </row>
    <row r="565" spans="1:31" x14ac:dyDescent="0.3">
      <c r="A565">
        <v>564</v>
      </c>
      <c r="B565" s="17">
        <v>7.8666804484595199</v>
      </c>
      <c r="C565" s="17">
        <v>0</v>
      </c>
      <c r="D565" s="17">
        <v>0</v>
      </c>
      <c r="E565" s="17">
        <v>0.48319565059282799</v>
      </c>
      <c r="F565" s="17">
        <v>0.38932591907105801</v>
      </c>
      <c r="G565" s="17">
        <v>1.348735701374</v>
      </c>
      <c r="H565" s="17">
        <v>0.22842448238055199</v>
      </c>
      <c r="I565" s="17">
        <v>-0.22298919158321501</v>
      </c>
      <c r="J565" s="17">
        <v>0.75867581992641597</v>
      </c>
      <c r="K565" s="17">
        <v>0.35339255408095099</v>
      </c>
      <c r="L565" s="17">
        <v>0.36382216059397099</v>
      </c>
      <c r="M565" s="17">
        <v>0</v>
      </c>
      <c r="N565" s="17">
        <v>0</v>
      </c>
      <c r="O565" s="17">
        <v>0</v>
      </c>
      <c r="P565" s="17">
        <v>0.33494517617491798</v>
      </c>
      <c r="Q565" s="17">
        <v>0.24026181989642001</v>
      </c>
      <c r="R565" s="17">
        <v>0</v>
      </c>
      <c r="S565" s="17">
        <v>0</v>
      </c>
      <c r="T565" s="17">
        <v>0</v>
      </c>
      <c r="U565" s="17">
        <v>0</v>
      </c>
      <c r="V565" s="17">
        <v>5.9908771193498397E-2</v>
      </c>
      <c r="W565" s="17">
        <v>0.176133678843266</v>
      </c>
      <c r="X565" s="17">
        <v>0</v>
      </c>
      <c r="Y565" s="17">
        <v>0</v>
      </c>
      <c r="Z565" s="17">
        <v>8.5289073679163697E-3</v>
      </c>
      <c r="AA565" s="17">
        <v>0</v>
      </c>
      <c r="AB565" s="17">
        <v>0</v>
      </c>
      <c r="AC565" s="17">
        <v>0</v>
      </c>
      <c r="AE565">
        <f t="array" ref="AE565">EXP(SUMPRODUCT(--B565:AC565,TRANSPOSE('Cost regression results'!$H$3:$H$30)))</f>
        <v>2593.3615613955371</v>
      </c>
    </row>
    <row r="566" spans="1:31" x14ac:dyDescent="0.3">
      <c r="A566">
        <v>565</v>
      </c>
      <c r="B566" s="17">
        <v>7.8501003950698101</v>
      </c>
      <c r="C566" s="17">
        <v>0</v>
      </c>
      <c r="D566" s="17">
        <v>0</v>
      </c>
      <c r="E566" s="17">
        <v>0.43117696399538502</v>
      </c>
      <c r="F566" s="17">
        <v>0.262723783655541</v>
      </c>
      <c r="G566" s="17">
        <v>1.37759854390056</v>
      </c>
      <c r="H566" s="17">
        <v>0.23997970621915299</v>
      </c>
      <c r="I566" s="17">
        <v>-0.18934121587566599</v>
      </c>
      <c r="J566" s="17">
        <v>0.68602750382220901</v>
      </c>
      <c r="K566" s="17">
        <v>0.40831895640830901</v>
      </c>
      <c r="L566" s="17">
        <v>0.36997541564497999</v>
      </c>
      <c r="M566" s="17">
        <v>0</v>
      </c>
      <c r="N566" s="17">
        <v>0</v>
      </c>
      <c r="O566" s="17">
        <v>0</v>
      </c>
      <c r="P566" s="17">
        <v>0.31999742040297502</v>
      </c>
      <c r="Q566" s="17">
        <v>0.22693817905034799</v>
      </c>
      <c r="R566" s="17">
        <v>0</v>
      </c>
      <c r="S566" s="17">
        <v>0</v>
      </c>
      <c r="T566" s="17">
        <v>0</v>
      </c>
      <c r="U566" s="17">
        <v>0</v>
      </c>
      <c r="V566" s="17">
        <v>8.7651580987952907E-2</v>
      </c>
      <c r="W566" s="17">
        <v>0.175219270588614</v>
      </c>
      <c r="X566" s="17">
        <v>0</v>
      </c>
      <c r="Y566" s="17">
        <v>0</v>
      </c>
      <c r="Z566" s="17">
        <v>6.5036825791633503E-3</v>
      </c>
      <c r="AA566" s="17">
        <v>0</v>
      </c>
      <c r="AB566" s="17">
        <v>0</v>
      </c>
      <c r="AC566" s="17">
        <v>0</v>
      </c>
      <c r="AE566">
        <f t="array" ref="AE566">EXP(SUMPRODUCT(--B566:AC566,TRANSPOSE('Cost regression results'!$H$3:$H$30)))</f>
        <v>2554.3365900136023</v>
      </c>
    </row>
    <row r="567" spans="1:31" x14ac:dyDescent="0.3">
      <c r="A567">
        <v>566</v>
      </c>
      <c r="B567" s="17">
        <v>7.8135418550629696</v>
      </c>
      <c r="C567" s="17">
        <v>0</v>
      </c>
      <c r="D567" s="17">
        <v>0</v>
      </c>
      <c r="E567" s="17">
        <v>0.344003582461748</v>
      </c>
      <c r="F567" s="17">
        <v>0.38693442104992198</v>
      </c>
      <c r="G567" s="17">
        <v>1.4754235806759901</v>
      </c>
      <c r="H567" s="17">
        <v>0.30879509827297502</v>
      </c>
      <c r="I567" s="17">
        <v>-0.31676902518807998</v>
      </c>
      <c r="J567" s="17">
        <v>0.69192612845353896</v>
      </c>
      <c r="K567" s="17">
        <v>0.35845300516141199</v>
      </c>
      <c r="L567" s="17">
        <v>0.328247484320769</v>
      </c>
      <c r="M567" s="17">
        <v>0</v>
      </c>
      <c r="N567" s="17">
        <v>0</v>
      </c>
      <c r="O567" s="17">
        <v>0</v>
      </c>
      <c r="P567" s="17">
        <v>0.248816896982058</v>
      </c>
      <c r="Q567" s="17">
        <v>0.245245147005998</v>
      </c>
      <c r="R567" s="17">
        <v>0</v>
      </c>
      <c r="S567" s="17">
        <v>0</v>
      </c>
      <c r="T567" s="17">
        <v>0</v>
      </c>
      <c r="U567" s="17">
        <v>0</v>
      </c>
      <c r="V567" s="17">
        <v>0.124887538821608</v>
      </c>
      <c r="W567" s="17">
        <v>0.28251761142096099</v>
      </c>
      <c r="X567" s="17">
        <v>0</v>
      </c>
      <c r="Y567" s="17">
        <v>0</v>
      </c>
      <c r="Z567" s="17">
        <v>7.8214559928646392E-3</v>
      </c>
      <c r="AA567" s="17">
        <v>0</v>
      </c>
      <c r="AB567" s="17">
        <v>0</v>
      </c>
      <c r="AC567" s="17">
        <v>0</v>
      </c>
      <c r="AE567">
        <f t="array" ref="AE567">EXP(SUMPRODUCT(--B567:AC567,TRANSPOSE('Cost regression results'!$H$3:$H$30)))</f>
        <v>2460.3695368290309</v>
      </c>
    </row>
    <row r="568" spans="1:31" x14ac:dyDescent="0.3">
      <c r="A568">
        <v>567</v>
      </c>
      <c r="B568" s="17">
        <v>7.8577582272410096</v>
      </c>
      <c r="C568" s="17">
        <v>0</v>
      </c>
      <c r="D568" s="17">
        <v>0</v>
      </c>
      <c r="E568" s="17">
        <v>0.41380396166304501</v>
      </c>
      <c r="F568" s="17">
        <v>0.27527232980920802</v>
      </c>
      <c r="G568" s="17">
        <v>1.4058095180235399</v>
      </c>
      <c r="H568" s="17">
        <v>0.20938205287821099</v>
      </c>
      <c r="I568" s="17">
        <v>-0.123019455807336</v>
      </c>
      <c r="J568" s="17">
        <v>0.680506812627656</v>
      </c>
      <c r="K568" s="17">
        <v>0.44544156059933598</v>
      </c>
      <c r="L568" s="17">
        <v>0.28615075292489101</v>
      </c>
      <c r="M568" s="17">
        <v>0</v>
      </c>
      <c r="N568" s="17">
        <v>0</v>
      </c>
      <c r="O568" s="17">
        <v>0</v>
      </c>
      <c r="P568" s="17">
        <v>0.24406878525172601</v>
      </c>
      <c r="Q568" s="17">
        <v>0.240130819070282</v>
      </c>
      <c r="R568" s="17">
        <v>0</v>
      </c>
      <c r="S568" s="17">
        <v>0</v>
      </c>
      <c r="T568" s="17">
        <v>0</v>
      </c>
      <c r="U568" s="17">
        <v>0</v>
      </c>
      <c r="V568" s="17">
        <v>9.4252881852458795E-2</v>
      </c>
      <c r="W568" s="17">
        <v>0.184832230000814</v>
      </c>
      <c r="X568" s="17">
        <v>0</v>
      </c>
      <c r="Y568" s="17">
        <v>0</v>
      </c>
      <c r="Z568" s="17">
        <v>5.8299688869499202E-3</v>
      </c>
      <c r="AA568" s="17">
        <v>0</v>
      </c>
      <c r="AB568" s="17">
        <v>0</v>
      </c>
      <c r="AC568" s="17">
        <v>0</v>
      </c>
      <c r="AE568">
        <f t="array" ref="AE568">EXP(SUMPRODUCT(--B568:AC568,TRANSPOSE('Cost regression results'!$H$3:$H$30)))</f>
        <v>2575.1865292555703</v>
      </c>
    </row>
    <row r="569" spans="1:31" x14ac:dyDescent="0.3">
      <c r="A569">
        <v>568</v>
      </c>
      <c r="B569" s="17">
        <v>7.8225417563853501</v>
      </c>
      <c r="C569" s="17">
        <v>0</v>
      </c>
      <c r="D569" s="17">
        <v>0</v>
      </c>
      <c r="E569" s="17">
        <v>0.35414808115531998</v>
      </c>
      <c r="F569" s="17">
        <v>0.38475726012888201</v>
      </c>
      <c r="G569" s="17">
        <v>1.4398982076290101</v>
      </c>
      <c r="H569" s="17">
        <v>0.25292859335443602</v>
      </c>
      <c r="I569" s="17">
        <v>-0.25310816472480702</v>
      </c>
      <c r="J569" s="17">
        <v>0.74508807964606705</v>
      </c>
      <c r="K569" s="17">
        <v>0.33209772741768601</v>
      </c>
      <c r="L569" s="17">
        <v>0.29016414806049501</v>
      </c>
      <c r="M569" s="17">
        <v>0</v>
      </c>
      <c r="N569" s="17">
        <v>0</v>
      </c>
      <c r="O569" s="17">
        <v>0</v>
      </c>
      <c r="P569" s="17">
        <v>0.25855034614378702</v>
      </c>
      <c r="Q569" s="17">
        <v>0.273592303140476</v>
      </c>
      <c r="R569" s="17">
        <v>0</v>
      </c>
      <c r="S569" s="17">
        <v>0</v>
      </c>
      <c r="T569" s="17">
        <v>0</v>
      </c>
      <c r="U569" s="17">
        <v>0</v>
      </c>
      <c r="V569" s="17">
        <v>9.19373007904047E-2</v>
      </c>
      <c r="W569" s="17">
        <v>0.22858628656174601</v>
      </c>
      <c r="X569" s="17">
        <v>0</v>
      </c>
      <c r="Y569" s="17">
        <v>0</v>
      </c>
      <c r="Z569" s="17">
        <v>7.7130949152566302E-3</v>
      </c>
      <c r="AA569" s="17">
        <v>0</v>
      </c>
      <c r="AB569" s="17">
        <v>0</v>
      </c>
      <c r="AC569" s="17">
        <v>0</v>
      </c>
      <c r="AE569">
        <f t="array" ref="AE569">EXP(SUMPRODUCT(--B569:AC569,TRANSPOSE('Cost regression results'!$H$3:$H$30)))</f>
        <v>2482.8008824001199</v>
      </c>
    </row>
    <row r="570" spans="1:31" x14ac:dyDescent="0.3">
      <c r="A570">
        <v>569</v>
      </c>
      <c r="B570" s="17">
        <v>7.8364020716654599</v>
      </c>
      <c r="C570" s="17">
        <v>0</v>
      </c>
      <c r="D570" s="17">
        <v>0</v>
      </c>
      <c r="E570" s="17">
        <v>0.34727553540277001</v>
      </c>
      <c r="F570" s="17">
        <v>0.31752065275768099</v>
      </c>
      <c r="G570" s="17">
        <v>1.2640971789689699</v>
      </c>
      <c r="H570" s="17">
        <v>0.182798529461458</v>
      </c>
      <c r="I570" s="17">
        <v>-0.250032169511544</v>
      </c>
      <c r="J570" s="17">
        <v>0.63957026631754599</v>
      </c>
      <c r="K570" s="17">
        <v>0.38832268448677498</v>
      </c>
      <c r="L570" s="17">
        <v>0.35077879747908303</v>
      </c>
      <c r="M570" s="17">
        <v>0</v>
      </c>
      <c r="N570" s="17">
        <v>0</v>
      </c>
      <c r="O570" s="17">
        <v>0</v>
      </c>
      <c r="P570" s="17">
        <v>0.32513163981876197</v>
      </c>
      <c r="Q570" s="17">
        <v>0.20043940021766299</v>
      </c>
      <c r="R570" s="17">
        <v>0</v>
      </c>
      <c r="S570" s="17">
        <v>0</v>
      </c>
      <c r="T570" s="17">
        <v>0</v>
      </c>
      <c r="U570" s="17">
        <v>0</v>
      </c>
      <c r="V570" s="17">
        <v>0.115950857327048</v>
      </c>
      <c r="W570" s="17">
        <v>0.235745343050764</v>
      </c>
      <c r="X570" s="17">
        <v>0</v>
      </c>
      <c r="Y570" s="17">
        <v>0</v>
      </c>
      <c r="Z570" s="17">
        <v>3.6574579984049302E-3</v>
      </c>
      <c r="AA570" s="17">
        <v>0</v>
      </c>
      <c r="AB570" s="17">
        <v>0</v>
      </c>
      <c r="AC570" s="17">
        <v>0</v>
      </c>
      <c r="AE570">
        <f t="array" ref="AE570">EXP(SUMPRODUCT(--B570:AC570,TRANSPOSE('Cost regression results'!$H$3:$H$30)))</f>
        <v>2524.6099412577082</v>
      </c>
    </row>
    <row r="571" spans="1:31" x14ac:dyDescent="0.3">
      <c r="A571">
        <v>570</v>
      </c>
      <c r="B571" s="17">
        <v>7.8222039550944098</v>
      </c>
      <c r="C571" s="17">
        <v>0</v>
      </c>
      <c r="D571" s="17">
        <v>0</v>
      </c>
      <c r="E571" s="17">
        <v>0.44832983520299502</v>
      </c>
      <c r="F571" s="17">
        <v>0.49694045059848702</v>
      </c>
      <c r="G571" s="17">
        <v>1.4066459452573301</v>
      </c>
      <c r="H571" s="17">
        <v>0.246842156932853</v>
      </c>
      <c r="I571" s="17">
        <v>-0.32633894021029097</v>
      </c>
      <c r="J571" s="17">
        <v>0.64554122038325301</v>
      </c>
      <c r="K571" s="17">
        <v>0.40261932587978699</v>
      </c>
      <c r="L571" s="17">
        <v>0.32133460565302702</v>
      </c>
      <c r="M571" s="17">
        <v>0</v>
      </c>
      <c r="N571" s="17">
        <v>0</v>
      </c>
      <c r="O571" s="17">
        <v>0</v>
      </c>
      <c r="P571" s="17">
        <v>0.340984197489411</v>
      </c>
      <c r="Q571" s="17">
        <v>0.25685389204531101</v>
      </c>
      <c r="R571" s="17">
        <v>0</v>
      </c>
      <c r="S571" s="17">
        <v>0</v>
      </c>
      <c r="T571" s="17">
        <v>0</v>
      </c>
      <c r="U571" s="17">
        <v>0</v>
      </c>
      <c r="V571" s="17">
        <v>0.10803773305173101</v>
      </c>
      <c r="W571" s="17">
        <v>0.30123825534408999</v>
      </c>
      <c r="X571" s="17">
        <v>0</v>
      </c>
      <c r="Y571" s="17">
        <v>0</v>
      </c>
      <c r="Z571" s="17">
        <v>4.4224254401036703E-3</v>
      </c>
      <c r="AA571" s="17">
        <v>0</v>
      </c>
      <c r="AB571" s="17">
        <v>0</v>
      </c>
      <c r="AC571" s="17">
        <v>0</v>
      </c>
      <c r="AE571">
        <f t="array" ref="AE571">EXP(SUMPRODUCT(--B571:AC571,TRANSPOSE('Cost regression results'!$H$3:$H$30)))</f>
        <v>2487.6860427376223</v>
      </c>
    </row>
    <row r="572" spans="1:31" x14ac:dyDescent="0.3">
      <c r="A572">
        <v>571</v>
      </c>
      <c r="B572" s="17">
        <v>7.8279761063308397</v>
      </c>
      <c r="C572" s="17">
        <v>0</v>
      </c>
      <c r="D572" s="17">
        <v>0</v>
      </c>
      <c r="E572" s="17">
        <v>0.31743601146512801</v>
      </c>
      <c r="F572" s="17">
        <v>0.26388838600823</v>
      </c>
      <c r="G572" s="17">
        <v>1.3025882582469801</v>
      </c>
      <c r="H572" s="17">
        <v>0.200546758772814</v>
      </c>
      <c r="I572" s="17">
        <v>-8.1821208606919299E-2</v>
      </c>
      <c r="J572" s="17">
        <v>0.72993667663355999</v>
      </c>
      <c r="K572" s="17">
        <v>0.397810125861217</v>
      </c>
      <c r="L572" s="17">
        <v>0.31197318077672398</v>
      </c>
      <c r="M572" s="17">
        <v>0</v>
      </c>
      <c r="N572" s="17">
        <v>0</v>
      </c>
      <c r="O572" s="17">
        <v>0</v>
      </c>
      <c r="P572" s="17">
        <v>0.18074336879911401</v>
      </c>
      <c r="Q572" s="17">
        <v>0.23630962237335201</v>
      </c>
      <c r="R572" s="17">
        <v>0</v>
      </c>
      <c r="S572" s="17">
        <v>0</v>
      </c>
      <c r="T572" s="17">
        <v>0</v>
      </c>
      <c r="U572" s="17">
        <v>0</v>
      </c>
      <c r="V572" s="17">
        <v>0.105750297493621</v>
      </c>
      <c r="W572" s="17">
        <v>0.25181022701483702</v>
      </c>
      <c r="X572" s="17">
        <v>0</v>
      </c>
      <c r="Y572" s="17">
        <v>0</v>
      </c>
      <c r="Z572" s="17">
        <v>6.8043058057309803E-3</v>
      </c>
      <c r="AA572" s="17">
        <v>0</v>
      </c>
      <c r="AB572" s="17">
        <v>0</v>
      </c>
      <c r="AC572" s="17">
        <v>0</v>
      </c>
      <c r="AE572">
        <f t="array" ref="AE572">EXP(SUMPRODUCT(--B572:AC572,TRANSPOSE('Cost regression results'!$H$3:$H$30)))</f>
        <v>2497.918570477344</v>
      </c>
    </row>
    <row r="573" spans="1:31" x14ac:dyDescent="0.3">
      <c r="A573">
        <v>572</v>
      </c>
      <c r="B573" s="17">
        <v>7.8003653301989004</v>
      </c>
      <c r="C573" s="17">
        <v>0</v>
      </c>
      <c r="D573" s="17">
        <v>0</v>
      </c>
      <c r="E573" s="17">
        <v>0.38918291994042198</v>
      </c>
      <c r="F573" s="17">
        <v>0.341483817083023</v>
      </c>
      <c r="G573" s="17">
        <v>1.36245994043325</v>
      </c>
      <c r="H573" s="17">
        <v>0.27596394765888399</v>
      </c>
      <c r="I573" s="17">
        <v>-0.25104533802016998</v>
      </c>
      <c r="J573" s="17">
        <v>0.69244028356756504</v>
      </c>
      <c r="K573" s="17">
        <v>0.38061880760606898</v>
      </c>
      <c r="L573" s="17">
        <v>0.31348923893714697</v>
      </c>
      <c r="M573" s="17">
        <v>0</v>
      </c>
      <c r="N573" s="17">
        <v>0</v>
      </c>
      <c r="O573" s="17">
        <v>0</v>
      </c>
      <c r="P573" s="17">
        <v>0.24187627146673599</v>
      </c>
      <c r="Q573" s="17">
        <v>0.24471805771488001</v>
      </c>
      <c r="R573" s="17">
        <v>0</v>
      </c>
      <c r="S573" s="17">
        <v>0</v>
      </c>
      <c r="T573" s="17">
        <v>0</v>
      </c>
      <c r="U573" s="17">
        <v>0</v>
      </c>
      <c r="V573" s="17">
        <v>0.113943824611205</v>
      </c>
      <c r="W573" s="17">
        <v>0.20886941754399599</v>
      </c>
      <c r="X573" s="17">
        <v>0</v>
      </c>
      <c r="Y573" s="17">
        <v>0</v>
      </c>
      <c r="Z573" s="17">
        <v>7.0296370512266696E-3</v>
      </c>
      <c r="AA573" s="17">
        <v>0</v>
      </c>
      <c r="AB573" s="17">
        <v>0</v>
      </c>
      <c r="AC573" s="17">
        <v>0</v>
      </c>
      <c r="AE573">
        <f t="array" ref="AE573">EXP(SUMPRODUCT(--B573:AC573,TRANSPOSE('Cost regression results'!$H$3:$H$30)))</f>
        <v>2429.5093060161298</v>
      </c>
    </row>
    <row r="574" spans="1:31" x14ac:dyDescent="0.3">
      <c r="A574">
        <v>573</v>
      </c>
      <c r="B574" s="17">
        <v>7.8572628450040503</v>
      </c>
      <c r="C574" s="17">
        <v>0</v>
      </c>
      <c r="D574" s="17">
        <v>0</v>
      </c>
      <c r="E574" s="17">
        <v>0.17104015317375501</v>
      </c>
      <c r="F574" s="17">
        <v>0.26972452639393202</v>
      </c>
      <c r="G574" s="17">
        <v>1.3563067347714699</v>
      </c>
      <c r="H574" s="17">
        <v>0.20844891119971501</v>
      </c>
      <c r="I574" s="17">
        <v>-0.18607117284879399</v>
      </c>
      <c r="J574" s="17">
        <v>0.68483491939044305</v>
      </c>
      <c r="K574" s="17">
        <v>0.39100969824087201</v>
      </c>
      <c r="L574" s="17">
        <v>0.24640553378094701</v>
      </c>
      <c r="M574" s="17">
        <v>0</v>
      </c>
      <c r="N574" s="17">
        <v>0</v>
      </c>
      <c r="O574" s="17">
        <v>0</v>
      </c>
      <c r="P574" s="17">
        <v>0.38561982653662402</v>
      </c>
      <c r="Q574" s="17">
        <v>0.25993510861123198</v>
      </c>
      <c r="R574" s="17">
        <v>0</v>
      </c>
      <c r="S574" s="17">
        <v>0</v>
      </c>
      <c r="T574" s="17">
        <v>0</v>
      </c>
      <c r="U574" s="17">
        <v>0</v>
      </c>
      <c r="V574" s="17">
        <v>0.12243092073613</v>
      </c>
      <c r="W574" s="17">
        <v>0.34077038878893501</v>
      </c>
      <c r="X574" s="17">
        <v>0</v>
      </c>
      <c r="Y574" s="17">
        <v>0</v>
      </c>
      <c r="Z574" s="17">
        <v>5.5700547389071998E-3</v>
      </c>
      <c r="AA574" s="17">
        <v>0</v>
      </c>
      <c r="AB574" s="17">
        <v>0</v>
      </c>
      <c r="AC574" s="17">
        <v>0</v>
      </c>
      <c r="AE574">
        <f t="array" ref="AE574">EXP(SUMPRODUCT(--B574:AC574,TRANSPOSE('Cost regression results'!$H$3:$H$30)))</f>
        <v>2574.3794832688782</v>
      </c>
    </row>
    <row r="575" spans="1:31" x14ac:dyDescent="0.3">
      <c r="A575">
        <v>574</v>
      </c>
      <c r="B575" s="17">
        <v>7.8015651820068497</v>
      </c>
      <c r="C575" s="17">
        <v>0</v>
      </c>
      <c r="D575" s="17">
        <v>0</v>
      </c>
      <c r="E575" s="17">
        <v>0.28914851632183097</v>
      </c>
      <c r="F575" s="17">
        <v>0.46765131614937699</v>
      </c>
      <c r="G575" s="17">
        <v>1.29167848195338</v>
      </c>
      <c r="H575" s="17">
        <v>0.25700400490058101</v>
      </c>
      <c r="I575" s="17">
        <v>-0.326834629448778</v>
      </c>
      <c r="J575" s="17">
        <v>0.72511206341905299</v>
      </c>
      <c r="K575" s="17">
        <v>0.40668195892905401</v>
      </c>
      <c r="L575" s="17">
        <v>0.35929038780105699</v>
      </c>
      <c r="M575" s="17">
        <v>0</v>
      </c>
      <c r="N575" s="17">
        <v>0</v>
      </c>
      <c r="O575" s="17">
        <v>0</v>
      </c>
      <c r="P575" s="17">
        <v>0.43906865755965802</v>
      </c>
      <c r="Q575" s="17">
        <v>0.24663244193493</v>
      </c>
      <c r="R575" s="17">
        <v>0</v>
      </c>
      <c r="S575" s="17">
        <v>0</v>
      </c>
      <c r="T575" s="17">
        <v>0</v>
      </c>
      <c r="U575" s="17">
        <v>0</v>
      </c>
      <c r="V575" s="17">
        <v>0.118896388858137</v>
      </c>
      <c r="W575" s="17">
        <v>0.23072853228024001</v>
      </c>
      <c r="X575" s="17">
        <v>0</v>
      </c>
      <c r="Y575" s="17">
        <v>0</v>
      </c>
      <c r="Z575" s="17">
        <v>4.3090488463023704E-3</v>
      </c>
      <c r="AA575" s="17">
        <v>0</v>
      </c>
      <c r="AB575" s="17">
        <v>0</v>
      </c>
      <c r="AC575" s="17">
        <v>0</v>
      </c>
      <c r="AE575">
        <f t="array" ref="AE575">EXP(SUMPRODUCT(--B575:AC575,TRANSPOSE('Cost regression results'!$H$3:$H$30)))</f>
        <v>2437.0628612498808</v>
      </c>
    </row>
    <row r="576" spans="1:31" x14ac:dyDescent="0.3">
      <c r="A576">
        <v>575</v>
      </c>
      <c r="B576" s="17">
        <v>7.8557976630341502</v>
      </c>
      <c r="C576" s="17">
        <v>0</v>
      </c>
      <c r="D576" s="17">
        <v>0</v>
      </c>
      <c r="E576" s="17">
        <v>0.372973507429878</v>
      </c>
      <c r="F576" s="17">
        <v>0.300948512669243</v>
      </c>
      <c r="G576" s="17">
        <v>1.3436966236607</v>
      </c>
      <c r="H576" s="17">
        <v>0.218155677923527</v>
      </c>
      <c r="I576" s="17">
        <v>-0.15756384557557099</v>
      </c>
      <c r="J576" s="17">
        <v>0.74622171888776001</v>
      </c>
      <c r="K576" s="17">
        <v>0.49935347562487398</v>
      </c>
      <c r="L576" s="17">
        <v>0.33182866804161099</v>
      </c>
      <c r="M576" s="17">
        <v>0</v>
      </c>
      <c r="N576" s="17">
        <v>0</v>
      </c>
      <c r="O576" s="17">
        <v>0</v>
      </c>
      <c r="P576" s="17">
        <v>0.27762425502696397</v>
      </c>
      <c r="Q576" s="17">
        <v>0.26266917122228001</v>
      </c>
      <c r="R576" s="17">
        <v>0</v>
      </c>
      <c r="S576" s="17">
        <v>0</v>
      </c>
      <c r="T576" s="17">
        <v>0</v>
      </c>
      <c r="U576" s="17">
        <v>0</v>
      </c>
      <c r="V576" s="17">
        <v>7.5476708737454004E-2</v>
      </c>
      <c r="W576" s="17">
        <v>0.26705008927760598</v>
      </c>
      <c r="X576" s="17">
        <v>0</v>
      </c>
      <c r="Y576" s="17">
        <v>0</v>
      </c>
      <c r="Z576" s="17">
        <v>7.2470127387186997E-3</v>
      </c>
      <c r="AA576" s="17">
        <v>0</v>
      </c>
      <c r="AB576" s="17">
        <v>0</v>
      </c>
      <c r="AC576" s="17">
        <v>0</v>
      </c>
      <c r="AE576">
        <f t="array" ref="AE576">EXP(SUMPRODUCT(--B576:AC576,TRANSPOSE('Cost regression results'!$H$3:$H$30)))</f>
        <v>2567.5945173567438</v>
      </c>
    </row>
    <row r="577" spans="1:31" x14ac:dyDescent="0.3">
      <c r="A577">
        <v>576</v>
      </c>
      <c r="B577" s="17">
        <v>7.8440979605385497</v>
      </c>
      <c r="C577" s="17">
        <v>0</v>
      </c>
      <c r="D577" s="17">
        <v>0</v>
      </c>
      <c r="E577" s="17">
        <v>0.410046758614517</v>
      </c>
      <c r="F577" s="17">
        <v>0.37098019415881101</v>
      </c>
      <c r="G577" s="17">
        <v>1.37522140347265</v>
      </c>
      <c r="H577" s="17">
        <v>0.25833577674714597</v>
      </c>
      <c r="I577" s="17">
        <v>-0.23047846285759599</v>
      </c>
      <c r="J577" s="17">
        <v>0.80203536062603398</v>
      </c>
      <c r="K577" s="17">
        <v>0.40546308505284501</v>
      </c>
      <c r="L577" s="17">
        <v>0.39691732095266102</v>
      </c>
      <c r="M577" s="17">
        <v>0</v>
      </c>
      <c r="N577" s="17">
        <v>0</v>
      </c>
      <c r="O577" s="17">
        <v>0</v>
      </c>
      <c r="P577" s="17">
        <v>0.43606951549430201</v>
      </c>
      <c r="Q577" s="17">
        <v>0.30504560678924902</v>
      </c>
      <c r="R577" s="17">
        <v>0</v>
      </c>
      <c r="S577" s="17">
        <v>0</v>
      </c>
      <c r="T577" s="17">
        <v>0</v>
      </c>
      <c r="U577" s="17">
        <v>0</v>
      </c>
      <c r="V577" s="17">
        <v>7.8345244310159504E-2</v>
      </c>
      <c r="W577" s="17">
        <v>0.163819689999912</v>
      </c>
      <c r="X577" s="17">
        <v>0</v>
      </c>
      <c r="Y577" s="17">
        <v>0</v>
      </c>
      <c r="Z577" s="17">
        <v>5.2263881097001702E-3</v>
      </c>
      <c r="AA577" s="17">
        <v>0</v>
      </c>
      <c r="AB577" s="17">
        <v>0</v>
      </c>
      <c r="AC577" s="17">
        <v>0</v>
      </c>
      <c r="AE577">
        <f t="array" ref="AE577">EXP(SUMPRODUCT(--B577:AC577,TRANSPOSE('Cost regression results'!$H$3:$H$30)))</f>
        <v>2541.3214709146923</v>
      </c>
    </row>
    <row r="578" spans="1:31" x14ac:dyDescent="0.3">
      <c r="A578">
        <v>577</v>
      </c>
      <c r="B578" s="17">
        <v>7.9025308352727697</v>
      </c>
      <c r="C578" s="17">
        <v>0</v>
      </c>
      <c r="D578" s="17">
        <v>0</v>
      </c>
      <c r="E578" s="17">
        <v>0.290382278371695</v>
      </c>
      <c r="F578" s="17">
        <v>0.42853455117827699</v>
      </c>
      <c r="G578" s="17">
        <v>1.38724332570818</v>
      </c>
      <c r="H578" s="17">
        <v>0.26317718060859102</v>
      </c>
      <c r="I578" s="17">
        <v>-0.32292179424691603</v>
      </c>
      <c r="J578" s="17">
        <v>0.714804779367048</v>
      </c>
      <c r="K578" s="17">
        <v>0.42074305735905498</v>
      </c>
      <c r="L578" s="17">
        <v>0.34444448730039201</v>
      </c>
      <c r="M578" s="17">
        <v>0</v>
      </c>
      <c r="N578" s="17">
        <v>0</v>
      </c>
      <c r="O578" s="17">
        <v>0</v>
      </c>
      <c r="P578" s="17">
        <v>0.41710952841200399</v>
      </c>
      <c r="Q578" s="17">
        <v>0.23802265741178699</v>
      </c>
      <c r="R578" s="17">
        <v>0</v>
      </c>
      <c r="S578" s="17">
        <v>0</v>
      </c>
      <c r="T578" s="17">
        <v>0</v>
      </c>
      <c r="U578" s="17">
        <v>0</v>
      </c>
      <c r="V578" s="17">
        <v>3.9736599991492802E-2</v>
      </c>
      <c r="W578" s="17">
        <v>0.21244751794341901</v>
      </c>
      <c r="X578" s="17">
        <v>0</v>
      </c>
      <c r="Y578" s="17">
        <v>0</v>
      </c>
      <c r="Z578" s="17">
        <v>4.2226453214684904E-3</v>
      </c>
      <c r="AA578" s="17">
        <v>0</v>
      </c>
      <c r="AB578" s="17">
        <v>0</v>
      </c>
      <c r="AC578" s="17">
        <v>0</v>
      </c>
      <c r="AE578">
        <f t="array" ref="AE578">EXP(SUMPRODUCT(--B578:AC578,TRANSPOSE('Cost regression results'!$H$3:$H$30)))</f>
        <v>2696.1361824852688</v>
      </c>
    </row>
    <row r="579" spans="1:31" x14ac:dyDescent="0.3">
      <c r="A579">
        <v>578</v>
      </c>
      <c r="B579" s="17">
        <v>7.8554158676372303</v>
      </c>
      <c r="C579" s="17">
        <v>0</v>
      </c>
      <c r="D579" s="17">
        <v>0</v>
      </c>
      <c r="E579" s="17">
        <v>0.33676570285333601</v>
      </c>
      <c r="F579" s="17">
        <v>0.47077084562025201</v>
      </c>
      <c r="G579" s="17">
        <v>1.42239929937311</v>
      </c>
      <c r="H579" s="17">
        <v>0.238270138281234</v>
      </c>
      <c r="I579" s="17">
        <v>-0.37133214963245398</v>
      </c>
      <c r="J579" s="17">
        <v>0.70100692184861702</v>
      </c>
      <c r="K579" s="17">
        <v>0.407435164683842</v>
      </c>
      <c r="L579" s="17">
        <v>0.34981513521499502</v>
      </c>
      <c r="M579" s="17">
        <v>0</v>
      </c>
      <c r="N579" s="17">
        <v>0</v>
      </c>
      <c r="O579" s="17">
        <v>0</v>
      </c>
      <c r="P579" s="17">
        <v>0.26078693826446298</v>
      </c>
      <c r="Q579" s="17">
        <v>0.25703666171020201</v>
      </c>
      <c r="R579" s="17">
        <v>0</v>
      </c>
      <c r="S579" s="17">
        <v>0</v>
      </c>
      <c r="T579" s="17">
        <v>0</v>
      </c>
      <c r="U579" s="17">
        <v>0</v>
      </c>
      <c r="V579" s="17">
        <v>5.1985456823205399E-2</v>
      </c>
      <c r="W579" s="17">
        <v>0.2179415061784</v>
      </c>
      <c r="X579" s="17">
        <v>0</v>
      </c>
      <c r="Y579" s="17">
        <v>0</v>
      </c>
      <c r="Z579" s="17">
        <v>5.2586247074166096E-3</v>
      </c>
      <c r="AA579" s="17">
        <v>0</v>
      </c>
      <c r="AB579" s="17">
        <v>0</v>
      </c>
      <c r="AC579" s="17">
        <v>0</v>
      </c>
      <c r="AE579">
        <f t="array" ref="AE579">EXP(SUMPRODUCT(--B579:AC579,TRANSPOSE('Cost regression results'!$H$3:$H$30)))</f>
        <v>2570.1892937745179</v>
      </c>
    </row>
    <row r="580" spans="1:31" x14ac:dyDescent="0.3">
      <c r="A580">
        <v>579</v>
      </c>
      <c r="B580" s="17">
        <v>7.8127090313071896</v>
      </c>
      <c r="C580" s="17">
        <v>0</v>
      </c>
      <c r="D580" s="17">
        <v>0</v>
      </c>
      <c r="E580" s="17">
        <v>0.46201475862782698</v>
      </c>
      <c r="F580" s="17">
        <v>0.39840231659665898</v>
      </c>
      <c r="G580" s="17">
        <v>1.45021018910627</v>
      </c>
      <c r="H580" s="17">
        <v>0.230130180056836</v>
      </c>
      <c r="I580" s="17">
        <v>-0.37461291670838398</v>
      </c>
      <c r="J580" s="17">
        <v>0.68921955785516298</v>
      </c>
      <c r="K580" s="17">
        <v>0.37124895356304199</v>
      </c>
      <c r="L580" s="17">
        <v>0.473401020515969</v>
      </c>
      <c r="M580" s="17">
        <v>0</v>
      </c>
      <c r="N580" s="17">
        <v>0</v>
      </c>
      <c r="O580" s="17">
        <v>0</v>
      </c>
      <c r="P580" s="17">
        <v>0.28735336559658597</v>
      </c>
      <c r="Q580" s="17">
        <v>0.24082974857633099</v>
      </c>
      <c r="R580" s="17">
        <v>0</v>
      </c>
      <c r="S580" s="17">
        <v>0</v>
      </c>
      <c r="T580" s="17">
        <v>0</v>
      </c>
      <c r="U580" s="17">
        <v>0</v>
      </c>
      <c r="V580" s="17">
        <v>0.128896833591719</v>
      </c>
      <c r="W580" s="17">
        <v>0.260840363131363</v>
      </c>
      <c r="X580" s="17">
        <v>0</v>
      </c>
      <c r="Y580" s="17">
        <v>0</v>
      </c>
      <c r="Z580" s="17">
        <v>5.0618679345147896E-3</v>
      </c>
      <c r="AA580" s="17">
        <v>0</v>
      </c>
      <c r="AB580" s="17">
        <v>0</v>
      </c>
      <c r="AC580" s="17">
        <v>0</v>
      </c>
      <c r="AE580">
        <f t="array" ref="AE580">EXP(SUMPRODUCT(--B580:AC580,TRANSPOSE('Cost regression results'!$H$3:$H$30)))</f>
        <v>2463.0746931653789</v>
      </c>
    </row>
    <row r="581" spans="1:31" x14ac:dyDescent="0.3">
      <c r="A581">
        <v>580</v>
      </c>
      <c r="B581" s="17">
        <v>7.8300532695596399</v>
      </c>
      <c r="C581" s="17">
        <v>0</v>
      </c>
      <c r="D581" s="17">
        <v>0</v>
      </c>
      <c r="E581" s="17">
        <v>0.36292099859288102</v>
      </c>
      <c r="F581" s="17">
        <v>0.42364947305950201</v>
      </c>
      <c r="G581" s="17">
        <v>1.31317989905485</v>
      </c>
      <c r="H581" s="17">
        <v>0.26311682011834198</v>
      </c>
      <c r="I581" s="17">
        <v>-0.245269206797263</v>
      </c>
      <c r="J581" s="17">
        <v>0.68267277274261495</v>
      </c>
      <c r="K581" s="17">
        <v>0.28764072950928299</v>
      </c>
      <c r="L581" s="17">
        <v>0.370777396771718</v>
      </c>
      <c r="M581" s="17">
        <v>0</v>
      </c>
      <c r="N581" s="17">
        <v>0</v>
      </c>
      <c r="O581" s="17">
        <v>0</v>
      </c>
      <c r="P581" s="17">
        <v>0.37960249185640699</v>
      </c>
      <c r="Q581" s="17">
        <v>0.249073742516917</v>
      </c>
      <c r="R581" s="17">
        <v>0</v>
      </c>
      <c r="S581" s="17">
        <v>0</v>
      </c>
      <c r="T581" s="17">
        <v>0</v>
      </c>
      <c r="U581" s="17">
        <v>0</v>
      </c>
      <c r="V581" s="17">
        <v>7.5747341396032702E-2</v>
      </c>
      <c r="W581" s="17">
        <v>0.229825815011792</v>
      </c>
      <c r="X581" s="17">
        <v>0</v>
      </c>
      <c r="Y581" s="17">
        <v>0</v>
      </c>
      <c r="Z581" s="17">
        <v>8.4454877464745191E-3</v>
      </c>
      <c r="AA581" s="17">
        <v>0</v>
      </c>
      <c r="AB581" s="17">
        <v>0</v>
      </c>
      <c r="AC581" s="17">
        <v>0</v>
      </c>
      <c r="AE581">
        <f t="array" ref="AE581">EXP(SUMPRODUCT(--B581:AC581,TRANSPOSE('Cost regression results'!$H$3:$H$30)))</f>
        <v>2500.2385545829734</v>
      </c>
    </row>
    <row r="582" spans="1:31" x14ac:dyDescent="0.3">
      <c r="A582">
        <v>581</v>
      </c>
      <c r="B582" s="17">
        <v>7.8070132700144903</v>
      </c>
      <c r="C582" s="17">
        <v>0</v>
      </c>
      <c r="D582" s="17">
        <v>0</v>
      </c>
      <c r="E582" s="17">
        <v>0.37974696513456202</v>
      </c>
      <c r="F582" s="17">
        <v>0.347257081820254</v>
      </c>
      <c r="G582" s="17">
        <v>1.40479887730945</v>
      </c>
      <c r="H582" s="17">
        <v>0.28522036879819801</v>
      </c>
      <c r="I582" s="17">
        <v>-0.20008099669047499</v>
      </c>
      <c r="J582" s="17">
        <v>0.73985537827527603</v>
      </c>
      <c r="K582" s="17">
        <v>0.351318455011566</v>
      </c>
      <c r="L582" s="17">
        <v>0.31311680543576098</v>
      </c>
      <c r="M582" s="17">
        <v>0</v>
      </c>
      <c r="N582" s="17">
        <v>0</v>
      </c>
      <c r="O582" s="17">
        <v>0</v>
      </c>
      <c r="P582" s="17">
        <v>0.60634100175272698</v>
      </c>
      <c r="Q582" s="17">
        <v>0.279073186666627</v>
      </c>
      <c r="R582" s="17">
        <v>0</v>
      </c>
      <c r="S582" s="17">
        <v>0</v>
      </c>
      <c r="T582" s="17">
        <v>0</v>
      </c>
      <c r="U582" s="17">
        <v>0</v>
      </c>
      <c r="V582" s="17">
        <v>0.11269194584608599</v>
      </c>
      <c r="W582" s="17">
        <v>0.26276346636341402</v>
      </c>
      <c r="X582" s="17">
        <v>0</v>
      </c>
      <c r="Y582" s="17">
        <v>0</v>
      </c>
      <c r="Z582" s="17">
        <v>5.89580905692225E-3</v>
      </c>
      <c r="AA582" s="17">
        <v>0</v>
      </c>
      <c r="AB582" s="17">
        <v>0</v>
      </c>
      <c r="AC582" s="17">
        <v>0</v>
      </c>
      <c r="AE582">
        <f t="array" ref="AE582">EXP(SUMPRODUCT(--B582:AC582,TRANSPOSE('Cost regression results'!$H$3:$H$30)))</f>
        <v>2447.6562271241537</v>
      </c>
    </row>
    <row r="583" spans="1:31" x14ac:dyDescent="0.3">
      <c r="A583">
        <v>582</v>
      </c>
      <c r="B583" s="17">
        <v>7.8403515498432199</v>
      </c>
      <c r="C583" s="17">
        <v>0</v>
      </c>
      <c r="D583" s="17">
        <v>0</v>
      </c>
      <c r="E583" s="17">
        <v>0.341744915346328</v>
      </c>
      <c r="F583" s="17">
        <v>0.28663838043863499</v>
      </c>
      <c r="G583" s="17">
        <v>1.3509190758038701</v>
      </c>
      <c r="H583" s="17">
        <v>0.251866253577192</v>
      </c>
      <c r="I583" s="17">
        <v>-0.17971261892312501</v>
      </c>
      <c r="J583" s="17">
        <v>0.70584970979236905</v>
      </c>
      <c r="K583" s="17">
        <v>0.36687041240343599</v>
      </c>
      <c r="L583" s="17">
        <v>0.36494960605194299</v>
      </c>
      <c r="M583" s="17">
        <v>0</v>
      </c>
      <c r="N583" s="17">
        <v>0</v>
      </c>
      <c r="O583" s="17">
        <v>0</v>
      </c>
      <c r="P583" s="17">
        <v>0.56398784609920005</v>
      </c>
      <c r="Q583" s="17">
        <v>0.23120985213685599</v>
      </c>
      <c r="R583" s="17">
        <v>0</v>
      </c>
      <c r="S583" s="17">
        <v>0</v>
      </c>
      <c r="T583" s="17">
        <v>0</v>
      </c>
      <c r="U583" s="17">
        <v>0</v>
      </c>
      <c r="V583" s="17">
        <v>7.7638761018554603E-2</v>
      </c>
      <c r="W583" s="17">
        <v>0.25731836419894399</v>
      </c>
      <c r="X583" s="17">
        <v>0</v>
      </c>
      <c r="Y583" s="17">
        <v>0</v>
      </c>
      <c r="Z583" s="17">
        <v>6.9065263345083304E-3</v>
      </c>
      <c r="AA583" s="17">
        <v>0</v>
      </c>
      <c r="AB583" s="17">
        <v>0</v>
      </c>
      <c r="AC583" s="17">
        <v>0</v>
      </c>
      <c r="AE583">
        <f t="array" ref="AE583">EXP(SUMPRODUCT(--B583:AC583,TRANSPOSE('Cost regression results'!$H$3:$H$30)))</f>
        <v>2528.8425360574997</v>
      </c>
    </row>
    <row r="584" spans="1:31" x14ac:dyDescent="0.3">
      <c r="A584">
        <v>583</v>
      </c>
      <c r="B584" s="17">
        <v>7.8025994887025902</v>
      </c>
      <c r="C584" s="17">
        <v>0</v>
      </c>
      <c r="D584" s="17">
        <v>0</v>
      </c>
      <c r="E584" s="17">
        <v>0.36432311991535699</v>
      </c>
      <c r="F584" s="17">
        <v>0.40291718948675698</v>
      </c>
      <c r="G584" s="17">
        <v>1.28427539188869</v>
      </c>
      <c r="H584" s="17">
        <v>0.233460245339596</v>
      </c>
      <c r="I584" s="17">
        <v>-0.18270128974320099</v>
      </c>
      <c r="J584" s="17">
        <v>0.67846715673333602</v>
      </c>
      <c r="K584" s="17">
        <v>0.33755220223059601</v>
      </c>
      <c r="L584" s="17">
        <v>0.35588938835706302</v>
      </c>
      <c r="M584" s="17">
        <v>0</v>
      </c>
      <c r="N584" s="17">
        <v>0</v>
      </c>
      <c r="O584" s="17">
        <v>0</v>
      </c>
      <c r="P584" s="17">
        <v>0.134954366950639</v>
      </c>
      <c r="Q584" s="17">
        <v>0.26574797161852898</v>
      </c>
      <c r="R584" s="17">
        <v>0</v>
      </c>
      <c r="S584" s="17">
        <v>0</v>
      </c>
      <c r="T584" s="17">
        <v>0</v>
      </c>
      <c r="U584" s="17">
        <v>0</v>
      </c>
      <c r="V584" s="17">
        <v>0.10641172409202</v>
      </c>
      <c r="W584" s="17">
        <v>0.210220682104512</v>
      </c>
      <c r="X584" s="17">
        <v>0</v>
      </c>
      <c r="Y584" s="17">
        <v>0</v>
      </c>
      <c r="Z584" s="17">
        <v>4.2938903946291096E-3</v>
      </c>
      <c r="AA584" s="17">
        <v>0</v>
      </c>
      <c r="AB584" s="17">
        <v>0</v>
      </c>
      <c r="AC584" s="17">
        <v>0</v>
      </c>
      <c r="AE584">
        <f t="array" ref="AE584">EXP(SUMPRODUCT(--B584:AC584,TRANSPOSE('Cost regression results'!$H$3:$H$30)))</f>
        <v>2439.6107220754384</v>
      </c>
    </row>
    <row r="585" spans="1:31" x14ac:dyDescent="0.3">
      <c r="A585">
        <v>584</v>
      </c>
      <c r="B585" s="17">
        <v>7.7760150236284504</v>
      </c>
      <c r="C585" s="17">
        <v>0</v>
      </c>
      <c r="D585" s="17">
        <v>0</v>
      </c>
      <c r="E585" s="17">
        <v>0.402630479692905</v>
      </c>
      <c r="F585" s="17">
        <v>0.42201405180952101</v>
      </c>
      <c r="G585" s="17">
        <v>1.3924637387443399</v>
      </c>
      <c r="H585" s="17">
        <v>0.29000078910627197</v>
      </c>
      <c r="I585" s="17">
        <v>-0.37078483609850399</v>
      </c>
      <c r="J585" s="17">
        <v>0.74500115832028602</v>
      </c>
      <c r="K585" s="17">
        <v>0.32194245021567303</v>
      </c>
      <c r="L585" s="17">
        <v>0.32961111874785498</v>
      </c>
      <c r="M585" s="17">
        <v>0</v>
      </c>
      <c r="N585" s="17">
        <v>0</v>
      </c>
      <c r="O585" s="17">
        <v>0</v>
      </c>
      <c r="P585" s="17">
        <v>0.452896693680644</v>
      </c>
      <c r="Q585" s="17">
        <v>0.170554849142768</v>
      </c>
      <c r="R585" s="17">
        <v>0</v>
      </c>
      <c r="S585" s="17">
        <v>0</v>
      </c>
      <c r="T585" s="17">
        <v>0</v>
      </c>
      <c r="U585" s="17">
        <v>0</v>
      </c>
      <c r="V585" s="17">
        <v>0.15309017099641001</v>
      </c>
      <c r="W585" s="17">
        <v>0.31317728595912597</v>
      </c>
      <c r="X585" s="17">
        <v>0</v>
      </c>
      <c r="Y585" s="17">
        <v>0</v>
      </c>
      <c r="Z585" s="17">
        <v>7.5687804400330601E-3</v>
      </c>
      <c r="AA585" s="17">
        <v>0</v>
      </c>
      <c r="AB585" s="17">
        <v>0</v>
      </c>
      <c r="AC585" s="17">
        <v>0</v>
      </c>
      <c r="AE585">
        <f t="array" ref="AE585">EXP(SUMPRODUCT(--B585:AC585,TRANSPOSE('Cost regression results'!$H$3:$H$30)))</f>
        <v>2370.1698004457135</v>
      </c>
    </row>
    <row r="586" spans="1:31" x14ac:dyDescent="0.3">
      <c r="A586">
        <v>585</v>
      </c>
      <c r="B586" s="17">
        <v>7.8476115795428596</v>
      </c>
      <c r="C586" s="17">
        <v>0</v>
      </c>
      <c r="D586" s="17">
        <v>0</v>
      </c>
      <c r="E586" s="17">
        <v>0.36413256085805001</v>
      </c>
      <c r="F586" s="17">
        <v>0.319549677783389</v>
      </c>
      <c r="G586" s="17">
        <v>1.3459268205162001</v>
      </c>
      <c r="H586" s="17">
        <v>0.279705621011759</v>
      </c>
      <c r="I586" s="17">
        <v>-0.16615408643369001</v>
      </c>
      <c r="J586" s="17">
        <v>0.70931277179339702</v>
      </c>
      <c r="K586" s="17">
        <v>0.51624786390301003</v>
      </c>
      <c r="L586" s="17">
        <v>0.34633500960461799</v>
      </c>
      <c r="M586" s="17">
        <v>0</v>
      </c>
      <c r="N586" s="17">
        <v>0</v>
      </c>
      <c r="O586" s="17">
        <v>0</v>
      </c>
      <c r="P586" s="17">
        <v>0.377469346340154</v>
      </c>
      <c r="Q586" s="17">
        <v>0.293208355996606</v>
      </c>
      <c r="R586" s="17">
        <v>0</v>
      </c>
      <c r="S586" s="17">
        <v>0</v>
      </c>
      <c r="T586" s="17">
        <v>0</v>
      </c>
      <c r="U586" s="17">
        <v>0</v>
      </c>
      <c r="V586" s="17">
        <v>9.1830011668411302E-2</v>
      </c>
      <c r="W586" s="17">
        <v>0.18687509902812199</v>
      </c>
      <c r="X586" s="17">
        <v>0</v>
      </c>
      <c r="Y586" s="17">
        <v>0</v>
      </c>
      <c r="Z586" s="17">
        <v>7.9695101401486591E-3</v>
      </c>
      <c r="AA586" s="17">
        <v>0</v>
      </c>
      <c r="AB586" s="17">
        <v>0</v>
      </c>
      <c r="AC586" s="17">
        <v>0</v>
      </c>
      <c r="AE586">
        <f t="array" ref="AE586">EXP(SUMPRODUCT(--B586:AC586,TRANSPOSE('Cost regression results'!$H$3:$H$30)))</f>
        <v>2545.374125852391</v>
      </c>
    </row>
    <row r="587" spans="1:31" x14ac:dyDescent="0.3">
      <c r="A587">
        <v>586</v>
      </c>
      <c r="B587" s="17">
        <v>7.8308781724043799</v>
      </c>
      <c r="C587" s="17">
        <v>0</v>
      </c>
      <c r="D587" s="17">
        <v>0</v>
      </c>
      <c r="E587" s="17">
        <v>0.42705104142003603</v>
      </c>
      <c r="F587" s="17">
        <v>0.38390981459019702</v>
      </c>
      <c r="G587" s="17">
        <v>1.3166043319334899</v>
      </c>
      <c r="H587" s="17">
        <v>0.23037647893006799</v>
      </c>
      <c r="I587" s="17">
        <v>-0.18987290925910399</v>
      </c>
      <c r="J587" s="17">
        <v>0.68310662295740598</v>
      </c>
      <c r="K587" s="17">
        <v>0.47158193288766298</v>
      </c>
      <c r="L587" s="17">
        <v>0.36057350270032101</v>
      </c>
      <c r="M587" s="17">
        <v>0</v>
      </c>
      <c r="N587" s="17">
        <v>0</v>
      </c>
      <c r="O587" s="17">
        <v>0</v>
      </c>
      <c r="P587" s="17">
        <v>0.576195690437316</v>
      </c>
      <c r="Q587" s="17">
        <v>0.23984774818825799</v>
      </c>
      <c r="R587" s="17">
        <v>0</v>
      </c>
      <c r="S587" s="17">
        <v>0</v>
      </c>
      <c r="T587" s="17">
        <v>0</v>
      </c>
      <c r="U587" s="17">
        <v>0</v>
      </c>
      <c r="V587" s="17">
        <v>9.6497537776305695E-2</v>
      </c>
      <c r="W587" s="17">
        <v>0.23535048281093299</v>
      </c>
      <c r="X587" s="17">
        <v>0</v>
      </c>
      <c r="Y587" s="17">
        <v>0</v>
      </c>
      <c r="Z587" s="17">
        <v>5.1123055798373996E-3</v>
      </c>
      <c r="AA587" s="17">
        <v>0</v>
      </c>
      <c r="AB587" s="17">
        <v>0</v>
      </c>
      <c r="AC587" s="17">
        <v>0</v>
      </c>
      <c r="AE587">
        <f t="array" ref="AE587">EXP(SUMPRODUCT(--B587:AC587,TRANSPOSE('Cost regression results'!$H$3:$H$30)))</f>
        <v>2508.1471154327855</v>
      </c>
    </row>
    <row r="588" spans="1:31" x14ac:dyDescent="0.3">
      <c r="A588">
        <v>587</v>
      </c>
      <c r="B588" s="17">
        <v>7.8194340344316604</v>
      </c>
      <c r="C588" s="17">
        <v>0</v>
      </c>
      <c r="D588" s="17">
        <v>0</v>
      </c>
      <c r="E588" s="17">
        <v>0.40064969124675498</v>
      </c>
      <c r="F588" s="17">
        <v>0.33678488310594001</v>
      </c>
      <c r="G588" s="17">
        <v>1.38874370889598</v>
      </c>
      <c r="H588" s="17">
        <v>0.28525234729126497</v>
      </c>
      <c r="I588" s="17">
        <v>-0.206936754584544</v>
      </c>
      <c r="J588" s="17">
        <v>0.75800057259988296</v>
      </c>
      <c r="K588" s="17">
        <v>0.29447510885327799</v>
      </c>
      <c r="L588" s="17">
        <v>0.29932298731971302</v>
      </c>
      <c r="M588" s="17">
        <v>0</v>
      </c>
      <c r="N588" s="17">
        <v>0</v>
      </c>
      <c r="O588" s="17">
        <v>0</v>
      </c>
      <c r="P588" s="17">
        <v>0.36911729818362699</v>
      </c>
      <c r="Q588" s="17">
        <v>0.29376707737600499</v>
      </c>
      <c r="R588" s="17">
        <v>0</v>
      </c>
      <c r="S588" s="17">
        <v>0</v>
      </c>
      <c r="T588" s="17">
        <v>0</v>
      </c>
      <c r="U588" s="17">
        <v>0</v>
      </c>
      <c r="V588" s="17">
        <v>8.2044040504513902E-2</v>
      </c>
      <c r="W588" s="17">
        <v>0.21746842240712999</v>
      </c>
      <c r="X588" s="17">
        <v>0</v>
      </c>
      <c r="Y588" s="17">
        <v>0</v>
      </c>
      <c r="Z588" s="17">
        <v>7.8324284272883599E-3</v>
      </c>
      <c r="AA588" s="17">
        <v>0</v>
      </c>
      <c r="AB588" s="17">
        <v>0</v>
      </c>
      <c r="AC588" s="17">
        <v>0</v>
      </c>
      <c r="AE588">
        <f t="array" ref="AE588">EXP(SUMPRODUCT(--B588:AC588,TRANSPOSE('Cost regression results'!$H$3:$H$30)))</f>
        <v>2474.8902597691599</v>
      </c>
    </row>
    <row r="589" spans="1:31" x14ac:dyDescent="0.3">
      <c r="A589">
        <v>588</v>
      </c>
      <c r="B589" s="17">
        <v>7.7922818789569197</v>
      </c>
      <c r="C589" s="17">
        <v>0</v>
      </c>
      <c r="D589" s="17">
        <v>0</v>
      </c>
      <c r="E589" s="17">
        <v>0.25045929138209599</v>
      </c>
      <c r="F589" s="17">
        <v>0.30943800131870403</v>
      </c>
      <c r="G589" s="17">
        <v>1.3761473400803499</v>
      </c>
      <c r="H589" s="17">
        <v>0.26894896332740897</v>
      </c>
      <c r="I589" s="17">
        <v>-0.19608260983991499</v>
      </c>
      <c r="J589" s="17">
        <v>0.72438488221873298</v>
      </c>
      <c r="K589" s="17">
        <v>0.379454224037934</v>
      </c>
      <c r="L589" s="17">
        <v>0.27082292462433499</v>
      </c>
      <c r="M589" s="17">
        <v>0</v>
      </c>
      <c r="N589" s="17">
        <v>0</v>
      </c>
      <c r="O589" s="17">
        <v>0</v>
      </c>
      <c r="P589" s="17">
        <v>0.22867412147671501</v>
      </c>
      <c r="Q589" s="17">
        <v>0.23148822642099701</v>
      </c>
      <c r="R589" s="17">
        <v>0</v>
      </c>
      <c r="S589" s="17">
        <v>0</v>
      </c>
      <c r="T589" s="17">
        <v>0</v>
      </c>
      <c r="U589" s="17">
        <v>0</v>
      </c>
      <c r="V589" s="17">
        <v>0.13143078525015101</v>
      </c>
      <c r="W589" s="17">
        <v>0.32818060159955798</v>
      </c>
      <c r="X589" s="17">
        <v>0</v>
      </c>
      <c r="Y589" s="17">
        <v>0</v>
      </c>
      <c r="Z589" s="17">
        <v>6.1030918065671704E-3</v>
      </c>
      <c r="AA589" s="17">
        <v>0</v>
      </c>
      <c r="AB589" s="17">
        <v>0</v>
      </c>
      <c r="AC589" s="17">
        <v>0</v>
      </c>
      <c r="AE589">
        <f t="array" ref="AE589">EXP(SUMPRODUCT(--B589:AC589,TRANSPOSE('Cost regression results'!$H$3:$H$30)))</f>
        <v>2411.5132034406647</v>
      </c>
    </row>
    <row r="590" spans="1:31" x14ac:dyDescent="0.3">
      <c r="A590">
        <v>589</v>
      </c>
      <c r="B590" s="17">
        <v>7.8348680952915597</v>
      </c>
      <c r="C590" s="17">
        <v>0</v>
      </c>
      <c r="D590" s="17">
        <v>0</v>
      </c>
      <c r="E590" s="17">
        <v>0.25253186870274302</v>
      </c>
      <c r="F590" s="17">
        <v>0.30169385402818999</v>
      </c>
      <c r="G590" s="17">
        <v>1.3221902849617</v>
      </c>
      <c r="H590" s="17">
        <v>0.24110406820381999</v>
      </c>
      <c r="I590" s="17">
        <v>-0.17457395264408401</v>
      </c>
      <c r="J590" s="17">
        <v>0.72846977280817005</v>
      </c>
      <c r="K590" s="17">
        <v>0.286056210008579</v>
      </c>
      <c r="L590" s="17">
        <v>0.37741379635819</v>
      </c>
      <c r="M590" s="17">
        <v>0</v>
      </c>
      <c r="N590" s="17">
        <v>0</v>
      </c>
      <c r="O590" s="17">
        <v>0</v>
      </c>
      <c r="P590" s="17">
        <v>0.27878032052524498</v>
      </c>
      <c r="Q590" s="17">
        <v>0.23506315803751399</v>
      </c>
      <c r="R590" s="17">
        <v>0</v>
      </c>
      <c r="S590" s="17">
        <v>0</v>
      </c>
      <c r="T590" s="17">
        <v>0</v>
      </c>
      <c r="U590" s="17">
        <v>0</v>
      </c>
      <c r="V590" s="17">
        <v>8.7484602720742599E-2</v>
      </c>
      <c r="W590" s="17">
        <v>0.241718949597544</v>
      </c>
      <c r="X590" s="17">
        <v>0</v>
      </c>
      <c r="Y590" s="17">
        <v>0</v>
      </c>
      <c r="Z590" s="17">
        <v>6.0007846302749203E-3</v>
      </c>
      <c r="AA590" s="17">
        <v>0</v>
      </c>
      <c r="AB590" s="17">
        <v>0</v>
      </c>
      <c r="AC590" s="17">
        <v>0</v>
      </c>
      <c r="AE590">
        <f t="array" ref="AE590">EXP(SUMPRODUCT(--B590:AC590,TRANSPOSE('Cost regression results'!$H$3:$H$30)))</f>
        <v>2516.6087650625295</v>
      </c>
    </row>
    <row r="591" spans="1:31" x14ac:dyDescent="0.3">
      <c r="A591">
        <v>590</v>
      </c>
      <c r="B591" s="17">
        <v>7.8489620953199202</v>
      </c>
      <c r="C591" s="17">
        <v>0</v>
      </c>
      <c r="D591" s="17">
        <v>0</v>
      </c>
      <c r="E591" s="17">
        <v>0.28641039327960699</v>
      </c>
      <c r="F591" s="17">
        <v>0.35422901919603</v>
      </c>
      <c r="G591" s="17">
        <v>1.3707648304740501</v>
      </c>
      <c r="H591" s="17">
        <v>0.24423458318312199</v>
      </c>
      <c r="I591" s="17">
        <v>-0.238394858935776</v>
      </c>
      <c r="J591" s="17">
        <v>0.71359949544225898</v>
      </c>
      <c r="K591" s="17">
        <v>0.43909265160826799</v>
      </c>
      <c r="L591" s="17">
        <v>0.37253426577850701</v>
      </c>
      <c r="M591" s="17">
        <v>0</v>
      </c>
      <c r="N591" s="17">
        <v>0</v>
      </c>
      <c r="O591" s="17">
        <v>0</v>
      </c>
      <c r="P591" s="17">
        <v>0.27951226384441102</v>
      </c>
      <c r="Q591" s="17">
        <v>0.249796152879176</v>
      </c>
      <c r="R591" s="17">
        <v>0</v>
      </c>
      <c r="S591" s="17">
        <v>0</v>
      </c>
      <c r="T591" s="17">
        <v>0</v>
      </c>
      <c r="U591" s="17">
        <v>0</v>
      </c>
      <c r="V591" s="17">
        <v>8.7848511179097102E-2</v>
      </c>
      <c r="W591" s="17">
        <v>0.218334696735351</v>
      </c>
      <c r="X591" s="17">
        <v>0</v>
      </c>
      <c r="Y591" s="17">
        <v>0</v>
      </c>
      <c r="Z591" s="17">
        <v>4.4134564457479998E-3</v>
      </c>
      <c r="AA591" s="17">
        <v>0</v>
      </c>
      <c r="AB591" s="17">
        <v>0</v>
      </c>
      <c r="AC591" s="17">
        <v>0</v>
      </c>
      <c r="AE591">
        <f t="array" ref="AE591">EXP(SUMPRODUCT(--B591:AC591,TRANSPOSE('Cost regression results'!$H$3:$H$30)))</f>
        <v>2555.1665228759375</v>
      </c>
    </row>
    <row r="592" spans="1:31" x14ac:dyDescent="0.3">
      <c r="A592">
        <v>591</v>
      </c>
      <c r="B592" s="17">
        <v>7.8665238672273796</v>
      </c>
      <c r="C592" s="17">
        <v>0</v>
      </c>
      <c r="D592" s="17">
        <v>0</v>
      </c>
      <c r="E592" s="17">
        <v>0.34567487436449501</v>
      </c>
      <c r="F592" s="17">
        <v>0.41085797784498901</v>
      </c>
      <c r="G592" s="17">
        <v>1.3642120857987301</v>
      </c>
      <c r="H592" s="17">
        <v>0.217992905264977</v>
      </c>
      <c r="I592" s="17">
        <v>-0.28296331261289098</v>
      </c>
      <c r="J592" s="17">
        <v>0.73821546053387299</v>
      </c>
      <c r="K592" s="17">
        <v>0.21335080143487101</v>
      </c>
      <c r="L592" s="17">
        <v>0.24742123511436001</v>
      </c>
      <c r="M592" s="17">
        <v>0</v>
      </c>
      <c r="N592" s="17">
        <v>0</v>
      </c>
      <c r="O592" s="17">
        <v>0</v>
      </c>
      <c r="P592" s="17">
        <v>0.30508193952752399</v>
      </c>
      <c r="Q592" s="17">
        <v>0.19239360044179901</v>
      </c>
      <c r="R592" s="17">
        <v>0</v>
      </c>
      <c r="S592" s="17">
        <v>0</v>
      </c>
      <c r="T592" s="17">
        <v>0</v>
      </c>
      <c r="U592" s="17">
        <v>0</v>
      </c>
      <c r="V592" s="17">
        <v>6.4027389366187806E-2</v>
      </c>
      <c r="W592" s="17">
        <v>0.266126066116535</v>
      </c>
      <c r="X592" s="17">
        <v>0</v>
      </c>
      <c r="Y592" s="17">
        <v>0</v>
      </c>
      <c r="Z592" s="17">
        <v>5.5221830541389199E-3</v>
      </c>
      <c r="AA592" s="17">
        <v>0</v>
      </c>
      <c r="AB592" s="17">
        <v>0</v>
      </c>
      <c r="AC592" s="17">
        <v>0</v>
      </c>
      <c r="AE592">
        <f t="array" ref="AE592">EXP(SUMPRODUCT(--B592:AC592,TRANSPOSE('Cost regression results'!$H$3:$H$30)))</f>
        <v>2598.4186802820732</v>
      </c>
    </row>
    <row r="593" spans="1:31" x14ac:dyDescent="0.3">
      <c r="A593">
        <v>592</v>
      </c>
      <c r="B593" s="17">
        <v>7.8450640699184397</v>
      </c>
      <c r="C593" s="17">
        <v>0</v>
      </c>
      <c r="D593" s="17">
        <v>0</v>
      </c>
      <c r="E593" s="17">
        <v>0.394439055334039</v>
      </c>
      <c r="F593" s="17">
        <v>0.29177594073899799</v>
      </c>
      <c r="G593" s="17">
        <v>1.3561606550634799</v>
      </c>
      <c r="H593" s="17">
        <v>0.27634338227016297</v>
      </c>
      <c r="I593" s="17">
        <v>-0.19166933524514901</v>
      </c>
      <c r="J593" s="17">
        <v>0.68774648442797404</v>
      </c>
      <c r="K593" s="17">
        <v>0.359503094934784</v>
      </c>
      <c r="L593" s="17">
        <v>0.25687248963645798</v>
      </c>
      <c r="M593" s="17">
        <v>0</v>
      </c>
      <c r="N593" s="17">
        <v>0</v>
      </c>
      <c r="O593" s="17">
        <v>0</v>
      </c>
      <c r="P593" s="17">
        <v>0.31824202925240602</v>
      </c>
      <c r="Q593" s="17">
        <v>0.21825346232329201</v>
      </c>
      <c r="R593" s="17">
        <v>0</v>
      </c>
      <c r="S593" s="17">
        <v>0</v>
      </c>
      <c r="T593" s="17">
        <v>0</v>
      </c>
      <c r="U593" s="17">
        <v>0</v>
      </c>
      <c r="V593" s="17">
        <v>0.10474227732076299</v>
      </c>
      <c r="W593" s="17">
        <v>0.27571938676624502</v>
      </c>
      <c r="X593" s="17">
        <v>0</v>
      </c>
      <c r="Y593" s="17">
        <v>0</v>
      </c>
      <c r="Z593" s="17">
        <v>7.7797331908489604E-3</v>
      </c>
      <c r="AA593" s="17">
        <v>0</v>
      </c>
      <c r="AB593" s="17">
        <v>0</v>
      </c>
      <c r="AC593" s="17">
        <v>0</v>
      </c>
      <c r="AE593">
        <f t="array" ref="AE593">EXP(SUMPRODUCT(--B593:AC593,TRANSPOSE('Cost regression results'!$H$3:$H$30)))</f>
        <v>2539.235312678275</v>
      </c>
    </row>
    <row r="594" spans="1:31" x14ac:dyDescent="0.3">
      <c r="A594">
        <v>593</v>
      </c>
      <c r="B594" s="17">
        <v>7.8436140556931004</v>
      </c>
      <c r="C594" s="17">
        <v>0</v>
      </c>
      <c r="D594" s="17">
        <v>0</v>
      </c>
      <c r="E594" s="17">
        <v>0.36284626820191301</v>
      </c>
      <c r="F594" s="17">
        <v>0.340350527277267</v>
      </c>
      <c r="G594" s="17">
        <v>1.4365563919400799</v>
      </c>
      <c r="H594" s="17">
        <v>0.241032370254327</v>
      </c>
      <c r="I594" s="17">
        <v>-0.22672844035199499</v>
      </c>
      <c r="J594" s="17">
        <v>0.80844940523612596</v>
      </c>
      <c r="K594" s="17">
        <v>0.345542028801677</v>
      </c>
      <c r="L594" s="17">
        <v>0.40095587895267099</v>
      </c>
      <c r="M594" s="17">
        <v>0</v>
      </c>
      <c r="N594" s="17">
        <v>0</v>
      </c>
      <c r="O594" s="17">
        <v>0</v>
      </c>
      <c r="P594" s="17">
        <v>0.40248536652195299</v>
      </c>
      <c r="Q594" s="17">
        <v>0.226235592084405</v>
      </c>
      <c r="R594" s="17">
        <v>0</v>
      </c>
      <c r="S594" s="17">
        <v>0</v>
      </c>
      <c r="T594" s="17">
        <v>0</v>
      </c>
      <c r="U594" s="17">
        <v>0</v>
      </c>
      <c r="V594" s="17">
        <v>5.7714009989828098E-2</v>
      </c>
      <c r="W594" s="17">
        <v>0.109866885115879</v>
      </c>
      <c r="X594" s="17">
        <v>0</v>
      </c>
      <c r="Y594" s="17">
        <v>0</v>
      </c>
      <c r="Z594" s="17">
        <v>8.84779535869748E-3</v>
      </c>
      <c r="AA594" s="17">
        <v>0</v>
      </c>
      <c r="AB594" s="17">
        <v>0</v>
      </c>
      <c r="AC594" s="17">
        <v>0</v>
      </c>
      <c r="AE594">
        <f t="array" ref="AE594">EXP(SUMPRODUCT(--B594:AC594,TRANSPOSE('Cost regression results'!$H$3:$H$30)))</f>
        <v>2533.6610699148691</v>
      </c>
    </row>
    <row r="595" spans="1:31" x14ac:dyDescent="0.3">
      <c r="A595">
        <v>594</v>
      </c>
      <c r="B595" s="17">
        <v>7.8416152904394298</v>
      </c>
      <c r="C595" s="17">
        <v>0</v>
      </c>
      <c r="D595" s="17">
        <v>0</v>
      </c>
      <c r="E595" s="17">
        <v>0.43845423923521798</v>
      </c>
      <c r="F595" s="17">
        <v>0.311009869497759</v>
      </c>
      <c r="G595" s="17">
        <v>1.4841177464433599</v>
      </c>
      <c r="H595" s="17">
        <v>0.21956285973833101</v>
      </c>
      <c r="I595" s="17">
        <v>-0.217596221997752</v>
      </c>
      <c r="J595" s="17">
        <v>0.69400710801825205</v>
      </c>
      <c r="K595" s="17">
        <v>0.28366559546638997</v>
      </c>
      <c r="L595" s="17">
        <v>0.26613123238043002</v>
      </c>
      <c r="M595" s="17">
        <v>0</v>
      </c>
      <c r="N595" s="17">
        <v>0</v>
      </c>
      <c r="O595" s="17">
        <v>0</v>
      </c>
      <c r="P595" s="17">
        <v>0.38662514091493999</v>
      </c>
      <c r="Q595" s="17">
        <v>0.22112972565788599</v>
      </c>
      <c r="R595" s="17">
        <v>0</v>
      </c>
      <c r="S595" s="17">
        <v>0</v>
      </c>
      <c r="T595" s="17">
        <v>0</v>
      </c>
      <c r="U595" s="17">
        <v>0</v>
      </c>
      <c r="V595" s="17">
        <v>0.103984956365819</v>
      </c>
      <c r="W595" s="17">
        <v>0.244531435587758</v>
      </c>
      <c r="X595" s="17">
        <v>0</v>
      </c>
      <c r="Y595" s="17">
        <v>0</v>
      </c>
      <c r="Z595" s="17">
        <v>7.3834095001584204E-3</v>
      </c>
      <c r="AA595" s="17">
        <v>0</v>
      </c>
      <c r="AB595" s="17">
        <v>0</v>
      </c>
      <c r="AC595" s="17">
        <v>0</v>
      </c>
      <c r="AE595">
        <f t="array" ref="AE595">EXP(SUMPRODUCT(--B595:AC595,TRANSPOSE('Cost regression results'!$H$3:$H$30)))</f>
        <v>2531.1952570823419</v>
      </c>
    </row>
    <row r="596" spans="1:31" x14ac:dyDescent="0.3">
      <c r="A596">
        <v>595</v>
      </c>
      <c r="B596" s="17">
        <v>7.8218355866352498</v>
      </c>
      <c r="C596" s="17">
        <v>0</v>
      </c>
      <c r="D596" s="17">
        <v>0</v>
      </c>
      <c r="E596" s="17">
        <v>0.316873177269059</v>
      </c>
      <c r="F596" s="17">
        <v>0.386707921662369</v>
      </c>
      <c r="G596" s="17">
        <v>1.3636885559476399</v>
      </c>
      <c r="H596" s="17">
        <v>0.19962169074363101</v>
      </c>
      <c r="I596" s="17">
        <v>-0.15565569046793901</v>
      </c>
      <c r="J596" s="17">
        <v>0.720759417580912</v>
      </c>
      <c r="K596" s="17">
        <v>0.376221212266727</v>
      </c>
      <c r="L596" s="17">
        <v>0.35507971235872898</v>
      </c>
      <c r="M596" s="17">
        <v>0</v>
      </c>
      <c r="N596" s="17">
        <v>0</v>
      </c>
      <c r="O596" s="17">
        <v>0</v>
      </c>
      <c r="P596" s="17">
        <v>0.36748320173371801</v>
      </c>
      <c r="Q596" s="17">
        <v>0.216273184819673</v>
      </c>
      <c r="R596" s="17">
        <v>0</v>
      </c>
      <c r="S596" s="17">
        <v>0</v>
      </c>
      <c r="T596" s="17">
        <v>0</v>
      </c>
      <c r="U596" s="17">
        <v>0</v>
      </c>
      <c r="V596" s="17">
        <v>7.0685575673683096E-2</v>
      </c>
      <c r="W596" s="17">
        <v>0.141687744760495</v>
      </c>
      <c r="X596" s="17">
        <v>0</v>
      </c>
      <c r="Y596" s="17">
        <v>0</v>
      </c>
      <c r="Z596" s="17">
        <v>9.4407099084829298E-3</v>
      </c>
      <c r="AA596" s="17">
        <v>0</v>
      </c>
      <c r="AB596" s="17">
        <v>0</v>
      </c>
      <c r="AC596" s="17">
        <v>0</v>
      </c>
      <c r="AE596">
        <f t="array" ref="AE596">EXP(SUMPRODUCT(--B596:AC596,TRANSPOSE('Cost regression results'!$H$3:$H$30)))</f>
        <v>2478.0496286673038</v>
      </c>
    </row>
    <row r="597" spans="1:31" x14ac:dyDescent="0.3">
      <c r="A597">
        <v>596</v>
      </c>
      <c r="B597" s="17">
        <v>7.8604266063477297</v>
      </c>
      <c r="C597" s="17">
        <v>0</v>
      </c>
      <c r="D597" s="17">
        <v>0</v>
      </c>
      <c r="E597" s="17">
        <v>0.38880234651815698</v>
      </c>
      <c r="F597" s="17">
        <v>0.30184560839847502</v>
      </c>
      <c r="G597" s="17">
        <v>1.3071873110121699</v>
      </c>
      <c r="H597" s="17">
        <v>0.22150137609239501</v>
      </c>
      <c r="I597" s="17">
        <v>-0.215094574535515</v>
      </c>
      <c r="J597" s="17">
        <v>0.69839343198264603</v>
      </c>
      <c r="K597" s="17">
        <v>0.41151379123577803</v>
      </c>
      <c r="L597" s="17">
        <v>0.27537278480897598</v>
      </c>
      <c r="M597" s="17">
        <v>0</v>
      </c>
      <c r="N597" s="17">
        <v>0</v>
      </c>
      <c r="O597" s="17">
        <v>0</v>
      </c>
      <c r="P597" s="17">
        <v>0.161881467981317</v>
      </c>
      <c r="Q597" s="17">
        <v>0.24666915717926999</v>
      </c>
      <c r="R597" s="17">
        <v>0</v>
      </c>
      <c r="S597" s="17">
        <v>0</v>
      </c>
      <c r="T597" s="17">
        <v>0</v>
      </c>
      <c r="U597" s="17">
        <v>0</v>
      </c>
      <c r="V597" s="17">
        <v>6.9855400726011901E-2</v>
      </c>
      <c r="W597" s="17">
        <v>0.21551756202168099</v>
      </c>
      <c r="X597" s="17">
        <v>0</v>
      </c>
      <c r="Y597" s="17">
        <v>0</v>
      </c>
      <c r="Z597" s="17">
        <v>3.8914956179792498E-3</v>
      </c>
      <c r="AA597" s="17">
        <v>0</v>
      </c>
      <c r="AB597" s="17">
        <v>0</v>
      </c>
      <c r="AC597" s="17">
        <v>0</v>
      </c>
      <c r="AE597">
        <f t="array" ref="AE597">EXP(SUMPRODUCT(--B597:AC597,TRANSPOSE('Cost regression results'!$H$3:$H$30)))</f>
        <v>2585.5733454154743</v>
      </c>
    </row>
    <row r="598" spans="1:31" x14ac:dyDescent="0.3">
      <c r="A598">
        <v>597</v>
      </c>
      <c r="B598" s="17">
        <v>7.8207838150639599</v>
      </c>
      <c r="C598" s="17">
        <v>0</v>
      </c>
      <c r="D598" s="17">
        <v>0</v>
      </c>
      <c r="E598" s="17">
        <v>0.33269877910734502</v>
      </c>
      <c r="F598" s="17">
        <v>0.40537912568302398</v>
      </c>
      <c r="G598" s="17">
        <v>1.33840894983921</v>
      </c>
      <c r="H598" s="17">
        <v>0.221968483464376</v>
      </c>
      <c r="I598" s="17">
        <v>-0.26739293809982601</v>
      </c>
      <c r="J598" s="17">
        <v>0.71790472189901999</v>
      </c>
      <c r="K598" s="17">
        <v>0.46763220512828302</v>
      </c>
      <c r="L598" s="17">
        <v>0.32432470553729997</v>
      </c>
      <c r="M598" s="17">
        <v>0</v>
      </c>
      <c r="N598" s="17">
        <v>0</v>
      </c>
      <c r="O598" s="17">
        <v>0</v>
      </c>
      <c r="P598" s="17">
        <v>0.31827025113384499</v>
      </c>
      <c r="Q598" s="17">
        <v>0.27261594840001602</v>
      </c>
      <c r="R598" s="17">
        <v>0</v>
      </c>
      <c r="S598" s="17">
        <v>0</v>
      </c>
      <c r="T598" s="17">
        <v>0</v>
      </c>
      <c r="U598" s="17">
        <v>0</v>
      </c>
      <c r="V598" s="17">
        <v>0.110420867077444</v>
      </c>
      <c r="W598" s="17">
        <v>0.169841598278448</v>
      </c>
      <c r="X598" s="17">
        <v>0</v>
      </c>
      <c r="Y598" s="17">
        <v>0</v>
      </c>
      <c r="Z598" s="17">
        <v>7.0979671302156102E-3</v>
      </c>
      <c r="AA598" s="17">
        <v>0</v>
      </c>
      <c r="AB598" s="17">
        <v>0</v>
      </c>
      <c r="AC598" s="17">
        <v>0</v>
      </c>
      <c r="AE598">
        <f t="array" ref="AE598">EXP(SUMPRODUCT(--B598:AC598,TRANSPOSE('Cost regression results'!$H$3:$H$30)))</f>
        <v>2479.5075182115056</v>
      </c>
    </row>
    <row r="599" spans="1:31" x14ac:dyDescent="0.3">
      <c r="A599">
        <v>598</v>
      </c>
      <c r="B599" s="17">
        <v>7.8105032689491498</v>
      </c>
      <c r="C599" s="17">
        <v>0</v>
      </c>
      <c r="D599" s="17">
        <v>0</v>
      </c>
      <c r="E599" s="17">
        <v>0.252244472260368</v>
      </c>
      <c r="F599" s="17">
        <v>0.49214941277559798</v>
      </c>
      <c r="G599" s="17">
        <v>1.3516485759789401</v>
      </c>
      <c r="H599" s="17">
        <v>0.25084324617743697</v>
      </c>
      <c r="I599" s="17">
        <v>-0.379685495836453</v>
      </c>
      <c r="J599" s="17">
        <v>0.73297095856650696</v>
      </c>
      <c r="K599" s="17">
        <v>0.39852312623952502</v>
      </c>
      <c r="L599" s="17">
        <v>0.414848718577913</v>
      </c>
      <c r="M599" s="17">
        <v>0</v>
      </c>
      <c r="N599" s="17">
        <v>0</v>
      </c>
      <c r="O599" s="17">
        <v>0</v>
      </c>
      <c r="P599" s="17">
        <v>9.7454223408710003E-2</v>
      </c>
      <c r="Q599" s="17">
        <v>0.27674484698743601</v>
      </c>
      <c r="R599" s="17">
        <v>0</v>
      </c>
      <c r="S599" s="17">
        <v>0</v>
      </c>
      <c r="T599" s="17">
        <v>0</v>
      </c>
      <c r="U599" s="17">
        <v>0</v>
      </c>
      <c r="V599" s="17">
        <v>0.12715871575738399</v>
      </c>
      <c r="W599" s="17">
        <v>0.25354008865348798</v>
      </c>
      <c r="X599" s="17">
        <v>0</v>
      </c>
      <c r="Y599" s="17">
        <v>0</v>
      </c>
      <c r="Z599" s="17">
        <v>4.9731266820015997E-3</v>
      </c>
      <c r="AA599" s="17">
        <v>0</v>
      </c>
      <c r="AB599" s="17">
        <v>0</v>
      </c>
      <c r="AC599" s="17">
        <v>0</v>
      </c>
      <c r="AE599">
        <f t="array" ref="AE599">EXP(SUMPRODUCT(--B599:AC599,TRANSPOSE('Cost regression results'!$H$3:$H$30)))</f>
        <v>2457.8003942833834</v>
      </c>
    </row>
    <row r="600" spans="1:31" x14ac:dyDescent="0.3">
      <c r="A600">
        <v>599</v>
      </c>
      <c r="B600" s="17">
        <v>7.7964492852622502</v>
      </c>
      <c r="C600" s="17">
        <v>0</v>
      </c>
      <c r="D600" s="17">
        <v>0</v>
      </c>
      <c r="E600" s="17">
        <v>0.44286969610066301</v>
      </c>
      <c r="F600" s="17">
        <v>0.31481484638443102</v>
      </c>
      <c r="G600" s="17">
        <v>1.24809301042563</v>
      </c>
      <c r="H600" s="17">
        <v>0.235295561873749</v>
      </c>
      <c r="I600" s="17">
        <v>-0.13409315918259099</v>
      </c>
      <c r="J600" s="17">
        <v>0.728496050680558</v>
      </c>
      <c r="K600" s="17">
        <v>0.30084156231187098</v>
      </c>
      <c r="L600" s="17">
        <v>0.34280720027329897</v>
      </c>
      <c r="M600" s="17">
        <v>0</v>
      </c>
      <c r="N600" s="17">
        <v>0</v>
      </c>
      <c r="O600" s="17">
        <v>0</v>
      </c>
      <c r="P600" s="17">
        <v>0.53101964774799504</v>
      </c>
      <c r="Q600" s="17">
        <v>0.22745822561489901</v>
      </c>
      <c r="R600" s="17">
        <v>0</v>
      </c>
      <c r="S600" s="17">
        <v>0</v>
      </c>
      <c r="T600" s="17">
        <v>0</v>
      </c>
      <c r="U600" s="17">
        <v>0</v>
      </c>
      <c r="V600" s="17">
        <v>0.107486157015568</v>
      </c>
      <c r="W600" s="17">
        <v>0.30740001703335101</v>
      </c>
      <c r="X600" s="17">
        <v>0</v>
      </c>
      <c r="Y600" s="17">
        <v>0</v>
      </c>
      <c r="Z600" s="17">
        <v>5.9481754994041404E-3</v>
      </c>
      <c r="AA600" s="17">
        <v>0</v>
      </c>
      <c r="AB600" s="17">
        <v>0</v>
      </c>
      <c r="AC600" s="17">
        <v>0</v>
      </c>
      <c r="AE600">
        <f t="array" ref="AE600">EXP(SUMPRODUCT(--B600:AC600,TRANSPOSE('Cost regression results'!$H$3:$H$30)))</f>
        <v>2421.8465428234081</v>
      </c>
    </row>
    <row r="601" spans="1:31" x14ac:dyDescent="0.3">
      <c r="A601">
        <v>600</v>
      </c>
      <c r="B601" s="17">
        <v>7.8383643423068596</v>
      </c>
      <c r="C601" s="17">
        <v>0</v>
      </c>
      <c r="D601" s="17">
        <v>0</v>
      </c>
      <c r="E601" s="17">
        <v>0.27895664729566</v>
      </c>
      <c r="F601" s="17">
        <v>0.29182225468377698</v>
      </c>
      <c r="G601" s="17">
        <v>1.3592594360641399</v>
      </c>
      <c r="H601" s="17">
        <v>0.183360014623418</v>
      </c>
      <c r="I601" s="17">
        <v>-7.6765757087956396E-2</v>
      </c>
      <c r="J601" s="17">
        <v>0.70853525880138402</v>
      </c>
      <c r="K601" s="17">
        <v>0.40923623794833103</v>
      </c>
      <c r="L601" s="17">
        <v>0.37920959837051199</v>
      </c>
      <c r="M601" s="17">
        <v>0</v>
      </c>
      <c r="N601" s="17">
        <v>0</v>
      </c>
      <c r="O601" s="17">
        <v>0</v>
      </c>
      <c r="P601" s="17">
        <v>0.27757465858744901</v>
      </c>
      <c r="Q601" s="17">
        <v>0.218398162730671</v>
      </c>
      <c r="R601" s="17">
        <v>0</v>
      </c>
      <c r="S601" s="17">
        <v>0</v>
      </c>
      <c r="T601" s="17">
        <v>0</v>
      </c>
      <c r="U601" s="17">
        <v>0</v>
      </c>
      <c r="V601" s="17">
        <v>0.113178258919665</v>
      </c>
      <c r="W601" s="17">
        <v>0.19027212719005701</v>
      </c>
      <c r="X601" s="17">
        <v>0</v>
      </c>
      <c r="Y601" s="17">
        <v>0</v>
      </c>
      <c r="Z601" s="17">
        <v>4.5723439916521202E-3</v>
      </c>
      <c r="AA601" s="17">
        <v>0</v>
      </c>
      <c r="AB601" s="17">
        <v>0</v>
      </c>
      <c r="AC601" s="17">
        <v>0</v>
      </c>
      <c r="AE601">
        <f t="array" ref="AE601">EXP(SUMPRODUCT(--B601:AC601,TRANSPOSE('Cost regression results'!$H$3:$H$30)))</f>
        <v>2527.9493046180937</v>
      </c>
    </row>
    <row r="602" spans="1:31" x14ac:dyDescent="0.3">
      <c r="A602">
        <v>601</v>
      </c>
      <c r="B602" s="17">
        <v>7.8887293461395904</v>
      </c>
      <c r="C602" s="17">
        <v>0</v>
      </c>
      <c r="D602" s="17">
        <v>0</v>
      </c>
      <c r="E602" s="17">
        <v>0.359589176609727</v>
      </c>
      <c r="F602" s="17">
        <v>0.38408644626959099</v>
      </c>
      <c r="G602" s="17">
        <v>1.37348341519378</v>
      </c>
      <c r="H602" s="17">
        <v>0.21296917873857399</v>
      </c>
      <c r="I602" s="17">
        <v>-0.25213041205882603</v>
      </c>
      <c r="J602" s="17">
        <v>0.75150417636626599</v>
      </c>
      <c r="K602" s="17">
        <v>0.363413730248415</v>
      </c>
      <c r="L602" s="17">
        <v>0.26416394942371402</v>
      </c>
      <c r="M602" s="17">
        <v>0</v>
      </c>
      <c r="N602" s="17">
        <v>0</v>
      </c>
      <c r="O602" s="17">
        <v>0</v>
      </c>
      <c r="P602" s="17">
        <v>0.43483736026174302</v>
      </c>
      <c r="Q602" s="17">
        <v>0.21523727945520099</v>
      </c>
      <c r="R602" s="17">
        <v>0</v>
      </c>
      <c r="S602" s="17">
        <v>0</v>
      </c>
      <c r="T602" s="17">
        <v>0</v>
      </c>
      <c r="U602" s="17">
        <v>0</v>
      </c>
      <c r="V602" s="17">
        <v>6.2954003130762298E-2</v>
      </c>
      <c r="W602" s="17">
        <v>0.29457514558235998</v>
      </c>
      <c r="X602" s="17">
        <v>0</v>
      </c>
      <c r="Y602" s="17">
        <v>0</v>
      </c>
      <c r="Z602" s="17">
        <v>5.39468918538625E-3</v>
      </c>
      <c r="AA602" s="17">
        <v>0</v>
      </c>
      <c r="AB602" s="17">
        <v>0</v>
      </c>
      <c r="AC602" s="17">
        <v>0</v>
      </c>
      <c r="AE602">
        <f t="array" ref="AE602">EXP(SUMPRODUCT(--B602:AC602,TRANSPOSE('Cost regression results'!$H$3:$H$30)))</f>
        <v>2657.0003133931855</v>
      </c>
    </row>
    <row r="603" spans="1:31" x14ac:dyDescent="0.3">
      <c r="A603">
        <v>602</v>
      </c>
      <c r="B603" s="17">
        <v>7.82528719711964</v>
      </c>
      <c r="C603" s="17">
        <v>0</v>
      </c>
      <c r="D603" s="17">
        <v>0</v>
      </c>
      <c r="E603" s="17">
        <v>0.47925051612596598</v>
      </c>
      <c r="F603" s="17">
        <v>0.346848317091206</v>
      </c>
      <c r="G603" s="17">
        <v>1.33422658410393</v>
      </c>
      <c r="H603" s="17">
        <v>0.27845091931531601</v>
      </c>
      <c r="I603" s="17">
        <v>-0.20936090630773199</v>
      </c>
      <c r="J603" s="17">
        <v>0.73860445517011397</v>
      </c>
      <c r="K603" s="17">
        <v>0.33537301692558003</v>
      </c>
      <c r="L603" s="17">
        <v>0.315798468995379</v>
      </c>
      <c r="M603" s="17">
        <v>0</v>
      </c>
      <c r="N603" s="17">
        <v>0</v>
      </c>
      <c r="O603" s="17">
        <v>0</v>
      </c>
      <c r="P603" s="17">
        <v>0.29558678307255098</v>
      </c>
      <c r="Q603" s="17">
        <v>0.22997672318215601</v>
      </c>
      <c r="R603" s="17">
        <v>0</v>
      </c>
      <c r="S603" s="17">
        <v>0</v>
      </c>
      <c r="T603" s="17">
        <v>0</v>
      </c>
      <c r="U603" s="17">
        <v>0</v>
      </c>
      <c r="V603" s="17">
        <v>5.2772829009429797E-2</v>
      </c>
      <c r="W603" s="17">
        <v>0.208912314356479</v>
      </c>
      <c r="X603" s="17">
        <v>0</v>
      </c>
      <c r="Y603" s="17">
        <v>0</v>
      </c>
      <c r="Z603" s="17">
        <v>3.8722267919492799E-3</v>
      </c>
      <c r="AA603" s="17">
        <v>0</v>
      </c>
      <c r="AB603" s="17">
        <v>0</v>
      </c>
      <c r="AC603" s="17">
        <v>0</v>
      </c>
      <c r="AE603">
        <f t="array" ref="AE603">EXP(SUMPRODUCT(--B603:AC603,TRANSPOSE('Cost regression results'!$H$3:$H$30)))</f>
        <v>2496.3292662704848</v>
      </c>
    </row>
    <row r="604" spans="1:31" x14ac:dyDescent="0.3">
      <c r="A604">
        <v>603</v>
      </c>
      <c r="B604" s="17">
        <v>7.8753521043931096</v>
      </c>
      <c r="C604" s="17">
        <v>0</v>
      </c>
      <c r="D604" s="17">
        <v>0</v>
      </c>
      <c r="E604" s="17">
        <v>0.34751874425611101</v>
      </c>
      <c r="F604" s="17">
        <v>0.39960336932379198</v>
      </c>
      <c r="G604" s="17">
        <v>1.2716873845058001</v>
      </c>
      <c r="H604" s="17">
        <v>0.23189973333583699</v>
      </c>
      <c r="I604" s="17">
        <v>-0.30596831154195098</v>
      </c>
      <c r="J604" s="17">
        <v>0.69660896185621202</v>
      </c>
      <c r="K604" s="17">
        <v>0.434749043142312</v>
      </c>
      <c r="L604" s="17">
        <v>0.34488501472893002</v>
      </c>
      <c r="M604" s="17">
        <v>0</v>
      </c>
      <c r="N604" s="17">
        <v>0</v>
      </c>
      <c r="O604" s="17">
        <v>0</v>
      </c>
      <c r="P604" s="17">
        <v>0.234718880097845</v>
      </c>
      <c r="Q604" s="17">
        <v>0.24315938202975401</v>
      </c>
      <c r="R604" s="17">
        <v>0</v>
      </c>
      <c r="S604" s="17">
        <v>0</v>
      </c>
      <c r="T604" s="17">
        <v>0</v>
      </c>
      <c r="U604" s="17">
        <v>0</v>
      </c>
      <c r="V604" s="17">
        <v>5.9395496611480497E-2</v>
      </c>
      <c r="W604" s="17">
        <v>0.201418371255005</v>
      </c>
      <c r="X604" s="17">
        <v>0</v>
      </c>
      <c r="Y604" s="17">
        <v>0</v>
      </c>
      <c r="Z604" s="17">
        <v>8.6689575580803507E-3</v>
      </c>
      <c r="AA604" s="17">
        <v>0</v>
      </c>
      <c r="AB604" s="17">
        <v>0</v>
      </c>
      <c r="AC604" s="17">
        <v>0</v>
      </c>
      <c r="AE604">
        <f t="array" ref="AE604">EXP(SUMPRODUCT(--B604:AC604,TRANSPOSE('Cost regression results'!$H$3:$H$30)))</f>
        <v>2615.6916480847353</v>
      </c>
    </row>
    <row r="605" spans="1:31" x14ac:dyDescent="0.3">
      <c r="A605">
        <v>604</v>
      </c>
      <c r="B605" s="17">
        <v>7.8523747181543602</v>
      </c>
      <c r="C605" s="17">
        <v>0</v>
      </c>
      <c r="D605" s="17">
        <v>0</v>
      </c>
      <c r="E605" s="17">
        <v>0.42809855781110701</v>
      </c>
      <c r="F605" s="17">
        <v>0.34517672170305602</v>
      </c>
      <c r="G605" s="17">
        <v>1.4096703063706599</v>
      </c>
      <c r="H605" s="17">
        <v>0.215936578608111</v>
      </c>
      <c r="I605" s="17">
        <v>-0.26398917350566597</v>
      </c>
      <c r="J605" s="17">
        <v>0.68857594628434304</v>
      </c>
      <c r="K605" s="17">
        <v>0.35397309763680901</v>
      </c>
      <c r="L605" s="17">
        <v>0.16738900989752101</v>
      </c>
      <c r="M605" s="17">
        <v>0</v>
      </c>
      <c r="N605" s="17">
        <v>0</v>
      </c>
      <c r="O605" s="17">
        <v>0</v>
      </c>
      <c r="P605" s="17">
        <v>0.426092232671194</v>
      </c>
      <c r="Q605" s="17">
        <v>0.210310848208829</v>
      </c>
      <c r="R605" s="17">
        <v>0</v>
      </c>
      <c r="S605" s="17">
        <v>0</v>
      </c>
      <c r="T605" s="17">
        <v>0</v>
      </c>
      <c r="U605" s="17">
        <v>0</v>
      </c>
      <c r="V605" s="17">
        <v>8.4799515300999703E-2</v>
      </c>
      <c r="W605" s="17">
        <v>0.258592360367559</v>
      </c>
      <c r="X605" s="17">
        <v>0</v>
      </c>
      <c r="Y605" s="17">
        <v>0</v>
      </c>
      <c r="Z605" s="17">
        <v>8.1798658527023806E-3</v>
      </c>
      <c r="AA605" s="17">
        <v>0</v>
      </c>
      <c r="AB605" s="17">
        <v>0</v>
      </c>
      <c r="AC605" s="17">
        <v>0</v>
      </c>
      <c r="AE605">
        <f t="array" ref="AE605">EXP(SUMPRODUCT(--B605:AC605,TRANSPOSE('Cost regression results'!$H$3:$H$30)))</f>
        <v>2557.1504500373362</v>
      </c>
    </row>
    <row r="606" spans="1:31" x14ac:dyDescent="0.3">
      <c r="A606">
        <v>605</v>
      </c>
      <c r="B606" s="17">
        <v>7.8189151386714997</v>
      </c>
      <c r="C606" s="17">
        <v>0</v>
      </c>
      <c r="D606" s="17">
        <v>0</v>
      </c>
      <c r="E606" s="17">
        <v>0.363919539740158</v>
      </c>
      <c r="F606" s="17">
        <v>0.44171076666081499</v>
      </c>
      <c r="G606" s="17">
        <v>1.26191061955732</v>
      </c>
      <c r="H606" s="17">
        <v>0.20578407872029</v>
      </c>
      <c r="I606" s="17">
        <v>-0.25642605792898898</v>
      </c>
      <c r="J606" s="17">
        <v>0.72051322115695704</v>
      </c>
      <c r="K606" s="17">
        <v>0.44229628929411602</v>
      </c>
      <c r="L606" s="17">
        <v>0.40804863516582002</v>
      </c>
      <c r="M606" s="17">
        <v>0</v>
      </c>
      <c r="N606" s="17">
        <v>0</v>
      </c>
      <c r="O606" s="17">
        <v>0</v>
      </c>
      <c r="P606" s="17">
        <v>0.36162914712799799</v>
      </c>
      <c r="Q606" s="17">
        <v>0.24143526417635</v>
      </c>
      <c r="R606" s="17">
        <v>0</v>
      </c>
      <c r="S606" s="17">
        <v>0</v>
      </c>
      <c r="T606" s="17">
        <v>0</v>
      </c>
      <c r="U606" s="17">
        <v>0</v>
      </c>
      <c r="V606" s="17">
        <v>9.3694903122115106E-2</v>
      </c>
      <c r="W606" s="17">
        <v>0.21863605178228601</v>
      </c>
      <c r="X606" s="17">
        <v>0</v>
      </c>
      <c r="Y606" s="17">
        <v>0</v>
      </c>
      <c r="Z606" s="17">
        <v>5.9667783768581504E-3</v>
      </c>
      <c r="AA606" s="17">
        <v>0</v>
      </c>
      <c r="AB606" s="17">
        <v>0</v>
      </c>
      <c r="AC606" s="17">
        <v>0</v>
      </c>
      <c r="AE606">
        <f t="array" ref="AE606">EXP(SUMPRODUCT(--B606:AC606,TRANSPOSE('Cost regression results'!$H$3:$H$30)))</f>
        <v>2476.8389118548212</v>
      </c>
    </row>
    <row r="607" spans="1:31" x14ac:dyDescent="0.3">
      <c r="A607">
        <v>606</v>
      </c>
      <c r="B607" s="17">
        <v>7.8407318793628997</v>
      </c>
      <c r="C607" s="17">
        <v>0</v>
      </c>
      <c r="D607" s="17">
        <v>0</v>
      </c>
      <c r="E607" s="17">
        <v>0.26979959225990902</v>
      </c>
      <c r="F607" s="17">
        <v>0.289418933971262</v>
      </c>
      <c r="G607" s="17">
        <v>1.30761924830087</v>
      </c>
      <c r="H607" s="17">
        <v>0.253432316706242</v>
      </c>
      <c r="I607" s="17">
        <v>-0.19549899356703901</v>
      </c>
      <c r="J607" s="17">
        <v>0.687252957838137</v>
      </c>
      <c r="K607" s="17">
        <v>0.38334244415020602</v>
      </c>
      <c r="L607" s="17">
        <v>0.37932873613409501</v>
      </c>
      <c r="M607" s="17">
        <v>0</v>
      </c>
      <c r="N607" s="17">
        <v>0</v>
      </c>
      <c r="O607" s="17">
        <v>0</v>
      </c>
      <c r="P607" s="17">
        <v>0.36562870160984001</v>
      </c>
      <c r="Q607" s="17">
        <v>0.25568719775313398</v>
      </c>
      <c r="R607" s="17">
        <v>0</v>
      </c>
      <c r="S607" s="17">
        <v>0</v>
      </c>
      <c r="T607" s="17">
        <v>0</v>
      </c>
      <c r="U607" s="17">
        <v>0</v>
      </c>
      <c r="V607" s="17">
        <v>9.6354103052323101E-2</v>
      </c>
      <c r="W607" s="17">
        <v>0.18313857035680201</v>
      </c>
      <c r="X607" s="17">
        <v>0</v>
      </c>
      <c r="Y607" s="17">
        <v>0</v>
      </c>
      <c r="Z607" s="17">
        <v>8.3724858849797499E-3</v>
      </c>
      <c r="AA607" s="17">
        <v>0</v>
      </c>
      <c r="AB607" s="17">
        <v>0</v>
      </c>
      <c r="AC607" s="17">
        <v>0</v>
      </c>
      <c r="AE607">
        <f t="array" ref="AE607">EXP(SUMPRODUCT(--B607:AC607,TRANSPOSE('Cost regression results'!$H$3:$H$30)))</f>
        <v>2527.209830209315</v>
      </c>
    </row>
    <row r="608" spans="1:31" x14ac:dyDescent="0.3">
      <c r="A608">
        <v>607</v>
      </c>
      <c r="B608" s="17">
        <v>7.8383323350870802</v>
      </c>
      <c r="C608" s="17">
        <v>0</v>
      </c>
      <c r="D608" s="17">
        <v>0</v>
      </c>
      <c r="E608" s="17">
        <v>0.386645812330557</v>
      </c>
      <c r="F608" s="17">
        <v>0.40914537159799402</v>
      </c>
      <c r="G608" s="17">
        <v>1.40713519160289</v>
      </c>
      <c r="H608" s="17">
        <v>0.24788550516607699</v>
      </c>
      <c r="I608" s="17">
        <v>-0.36467515050391502</v>
      </c>
      <c r="J608" s="17">
        <v>0.69963634568296396</v>
      </c>
      <c r="K608" s="17">
        <v>0.39803112611711899</v>
      </c>
      <c r="L608" s="17">
        <v>0.34031656416154399</v>
      </c>
      <c r="M608" s="17">
        <v>0</v>
      </c>
      <c r="N608" s="17">
        <v>0</v>
      </c>
      <c r="O608" s="17">
        <v>0</v>
      </c>
      <c r="P608" s="17">
        <v>0.41156062909632002</v>
      </c>
      <c r="Q608" s="17">
        <v>0.233187858417823</v>
      </c>
      <c r="R608" s="17">
        <v>0</v>
      </c>
      <c r="S608" s="17">
        <v>0</v>
      </c>
      <c r="T608" s="17">
        <v>0</v>
      </c>
      <c r="U608" s="17">
        <v>0</v>
      </c>
      <c r="V608" s="17">
        <v>7.8995228062341605E-2</v>
      </c>
      <c r="W608" s="17">
        <v>0.25017989225203502</v>
      </c>
      <c r="X608" s="17">
        <v>0</v>
      </c>
      <c r="Y608" s="17">
        <v>0</v>
      </c>
      <c r="Z608" s="17">
        <v>6.4522223035502002E-3</v>
      </c>
      <c r="AA608" s="17">
        <v>0</v>
      </c>
      <c r="AB608" s="17">
        <v>0</v>
      </c>
      <c r="AC608" s="17">
        <v>0</v>
      </c>
      <c r="AE608">
        <f t="array" ref="AE608">EXP(SUMPRODUCT(--B608:AC608,TRANSPOSE('Cost regression results'!$H$3:$H$30)))</f>
        <v>2524.5441215154219</v>
      </c>
    </row>
    <row r="609" spans="1:31" x14ac:dyDescent="0.3">
      <c r="A609">
        <v>608</v>
      </c>
      <c r="B609" s="17">
        <v>7.8206010950173104</v>
      </c>
      <c r="C609" s="17">
        <v>0</v>
      </c>
      <c r="D609" s="17">
        <v>0</v>
      </c>
      <c r="E609" s="17">
        <v>0.28920974388284298</v>
      </c>
      <c r="F609" s="17">
        <v>0.40329528301749101</v>
      </c>
      <c r="G609" s="17">
        <v>1.2647255104880899</v>
      </c>
      <c r="H609" s="17">
        <v>0.144792791558634</v>
      </c>
      <c r="I609" s="17">
        <v>-0.179514560784409</v>
      </c>
      <c r="J609" s="17">
        <v>0.70418115759289501</v>
      </c>
      <c r="K609" s="17">
        <v>0.39955804744444601</v>
      </c>
      <c r="L609" s="17">
        <v>0.328451211360553</v>
      </c>
      <c r="M609" s="17">
        <v>0</v>
      </c>
      <c r="N609" s="17">
        <v>0</v>
      </c>
      <c r="O609" s="17">
        <v>0</v>
      </c>
      <c r="P609" s="17">
        <v>0.22716565135147801</v>
      </c>
      <c r="Q609" s="17">
        <v>0.26443752250857799</v>
      </c>
      <c r="R609" s="17">
        <v>0</v>
      </c>
      <c r="S609" s="17">
        <v>0</v>
      </c>
      <c r="T609" s="17">
        <v>0</v>
      </c>
      <c r="U609" s="17">
        <v>0</v>
      </c>
      <c r="V609" s="17">
        <v>9.4145633014587102E-2</v>
      </c>
      <c r="W609" s="17">
        <v>0.153003666670632</v>
      </c>
      <c r="X609" s="17">
        <v>0</v>
      </c>
      <c r="Y609" s="17">
        <v>0</v>
      </c>
      <c r="Z609" s="17">
        <v>7.8183757408978299E-3</v>
      </c>
      <c r="AA609" s="17">
        <v>0</v>
      </c>
      <c r="AB609" s="17">
        <v>0</v>
      </c>
      <c r="AC609" s="17">
        <v>0</v>
      </c>
      <c r="AE609">
        <f t="array" ref="AE609">EXP(SUMPRODUCT(--B609:AC609,TRANSPOSE('Cost regression results'!$H$3:$H$30)))</f>
        <v>2477.804666487365</v>
      </c>
    </row>
    <row r="610" spans="1:31" x14ac:dyDescent="0.3">
      <c r="A610">
        <v>609</v>
      </c>
      <c r="B610" s="17">
        <v>7.8677302533699098</v>
      </c>
      <c r="C610" s="17">
        <v>0</v>
      </c>
      <c r="D610" s="17">
        <v>0</v>
      </c>
      <c r="E610" s="17">
        <v>0.30323941170076202</v>
      </c>
      <c r="F610" s="17">
        <v>0.40283669453591398</v>
      </c>
      <c r="G610" s="17">
        <v>1.39471994429253</v>
      </c>
      <c r="H610" s="17">
        <v>0.21910560387970701</v>
      </c>
      <c r="I610" s="17">
        <v>-0.28332805710359299</v>
      </c>
      <c r="J610" s="17">
        <v>0.678367012072847</v>
      </c>
      <c r="K610" s="17">
        <v>0.41586219813106501</v>
      </c>
      <c r="L610" s="17">
        <v>0.35476897873181801</v>
      </c>
      <c r="M610" s="17">
        <v>0</v>
      </c>
      <c r="N610" s="17">
        <v>0</v>
      </c>
      <c r="O610" s="17">
        <v>0</v>
      </c>
      <c r="P610" s="17">
        <v>0.297467123146191</v>
      </c>
      <c r="Q610" s="17">
        <v>0.236074835505035</v>
      </c>
      <c r="R610" s="17">
        <v>0</v>
      </c>
      <c r="S610" s="17">
        <v>0</v>
      </c>
      <c r="T610" s="17">
        <v>0</v>
      </c>
      <c r="U610" s="17">
        <v>0</v>
      </c>
      <c r="V610" s="17">
        <v>8.9747455213865596E-2</v>
      </c>
      <c r="W610" s="17">
        <v>0.118425695930091</v>
      </c>
      <c r="X610" s="17">
        <v>0</v>
      </c>
      <c r="Y610" s="17">
        <v>0</v>
      </c>
      <c r="Z610" s="17">
        <v>6.0418841862061199E-3</v>
      </c>
      <c r="AA610" s="17">
        <v>0</v>
      </c>
      <c r="AB610" s="17">
        <v>0</v>
      </c>
      <c r="AC610" s="17">
        <v>0</v>
      </c>
      <c r="AE610">
        <f t="array" ref="AE610">EXP(SUMPRODUCT(--B610:AC610,TRANSPOSE('Cost regression results'!$H$3:$H$30)))</f>
        <v>2600.6090184344312</v>
      </c>
    </row>
    <row r="611" spans="1:31" x14ac:dyDescent="0.3">
      <c r="A611">
        <v>610</v>
      </c>
      <c r="B611" s="17">
        <v>7.8510478980914504</v>
      </c>
      <c r="C611" s="17">
        <v>0</v>
      </c>
      <c r="D611" s="17">
        <v>0</v>
      </c>
      <c r="E611" s="17">
        <v>0.40234824345286002</v>
      </c>
      <c r="F611" s="17">
        <v>0.33342623980562303</v>
      </c>
      <c r="G611" s="17">
        <v>1.3437232761694899</v>
      </c>
      <c r="H611" s="17">
        <v>0.21658624178415101</v>
      </c>
      <c r="I611" s="17">
        <v>-0.17086645037963999</v>
      </c>
      <c r="J611" s="17">
        <v>0.76603614870358605</v>
      </c>
      <c r="K611" s="17">
        <v>0.399722083524159</v>
      </c>
      <c r="L611" s="17">
        <v>0.33493262453772199</v>
      </c>
      <c r="M611" s="17">
        <v>0</v>
      </c>
      <c r="N611" s="17">
        <v>0</v>
      </c>
      <c r="O611" s="17">
        <v>0</v>
      </c>
      <c r="P611" s="17">
        <v>0.29356785511954703</v>
      </c>
      <c r="Q611" s="17">
        <v>0.26036181659045099</v>
      </c>
      <c r="R611" s="17">
        <v>0</v>
      </c>
      <c r="S611" s="17">
        <v>0</v>
      </c>
      <c r="T611" s="17">
        <v>0</v>
      </c>
      <c r="U611" s="17">
        <v>0</v>
      </c>
      <c r="V611" s="17">
        <v>6.2056756587640302E-2</v>
      </c>
      <c r="W611" s="17">
        <v>0.19638901449979401</v>
      </c>
      <c r="X611" s="17">
        <v>0</v>
      </c>
      <c r="Y611" s="17">
        <v>0</v>
      </c>
      <c r="Z611" s="17">
        <v>4.3010766101483399E-3</v>
      </c>
      <c r="AA611" s="17">
        <v>0</v>
      </c>
      <c r="AB611" s="17">
        <v>0</v>
      </c>
      <c r="AC611" s="17">
        <v>0</v>
      </c>
      <c r="AE611">
        <f t="array" ref="AE611">EXP(SUMPRODUCT(--B611:AC611,TRANSPOSE('Cost regression results'!$H$3:$H$30)))</f>
        <v>2560.7030904286462</v>
      </c>
    </row>
    <row r="612" spans="1:31" x14ac:dyDescent="0.3">
      <c r="A612">
        <v>611</v>
      </c>
      <c r="B612" s="17">
        <v>7.8576200241596199</v>
      </c>
      <c r="C612" s="17">
        <v>0</v>
      </c>
      <c r="D612" s="17">
        <v>0</v>
      </c>
      <c r="E612" s="17">
        <v>0.38920039585673999</v>
      </c>
      <c r="F612" s="17">
        <v>0.29798846415026198</v>
      </c>
      <c r="G612" s="17">
        <v>1.3040731287906799</v>
      </c>
      <c r="H612" s="17">
        <v>0.239941998688081</v>
      </c>
      <c r="I612" s="17">
        <v>-8.1052594413602394E-2</v>
      </c>
      <c r="J612" s="17">
        <v>0.75951074902975202</v>
      </c>
      <c r="K612" s="17">
        <v>0.437935454444145</v>
      </c>
      <c r="L612" s="17">
        <v>0.43338324897721903</v>
      </c>
      <c r="M612" s="17">
        <v>0</v>
      </c>
      <c r="N612" s="17">
        <v>0</v>
      </c>
      <c r="O612" s="17">
        <v>0</v>
      </c>
      <c r="P612" s="17">
        <v>0.37036972031398602</v>
      </c>
      <c r="Q612" s="17">
        <v>0.29046476125889797</v>
      </c>
      <c r="R612" s="17">
        <v>0</v>
      </c>
      <c r="S612" s="17">
        <v>0</v>
      </c>
      <c r="T612" s="17">
        <v>0</v>
      </c>
      <c r="U612" s="17">
        <v>0</v>
      </c>
      <c r="V612" s="17">
        <v>9.2522291791528998E-3</v>
      </c>
      <c r="W612" s="17">
        <v>0.119955346401021</v>
      </c>
      <c r="X612" s="17">
        <v>0</v>
      </c>
      <c r="Y612" s="17">
        <v>0</v>
      </c>
      <c r="Z612" s="17">
        <v>6.1097710078684801E-3</v>
      </c>
      <c r="AA612" s="17">
        <v>0</v>
      </c>
      <c r="AB612" s="17">
        <v>0</v>
      </c>
      <c r="AC612" s="17">
        <v>0</v>
      </c>
      <c r="AE612">
        <f t="array" ref="AE612">EXP(SUMPRODUCT(--B612:AC612,TRANSPOSE('Cost regression results'!$H$3:$H$30)))</f>
        <v>2574.3263943635166</v>
      </c>
    </row>
    <row r="613" spans="1:31" x14ac:dyDescent="0.3">
      <c r="A613">
        <v>612</v>
      </c>
      <c r="B613" s="17">
        <v>7.8423348793684999</v>
      </c>
      <c r="C613" s="17">
        <v>0</v>
      </c>
      <c r="D613" s="17">
        <v>0</v>
      </c>
      <c r="E613" s="17">
        <v>0.35259849468522397</v>
      </c>
      <c r="F613" s="17">
        <v>0.31956219861398</v>
      </c>
      <c r="G613" s="17">
        <v>1.39050085439355</v>
      </c>
      <c r="H613" s="17">
        <v>0.223079749478966</v>
      </c>
      <c r="I613" s="17">
        <v>-0.20296734113283399</v>
      </c>
      <c r="J613" s="17">
        <v>0.72381543542341198</v>
      </c>
      <c r="K613" s="17">
        <v>0.38313724344217598</v>
      </c>
      <c r="L613" s="17">
        <v>0.29289965741089402</v>
      </c>
      <c r="M613" s="17">
        <v>0</v>
      </c>
      <c r="N613" s="17">
        <v>0</v>
      </c>
      <c r="O613" s="17">
        <v>0</v>
      </c>
      <c r="P613" s="17">
        <v>0.25610395519603701</v>
      </c>
      <c r="Q613" s="17">
        <v>0.246905765541577</v>
      </c>
      <c r="R613" s="17">
        <v>0</v>
      </c>
      <c r="S613" s="17">
        <v>0</v>
      </c>
      <c r="T613" s="17">
        <v>0</v>
      </c>
      <c r="U613" s="17">
        <v>0</v>
      </c>
      <c r="V613" s="17">
        <v>6.1129724182398502E-2</v>
      </c>
      <c r="W613" s="17">
        <v>0.199753336291942</v>
      </c>
      <c r="X613" s="17">
        <v>0</v>
      </c>
      <c r="Y613" s="17">
        <v>0</v>
      </c>
      <c r="Z613" s="17">
        <v>7.6360569623203298E-3</v>
      </c>
      <c r="AA613" s="17">
        <v>0</v>
      </c>
      <c r="AB613" s="17">
        <v>0</v>
      </c>
      <c r="AC613" s="17">
        <v>0</v>
      </c>
      <c r="AE613">
        <f t="array" ref="AE613">EXP(SUMPRODUCT(--B613:AC613,TRANSPOSE('Cost regression results'!$H$3:$H$30)))</f>
        <v>2532.569399990577</v>
      </c>
    </row>
    <row r="614" spans="1:31" x14ac:dyDescent="0.3">
      <c r="A614">
        <v>613</v>
      </c>
      <c r="B614" s="17">
        <v>7.8603676444631496</v>
      </c>
      <c r="C614" s="17">
        <v>0</v>
      </c>
      <c r="D614" s="17">
        <v>0</v>
      </c>
      <c r="E614" s="17">
        <v>0.31835248788049503</v>
      </c>
      <c r="F614" s="17">
        <v>0.30289331027565503</v>
      </c>
      <c r="G614" s="17">
        <v>1.3580099158396399</v>
      </c>
      <c r="H614" s="17">
        <v>0.189260033200188</v>
      </c>
      <c r="I614" s="17">
        <v>-0.193990071471455</v>
      </c>
      <c r="J614" s="17">
        <v>0.72817860888580999</v>
      </c>
      <c r="K614" s="17">
        <v>0.42612657244247198</v>
      </c>
      <c r="L614" s="17">
        <v>0.40196294706652103</v>
      </c>
      <c r="M614" s="17">
        <v>0</v>
      </c>
      <c r="N614" s="17">
        <v>0</v>
      </c>
      <c r="O614" s="17">
        <v>0</v>
      </c>
      <c r="P614" s="17">
        <v>0.429421293739779</v>
      </c>
      <c r="Q614" s="17">
        <v>0.21306587212505801</v>
      </c>
      <c r="R614" s="17">
        <v>0</v>
      </c>
      <c r="S614" s="17">
        <v>0</v>
      </c>
      <c r="T614" s="17">
        <v>0</v>
      </c>
      <c r="U614" s="17">
        <v>0</v>
      </c>
      <c r="V614" s="17">
        <v>7.8096971471187701E-2</v>
      </c>
      <c r="W614" s="17">
        <v>0.279409644137107</v>
      </c>
      <c r="X614" s="17">
        <v>0</v>
      </c>
      <c r="Y614" s="17">
        <v>0</v>
      </c>
      <c r="Z614" s="17">
        <v>5.6209027445358996E-3</v>
      </c>
      <c r="AA614" s="17">
        <v>0</v>
      </c>
      <c r="AB614" s="17">
        <v>0</v>
      </c>
      <c r="AC614" s="17">
        <v>0</v>
      </c>
      <c r="AE614">
        <f t="array" ref="AE614">EXP(SUMPRODUCT(--B614:AC614,TRANSPOSE('Cost regression results'!$H$3:$H$30)))</f>
        <v>2582.2929216259354</v>
      </c>
    </row>
    <row r="615" spans="1:31" x14ac:dyDescent="0.3">
      <c r="A615">
        <v>614</v>
      </c>
      <c r="B615" s="17">
        <v>7.8324296933920197</v>
      </c>
      <c r="C615" s="17">
        <v>0</v>
      </c>
      <c r="D615" s="17">
        <v>0</v>
      </c>
      <c r="E615" s="17">
        <v>0.36825250407592203</v>
      </c>
      <c r="F615" s="17">
        <v>0.35044622243415902</v>
      </c>
      <c r="G615" s="17">
        <v>1.3502203910020101</v>
      </c>
      <c r="H615" s="17">
        <v>0.25910944394581598</v>
      </c>
      <c r="I615" s="17">
        <v>-0.22810303945470001</v>
      </c>
      <c r="J615" s="17">
        <v>0.73303693331794295</v>
      </c>
      <c r="K615" s="17">
        <v>0.37841101153123002</v>
      </c>
      <c r="L615" s="17">
        <v>0.37493547022227403</v>
      </c>
      <c r="M615" s="17">
        <v>0</v>
      </c>
      <c r="N615" s="17">
        <v>0</v>
      </c>
      <c r="O615" s="17">
        <v>0</v>
      </c>
      <c r="P615" s="17">
        <v>0.26068355384897901</v>
      </c>
      <c r="Q615" s="17">
        <v>0.27158340603977998</v>
      </c>
      <c r="R615" s="17">
        <v>0</v>
      </c>
      <c r="S615" s="17">
        <v>0</v>
      </c>
      <c r="T615" s="17">
        <v>0</v>
      </c>
      <c r="U615" s="17">
        <v>0</v>
      </c>
      <c r="V615" s="17">
        <v>8.2407539048743206E-2</v>
      </c>
      <c r="W615" s="17">
        <v>0.20121600702664899</v>
      </c>
      <c r="X615" s="17">
        <v>0</v>
      </c>
      <c r="Y615" s="17">
        <v>0</v>
      </c>
      <c r="Z615" s="17">
        <v>8.4860334738404795E-3</v>
      </c>
      <c r="AA615" s="17">
        <v>0</v>
      </c>
      <c r="AB615" s="17">
        <v>0</v>
      </c>
      <c r="AC615" s="17">
        <v>0</v>
      </c>
      <c r="AE615">
        <f t="array" ref="AE615">EXP(SUMPRODUCT(--B615:AC615,TRANSPOSE('Cost regression results'!$H$3:$H$30)))</f>
        <v>2506.1161169579109</v>
      </c>
    </row>
    <row r="616" spans="1:31" x14ac:dyDescent="0.3">
      <c r="A616">
        <v>615</v>
      </c>
      <c r="B616" s="17">
        <v>7.8430310861316004</v>
      </c>
      <c r="C616" s="17">
        <v>0</v>
      </c>
      <c r="D616" s="17">
        <v>0</v>
      </c>
      <c r="E616" s="17">
        <v>0.440001689936528</v>
      </c>
      <c r="F616" s="17">
        <v>0.396529966885657</v>
      </c>
      <c r="G616" s="17">
        <v>1.24844589257719</v>
      </c>
      <c r="H616" s="17">
        <v>0.18339214676954499</v>
      </c>
      <c r="I616" s="17">
        <v>-0.20568898273237399</v>
      </c>
      <c r="J616" s="17">
        <v>0.64354706462233602</v>
      </c>
      <c r="K616" s="17">
        <v>0.31812176982576201</v>
      </c>
      <c r="L616" s="17">
        <v>0.25677942455283598</v>
      </c>
      <c r="M616" s="17">
        <v>0</v>
      </c>
      <c r="N616" s="17">
        <v>0</v>
      </c>
      <c r="O616" s="17">
        <v>0</v>
      </c>
      <c r="P616" s="17">
        <v>0.26641142672205198</v>
      </c>
      <c r="Q616" s="17">
        <v>0.240512813601377</v>
      </c>
      <c r="R616" s="17">
        <v>0</v>
      </c>
      <c r="S616" s="17">
        <v>0</v>
      </c>
      <c r="T616" s="17">
        <v>0</v>
      </c>
      <c r="U616" s="17">
        <v>0</v>
      </c>
      <c r="V616" s="17">
        <v>0.107444004165311</v>
      </c>
      <c r="W616" s="17">
        <v>0.25129032545865798</v>
      </c>
      <c r="X616" s="17">
        <v>0</v>
      </c>
      <c r="Y616" s="17">
        <v>0</v>
      </c>
      <c r="Z616" s="17">
        <v>8.5750173410690106E-3</v>
      </c>
      <c r="AA616" s="17">
        <v>0</v>
      </c>
      <c r="AB616" s="17">
        <v>0</v>
      </c>
      <c r="AC616" s="17">
        <v>0</v>
      </c>
      <c r="AE616">
        <f t="array" ref="AE616">EXP(SUMPRODUCT(--B616:AC616,TRANSPOSE('Cost regression results'!$H$3:$H$30)))</f>
        <v>2532.6680062283367</v>
      </c>
    </row>
    <row r="617" spans="1:31" x14ac:dyDescent="0.3">
      <c r="A617">
        <v>616</v>
      </c>
      <c r="B617" s="17">
        <v>7.8488711289417399</v>
      </c>
      <c r="C617" s="17">
        <v>0</v>
      </c>
      <c r="D617" s="17">
        <v>0</v>
      </c>
      <c r="E617" s="17">
        <v>0.40053156507858101</v>
      </c>
      <c r="F617" s="17">
        <v>0.35150942044920902</v>
      </c>
      <c r="G617" s="17">
        <v>1.37217008523505</v>
      </c>
      <c r="H617" s="17">
        <v>0.193463116920879</v>
      </c>
      <c r="I617" s="17">
        <v>-0.21414120836117501</v>
      </c>
      <c r="J617" s="17">
        <v>0.74552293914648005</v>
      </c>
      <c r="K617" s="17">
        <v>0.47190370962276801</v>
      </c>
      <c r="L617" s="17">
        <v>0.41556781000222798</v>
      </c>
      <c r="M617" s="17">
        <v>0</v>
      </c>
      <c r="N617" s="17">
        <v>0</v>
      </c>
      <c r="O617" s="17">
        <v>0</v>
      </c>
      <c r="P617" s="17">
        <v>0.29252409199452101</v>
      </c>
      <c r="Q617" s="17">
        <v>0.23573124889637001</v>
      </c>
      <c r="R617" s="17">
        <v>0</v>
      </c>
      <c r="S617" s="17">
        <v>0</v>
      </c>
      <c r="T617" s="17">
        <v>0</v>
      </c>
      <c r="U617" s="17">
        <v>0</v>
      </c>
      <c r="V617" s="17">
        <v>7.6515830020078598E-2</v>
      </c>
      <c r="W617" s="17">
        <v>0.211816561315673</v>
      </c>
      <c r="X617" s="17">
        <v>0</v>
      </c>
      <c r="Y617" s="17">
        <v>0</v>
      </c>
      <c r="Z617" s="17">
        <v>8.5502350544635897E-3</v>
      </c>
      <c r="AA617" s="17">
        <v>0</v>
      </c>
      <c r="AB617" s="17">
        <v>0</v>
      </c>
      <c r="AC617" s="17">
        <v>0</v>
      </c>
      <c r="AE617">
        <f t="array" ref="AE617">EXP(SUMPRODUCT(--B617:AC617,TRANSPOSE('Cost regression results'!$H$3:$H$30)))</f>
        <v>2547.5463631557964</v>
      </c>
    </row>
    <row r="618" spans="1:31" x14ac:dyDescent="0.3">
      <c r="A618">
        <v>617</v>
      </c>
      <c r="B618" s="17">
        <v>7.8424737263251698</v>
      </c>
      <c r="C618" s="17">
        <v>0</v>
      </c>
      <c r="D618" s="17">
        <v>0</v>
      </c>
      <c r="E618" s="17">
        <v>0.26501875403997099</v>
      </c>
      <c r="F618" s="17">
        <v>0.397808589693529</v>
      </c>
      <c r="G618" s="17">
        <v>1.2940431132855901</v>
      </c>
      <c r="H618" s="17">
        <v>0.171270793349805</v>
      </c>
      <c r="I618" s="17">
        <v>-0.223493467389377</v>
      </c>
      <c r="J618" s="17">
        <v>0.69913301110432502</v>
      </c>
      <c r="K618" s="17">
        <v>0.30974880352850798</v>
      </c>
      <c r="L618" s="17">
        <v>0.287431341948585</v>
      </c>
      <c r="M618" s="17">
        <v>0</v>
      </c>
      <c r="N618" s="17">
        <v>0</v>
      </c>
      <c r="O618" s="17">
        <v>0</v>
      </c>
      <c r="P618" s="17">
        <v>0.27364121616331299</v>
      </c>
      <c r="Q618" s="17">
        <v>0.226973634113082</v>
      </c>
      <c r="R618" s="17">
        <v>0</v>
      </c>
      <c r="S618" s="17">
        <v>0</v>
      </c>
      <c r="T618" s="17">
        <v>0</v>
      </c>
      <c r="U618" s="17">
        <v>0</v>
      </c>
      <c r="V618" s="17">
        <v>6.5439198670404999E-2</v>
      </c>
      <c r="W618" s="17">
        <v>0.18442083015247601</v>
      </c>
      <c r="X618" s="17">
        <v>0</v>
      </c>
      <c r="Y618" s="17">
        <v>0</v>
      </c>
      <c r="Z618" s="17">
        <v>4.4988045714111904E-3</v>
      </c>
      <c r="AA618" s="17">
        <v>0</v>
      </c>
      <c r="AB618" s="17">
        <v>0</v>
      </c>
      <c r="AC618" s="17">
        <v>0</v>
      </c>
      <c r="AE618">
        <f t="array" ref="AE618">EXP(SUMPRODUCT(--B618:AC618,TRANSPOSE('Cost regression results'!$H$3:$H$30)))</f>
        <v>2538.4896651217718</v>
      </c>
    </row>
    <row r="619" spans="1:31" x14ac:dyDescent="0.3">
      <c r="A619">
        <v>618</v>
      </c>
      <c r="B619" s="17">
        <v>7.8367619416961301</v>
      </c>
      <c r="C619" s="17">
        <v>0</v>
      </c>
      <c r="D619" s="17">
        <v>0</v>
      </c>
      <c r="E619" s="17">
        <v>0.35685285383878101</v>
      </c>
      <c r="F619" s="17">
        <v>0.35268891544419601</v>
      </c>
      <c r="G619" s="17">
        <v>1.37087085176157</v>
      </c>
      <c r="H619" s="17">
        <v>0.208436042569173</v>
      </c>
      <c r="I619" s="17">
        <v>-0.24052580584664801</v>
      </c>
      <c r="J619" s="17">
        <v>0.62012758117795697</v>
      </c>
      <c r="K619" s="17">
        <v>0.32591816915343602</v>
      </c>
      <c r="L619" s="17">
        <v>0.27024450183064502</v>
      </c>
      <c r="M619" s="17">
        <v>0</v>
      </c>
      <c r="N619" s="17">
        <v>0</v>
      </c>
      <c r="O619" s="17">
        <v>0</v>
      </c>
      <c r="P619" s="17">
        <v>0.45969594748961201</v>
      </c>
      <c r="Q619" s="17">
        <v>0.24816490730719301</v>
      </c>
      <c r="R619" s="17">
        <v>0</v>
      </c>
      <c r="S619" s="17">
        <v>0</v>
      </c>
      <c r="T619" s="17">
        <v>0</v>
      </c>
      <c r="U619" s="17">
        <v>0</v>
      </c>
      <c r="V619" s="17">
        <v>8.7684990831286794E-2</v>
      </c>
      <c r="W619" s="17">
        <v>0.26986036451985401</v>
      </c>
      <c r="X619" s="17">
        <v>0</v>
      </c>
      <c r="Y619" s="17">
        <v>0</v>
      </c>
      <c r="Z619" s="17">
        <v>6.5133859437561097E-3</v>
      </c>
      <c r="AA619" s="17">
        <v>0</v>
      </c>
      <c r="AB619" s="17">
        <v>0</v>
      </c>
      <c r="AC619" s="17">
        <v>0</v>
      </c>
      <c r="AE619">
        <f t="array" ref="AE619">EXP(SUMPRODUCT(--B619:AC619,TRANSPOSE('Cost regression results'!$H$3:$H$30)))</f>
        <v>2520.4747901173746</v>
      </c>
    </row>
    <row r="620" spans="1:31" x14ac:dyDescent="0.3">
      <c r="A620">
        <v>619</v>
      </c>
      <c r="B620" s="17">
        <v>7.8496224396562599</v>
      </c>
      <c r="C620" s="17">
        <v>0</v>
      </c>
      <c r="D620" s="17">
        <v>0</v>
      </c>
      <c r="E620" s="17">
        <v>0.357805252775866</v>
      </c>
      <c r="F620" s="17">
        <v>0.337259470894549</v>
      </c>
      <c r="G620" s="17">
        <v>1.35278086044026</v>
      </c>
      <c r="H620" s="17">
        <v>0.25416057485434301</v>
      </c>
      <c r="I620" s="17">
        <v>-0.21991192283060901</v>
      </c>
      <c r="J620" s="17">
        <v>0.70347004635717802</v>
      </c>
      <c r="K620" s="17">
        <v>0.42412136890563601</v>
      </c>
      <c r="L620" s="17">
        <v>0.32370008276064799</v>
      </c>
      <c r="M620" s="17">
        <v>0</v>
      </c>
      <c r="N620" s="17">
        <v>0</v>
      </c>
      <c r="O620" s="17">
        <v>0</v>
      </c>
      <c r="P620" s="17">
        <v>0.31115753631649901</v>
      </c>
      <c r="Q620" s="17">
        <v>0.25721238053474199</v>
      </c>
      <c r="R620" s="17">
        <v>0</v>
      </c>
      <c r="S620" s="17">
        <v>0</v>
      </c>
      <c r="T620" s="17">
        <v>0</v>
      </c>
      <c r="U620" s="17">
        <v>0</v>
      </c>
      <c r="V620" s="17">
        <v>9.8156893819595206E-2</v>
      </c>
      <c r="W620" s="17">
        <v>0.156988027812825</v>
      </c>
      <c r="X620" s="17">
        <v>0</v>
      </c>
      <c r="Y620" s="17">
        <v>0</v>
      </c>
      <c r="Z620" s="17">
        <v>6.2457783940877898E-3</v>
      </c>
      <c r="AA620" s="17">
        <v>0</v>
      </c>
      <c r="AB620" s="17">
        <v>0</v>
      </c>
      <c r="AC620" s="17">
        <v>0</v>
      </c>
      <c r="AE620">
        <f t="array" ref="AE620">EXP(SUMPRODUCT(--B620:AC620,TRANSPOSE('Cost regression results'!$H$3:$H$30)))</f>
        <v>2553.576985847315</v>
      </c>
    </row>
    <row r="621" spans="1:31" x14ac:dyDescent="0.3">
      <c r="A621">
        <v>620</v>
      </c>
      <c r="B621" s="17">
        <v>7.8448509508565802</v>
      </c>
      <c r="C621" s="17">
        <v>0</v>
      </c>
      <c r="D621" s="17">
        <v>0</v>
      </c>
      <c r="E621" s="17">
        <v>0.34574941901191802</v>
      </c>
      <c r="F621" s="17">
        <v>0.40294052678294001</v>
      </c>
      <c r="G621" s="17">
        <v>1.36359266038347</v>
      </c>
      <c r="H621" s="17">
        <v>0.23476835091819201</v>
      </c>
      <c r="I621" s="17">
        <v>-0.26827652733485402</v>
      </c>
      <c r="J621" s="17">
        <v>0.71562767432901997</v>
      </c>
      <c r="K621" s="17">
        <v>0.36411979724500398</v>
      </c>
      <c r="L621" s="17">
        <v>0.26531887114588698</v>
      </c>
      <c r="M621" s="17">
        <v>0</v>
      </c>
      <c r="N621" s="17">
        <v>0</v>
      </c>
      <c r="O621" s="17">
        <v>0</v>
      </c>
      <c r="P621" s="17">
        <v>0.25372257666258202</v>
      </c>
      <c r="Q621" s="17">
        <v>0.28305049488407402</v>
      </c>
      <c r="R621" s="17">
        <v>0</v>
      </c>
      <c r="S621" s="17">
        <v>0</v>
      </c>
      <c r="T621" s="17">
        <v>0</v>
      </c>
      <c r="U621" s="17">
        <v>0</v>
      </c>
      <c r="V621" s="17">
        <v>7.6959306707701805E-2</v>
      </c>
      <c r="W621" s="17">
        <v>0.31618776464222997</v>
      </c>
      <c r="X621" s="17">
        <v>0</v>
      </c>
      <c r="Y621" s="17">
        <v>0</v>
      </c>
      <c r="Z621" s="17">
        <v>7.3478302943279497E-3</v>
      </c>
      <c r="AA621" s="17">
        <v>0</v>
      </c>
      <c r="AB621" s="17">
        <v>0</v>
      </c>
      <c r="AC621" s="17">
        <v>0</v>
      </c>
      <c r="AE621">
        <f t="array" ref="AE621">EXP(SUMPRODUCT(--B621:AC621,TRANSPOSE('Cost regression results'!$H$3:$H$30)))</f>
        <v>2539.4618554962713</v>
      </c>
    </row>
    <row r="622" spans="1:31" x14ac:dyDescent="0.3">
      <c r="A622">
        <v>621</v>
      </c>
      <c r="B622" s="17">
        <v>7.8377185881445897</v>
      </c>
      <c r="C622" s="17">
        <v>0</v>
      </c>
      <c r="D622" s="17">
        <v>0</v>
      </c>
      <c r="E622" s="17">
        <v>0.36711675241291603</v>
      </c>
      <c r="F622" s="17">
        <v>0.35831550447899602</v>
      </c>
      <c r="G622" s="17">
        <v>1.3694476224934899</v>
      </c>
      <c r="H622" s="17">
        <v>0.201375155179737</v>
      </c>
      <c r="I622" s="17">
        <v>-0.234458857233935</v>
      </c>
      <c r="J622" s="17">
        <v>0.71564119921576397</v>
      </c>
      <c r="K622" s="17">
        <v>0.35564494441858602</v>
      </c>
      <c r="L622" s="17">
        <v>0.32246805905816001</v>
      </c>
      <c r="M622" s="17">
        <v>0</v>
      </c>
      <c r="N622" s="17">
        <v>0</v>
      </c>
      <c r="O622" s="17">
        <v>0</v>
      </c>
      <c r="P622" s="17">
        <v>0.50406610303186195</v>
      </c>
      <c r="Q622" s="17">
        <v>0.19860305336433101</v>
      </c>
      <c r="R622" s="17">
        <v>0</v>
      </c>
      <c r="S622" s="17">
        <v>0</v>
      </c>
      <c r="T622" s="17">
        <v>0</v>
      </c>
      <c r="U622" s="17">
        <v>0</v>
      </c>
      <c r="V622" s="17">
        <v>7.4900006901480506E-2</v>
      </c>
      <c r="W622" s="17">
        <v>0.216006385182858</v>
      </c>
      <c r="X622" s="17">
        <v>0</v>
      </c>
      <c r="Y622" s="17">
        <v>0</v>
      </c>
      <c r="Z622" s="17">
        <v>5.1121260524755897E-3</v>
      </c>
      <c r="AA622" s="17">
        <v>0</v>
      </c>
      <c r="AB622" s="17">
        <v>0</v>
      </c>
      <c r="AC622" s="17">
        <v>0</v>
      </c>
      <c r="AE622">
        <f t="array" ref="AE622">EXP(SUMPRODUCT(--B622:AC622,TRANSPOSE('Cost regression results'!$H$3:$H$30)))</f>
        <v>2525.3630155435562</v>
      </c>
    </row>
    <row r="623" spans="1:31" x14ac:dyDescent="0.3">
      <c r="A623">
        <v>622</v>
      </c>
      <c r="B623" s="17">
        <v>7.8663751527916599</v>
      </c>
      <c r="C623" s="17">
        <v>0</v>
      </c>
      <c r="D623" s="17">
        <v>0</v>
      </c>
      <c r="E623" s="17">
        <v>0.37661298738099902</v>
      </c>
      <c r="F623" s="17">
        <v>0.40270620028509002</v>
      </c>
      <c r="G623" s="17">
        <v>1.2908042576960701</v>
      </c>
      <c r="H623" s="17">
        <v>0.22826795870577499</v>
      </c>
      <c r="I623" s="17">
        <v>-0.221409297287089</v>
      </c>
      <c r="J623" s="17">
        <v>0.78922538425537203</v>
      </c>
      <c r="K623" s="17">
        <v>0.45714217717130701</v>
      </c>
      <c r="L623" s="17">
        <v>0.36743235119066198</v>
      </c>
      <c r="M623" s="17">
        <v>0</v>
      </c>
      <c r="N623" s="17">
        <v>0</v>
      </c>
      <c r="O623" s="17">
        <v>0</v>
      </c>
      <c r="P623" s="17">
        <v>0.309849698733068</v>
      </c>
      <c r="Q623" s="17">
        <v>0.239373046013614</v>
      </c>
      <c r="R623" s="17">
        <v>0</v>
      </c>
      <c r="S623" s="17">
        <v>0</v>
      </c>
      <c r="T623" s="17">
        <v>0</v>
      </c>
      <c r="U623" s="17">
        <v>0</v>
      </c>
      <c r="V623" s="17">
        <v>1.40978701815411E-2</v>
      </c>
      <c r="W623" s="17">
        <v>9.6454365458062505E-2</v>
      </c>
      <c r="X623" s="17">
        <v>0</v>
      </c>
      <c r="Y623" s="17">
        <v>0</v>
      </c>
      <c r="Z623" s="17">
        <v>8.1379713851089906E-3</v>
      </c>
      <c r="AA623" s="17">
        <v>0</v>
      </c>
      <c r="AB623" s="17">
        <v>0</v>
      </c>
      <c r="AC623" s="17">
        <v>0</v>
      </c>
      <c r="AE623">
        <f t="array" ref="AE623">EXP(SUMPRODUCT(--B623:AC623,TRANSPOSE('Cost regression results'!$H$3:$H$30)))</f>
        <v>2593.2795074893106</v>
      </c>
    </row>
    <row r="624" spans="1:31" x14ac:dyDescent="0.3">
      <c r="A624">
        <v>623</v>
      </c>
      <c r="B624" s="17">
        <v>7.8362786892065497</v>
      </c>
      <c r="C624" s="17">
        <v>0</v>
      </c>
      <c r="D624" s="17">
        <v>0</v>
      </c>
      <c r="E624" s="17">
        <v>0.33988933622741002</v>
      </c>
      <c r="F624" s="17">
        <v>0.31444613694083001</v>
      </c>
      <c r="G624" s="17">
        <v>1.34570271483304</v>
      </c>
      <c r="H624" s="17">
        <v>0.192190562786035</v>
      </c>
      <c r="I624" s="17">
        <v>-0.23802983491714799</v>
      </c>
      <c r="J624" s="17">
        <v>0.59792489273564198</v>
      </c>
      <c r="K624" s="17">
        <v>0.35823940241477398</v>
      </c>
      <c r="L624" s="17">
        <v>0.30619707958282</v>
      </c>
      <c r="M624" s="17">
        <v>0</v>
      </c>
      <c r="N624" s="17">
        <v>0</v>
      </c>
      <c r="O624" s="17">
        <v>0</v>
      </c>
      <c r="P624" s="17">
        <v>0.29120665275858398</v>
      </c>
      <c r="Q624" s="17">
        <v>0.184819583236912</v>
      </c>
      <c r="R624" s="17">
        <v>0</v>
      </c>
      <c r="S624" s="17">
        <v>0</v>
      </c>
      <c r="T624" s="17">
        <v>0</v>
      </c>
      <c r="U624" s="17">
        <v>0</v>
      </c>
      <c r="V624" s="17">
        <v>0.11223810700601</v>
      </c>
      <c r="W624" s="17">
        <v>0.23797910682843701</v>
      </c>
      <c r="X624" s="17">
        <v>0</v>
      </c>
      <c r="Y624" s="17">
        <v>0</v>
      </c>
      <c r="Z624" s="17">
        <v>6.9205717783203304E-3</v>
      </c>
      <c r="AA624" s="17">
        <v>0</v>
      </c>
      <c r="AB624" s="17">
        <v>0</v>
      </c>
      <c r="AC624" s="17">
        <v>0</v>
      </c>
      <c r="AE624">
        <f t="array" ref="AE624">EXP(SUMPRODUCT(--B624:AC624,TRANSPOSE('Cost regression results'!$H$3:$H$30)))</f>
        <v>2518.5390969333721</v>
      </c>
    </row>
    <row r="625" spans="1:31" x14ac:dyDescent="0.3">
      <c r="A625">
        <v>624</v>
      </c>
      <c r="B625" s="17">
        <v>7.8291611910460004</v>
      </c>
      <c r="C625" s="17">
        <v>0</v>
      </c>
      <c r="D625" s="17">
        <v>0</v>
      </c>
      <c r="E625" s="17">
        <v>0.257559099394088</v>
      </c>
      <c r="F625" s="17">
        <v>0.41734803648234597</v>
      </c>
      <c r="G625" s="17">
        <v>1.3836263141855301</v>
      </c>
      <c r="H625" s="17">
        <v>0.25205563133858599</v>
      </c>
      <c r="I625" s="17">
        <v>-0.23490991849124501</v>
      </c>
      <c r="J625" s="17">
        <v>0.77447335127219796</v>
      </c>
      <c r="K625" s="17">
        <v>0.35889138343475002</v>
      </c>
      <c r="L625" s="17">
        <v>0.38143267176316598</v>
      </c>
      <c r="M625" s="17">
        <v>0</v>
      </c>
      <c r="N625" s="17">
        <v>0</v>
      </c>
      <c r="O625" s="17">
        <v>0</v>
      </c>
      <c r="P625" s="17">
        <v>0.37051028015798798</v>
      </c>
      <c r="Q625" s="17">
        <v>0.20298059626683501</v>
      </c>
      <c r="R625" s="17">
        <v>0</v>
      </c>
      <c r="S625" s="17">
        <v>0</v>
      </c>
      <c r="T625" s="17">
        <v>0</v>
      </c>
      <c r="U625" s="17">
        <v>0</v>
      </c>
      <c r="V625" s="17">
        <v>8.4102858473352402E-2</v>
      </c>
      <c r="W625" s="17">
        <v>0.28562392126187403</v>
      </c>
      <c r="X625" s="17">
        <v>0</v>
      </c>
      <c r="Y625" s="17">
        <v>0</v>
      </c>
      <c r="Z625" s="17">
        <v>6.9874662470506502E-3</v>
      </c>
      <c r="AA625" s="17">
        <v>0</v>
      </c>
      <c r="AB625" s="17">
        <v>0</v>
      </c>
      <c r="AC625" s="17">
        <v>0</v>
      </c>
      <c r="AE625">
        <f t="array" ref="AE625">EXP(SUMPRODUCT(--B625:AC625,TRANSPOSE('Cost regression results'!$H$3:$H$30)))</f>
        <v>2500.559947240753</v>
      </c>
    </row>
    <row r="626" spans="1:31" x14ac:dyDescent="0.3">
      <c r="A626">
        <v>625</v>
      </c>
      <c r="B626" s="17">
        <v>7.84934233437684</v>
      </c>
      <c r="C626" s="17">
        <v>0</v>
      </c>
      <c r="D626" s="17">
        <v>0</v>
      </c>
      <c r="E626" s="17">
        <v>0.30320363210536799</v>
      </c>
      <c r="F626" s="17">
        <v>0.44142513666420402</v>
      </c>
      <c r="G626" s="17">
        <v>1.29462598414321</v>
      </c>
      <c r="H626" s="17">
        <v>0.171988901253496</v>
      </c>
      <c r="I626" s="17">
        <v>-0.27675992413273298</v>
      </c>
      <c r="J626" s="17">
        <v>0.71098265965363106</v>
      </c>
      <c r="K626" s="17">
        <v>0.42656902300021698</v>
      </c>
      <c r="L626" s="17">
        <v>0.38294694056848499</v>
      </c>
      <c r="M626" s="17">
        <v>0</v>
      </c>
      <c r="N626" s="17">
        <v>0</v>
      </c>
      <c r="O626" s="17">
        <v>0</v>
      </c>
      <c r="P626" s="17">
        <v>0.53265144056823499</v>
      </c>
      <c r="Q626" s="17">
        <v>0.28447464228923602</v>
      </c>
      <c r="R626" s="17">
        <v>0</v>
      </c>
      <c r="S626" s="17">
        <v>0</v>
      </c>
      <c r="T626" s="17">
        <v>0</v>
      </c>
      <c r="U626" s="17">
        <v>0</v>
      </c>
      <c r="V626" s="17">
        <v>4.3336184284333799E-2</v>
      </c>
      <c r="W626" s="17">
        <v>0.29235058634079503</v>
      </c>
      <c r="X626" s="17">
        <v>0</v>
      </c>
      <c r="Y626" s="17">
        <v>0</v>
      </c>
      <c r="Z626" s="17">
        <v>6.8460531355920102E-3</v>
      </c>
      <c r="AA626" s="17">
        <v>0</v>
      </c>
      <c r="AB626" s="17">
        <v>0</v>
      </c>
      <c r="AC626" s="17">
        <v>0</v>
      </c>
      <c r="AE626">
        <f t="array" ref="AE626">EXP(SUMPRODUCT(--B626:AC626,TRANSPOSE('Cost regression results'!$H$3:$H$30)))</f>
        <v>2551.7893480289026</v>
      </c>
    </row>
    <row r="627" spans="1:31" x14ac:dyDescent="0.3">
      <c r="A627">
        <v>626</v>
      </c>
      <c r="B627" s="17">
        <v>7.8205543898119796</v>
      </c>
      <c r="C627" s="17">
        <v>0</v>
      </c>
      <c r="D627" s="17">
        <v>0</v>
      </c>
      <c r="E627" s="17">
        <v>0.37636530046112499</v>
      </c>
      <c r="F627" s="17">
        <v>0.31771401598804599</v>
      </c>
      <c r="G627" s="17">
        <v>1.3401092673852699</v>
      </c>
      <c r="H627" s="17">
        <v>0.23056033419932201</v>
      </c>
      <c r="I627" s="17">
        <v>-0.14648538449230999</v>
      </c>
      <c r="J627" s="17">
        <v>0.69988191115935305</v>
      </c>
      <c r="K627" s="17">
        <v>0.46010357372650201</v>
      </c>
      <c r="L627" s="17">
        <v>0.22340680194119</v>
      </c>
      <c r="M627" s="17">
        <v>0</v>
      </c>
      <c r="N627" s="17">
        <v>0</v>
      </c>
      <c r="O627" s="17">
        <v>0</v>
      </c>
      <c r="P627" s="17">
        <v>0.13962324586161801</v>
      </c>
      <c r="Q627" s="17">
        <v>0.20315686545592901</v>
      </c>
      <c r="R627" s="17">
        <v>0</v>
      </c>
      <c r="S627" s="17">
        <v>0</v>
      </c>
      <c r="T627" s="17">
        <v>0</v>
      </c>
      <c r="U627" s="17">
        <v>0</v>
      </c>
      <c r="V627" s="17">
        <v>0.10953689770581999</v>
      </c>
      <c r="W627" s="17">
        <v>0.178577702589337</v>
      </c>
      <c r="X627" s="17">
        <v>0</v>
      </c>
      <c r="Y627" s="17">
        <v>0</v>
      </c>
      <c r="Z627" s="17">
        <v>5.9130883396382996E-3</v>
      </c>
      <c r="AA627" s="17">
        <v>0</v>
      </c>
      <c r="AB627" s="17">
        <v>0</v>
      </c>
      <c r="AC627" s="17">
        <v>0</v>
      </c>
      <c r="AE627">
        <f t="array" ref="AE627">EXP(SUMPRODUCT(--B627:AC627,TRANSPOSE('Cost regression results'!$H$3:$H$30)))</f>
        <v>2480.9956440685364</v>
      </c>
    </row>
    <row r="628" spans="1:31" x14ac:dyDescent="0.3">
      <c r="A628">
        <v>627</v>
      </c>
      <c r="B628" s="17">
        <v>7.8611975630660504</v>
      </c>
      <c r="C628" s="17">
        <v>0</v>
      </c>
      <c r="D628" s="17">
        <v>0</v>
      </c>
      <c r="E628" s="17">
        <v>0.41295731346512199</v>
      </c>
      <c r="F628" s="17">
        <v>0.31173898124837601</v>
      </c>
      <c r="G628" s="17">
        <v>1.36165625017701</v>
      </c>
      <c r="H628" s="17">
        <v>0.211483647626965</v>
      </c>
      <c r="I628" s="17">
        <v>-0.187157830852344</v>
      </c>
      <c r="J628" s="17">
        <v>0.75929641377731105</v>
      </c>
      <c r="K628" s="17">
        <v>0.34296411634359297</v>
      </c>
      <c r="L628" s="17">
        <v>0.37916349947250499</v>
      </c>
      <c r="M628" s="17">
        <v>0</v>
      </c>
      <c r="N628" s="17">
        <v>0</v>
      </c>
      <c r="O628" s="17">
        <v>0</v>
      </c>
      <c r="P628" s="17">
        <v>0.44457769887451998</v>
      </c>
      <c r="Q628" s="17">
        <v>0.26353550503116302</v>
      </c>
      <c r="R628" s="17">
        <v>0</v>
      </c>
      <c r="S628" s="17">
        <v>0</v>
      </c>
      <c r="T628" s="17">
        <v>0</v>
      </c>
      <c r="U628" s="17">
        <v>0</v>
      </c>
      <c r="V628" s="17">
        <v>7.5522377896559703E-2</v>
      </c>
      <c r="W628" s="17">
        <v>0.28270042490352398</v>
      </c>
      <c r="X628" s="17">
        <v>0</v>
      </c>
      <c r="Y628" s="17">
        <v>0</v>
      </c>
      <c r="Z628" s="17">
        <v>3.0946066954188299E-3</v>
      </c>
      <c r="AA628" s="17">
        <v>0</v>
      </c>
      <c r="AB628" s="17">
        <v>0</v>
      </c>
      <c r="AC628" s="17">
        <v>0</v>
      </c>
      <c r="AE628">
        <f t="array" ref="AE628">EXP(SUMPRODUCT(--B628:AC628,TRANSPOSE('Cost regression results'!$H$3:$H$30)))</f>
        <v>2589.0112845117578</v>
      </c>
    </row>
    <row r="629" spans="1:31" x14ac:dyDescent="0.3">
      <c r="A629">
        <v>628</v>
      </c>
      <c r="B629" s="17">
        <v>7.89358936757408</v>
      </c>
      <c r="C629" s="17">
        <v>0</v>
      </c>
      <c r="D629" s="17">
        <v>0</v>
      </c>
      <c r="E629" s="17">
        <v>0.25322323176167399</v>
      </c>
      <c r="F629" s="17">
        <v>0.24600138024412499</v>
      </c>
      <c r="G629" s="17">
        <v>1.34937072970045</v>
      </c>
      <c r="H629" s="17">
        <v>0.241126735440132</v>
      </c>
      <c r="I629" s="17">
        <v>-0.13345261598149</v>
      </c>
      <c r="J629" s="17">
        <v>0.65741184350567905</v>
      </c>
      <c r="K629" s="17">
        <v>0.413069889522449</v>
      </c>
      <c r="L629" s="17">
        <v>0.43843370814656102</v>
      </c>
      <c r="M629" s="17">
        <v>0</v>
      </c>
      <c r="N629" s="17">
        <v>0</v>
      </c>
      <c r="O629" s="17">
        <v>0</v>
      </c>
      <c r="P629" s="17">
        <v>0.34187754918063301</v>
      </c>
      <c r="Q629" s="17">
        <v>0.171485504193607</v>
      </c>
      <c r="R629" s="17">
        <v>0</v>
      </c>
      <c r="S629" s="17">
        <v>0</v>
      </c>
      <c r="T629" s="17">
        <v>0</v>
      </c>
      <c r="U629" s="17">
        <v>0</v>
      </c>
      <c r="V629" s="17">
        <v>4.3791159362064902E-2</v>
      </c>
      <c r="W629" s="17">
        <v>0.13955419449630899</v>
      </c>
      <c r="X629" s="17">
        <v>0</v>
      </c>
      <c r="Y629" s="17">
        <v>0</v>
      </c>
      <c r="Z629" s="17">
        <v>3.4573582443227602E-3</v>
      </c>
      <c r="AA629" s="17">
        <v>0</v>
      </c>
      <c r="AB629" s="17">
        <v>0</v>
      </c>
      <c r="AC629" s="17">
        <v>0</v>
      </c>
      <c r="AE629">
        <f t="array" ref="AE629">EXP(SUMPRODUCT(--B629:AC629,TRANSPOSE('Cost regression results'!$H$3:$H$30)))</f>
        <v>2673.5680746312141</v>
      </c>
    </row>
    <row r="630" spans="1:31" x14ac:dyDescent="0.3">
      <c r="A630">
        <v>629</v>
      </c>
      <c r="B630" s="17">
        <v>7.8278258705111803</v>
      </c>
      <c r="C630" s="17">
        <v>0</v>
      </c>
      <c r="D630" s="17">
        <v>0</v>
      </c>
      <c r="E630" s="17">
        <v>0.51278853838482796</v>
      </c>
      <c r="F630" s="17">
        <v>0.31606112874113201</v>
      </c>
      <c r="G630" s="17">
        <v>1.3267411316227999</v>
      </c>
      <c r="H630" s="17">
        <v>0.22042364337743001</v>
      </c>
      <c r="I630" s="17">
        <v>-0.109975193435928</v>
      </c>
      <c r="J630" s="17">
        <v>0.78076840690447202</v>
      </c>
      <c r="K630" s="17">
        <v>0.32729656268538798</v>
      </c>
      <c r="L630" s="17">
        <v>0.36409266976851401</v>
      </c>
      <c r="M630" s="17">
        <v>0</v>
      </c>
      <c r="N630" s="17">
        <v>0</v>
      </c>
      <c r="O630" s="17">
        <v>0</v>
      </c>
      <c r="P630" s="17">
        <v>0.39987811394082801</v>
      </c>
      <c r="Q630" s="17">
        <v>0.26662774566863501</v>
      </c>
      <c r="R630" s="17">
        <v>0</v>
      </c>
      <c r="S630" s="17">
        <v>0</v>
      </c>
      <c r="T630" s="17">
        <v>0</v>
      </c>
      <c r="U630" s="17">
        <v>0</v>
      </c>
      <c r="V630" s="17">
        <v>6.6498052607151595E-2</v>
      </c>
      <c r="W630" s="17">
        <v>0.16087206849937999</v>
      </c>
      <c r="X630" s="17">
        <v>0</v>
      </c>
      <c r="Y630" s="17">
        <v>0</v>
      </c>
      <c r="Z630" s="17">
        <v>4.8187070889161897E-3</v>
      </c>
      <c r="AA630" s="17">
        <v>0</v>
      </c>
      <c r="AB630" s="17">
        <v>0</v>
      </c>
      <c r="AC630" s="17">
        <v>0</v>
      </c>
      <c r="AE630">
        <f t="array" ref="AE630">EXP(SUMPRODUCT(--B630:AC630,TRANSPOSE('Cost regression results'!$H$3:$H$30)))</f>
        <v>2501.0171185815561</v>
      </c>
    </row>
    <row r="631" spans="1:31" x14ac:dyDescent="0.3">
      <c r="A631">
        <v>630</v>
      </c>
      <c r="B631" s="17">
        <v>7.8639532967608199</v>
      </c>
      <c r="C631" s="17">
        <v>0</v>
      </c>
      <c r="D631" s="17">
        <v>0</v>
      </c>
      <c r="E631" s="17">
        <v>0.33235604729837898</v>
      </c>
      <c r="F631" s="17">
        <v>0.35388481245769399</v>
      </c>
      <c r="G631" s="17">
        <v>1.3522856510413801</v>
      </c>
      <c r="H631" s="17">
        <v>0.20281560926563399</v>
      </c>
      <c r="I631" s="17">
        <v>-0.19507530576113499</v>
      </c>
      <c r="J631" s="17">
        <v>0.74393770175118901</v>
      </c>
      <c r="K631" s="17">
        <v>0.408441657398534</v>
      </c>
      <c r="L631" s="17">
        <v>0.34181414402384303</v>
      </c>
      <c r="M631" s="17">
        <v>0</v>
      </c>
      <c r="N631" s="17">
        <v>0</v>
      </c>
      <c r="O631" s="17">
        <v>0</v>
      </c>
      <c r="P631" s="17">
        <v>0.24274631308185499</v>
      </c>
      <c r="Q631" s="17">
        <v>0.23878794376676901</v>
      </c>
      <c r="R631" s="17">
        <v>0</v>
      </c>
      <c r="S631" s="17">
        <v>0</v>
      </c>
      <c r="T631" s="17">
        <v>0</v>
      </c>
      <c r="U631" s="17">
        <v>0</v>
      </c>
      <c r="V631" s="17">
        <v>5.6042418507354398E-2</v>
      </c>
      <c r="W631" s="17">
        <v>0.147552845383043</v>
      </c>
      <c r="X631" s="17">
        <v>0</v>
      </c>
      <c r="Y631" s="17">
        <v>0</v>
      </c>
      <c r="Z631" s="17">
        <v>7.5919116943618603E-3</v>
      </c>
      <c r="AA631" s="17">
        <v>0</v>
      </c>
      <c r="AB631" s="17">
        <v>0</v>
      </c>
      <c r="AC631" s="17">
        <v>0</v>
      </c>
      <c r="AE631">
        <f t="array" ref="AE631">EXP(SUMPRODUCT(--B631:AC631,TRANSPOSE('Cost regression results'!$H$3:$H$30)))</f>
        <v>2587.995608048614</v>
      </c>
    </row>
    <row r="632" spans="1:31" x14ac:dyDescent="0.3">
      <c r="A632">
        <v>631</v>
      </c>
      <c r="B632" s="17">
        <v>7.8551900445775003</v>
      </c>
      <c r="C632" s="17">
        <v>0</v>
      </c>
      <c r="D632" s="17">
        <v>0</v>
      </c>
      <c r="E632" s="17">
        <v>0.32653920705967598</v>
      </c>
      <c r="F632" s="17">
        <v>0.31579639994778003</v>
      </c>
      <c r="G632" s="17">
        <v>1.23511106328307</v>
      </c>
      <c r="H632" s="17">
        <v>0.15905168902918301</v>
      </c>
      <c r="I632" s="17">
        <v>-0.102482759173793</v>
      </c>
      <c r="J632" s="17">
        <v>0.70602196852940502</v>
      </c>
      <c r="K632" s="17">
        <v>0.27789254746511499</v>
      </c>
      <c r="L632" s="17">
        <v>0.40548968471589403</v>
      </c>
      <c r="M632" s="17">
        <v>0</v>
      </c>
      <c r="N632" s="17">
        <v>0</v>
      </c>
      <c r="O632" s="17">
        <v>0</v>
      </c>
      <c r="P632" s="17">
        <v>0.457176820978762</v>
      </c>
      <c r="Q632" s="17">
        <v>0.22726070714921501</v>
      </c>
      <c r="R632" s="17">
        <v>0</v>
      </c>
      <c r="S632" s="17">
        <v>0</v>
      </c>
      <c r="T632" s="17">
        <v>0</v>
      </c>
      <c r="U632" s="17">
        <v>0</v>
      </c>
      <c r="V632" s="17">
        <v>8.7524820668285E-2</v>
      </c>
      <c r="W632" s="17">
        <v>0.17074552899228301</v>
      </c>
      <c r="X632" s="17">
        <v>0</v>
      </c>
      <c r="Y632" s="17">
        <v>0</v>
      </c>
      <c r="Z632" s="17">
        <v>7.5341648108183303E-3</v>
      </c>
      <c r="AA632" s="17">
        <v>0</v>
      </c>
      <c r="AB632" s="17">
        <v>0</v>
      </c>
      <c r="AC632" s="17">
        <v>0</v>
      </c>
      <c r="AE632">
        <f t="array" ref="AE632">EXP(SUMPRODUCT(--B632:AC632,TRANSPOSE('Cost regression results'!$H$3:$H$30)))</f>
        <v>2565.5191356943628</v>
      </c>
    </row>
    <row r="633" spans="1:31" x14ac:dyDescent="0.3">
      <c r="A633">
        <v>632</v>
      </c>
      <c r="B633" s="17">
        <v>7.8333094855984404</v>
      </c>
      <c r="C633" s="17">
        <v>0</v>
      </c>
      <c r="D633" s="17">
        <v>0</v>
      </c>
      <c r="E633" s="17">
        <v>0.34657283786895898</v>
      </c>
      <c r="F633" s="17">
        <v>0.20464547324028901</v>
      </c>
      <c r="G633" s="17">
        <v>1.3385703390213499</v>
      </c>
      <c r="H633" s="17">
        <v>0.220635657361057</v>
      </c>
      <c r="I633" s="17">
        <v>7.5539893548012805E-4</v>
      </c>
      <c r="J633" s="17">
        <v>0.74396655854085203</v>
      </c>
      <c r="K633" s="17">
        <v>0.46599388537022901</v>
      </c>
      <c r="L633" s="17">
        <v>0.36331020549915999</v>
      </c>
      <c r="M633" s="17">
        <v>0</v>
      </c>
      <c r="N633" s="17">
        <v>0</v>
      </c>
      <c r="O633" s="17">
        <v>0</v>
      </c>
      <c r="P633" s="17">
        <v>9.0906958305504895E-2</v>
      </c>
      <c r="Q633" s="17">
        <v>0.26000486905617798</v>
      </c>
      <c r="R633" s="17">
        <v>0</v>
      </c>
      <c r="S633" s="17">
        <v>0</v>
      </c>
      <c r="T633" s="17">
        <v>0</v>
      </c>
      <c r="U633" s="17">
        <v>0</v>
      </c>
      <c r="V633" s="17">
        <v>0.102560535065003</v>
      </c>
      <c r="W633" s="17">
        <v>0.117898138457518</v>
      </c>
      <c r="X633" s="17">
        <v>0</v>
      </c>
      <c r="Y633" s="17">
        <v>0</v>
      </c>
      <c r="Z633" s="17">
        <v>6.0115339277805697E-3</v>
      </c>
      <c r="AA633" s="17">
        <v>0</v>
      </c>
      <c r="AB633" s="17">
        <v>0</v>
      </c>
      <c r="AC633" s="17">
        <v>0</v>
      </c>
      <c r="AE633">
        <f t="array" ref="AE633">EXP(SUMPRODUCT(--B633:AC633,TRANSPOSE('Cost regression results'!$H$3:$H$30)))</f>
        <v>2512.6705027327253</v>
      </c>
    </row>
    <row r="634" spans="1:31" x14ac:dyDescent="0.3">
      <c r="A634">
        <v>633</v>
      </c>
      <c r="B634" s="17">
        <v>7.8569012892937797</v>
      </c>
      <c r="C634" s="17">
        <v>0</v>
      </c>
      <c r="D634" s="17">
        <v>0</v>
      </c>
      <c r="E634" s="17">
        <v>0.338019003522325</v>
      </c>
      <c r="F634" s="17">
        <v>0.34961930356983301</v>
      </c>
      <c r="G634" s="17">
        <v>1.4612245447674399</v>
      </c>
      <c r="H634" s="17">
        <v>0.29579528850742098</v>
      </c>
      <c r="I634" s="17">
        <v>-0.34665926451789703</v>
      </c>
      <c r="J634" s="17">
        <v>0.69101442873667296</v>
      </c>
      <c r="K634" s="17">
        <v>0.412255499137197</v>
      </c>
      <c r="L634" s="17">
        <v>0.38224387454220998</v>
      </c>
      <c r="M634" s="17">
        <v>0</v>
      </c>
      <c r="N634" s="17">
        <v>0</v>
      </c>
      <c r="O634" s="17">
        <v>0</v>
      </c>
      <c r="P634" s="17">
        <v>0.32093562878855197</v>
      </c>
      <c r="Q634" s="17">
        <v>0.19674937305078199</v>
      </c>
      <c r="R634" s="17">
        <v>0</v>
      </c>
      <c r="S634" s="17">
        <v>0</v>
      </c>
      <c r="T634" s="17">
        <v>0</v>
      </c>
      <c r="U634" s="17">
        <v>0</v>
      </c>
      <c r="V634" s="17">
        <v>9.3179339686241605E-2</v>
      </c>
      <c r="W634" s="17">
        <v>0.147930749897104</v>
      </c>
      <c r="X634" s="17">
        <v>0</v>
      </c>
      <c r="Y634" s="17">
        <v>0</v>
      </c>
      <c r="Z634" s="17">
        <v>5.5112404262433199E-3</v>
      </c>
      <c r="AA634" s="17">
        <v>0</v>
      </c>
      <c r="AB634" s="17">
        <v>0</v>
      </c>
      <c r="AC634" s="17">
        <v>0</v>
      </c>
      <c r="AE634">
        <f t="array" ref="AE634">EXP(SUMPRODUCT(--B634:AC634,TRANSPOSE('Cost regression results'!$H$3:$H$30)))</f>
        <v>2573.5548210302363</v>
      </c>
    </row>
    <row r="635" spans="1:31" x14ac:dyDescent="0.3">
      <c r="A635">
        <v>634</v>
      </c>
      <c r="B635" s="17">
        <v>7.8222504418968501</v>
      </c>
      <c r="C635" s="17">
        <v>0</v>
      </c>
      <c r="D635" s="17">
        <v>0</v>
      </c>
      <c r="E635" s="17">
        <v>0.34062094034372098</v>
      </c>
      <c r="F635" s="17">
        <v>0.31382400221090501</v>
      </c>
      <c r="G635" s="17">
        <v>1.3413580845370201</v>
      </c>
      <c r="H635" s="17">
        <v>0.21583767696429701</v>
      </c>
      <c r="I635" s="17">
        <v>-0.19139537912608301</v>
      </c>
      <c r="J635" s="17">
        <v>0.68392743318533999</v>
      </c>
      <c r="K635" s="17">
        <v>0.33859059903699101</v>
      </c>
      <c r="L635" s="17">
        <v>0.24806782985152001</v>
      </c>
      <c r="M635" s="17">
        <v>0</v>
      </c>
      <c r="N635" s="17">
        <v>0</v>
      </c>
      <c r="O635" s="17">
        <v>0</v>
      </c>
      <c r="P635" s="17">
        <v>0.274654086986927</v>
      </c>
      <c r="Q635" s="17">
        <v>0.21260785243866301</v>
      </c>
      <c r="R635" s="17">
        <v>0</v>
      </c>
      <c r="S635" s="17">
        <v>0</v>
      </c>
      <c r="T635" s="17">
        <v>0</v>
      </c>
      <c r="U635" s="17">
        <v>0</v>
      </c>
      <c r="V635" s="17">
        <v>0.113590974330843</v>
      </c>
      <c r="W635" s="17">
        <v>0.33555639218566902</v>
      </c>
      <c r="X635" s="17">
        <v>0</v>
      </c>
      <c r="Y635" s="17">
        <v>0</v>
      </c>
      <c r="Z635" s="17">
        <v>6.8849372171702304E-3</v>
      </c>
      <c r="AA635" s="17">
        <v>0</v>
      </c>
      <c r="AB635" s="17">
        <v>0</v>
      </c>
      <c r="AC635" s="17">
        <v>0</v>
      </c>
      <c r="AE635">
        <f t="array" ref="AE635">EXP(SUMPRODUCT(--B635:AC635,TRANSPOSE('Cost regression results'!$H$3:$H$30)))</f>
        <v>2483.517015255446</v>
      </c>
    </row>
    <row r="636" spans="1:31" x14ac:dyDescent="0.3">
      <c r="A636">
        <v>635</v>
      </c>
      <c r="B636" s="17">
        <v>7.8363675633844698</v>
      </c>
      <c r="C636" s="17">
        <v>0</v>
      </c>
      <c r="D636" s="17">
        <v>0</v>
      </c>
      <c r="E636" s="17">
        <v>0.34287092297162303</v>
      </c>
      <c r="F636" s="17">
        <v>0.338927671667134</v>
      </c>
      <c r="G636" s="17">
        <v>1.3641195115325899</v>
      </c>
      <c r="H636" s="17">
        <v>0.22911139756436699</v>
      </c>
      <c r="I636" s="17">
        <v>-0.21016142382077399</v>
      </c>
      <c r="J636" s="17">
        <v>0.75182625119030899</v>
      </c>
      <c r="K636" s="17">
        <v>0.32743540454468001</v>
      </c>
      <c r="L636" s="17">
        <v>0.41478071476598499</v>
      </c>
      <c r="M636" s="17">
        <v>0</v>
      </c>
      <c r="N636" s="17">
        <v>0</v>
      </c>
      <c r="O636" s="17">
        <v>0</v>
      </c>
      <c r="P636" s="17">
        <v>0.33710609520442802</v>
      </c>
      <c r="Q636" s="17">
        <v>0.286105195962786</v>
      </c>
      <c r="R636" s="17">
        <v>0</v>
      </c>
      <c r="S636" s="17">
        <v>0</v>
      </c>
      <c r="T636" s="17">
        <v>0</v>
      </c>
      <c r="U636" s="17">
        <v>0</v>
      </c>
      <c r="V636" s="17">
        <v>9.3811161020720096E-2</v>
      </c>
      <c r="W636" s="17">
        <v>0.13257868371879999</v>
      </c>
      <c r="X636" s="17">
        <v>0</v>
      </c>
      <c r="Y636" s="17">
        <v>0</v>
      </c>
      <c r="Z636" s="17">
        <v>5.64706985074528E-3</v>
      </c>
      <c r="AA636" s="17">
        <v>0</v>
      </c>
      <c r="AB636" s="17">
        <v>0</v>
      </c>
      <c r="AC636" s="17">
        <v>0</v>
      </c>
      <c r="AE636">
        <f t="array" ref="AE636">EXP(SUMPRODUCT(--B636:AC636,TRANSPOSE('Cost regression results'!$H$3:$H$30)))</f>
        <v>2521.0092957030292</v>
      </c>
    </row>
    <row r="637" spans="1:31" x14ac:dyDescent="0.3">
      <c r="A637">
        <v>636</v>
      </c>
      <c r="B637" s="17">
        <v>7.8130364125000504</v>
      </c>
      <c r="C637" s="17">
        <v>0</v>
      </c>
      <c r="D637" s="17">
        <v>0</v>
      </c>
      <c r="E637" s="17">
        <v>0.39282958864728701</v>
      </c>
      <c r="F637" s="17">
        <v>0.27478198270562298</v>
      </c>
      <c r="G637" s="17">
        <v>1.43068014361233</v>
      </c>
      <c r="H637" s="17">
        <v>0.28635483888746299</v>
      </c>
      <c r="I637" s="17">
        <v>-0.136977550777137</v>
      </c>
      <c r="J637" s="17">
        <v>0.79956935841145604</v>
      </c>
      <c r="K637" s="17">
        <v>0.38768610327550201</v>
      </c>
      <c r="L637" s="17">
        <v>0.36550846306638202</v>
      </c>
      <c r="M637" s="17">
        <v>0</v>
      </c>
      <c r="N637" s="17">
        <v>0</v>
      </c>
      <c r="O637" s="17">
        <v>0</v>
      </c>
      <c r="P637" s="17">
        <v>0.47977135813271798</v>
      </c>
      <c r="Q637" s="17">
        <v>0.22317893893034599</v>
      </c>
      <c r="R637" s="17">
        <v>0</v>
      </c>
      <c r="S637" s="17">
        <v>0</v>
      </c>
      <c r="T637" s="17">
        <v>0</v>
      </c>
      <c r="U637" s="17">
        <v>0</v>
      </c>
      <c r="V637" s="17">
        <v>9.3712563614014602E-2</v>
      </c>
      <c r="W637" s="17">
        <v>0.12500549722507601</v>
      </c>
      <c r="X637" s="17">
        <v>0</v>
      </c>
      <c r="Y637" s="17">
        <v>0</v>
      </c>
      <c r="Z637" s="17">
        <v>9.55646644072718E-3</v>
      </c>
      <c r="AA637" s="17">
        <v>0</v>
      </c>
      <c r="AB637" s="17">
        <v>0</v>
      </c>
      <c r="AC637" s="17">
        <v>0</v>
      </c>
      <c r="AE637">
        <f t="array" ref="AE637">EXP(SUMPRODUCT(--B637:AC637,TRANSPOSE('Cost regression results'!$H$3:$H$30)))</f>
        <v>2456.1414616292159</v>
      </c>
    </row>
    <row r="638" spans="1:31" x14ac:dyDescent="0.3">
      <c r="A638">
        <v>637</v>
      </c>
      <c r="B638" s="17">
        <v>7.7922667189405104</v>
      </c>
      <c r="C638" s="17">
        <v>0</v>
      </c>
      <c r="D638" s="17">
        <v>0</v>
      </c>
      <c r="E638" s="17">
        <v>0.313117261833114</v>
      </c>
      <c r="F638" s="17">
        <v>0.41165662320415503</v>
      </c>
      <c r="G638" s="17">
        <v>1.4249743089059199</v>
      </c>
      <c r="H638" s="17">
        <v>0.23445947174994999</v>
      </c>
      <c r="I638" s="17">
        <v>-0.27846721253991602</v>
      </c>
      <c r="J638" s="17">
        <v>0.69845259025835205</v>
      </c>
      <c r="K638" s="17">
        <v>0.364302427042205</v>
      </c>
      <c r="L638" s="17">
        <v>0.34694771336138203</v>
      </c>
      <c r="M638" s="17">
        <v>0</v>
      </c>
      <c r="N638" s="17">
        <v>0</v>
      </c>
      <c r="O638" s="17">
        <v>0</v>
      </c>
      <c r="P638" s="17">
        <v>0.377036470786004</v>
      </c>
      <c r="Q638" s="17">
        <v>0.28630508824696499</v>
      </c>
      <c r="R638" s="17">
        <v>0</v>
      </c>
      <c r="S638" s="17">
        <v>0</v>
      </c>
      <c r="T638" s="17">
        <v>0</v>
      </c>
      <c r="U638" s="17">
        <v>0</v>
      </c>
      <c r="V638" s="17">
        <v>8.6249449266542405E-2</v>
      </c>
      <c r="W638" s="17">
        <v>0.19379041808820899</v>
      </c>
      <c r="X638" s="17">
        <v>0</v>
      </c>
      <c r="Y638" s="17">
        <v>0</v>
      </c>
      <c r="Z638" s="17">
        <v>9.0156635230398009E-3</v>
      </c>
      <c r="AA638" s="17">
        <v>0</v>
      </c>
      <c r="AB638" s="17">
        <v>0</v>
      </c>
      <c r="AC638" s="17">
        <v>0</v>
      </c>
      <c r="AE638">
        <f t="array" ref="AE638">EXP(SUMPRODUCT(--B638:AC638,TRANSPOSE('Cost regression results'!$H$3:$H$30)))</f>
        <v>2406.5651345636315</v>
      </c>
    </row>
    <row r="639" spans="1:31" x14ac:dyDescent="0.3">
      <c r="A639">
        <v>638</v>
      </c>
      <c r="B639" s="17">
        <v>7.8459168645158899</v>
      </c>
      <c r="C639" s="17">
        <v>0</v>
      </c>
      <c r="D639" s="17">
        <v>0</v>
      </c>
      <c r="E639" s="17">
        <v>0.349071542543268</v>
      </c>
      <c r="F639" s="17">
        <v>0.29385311880098902</v>
      </c>
      <c r="G639" s="17">
        <v>1.4935053869353001</v>
      </c>
      <c r="H639" s="17">
        <v>0.24218783078804601</v>
      </c>
      <c r="I639" s="17">
        <v>-0.197566363019471</v>
      </c>
      <c r="J639" s="17">
        <v>0.70067863454000601</v>
      </c>
      <c r="K639" s="17">
        <v>0.38480141774709498</v>
      </c>
      <c r="L639" s="17">
        <v>0.34067143390489402</v>
      </c>
      <c r="M639" s="17">
        <v>0</v>
      </c>
      <c r="N639" s="17">
        <v>0</v>
      </c>
      <c r="O639" s="17">
        <v>0</v>
      </c>
      <c r="P639" s="17">
        <v>0.486706613060156</v>
      </c>
      <c r="Q639" s="17">
        <v>0.301957022600368</v>
      </c>
      <c r="R639" s="17">
        <v>0</v>
      </c>
      <c r="S639" s="17">
        <v>0</v>
      </c>
      <c r="T639" s="17">
        <v>0</v>
      </c>
      <c r="U639" s="17">
        <v>0</v>
      </c>
      <c r="V639" s="17">
        <v>6.3059573338348496E-2</v>
      </c>
      <c r="W639" s="17">
        <v>0.24588521135119301</v>
      </c>
      <c r="X639" s="17">
        <v>0</v>
      </c>
      <c r="Y639" s="17">
        <v>0</v>
      </c>
      <c r="Z639" s="17">
        <v>7.1083012988947102E-3</v>
      </c>
      <c r="AA639" s="17">
        <v>0</v>
      </c>
      <c r="AB639" s="17">
        <v>0</v>
      </c>
      <c r="AC639" s="17">
        <v>0</v>
      </c>
      <c r="AE639">
        <f t="array" ref="AE639">EXP(SUMPRODUCT(--B639:AC639,TRANSPOSE('Cost regression results'!$H$3:$H$30)))</f>
        <v>2542.5964278799752</v>
      </c>
    </row>
    <row r="640" spans="1:31" x14ac:dyDescent="0.3">
      <c r="A640">
        <v>639</v>
      </c>
      <c r="B640" s="17">
        <v>7.7909460955666798</v>
      </c>
      <c r="C640" s="17">
        <v>0</v>
      </c>
      <c r="D640" s="17">
        <v>0</v>
      </c>
      <c r="E640" s="17">
        <v>0.38567547238751798</v>
      </c>
      <c r="F640" s="17">
        <v>0.430583590009122</v>
      </c>
      <c r="G640" s="17">
        <v>1.40610830687471</v>
      </c>
      <c r="H640" s="17">
        <v>0.31829628665502102</v>
      </c>
      <c r="I640" s="17">
        <v>-0.36632314218030199</v>
      </c>
      <c r="J640" s="17">
        <v>0.73006286910356299</v>
      </c>
      <c r="K640" s="17">
        <v>0.386528062282463</v>
      </c>
      <c r="L640" s="17">
        <v>0.43411155260518303</v>
      </c>
      <c r="M640" s="17">
        <v>0</v>
      </c>
      <c r="N640" s="17">
        <v>0</v>
      </c>
      <c r="O640" s="17">
        <v>0</v>
      </c>
      <c r="P640" s="17">
        <v>1.3726371744330799E-2</v>
      </c>
      <c r="Q640" s="17">
        <v>0.26170347423011397</v>
      </c>
      <c r="R640" s="17">
        <v>0</v>
      </c>
      <c r="S640" s="17">
        <v>0</v>
      </c>
      <c r="T640" s="17">
        <v>0</v>
      </c>
      <c r="U640" s="17">
        <v>0</v>
      </c>
      <c r="V640" s="17">
        <v>0.101014997434082</v>
      </c>
      <c r="W640" s="17">
        <v>0.26603485395049398</v>
      </c>
      <c r="X640" s="17">
        <v>0</v>
      </c>
      <c r="Y640" s="17">
        <v>0</v>
      </c>
      <c r="Z640" s="17">
        <v>4.1043193862859498E-3</v>
      </c>
      <c r="AA640" s="17">
        <v>0</v>
      </c>
      <c r="AB640" s="17">
        <v>0</v>
      </c>
      <c r="AC640" s="17">
        <v>0</v>
      </c>
      <c r="AE640">
        <f t="array" ref="AE640">EXP(SUMPRODUCT(--B640:AC640,TRANSPOSE('Cost regression results'!$H$3:$H$30)))</f>
        <v>2411.6659952558789</v>
      </c>
    </row>
    <row r="641" spans="1:31" x14ac:dyDescent="0.3">
      <c r="A641">
        <v>640</v>
      </c>
      <c r="B641" s="17">
        <v>7.8342308979695501</v>
      </c>
      <c r="C641" s="17">
        <v>0</v>
      </c>
      <c r="D641" s="17">
        <v>0</v>
      </c>
      <c r="E641" s="17">
        <v>0.28774765505751598</v>
      </c>
      <c r="F641" s="17">
        <v>0.37472344858378498</v>
      </c>
      <c r="G641" s="17">
        <v>1.3230982093550101</v>
      </c>
      <c r="H641" s="17">
        <v>0.23892416353172799</v>
      </c>
      <c r="I641" s="17">
        <v>-0.24201782587471901</v>
      </c>
      <c r="J641" s="17">
        <v>0.70709355599922297</v>
      </c>
      <c r="K641" s="17">
        <v>0.36036918855805999</v>
      </c>
      <c r="L641" s="17">
        <v>0.280732732747969</v>
      </c>
      <c r="M641" s="17">
        <v>0</v>
      </c>
      <c r="N641" s="17">
        <v>0</v>
      </c>
      <c r="O641" s="17">
        <v>0</v>
      </c>
      <c r="P641" s="17">
        <v>0.36925439859704301</v>
      </c>
      <c r="Q641" s="17">
        <v>0.29048419310931101</v>
      </c>
      <c r="R641" s="17">
        <v>0</v>
      </c>
      <c r="S641" s="17">
        <v>0</v>
      </c>
      <c r="T641" s="17">
        <v>0</v>
      </c>
      <c r="U641" s="17">
        <v>0</v>
      </c>
      <c r="V641" s="17">
        <v>7.1025599903885697E-2</v>
      </c>
      <c r="W641" s="17">
        <v>0.257745335257619</v>
      </c>
      <c r="X641" s="17">
        <v>0</v>
      </c>
      <c r="Y641" s="17">
        <v>0</v>
      </c>
      <c r="Z641" s="17">
        <v>5.4596630410596401E-3</v>
      </c>
      <c r="AA641" s="17">
        <v>0</v>
      </c>
      <c r="AB641" s="17">
        <v>0</v>
      </c>
      <c r="AC641" s="17">
        <v>0</v>
      </c>
      <c r="AE641">
        <f t="array" ref="AE641">EXP(SUMPRODUCT(--B641:AC641,TRANSPOSE('Cost regression results'!$H$3:$H$30)))</f>
        <v>2515.9585266493441</v>
      </c>
    </row>
    <row r="642" spans="1:31" x14ac:dyDescent="0.3">
      <c r="A642">
        <v>641</v>
      </c>
      <c r="B642" s="17">
        <v>7.8134894252090801</v>
      </c>
      <c r="C642" s="17">
        <v>0</v>
      </c>
      <c r="D642" s="17">
        <v>0</v>
      </c>
      <c r="E642" s="17">
        <v>0.30259253646142797</v>
      </c>
      <c r="F642" s="17">
        <v>0.34159486438584402</v>
      </c>
      <c r="G642" s="17">
        <v>1.35580789903837</v>
      </c>
      <c r="H642" s="17">
        <v>0.23486350026205399</v>
      </c>
      <c r="I642" s="17">
        <v>-0.15897052810960899</v>
      </c>
      <c r="J642" s="17">
        <v>0.782570161210146</v>
      </c>
      <c r="K642" s="17">
        <v>0.39439165739141002</v>
      </c>
      <c r="L642" s="17">
        <v>0.38401833672130897</v>
      </c>
      <c r="M642" s="17">
        <v>0</v>
      </c>
      <c r="N642" s="17">
        <v>0</v>
      </c>
      <c r="O642" s="17">
        <v>0</v>
      </c>
      <c r="P642" s="17">
        <v>0.30867620048924799</v>
      </c>
      <c r="Q642" s="17">
        <v>0.26238031883222401</v>
      </c>
      <c r="R642" s="17">
        <v>0</v>
      </c>
      <c r="S642" s="17">
        <v>0</v>
      </c>
      <c r="T642" s="17">
        <v>0</v>
      </c>
      <c r="U642" s="17">
        <v>0</v>
      </c>
      <c r="V642" s="17">
        <v>8.0314364934546897E-2</v>
      </c>
      <c r="W642" s="17">
        <v>0.16225249021138899</v>
      </c>
      <c r="X642" s="17">
        <v>0</v>
      </c>
      <c r="Y642" s="17">
        <v>0</v>
      </c>
      <c r="Z642" s="17">
        <v>5.1562362061679697E-3</v>
      </c>
      <c r="AA642" s="17">
        <v>0</v>
      </c>
      <c r="AB642" s="17">
        <v>0</v>
      </c>
      <c r="AC642" s="17">
        <v>0</v>
      </c>
      <c r="AE642">
        <f t="array" ref="AE642">EXP(SUMPRODUCT(--B642:AC642,TRANSPOSE('Cost regression results'!$H$3:$H$30)))</f>
        <v>2464.8347849383163</v>
      </c>
    </row>
    <row r="643" spans="1:31" x14ac:dyDescent="0.3">
      <c r="A643">
        <v>642</v>
      </c>
      <c r="B643" s="17">
        <v>7.8445149311510303</v>
      </c>
      <c r="C643" s="17">
        <v>0</v>
      </c>
      <c r="D643" s="17">
        <v>0</v>
      </c>
      <c r="E643" s="17">
        <v>0.46999085432669802</v>
      </c>
      <c r="F643" s="17">
        <v>0.22775405189237699</v>
      </c>
      <c r="G643" s="17">
        <v>1.35392182362325</v>
      </c>
      <c r="H643" s="17">
        <v>0.226913327081774</v>
      </c>
      <c r="I643" s="17">
        <v>-8.3977193680138298E-2</v>
      </c>
      <c r="J643" s="17">
        <v>0.69111593667736104</v>
      </c>
      <c r="K643" s="17">
        <v>0.386521192886983</v>
      </c>
      <c r="L643" s="17">
        <v>0.29208757112137201</v>
      </c>
      <c r="M643" s="17">
        <v>0</v>
      </c>
      <c r="N643" s="17">
        <v>0</v>
      </c>
      <c r="O643" s="17">
        <v>0</v>
      </c>
      <c r="P643" s="17">
        <v>0.21822064202917399</v>
      </c>
      <c r="Q643" s="17">
        <v>0.26592395337149699</v>
      </c>
      <c r="R643" s="17">
        <v>0</v>
      </c>
      <c r="S643" s="17">
        <v>0</v>
      </c>
      <c r="T643" s="17">
        <v>0</v>
      </c>
      <c r="U643" s="17">
        <v>0</v>
      </c>
      <c r="V643" s="17">
        <v>9.58852837092906E-2</v>
      </c>
      <c r="W643" s="17">
        <v>0.169950374926429</v>
      </c>
      <c r="X643" s="17">
        <v>0</v>
      </c>
      <c r="Y643" s="17">
        <v>0</v>
      </c>
      <c r="Z643" s="17">
        <v>4.1334416288420798E-3</v>
      </c>
      <c r="AA643" s="17">
        <v>0</v>
      </c>
      <c r="AB643" s="17">
        <v>0</v>
      </c>
      <c r="AC643" s="17">
        <v>0</v>
      </c>
      <c r="AE643">
        <f t="array" ref="AE643">EXP(SUMPRODUCT(--B643:AC643,TRANSPOSE('Cost regression results'!$H$3:$H$30)))</f>
        <v>2544.3271732056919</v>
      </c>
    </row>
    <row r="644" spans="1:31" x14ac:dyDescent="0.3">
      <c r="A644">
        <v>643</v>
      </c>
      <c r="B644" s="17">
        <v>7.8284813180613497</v>
      </c>
      <c r="C644" s="17">
        <v>0</v>
      </c>
      <c r="D644" s="17">
        <v>0</v>
      </c>
      <c r="E644" s="17">
        <v>0.30316979632582702</v>
      </c>
      <c r="F644" s="17">
        <v>0.34312054376644402</v>
      </c>
      <c r="G644" s="17">
        <v>1.4584270762072</v>
      </c>
      <c r="H644" s="17">
        <v>0.26407743539205197</v>
      </c>
      <c r="I644" s="17">
        <v>-0.33775518337722099</v>
      </c>
      <c r="J644" s="17">
        <v>0.74585282057966695</v>
      </c>
      <c r="K644" s="17">
        <v>0.37516496481999601</v>
      </c>
      <c r="L644" s="17">
        <v>0.352441954467548</v>
      </c>
      <c r="M644" s="17">
        <v>0</v>
      </c>
      <c r="N644" s="17">
        <v>0</v>
      </c>
      <c r="O644" s="17">
        <v>0</v>
      </c>
      <c r="P644" s="17">
        <v>0.19847019701506299</v>
      </c>
      <c r="Q644" s="17">
        <v>0.29877462387245202</v>
      </c>
      <c r="R644" s="17">
        <v>0</v>
      </c>
      <c r="S644" s="17">
        <v>0</v>
      </c>
      <c r="T644" s="17">
        <v>0</v>
      </c>
      <c r="U644" s="17">
        <v>0</v>
      </c>
      <c r="V644" s="17">
        <v>0.120708887326619</v>
      </c>
      <c r="W644" s="17">
        <v>0.208502800112601</v>
      </c>
      <c r="X644" s="17">
        <v>0</v>
      </c>
      <c r="Y644" s="17">
        <v>0</v>
      </c>
      <c r="Z644" s="17">
        <v>5.1253406378466903E-3</v>
      </c>
      <c r="AA644" s="17">
        <v>0</v>
      </c>
      <c r="AB644" s="17">
        <v>0</v>
      </c>
      <c r="AC644" s="17">
        <v>0</v>
      </c>
      <c r="AE644">
        <f t="array" ref="AE644">EXP(SUMPRODUCT(--B644:AC644,TRANSPOSE('Cost regression results'!$H$3:$H$30)))</f>
        <v>2502.1198201161624</v>
      </c>
    </row>
    <row r="645" spans="1:31" x14ac:dyDescent="0.3">
      <c r="A645">
        <v>644</v>
      </c>
      <c r="B645" s="17">
        <v>7.8316870051926601</v>
      </c>
      <c r="C645" s="17">
        <v>0</v>
      </c>
      <c r="D645" s="17">
        <v>0</v>
      </c>
      <c r="E645" s="17">
        <v>0.418335830995063</v>
      </c>
      <c r="F645" s="17">
        <v>0.33727738763410198</v>
      </c>
      <c r="G645" s="17">
        <v>1.43564927367294</v>
      </c>
      <c r="H645" s="17">
        <v>0.27500411321308998</v>
      </c>
      <c r="I645" s="17">
        <v>-0.221082904739652</v>
      </c>
      <c r="J645" s="17">
        <v>0.68228808020176301</v>
      </c>
      <c r="K645" s="17">
        <v>0.42480362715407599</v>
      </c>
      <c r="L645" s="17">
        <v>0.22992044061096401</v>
      </c>
      <c r="M645" s="17">
        <v>0</v>
      </c>
      <c r="N645" s="17">
        <v>0</v>
      </c>
      <c r="O645" s="17">
        <v>0</v>
      </c>
      <c r="P645" s="17">
        <v>0.41641617498449801</v>
      </c>
      <c r="Q645" s="17">
        <v>0.24521189300975599</v>
      </c>
      <c r="R645" s="17">
        <v>0</v>
      </c>
      <c r="S645" s="17">
        <v>0</v>
      </c>
      <c r="T645" s="17">
        <v>0</v>
      </c>
      <c r="U645" s="17">
        <v>0</v>
      </c>
      <c r="V645" s="17">
        <v>9.2486551593615199E-2</v>
      </c>
      <c r="W645" s="17">
        <v>0.23086571257024799</v>
      </c>
      <c r="X645" s="17">
        <v>0</v>
      </c>
      <c r="Y645" s="17">
        <v>0</v>
      </c>
      <c r="Z645" s="17">
        <v>5.4699729105478698E-3</v>
      </c>
      <c r="AA645" s="17">
        <v>0</v>
      </c>
      <c r="AB645" s="17">
        <v>0</v>
      </c>
      <c r="AC645" s="17">
        <v>0</v>
      </c>
      <c r="AE645">
        <f t="array" ref="AE645">EXP(SUMPRODUCT(--B645:AC645,TRANSPOSE('Cost regression results'!$H$3:$H$30)))</f>
        <v>2509.5482206570741</v>
      </c>
    </row>
    <row r="646" spans="1:31" x14ac:dyDescent="0.3">
      <c r="A646">
        <v>645</v>
      </c>
      <c r="B646" s="17">
        <v>7.8268596818634899</v>
      </c>
      <c r="C646" s="17">
        <v>0</v>
      </c>
      <c r="D646" s="17">
        <v>0</v>
      </c>
      <c r="E646" s="17">
        <v>0.37681904201998601</v>
      </c>
      <c r="F646" s="17">
        <v>0.27034921409051099</v>
      </c>
      <c r="G646" s="17">
        <v>1.3447816196507201</v>
      </c>
      <c r="H646" s="17">
        <v>0.25812246027546298</v>
      </c>
      <c r="I646" s="17">
        <v>-0.14300018028573899</v>
      </c>
      <c r="J646" s="17">
        <v>0.64320448575120004</v>
      </c>
      <c r="K646" s="17">
        <v>0.45459374853974999</v>
      </c>
      <c r="L646" s="17">
        <v>0.29521824723935303</v>
      </c>
      <c r="M646" s="17">
        <v>0</v>
      </c>
      <c r="N646" s="17">
        <v>0</v>
      </c>
      <c r="O646" s="17">
        <v>0</v>
      </c>
      <c r="P646" s="17">
        <v>6.8129328297941799E-2</v>
      </c>
      <c r="Q646" s="17">
        <v>0.210105225450439</v>
      </c>
      <c r="R646" s="17">
        <v>0</v>
      </c>
      <c r="S646" s="17">
        <v>0</v>
      </c>
      <c r="T646" s="17">
        <v>0</v>
      </c>
      <c r="U646" s="17">
        <v>0</v>
      </c>
      <c r="V646" s="17">
        <v>0.10733447886571</v>
      </c>
      <c r="W646" s="17">
        <v>0.21108836008742701</v>
      </c>
      <c r="X646" s="17">
        <v>0</v>
      </c>
      <c r="Y646" s="17">
        <v>0</v>
      </c>
      <c r="Z646" s="17">
        <v>8.7002421069875598E-3</v>
      </c>
      <c r="AA646" s="17">
        <v>0</v>
      </c>
      <c r="AB646" s="17">
        <v>0</v>
      </c>
      <c r="AC646" s="17">
        <v>0</v>
      </c>
      <c r="AE646">
        <f t="array" ref="AE646">EXP(SUMPRODUCT(--B646:AC646,TRANSPOSE('Cost regression results'!$H$3:$H$30)))</f>
        <v>2491.8221584894159</v>
      </c>
    </row>
    <row r="647" spans="1:31" x14ac:dyDescent="0.3">
      <c r="A647">
        <v>646</v>
      </c>
      <c r="B647" s="17">
        <v>7.8612385072656403</v>
      </c>
      <c r="C647" s="17">
        <v>0</v>
      </c>
      <c r="D647" s="17">
        <v>0</v>
      </c>
      <c r="E647" s="17">
        <v>0.44939050055628199</v>
      </c>
      <c r="F647" s="17">
        <v>0.35981236258753901</v>
      </c>
      <c r="G647" s="17">
        <v>1.2868530550405799</v>
      </c>
      <c r="H647" s="17">
        <v>0.18863104578509299</v>
      </c>
      <c r="I647" s="17">
        <v>-0.17030648338516</v>
      </c>
      <c r="J647" s="17">
        <v>0.74363709641998499</v>
      </c>
      <c r="K647" s="17">
        <v>0.318445822773611</v>
      </c>
      <c r="L647" s="17">
        <v>0.28228993591814999</v>
      </c>
      <c r="M647" s="17">
        <v>0</v>
      </c>
      <c r="N647" s="17">
        <v>0</v>
      </c>
      <c r="O647" s="17">
        <v>0</v>
      </c>
      <c r="P647" s="17">
        <v>0.24708825940963999</v>
      </c>
      <c r="Q647" s="17">
        <v>0.27842197941672903</v>
      </c>
      <c r="R647" s="17">
        <v>0</v>
      </c>
      <c r="S647" s="17">
        <v>0</v>
      </c>
      <c r="T647" s="17">
        <v>0</v>
      </c>
      <c r="U647" s="17">
        <v>0</v>
      </c>
      <c r="V647" s="17">
        <v>8.5901390924041907E-2</v>
      </c>
      <c r="W647" s="17">
        <v>0.21192493926123199</v>
      </c>
      <c r="X647" s="17">
        <v>0</v>
      </c>
      <c r="Y647" s="17">
        <v>0</v>
      </c>
      <c r="Z647" s="17">
        <v>5.9760331583367998E-3</v>
      </c>
      <c r="AA647" s="17">
        <v>0</v>
      </c>
      <c r="AB647" s="17">
        <v>0</v>
      </c>
      <c r="AC647" s="17">
        <v>0</v>
      </c>
      <c r="AE647">
        <f t="array" ref="AE647">EXP(SUMPRODUCT(--B647:AC647,TRANSPOSE('Cost regression results'!$H$3:$H$30)))</f>
        <v>2583.900309012668</v>
      </c>
    </row>
    <row r="648" spans="1:31" x14ac:dyDescent="0.3">
      <c r="A648">
        <v>647</v>
      </c>
      <c r="B648" s="17">
        <v>7.83573712710752</v>
      </c>
      <c r="C648" s="17">
        <v>0</v>
      </c>
      <c r="D648" s="17">
        <v>0</v>
      </c>
      <c r="E648" s="17">
        <v>0.32060745293731802</v>
      </c>
      <c r="F648" s="17">
        <v>0.36881457554038</v>
      </c>
      <c r="G648" s="17">
        <v>1.4483853493296299</v>
      </c>
      <c r="H648" s="17">
        <v>0.25303758671461002</v>
      </c>
      <c r="I648" s="17">
        <v>-0.23785004313966601</v>
      </c>
      <c r="J648" s="17">
        <v>0.67529545036098204</v>
      </c>
      <c r="K648" s="17">
        <v>0.35345753589869</v>
      </c>
      <c r="L648" s="17">
        <v>0.32842879461630098</v>
      </c>
      <c r="M648" s="17">
        <v>0</v>
      </c>
      <c r="N648" s="17">
        <v>0</v>
      </c>
      <c r="O648" s="17">
        <v>0</v>
      </c>
      <c r="P648" s="17">
        <v>0.38540728262563001</v>
      </c>
      <c r="Q648" s="17">
        <v>0.265235710203929</v>
      </c>
      <c r="R648" s="17">
        <v>0</v>
      </c>
      <c r="S648" s="17">
        <v>0</v>
      </c>
      <c r="T648" s="17">
        <v>0</v>
      </c>
      <c r="U648" s="17">
        <v>0</v>
      </c>
      <c r="V648" s="17">
        <v>0.109844316828186</v>
      </c>
      <c r="W648" s="17">
        <v>0.377723975592482</v>
      </c>
      <c r="X648" s="17">
        <v>0</v>
      </c>
      <c r="Y648" s="17">
        <v>0</v>
      </c>
      <c r="Z648" s="17">
        <v>4.5287597412840396E-3</v>
      </c>
      <c r="AA648" s="17">
        <v>0</v>
      </c>
      <c r="AB648" s="17">
        <v>0</v>
      </c>
      <c r="AC648" s="17">
        <v>0</v>
      </c>
      <c r="AE648">
        <f t="array" ref="AE648">EXP(SUMPRODUCT(--B648:AC648,TRANSPOSE('Cost regression results'!$H$3:$H$30)))</f>
        <v>2521.3934783857817</v>
      </c>
    </row>
    <row r="649" spans="1:31" x14ac:dyDescent="0.3">
      <c r="A649">
        <v>648</v>
      </c>
      <c r="B649" s="17">
        <v>7.84624220445854</v>
      </c>
      <c r="C649" s="17">
        <v>0</v>
      </c>
      <c r="D649" s="17">
        <v>0</v>
      </c>
      <c r="E649" s="17">
        <v>0.41894965797591599</v>
      </c>
      <c r="F649" s="17">
        <v>0.239156388596375</v>
      </c>
      <c r="G649" s="17">
        <v>1.4207016582743901</v>
      </c>
      <c r="H649" s="17">
        <v>0.27756334984921399</v>
      </c>
      <c r="I649" s="17">
        <v>-0.18042749712584599</v>
      </c>
      <c r="J649" s="17">
        <v>0.71849432596784402</v>
      </c>
      <c r="K649" s="17">
        <v>0.27875163179519502</v>
      </c>
      <c r="L649" s="17">
        <v>0.34371574823537598</v>
      </c>
      <c r="M649" s="17">
        <v>0</v>
      </c>
      <c r="N649" s="17">
        <v>0</v>
      </c>
      <c r="O649" s="17">
        <v>0</v>
      </c>
      <c r="P649" s="17">
        <v>0.39275082519445698</v>
      </c>
      <c r="Q649" s="17">
        <v>0.18089090601986199</v>
      </c>
      <c r="R649" s="17">
        <v>0</v>
      </c>
      <c r="S649" s="17">
        <v>0</v>
      </c>
      <c r="T649" s="17">
        <v>0</v>
      </c>
      <c r="U649" s="17">
        <v>0</v>
      </c>
      <c r="V649" s="17">
        <v>0.10496137133874101</v>
      </c>
      <c r="W649" s="17">
        <v>0.23716654540328999</v>
      </c>
      <c r="X649" s="17">
        <v>0</v>
      </c>
      <c r="Y649" s="17">
        <v>0</v>
      </c>
      <c r="Z649" s="17">
        <v>5.19435656815444E-3</v>
      </c>
      <c r="AA649" s="17">
        <v>0</v>
      </c>
      <c r="AB649" s="17">
        <v>0</v>
      </c>
      <c r="AC649" s="17">
        <v>0</v>
      </c>
      <c r="AE649">
        <f t="array" ref="AE649">EXP(SUMPRODUCT(--B649:AC649,TRANSPOSE('Cost regression results'!$H$3:$H$30)))</f>
        <v>2546.8336350914083</v>
      </c>
    </row>
    <row r="650" spans="1:31" x14ac:dyDescent="0.3">
      <c r="A650">
        <v>649</v>
      </c>
      <c r="B650" s="17">
        <v>7.8735167094968199</v>
      </c>
      <c r="C650" s="17">
        <v>0</v>
      </c>
      <c r="D650" s="17">
        <v>0</v>
      </c>
      <c r="E650" s="17">
        <v>0.40926514118806501</v>
      </c>
      <c r="F650" s="17">
        <v>0.34113604690232902</v>
      </c>
      <c r="G650" s="17">
        <v>1.28683570490229</v>
      </c>
      <c r="H650" s="17">
        <v>0.241473625750869</v>
      </c>
      <c r="I650" s="17">
        <v>-0.17217888280375099</v>
      </c>
      <c r="J650" s="17">
        <v>0.75192281093373603</v>
      </c>
      <c r="K650" s="17">
        <v>0.33865108933259302</v>
      </c>
      <c r="L650" s="17">
        <v>0.37406754109304402</v>
      </c>
      <c r="M650" s="17">
        <v>0</v>
      </c>
      <c r="N650" s="17">
        <v>0</v>
      </c>
      <c r="O650" s="17">
        <v>0</v>
      </c>
      <c r="P650" s="17">
        <v>0.22082749006744301</v>
      </c>
      <c r="Q650" s="17">
        <v>0.25551477256195598</v>
      </c>
      <c r="R650" s="17">
        <v>0</v>
      </c>
      <c r="S650" s="17">
        <v>0</v>
      </c>
      <c r="T650" s="17">
        <v>0</v>
      </c>
      <c r="U650" s="17">
        <v>0</v>
      </c>
      <c r="V650" s="17">
        <v>2.4248060190041901E-2</v>
      </c>
      <c r="W650" s="17">
        <v>0.14350249661885001</v>
      </c>
      <c r="X650" s="17">
        <v>0</v>
      </c>
      <c r="Y650" s="17">
        <v>0</v>
      </c>
      <c r="Z650" s="17">
        <v>5.1644661786020797E-3</v>
      </c>
      <c r="AA650" s="17">
        <v>0</v>
      </c>
      <c r="AB650" s="17">
        <v>0</v>
      </c>
      <c r="AC650" s="17">
        <v>0</v>
      </c>
      <c r="AE650">
        <f t="array" ref="AE650">EXP(SUMPRODUCT(--B650:AC650,TRANSPOSE('Cost regression results'!$H$3:$H$30)))</f>
        <v>2617.3079883609835</v>
      </c>
    </row>
    <row r="651" spans="1:31" x14ac:dyDescent="0.3">
      <c r="A651">
        <v>650</v>
      </c>
      <c r="B651" s="17">
        <v>7.8366449070114799</v>
      </c>
      <c r="C651" s="17">
        <v>0</v>
      </c>
      <c r="D651" s="17">
        <v>0</v>
      </c>
      <c r="E651" s="17">
        <v>0.33065708917880599</v>
      </c>
      <c r="F651" s="17">
        <v>0.30698375595558702</v>
      </c>
      <c r="G651" s="17">
        <v>1.3560522861253499</v>
      </c>
      <c r="H651" s="17">
        <v>0.27054495727866801</v>
      </c>
      <c r="I651" s="17">
        <v>-0.21044534146034299</v>
      </c>
      <c r="J651" s="17">
        <v>0.65525962888844702</v>
      </c>
      <c r="K651" s="17">
        <v>0.46006760542486602</v>
      </c>
      <c r="L651" s="17">
        <v>0.27525484439214198</v>
      </c>
      <c r="M651" s="17">
        <v>0</v>
      </c>
      <c r="N651" s="17">
        <v>0</v>
      </c>
      <c r="O651" s="17">
        <v>0</v>
      </c>
      <c r="P651" s="17">
        <v>0.40904006971473</v>
      </c>
      <c r="Q651" s="17">
        <v>0.263430491960433</v>
      </c>
      <c r="R651" s="17">
        <v>0</v>
      </c>
      <c r="S651" s="17">
        <v>0</v>
      </c>
      <c r="T651" s="17">
        <v>0</v>
      </c>
      <c r="U651" s="17">
        <v>0</v>
      </c>
      <c r="V651" s="17">
        <v>0.11997937586143299</v>
      </c>
      <c r="W651" s="17">
        <v>0.20115261333883899</v>
      </c>
      <c r="X651" s="17">
        <v>0</v>
      </c>
      <c r="Y651" s="17">
        <v>0</v>
      </c>
      <c r="Z651" s="17">
        <v>7.3807503225098697E-3</v>
      </c>
      <c r="AA651" s="17">
        <v>0</v>
      </c>
      <c r="AB651" s="17">
        <v>0</v>
      </c>
      <c r="AC651" s="17">
        <v>0</v>
      </c>
      <c r="AE651">
        <f t="array" ref="AE651">EXP(SUMPRODUCT(--B651:AC651,TRANSPOSE('Cost regression results'!$H$3:$H$30)))</f>
        <v>2518.6501488827826</v>
      </c>
    </row>
    <row r="652" spans="1:31" x14ac:dyDescent="0.3">
      <c r="A652">
        <v>651</v>
      </c>
      <c r="B652" s="17">
        <v>7.8205498253659602</v>
      </c>
      <c r="C652" s="17">
        <v>0</v>
      </c>
      <c r="D652" s="17">
        <v>0</v>
      </c>
      <c r="E652" s="17">
        <v>0.35186787960930699</v>
      </c>
      <c r="F652" s="17">
        <v>0.344895288625921</v>
      </c>
      <c r="G652" s="17">
        <v>1.2590648067421999</v>
      </c>
      <c r="H652" s="17">
        <v>0.24504802213659799</v>
      </c>
      <c r="I652" s="17">
        <v>-0.21638766544389099</v>
      </c>
      <c r="J652" s="17">
        <v>0.69848822371943498</v>
      </c>
      <c r="K652" s="17">
        <v>0.52164679504149303</v>
      </c>
      <c r="L652" s="17">
        <v>0.345087925382003</v>
      </c>
      <c r="M652" s="17">
        <v>0</v>
      </c>
      <c r="N652" s="17">
        <v>0</v>
      </c>
      <c r="O652" s="17">
        <v>0</v>
      </c>
      <c r="P652" s="17">
        <v>0.265405672919658</v>
      </c>
      <c r="Q652" s="17">
        <v>0.250474208376677</v>
      </c>
      <c r="R652" s="17">
        <v>0</v>
      </c>
      <c r="S652" s="17">
        <v>0</v>
      </c>
      <c r="T652" s="17">
        <v>0</v>
      </c>
      <c r="U652" s="17">
        <v>0</v>
      </c>
      <c r="V652" s="17">
        <v>6.4278776393936102E-2</v>
      </c>
      <c r="W652" s="17">
        <v>0.28943180298142501</v>
      </c>
      <c r="X652" s="17">
        <v>0</v>
      </c>
      <c r="Y652" s="17">
        <v>0</v>
      </c>
      <c r="Z652" s="17">
        <v>7.1328154227075103E-3</v>
      </c>
      <c r="AA652" s="17">
        <v>0</v>
      </c>
      <c r="AB652" s="17">
        <v>0</v>
      </c>
      <c r="AC652" s="17">
        <v>0</v>
      </c>
      <c r="AE652">
        <f t="array" ref="AE652">EXP(SUMPRODUCT(--B652:AC652,TRANSPOSE('Cost regression results'!$H$3:$H$30)))</f>
        <v>2478.8669371352253</v>
      </c>
    </row>
    <row r="653" spans="1:31" x14ac:dyDescent="0.3">
      <c r="A653">
        <v>652</v>
      </c>
      <c r="B653" s="17">
        <v>7.8317779714701103</v>
      </c>
      <c r="C653" s="17">
        <v>0</v>
      </c>
      <c r="D653" s="17">
        <v>0</v>
      </c>
      <c r="E653" s="17">
        <v>0.36851754170463902</v>
      </c>
      <c r="F653" s="17">
        <v>0.28398652368401101</v>
      </c>
      <c r="G653" s="17">
        <v>1.45133072971415</v>
      </c>
      <c r="H653" s="17">
        <v>0.23471512232334399</v>
      </c>
      <c r="I653" s="17">
        <v>-0.22027056921510699</v>
      </c>
      <c r="J653" s="17">
        <v>0.71061495053089996</v>
      </c>
      <c r="K653" s="17">
        <v>0.41382080177380098</v>
      </c>
      <c r="L653" s="17">
        <v>0.27077726881812098</v>
      </c>
      <c r="M653" s="17">
        <v>0</v>
      </c>
      <c r="N653" s="17">
        <v>0</v>
      </c>
      <c r="O653" s="17">
        <v>0</v>
      </c>
      <c r="P653" s="17">
        <v>0.15892030830762699</v>
      </c>
      <c r="Q653" s="17">
        <v>0.17367850818932501</v>
      </c>
      <c r="R653" s="17">
        <v>0</v>
      </c>
      <c r="S653" s="17">
        <v>0</v>
      </c>
      <c r="T653" s="17">
        <v>0</v>
      </c>
      <c r="U653" s="17">
        <v>0</v>
      </c>
      <c r="V653" s="17">
        <v>0.111592086567493</v>
      </c>
      <c r="W653" s="17">
        <v>0.19421128566981299</v>
      </c>
      <c r="X653" s="17">
        <v>0</v>
      </c>
      <c r="Y653" s="17">
        <v>0</v>
      </c>
      <c r="Z653" s="17">
        <v>6.9724917558082198E-3</v>
      </c>
      <c r="AA653" s="17">
        <v>0</v>
      </c>
      <c r="AB653" s="17">
        <v>0</v>
      </c>
      <c r="AC653" s="17">
        <v>0</v>
      </c>
      <c r="AE653">
        <f t="array" ref="AE653">EXP(SUMPRODUCT(--B653:AC653,TRANSPOSE('Cost regression results'!$H$3:$H$30)))</f>
        <v>2507.1382124201837</v>
      </c>
    </row>
    <row r="654" spans="1:31" x14ac:dyDescent="0.3">
      <c r="A654">
        <v>653</v>
      </c>
      <c r="B654" s="17">
        <v>7.8394838051471698</v>
      </c>
      <c r="C654" s="17">
        <v>0</v>
      </c>
      <c r="D654" s="17">
        <v>0</v>
      </c>
      <c r="E654" s="17">
        <v>0.37808863683176502</v>
      </c>
      <c r="F654" s="17">
        <v>0.37757732796876797</v>
      </c>
      <c r="G654" s="17">
        <v>1.4055172582058599</v>
      </c>
      <c r="H654" s="17">
        <v>0.21985644181137201</v>
      </c>
      <c r="I654" s="17">
        <v>-0.252102186740918</v>
      </c>
      <c r="J654" s="17">
        <v>0.72864343496865802</v>
      </c>
      <c r="K654" s="17">
        <v>0.34151983165345501</v>
      </c>
      <c r="L654" s="17">
        <v>0.33187168591406402</v>
      </c>
      <c r="M654" s="17">
        <v>0</v>
      </c>
      <c r="N654" s="17">
        <v>0</v>
      </c>
      <c r="O654" s="17">
        <v>0</v>
      </c>
      <c r="P654" s="17">
        <v>0.308919093823877</v>
      </c>
      <c r="Q654" s="17">
        <v>0.227672318113262</v>
      </c>
      <c r="R654" s="17">
        <v>0</v>
      </c>
      <c r="S654" s="17">
        <v>0</v>
      </c>
      <c r="T654" s="17">
        <v>0</v>
      </c>
      <c r="U654" s="17">
        <v>0</v>
      </c>
      <c r="V654" s="17">
        <v>0.102284991276316</v>
      </c>
      <c r="W654" s="17">
        <v>0.26187046692698002</v>
      </c>
      <c r="X654" s="17">
        <v>0</v>
      </c>
      <c r="Y654" s="17">
        <v>0</v>
      </c>
      <c r="Z654" s="17">
        <v>5.6716968559831103E-3</v>
      </c>
      <c r="AA654" s="17">
        <v>0</v>
      </c>
      <c r="AB654" s="17">
        <v>0</v>
      </c>
      <c r="AC654" s="17">
        <v>0</v>
      </c>
      <c r="AE654">
        <f t="array" ref="AE654">EXP(SUMPRODUCT(--B654:AC654,TRANSPOSE('Cost regression results'!$H$3:$H$30)))</f>
        <v>2528.8340288910481</v>
      </c>
    </row>
    <row r="655" spans="1:31" x14ac:dyDescent="0.3">
      <c r="A655">
        <v>654</v>
      </c>
      <c r="B655" s="17">
        <v>7.8398853349895097</v>
      </c>
      <c r="C655" s="17">
        <v>0</v>
      </c>
      <c r="D655" s="17">
        <v>0</v>
      </c>
      <c r="E655" s="17">
        <v>0.497000970149096</v>
      </c>
      <c r="F655" s="17">
        <v>0.35142549804440798</v>
      </c>
      <c r="G655" s="17">
        <v>1.41051907625016</v>
      </c>
      <c r="H655" s="17">
        <v>0.31032898884510501</v>
      </c>
      <c r="I655" s="17">
        <v>-0.21769471312626401</v>
      </c>
      <c r="J655" s="17">
        <v>0.72638270349126299</v>
      </c>
      <c r="K655" s="17">
        <v>0.31764480187453797</v>
      </c>
      <c r="L655" s="17">
        <v>0.31014678875669</v>
      </c>
      <c r="M655" s="17">
        <v>0</v>
      </c>
      <c r="N655" s="17">
        <v>0</v>
      </c>
      <c r="O655" s="17">
        <v>0</v>
      </c>
      <c r="P655" s="17">
        <v>0.217171012031074</v>
      </c>
      <c r="Q655" s="17">
        <v>0.22492307361570599</v>
      </c>
      <c r="R655" s="17">
        <v>0</v>
      </c>
      <c r="S655" s="17">
        <v>0</v>
      </c>
      <c r="T655" s="17">
        <v>0</v>
      </c>
      <c r="U655" s="17">
        <v>0</v>
      </c>
      <c r="V655" s="17">
        <v>7.2799049498512194E-2</v>
      </c>
      <c r="W655" s="17">
        <v>0.15754082085315799</v>
      </c>
      <c r="X655" s="17">
        <v>0</v>
      </c>
      <c r="Y655" s="17">
        <v>0</v>
      </c>
      <c r="Z655" s="17">
        <v>8.7582997344815006E-3</v>
      </c>
      <c r="AA655" s="17">
        <v>0</v>
      </c>
      <c r="AB655" s="17">
        <v>0</v>
      </c>
      <c r="AC655" s="17">
        <v>0</v>
      </c>
      <c r="AE655">
        <f t="array" ref="AE655">EXP(SUMPRODUCT(--B655:AC655,TRANSPOSE('Cost regression results'!$H$3:$H$30)))</f>
        <v>2524.3894870704635</v>
      </c>
    </row>
    <row r="656" spans="1:31" x14ac:dyDescent="0.3">
      <c r="A656">
        <v>655</v>
      </c>
      <c r="B656" s="17">
        <v>7.7783886836542599</v>
      </c>
      <c r="C656" s="17">
        <v>0</v>
      </c>
      <c r="D656" s="17">
        <v>0</v>
      </c>
      <c r="E656" s="17">
        <v>0.40836161755862999</v>
      </c>
      <c r="F656" s="17">
        <v>0.48076273029101402</v>
      </c>
      <c r="G656" s="17">
        <v>1.32372806589217</v>
      </c>
      <c r="H656" s="17">
        <v>0.231152545329322</v>
      </c>
      <c r="I656" s="17">
        <v>-0.297776097373743</v>
      </c>
      <c r="J656" s="17">
        <v>0.78136287004154004</v>
      </c>
      <c r="K656" s="17">
        <v>0.34261793005762903</v>
      </c>
      <c r="L656" s="17">
        <v>0.31212935957926102</v>
      </c>
      <c r="M656" s="17">
        <v>0</v>
      </c>
      <c r="N656" s="17">
        <v>0</v>
      </c>
      <c r="O656" s="17">
        <v>0</v>
      </c>
      <c r="P656" s="17">
        <v>0.482244169910722</v>
      </c>
      <c r="Q656" s="17">
        <v>0.29620059080446798</v>
      </c>
      <c r="R656" s="17">
        <v>0</v>
      </c>
      <c r="S656" s="17">
        <v>0</v>
      </c>
      <c r="T656" s="17">
        <v>0</v>
      </c>
      <c r="U656" s="17">
        <v>0</v>
      </c>
      <c r="V656" s="17">
        <v>0.135581766375519</v>
      </c>
      <c r="W656" s="17">
        <v>0.31375661960175899</v>
      </c>
      <c r="X656" s="17">
        <v>0</v>
      </c>
      <c r="Y656" s="17">
        <v>0</v>
      </c>
      <c r="Z656" s="17">
        <v>6.5591439591421398E-3</v>
      </c>
      <c r="AA656" s="17">
        <v>0</v>
      </c>
      <c r="AB656" s="17">
        <v>0</v>
      </c>
      <c r="AC656" s="17">
        <v>0</v>
      </c>
      <c r="AE656">
        <f t="array" ref="AE656">EXP(SUMPRODUCT(--B656:AC656,TRANSPOSE('Cost regression results'!$H$3:$H$30)))</f>
        <v>2377.4821413886043</v>
      </c>
    </row>
    <row r="657" spans="1:31" x14ac:dyDescent="0.3">
      <c r="A657">
        <v>656</v>
      </c>
      <c r="B657" s="17">
        <v>7.8597238907386702</v>
      </c>
      <c r="C657" s="17">
        <v>0</v>
      </c>
      <c r="D657" s="17">
        <v>0</v>
      </c>
      <c r="E657" s="17">
        <v>0.41432321767770602</v>
      </c>
      <c r="F657" s="17">
        <v>0.268956265171166</v>
      </c>
      <c r="G657" s="17">
        <v>1.29727690167823</v>
      </c>
      <c r="H657" s="17">
        <v>0.119862463101275</v>
      </c>
      <c r="I657" s="17">
        <v>-9.1123725389679E-2</v>
      </c>
      <c r="J657" s="17">
        <v>0.70118124615369404</v>
      </c>
      <c r="K657" s="17">
        <v>0.405358957046552</v>
      </c>
      <c r="L657" s="17">
        <v>0.32413114640524199</v>
      </c>
      <c r="M657" s="17">
        <v>0</v>
      </c>
      <c r="N657" s="17">
        <v>0</v>
      </c>
      <c r="O657" s="17">
        <v>0</v>
      </c>
      <c r="P657" s="17">
        <v>0.26431778837040298</v>
      </c>
      <c r="Q657" s="17">
        <v>0.20237808929089701</v>
      </c>
      <c r="R657" s="17">
        <v>0</v>
      </c>
      <c r="S657" s="17">
        <v>0</v>
      </c>
      <c r="T657" s="17">
        <v>0</v>
      </c>
      <c r="U657" s="17">
        <v>0</v>
      </c>
      <c r="V657" s="17">
        <v>5.0100212420462198E-2</v>
      </c>
      <c r="W657" s="17">
        <v>0.30751894947441299</v>
      </c>
      <c r="X657" s="17">
        <v>0</v>
      </c>
      <c r="Y657" s="17">
        <v>0</v>
      </c>
      <c r="Z657" s="17">
        <v>7.3224672187020201E-3</v>
      </c>
      <c r="AA657" s="17">
        <v>0</v>
      </c>
      <c r="AB657" s="17">
        <v>0</v>
      </c>
      <c r="AC657" s="17">
        <v>0</v>
      </c>
      <c r="AE657">
        <f t="array" ref="AE657">EXP(SUMPRODUCT(--B657:AC657,TRANSPOSE('Cost regression results'!$H$3:$H$30)))</f>
        <v>2577.5591486188937</v>
      </c>
    </row>
    <row r="658" spans="1:31" x14ac:dyDescent="0.3">
      <c r="A658">
        <v>657</v>
      </c>
      <c r="B658" s="17">
        <v>7.8169158688113596</v>
      </c>
      <c r="C658" s="17">
        <v>0</v>
      </c>
      <c r="D658" s="17">
        <v>0</v>
      </c>
      <c r="E658" s="17">
        <v>0.36179112256713503</v>
      </c>
      <c r="F658" s="17">
        <v>0.370829930695803</v>
      </c>
      <c r="G658" s="17">
        <v>1.30011231983658</v>
      </c>
      <c r="H658" s="17">
        <v>0.24995729700387501</v>
      </c>
      <c r="I658" s="17">
        <v>-0.16680182675396901</v>
      </c>
      <c r="J658" s="17">
        <v>0.72657393808094495</v>
      </c>
      <c r="K658" s="17">
        <v>0.37413728635126497</v>
      </c>
      <c r="L658" s="17">
        <v>0.30858798475955801</v>
      </c>
      <c r="M658" s="17">
        <v>0</v>
      </c>
      <c r="N658" s="17">
        <v>0</v>
      </c>
      <c r="O658" s="17">
        <v>0</v>
      </c>
      <c r="P658" s="17">
        <v>0.35343642791734398</v>
      </c>
      <c r="Q658" s="17">
        <v>0.21738485803841201</v>
      </c>
      <c r="R658" s="17">
        <v>0</v>
      </c>
      <c r="S658" s="17">
        <v>0</v>
      </c>
      <c r="T658" s="17">
        <v>0</v>
      </c>
      <c r="U658" s="17">
        <v>0</v>
      </c>
      <c r="V658" s="17">
        <v>9.8895446329688996E-2</v>
      </c>
      <c r="W658" s="17">
        <v>0.224117879068986</v>
      </c>
      <c r="X658" s="17">
        <v>0</v>
      </c>
      <c r="Y658" s="17">
        <v>0</v>
      </c>
      <c r="Z658" s="17">
        <v>6.1071116742119E-3</v>
      </c>
      <c r="AA658" s="17">
        <v>0</v>
      </c>
      <c r="AB658" s="17">
        <v>0</v>
      </c>
      <c r="AC658" s="17">
        <v>0</v>
      </c>
      <c r="AE658">
        <f t="array" ref="AE658">EXP(SUMPRODUCT(--B658:AC658,TRANSPOSE('Cost regression results'!$H$3:$H$30)))</f>
        <v>2471.6491790330801</v>
      </c>
    </row>
    <row r="659" spans="1:31" x14ac:dyDescent="0.3">
      <c r="A659">
        <v>658</v>
      </c>
      <c r="B659" s="17">
        <v>7.8166381116126296</v>
      </c>
      <c r="C659" s="17">
        <v>0</v>
      </c>
      <c r="D659" s="17">
        <v>0</v>
      </c>
      <c r="E659" s="17">
        <v>0.41484350620516502</v>
      </c>
      <c r="F659" s="17">
        <v>0.246097408229728</v>
      </c>
      <c r="G659" s="17">
        <v>1.36738064191843</v>
      </c>
      <c r="H659" s="17">
        <v>0.22400099355696301</v>
      </c>
      <c r="I659" s="17">
        <v>-0.119845577749441</v>
      </c>
      <c r="J659" s="17">
        <v>0.68043178098276402</v>
      </c>
      <c r="K659" s="17">
        <v>0.43897555242219599</v>
      </c>
      <c r="L659" s="17">
        <v>0.34527062872528902</v>
      </c>
      <c r="M659" s="17">
        <v>0</v>
      </c>
      <c r="N659" s="17">
        <v>0</v>
      </c>
      <c r="O659" s="17">
        <v>0</v>
      </c>
      <c r="P659" s="17">
        <v>0.35004654098531102</v>
      </c>
      <c r="Q659" s="17">
        <v>0.265260946987739</v>
      </c>
      <c r="R659" s="17">
        <v>0</v>
      </c>
      <c r="S659" s="17">
        <v>0</v>
      </c>
      <c r="T659" s="17">
        <v>0</v>
      </c>
      <c r="U659" s="17">
        <v>0</v>
      </c>
      <c r="V659" s="17">
        <v>0.13140035069106801</v>
      </c>
      <c r="W659" s="17">
        <v>0.23130227571546599</v>
      </c>
      <c r="X659" s="17">
        <v>0</v>
      </c>
      <c r="Y659" s="17">
        <v>0</v>
      </c>
      <c r="Z659" s="17">
        <v>5.8794231950017898E-3</v>
      </c>
      <c r="AA659" s="17">
        <v>0</v>
      </c>
      <c r="AB659" s="17">
        <v>0</v>
      </c>
      <c r="AC659" s="17">
        <v>0</v>
      </c>
      <c r="AE659">
        <f t="array" ref="AE659">EXP(SUMPRODUCT(--B659:AC659,TRANSPOSE('Cost regression results'!$H$3:$H$30)))</f>
        <v>2471.356614227328</v>
      </c>
    </row>
    <row r="660" spans="1:31" x14ac:dyDescent="0.3">
      <c r="A660">
        <v>659</v>
      </c>
      <c r="B660" s="17">
        <v>7.8534764599289701</v>
      </c>
      <c r="C660" s="17">
        <v>0</v>
      </c>
      <c r="D660" s="17">
        <v>0</v>
      </c>
      <c r="E660" s="17">
        <v>0.303033651375052</v>
      </c>
      <c r="F660" s="17">
        <v>0.42162733606580799</v>
      </c>
      <c r="G660" s="17">
        <v>1.28922841593286</v>
      </c>
      <c r="H660" s="17">
        <v>0.21374827593401399</v>
      </c>
      <c r="I660" s="17">
        <v>-0.28699674406067099</v>
      </c>
      <c r="J660" s="17">
        <v>0.72611295627415995</v>
      </c>
      <c r="K660" s="17">
        <v>0.327104985422006</v>
      </c>
      <c r="L660" s="17">
        <v>0.32432178549305601</v>
      </c>
      <c r="M660" s="17">
        <v>0</v>
      </c>
      <c r="N660" s="17">
        <v>0</v>
      </c>
      <c r="O660" s="17">
        <v>0</v>
      </c>
      <c r="P660" s="17">
        <v>0.39116122045761298</v>
      </c>
      <c r="Q660" s="17">
        <v>0.194955948900077</v>
      </c>
      <c r="R660" s="17">
        <v>0</v>
      </c>
      <c r="S660" s="17">
        <v>0</v>
      </c>
      <c r="T660" s="17">
        <v>0</v>
      </c>
      <c r="U660" s="17">
        <v>0</v>
      </c>
      <c r="V660" s="17">
        <v>8.7128926497160405E-2</v>
      </c>
      <c r="W660" s="17">
        <v>0.240515378541797</v>
      </c>
      <c r="X660" s="17">
        <v>0</v>
      </c>
      <c r="Y660" s="17">
        <v>0</v>
      </c>
      <c r="Z660" s="17">
        <v>7.6320117842335403E-3</v>
      </c>
      <c r="AA660" s="17">
        <v>0</v>
      </c>
      <c r="AB660" s="17">
        <v>0</v>
      </c>
      <c r="AC660" s="17">
        <v>0</v>
      </c>
      <c r="AE660">
        <f t="array" ref="AE660">EXP(SUMPRODUCT(--B660:AC660,TRANSPOSE('Cost regression results'!$H$3:$H$30)))</f>
        <v>2560.951253059452</v>
      </c>
    </row>
    <row r="661" spans="1:31" x14ac:dyDescent="0.3">
      <c r="A661">
        <v>660</v>
      </c>
      <c r="B661" s="17">
        <v>7.8417824842561696</v>
      </c>
      <c r="C661" s="17">
        <v>0</v>
      </c>
      <c r="D661" s="17">
        <v>0</v>
      </c>
      <c r="E661" s="17">
        <v>0.340934127274094</v>
      </c>
      <c r="F661" s="17">
        <v>0.35829684110667698</v>
      </c>
      <c r="G661" s="17">
        <v>1.3576732474295301</v>
      </c>
      <c r="H661" s="17">
        <v>0.144554803884824</v>
      </c>
      <c r="I661" s="17">
        <v>-0.13664157839279101</v>
      </c>
      <c r="J661" s="17">
        <v>0.71131877150828904</v>
      </c>
      <c r="K661" s="17">
        <v>0.37198427471699802</v>
      </c>
      <c r="L661" s="17">
        <v>0.30248547922124902</v>
      </c>
      <c r="M661" s="17">
        <v>0</v>
      </c>
      <c r="N661" s="17">
        <v>0</v>
      </c>
      <c r="O661" s="17">
        <v>0</v>
      </c>
      <c r="P661" s="17">
        <v>0.461237122214742</v>
      </c>
      <c r="Q661" s="17">
        <v>0.26940966549220502</v>
      </c>
      <c r="R661" s="17">
        <v>0</v>
      </c>
      <c r="S661" s="17">
        <v>0</v>
      </c>
      <c r="T661" s="17">
        <v>0</v>
      </c>
      <c r="U661" s="17">
        <v>0</v>
      </c>
      <c r="V661" s="17">
        <v>7.8298526688029502E-2</v>
      </c>
      <c r="W661" s="17">
        <v>0.21288865158754899</v>
      </c>
      <c r="X661" s="17">
        <v>0</v>
      </c>
      <c r="Y661" s="17">
        <v>0</v>
      </c>
      <c r="Z661" s="17">
        <v>7.2320929586673103E-3</v>
      </c>
      <c r="AA661" s="17">
        <v>0</v>
      </c>
      <c r="AB661" s="17">
        <v>0</v>
      </c>
      <c r="AC661" s="17">
        <v>0</v>
      </c>
      <c r="AE661">
        <f t="array" ref="AE661">EXP(SUMPRODUCT(--B661:AC661,TRANSPOSE('Cost regression results'!$H$3:$H$30)))</f>
        <v>2531.8866598888631</v>
      </c>
    </row>
    <row r="662" spans="1:31" x14ac:dyDescent="0.3">
      <c r="A662">
        <v>661</v>
      </c>
      <c r="B662" s="17">
        <v>7.8413137292324402</v>
      </c>
      <c r="C662" s="17">
        <v>0</v>
      </c>
      <c r="D662" s="17">
        <v>0</v>
      </c>
      <c r="E662" s="17">
        <v>0.38200933585934599</v>
      </c>
      <c r="F662" s="17">
        <v>0.18060041231177801</v>
      </c>
      <c r="G662" s="17">
        <v>1.3053494853426999</v>
      </c>
      <c r="H662" s="17">
        <v>0.23947615319603399</v>
      </c>
      <c r="I662" s="17">
        <v>-4.0693676102481202E-2</v>
      </c>
      <c r="J662" s="17">
        <v>0.68727802293034901</v>
      </c>
      <c r="K662" s="17">
        <v>0.33874192594180802</v>
      </c>
      <c r="L662" s="17">
        <v>0.35451729515643698</v>
      </c>
      <c r="M662" s="17">
        <v>0</v>
      </c>
      <c r="N662" s="17">
        <v>0</v>
      </c>
      <c r="O662" s="17">
        <v>0</v>
      </c>
      <c r="P662" s="17">
        <v>0.38334317814874103</v>
      </c>
      <c r="Q662" s="17">
        <v>0.274540740014725</v>
      </c>
      <c r="R662" s="17">
        <v>0</v>
      </c>
      <c r="S662" s="17">
        <v>0</v>
      </c>
      <c r="T662" s="17">
        <v>0</v>
      </c>
      <c r="U662" s="17">
        <v>0</v>
      </c>
      <c r="V662" s="17">
        <v>7.0320791650263004E-2</v>
      </c>
      <c r="W662" s="17">
        <v>0.22892442027311699</v>
      </c>
      <c r="X662" s="17">
        <v>0</v>
      </c>
      <c r="Y662" s="17">
        <v>0</v>
      </c>
      <c r="Z662" s="17">
        <v>6.6753519189454696E-3</v>
      </c>
      <c r="AA662" s="17">
        <v>0</v>
      </c>
      <c r="AB662" s="17">
        <v>0</v>
      </c>
      <c r="AC662" s="17">
        <v>0</v>
      </c>
      <c r="AE662">
        <f t="array" ref="AE662">EXP(SUMPRODUCT(--B662:AC662,TRANSPOSE('Cost regression results'!$H$3:$H$30)))</f>
        <v>2531.6865568533717</v>
      </c>
    </row>
    <row r="663" spans="1:31" x14ac:dyDescent="0.3">
      <c r="A663">
        <v>662</v>
      </c>
      <c r="B663" s="17">
        <v>7.8597089143116499</v>
      </c>
      <c r="C663" s="17">
        <v>0</v>
      </c>
      <c r="D663" s="17">
        <v>0</v>
      </c>
      <c r="E663" s="17">
        <v>0.44766089265825199</v>
      </c>
      <c r="F663" s="17">
        <v>0.36440578678510999</v>
      </c>
      <c r="G663" s="17">
        <v>1.33120026154283</v>
      </c>
      <c r="H663" s="17">
        <v>0.25276684847147002</v>
      </c>
      <c r="I663" s="17">
        <v>-0.226813969908358</v>
      </c>
      <c r="J663" s="17">
        <v>0.760929628434169</v>
      </c>
      <c r="K663" s="17">
        <v>0.34272964837633302</v>
      </c>
      <c r="L663" s="17">
        <v>0.30034936636204601</v>
      </c>
      <c r="M663" s="17">
        <v>0</v>
      </c>
      <c r="N663" s="17">
        <v>0</v>
      </c>
      <c r="O663" s="17">
        <v>0</v>
      </c>
      <c r="P663" s="17">
        <v>0.16263108949803601</v>
      </c>
      <c r="Q663" s="17">
        <v>0.29929203127605802</v>
      </c>
      <c r="R663" s="17">
        <v>0</v>
      </c>
      <c r="S663" s="17">
        <v>0</v>
      </c>
      <c r="T663" s="17">
        <v>0</v>
      </c>
      <c r="U663" s="17">
        <v>0</v>
      </c>
      <c r="V663" s="17">
        <v>7.1243518610797404E-2</v>
      </c>
      <c r="W663" s="17">
        <v>0.30417199956526397</v>
      </c>
      <c r="X663" s="17">
        <v>0</v>
      </c>
      <c r="Y663" s="17">
        <v>0</v>
      </c>
      <c r="Z663" s="17">
        <v>4.0120084789358303E-3</v>
      </c>
      <c r="AA663" s="17">
        <v>0</v>
      </c>
      <c r="AB663" s="17">
        <v>0</v>
      </c>
      <c r="AC663" s="17">
        <v>0</v>
      </c>
      <c r="AE663">
        <f t="array" ref="AE663">EXP(SUMPRODUCT(--B663:AC663,TRANSPOSE('Cost regression results'!$H$3:$H$30)))</f>
        <v>2583.5004150371265</v>
      </c>
    </row>
    <row r="664" spans="1:31" x14ac:dyDescent="0.3">
      <c r="A664">
        <v>663</v>
      </c>
      <c r="B664" s="17">
        <v>7.8454964275677401</v>
      </c>
      <c r="C664" s="17">
        <v>0</v>
      </c>
      <c r="D664" s="17">
        <v>0</v>
      </c>
      <c r="E664" s="17">
        <v>0.45785955890695001</v>
      </c>
      <c r="F664" s="17">
        <v>0.27981934588530499</v>
      </c>
      <c r="G664" s="17">
        <v>1.3070937627847401</v>
      </c>
      <c r="H664" s="17">
        <v>0.23926935559278401</v>
      </c>
      <c r="I664" s="17">
        <v>-0.15435750603398199</v>
      </c>
      <c r="J664" s="17">
        <v>0.73887730002018104</v>
      </c>
      <c r="K664" s="17">
        <v>0.41106997442140503</v>
      </c>
      <c r="L664" s="17">
        <v>0.22795667531656</v>
      </c>
      <c r="M664" s="17">
        <v>0</v>
      </c>
      <c r="N664" s="17">
        <v>0</v>
      </c>
      <c r="O664" s="17">
        <v>0</v>
      </c>
      <c r="P664" s="17">
        <v>0.33614864052681698</v>
      </c>
      <c r="Q664" s="17">
        <v>0.22163422021693799</v>
      </c>
      <c r="R664" s="17">
        <v>0</v>
      </c>
      <c r="S664" s="17">
        <v>0</v>
      </c>
      <c r="T664" s="17">
        <v>0</v>
      </c>
      <c r="U664" s="17">
        <v>0</v>
      </c>
      <c r="V664" s="17">
        <v>7.6941975430754497E-2</v>
      </c>
      <c r="W664" s="17">
        <v>6.2269237876335697E-2</v>
      </c>
      <c r="X664" s="17">
        <v>0</v>
      </c>
      <c r="Y664" s="17">
        <v>0</v>
      </c>
      <c r="Z664" s="17">
        <v>5.8219852289709897E-3</v>
      </c>
      <c r="AA664" s="17">
        <v>0</v>
      </c>
      <c r="AB664" s="17">
        <v>0</v>
      </c>
      <c r="AC664" s="17">
        <v>0</v>
      </c>
      <c r="AE664">
        <f t="array" ref="AE664">EXP(SUMPRODUCT(--B664:AC664,TRANSPOSE('Cost regression results'!$H$3:$H$30)))</f>
        <v>2543.8171271834344</v>
      </c>
    </row>
    <row r="665" spans="1:31" x14ac:dyDescent="0.3">
      <c r="A665">
        <v>664</v>
      </c>
      <c r="B665" s="17">
        <v>7.7938995444139101</v>
      </c>
      <c r="C665" s="17">
        <v>0</v>
      </c>
      <c r="D665" s="17">
        <v>0</v>
      </c>
      <c r="E665" s="17">
        <v>0.32916851722245799</v>
      </c>
      <c r="F665" s="17">
        <v>0.24871209331766</v>
      </c>
      <c r="G665" s="17">
        <v>1.3006955188068301</v>
      </c>
      <c r="H665" s="17">
        <v>0.22836008488371401</v>
      </c>
      <c r="I665" s="17">
        <v>-4.2011992638158302E-2</v>
      </c>
      <c r="J665" s="17">
        <v>0.73222974833877896</v>
      </c>
      <c r="K665" s="17">
        <v>0.33946494950172701</v>
      </c>
      <c r="L665" s="17">
        <v>0.39143937864006201</v>
      </c>
      <c r="M665" s="17">
        <v>0</v>
      </c>
      <c r="N665" s="17">
        <v>0</v>
      </c>
      <c r="O665" s="17">
        <v>0</v>
      </c>
      <c r="P665" s="17">
        <v>0.28844045002771501</v>
      </c>
      <c r="Q665" s="17">
        <v>0.18422698312379901</v>
      </c>
      <c r="R665" s="17">
        <v>0</v>
      </c>
      <c r="S665" s="17">
        <v>0</v>
      </c>
      <c r="T665" s="17">
        <v>0</v>
      </c>
      <c r="U665" s="17">
        <v>0</v>
      </c>
      <c r="V665" s="17">
        <v>0.106455509265356</v>
      </c>
      <c r="W665" s="17">
        <v>0.20704341767082801</v>
      </c>
      <c r="X665" s="17">
        <v>0</v>
      </c>
      <c r="Y665" s="17">
        <v>0</v>
      </c>
      <c r="Z665" s="17">
        <v>7.5381682340970703E-3</v>
      </c>
      <c r="AA665" s="17">
        <v>0</v>
      </c>
      <c r="AB665" s="17">
        <v>0</v>
      </c>
      <c r="AC665" s="17">
        <v>0</v>
      </c>
      <c r="AE665">
        <f t="array" ref="AE665">EXP(SUMPRODUCT(--B665:AC665,TRANSPOSE('Cost regression results'!$H$3:$H$30)))</f>
        <v>2412.9921843660068</v>
      </c>
    </row>
    <row r="666" spans="1:31" x14ac:dyDescent="0.3">
      <c r="A666">
        <v>665</v>
      </c>
      <c r="B666" s="17">
        <v>7.7929200728309498</v>
      </c>
      <c r="C666" s="17">
        <v>0</v>
      </c>
      <c r="D666" s="17">
        <v>0</v>
      </c>
      <c r="E666" s="17">
        <v>0.37128571014148598</v>
      </c>
      <c r="F666" s="17">
        <v>0.477751391063158</v>
      </c>
      <c r="G666" s="17">
        <v>1.3025360735687901</v>
      </c>
      <c r="H666" s="17">
        <v>0.27486849806168601</v>
      </c>
      <c r="I666" s="17">
        <v>-0.300335917164129</v>
      </c>
      <c r="J666" s="17">
        <v>0.80093693463275395</v>
      </c>
      <c r="K666" s="17">
        <v>0.30914564976550801</v>
      </c>
      <c r="L666" s="17">
        <v>0.28783473683375899</v>
      </c>
      <c r="M666" s="17">
        <v>0</v>
      </c>
      <c r="N666" s="17">
        <v>0</v>
      </c>
      <c r="O666" s="17">
        <v>0</v>
      </c>
      <c r="P666" s="17">
        <v>0.312551543158129</v>
      </c>
      <c r="Q666" s="17">
        <v>0.249102228129301</v>
      </c>
      <c r="R666" s="17">
        <v>0</v>
      </c>
      <c r="S666" s="17">
        <v>0</v>
      </c>
      <c r="T666" s="17">
        <v>0</v>
      </c>
      <c r="U666" s="17">
        <v>0</v>
      </c>
      <c r="V666" s="17">
        <v>0.115884019607243</v>
      </c>
      <c r="W666" s="17">
        <v>0.17214815250718901</v>
      </c>
      <c r="X666" s="17">
        <v>0</v>
      </c>
      <c r="Y666" s="17">
        <v>0</v>
      </c>
      <c r="Z666" s="17">
        <v>5.4451994841176101E-3</v>
      </c>
      <c r="AA666" s="17">
        <v>0</v>
      </c>
      <c r="AB666" s="17">
        <v>0</v>
      </c>
      <c r="AC666" s="17">
        <v>0</v>
      </c>
      <c r="AE666">
        <f t="array" ref="AE666">EXP(SUMPRODUCT(--B666:AC666,TRANSPOSE('Cost regression results'!$H$3:$H$30)))</f>
        <v>2414.1642337109747</v>
      </c>
    </row>
    <row r="667" spans="1:31" x14ac:dyDescent="0.3">
      <c r="A667">
        <v>666</v>
      </c>
      <c r="B667" s="17">
        <v>7.7905673026994799</v>
      </c>
      <c r="C667" s="17">
        <v>0</v>
      </c>
      <c r="D667" s="17">
        <v>0</v>
      </c>
      <c r="E667" s="17">
        <v>0.47162307781983398</v>
      </c>
      <c r="F667" s="17">
        <v>0.32599245438956498</v>
      </c>
      <c r="G667" s="17">
        <v>1.33186481077472</v>
      </c>
      <c r="H667" s="17">
        <v>0.23713893945009401</v>
      </c>
      <c r="I667" s="17">
        <v>-0.11492634566215</v>
      </c>
      <c r="J667" s="17">
        <v>0.713760505971619</v>
      </c>
      <c r="K667" s="17">
        <v>0.40927749641752698</v>
      </c>
      <c r="L667" s="17">
        <v>0.39127999185995699</v>
      </c>
      <c r="M667" s="17">
        <v>0</v>
      </c>
      <c r="N667" s="17">
        <v>0</v>
      </c>
      <c r="O667" s="17">
        <v>0</v>
      </c>
      <c r="P667" s="17">
        <v>0.40302874376076198</v>
      </c>
      <c r="Q667" s="17">
        <v>0.22713036415229801</v>
      </c>
      <c r="R667" s="17">
        <v>0</v>
      </c>
      <c r="S667" s="17">
        <v>0</v>
      </c>
      <c r="T667" s="17">
        <v>0</v>
      </c>
      <c r="U667" s="17">
        <v>0</v>
      </c>
      <c r="V667" s="17">
        <v>7.0112463673398295E-2</v>
      </c>
      <c r="W667" s="17">
        <v>0.20528354413889399</v>
      </c>
      <c r="X667" s="17">
        <v>0</v>
      </c>
      <c r="Y667" s="17">
        <v>0</v>
      </c>
      <c r="Z667" s="17">
        <v>9.2039064373227904E-3</v>
      </c>
      <c r="AA667" s="17">
        <v>0</v>
      </c>
      <c r="AB667" s="17">
        <v>0</v>
      </c>
      <c r="AC667" s="17">
        <v>0</v>
      </c>
      <c r="AE667">
        <f t="array" ref="AE667">EXP(SUMPRODUCT(--B667:AC667,TRANSPOSE('Cost regression results'!$H$3:$H$30)))</f>
        <v>2402.1622979421404</v>
      </c>
    </row>
    <row r="668" spans="1:31" x14ac:dyDescent="0.3">
      <c r="A668">
        <v>667</v>
      </c>
      <c r="B668" s="17">
        <v>7.8439897681763604</v>
      </c>
      <c r="C668" s="17">
        <v>0</v>
      </c>
      <c r="D668" s="17">
        <v>0</v>
      </c>
      <c r="E668" s="17">
        <v>0.36555421478563799</v>
      </c>
      <c r="F668" s="17">
        <v>0.36236908868301698</v>
      </c>
      <c r="G668" s="17">
        <v>1.4400443906175899</v>
      </c>
      <c r="H668" s="17">
        <v>0.233257808471797</v>
      </c>
      <c r="I668" s="17">
        <v>-0.220865694325031</v>
      </c>
      <c r="J668" s="17">
        <v>0.67464467385922</v>
      </c>
      <c r="K668" s="17">
        <v>0.31934342150765799</v>
      </c>
      <c r="L668" s="17">
        <v>0.26733102284788202</v>
      </c>
      <c r="M668" s="17">
        <v>0</v>
      </c>
      <c r="N668" s="17">
        <v>0</v>
      </c>
      <c r="O668" s="17">
        <v>0</v>
      </c>
      <c r="P668" s="17">
        <v>0.33275540231663198</v>
      </c>
      <c r="Q668" s="17">
        <v>0.25559515939948702</v>
      </c>
      <c r="R668" s="17">
        <v>0</v>
      </c>
      <c r="S668" s="17">
        <v>0</v>
      </c>
      <c r="T668" s="17">
        <v>0</v>
      </c>
      <c r="U668" s="17">
        <v>0</v>
      </c>
      <c r="V668" s="17">
        <v>8.2140723138420899E-2</v>
      </c>
      <c r="W668" s="17">
        <v>0.25971093904109499</v>
      </c>
      <c r="X668" s="17">
        <v>0</v>
      </c>
      <c r="Y668" s="17">
        <v>0</v>
      </c>
      <c r="Z668" s="17">
        <v>8.54753087948046E-3</v>
      </c>
      <c r="AA668" s="17">
        <v>0</v>
      </c>
      <c r="AB668" s="17">
        <v>0</v>
      </c>
      <c r="AC668" s="17">
        <v>0</v>
      </c>
      <c r="AE668">
        <f t="array" ref="AE668">EXP(SUMPRODUCT(--B668:AC668,TRANSPOSE('Cost regression results'!$H$3:$H$30)))</f>
        <v>2535.1459708598418</v>
      </c>
    </row>
    <row r="669" spans="1:31" x14ac:dyDescent="0.3">
      <c r="A669">
        <v>668</v>
      </c>
      <c r="B669" s="17">
        <v>7.8348692570251997</v>
      </c>
      <c r="C669" s="17">
        <v>0</v>
      </c>
      <c r="D669" s="17">
        <v>0</v>
      </c>
      <c r="E669" s="17">
        <v>0.33272298836012398</v>
      </c>
      <c r="F669" s="17">
        <v>0.47085049073468099</v>
      </c>
      <c r="G669" s="17">
        <v>1.3180031070357201</v>
      </c>
      <c r="H669" s="17">
        <v>0.21437116422592201</v>
      </c>
      <c r="I669" s="17">
        <v>-0.340971906544839</v>
      </c>
      <c r="J669" s="17">
        <v>0.70730466248544899</v>
      </c>
      <c r="K669" s="17">
        <v>0.37494198968715498</v>
      </c>
      <c r="L669" s="17">
        <v>0.404513243389368</v>
      </c>
      <c r="M669" s="17">
        <v>0</v>
      </c>
      <c r="N669" s="17">
        <v>0</v>
      </c>
      <c r="O669" s="17">
        <v>0</v>
      </c>
      <c r="P669" s="17">
        <v>0.62680167365300099</v>
      </c>
      <c r="Q669" s="17">
        <v>0.28965232000784702</v>
      </c>
      <c r="R669" s="17">
        <v>0</v>
      </c>
      <c r="S669" s="17">
        <v>0</v>
      </c>
      <c r="T669" s="17">
        <v>0</v>
      </c>
      <c r="U669" s="17">
        <v>0</v>
      </c>
      <c r="V669" s="17">
        <v>9.0861904757212994E-2</v>
      </c>
      <c r="W669" s="17">
        <v>0.203514759587231</v>
      </c>
      <c r="X669" s="17">
        <v>0</v>
      </c>
      <c r="Y669" s="17">
        <v>0</v>
      </c>
      <c r="Z669" s="17">
        <v>5.3360459479899099E-3</v>
      </c>
      <c r="AA669" s="17">
        <v>0</v>
      </c>
      <c r="AB669" s="17">
        <v>0</v>
      </c>
      <c r="AC669" s="17">
        <v>0</v>
      </c>
      <c r="AE669">
        <f t="array" ref="AE669">EXP(SUMPRODUCT(--B669:AC669,TRANSPOSE('Cost regression results'!$H$3:$H$30)))</f>
        <v>2517.7829835803459</v>
      </c>
    </row>
    <row r="670" spans="1:31" x14ac:dyDescent="0.3">
      <c r="A670">
        <v>669</v>
      </c>
      <c r="B670" s="17">
        <v>7.7964615011717697</v>
      </c>
      <c r="C670" s="17">
        <v>0</v>
      </c>
      <c r="D670" s="17">
        <v>0</v>
      </c>
      <c r="E670" s="17">
        <v>0.38869109728402201</v>
      </c>
      <c r="F670" s="17">
        <v>0.47914920091213697</v>
      </c>
      <c r="G670" s="17">
        <v>1.3825237182935199</v>
      </c>
      <c r="H670" s="17">
        <v>0.28235786013575598</v>
      </c>
      <c r="I670" s="17">
        <v>-0.34391518959931</v>
      </c>
      <c r="J670" s="17">
        <v>0.73177002216325004</v>
      </c>
      <c r="K670" s="17">
        <v>0.36867177227200298</v>
      </c>
      <c r="L670" s="17">
        <v>0.42186581218762798</v>
      </c>
      <c r="M670" s="17">
        <v>0</v>
      </c>
      <c r="N670" s="17">
        <v>0</v>
      </c>
      <c r="O670" s="17">
        <v>0</v>
      </c>
      <c r="P670" s="17">
        <v>0.51704909763473506</v>
      </c>
      <c r="Q670" s="17">
        <v>0.25908350444907402</v>
      </c>
      <c r="R670" s="17">
        <v>0</v>
      </c>
      <c r="S670" s="17">
        <v>0</v>
      </c>
      <c r="T670" s="17">
        <v>0</v>
      </c>
      <c r="U670" s="17">
        <v>0</v>
      </c>
      <c r="V670" s="17">
        <v>0.126368545290614</v>
      </c>
      <c r="W670" s="17">
        <v>0.220751918683606</v>
      </c>
      <c r="X670" s="17">
        <v>0</v>
      </c>
      <c r="Y670" s="17">
        <v>0</v>
      </c>
      <c r="Z670" s="17">
        <v>5.4596954507702099E-3</v>
      </c>
      <c r="AA670" s="17">
        <v>0</v>
      </c>
      <c r="AB670" s="17">
        <v>0</v>
      </c>
      <c r="AC670" s="17">
        <v>0</v>
      </c>
      <c r="AE670">
        <f t="array" ref="AE670">EXP(SUMPRODUCT(--B670:AC670,TRANSPOSE('Cost regression results'!$H$3:$H$30)))</f>
        <v>2422.7043963798469</v>
      </c>
    </row>
    <row r="671" spans="1:31" x14ac:dyDescent="0.3">
      <c r="A671">
        <v>670</v>
      </c>
      <c r="B671" s="17">
        <v>7.8208241496215596</v>
      </c>
      <c r="C671" s="17">
        <v>0</v>
      </c>
      <c r="D671" s="17">
        <v>0</v>
      </c>
      <c r="E671" s="17">
        <v>0.25302680956462598</v>
      </c>
      <c r="F671" s="17">
        <v>0.31392139132937302</v>
      </c>
      <c r="G671" s="17">
        <v>1.41550870234551</v>
      </c>
      <c r="H671" s="17">
        <v>0.25268482106700202</v>
      </c>
      <c r="I671" s="17">
        <v>-0.25763646883094399</v>
      </c>
      <c r="J671" s="17">
        <v>0.62982151462382696</v>
      </c>
      <c r="K671" s="17">
        <v>0.31279330997363802</v>
      </c>
      <c r="L671" s="17">
        <v>0.31112766929631303</v>
      </c>
      <c r="M671" s="17">
        <v>0</v>
      </c>
      <c r="N671" s="17">
        <v>0</v>
      </c>
      <c r="O671" s="17">
        <v>0</v>
      </c>
      <c r="P671" s="17">
        <v>0.33371516505533599</v>
      </c>
      <c r="Q671" s="17">
        <v>0.31466235820722499</v>
      </c>
      <c r="R671" s="17">
        <v>0</v>
      </c>
      <c r="S671" s="17">
        <v>0</v>
      </c>
      <c r="T671" s="17">
        <v>0</v>
      </c>
      <c r="U671" s="17">
        <v>0</v>
      </c>
      <c r="V671" s="17">
        <v>0.12235041579825499</v>
      </c>
      <c r="W671" s="17">
        <v>0.36855790177419601</v>
      </c>
      <c r="X671" s="17">
        <v>0</v>
      </c>
      <c r="Y671" s="17">
        <v>0</v>
      </c>
      <c r="Z671" s="17">
        <v>5.5727565584711798E-3</v>
      </c>
      <c r="AA671" s="17">
        <v>0</v>
      </c>
      <c r="AB671" s="17">
        <v>0</v>
      </c>
      <c r="AC671" s="17">
        <v>0</v>
      </c>
      <c r="AE671">
        <f t="array" ref="AE671">EXP(SUMPRODUCT(--B671:AC671,TRANSPOSE('Cost regression results'!$H$3:$H$30)))</f>
        <v>2482.2562903197095</v>
      </c>
    </row>
    <row r="672" spans="1:31" x14ac:dyDescent="0.3">
      <c r="A672">
        <v>671</v>
      </c>
      <c r="B672" s="17">
        <v>7.8562907085767097</v>
      </c>
      <c r="C672" s="17">
        <v>0</v>
      </c>
      <c r="D672" s="17">
        <v>0</v>
      </c>
      <c r="E672" s="17">
        <v>0.30797486037287303</v>
      </c>
      <c r="F672" s="17">
        <v>0.39026857262121201</v>
      </c>
      <c r="G672" s="17">
        <v>1.3824666626123401</v>
      </c>
      <c r="H672" s="17">
        <v>0.20993814891399301</v>
      </c>
      <c r="I672" s="17">
        <v>-0.29001480684133102</v>
      </c>
      <c r="J672" s="17">
        <v>0.74436056221222702</v>
      </c>
      <c r="K672" s="17">
        <v>0.29271488442739602</v>
      </c>
      <c r="L672" s="17">
        <v>0.305345599421669</v>
      </c>
      <c r="M672" s="17">
        <v>0</v>
      </c>
      <c r="N672" s="17">
        <v>0</v>
      </c>
      <c r="O672" s="17">
        <v>0</v>
      </c>
      <c r="P672" s="17">
        <v>0.35661383706678901</v>
      </c>
      <c r="Q672" s="17">
        <v>0.163785404470151</v>
      </c>
      <c r="R672" s="17">
        <v>0</v>
      </c>
      <c r="S672" s="17">
        <v>0</v>
      </c>
      <c r="T672" s="17">
        <v>0</v>
      </c>
      <c r="U672" s="17">
        <v>0</v>
      </c>
      <c r="V672" s="17">
        <v>0.110941796337357</v>
      </c>
      <c r="W672" s="17">
        <v>0.20351600991486199</v>
      </c>
      <c r="X672" s="17">
        <v>0</v>
      </c>
      <c r="Y672" s="17">
        <v>0</v>
      </c>
      <c r="Z672" s="17">
        <v>1.01649720111658E-2</v>
      </c>
      <c r="AA672" s="17">
        <v>0</v>
      </c>
      <c r="AB672" s="17">
        <v>0</v>
      </c>
      <c r="AC672" s="17">
        <v>0</v>
      </c>
      <c r="AE672">
        <f t="array" ref="AE672">EXP(SUMPRODUCT(--B672:AC672,TRANSPOSE('Cost regression results'!$H$3:$H$30)))</f>
        <v>2563.6190438728568</v>
      </c>
    </row>
    <row r="673" spans="1:31" x14ac:dyDescent="0.3">
      <c r="A673">
        <v>672</v>
      </c>
      <c r="B673" s="17">
        <v>7.8181947065044097</v>
      </c>
      <c r="C673" s="17">
        <v>0</v>
      </c>
      <c r="D673" s="17">
        <v>0</v>
      </c>
      <c r="E673" s="17">
        <v>0.361777122927808</v>
      </c>
      <c r="F673" s="17">
        <v>0.29490771927859599</v>
      </c>
      <c r="G673" s="17">
        <v>1.3047833146027701</v>
      </c>
      <c r="H673" s="17">
        <v>0.21398490097408801</v>
      </c>
      <c r="I673" s="17">
        <v>-0.198252201746557</v>
      </c>
      <c r="J673" s="17">
        <v>0.64644740342707596</v>
      </c>
      <c r="K673" s="17">
        <v>0.37704942636351702</v>
      </c>
      <c r="L673" s="17">
        <v>0.27526669938142301</v>
      </c>
      <c r="M673" s="17">
        <v>0</v>
      </c>
      <c r="N673" s="17">
        <v>0</v>
      </c>
      <c r="O673" s="17">
        <v>0</v>
      </c>
      <c r="P673" s="17">
        <v>0.32837024484532001</v>
      </c>
      <c r="Q673" s="17">
        <v>0.24063083060288301</v>
      </c>
      <c r="R673" s="17">
        <v>0</v>
      </c>
      <c r="S673" s="17">
        <v>0</v>
      </c>
      <c r="T673" s="17">
        <v>0</v>
      </c>
      <c r="U673" s="17">
        <v>0</v>
      </c>
      <c r="V673" s="17">
        <v>0.14047617125566</v>
      </c>
      <c r="W673" s="17">
        <v>0.32194182305439401</v>
      </c>
      <c r="X673" s="17">
        <v>0</v>
      </c>
      <c r="Y673" s="17">
        <v>0</v>
      </c>
      <c r="Z673" s="17">
        <v>5.7658048466720999E-3</v>
      </c>
      <c r="AA673" s="17">
        <v>0</v>
      </c>
      <c r="AB673" s="17">
        <v>0</v>
      </c>
      <c r="AC673" s="17">
        <v>0</v>
      </c>
      <c r="AE673">
        <f t="array" ref="AE673">EXP(SUMPRODUCT(--B673:AC673,TRANSPOSE('Cost regression results'!$H$3:$H$30)))</f>
        <v>2475.4033789377054</v>
      </c>
    </row>
    <row r="674" spans="1:31" x14ac:dyDescent="0.3">
      <c r="A674">
        <v>673</v>
      </c>
      <c r="B674" s="17">
        <v>7.8509932308698298</v>
      </c>
      <c r="C674" s="17">
        <v>0</v>
      </c>
      <c r="D674" s="17">
        <v>0</v>
      </c>
      <c r="E674" s="17">
        <v>0.381044781114936</v>
      </c>
      <c r="F674" s="17">
        <v>0.33356633150332798</v>
      </c>
      <c r="G674" s="17">
        <v>1.37342913669059</v>
      </c>
      <c r="H674" s="17">
        <v>0.22446907950137801</v>
      </c>
      <c r="I674" s="17">
        <v>-0.16854963371219001</v>
      </c>
      <c r="J674" s="17">
        <v>0.65895659984920296</v>
      </c>
      <c r="K674" s="17">
        <v>0.49305196765033699</v>
      </c>
      <c r="L674" s="17">
        <v>0.35422750797613201</v>
      </c>
      <c r="M674" s="17">
        <v>0</v>
      </c>
      <c r="N674" s="17">
        <v>0</v>
      </c>
      <c r="O674" s="17">
        <v>0</v>
      </c>
      <c r="P674" s="17">
        <v>0.44841131695463099</v>
      </c>
      <c r="Q674" s="17">
        <v>0.27183132848932001</v>
      </c>
      <c r="R674" s="17">
        <v>0</v>
      </c>
      <c r="S674" s="17">
        <v>0</v>
      </c>
      <c r="T674" s="17">
        <v>0</v>
      </c>
      <c r="U674" s="17">
        <v>0</v>
      </c>
      <c r="V674" s="17">
        <v>8.1443545343644896E-2</v>
      </c>
      <c r="W674" s="17">
        <v>0.29825270621682398</v>
      </c>
      <c r="X674" s="17">
        <v>0</v>
      </c>
      <c r="Y674" s="17">
        <v>0</v>
      </c>
      <c r="Z674" s="17">
        <v>6.4110610731408398E-3</v>
      </c>
      <c r="AA674" s="17">
        <v>0</v>
      </c>
      <c r="AB674" s="17">
        <v>0</v>
      </c>
      <c r="AC674" s="17">
        <v>0</v>
      </c>
      <c r="AE674">
        <f t="array" ref="AE674">EXP(SUMPRODUCT(--B674:AC674,TRANSPOSE('Cost regression results'!$H$3:$H$30)))</f>
        <v>2556.7839754255574</v>
      </c>
    </row>
    <row r="675" spans="1:31" x14ac:dyDescent="0.3">
      <c r="A675">
        <v>674</v>
      </c>
      <c r="B675" s="17">
        <v>7.8161073584904504</v>
      </c>
      <c r="C675" s="17">
        <v>0</v>
      </c>
      <c r="D675" s="17">
        <v>0</v>
      </c>
      <c r="E675" s="17">
        <v>0.36978739403462102</v>
      </c>
      <c r="F675" s="17">
        <v>0.33191466365028099</v>
      </c>
      <c r="G675" s="17">
        <v>1.42574309839234</v>
      </c>
      <c r="H675" s="17">
        <v>0.26035759280444198</v>
      </c>
      <c r="I675" s="17">
        <v>-0.296408381999967</v>
      </c>
      <c r="J675" s="17">
        <v>0.70765000198317796</v>
      </c>
      <c r="K675" s="17">
        <v>0.305571011880646</v>
      </c>
      <c r="L675" s="17">
        <v>0.33169962602691</v>
      </c>
      <c r="M675" s="17">
        <v>0</v>
      </c>
      <c r="N675" s="17">
        <v>0</v>
      </c>
      <c r="O675" s="17">
        <v>0</v>
      </c>
      <c r="P675" s="17">
        <v>0.42569477444369702</v>
      </c>
      <c r="Q675" s="17">
        <v>0.26435811582818503</v>
      </c>
      <c r="R675" s="17">
        <v>0</v>
      </c>
      <c r="S675" s="17">
        <v>0</v>
      </c>
      <c r="T675" s="17">
        <v>0</v>
      </c>
      <c r="U675" s="17">
        <v>0</v>
      </c>
      <c r="V675" s="17">
        <v>0.110490523094254</v>
      </c>
      <c r="W675" s="17">
        <v>0.280554713738491</v>
      </c>
      <c r="X675" s="17">
        <v>0</v>
      </c>
      <c r="Y675" s="17">
        <v>0</v>
      </c>
      <c r="Z675" s="17">
        <v>6.3456967170052196E-3</v>
      </c>
      <c r="AA675" s="17">
        <v>0</v>
      </c>
      <c r="AB675" s="17">
        <v>0</v>
      </c>
      <c r="AC675" s="17">
        <v>0</v>
      </c>
      <c r="AE675">
        <f t="array" ref="AE675">EXP(SUMPRODUCT(--B675:AC675,TRANSPOSE('Cost regression results'!$H$3:$H$30)))</f>
        <v>2469.2392118710832</v>
      </c>
    </row>
    <row r="676" spans="1:31" x14ac:dyDescent="0.3">
      <c r="A676">
        <v>675</v>
      </c>
      <c r="B676" s="17">
        <v>7.8574076149190502</v>
      </c>
      <c r="C676" s="17">
        <v>0</v>
      </c>
      <c r="D676" s="17">
        <v>0</v>
      </c>
      <c r="E676" s="17">
        <v>0.36530158793393802</v>
      </c>
      <c r="F676" s="17">
        <v>0.30839310660069102</v>
      </c>
      <c r="G676" s="17">
        <v>1.36334899312168</v>
      </c>
      <c r="H676" s="17">
        <v>0.27405468799409699</v>
      </c>
      <c r="I676" s="17">
        <v>-0.15172479222568</v>
      </c>
      <c r="J676" s="17">
        <v>0.70393158042339199</v>
      </c>
      <c r="K676" s="17">
        <v>0.28854882956171202</v>
      </c>
      <c r="L676" s="17">
        <v>0.28772614953515102</v>
      </c>
      <c r="M676" s="17">
        <v>0</v>
      </c>
      <c r="N676" s="17">
        <v>0</v>
      </c>
      <c r="O676" s="17">
        <v>0</v>
      </c>
      <c r="P676" s="17">
        <v>0.30054311384489701</v>
      </c>
      <c r="Q676" s="17">
        <v>0.255036068521865</v>
      </c>
      <c r="R676" s="17">
        <v>0</v>
      </c>
      <c r="S676" s="17">
        <v>0</v>
      </c>
      <c r="T676" s="17">
        <v>0</v>
      </c>
      <c r="U676" s="17">
        <v>0</v>
      </c>
      <c r="V676" s="17">
        <v>3.6201520580209201E-2</v>
      </c>
      <c r="W676" s="17">
        <v>0.16982101034523001</v>
      </c>
      <c r="X676" s="17">
        <v>0</v>
      </c>
      <c r="Y676" s="17">
        <v>0</v>
      </c>
      <c r="Z676" s="17">
        <v>7.5626182311105501E-3</v>
      </c>
      <c r="AA676" s="17">
        <v>0</v>
      </c>
      <c r="AB676" s="17">
        <v>0</v>
      </c>
      <c r="AC676" s="17">
        <v>0</v>
      </c>
      <c r="AE676">
        <f t="array" ref="AE676">EXP(SUMPRODUCT(--B676:AC676,TRANSPOSE('Cost regression results'!$H$3:$H$30)))</f>
        <v>2571.163456241547</v>
      </c>
    </row>
    <row r="677" spans="1:31" x14ac:dyDescent="0.3">
      <c r="A677">
        <v>676</v>
      </c>
      <c r="B677" s="17">
        <v>7.8443475065745796</v>
      </c>
      <c r="C677" s="17">
        <v>0</v>
      </c>
      <c r="D677" s="17">
        <v>0</v>
      </c>
      <c r="E677" s="17">
        <v>0.30584239381175299</v>
      </c>
      <c r="F677" s="17">
        <v>0.38290609103374901</v>
      </c>
      <c r="G677" s="17">
        <v>1.5014367923819201</v>
      </c>
      <c r="H677" s="17">
        <v>0.31111365787428302</v>
      </c>
      <c r="I677" s="17">
        <v>-0.34578586422348701</v>
      </c>
      <c r="J677" s="17">
        <v>0.69469781487792104</v>
      </c>
      <c r="K677" s="17">
        <v>0.319086865994405</v>
      </c>
      <c r="L677" s="17">
        <v>0.273550554611317</v>
      </c>
      <c r="M677" s="17">
        <v>0</v>
      </c>
      <c r="N677" s="17">
        <v>0</v>
      </c>
      <c r="O677" s="17">
        <v>0</v>
      </c>
      <c r="P677" s="17">
        <v>0.43383361836004702</v>
      </c>
      <c r="Q677" s="17">
        <v>0.22360091402495</v>
      </c>
      <c r="R677" s="17">
        <v>0</v>
      </c>
      <c r="S677" s="17">
        <v>0</v>
      </c>
      <c r="T677" s="17">
        <v>0</v>
      </c>
      <c r="U677" s="17">
        <v>0</v>
      </c>
      <c r="V677" s="17">
        <v>9.7773655965650796E-2</v>
      </c>
      <c r="W677" s="17">
        <v>0.19693371220691799</v>
      </c>
      <c r="X677" s="17">
        <v>0</v>
      </c>
      <c r="Y677" s="17">
        <v>0</v>
      </c>
      <c r="Z677" s="17">
        <v>9.0657646495039407E-3</v>
      </c>
      <c r="AA677" s="17">
        <v>0</v>
      </c>
      <c r="AB677" s="17">
        <v>0</v>
      </c>
      <c r="AC677" s="17">
        <v>0</v>
      </c>
      <c r="AE677">
        <f t="array" ref="AE677">EXP(SUMPRODUCT(--B677:AC677,TRANSPOSE('Cost regression results'!$H$3:$H$30)))</f>
        <v>2535.1332311728906</v>
      </c>
    </row>
    <row r="678" spans="1:31" x14ac:dyDescent="0.3">
      <c r="A678">
        <v>677</v>
      </c>
      <c r="B678" s="17">
        <v>7.8346025416879996</v>
      </c>
      <c r="C678" s="17">
        <v>0</v>
      </c>
      <c r="D678" s="17">
        <v>0</v>
      </c>
      <c r="E678" s="17">
        <v>0.33058049924421001</v>
      </c>
      <c r="F678" s="17">
        <v>0.36334300537688102</v>
      </c>
      <c r="G678" s="17">
        <v>1.3735536678142299</v>
      </c>
      <c r="H678" s="17">
        <v>0.19686848180142</v>
      </c>
      <c r="I678" s="17">
        <v>-0.25678701949632898</v>
      </c>
      <c r="J678" s="17">
        <v>0.73443872629181495</v>
      </c>
      <c r="K678" s="17">
        <v>0.25286868800898099</v>
      </c>
      <c r="L678" s="17">
        <v>0.34988276270887703</v>
      </c>
      <c r="M678" s="17">
        <v>0</v>
      </c>
      <c r="N678" s="17">
        <v>0</v>
      </c>
      <c r="O678" s="17">
        <v>0</v>
      </c>
      <c r="P678" s="17">
        <v>0.32005426302266199</v>
      </c>
      <c r="Q678" s="17">
        <v>0.177248487679421</v>
      </c>
      <c r="R678" s="17">
        <v>0</v>
      </c>
      <c r="S678" s="17">
        <v>0</v>
      </c>
      <c r="T678" s="17">
        <v>0</v>
      </c>
      <c r="U678" s="17">
        <v>0</v>
      </c>
      <c r="V678" s="17">
        <v>6.9851465093297899E-2</v>
      </c>
      <c r="W678" s="17">
        <v>0.22846368551060001</v>
      </c>
      <c r="X678" s="17">
        <v>0</v>
      </c>
      <c r="Y678" s="17">
        <v>0</v>
      </c>
      <c r="Z678" s="17">
        <v>8.8470684615603E-3</v>
      </c>
      <c r="AA678" s="17">
        <v>0</v>
      </c>
      <c r="AB678" s="17">
        <v>0</v>
      </c>
      <c r="AC678" s="17">
        <v>0</v>
      </c>
      <c r="AE678">
        <f t="array" ref="AE678">EXP(SUMPRODUCT(--B678:AC678,TRANSPOSE('Cost regression results'!$H$3:$H$30)))</f>
        <v>2510.9327929984011</v>
      </c>
    </row>
    <row r="679" spans="1:31" x14ac:dyDescent="0.3">
      <c r="A679">
        <v>678</v>
      </c>
      <c r="B679" s="17">
        <v>7.8428044631520999</v>
      </c>
      <c r="C679" s="17">
        <v>0</v>
      </c>
      <c r="D679" s="17">
        <v>0</v>
      </c>
      <c r="E679" s="17">
        <v>0.29558689731357801</v>
      </c>
      <c r="F679" s="17">
        <v>0.34570505918149202</v>
      </c>
      <c r="G679" s="17">
        <v>1.3770922264937899</v>
      </c>
      <c r="H679" s="17">
        <v>0.22248323585229501</v>
      </c>
      <c r="I679" s="17">
        <v>-0.198117131388441</v>
      </c>
      <c r="J679" s="17">
        <v>0.67518574961820399</v>
      </c>
      <c r="K679" s="17">
        <v>0.33929174523293798</v>
      </c>
      <c r="L679" s="17">
        <v>0.252140290174313</v>
      </c>
      <c r="M679" s="17">
        <v>0</v>
      </c>
      <c r="N679" s="17">
        <v>0</v>
      </c>
      <c r="O679" s="17">
        <v>0</v>
      </c>
      <c r="P679" s="17">
        <v>0.55148716984743196</v>
      </c>
      <c r="Q679" s="17">
        <v>0.249385007627554</v>
      </c>
      <c r="R679" s="17">
        <v>0</v>
      </c>
      <c r="S679" s="17">
        <v>0</v>
      </c>
      <c r="T679" s="17">
        <v>0</v>
      </c>
      <c r="U679" s="17">
        <v>0</v>
      </c>
      <c r="V679" s="17">
        <v>7.6996491698802794E-2</v>
      </c>
      <c r="W679" s="17">
        <v>0.27671407261582998</v>
      </c>
      <c r="X679" s="17">
        <v>0</v>
      </c>
      <c r="Y679" s="17">
        <v>0</v>
      </c>
      <c r="Z679" s="17">
        <v>5.5360824413003403E-3</v>
      </c>
      <c r="AA679" s="17">
        <v>0</v>
      </c>
      <c r="AB679" s="17">
        <v>0</v>
      </c>
      <c r="AC679" s="17">
        <v>0</v>
      </c>
      <c r="AE679">
        <f t="array" ref="AE679">EXP(SUMPRODUCT(--B679:AC679,TRANSPOSE('Cost regression results'!$H$3:$H$30)))</f>
        <v>2537.486252098603</v>
      </c>
    </row>
    <row r="680" spans="1:31" x14ac:dyDescent="0.3">
      <c r="A680">
        <v>679</v>
      </c>
      <c r="B680" s="17">
        <v>7.8444864121429996</v>
      </c>
      <c r="C680" s="17">
        <v>0</v>
      </c>
      <c r="D680" s="17">
        <v>0</v>
      </c>
      <c r="E680" s="17">
        <v>0.39268316602643299</v>
      </c>
      <c r="F680" s="17">
        <v>0.31514695742931698</v>
      </c>
      <c r="G680" s="17">
        <v>1.3977042435724301</v>
      </c>
      <c r="H680" s="17">
        <v>0.23963719058196201</v>
      </c>
      <c r="I680" s="17">
        <v>-0.20785094197656701</v>
      </c>
      <c r="J680" s="17">
        <v>0.69294760516895404</v>
      </c>
      <c r="K680" s="17">
        <v>0.33332188558226</v>
      </c>
      <c r="L680" s="17">
        <v>0.35600138784947999</v>
      </c>
      <c r="M680" s="17">
        <v>0</v>
      </c>
      <c r="N680" s="17">
        <v>0</v>
      </c>
      <c r="O680" s="17">
        <v>0</v>
      </c>
      <c r="P680" s="17">
        <v>0.27287320826300399</v>
      </c>
      <c r="Q680" s="17">
        <v>0.18912678014008699</v>
      </c>
      <c r="R680" s="17">
        <v>0</v>
      </c>
      <c r="S680" s="17">
        <v>0</v>
      </c>
      <c r="T680" s="17">
        <v>0</v>
      </c>
      <c r="U680" s="17">
        <v>0</v>
      </c>
      <c r="V680" s="17">
        <v>0.10927657426248499</v>
      </c>
      <c r="W680" s="17">
        <v>0.22505906625361999</v>
      </c>
      <c r="X680" s="17">
        <v>0</v>
      </c>
      <c r="Y680" s="17">
        <v>0</v>
      </c>
      <c r="Z680" s="17">
        <v>6.8227694901656401E-3</v>
      </c>
      <c r="AA680" s="17">
        <v>0</v>
      </c>
      <c r="AB680" s="17">
        <v>0</v>
      </c>
      <c r="AC680" s="17">
        <v>0</v>
      </c>
      <c r="AE680">
        <f t="array" ref="AE680">EXP(SUMPRODUCT(--B680:AC680,TRANSPOSE('Cost regression results'!$H$3:$H$30)))</f>
        <v>2539.4694836685285</v>
      </c>
    </row>
    <row r="681" spans="1:31" x14ac:dyDescent="0.3">
      <c r="A681">
        <v>680</v>
      </c>
      <c r="B681" s="17">
        <v>7.84428957287325</v>
      </c>
      <c r="C681" s="17">
        <v>0</v>
      </c>
      <c r="D681" s="17">
        <v>0</v>
      </c>
      <c r="E681" s="17">
        <v>0.38875932749240899</v>
      </c>
      <c r="F681" s="17">
        <v>0.28200064340231001</v>
      </c>
      <c r="G681" s="17">
        <v>1.42521921256618</v>
      </c>
      <c r="H681" s="17">
        <v>0.28516495582514301</v>
      </c>
      <c r="I681" s="17">
        <v>-0.14593711463407499</v>
      </c>
      <c r="J681" s="17">
        <v>0.67755237766518395</v>
      </c>
      <c r="K681" s="17">
        <v>0.35516228653106302</v>
      </c>
      <c r="L681" s="17">
        <v>0.31793357989513099</v>
      </c>
      <c r="M681" s="17">
        <v>0</v>
      </c>
      <c r="N681" s="17">
        <v>0</v>
      </c>
      <c r="O681" s="17">
        <v>0</v>
      </c>
      <c r="P681" s="17">
        <v>0.403002516060529</v>
      </c>
      <c r="Q681" s="17">
        <v>0.30790963070674898</v>
      </c>
      <c r="R681" s="17">
        <v>0</v>
      </c>
      <c r="S681" s="17">
        <v>0</v>
      </c>
      <c r="T681" s="17">
        <v>0</v>
      </c>
      <c r="U681" s="17">
        <v>0</v>
      </c>
      <c r="V681" s="17">
        <v>5.2902860104598298E-2</v>
      </c>
      <c r="W681" s="17">
        <v>0.22600194264509299</v>
      </c>
      <c r="X681" s="17">
        <v>0</v>
      </c>
      <c r="Y681" s="17">
        <v>0</v>
      </c>
      <c r="Z681" s="17">
        <v>8.1709671498029508E-3</v>
      </c>
      <c r="AA681" s="17">
        <v>0</v>
      </c>
      <c r="AB681" s="17">
        <v>0</v>
      </c>
      <c r="AC681" s="17">
        <v>0</v>
      </c>
      <c r="AE681">
        <f t="array" ref="AE681">EXP(SUMPRODUCT(--B681:AC681,TRANSPOSE('Cost regression results'!$H$3:$H$30)))</f>
        <v>2536.5746727716937</v>
      </c>
    </row>
    <row r="682" spans="1:31" x14ac:dyDescent="0.3">
      <c r="A682">
        <v>681</v>
      </c>
      <c r="B682" s="17">
        <v>7.7890904686584097</v>
      </c>
      <c r="C682" s="17">
        <v>0</v>
      </c>
      <c r="D682" s="17">
        <v>0</v>
      </c>
      <c r="E682" s="17">
        <v>0.31138238871900298</v>
      </c>
      <c r="F682" s="17">
        <v>0.27986464039092102</v>
      </c>
      <c r="G682" s="17">
        <v>1.33113007360498</v>
      </c>
      <c r="H682" s="17">
        <v>0.230358669088461</v>
      </c>
      <c r="I682" s="17">
        <v>-0.13427025941040999</v>
      </c>
      <c r="J682" s="17">
        <v>0.66387840298332501</v>
      </c>
      <c r="K682" s="17">
        <v>0.49476871819659601</v>
      </c>
      <c r="L682" s="17">
        <v>0.361007444677998</v>
      </c>
      <c r="M682" s="17">
        <v>0</v>
      </c>
      <c r="N682" s="17">
        <v>0</v>
      </c>
      <c r="O682" s="17">
        <v>0</v>
      </c>
      <c r="P682" s="17">
        <v>0.28057297813505</v>
      </c>
      <c r="Q682" s="17">
        <v>0.23343536529751999</v>
      </c>
      <c r="R682" s="17">
        <v>0</v>
      </c>
      <c r="S682" s="17">
        <v>0</v>
      </c>
      <c r="T682" s="17">
        <v>0</v>
      </c>
      <c r="U682" s="17">
        <v>0</v>
      </c>
      <c r="V682" s="17">
        <v>0.14036323719617699</v>
      </c>
      <c r="W682" s="17">
        <v>0.17300046834845501</v>
      </c>
      <c r="X682" s="17">
        <v>0</v>
      </c>
      <c r="Y682" s="17">
        <v>0</v>
      </c>
      <c r="Z682" s="17">
        <v>6.2669544181293097E-3</v>
      </c>
      <c r="AA682" s="17">
        <v>0</v>
      </c>
      <c r="AB682" s="17">
        <v>0</v>
      </c>
      <c r="AC682" s="17">
        <v>0</v>
      </c>
      <c r="AE682">
        <f t="array" ref="AE682">EXP(SUMPRODUCT(--B682:AC682,TRANSPOSE('Cost regression results'!$H$3:$H$30)))</f>
        <v>2403.5536304507323</v>
      </c>
    </row>
    <row r="683" spans="1:31" x14ac:dyDescent="0.3">
      <c r="A683">
        <v>682</v>
      </c>
      <c r="B683" s="17">
        <v>7.8115946943195702</v>
      </c>
      <c r="C683" s="17">
        <v>0</v>
      </c>
      <c r="D683" s="17">
        <v>0</v>
      </c>
      <c r="E683" s="17">
        <v>0.26744222394543199</v>
      </c>
      <c r="F683" s="17">
        <v>0.243858918457598</v>
      </c>
      <c r="G683" s="17">
        <v>1.3664684345296101</v>
      </c>
      <c r="H683" s="17">
        <v>0.219719250918048</v>
      </c>
      <c r="I683" s="17">
        <v>-7.5249345563818501E-2</v>
      </c>
      <c r="J683" s="17">
        <v>0.76231570914885505</v>
      </c>
      <c r="K683" s="17">
        <v>0.36145183034739298</v>
      </c>
      <c r="L683" s="17">
        <v>0.40963430264102002</v>
      </c>
      <c r="M683" s="17">
        <v>0</v>
      </c>
      <c r="N683" s="17">
        <v>0</v>
      </c>
      <c r="O683" s="17">
        <v>0</v>
      </c>
      <c r="P683" s="17">
        <v>0.44334894589793999</v>
      </c>
      <c r="Q683" s="17">
        <v>0.27238756437265799</v>
      </c>
      <c r="R683" s="17">
        <v>0</v>
      </c>
      <c r="S683" s="17">
        <v>0</v>
      </c>
      <c r="T683" s="17">
        <v>0</v>
      </c>
      <c r="U683" s="17">
        <v>0</v>
      </c>
      <c r="V683" s="17">
        <v>7.1327955613051205E-2</v>
      </c>
      <c r="W683" s="17">
        <v>0.16007544836226201</v>
      </c>
      <c r="X683" s="17">
        <v>0</v>
      </c>
      <c r="Y683" s="17">
        <v>0</v>
      </c>
      <c r="Z683" s="17">
        <v>8.8072324846990308E-3</v>
      </c>
      <c r="AA683" s="17">
        <v>0</v>
      </c>
      <c r="AB683" s="17">
        <v>0</v>
      </c>
      <c r="AC683" s="17">
        <v>0</v>
      </c>
      <c r="AE683">
        <f t="array" ref="AE683">EXP(SUMPRODUCT(--B683:AC683,TRANSPOSE('Cost regression results'!$H$3:$H$30)))</f>
        <v>2453.8895879672673</v>
      </c>
    </row>
    <row r="684" spans="1:31" x14ac:dyDescent="0.3">
      <c r="A684">
        <v>683</v>
      </c>
      <c r="B684" s="17">
        <v>7.8657677013123797</v>
      </c>
      <c r="C684" s="17">
        <v>0</v>
      </c>
      <c r="D684" s="17">
        <v>0</v>
      </c>
      <c r="E684" s="17">
        <v>0.35783899373022998</v>
      </c>
      <c r="F684" s="17">
        <v>0.31827291442065397</v>
      </c>
      <c r="G684" s="17">
        <v>1.42952431853522</v>
      </c>
      <c r="H684" s="17">
        <v>0.25917766751677901</v>
      </c>
      <c r="I684" s="17">
        <v>-0.21707848944368999</v>
      </c>
      <c r="J684" s="17">
        <v>0.72994733739013795</v>
      </c>
      <c r="K684" s="17">
        <v>0.41193816268195999</v>
      </c>
      <c r="L684" s="17">
        <v>0.30368780297973003</v>
      </c>
      <c r="M684" s="17">
        <v>0</v>
      </c>
      <c r="N684" s="17">
        <v>0</v>
      </c>
      <c r="O684" s="17">
        <v>0</v>
      </c>
      <c r="P684" s="17">
        <v>0.354896814515264</v>
      </c>
      <c r="Q684" s="17">
        <v>0.23845327329809299</v>
      </c>
      <c r="R684" s="17">
        <v>0</v>
      </c>
      <c r="S684" s="17">
        <v>0</v>
      </c>
      <c r="T684" s="17">
        <v>0</v>
      </c>
      <c r="U684" s="17">
        <v>0</v>
      </c>
      <c r="V684" s="17">
        <v>6.9260448951940404E-2</v>
      </c>
      <c r="W684" s="17">
        <v>0.110572457382538</v>
      </c>
      <c r="X684" s="17">
        <v>0</v>
      </c>
      <c r="Y684" s="17">
        <v>0</v>
      </c>
      <c r="Z684" s="17">
        <v>6.2475677650044399E-3</v>
      </c>
      <c r="AA684" s="17">
        <v>0</v>
      </c>
      <c r="AB684" s="17">
        <v>0</v>
      </c>
      <c r="AC684" s="17">
        <v>0</v>
      </c>
      <c r="AE684">
        <f t="array" ref="AE684">EXP(SUMPRODUCT(--B684:AC684,TRANSPOSE('Cost regression results'!$H$3:$H$30)))</f>
        <v>2595.136522069587</v>
      </c>
    </row>
    <row r="685" spans="1:31" x14ac:dyDescent="0.3">
      <c r="A685">
        <v>684</v>
      </c>
      <c r="B685" s="17">
        <v>7.81758162329547</v>
      </c>
      <c r="C685" s="17">
        <v>0</v>
      </c>
      <c r="D685" s="17">
        <v>0</v>
      </c>
      <c r="E685" s="17">
        <v>0.31279358885608799</v>
      </c>
      <c r="F685" s="17">
        <v>0.27314415112368301</v>
      </c>
      <c r="G685" s="17">
        <v>1.41886840756247</v>
      </c>
      <c r="H685" s="17">
        <v>0.30615844890390598</v>
      </c>
      <c r="I685" s="17">
        <v>-0.217328679434108</v>
      </c>
      <c r="J685" s="17">
        <v>0.75979885884701504</v>
      </c>
      <c r="K685" s="17">
        <v>0.41696349577802699</v>
      </c>
      <c r="L685" s="17">
        <v>0.33371295399769402</v>
      </c>
      <c r="M685" s="17">
        <v>0</v>
      </c>
      <c r="N685" s="17">
        <v>0</v>
      </c>
      <c r="O685" s="17">
        <v>0</v>
      </c>
      <c r="P685" s="17">
        <v>0.57140890403482503</v>
      </c>
      <c r="Q685" s="17">
        <v>0.23278588266578601</v>
      </c>
      <c r="R685" s="17">
        <v>0</v>
      </c>
      <c r="S685" s="17">
        <v>0</v>
      </c>
      <c r="T685" s="17">
        <v>0</v>
      </c>
      <c r="U685" s="17">
        <v>0</v>
      </c>
      <c r="V685" s="17">
        <v>8.1837478517444898E-2</v>
      </c>
      <c r="W685" s="17">
        <v>0.20965113069389801</v>
      </c>
      <c r="X685" s="17">
        <v>0</v>
      </c>
      <c r="Y685" s="17">
        <v>0</v>
      </c>
      <c r="Z685" s="17">
        <v>7.6944909867881399E-3</v>
      </c>
      <c r="AA685" s="17">
        <v>0</v>
      </c>
      <c r="AB685" s="17">
        <v>0</v>
      </c>
      <c r="AC685" s="17">
        <v>0</v>
      </c>
      <c r="AE685">
        <f t="array" ref="AE685">EXP(SUMPRODUCT(--B685:AC685,TRANSPOSE('Cost regression results'!$H$3:$H$30)))</f>
        <v>2470.5485243549165</v>
      </c>
    </row>
    <row r="686" spans="1:31" x14ac:dyDescent="0.3">
      <c r="A686">
        <v>685</v>
      </c>
      <c r="B686" s="17">
        <v>7.8259095477086902</v>
      </c>
      <c r="C686" s="17">
        <v>0</v>
      </c>
      <c r="D686" s="17">
        <v>0</v>
      </c>
      <c r="E686" s="17">
        <v>0.399305697433738</v>
      </c>
      <c r="F686" s="17">
        <v>0.36676203349955</v>
      </c>
      <c r="G686" s="17">
        <v>1.33398962866272</v>
      </c>
      <c r="H686" s="17">
        <v>0.18846649037642099</v>
      </c>
      <c r="I686" s="17">
        <v>-0.243330612059795</v>
      </c>
      <c r="J686" s="17">
        <v>0.67278495724866805</v>
      </c>
      <c r="K686" s="17">
        <v>0.35612873527722499</v>
      </c>
      <c r="L686" s="17">
        <v>0.32851508646983701</v>
      </c>
      <c r="M686" s="17">
        <v>0</v>
      </c>
      <c r="N686" s="17">
        <v>0</v>
      </c>
      <c r="O686" s="17">
        <v>0</v>
      </c>
      <c r="P686" s="17">
        <v>0.33563309346889197</v>
      </c>
      <c r="Q686" s="17">
        <v>0.22410749278787501</v>
      </c>
      <c r="R686" s="17">
        <v>0</v>
      </c>
      <c r="S686" s="17">
        <v>0</v>
      </c>
      <c r="T686" s="17">
        <v>0</v>
      </c>
      <c r="U686" s="17">
        <v>0</v>
      </c>
      <c r="V686" s="17">
        <v>7.1404252342013599E-2</v>
      </c>
      <c r="W686" s="17">
        <v>0.27941007582119998</v>
      </c>
      <c r="X686" s="17">
        <v>0</v>
      </c>
      <c r="Y686" s="17">
        <v>0</v>
      </c>
      <c r="Z686" s="17">
        <v>6.9358525286727498E-3</v>
      </c>
      <c r="AA686" s="17">
        <v>0</v>
      </c>
      <c r="AB686" s="17">
        <v>0</v>
      </c>
      <c r="AC686" s="17">
        <v>0</v>
      </c>
      <c r="AE686">
        <f t="array" ref="AE686">EXP(SUMPRODUCT(--B686:AC686,TRANSPOSE('Cost regression results'!$H$3:$H$30)))</f>
        <v>2492.5322758472657</v>
      </c>
    </row>
    <row r="687" spans="1:31" x14ac:dyDescent="0.3">
      <c r="A687">
        <v>686</v>
      </c>
      <c r="B687" s="17">
        <v>7.8011673875108398</v>
      </c>
      <c r="C687" s="17">
        <v>0</v>
      </c>
      <c r="D687" s="17">
        <v>0</v>
      </c>
      <c r="E687" s="17">
        <v>0.39406701300762598</v>
      </c>
      <c r="F687" s="17">
        <v>0.36357911885838401</v>
      </c>
      <c r="G687" s="17">
        <v>1.28672702462746</v>
      </c>
      <c r="H687" s="17">
        <v>0.234885554213456</v>
      </c>
      <c r="I687" s="17">
        <v>-0.16753648231327301</v>
      </c>
      <c r="J687" s="17">
        <v>0.71923483088880102</v>
      </c>
      <c r="K687" s="17">
        <v>0.326453338615942</v>
      </c>
      <c r="L687" s="17">
        <v>0.34079490754918301</v>
      </c>
      <c r="M687" s="17">
        <v>0</v>
      </c>
      <c r="N687" s="17">
        <v>0</v>
      </c>
      <c r="O687" s="17">
        <v>0</v>
      </c>
      <c r="P687" s="17">
        <v>0.34673640776527798</v>
      </c>
      <c r="Q687" s="17">
        <v>0.25446645787618299</v>
      </c>
      <c r="R687" s="17">
        <v>0</v>
      </c>
      <c r="S687" s="17">
        <v>0</v>
      </c>
      <c r="T687" s="17">
        <v>0</v>
      </c>
      <c r="U687" s="17">
        <v>0</v>
      </c>
      <c r="V687" s="17">
        <v>0.10724169890535699</v>
      </c>
      <c r="W687" s="17">
        <v>0.296719539156173</v>
      </c>
      <c r="X687" s="17">
        <v>0</v>
      </c>
      <c r="Y687" s="17">
        <v>0</v>
      </c>
      <c r="Z687" s="17">
        <v>6.54563191294881E-3</v>
      </c>
      <c r="AA687" s="17">
        <v>0</v>
      </c>
      <c r="AB687" s="17">
        <v>0</v>
      </c>
      <c r="AC687" s="17">
        <v>0</v>
      </c>
      <c r="AE687">
        <f t="array" ref="AE687">EXP(SUMPRODUCT(--B687:AC687,TRANSPOSE('Cost regression results'!$H$3:$H$30)))</f>
        <v>2432.2826198926577</v>
      </c>
    </row>
    <row r="688" spans="1:31" x14ac:dyDescent="0.3">
      <c r="A688">
        <v>687</v>
      </c>
      <c r="B688" s="17">
        <v>7.8195805631489597</v>
      </c>
      <c r="C688" s="17">
        <v>0</v>
      </c>
      <c r="D688" s="17">
        <v>0</v>
      </c>
      <c r="E688" s="17">
        <v>0.42601483319537298</v>
      </c>
      <c r="F688" s="17">
        <v>0.44700475954131003</v>
      </c>
      <c r="G688" s="17">
        <v>1.3531108855329801</v>
      </c>
      <c r="H688" s="17">
        <v>0.21653577114060199</v>
      </c>
      <c r="I688" s="17">
        <v>-0.343221104765492</v>
      </c>
      <c r="J688" s="17">
        <v>0.68681423110555895</v>
      </c>
      <c r="K688" s="17">
        <v>0.37943007415359697</v>
      </c>
      <c r="L688" s="17">
        <v>0.27114703400858797</v>
      </c>
      <c r="M688" s="17">
        <v>0</v>
      </c>
      <c r="N688" s="17">
        <v>0</v>
      </c>
      <c r="O688" s="17">
        <v>0</v>
      </c>
      <c r="P688" s="17">
        <v>0.15372095105806799</v>
      </c>
      <c r="Q688" s="17">
        <v>0.21311607832180601</v>
      </c>
      <c r="R688" s="17">
        <v>0</v>
      </c>
      <c r="S688" s="17">
        <v>0</v>
      </c>
      <c r="T688" s="17">
        <v>0</v>
      </c>
      <c r="U688" s="17">
        <v>0</v>
      </c>
      <c r="V688" s="17">
        <v>0.122596881160837</v>
      </c>
      <c r="W688" s="17">
        <v>0.253183869018696</v>
      </c>
      <c r="X688" s="17">
        <v>0</v>
      </c>
      <c r="Y688" s="17">
        <v>0</v>
      </c>
      <c r="Z688" s="17">
        <v>7.1000370865499599E-3</v>
      </c>
      <c r="AA688" s="17">
        <v>0</v>
      </c>
      <c r="AB688" s="17">
        <v>0</v>
      </c>
      <c r="AC688" s="17">
        <v>0</v>
      </c>
      <c r="AE688">
        <f t="array" ref="AE688">EXP(SUMPRODUCT(--B688:AC688,TRANSPOSE('Cost regression results'!$H$3:$H$30)))</f>
        <v>2476.5222518489118</v>
      </c>
    </row>
    <row r="689" spans="1:31" x14ac:dyDescent="0.3">
      <c r="A689">
        <v>688</v>
      </c>
      <c r="B689" s="17">
        <v>7.8677960036749903</v>
      </c>
      <c r="C689" s="17">
        <v>0</v>
      </c>
      <c r="D689" s="17">
        <v>0</v>
      </c>
      <c r="E689" s="17">
        <v>0.39171759574304299</v>
      </c>
      <c r="F689" s="17">
        <v>0.30245080464274599</v>
      </c>
      <c r="G689" s="17">
        <v>1.2346616401407799</v>
      </c>
      <c r="H689" s="17">
        <v>0.26270013285725602</v>
      </c>
      <c r="I689" s="17">
        <v>-0.149584082784258</v>
      </c>
      <c r="J689" s="17">
        <v>0.653434776280714</v>
      </c>
      <c r="K689" s="17">
        <v>0.391658097453631</v>
      </c>
      <c r="L689" s="17">
        <v>0.41349690044118897</v>
      </c>
      <c r="M689" s="17">
        <v>0</v>
      </c>
      <c r="N689" s="17">
        <v>0</v>
      </c>
      <c r="O689" s="17">
        <v>0</v>
      </c>
      <c r="P689" s="17">
        <v>0.35037038899802297</v>
      </c>
      <c r="Q689" s="17">
        <v>0.24484156827565201</v>
      </c>
      <c r="R689" s="17">
        <v>0</v>
      </c>
      <c r="S689" s="17">
        <v>0</v>
      </c>
      <c r="T689" s="17">
        <v>0</v>
      </c>
      <c r="U689" s="17">
        <v>0</v>
      </c>
      <c r="V689" s="17">
        <v>8.7929503038643303E-2</v>
      </c>
      <c r="W689" s="17">
        <v>0.132441988057723</v>
      </c>
      <c r="X689" s="17">
        <v>0</v>
      </c>
      <c r="Y689" s="17">
        <v>0</v>
      </c>
      <c r="Z689" s="17">
        <v>6.6885650848186196E-3</v>
      </c>
      <c r="AA689" s="17">
        <v>0</v>
      </c>
      <c r="AB689" s="17">
        <v>0</v>
      </c>
      <c r="AC689" s="17">
        <v>0</v>
      </c>
      <c r="AE689">
        <f t="array" ref="AE689">EXP(SUMPRODUCT(--B689:AC689,TRANSPOSE('Cost regression results'!$H$3:$H$30)))</f>
        <v>2599.6029689929574</v>
      </c>
    </row>
    <row r="690" spans="1:31" x14ac:dyDescent="0.3">
      <c r="A690">
        <v>689</v>
      </c>
      <c r="B690" s="17">
        <v>7.8426708876487101</v>
      </c>
      <c r="C690" s="17">
        <v>0</v>
      </c>
      <c r="D690" s="17">
        <v>0</v>
      </c>
      <c r="E690" s="17">
        <v>0.287699406154653</v>
      </c>
      <c r="F690" s="17">
        <v>0.36170932531063998</v>
      </c>
      <c r="G690" s="17">
        <v>1.3802397167742999</v>
      </c>
      <c r="H690" s="17">
        <v>0.26933358736600999</v>
      </c>
      <c r="I690" s="17">
        <v>-0.246213530552162</v>
      </c>
      <c r="J690" s="17">
        <v>0.70696220939198195</v>
      </c>
      <c r="K690" s="17">
        <v>0.36975834604401597</v>
      </c>
      <c r="L690" s="17">
        <v>0.37410510174339001</v>
      </c>
      <c r="M690" s="17">
        <v>0</v>
      </c>
      <c r="N690" s="17">
        <v>0</v>
      </c>
      <c r="O690" s="17">
        <v>0</v>
      </c>
      <c r="P690" s="17">
        <v>0.44918297041681898</v>
      </c>
      <c r="Q690" s="17">
        <v>0.26710189837359699</v>
      </c>
      <c r="R690" s="17">
        <v>0</v>
      </c>
      <c r="S690" s="17">
        <v>0</v>
      </c>
      <c r="T690" s="17">
        <v>0</v>
      </c>
      <c r="U690" s="17">
        <v>0</v>
      </c>
      <c r="V690" s="17">
        <v>7.0532763928078904E-2</v>
      </c>
      <c r="W690" s="17">
        <v>0.22942120201112101</v>
      </c>
      <c r="X690" s="17">
        <v>0</v>
      </c>
      <c r="Y690" s="17">
        <v>0</v>
      </c>
      <c r="Z690" s="17">
        <v>7.1888474717261702E-3</v>
      </c>
      <c r="AA690" s="17">
        <v>0</v>
      </c>
      <c r="AB690" s="17">
        <v>0</v>
      </c>
      <c r="AC690" s="17">
        <v>0</v>
      </c>
      <c r="AE690">
        <f t="array" ref="AE690">EXP(SUMPRODUCT(--B690:AC690,TRANSPOSE('Cost regression results'!$H$3:$H$30)))</f>
        <v>2534.2137101951566</v>
      </c>
    </row>
    <row r="691" spans="1:31" x14ac:dyDescent="0.3">
      <c r="A691">
        <v>690</v>
      </c>
      <c r="B691" s="17">
        <v>7.8173662347689898</v>
      </c>
      <c r="C691" s="17">
        <v>0</v>
      </c>
      <c r="D691" s="17">
        <v>0</v>
      </c>
      <c r="E691" s="17">
        <v>0.363004791439272</v>
      </c>
      <c r="F691" s="17">
        <v>0.355222680585978</v>
      </c>
      <c r="G691" s="17">
        <v>1.29753236970396</v>
      </c>
      <c r="H691" s="17">
        <v>0.231764476950862</v>
      </c>
      <c r="I691" s="17">
        <v>-0.17641842003278499</v>
      </c>
      <c r="J691" s="17">
        <v>0.71722958783472002</v>
      </c>
      <c r="K691" s="17">
        <v>0.361798037836849</v>
      </c>
      <c r="L691" s="17">
        <v>0.30299008880154998</v>
      </c>
      <c r="M691" s="17">
        <v>0</v>
      </c>
      <c r="N691" s="17">
        <v>0</v>
      </c>
      <c r="O691" s="17">
        <v>0</v>
      </c>
      <c r="P691" s="17">
        <v>0.44112671664146003</v>
      </c>
      <c r="Q691" s="17">
        <v>0.24176297656822199</v>
      </c>
      <c r="R691" s="17">
        <v>0</v>
      </c>
      <c r="S691" s="17">
        <v>0</v>
      </c>
      <c r="T691" s="17">
        <v>0</v>
      </c>
      <c r="U691" s="17">
        <v>0</v>
      </c>
      <c r="V691" s="17">
        <v>8.8205028423764403E-2</v>
      </c>
      <c r="W691" s="17">
        <v>0.21351963491453299</v>
      </c>
      <c r="X691" s="17">
        <v>0</v>
      </c>
      <c r="Y691" s="17">
        <v>0</v>
      </c>
      <c r="Z691" s="17">
        <v>1.0477556112222199E-2</v>
      </c>
      <c r="AA691" s="17">
        <v>0</v>
      </c>
      <c r="AB691" s="17">
        <v>0</v>
      </c>
      <c r="AC691" s="17">
        <v>0</v>
      </c>
      <c r="AE691">
        <f t="array" ref="AE691">EXP(SUMPRODUCT(--B691:AC691,TRANSPOSE('Cost regression results'!$H$3:$H$30)))</f>
        <v>2465.2091863441788</v>
      </c>
    </row>
    <row r="692" spans="1:31" x14ac:dyDescent="0.3">
      <c r="A692">
        <v>691</v>
      </c>
      <c r="B692" s="17">
        <v>7.8487051486896604</v>
      </c>
      <c r="C692" s="17">
        <v>0</v>
      </c>
      <c r="D692" s="17">
        <v>0</v>
      </c>
      <c r="E692" s="17">
        <v>0.232033802979519</v>
      </c>
      <c r="F692" s="17">
        <v>0.279512357448992</v>
      </c>
      <c r="G692" s="17">
        <v>1.36521937348078</v>
      </c>
      <c r="H692" s="17">
        <v>0.24090763164974199</v>
      </c>
      <c r="I692" s="17">
        <v>-0.171187840471349</v>
      </c>
      <c r="J692" s="17">
        <v>0.71021387638226796</v>
      </c>
      <c r="K692" s="17">
        <v>0.354999230674447</v>
      </c>
      <c r="L692" s="17">
        <v>0.302529194967885</v>
      </c>
      <c r="M692" s="17">
        <v>0</v>
      </c>
      <c r="N692" s="17">
        <v>0</v>
      </c>
      <c r="O692" s="17">
        <v>0</v>
      </c>
      <c r="P692" s="17">
        <v>0.18699894640904</v>
      </c>
      <c r="Q692" s="17">
        <v>0.24280790856314699</v>
      </c>
      <c r="R692" s="17">
        <v>0</v>
      </c>
      <c r="S692" s="17">
        <v>0</v>
      </c>
      <c r="T692" s="17">
        <v>0</v>
      </c>
      <c r="U692" s="17">
        <v>0</v>
      </c>
      <c r="V692" s="17">
        <v>0.11553534767314901</v>
      </c>
      <c r="W692" s="17">
        <v>0.17899280103807</v>
      </c>
      <c r="X692" s="17">
        <v>0</v>
      </c>
      <c r="Y692" s="17">
        <v>0</v>
      </c>
      <c r="Z692" s="17">
        <v>7.6476934833549304E-3</v>
      </c>
      <c r="AA692" s="17">
        <v>0</v>
      </c>
      <c r="AB692" s="17">
        <v>0</v>
      </c>
      <c r="AC692" s="17">
        <v>0</v>
      </c>
      <c r="AE692">
        <f t="array" ref="AE692">EXP(SUMPRODUCT(--B692:AC692,TRANSPOSE('Cost regression results'!$H$3:$H$30)))</f>
        <v>2548.733283727865</v>
      </c>
    </row>
    <row r="693" spans="1:31" x14ac:dyDescent="0.3">
      <c r="A693">
        <v>692</v>
      </c>
      <c r="B693" s="17">
        <v>7.8049131355547097</v>
      </c>
      <c r="C693" s="17">
        <v>0</v>
      </c>
      <c r="D693" s="17">
        <v>0</v>
      </c>
      <c r="E693" s="17">
        <v>0.44096633685971898</v>
      </c>
      <c r="F693" s="17">
        <v>0.332431560999641</v>
      </c>
      <c r="G693" s="17">
        <v>1.4381683649753101</v>
      </c>
      <c r="H693" s="17">
        <v>0.24182014373737401</v>
      </c>
      <c r="I693" s="17">
        <v>-0.219752803274849</v>
      </c>
      <c r="J693" s="17">
        <v>0.82808472199852701</v>
      </c>
      <c r="K693" s="17">
        <v>0.29767370064651399</v>
      </c>
      <c r="L693" s="17">
        <v>0.31058010000291397</v>
      </c>
      <c r="M693" s="17">
        <v>0</v>
      </c>
      <c r="N693" s="17">
        <v>0</v>
      </c>
      <c r="O693" s="17">
        <v>0</v>
      </c>
      <c r="P693" s="17">
        <v>0.16125561741438699</v>
      </c>
      <c r="Q693" s="17">
        <v>0.27811567883391097</v>
      </c>
      <c r="R693" s="17">
        <v>0</v>
      </c>
      <c r="S693" s="17">
        <v>0</v>
      </c>
      <c r="T693" s="17">
        <v>0</v>
      </c>
      <c r="U693" s="17">
        <v>0</v>
      </c>
      <c r="V693" s="17">
        <v>9.3078582058620199E-2</v>
      </c>
      <c r="W693" s="17">
        <v>0.26703134180976701</v>
      </c>
      <c r="X693" s="17">
        <v>0</v>
      </c>
      <c r="Y693" s="17">
        <v>0</v>
      </c>
      <c r="Z693" s="17">
        <v>4.9739359181194603E-3</v>
      </c>
      <c r="AA693" s="17">
        <v>0</v>
      </c>
      <c r="AB693" s="17">
        <v>0</v>
      </c>
      <c r="AC693" s="17">
        <v>0</v>
      </c>
      <c r="AE693">
        <f t="array" ref="AE693">EXP(SUMPRODUCT(--B693:AC693,TRANSPOSE('Cost regression results'!$H$3:$H$30)))</f>
        <v>2444.0979088957088</v>
      </c>
    </row>
    <row r="694" spans="1:31" x14ac:dyDescent="0.3">
      <c r="A694">
        <v>693</v>
      </c>
      <c r="B694" s="17">
        <v>7.8093867929727701</v>
      </c>
      <c r="C694" s="17">
        <v>0</v>
      </c>
      <c r="D694" s="17">
        <v>0</v>
      </c>
      <c r="E694" s="17">
        <v>0.42558716370146998</v>
      </c>
      <c r="F694" s="17">
        <v>0.40207606963541598</v>
      </c>
      <c r="G694" s="17">
        <v>1.48064036176096</v>
      </c>
      <c r="H694" s="17">
        <v>0.28637973082423801</v>
      </c>
      <c r="I694" s="17">
        <v>-0.30285167266467</v>
      </c>
      <c r="J694" s="17">
        <v>0.75461069219464005</v>
      </c>
      <c r="K694" s="17">
        <v>0.414118707748304</v>
      </c>
      <c r="L694" s="17">
        <v>0.38962654549171799</v>
      </c>
      <c r="M694" s="17">
        <v>0</v>
      </c>
      <c r="N694" s="17">
        <v>0</v>
      </c>
      <c r="O694" s="17">
        <v>0</v>
      </c>
      <c r="P694" s="17">
        <v>0.496479834754605</v>
      </c>
      <c r="Q694" s="17">
        <v>0.25403733475104601</v>
      </c>
      <c r="R694" s="17">
        <v>0</v>
      </c>
      <c r="S694" s="17">
        <v>0</v>
      </c>
      <c r="T694" s="17">
        <v>0</v>
      </c>
      <c r="U694" s="17">
        <v>0</v>
      </c>
      <c r="V694" s="17">
        <v>0.12108343358950199</v>
      </c>
      <c r="W694" s="17">
        <v>0.181429173719898</v>
      </c>
      <c r="X694" s="17">
        <v>0</v>
      </c>
      <c r="Y694" s="17">
        <v>0</v>
      </c>
      <c r="Z694" s="17">
        <v>7.3772970711330401E-3</v>
      </c>
      <c r="AA694" s="17">
        <v>0</v>
      </c>
      <c r="AB694" s="17">
        <v>0</v>
      </c>
      <c r="AC694" s="17">
        <v>0</v>
      </c>
      <c r="AE694">
        <f t="array" ref="AE694">EXP(SUMPRODUCT(--B694:AC694,TRANSPOSE('Cost regression results'!$H$3:$H$30)))</f>
        <v>2450.9296609732305</v>
      </c>
    </row>
    <row r="695" spans="1:31" x14ac:dyDescent="0.3">
      <c r="A695">
        <v>694</v>
      </c>
      <c r="B695" s="17">
        <v>7.8354001881723701</v>
      </c>
      <c r="C695" s="17">
        <v>0</v>
      </c>
      <c r="D695" s="17">
        <v>0</v>
      </c>
      <c r="E695" s="17">
        <v>0.39869893482354102</v>
      </c>
      <c r="F695" s="17">
        <v>0.30019203141684903</v>
      </c>
      <c r="G695" s="17">
        <v>1.32595782347803</v>
      </c>
      <c r="H695" s="17">
        <v>0.23105187754027401</v>
      </c>
      <c r="I695" s="17">
        <v>-0.13808845583892601</v>
      </c>
      <c r="J695" s="17">
        <v>0.77303692775752197</v>
      </c>
      <c r="K695" s="17">
        <v>0.35805555121975002</v>
      </c>
      <c r="L695" s="17">
        <v>0.35567695739553901</v>
      </c>
      <c r="M695" s="17">
        <v>0</v>
      </c>
      <c r="N695" s="17">
        <v>0</v>
      </c>
      <c r="O695" s="17">
        <v>0</v>
      </c>
      <c r="P695" s="17">
        <v>6.4094742709974104E-2</v>
      </c>
      <c r="Q695" s="17">
        <v>0.237608386245451</v>
      </c>
      <c r="R695" s="17">
        <v>0</v>
      </c>
      <c r="S695" s="17">
        <v>0</v>
      </c>
      <c r="T695" s="17">
        <v>0</v>
      </c>
      <c r="U695" s="17">
        <v>0</v>
      </c>
      <c r="V695" s="17">
        <v>9.1202433538811703E-2</v>
      </c>
      <c r="W695" s="17">
        <v>0.16149018476409699</v>
      </c>
      <c r="X695" s="17">
        <v>0</v>
      </c>
      <c r="Y695" s="17">
        <v>0</v>
      </c>
      <c r="Z695" s="17">
        <v>6.4252198668832503E-3</v>
      </c>
      <c r="AA695" s="17">
        <v>0</v>
      </c>
      <c r="AB695" s="17">
        <v>0</v>
      </c>
      <c r="AC695" s="17">
        <v>0</v>
      </c>
      <c r="AE695">
        <f t="array" ref="AE695">EXP(SUMPRODUCT(--B695:AC695,TRANSPOSE('Cost regression results'!$H$3:$H$30)))</f>
        <v>2517.2002079528816</v>
      </c>
    </row>
    <row r="696" spans="1:31" x14ac:dyDescent="0.3">
      <c r="A696">
        <v>695</v>
      </c>
      <c r="B696" s="17">
        <v>7.8249006516407196</v>
      </c>
      <c r="C696" s="17">
        <v>0</v>
      </c>
      <c r="D696" s="17">
        <v>0</v>
      </c>
      <c r="E696" s="17">
        <v>0.465424993183082</v>
      </c>
      <c r="F696" s="17">
        <v>0.45754182150036099</v>
      </c>
      <c r="G696" s="17">
        <v>1.28148635025645</v>
      </c>
      <c r="H696" s="17">
        <v>0.181502326009605</v>
      </c>
      <c r="I696" s="17">
        <v>-0.255410382400236</v>
      </c>
      <c r="J696" s="17">
        <v>0.73989718526673198</v>
      </c>
      <c r="K696" s="17">
        <v>0.42982776833595698</v>
      </c>
      <c r="L696" s="17">
        <v>0.36749389529260001</v>
      </c>
      <c r="M696" s="17">
        <v>0</v>
      </c>
      <c r="N696" s="17">
        <v>0</v>
      </c>
      <c r="O696" s="17">
        <v>0</v>
      </c>
      <c r="P696" s="17">
        <v>0.30529397762444499</v>
      </c>
      <c r="Q696" s="17">
        <v>0.25177057420157301</v>
      </c>
      <c r="R696" s="17">
        <v>0</v>
      </c>
      <c r="S696" s="17">
        <v>0</v>
      </c>
      <c r="T696" s="17">
        <v>0</v>
      </c>
      <c r="U696" s="17">
        <v>0</v>
      </c>
      <c r="V696" s="17">
        <v>5.0457742177769903E-2</v>
      </c>
      <c r="W696" s="17">
        <v>0.195993543203275</v>
      </c>
      <c r="X696" s="17">
        <v>0</v>
      </c>
      <c r="Y696" s="17">
        <v>0</v>
      </c>
      <c r="Z696" s="17">
        <v>5.6181192276514198E-3</v>
      </c>
      <c r="AA696" s="17">
        <v>0</v>
      </c>
      <c r="AB696" s="17">
        <v>0</v>
      </c>
      <c r="AC696" s="17">
        <v>0</v>
      </c>
      <c r="AE696">
        <f t="array" ref="AE696">EXP(SUMPRODUCT(--B696:AC696,TRANSPOSE('Cost regression results'!$H$3:$H$30)))</f>
        <v>2492.3167241043921</v>
      </c>
    </row>
    <row r="697" spans="1:31" x14ac:dyDescent="0.3">
      <c r="A697">
        <v>696</v>
      </c>
      <c r="B697" s="17">
        <v>7.8451438801442199</v>
      </c>
      <c r="C697" s="17">
        <v>0</v>
      </c>
      <c r="D697" s="17">
        <v>0</v>
      </c>
      <c r="E697" s="17">
        <v>0.430513409173166</v>
      </c>
      <c r="F697" s="17">
        <v>0.360201463498592</v>
      </c>
      <c r="G697" s="17">
        <v>1.3211181186479499</v>
      </c>
      <c r="H697" s="17">
        <v>0.22843115987141499</v>
      </c>
      <c r="I697" s="17">
        <v>-0.236574221205201</v>
      </c>
      <c r="J697" s="17">
        <v>0.67393325578919805</v>
      </c>
      <c r="K697" s="17">
        <v>0.32445431104368</v>
      </c>
      <c r="L697" s="17">
        <v>0.34029031876947302</v>
      </c>
      <c r="M697" s="17">
        <v>0</v>
      </c>
      <c r="N697" s="17">
        <v>0</v>
      </c>
      <c r="O697" s="17">
        <v>0</v>
      </c>
      <c r="P697" s="17">
        <v>0.33642998632772297</v>
      </c>
      <c r="Q697" s="17">
        <v>0.241858586349918</v>
      </c>
      <c r="R697" s="17">
        <v>0</v>
      </c>
      <c r="S697" s="17">
        <v>0</v>
      </c>
      <c r="T697" s="17">
        <v>0</v>
      </c>
      <c r="U697" s="17">
        <v>0</v>
      </c>
      <c r="V697" s="17">
        <v>4.8810245749792598E-2</v>
      </c>
      <c r="W697" s="17">
        <v>0.220588128008011</v>
      </c>
      <c r="X697" s="17">
        <v>0</v>
      </c>
      <c r="Y697" s="17">
        <v>0</v>
      </c>
      <c r="Z697" s="17">
        <v>7.5235948812934798E-3</v>
      </c>
      <c r="AA697" s="17">
        <v>0</v>
      </c>
      <c r="AB697" s="17">
        <v>0</v>
      </c>
      <c r="AC697" s="17">
        <v>0</v>
      </c>
      <c r="AE697">
        <f t="array" ref="AE697">EXP(SUMPRODUCT(--B697:AC697,TRANSPOSE('Cost regression results'!$H$3:$H$30)))</f>
        <v>2539.8933316752723</v>
      </c>
    </row>
    <row r="698" spans="1:31" x14ac:dyDescent="0.3">
      <c r="A698">
        <v>697</v>
      </c>
      <c r="B698" s="17">
        <v>7.7959691712341996</v>
      </c>
      <c r="C698" s="17">
        <v>0</v>
      </c>
      <c r="D698" s="17">
        <v>0</v>
      </c>
      <c r="E698" s="17">
        <v>0.28408467814628802</v>
      </c>
      <c r="F698" s="17">
        <v>0.46599379591544998</v>
      </c>
      <c r="G698" s="17">
        <v>1.4055918551409301</v>
      </c>
      <c r="H698" s="17">
        <v>0.221063749214373</v>
      </c>
      <c r="I698" s="17">
        <v>-0.337716920167069</v>
      </c>
      <c r="J698" s="17">
        <v>0.71676489727445303</v>
      </c>
      <c r="K698" s="17">
        <v>0.38784977006274102</v>
      </c>
      <c r="L698" s="17">
        <v>0.30201066794173198</v>
      </c>
      <c r="M698" s="17">
        <v>0</v>
      </c>
      <c r="N698" s="17">
        <v>0</v>
      </c>
      <c r="O698" s="17">
        <v>0</v>
      </c>
      <c r="P698" s="17">
        <v>0.531623517649642</v>
      </c>
      <c r="Q698" s="17">
        <v>0.28752303007406899</v>
      </c>
      <c r="R698" s="17">
        <v>0</v>
      </c>
      <c r="S698" s="17">
        <v>0</v>
      </c>
      <c r="T698" s="17">
        <v>0</v>
      </c>
      <c r="U698" s="17">
        <v>0</v>
      </c>
      <c r="V698" s="17">
        <v>8.6913523906461301E-2</v>
      </c>
      <c r="W698" s="17">
        <v>0.205290192335737</v>
      </c>
      <c r="X698" s="17">
        <v>0</v>
      </c>
      <c r="Y698" s="17">
        <v>0</v>
      </c>
      <c r="Z698" s="17">
        <v>7.2721134567569597E-3</v>
      </c>
      <c r="AA698" s="17">
        <v>0</v>
      </c>
      <c r="AB698" s="17">
        <v>0</v>
      </c>
      <c r="AC698" s="17">
        <v>0</v>
      </c>
      <c r="AE698">
        <f t="array" ref="AE698">EXP(SUMPRODUCT(--B698:AC698,TRANSPOSE('Cost regression results'!$H$3:$H$30)))</f>
        <v>2418.4417137675032</v>
      </c>
    </row>
    <row r="699" spans="1:31" x14ac:dyDescent="0.3">
      <c r="A699">
        <v>698</v>
      </c>
      <c r="B699" s="17">
        <v>7.8250856112016098</v>
      </c>
      <c r="C699" s="17">
        <v>0</v>
      </c>
      <c r="D699" s="17">
        <v>0</v>
      </c>
      <c r="E699" s="17">
        <v>0.34741360166686303</v>
      </c>
      <c r="F699" s="17">
        <v>0.49626086466456099</v>
      </c>
      <c r="G699" s="17">
        <v>1.3421592115972101</v>
      </c>
      <c r="H699" s="17">
        <v>0.28687888898480701</v>
      </c>
      <c r="I699" s="17">
        <v>-0.36173225202720799</v>
      </c>
      <c r="J699" s="17">
        <v>0.72684545148160296</v>
      </c>
      <c r="K699" s="17">
        <v>0.37406534090268101</v>
      </c>
      <c r="L699" s="17">
        <v>0.30842870291046398</v>
      </c>
      <c r="M699" s="17">
        <v>0</v>
      </c>
      <c r="N699" s="17">
        <v>0</v>
      </c>
      <c r="O699" s="17">
        <v>0</v>
      </c>
      <c r="P699" s="17">
        <v>0.53180649776856204</v>
      </c>
      <c r="Q699" s="17">
        <v>0.242661419158099</v>
      </c>
      <c r="R699" s="17">
        <v>0</v>
      </c>
      <c r="S699" s="17">
        <v>0</v>
      </c>
      <c r="T699" s="17">
        <v>0</v>
      </c>
      <c r="U699" s="17">
        <v>0</v>
      </c>
      <c r="V699" s="17">
        <v>7.3605187705486005E-2</v>
      </c>
      <c r="W699" s="17">
        <v>0.179574267995847</v>
      </c>
      <c r="X699" s="17">
        <v>0</v>
      </c>
      <c r="Y699" s="17">
        <v>0</v>
      </c>
      <c r="Z699" s="17">
        <v>7.4476192922128702E-3</v>
      </c>
      <c r="AA699" s="17">
        <v>0</v>
      </c>
      <c r="AB699" s="17">
        <v>0</v>
      </c>
      <c r="AC699" s="17">
        <v>0</v>
      </c>
      <c r="AE699">
        <f t="array" ref="AE699">EXP(SUMPRODUCT(--B699:AC699,TRANSPOSE('Cost regression results'!$H$3:$H$30)))</f>
        <v>2489.5874118996808</v>
      </c>
    </row>
    <row r="700" spans="1:31" x14ac:dyDescent="0.3">
      <c r="A700">
        <v>699</v>
      </c>
      <c r="B700" s="17">
        <v>7.8141332190431001</v>
      </c>
      <c r="C700" s="17">
        <v>0</v>
      </c>
      <c r="D700" s="17">
        <v>0</v>
      </c>
      <c r="E700" s="17">
        <v>0.42777772558544602</v>
      </c>
      <c r="F700" s="17">
        <v>0.39163884500314899</v>
      </c>
      <c r="G700" s="17">
        <v>1.3720902006107201</v>
      </c>
      <c r="H700" s="17">
        <v>0.22999254638442301</v>
      </c>
      <c r="I700" s="17">
        <v>-0.29814281116339703</v>
      </c>
      <c r="J700" s="17">
        <v>0.73954373309972898</v>
      </c>
      <c r="K700" s="17">
        <v>0.41521248051524401</v>
      </c>
      <c r="L700" s="17">
        <v>0.31317685101669601</v>
      </c>
      <c r="M700" s="17">
        <v>0</v>
      </c>
      <c r="N700" s="17">
        <v>0</v>
      </c>
      <c r="O700" s="17">
        <v>0</v>
      </c>
      <c r="P700" s="17">
        <v>0.33188467002954197</v>
      </c>
      <c r="Q700" s="17">
        <v>0.248060096491243</v>
      </c>
      <c r="R700" s="17">
        <v>0</v>
      </c>
      <c r="S700" s="17">
        <v>0</v>
      </c>
      <c r="T700" s="17">
        <v>0</v>
      </c>
      <c r="U700" s="17">
        <v>0</v>
      </c>
      <c r="V700" s="17">
        <v>0.11606948387227101</v>
      </c>
      <c r="W700" s="17">
        <v>0.29220769086619103</v>
      </c>
      <c r="X700" s="17">
        <v>0</v>
      </c>
      <c r="Y700" s="17">
        <v>0</v>
      </c>
      <c r="Z700" s="17">
        <v>4.86470723974523E-3</v>
      </c>
      <c r="AA700" s="17">
        <v>0</v>
      </c>
      <c r="AB700" s="17">
        <v>0</v>
      </c>
      <c r="AC700" s="17">
        <v>0</v>
      </c>
      <c r="AE700">
        <f t="array" ref="AE700">EXP(SUMPRODUCT(--B700:AC700,TRANSPOSE('Cost regression results'!$H$3:$H$30)))</f>
        <v>2466.9255160935245</v>
      </c>
    </row>
    <row r="701" spans="1:31" x14ac:dyDescent="0.3">
      <c r="A701">
        <v>700</v>
      </c>
      <c r="B701" s="17">
        <v>7.8026072840900502</v>
      </c>
      <c r="C701" s="17">
        <v>0</v>
      </c>
      <c r="D701" s="17">
        <v>0</v>
      </c>
      <c r="E701" s="17">
        <v>0.34244632596253899</v>
      </c>
      <c r="F701" s="17">
        <v>0.24420244339330699</v>
      </c>
      <c r="G701" s="17">
        <v>1.3721347773514301</v>
      </c>
      <c r="H701" s="17">
        <v>0.263377568946986</v>
      </c>
      <c r="I701" s="17">
        <v>-0.112959919455351</v>
      </c>
      <c r="J701" s="17">
        <v>0.699616913871137</v>
      </c>
      <c r="K701" s="17">
        <v>0.456013323625795</v>
      </c>
      <c r="L701" s="17">
        <v>0.29109361265496703</v>
      </c>
      <c r="M701" s="17">
        <v>0</v>
      </c>
      <c r="N701" s="17">
        <v>0</v>
      </c>
      <c r="O701" s="17">
        <v>0</v>
      </c>
      <c r="P701" s="17">
        <v>0.31553577593666099</v>
      </c>
      <c r="Q701" s="17">
        <v>0.27362183570050402</v>
      </c>
      <c r="R701" s="17">
        <v>0</v>
      </c>
      <c r="S701" s="17">
        <v>0</v>
      </c>
      <c r="T701" s="17">
        <v>0</v>
      </c>
      <c r="U701" s="17">
        <v>0</v>
      </c>
      <c r="V701" s="17">
        <v>0.12981911449887201</v>
      </c>
      <c r="W701" s="17">
        <v>0.24005499596215299</v>
      </c>
      <c r="X701" s="17">
        <v>0</v>
      </c>
      <c r="Y701" s="17">
        <v>0</v>
      </c>
      <c r="Z701" s="17">
        <v>5.5326478019236203E-3</v>
      </c>
      <c r="AA701" s="17">
        <v>0</v>
      </c>
      <c r="AB701" s="17">
        <v>0</v>
      </c>
      <c r="AC701" s="17">
        <v>0</v>
      </c>
      <c r="AE701">
        <f t="array" ref="AE701">EXP(SUMPRODUCT(--B701:AC701,TRANSPOSE('Cost regression results'!$H$3:$H$30)))</f>
        <v>2437.5151802042296</v>
      </c>
    </row>
    <row r="702" spans="1:31" x14ac:dyDescent="0.3">
      <c r="A702">
        <v>701</v>
      </c>
      <c r="B702" s="17">
        <v>7.83665322492313</v>
      </c>
      <c r="C702" s="17">
        <v>0</v>
      </c>
      <c r="D702" s="17">
        <v>0</v>
      </c>
      <c r="E702" s="17">
        <v>0.32233949889817998</v>
      </c>
      <c r="F702" s="17">
        <v>0.33379872382799203</v>
      </c>
      <c r="G702" s="17">
        <v>1.3892130697257801</v>
      </c>
      <c r="H702" s="17">
        <v>0.208568691602114</v>
      </c>
      <c r="I702" s="17">
        <v>-0.213745026063595</v>
      </c>
      <c r="J702" s="17">
        <v>0.70738803764934199</v>
      </c>
      <c r="K702" s="17">
        <v>0.37987887607082499</v>
      </c>
      <c r="L702" s="17">
        <v>0.347520801080825</v>
      </c>
      <c r="M702" s="17">
        <v>0</v>
      </c>
      <c r="N702" s="17">
        <v>0</v>
      </c>
      <c r="O702" s="17">
        <v>0</v>
      </c>
      <c r="P702" s="17">
        <v>0.24232306458985001</v>
      </c>
      <c r="Q702" s="17">
        <v>0.25698764695826098</v>
      </c>
      <c r="R702" s="17">
        <v>0</v>
      </c>
      <c r="S702" s="17">
        <v>0</v>
      </c>
      <c r="T702" s="17">
        <v>0</v>
      </c>
      <c r="U702" s="17">
        <v>0</v>
      </c>
      <c r="V702" s="17">
        <v>9.1424860189708898E-2</v>
      </c>
      <c r="W702" s="17">
        <v>0.27027062238364702</v>
      </c>
      <c r="X702" s="17">
        <v>0</v>
      </c>
      <c r="Y702" s="17">
        <v>0</v>
      </c>
      <c r="Z702" s="17">
        <v>4.2070302304677201E-3</v>
      </c>
      <c r="AA702" s="17">
        <v>0</v>
      </c>
      <c r="AB702" s="17">
        <v>0</v>
      </c>
      <c r="AC702" s="17">
        <v>0</v>
      </c>
      <c r="AE702">
        <f t="array" ref="AE702">EXP(SUMPRODUCT(--B702:AC702,TRANSPOSE('Cost regression results'!$H$3:$H$30)))</f>
        <v>2524.2728089165066</v>
      </c>
    </row>
    <row r="703" spans="1:31" x14ac:dyDescent="0.3">
      <c r="A703">
        <v>702</v>
      </c>
      <c r="B703" s="17">
        <v>7.8419277883555498</v>
      </c>
      <c r="C703" s="17">
        <v>0</v>
      </c>
      <c r="D703" s="17">
        <v>0</v>
      </c>
      <c r="E703" s="17">
        <v>0.39809434694041901</v>
      </c>
      <c r="F703" s="17">
        <v>0.23981781241113501</v>
      </c>
      <c r="G703" s="17">
        <v>1.3081030545492101</v>
      </c>
      <c r="H703" s="17">
        <v>0.191762710420087</v>
      </c>
      <c r="I703" s="17">
        <v>-2.0454124630783499E-2</v>
      </c>
      <c r="J703" s="17">
        <v>0.73037790630677302</v>
      </c>
      <c r="K703" s="17">
        <v>0.43206861478379199</v>
      </c>
      <c r="L703" s="17">
        <v>0.39609914060304902</v>
      </c>
      <c r="M703" s="17">
        <v>0</v>
      </c>
      <c r="N703" s="17">
        <v>0</v>
      </c>
      <c r="O703" s="17">
        <v>0</v>
      </c>
      <c r="P703" s="17">
        <v>0.43601438135884002</v>
      </c>
      <c r="Q703" s="17">
        <v>0.300043487082858</v>
      </c>
      <c r="R703" s="17">
        <v>0</v>
      </c>
      <c r="S703" s="17">
        <v>0</v>
      </c>
      <c r="T703" s="17">
        <v>0</v>
      </c>
      <c r="U703" s="17">
        <v>0</v>
      </c>
      <c r="V703" s="17">
        <v>5.1158017834020401E-2</v>
      </c>
      <c r="W703" s="17">
        <v>0.172148520521759</v>
      </c>
      <c r="X703" s="17">
        <v>0</v>
      </c>
      <c r="Y703" s="17">
        <v>0</v>
      </c>
      <c r="Z703" s="17">
        <v>6.2120122214256602E-3</v>
      </c>
      <c r="AA703" s="17">
        <v>0</v>
      </c>
      <c r="AB703" s="17">
        <v>0</v>
      </c>
      <c r="AC703" s="17">
        <v>0</v>
      </c>
      <c r="AE703">
        <f t="array" ref="AE703">EXP(SUMPRODUCT(--B703:AC703,TRANSPOSE('Cost regression results'!$H$3:$H$30)))</f>
        <v>2534.0633987350111</v>
      </c>
    </row>
    <row r="704" spans="1:31" x14ac:dyDescent="0.3">
      <c r="A704">
        <v>703</v>
      </c>
      <c r="B704" s="17">
        <v>7.7823467669833999</v>
      </c>
      <c r="C704" s="17">
        <v>0</v>
      </c>
      <c r="D704" s="17">
        <v>0</v>
      </c>
      <c r="E704" s="17">
        <v>0.34971788214633998</v>
      </c>
      <c r="F704" s="17">
        <v>0.26510912143152299</v>
      </c>
      <c r="G704" s="17">
        <v>1.34633666190708</v>
      </c>
      <c r="H704" s="17">
        <v>0.27643435713009801</v>
      </c>
      <c r="I704" s="17">
        <v>-0.118844316098582</v>
      </c>
      <c r="J704" s="17">
        <v>0.72363530372862095</v>
      </c>
      <c r="K704" s="17">
        <v>0.29818396913072198</v>
      </c>
      <c r="L704" s="17">
        <v>0.34166923357081003</v>
      </c>
      <c r="M704" s="17">
        <v>0</v>
      </c>
      <c r="N704" s="17">
        <v>0</v>
      </c>
      <c r="O704" s="17">
        <v>0</v>
      </c>
      <c r="P704" s="17">
        <v>0.50709237373107996</v>
      </c>
      <c r="Q704" s="17">
        <v>0.27529727249785402</v>
      </c>
      <c r="R704" s="17">
        <v>0</v>
      </c>
      <c r="S704" s="17">
        <v>0</v>
      </c>
      <c r="T704" s="17">
        <v>0</v>
      </c>
      <c r="U704" s="17">
        <v>0</v>
      </c>
      <c r="V704" s="17">
        <v>0.11801650282998299</v>
      </c>
      <c r="W704" s="17">
        <v>0.33144363423777401</v>
      </c>
      <c r="X704" s="17">
        <v>0</v>
      </c>
      <c r="Y704" s="17">
        <v>0</v>
      </c>
      <c r="Z704" s="17">
        <v>8.2058075781913393E-3</v>
      </c>
      <c r="AA704" s="17">
        <v>0</v>
      </c>
      <c r="AB704" s="17">
        <v>0</v>
      </c>
      <c r="AC704" s="17">
        <v>0</v>
      </c>
      <c r="AE704">
        <f t="array" ref="AE704">EXP(SUMPRODUCT(--B704:AC704,TRANSPOSE('Cost regression results'!$H$3:$H$30)))</f>
        <v>2384.1613390674538</v>
      </c>
    </row>
    <row r="705" spans="1:31" x14ac:dyDescent="0.3">
      <c r="A705">
        <v>704</v>
      </c>
      <c r="B705" s="17">
        <v>7.8344690559733996</v>
      </c>
      <c r="C705" s="17">
        <v>0</v>
      </c>
      <c r="D705" s="17">
        <v>0</v>
      </c>
      <c r="E705" s="17">
        <v>0.39028056083804702</v>
      </c>
      <c r="F705" s="17">
        <v>0.39234898330318801</v>
      </c>
      <c r="G705" s="17">
        <v>1.2749669990286701</v>
      </c>
      <c r="H705" s="17">
        <v>0.153070068867287</v>
      </c>
      <c r="I705" s="17">
        <v>-0.14709036638543799</v>
      </c>
      <c r="J705" s="17">
        <v>0.694492303668514</v>
      </c>
      <c r="K705" s="17">
        <v>0.365388890015375</v>
      </c>
      <c r="L705" s="17">
        <v>0.32073570001094898</v>
      </c>
      <c r="M705" s="17">
        <v>0</v>
      </c>
      <c r="N705" s="17">
        <v>0</v>
      </c>
      <c r="O705" s="17">
        <v>0</v>
      </c>
      <c r="P705" s="17">
        <v>0.211228510815855</v>
      </c>
      <c r="Q705" s="17">
        <v>0.24675858896549499</v>
      </c>
      <c r="R705" s="17">
        <v>0</v>
      </c>
      <c r="S705" s="17">
        <v>0</v>
      </c>
      <c r="T705" s="17">
        <v>0</v>
      </c>
      <c r="U705" s="17">
        <v>0</v>
      </c>
      <c r="V705" s="17">
        <v>9.4015603855634206E-2</v>
      </c>
      <c r="W705" s="17">
        <v>0.138717670760172</v>
      </c>
      <c r="X705" s="17">
        <v>0</v>
      </c>
      <c r="Y705" s="17">
        <v>0</v>
      </c>
      <c r="Z705" s="17">
        <v>3.0107350118206001E-3</v>
      </c>
      <c r="AA705" s="17">
        <v>0</v>
      </c>
      <c r="AB705" s="17">
        <v>0</v>
      </c>
      <c r="AC705" s="17">
        <v>0</v>
      </c>
      <c r="AE705">
        <f t="array" ref="AE705">EXP(SUMPRODUCT(--B705:AC705,TRANSPOSE('Cost regression results'!$H$3:$H$30)))</f>
        <v>2520.8755016670793</v>
      </c>
    </row>
    <row r="706" spans="1:31" x14ac:dyDescent="0.3">
      <c r="A706">
        <v>705</v>
      </c>
      <c r="B706" s="17">
        <v>7.8922880807251801</v>
      </c>
      <c r="C706" s="17">
        <v>0</v>
      </c>
      <c r="D706" s="17">
        <v>0</v>
      </c>
      <c r="E706" s="17">
        <v>0.431912849957305</v>
      </c>
      <c r="F706" s="17">
        <v>0.24965279461183501</v>
      </c>
      <c r="G706" s="17">
        <v>1.2769751982861499</v>
      </c>
      <c r="H706" s="17">
        <v>0.20566728347407701</v>
      </c>
      <c r="I706" s="17">
        <v>-2.0265078910626701E-2</v>
      </c>
      <c r="J706" s="17">
        <v>0.64862161613566405</v>
      </c>
      <c r="K706" s="17">
        <v>0.40415332776447299</v>
      </c>
      <c r="L706" s="17">
        <v>0.346201384642712</v>
      </c>
      <c r="M706" s="17">
        <v>0</v>
      </c>
      <c r="N706" s="17">
        <v>0</v>
      </c>
      <c r="O706" s="17">
        <v>0</v>
      </c>
      <c r="P706" s="17">
        <v>0.44417186390073998</v>
      </c>
      <c r="Q706" s="17">
        <v>0.246989296962078</v>
      </c>
      <c r="R706" s="17">
        <v>0</v>
      </c>
      <c r="S706" s="17">
        <v>0</v>
      </c>
      <c r="T706" s="17">
        <v>0</v>
      </c>
      <c r="U706" s="17">
        <v>0</v>
      </c>
      <c r="V706" s="17">
        <v>3.01291062877816E-2</v>
      </c>
      <c r="W706" s="17">
        <v>0.207562614192453</v>
      </c>
      <c r="X706" s="17">
        <v>0</v>
      </c>
      <c r="Y706" s="17">
        <v>0</v>
      </c>
      <c r="Z706" s="17">
        <v>5.8063836236745599E-3</v>
      </c>
      <c r="AA706" s="17">
        <v>0</v>
      </c>
      <c r="AB706" s="17">
        <v>0</v>
      </c>
      <c r="AC706" s="17">
        <v>0</v>
      </c>
      <c r="AE706">
        <f t="array" ref="AE706">EXP(SUMPRODUCT(--B706:AC706,TRANSPOSE('Cost regression results'!$H$3:$H$30)))</f>
        <v>2665.7043875159006</v>
      </c>
    </row>
    <row r="707" spans="1:31" x14ac:dyDescent="0.3">
      <c r="A707">
        <v>706</v>
      </c>
      <c r="B707" s="17">
        <v>7.7980889182170401</v>
      </c>
      <c r="C707" s="17">
        <v>0</v>
      </c>
      <c r="D707" s="17">
        <v>0</v>
      </c>
      <c r="E707" s="17">
        <v>0.38353049910324499</v>
      </c>
      <c r="F707" s="17">
        <v>0.29703682903122303</v>
      </c>
      <c r="G707" s="17">
        <v>1.3203214850656499</v>
      </c>
      <c r="H707" s="17">
        <v>0.247003598024059</v>
      </c>
      <c r="I707" s="17">
        <v>-0.10723203613964701</v>
      </c>
      <c r="J707" s="17">
        <v>0.71953943024064804</v>
      </c>
      <c r="K707" s="17">
        <v>0.43656097762436502</v>
      </c>
      <c r="L707" s="17">
        <v>0.31961995907873297</v>
      </c>
      <c r="M707" s="17">
        <v>0</v>
      </c>
      <c r="N707" s="17">
        <v>0</v>
      </c>
      <c r="O707" s="17">
        <v>0</v>
      </c>
      <c r="P707" s="17">
        <v>0.18407106181414401</v>
      </c>
      <c r="Q707" s="17">
        <v>0.22675176890926299</v>
      </c>
      <c r="R707" s="17">
        <v>0</v>
      </c>
      <c r="S707" s="17">
        <v>0</v>
      </c>
      <c r="T707" s="17">
        <v>0</v>
      </c>
      <c r="U707" s="17">
        <v>0</v>
      </c>
      <c r="V707" s="17">
        <v>9.3010847009423706E-2</v>
      </c>
      <c r="W707" s="17">
        <v>0.258126114827891</v>
      </c>
      <c r="X707" s="17">
        <v>0</v>
      </c>
      <c r="Y707" s="17">
        <v>0</v>
      </c>
      <c r="Z707" s="17">
        <v>8.5354423063227804E-3</v>
      </c>
      <c r="AA707" s="17">
        <v>0</v>
      </c>
      <c r="AB707" s="17">
        <v>0</v>
      </c>
      <c r="AC707" s="17">
        <v>0</v>
      </c>
      <c r="AE707">
        <f t="array" ref="AE707">EXP(SUMPRODUCT(--B707:AC707,TRANSPOSE('Cost regression results'!$H$3:$H$30)))</f>
        <v>2421.431343601038</v>
      </c>
    </row>
    <row r="708" spans="1:31" x14ac:dyDescent="0.3">
      <c r="A708">
        <v>707</v>
      </c>
      <c r="B708" s="17">
        <v>7.8302984601448697</v>
      </c>
      <c r="C708" s="17">
        <v>0</v>
      </c>
      <c r="D708" s="17">
        <v>0</v>
      </c>
      <c r="E708" s="17">
        <v>0.41658715201445301</v>
      </c>
      <c r="F708" s="17">
        <v>0.34232010052079298</v>
      </c>
      <c r="G708" s="17">
        <v>1.3444196109288</v>
      </c>
      <c r="H708" s="17">
        <v>0.224374360845327</v>
      </c>
      <c r="I708" s="17">
        <v>-0.20598990407534701</v>
      </c>
      <c r="J708" s="17">
        <v>0.67493748381270102</v>
      </c>
      <c r="K708" s="17">
        <v>0.34060120965323198</v>
      </c>
      <c r="L708" s="17">
        <v>0.31501220502655602</v>
      </c>
      <c r="M708" s="17">
        <v>0</v>
      </c>
      <c r="N708" s="17">
        <v>0</v>
      </c>
      <c r="O708" s="17">
        <v>0</v>
      </c>
      <c r="P708" s="17">
        <v>0.60271062666134301</v>
      </c>
      <c r="Q708" s="17">
        <v>0.17878140669253301</v>
      </c>
      <c r="R708" s="17">
        <v>0</v>
      </c>
      <c r="S708" s="17">
        <v>0</v>
      </c>
      <c r="T708" s="17">
        <v>0</v>
      </c>
      <c r="U708" s="17">
        <v>0</v>
      </c>
      <c r="V708" s="17">
        <v>0.114855793130986</v>
      </c>
      <c r="W708" s="17">
        <v>0.36983615241252399</v>
      </c>
      <c r="X708" s="17">
        <v>0</v>
      </c>
      <c r="Y708" s="17">
        <v>0</v>
      </c>
      <c r="Z708" s="17">
        <v>4.7498227245617204E-3</v>
      </c>
      <c r="AA708" s="17">
        <v>0</v>
      </c>
      <c r="AB708" s="17">
        <v>0</v>
      </c>
      <c r="AC708" s="17">
        <v>0</v>
      </c>
      <c r="AE708">
        <f t="array" ref="AE708">EXP(SUMPRODUCT(--B708:AC708,TRANSPOSE('Cost regression results'!$H$3:$H$30)))</f>
        <v>2507.3296572732102</v>
      </c>
    </row>
    <row r="709" spans="1:31" x14ac:dyDescent="0.3">
      <c r="A709">
        <v>708</v>
      </c>
      <c r="B709" s="17">
        <v>7.8265525875970301</v>
      </c>
      <c r="C709" s="17">
        <v>0</v>
      </c>
      <c r="D709" s="17">
        <v>0</v>
      </c>
      <c r="E709" s="17">
        <v>0.32305189784735999</v>
      </c>
      <c r="F709" s="17">
        <v>0.18609702873550801</v>
      </c>
      <c r="G709" s="17">
        <v>1.5091051112949101</v>
      </c>
      <c r="H709" s="17">
        <v>0.323967783534368</v>
      </c>
      <c r="I709" s="17">
        <v>-0.140982253901002</v>
      </c>
      <c r="J709" s="17">
        <v>0.70654328545209499</v>
      </c>
      <c r="K709" s="17">
        <v>0.41368337293099999</v>
      </c>
      <c r="L709" s="17">
        <v>0.33079631033867801</v>
      </c>
      <c r="M709" s="17">
        <v>0</v>
      </c>
      <c r="N709" s="17">
        <v>0</v>
      </c>
      <c r="O709" s="17">
        <v>0</v>
      </c>
      <c r="P709" s="17">
        <v>0.34034230159937401</v>
      </c>
      <c r="Q709" s="17">
        <v>0.221570852378811</v>
      </c>
      <c r="R709" s="17">
        <v>0</v>
      </c>
      <c r="S709" s="17">
        <v>0</v>
      </c>
      <c r="T709" s="17">
        <v>0</v>
      </c>
      <c r="U709" s="17">
        <v>0</v>
      </c>
      <c r="V709" s="17">
        <v>0.11584986697949801</v>
      </c>
      <c r="W709" s="17">
        <v>0.24622094944287801</v>
      </c>
      <c r="X709" s="17">
        <v>0</v>
      </c>
      <c r="Y709" s="17">
        <v>0</v>
      </c>
      <c r="Z709" s="17">
        <v>6.1997232544147296E-3</v>
      </c>
      <c r="AA709" s="17">
        <v>0</v>
      </c>
      <c r="AB709" s="17">
        <v>0</v>
      </c>
      <c r="AC709" s="17">
        <v>0</v>
      </c>
      <c r="AE709">
        <f t="array" ref="AE709">EXP(SUMPRODUCT(--B709:AC709,TRANSPOSE('Cost regression results'!$H$3:$H$30)))</f>
        <v>2495.4211245038864</v>
      </c>
    </row>
    <row r="710" spans="1:31" x14ac:dyDescent="0.3">
      <c r="A710">
        <v>709</v>
      </c>
      <c r="B710" s="17">
        <v>7.8446348586834604</v>
      </c>
      <c r="C710" s="17">
        <v>0</v>
      </c>
      <c r="D710" s="17">
        <v>0</v>
      </c>
      <c r="E710" s="17">
        <v>0.36666079299974003</v>
      </c>
      <c r="F710" s="17">
        <v>0.33360756006238401</v>
      </c>
      <c r="G710" s="17">
        <v>1.29893188085906</v>
      </c>
      <c r="H710" s="17">
        <v>0.17239446768486999</v>
      </c>
      <c r="I710" s="17">
        <v>-0.11319551043345399</v>
      </c>
      <c r="J710" s="17">
        <v>0.74320895383344698</v>
      </c>
      <c r="K710" s="17">
        <v>0.36941510985878201</v>
      </c>
      <c r="L710" s="17">
        <v>0.38298740123597802</v>
      </c>
      <c r="M710" s="17">
        <v>0</v>
      </c>
      <c r="N710" s="17">
        <v>0</v>
      </c>
      <c r="O710" s="17">
        <v>0</v>
      </c>
      <c r="P710" s="17">
        <v>0.304621825144063</v>
      </c>
      <c r="Q710" s="17">
        <v>0.235371904545149</v>
      </c>
      <c r="R710" s="17">
        <v>0</v>
      </c>
      <c r="S710" s="17">
        <v>0</v>
      </c>
      <c r="T710" s="17">
        <v>0</v>
      </c>
      <c r="U710" s="17">
        <v>0</v>
      </c>
      <c r="V710" s="17">
        <v>7.2357155138217097E-2</v>
      </c>
      <c r="W710" s="17">
        <v>0.100438268134261</v>
      </c>
      <c r="X710" s="17">
        <v>0</v>
      </c>
      <c r="Y710" s="17">
        <v>0</v>
      </c>
      <c r="Z710" s="17">
        <v>9.0245915113552292E-3</v>
      </c>
      <c r="AA710" s="17">
        <v>0</v>
      </c>
      <c r="AB710" s="17">
        <v>0</v>
      </c>
      <c r="AC710" s="17">
        <v>0</v>
      </c>
      <c r="AE710">
        <f t="array" ref="AE710">EXP(SUMPRODUCT(--B710:AC710,TRANSPOSE('Cost regression results'!$H$3:$H$30)))</f>
        <v>2535.9348993530516</v>
      </c>
    </row>
    <row r="711" spans="1:31" x14ac:dyDescent="0.3">
      <c r="A711">
        <v>710</v>
      </c>
      <c r="B711" s="17">
        <v>7.8251662372571298</v>
      </c>
      <c r="C711" s="17">
        <v>0</v>
      </c>
      <c r="D711" s="17">
        <v>0</v>
      </c>
      <c r="E711" s="17">
        <v>0.28484983359928601</v>
      </c>
      <c r="F711" s="17">
        <v>0.34618435100593098</v>
      </c>
      <c r="G711" s="17">
        <v>1.41245498736089</v>
      </c>
      <c r="H711" s="17">
        <v>0.25551443816422598</v>
      </c>
      <c r="I711" s="17">
        <v>-0.24512735845366901</v>
      </c>
      <c r="J711" s="17">
        <v>0.74930173169829295</v>
      </c>
      <c r="K711" s="17">
        <v>0.396440229719415</v>
      </c>
      <c r="L711" s="17">
        <v>0.3741849957342</v>
      </c>
      <c r="M711" s="17">
        <v>0</v>
      </c>
      <c r="N711" s="17">
        <v>0</v>
      </c>
      <c r="O711" s="17">
        <v>0</v>
      </c>
      <c r="P711" s="17">
        <v>0.39529245277359198</v>
      </c>
      <c r="Q711" s="17">
        <v>0.29631773468260902</v>
      </c>
      <c r="R711" s="17">
        <v>0</v>
      </c>
      <c r="S711" s="17">
        <v>0</v>
      </c>
      <c r="T711" s="17">
        <v>0</v>
      </c>
      <c r="U711" s="17">
        <v>0</v>
      </c>
      <c r="V711" s="17">
        <v>9.13931887183453E-2</v>
      </c>
      <c r="W711" s="17">
        <v>0.197175569755727</v>
      </c>
      <c r="X711" s="17">
        <v>0</v>
      </c>
      <c r="Y711" s="17">
        <v>0</v>
      </c>
      <c r="Z711" s="17">
        <v>6.2446026191661898E-3</v>
      </c>
      <c r="AA711" s="17">
        <v>0</v>
      </c>
      <c r="AB711" s="17">
        <v>0</v>
      </c>
      <c r="AC711" s="17">
        <v>0</v>
      </c>
      <c r="AE711">
        <f t="array" ref="AE711">EXP(SUMPRODUCT(--B711:AC711,TRANSPOSE('Cost regression results'!$H$3:$H$30)))</f>
        <v>2491.8857083277771</v>
      </c>
    </row>
    <row r="712" spans="1:31" x14ac:dyDescent="0.3">
      <c r="A712">
        <v>711</v>
      </c>
      <c r="B712" s="17">
        <v>7.7988374962515401</v>
      </c>
      <c r="C712" s="17">
        <v>0</v>
      </c>
      <c r="D712" s="17">
        <v>0</v>
      </c>
      <c r="E712" s="17">
        <v>0.40553918978518799</v>
      </c>
      <c r="F712" s="17">
        <v>0.235933070035906</v>
      </c>
      <c r="G712" s="17">
        <v>1.34382917361767</v>
      </c>
      <c r="H712" s="17">
        <v>0.20982354788398899</v>
      </c>
      <c r="I712" s="17">
        <v>-0.12826433473414001</v>
      </c>
      <c r="J712" s="17">
        <v>0.73214763782103698</v>
      </c>
      <c r="K712" s="17">
        <v>0.350920665486808</v>
      </c>
      <c r="L712" s="17">
        <v>0.366992268655293</v>
      </c>
      <c r="M712" s="17">
        <v>0</v>
      </c>
      <c r="N712" s="17">
        <v>0</v>
      </c>
      <c r="O712" s="17">
        <v>0</v>
      </c>
      <c r="P712" s="17">
        <v>0.39612484562487799</v>
      </c>
      <c r="Q712" s="17">
        <v>0.225234946075243</v>
      </c>
      <c r="R712" s="17">
        <v>0</v>
      </c>
      <c r="S712" s="17">
        <v>0</v>
      </c>
      <c r="T712" s="17">
        <v>0</v>
      </c>
      <c r="U712" s="17">
        <v>0</v>
      </c>
      <c r="V712" s="17">
        <v>0.14397744947551999</v>
      </c>
      <c r="W712" s="17">
        <v>0.25707592833347598</v>
      </c>
      <c r="X712" s="17">
        <v>0</v>
      </c>
      <c r="Y712" s="17">
        <v>0</v>
      </c>
      <c r="Z712" s="17">
        <v>5.4780905956911602E-3</v>
      </c>
      <c r="AA712" s="17">
        <v>0</v>
      </c>
      <c r="AB712" s="17">
        <v>0</v>
      </c>
      <c r="AC712" s="17">
        <v>0</v>
      </c>
      <c r="AE712">
        <f t="array" ref="AE712">EXP(SUMPRODUCT(--B712:AC712,TRANSPOSE('Cost regression results'!$H$3:$H$30)))</f>
        <v>2428.4363038272513</v>
      </c>
    </row>
    <row r="713" spans="1:31" x14ac:dyDescent="0.3">
      <c r="A713">
        <v>712</v>
      </c>
      <c r="B713" s="17">
        <v>7.8475909094657696</v>
      </c>
      <c r="C713" s="17">
        <v>0</v>
      </c>
      <c r="D713" s="17">
        <v>0</v>
      </c>
      <c r="E713" s="17">
        <v>0.34072786132724903</v>
      </c>
      <c r="F713" s="17">
        <v>0.30453118796588102</v>
      </c>
      <c r="G713" s="17">
        <v>1.3722239070034701</v>
      </c>
      <c r="H713" s="17">
        <v>0.21835790168458299</v>
      </c>
      <c r="I713" s="17">
        <v>-0.109091725086642</v>
      </c>
      <c r="J713" s="17">
        <v>0.70389503202360704</v>
      </c>
      <c r="K713" s="17">
        <v>0.44639242583985</v>
      </c>
      <c r="L713" s="17">
        <v>0.36303704222559602</v>
      </c>
      <c r="M713" s="17">
        <v>0</v>
      </c>
      <c r="N713" s="17">
        <v>0</v>
      </c>
      <c r="O713" s="17">
        <v>0</v>
      </c>
      <c r="P713" s="17">
        <v>0.28163299508356598</v>
      </c>
      <c r="Q713" s="17">
        <v>0.21114524887396199</v>
      </c>
      <c r="R713" s="17">
        <v>0</v>
      </c>
      <c r="S713" s="17">
        <v>0</v>
      </c>
      <c r="T713" s="17">
        <v>0</v>
      </c>
      <c r="U713" s="17">
        <v>0</v>
      </c>
      <c r="V713" s="17">
        <v>6.8727841060196804E-2</v>
      </c>
      <c r="W713" s="17">
        <v>0.19898089841944</v>
      </c>
      <c r="X713" s="17">
        <v>0</v>
      </c>
      <c r="Y713" s="17">
        <v>0</v>
      </c>
      <c r="Z713" s="17">
        <v>6.4140540046179403E-3</v>
      </c>
      <c r="AA713" s="17">
        <v>0</v>
      </c>
      <c r="AB713" s="17">
        <v>0</v>
      </c>
      <c r="AC713" s="17">
        <v>0</v>
      </c>
      <c r="AE713">
        <f t="array" ref="AE713">EXP(SUMPRODUCT(--B713:AC713,TRANSPOSE('Cost regression results'!$H$3:$H$30)))</f>
        <v>2548.0944178141049</v>
      </c>
    </row>
    <row r="714" spans="1:31" x14ac:dyDescent="0.3">
      <c r="A714">
        <v>713</v>
      </c>
      <c r="B714" s="17">
        <v>7.8392914178587496</v>
      </c>
      <c r="C714" s="17">
        <v>0</v>
      </c>
      <c r="D714" s="17">
        <v>0</v>
      </c>
      <c r="E714" s="17">
        <v>0.39842634686508299</v>
      </c>
      <c r="F714" s="17">
        <v>0.39255495193748702</v>
      </c>
      <c r="G714" s="17">
        <v>1.35093015256326</v>
      </c>
      <c r="H714" s="17">
        <v>0.18242660101833599</v>
      </c>
      <c r="I714" s="17">
        <v>-0.23328432592331499</v>
      </c>
      <c r="J714" s="17">
        <v>0.73305989729333898</v>
      </c>
      <c r="K714" s="17">
        <v>0.33840203710800998</v>
      </c>
      <c r="L714" s="17">
        <v>0.34056768422639699</v>
      </c>
      <c r="M714" s="17">
        <v>0</v>
      </c>
      <c r="N714" s="17">
        <v>0</v>
      </c>
      <c r="O714" s="17">
        <v>0</v>
      </c>
      <c r="P714" s="17">
        <v>0.364959180431014</v>
      </c>
      <c r="Q714" s="17">
        <v>0.240320722834307</v>
      </c>
      <c r="R714" s="17">
        <v>0</v>
      </c>
      <c r="S714" s="17">
        <v>0</v>
      </c>
      <c r="T714" s="17">
        <v>0</v>
      </c>
      <c r="U714" s="17">
        <v>0</v>
      </c>
      <c r="V714" s="17">
        <v>7.8435680578423594E-2</v>
      </c>
      <c r="W714" s="17">
        <v>0.20871259718837301</v>
      </c>
      <c r="X714" s="17">
        <v>0</v>
      </c>
      <c r="Y714" s="17">
        <v>0</v>
      </c>
      <c r="Z714" s="17">
        <v>7.7591449671050904E-3</v>
      </c>
      <c r="AA714" s="17">
        <v>0</v>
      </c>
      <c r="AB714" s="17">
        <v>0</v>
      </c>
      <c r="AC714" s="17">
        <v>0</v>
      </c>
      <c r="AE714">
        <f t="array" ref="AE714">EXP(SUMPRODUCT(--B714:AC714,TRANSPOSE('Cost regression results'!$H$3:$H$30)))</f>
        <v>2524.6558020095836</v>
      </c>
    </row>
    <row r="715" spans="1:31" x14ac:dyDescent="0.3">
      <c r="A715">
        <v>714</v>
      </c>
      <c r="B715" s="17">
        <v>7.8154246915013497</v>
      </c>
      <c r="C715" s="17">
        <v>0</v>
      </c>
      <c r="D715" s="17">
        <v>0</v>
      </c>
      <c r="E715" s="17">
        <v>0.385864965526862</v>
      </c>
      <c r="F715" s="17">
        <v>0.40078920019980202</v>
      </c>
      <c r="G715" s="17">
        <v>1.3083077561476499</v>
      </c>
      <c r="H715" s="17">
        <v>0.24511839284443501</v>
      </c>
      <c r="I715" s="17">
        <v>-0.24176307020410701</v>
      </c>
      <c r="J715" s="17">
        <v>0.74987212885768295</v>
      </c>
      <c r="K715" s="17">
        <v>0.46873048092229702</v>
      </c>
      <c r="L715" s="17">
        <v>0.50270082545930805</v>
      </c>
      <c r="M715" s="17">
        <v>0</v>
      </c>
      <c r="N715" s="17">
        <v>0</v>
      </c>
      <c r="O715" s="17">
        <v>0</v>
      </c>
      <c r="P715" s="17">
        <v>0.25023202634111202</v>
      </c>
      <c r="Q715" s="17">
        <v>0.269229653929423</v>
      </c>
      <c r="R715" s="17">
        <v>0</v>
      </c>
      <c r="S715" s="17">
        <v>0</v>
      </c>
      <c r="T715" s="17">
        <v>0</v>
      </c>
      <c r="U715" s="17">
        <v>0</v>
      </c>
      <c r="V715" s="17">
        <v>0.106127320438301</v>
      </c>
      <c r="W715" s="17">
        <v>0.25321658062401298</v>
      </c>
      <c r="X715" s="17">
        <v>0</v>
      </c>
      <c r="Y715" s="17">
        <v>0</v>
      </c>
      <c r="Z715" s="17">
        <v>4.1222426104177597E-3</v>
      </c>
      <c r="AA715" s="17">
        <v>0</v>
      </c>
      <c r="AB715" s="17">
        <v>0</v>
      </c>
      <c r="AC715" s="17">
        <v>0</v>
      </c>
      <c r="AE715">
        <f t="array" ref="AE715">EXP(SUMPRODUCT(--B715:AC715,TRANSPOSE('Cost regression results'!$H$3:$H$30)))</f>
        <v>2471.3976546523181</v>
      </c>
    </row>
    <row r="716" spans="1:31" x14ac:dyDescent="0.3">
      <c r="A716">
        <v>715</v>
      </c>
      <c r="B716" s="17">
        <v>7.8528864923260997</v>
      </c>
      <c r="C716" s="17">
        <v>0</v>
      </c>
      <c r="D716" s="17">
        <v>0</v>
      </c>
      <c r="E716" s="17">
        <v>0.32233437888921801</v>
      </c>
      <c r="F716" s="17">
        <v>0.289748319316184</v>
      </c>
      <c r="G716" s="17">
        <v>1.39749147774316</v>
      </c>
      <c r="H716" s="17">
        <v>0.214369457538824</v>
      </c>
      <c r="I716" s="17">
        <v>-0.18202640849930801</v>
      </c>
      <c r="J716" s="17">
        <v>0.70666607375370105</v>
      </c>
      <c r="K716" s="17">
        <v>0.37823012850572502</v>
      </c>
      <c r="L716" s="17">
        <v>0.30435356375509198</v>
      </c>
      <c r="M716" s="17">
        <v>0</v>
      </c>
      <c r="N716" s="17">
        <v>0</v>
      </c>
      <c r="O716" s="17">
        <v>0</v>
      </c>
      <c r="P716" s="17">
        <v>0.40699487531954298</v>
      </c>
      <c r="Q716" s="17">
        <v>0.220201377255515</v>
      </c>
      <c r="R716" s="17">
        <v>0</v>
      </c>
      <c r="S716" s="17">
        <v>0</v>
      </c>
      <c r="T716" s="17">
        <v>0</v>
      </c>
      <c r="U716" s="17">
        <v>0</v>
      </c>
      <c r="V716" s="17">
        <v>4.3893808585403399E-2</v>
      </c>
      <c r="W716" s="17">
        <v>0.180240274843249</v>
      </c>
      <c r="X716" s="17">
        <v>0</v>
      </c>
      <c r="Y716" s="17">
        <v>0</v>
      </c>
      <c r="Z716" s="17">
        <v>6.5666109482550496E-3</v>
      </c>
      <c r="AA716" s="17">
        <v>0</v>
      </c>
      <c r="AB716" s="17">
        <v>0</v>
      </c>
      <c r="AC716" s="17">
        <v>0</v>
      </c>
      <c r="AE716">
        <f t="array" ref="AE716">EXP(SUMPRODUCT(--B716:AC716,TRANSPOSE('Cost regression results'!$H$3:$H$30)))</f>
        <v>2561.3503136003533</v>
      </c>
    </row>
    <row r="717" spans="1:31" x14ac:dyDescent="0.3">
      <c r="A717">
        <v>716</v>
      </c>
      <c r="B717" s="17">
        <v>7.8181237421213599</v>
      </c>
      <c r="C717" s="17">
        <v>0</v>
      </c>
      <c r="D717" s="17">
        <v>0</v>
      </c>
      <c r="E717" s="17">
        <v>0.43020866103195599</v>
      </c>
      <c r="F717" s="17">
        <v>0.30194180371777302</v>
      </c>
      <c r="G717" s="17">
        <v>1.24688325001718</v>
      </c>
      <c r="H717" s="17">
        <v>0.16528701813978999</v>
      </c>
      <c r="I717" s="17">
        <v>-0.123516654171729</v>
      </c>
      <c r="J717" s="17">
        <v>0.74660057318672601</v>
      </c>
      <c r="K717" s="17">
        <v>0.37872603560952101</v>
      </c>
      <c r="L717" s="17">
        <v>0.30846190071706098</v>
      </c>
      <c r="M717" s="17">
        <v>0</v>
      </c>
      <c r="N717" s="17">
        <v>0</v>
      </c>
      <c r="O717" s="17">
        <v>0</v>
      </c>
      <c r="P717" s="17">
        <v>0.42383132922005301</v>
      </c>
      <c r="Q717" s="17">
        <v>0.241951356633586</v>
      </c>
      <c r="R717" s="17">
        <v>0</v>
      </c>
      <c r="S717" s="17">
        <v>0</v>
      </c>
      <c r="T717" s="17">
        <v>0</v>
      </c>
      <c r="U717" s="17">
        <v>0</v>
      </c>
      <c r="V717" s="17">
        <v>8.4864935573292402E-2</v>
      </c>
      <c r="W717" s="17">
        <v>0.21909777930103999</v>
      </c>
      <c r="X717" s="17">
        <v>0</v>
      </c>
      <c r="Y717" s="17">
        <v>0</v>
      </c>
      <c r="Z717" s="17">
        <v>8.3994422228398993E-3</v>
      </c>
      <c r="AA717" s="17">
        <v>0</v>
      </c>
      <c r="AB717" s="17">
        <v>0</v>
      </c>
      <c r="AC717" s="17">
        <v>0</v>
      </c>
      <c r="AE717">
        <f t="array" ref="AE717">EXP(SUMPRODUCT(--B717:AC717,TRANSPOSE('Cost regression results'!$H$3:$H$30)))</f>
        <v>2470.6687267791417</v>
      </c>
    </row>
    <row r="718" spans="1:31" x14ac:dyDescent="0.3">
      <c r="A718">
        <v>717</v>
      </c>
      <c r="B718" s="17">
        <v>7.8390104129707696</v>
      </c>
      <c r="C718" s="17">
        <v>0</v>
      </c>
      <c r="D718" s="17">
        <v>0</v>
      </c>
      <c r="E718" s="17">
        <v>0.47206549119948998</v>
      </c>
      <c r="F718" s="17">
        <v>0.40633240527937398</v>
      </c>
      <c r="G718" s="17">
        <v>1.21273555854985</v>
      </c>
      <c r="H718" s="17">
        <v>0.26679808774369801</v>
      </c>
      <c r="I718" s="17">
        <v>-0.23329006328389901</v>
      </c>
      <c r="J718" s="17">
        <v>0.71451771257190999</v>
      </c>
      <c r="K718" s="17">
        <v>0.40393872692204902</v>
      </c>
      <c r="L718" s="17">
        <v>0.283879111390127</v>
      </c>
      <c r="M718" s="17">
        <v>0</v>
      </c>
      <c r="N718" s="17">
        <v>0</v>
      </c>
      <c r="O718" s="17">
        <v>0</v>
      </c>
      <c r="P718" s="17">
        <v>0.57640113936937198</v>
      </c>
      <c r="Q718" s="17">
        <v>0.29553821056636898</v>
      </c>
      <c r="R718" s="17">
        <v>0</v>
      </c>
      <c r="S718" s="17">
        <v>0</v>
      </c>
      <c r="T718" s="17">
        <v>0</v>
      </c>
      <c r="U718" s="17">
        <v>0</v>
      </c>
      <c r="V718" s="17">
        <v>9.49512287917995E-2</v>
      </c>
      <c r="W718" s="17">
        <v>0.16098595550879</v>
      </c>
      <c r="X718" s="17">
        <v>0</v>
      </c>
      <c r="Y718" s="17">
        <v>0</v>
      </c>
      <c r="Z718" s="17">
        <v>4.7413749723849803E-3</v>
      </c>
      <c r="AA718" s="17">
        <v>0</v>
      </c>
      <c r="AB718" s="17">
        <v>0</v>
      </c>
      <c r="AC718" s="17">
        <v>0</v>
      </c>
      <c r="AE718">
        <f t="array" ref="AE718">EXP(SUMPRODUCT(--B718:AC718,TRANSPOSE('Cost regression results'!$H$3:$H$30)))</f>
        <v>2529.2837793813887</v>
      </c>
    </row>
    <row r="719" spans="1:31" x14ac:dyDescent="0.3">
      <c r="A719">
        <v>718</v>
      </c>
      <c r="B719" s="17">
        <v>7.8588176668155096</v>
      </c>
      <c r="C719" s="17">
        <v>0</v>
      </c>
      <c r="D719" s="17">
        <v>0</v>
      </c>
      <c r="E719" s="17">
        <v>0.375482974402366</v>
      </c>
      <c r="F719" s="17">
        <v>0.37126635955932602</v>
      </c>
      <c r="G719" s="17">
        <v>1.29930145808389</v>
      </c>
      <c r="H719" s="17">
        <v>0.21733864010933601</v>
      </c>
      <c r="I719" s="17">
        <v>-0.21270691468990199</v>
      </c>
      <c r="J719" s="17">
        <v>0.74123568689720798</v>
      </c>
      <c r="K719" s="17">
        <v>0.41499905217852501</v>
      </c>
      <c r="L719" s="17">
        <v>0.42757936148619502</v>
      </c>
      <c r="M719" s="17">
        <v>0</v>
      </c>
      <c r="N719" s="17">
        <v>0</v>
      </c>
      <c r="O719" s="17">
        <v>0</v>
      </c>
      <c r="P719" s="17">
        <v>0.19990176513501501</v>
      </c>
      <c r="Q719" s="17">
        <v>0.214475403433143</v>
      </c>
      <c r="R719" s="17">
        <v>0</v>
      </c>
      <c r="S719" s="17">
        <v>0</v>
      </c>
      <c r="T719" s="17">
        <v>0</v>
      </c>
      <c r="U719" s="17">
        <v>0</v>
      </c>
      <c r="V719" s="17">
        <v>7.8067228063125799E-2</v>
      </c>
      <c r="W719" s="17">
        <v>0.191274309625699</v>
      </c>
      <c r="X719" s="17">
        <v>0</v>
      </c>
      <c r="Y719" s="17">
        <v>0</v>
      </c>
      <c r="Z719" s="17">
        <v>6.3034369479955899E-3</v>
      </c>
      <c r="AA719" s="17">
        <v>0</v>
      </c>
      <c r="AB719" s="17">
        <v>0</v>
      </c>
      <c r="AC719" s="17">
        <v>0</v>
      </c>
      <c r="AE719">
        <f t="array" ref="AE719">EXP(SUMPRODUCT(--B719:AC719,TRANSPOSE('Cost regression results'!$H$3:$H$30)))</f>
        <v>2577.0619783672296</v>
      </c>
    </row>
    <row r="720" spans="1:31" x14ac:dyDescent="0.3">
      <c r="A720">
        <v>719</v>
      </c>
      <c r="B720" s="17">
        <v>7.8601398567676499</v>
      </c>
      <c r="C720" s="17">
        <v>0</v>
      </c>
      <c r="D720" s="17">
        <v>0</v>
      </c>
      <c r="E720" s="17">
        <v>0.42169153297522899</v>
      </c>
      <c r="F720" s="17">
        <v>0.29626303612365701</v>
      </c>
      <c r="G720" s="17">
        <v>1.3768034781776499</v>
      </c>
      <c r="H720" s="17">
        <v>0.185642172779314</v>
      </c>
      <c r="I720" s="17">
        <v>-0.19145010294874301</v>
      </c>
      <c r="J720" s="17">
        <v>0.71735792965017597</v>
      </c>
      <c r="K720" s="17">
        <v>0.38573939847167199</v>
      </c>
      <c r="L720" s="17">
        <v>0.36753959946924403</v>
      </c>
      <c r="M720" s="17">
        <v>0</v>
      </c>
      <c r="N720" s="17">
        <v>0</v>
      </c>
      <c r="O720" s="17">
        <v>0</v>
      </c>
      <c r="P720" s="17">
        <v>0.17982272714606601</v>
      </c>
      <c r="Q720" s="17">
        <v>0.245933222185962</v>
      </c>
      <c r="R720" s="17">
        <v>0</v>
      </c>
      <c r="S720" s="17">
        <v>0</v>
      </c>
      <c r="T720" s="17">
        <v>0</v>
      </c>
      <c r="U720" s="17">
        <v>0</v>
      </c>
      <c r="V720" s="17">
        <v>6.2308440180648197E-2</v>
      </c>
      <c r="W720" s="17">
        <v>5.7818305047080402E-2</v>
      </c>
      <c r="X720" s="17">
        <v>0</v>
      </c>
      <c r="Y720" s="17">
        <v>0</v>
      </c>
      <c r="Z720" s="17">
        <v>6.3083184544887004E-3</v>
      </c>
      <c r="AA720" s="17">
        <v>0</v>
      </c>
      <c r="AB720" s="17">
        <v>0</v>
      </c>
      <c r="AC720" s="17">
        <v>0</v>
      </c>
      <c r="AE720">
        <f t="array" ref="AE720">EXP(SUMPRODUCT(--B720:AC720,TRANSPOSE('Cost regression results'!$H$3:$H$30)))</f>
        <v>2580.4627798092306</v>
      </c>
    </row>
    <row r="721" spans="1:31" x14ac:dyDescent="0.3">
      <c r="A721">
        <v>720</v>
      </c>
      <c r="B721" s="17">
        <v>7.8120747960068604</v>
      </c>
      <c r="C721" s="17">
        <v>0</v>
      </c>
      <c r="D721" s="17">
        <v>0</v>
      </c>
      <c r="E721" s="17">
        <v>0.45137614275840998</v>
      </c>
      <c r="F721" s="17">
        <v>0.33385320408195002</v>
      </c>
      <c r="G721" s="17">
        <v>1.4159270033364899</v>
      </c>
      <c r="H721" s="17">
        <v>0.27475320383236201</v>
      </c>
      <c r="I721" s="17">
        <v>-0.23308857917176501</v>
      </c>
      <c r="J721" s="17">
        <v>0.71908424435239005</v>
      </c>
      <c r="K721" s="17">
        <v>0.49885191954555202</v>
      </c>
      <c r="L721" s="17">
        <v>0.26535348670626102</v>
      </c>
      <c r="M721" s="17">
        <v>0</v>
      </c>
      <c r="N721" s="17">
        <v>0</v>
      </c>
      <c r="O721" s="17">
        <v>0</v>
      </c>
      <c r="P721" s="17">
        <v>0.44409837245485201</v>
      </c>
      <c r="Q721" s="17">
        <v>0.22198972099288</v>
      </c>
      <c r="R721" s="17">
        <v>0</v>
      </c>
      <c r="S721" s="17">
        <v>0</v>
      </c>
      <c r="T721" s="17">
        <v>0</v>
      </c>
      <c r="U721" s="17">
        <v>0</v>
      </c>
      <c r="V721" s="17">
        <v>0.101858940171127</v>
      </c>
      <c r="W721" s="17">
        <v>0.143502114998276</v>
      </c>
      <c r="X721" s="17">
        <v>0</v>
      </c>
      <c r="Y721" s="17">
        <v>0</v>
      </c>
      <c r="Z721" s="17">
        <v>8.2949010379486307E-3</v>
      </c>
      <c r="AA721" s="17">
        <v>0</v>
      </c>
      <c r="AB721" s="17">
        <v>0</v>
      </c>
      <c r="AC721" s="17">
        <v>0</v>
      </c>
      <c r="AE721">
        <f t="array" ref="AE721">EXP(SUMPRODUCT(--B721:AC721,TRANSPOSE('Cost regression results'!$H$3:$H$30)))</f>
        <v>2455.9486112262048</v>
      </c>
    </row>
    <row r="722" spans="1:31" x14ac:dyDescent="0.3">
      <c r="A722">
        <v>721</v>
      </c>
      <c r="B722" s="17">
        <v>7.8263869103359802</v>
      </c>
      <c r="C722" s="17">
        <v>0</v>
      </c>
      <c r="D722" s="17">
        <v>0</v>
      </c>
      <c r="E722" s="17">
        <v>0.33636364887542403</v>
      </c>
      <c r="F722" s="17">
        <v>0.44824925774806201</v>
      </c>
      <c r="G722" s="17">
        <v>1.47806939846797</v>
      </c>
      <c r="H722" s="17">
        <v>0.29546281061478402</v>
      </c>
      <c r="I722" s="17">
        <v>-0.36956177795434297</v>
      </c>
      <c r="J722" s="17">
        <v>0.68493195372923199</v>
      </c>
      <c r="K722" s="17">
        <v>0.34901800668641902</v>
      </c>
      <c r="L722" s="17">
        <v>0.32182040206995299</v>
      </c>
      <c r="M722" s="17">
        <v>0</v>
      </c>
      <c r="N722" s="17">
        <v>0</v>
      </c>
      <c r="O722" s="17">
        <v>0</v>
      </c>
      <c r="P722" s="17">
        <v>0.36009666200887802</v>
      </c>
      <c r="Q722" s="17">
        <v>0.28292180939644901</v>
      </c>
      <c r="R722" s="17">
        <v>0</v>
      </c>
      <c r="S722" s="17">
        <v>0</v>
      </c>
      <c r="T722" s="17">
        <v>0</v>
      </c>
      <c r="U722" s="17">
        <v>0</v>
      </c>
      <c r="V722" s="17">
        <v>7.4731370087221097E-2</v>
      </c>
      <c r="W722" s="17">
        <v>0.28482889146080898</v>
      </c>
      <c r="X722" s="17">
        <v>0</v>
      </c>
      <c r="Y722" s="17">
        <v>0</v>
      </c>
      <c r="Z722" s="17">
        <v>6.9600596957815897E-3</v>
      </c>
      <c r="AA722" s="17">
        <v>0</v>
      </c>
      <c r="AB722" s="17">
        <v>0</v>
      </c>
      <c r="AC722" s="17">
        <v>0</v>
      </c>
      <c r="AE722">
        <f t="array" ref="AE722">EXP(SUMPRODUCT(--B722:AC722,TRANSPOSE('Cost regression results'!$H$3:$H$30)))</f>
        <v>2493.680145830841</v>
      </c>
    </row>
    <row r="723" spans="1:31" x14ac:dyDescent="0.3">
      <c r="A723">
        <v>722</v>
      </c>
      <c r="B723" s="17">
        <v>7.8677226640968598</v>
      </c>
      <c r="C723" s="17">
        <v>0</v>
      </c>
      <c r="D723" s="17">
        <v>0</v>
      </c>
      <c r="E723" s="17">
        <v>0.40569722924009399</v>
      </c>
      <c r="F723" s="17">
        <v>0.20736741644442</v>
      </c>
      <c r="G723" s="17">
        <v>1.3077643068187299</v>
      </c>
      <c r="H723" s="17">
        <v>0.14918094148466701</v>
      </c>
      <c r="I723" s="17">
        <v>7.5882124838932996E-4</v>
      </c>
      <c r="J723" s="17">
        <v>0.74760991209749605</v>
      </c>
      <c r="K723" s="17">
        <v>0.37109906712872198</v>
      </c>
      <c r="L723" s="17">
        <v>0.242195610359658</v>
      </c>
      <c r="M723" s="17">
        <v>0</v>
      </c>
      <c r="N723" s="17">
        <v>0</v>
      </c>
      <c r="O723" s="17">
        <v>0</v>
      </c>
      <c r="P723" s="17">
        <v>0.198969547603212</v>
      </c>
      <c r="Q723" s="17">
        <v>0.23509200256791901</v>
      </c>
      <c r="R723" s="17">
        <v>0</v>
      </c>
      <c r="S723" s="17">
        <v>0</v>
      </c>
      <c r="T723" s="17">
        <v>0</v>
      </c>
      <c r="U723" s="17">
        <v>0</v>
      </c>
      <c r="V723" s="17">
        <v>5.58814222903882E-2</v>
      </c>
      <c r="W723" s="17">
        <v>0.21288010886490499</v>
      </c>
      <c r="X723" s="17">
        <v>0</v>
      </c>
      <c r="Y723" s="17">
        <v>0</v>
      </c>
      <c r="Z723" s="17">
        <v>5.39914614367376E-3</v>
      </c>
      <c r="AA723" s="17">
        <v>0</v>
      </c>
      <c r="AB723" s="17">
        <v>0</v>
      </c>
      <c r="AC723" s="17">
        <v>0</v>
      </c>
      <c r="AE723">
        <f t="array" ref="AE723">EXP(SUMPRODUCT(--B723:AC723,TRANSPOSE('Cost regression results'!$H$3:$H$30)))</f>
        <v>2601.7595933940552</v>
      </c>
    </row>
    <row r="724" spans="1:31" x14ac:dyDescent="0.3">
      <c r="A724">
        <v>723</v>
      </c>
      <c r="B724" s="17">
        <v>7.8450195266304501</v>
      </c>
      <c r="C724" s="17">
        <v>0</v>
      </c>
      <c r="D724" s="17">
        <v>0</v>
      </c>
      <c r="E724" s="17">
        <v>0.38057325362165301</v>
      </c>
      <c r="F724" s="17">
        <v>0.33695587604135802</v>
      </c>
      <c r="G724" s="17">
        <v>1.2029196291100701</v>
      </c>
      <c r="H724" s="17">
        <v>0.16491127447691101</v>
      </c>
      <c r="I724" s="17">
        <v>-0.101149538694751</v>
      </c>
      <c r="J724" s="17">
        <v>0.66237400705731497</v>
      </c>
      <c r="K724" s="17">
        <v>0.279834911929085</v>
      </c>
      <c r="L724" s="17">
        <v>0.33880251835348002</v>
      </c>
      <c r="M724" s="17">
        <v>0</v>
      </c>
      <c r="N724" s="17">
        <v>0</v>
      </c>
      <c r="O724" s="17">
        <v>0</v>
      </c>
      <c r="P724" s="17">
        <v>0.37552889492922498</v>
      </c>
      <c r="Q724" s="17">
        <v>0.191928581786459</v>
      </c>
      <c r="R724" s="17">
        <v>0</v>
      </c>
      <c r="S724" s="17">
        <v>0</v>
      </c>
      <c r="T724" s="17">
        <v>0</v>
      </c>
      <c r="U724" s="17">
        <v>0</v>
      </c>
      <c r="V724" s="17">
        <v>8.3817857303912904E-2</v>
      </c>
      <c r="W724" s="17">
        <v>0.31331876500776201</v>
      </c>
      <c r="X724" s="17">
        <v>0</v>
      </c>
      <c r="Y724" s="17">
        <v>0</v>
      </c>
      <c r="Z724" s="17">
        <v>5.9291690377555996E-3</v>
      </c>
      <c r="AA724" s="17">
        <v>0</v>
      </c>
      <c r="AB724" s="17">
        <v>0</v>
      </c>
      <c r="AC724" s="17">
        <v>0</v>
      </c>
      <c r="AE724">
        <f t="array" ref="AE724">EXP(SUMPRODUCT(--B724:AC724,TRANSPOSE('Cost regression results'!$H$3:$H$30)))</f>
        <v>2542.4135065907162</v>
      </c>
    </row>
    <row r="725" spans="1:31" x14ac:dyDescent="0.3">
      <c r="A725">
        <v>724</v>
      </c>
      <c r="B725" s="17">
        <v>7.8501943882241401</v>
      </c>
      <c r="C725" s="17">
        <v>0</v>
      </c>
      <c r="D725" s="17">
        <v>0</v>
      </c>
      <c r="E725" s="17">
        <v>0.41937402675055202</v>
      </c>
      <c r="F725" s="17">
        <v>0.30809620472081101</v>
      </c>
      <c r="G725" s="17">
        <v>1.3828935480898701</v>
      </c>
      <c r="H725" s="17">
        <v>0.24708591395038201</v>
      </c>
      <c r="I725" s="17">
        <v>-0.23664917378190101</v>
      </c>
      <c r="J725" s="17">
        <v>0.66258205544766302</v>
      </c>
      <c r="K725" s="17">
        <v>0.300170541088708</v>
      </c>
      <c r="L725" s="17">
        <v>0.34823655338336101</v>
      </c>
      <c r="M725" s="17">
        <v>0</v>
      </c>
      <c r="N725" s="17">
        <v>0</v>
      </c>
      <c r="O725" s="17">
        <v>0</v>
      </c>
      <c r="P725" s="17">
        <v>0.33651588635498098</v>
      </c>
      <c r="Q725" s="17">
        <v>0.203321948722576</v>
      </c>
      <c r="R725" s="17">
        <v>0</v>
      </c>
      <c r="S725" s="17">
        <v>0</v>
      </c>
      <c r="T725" s="17">
        <v>0</v>
      </c>
      <c r="U725" s="17">
        <v>0</v>
      </c>
      <c r="V725" s="17">
        <v>0.11033057862156</v>
      </c>
      <c r="W725" s="17">
        <v>0.28351706432911</v>
      </c>
      <c r="X725" s="17">
        <v>0</v>
      </c>
      <c r="Y725" s="17">
        <v>0</v>
      </c>
      <c r="Z725" s="17">
        <v>5.3112874520952497E-3</v>
      </c>
      <c r="AA725" s="17">
        <v>0</v>
      </c>
      <c r="AB725" s="17">
        <v>0</v>
      </c>
      <c r="AC725" s="17">
        <v>0</v>
      </c>
      <c r="AE725">
        <f t="array" ref="AE725">EXP(SUMPRODUCT(--B725:AC725,TRANSPOSE('Cost regression results'!$H$3:$H$30)))</f>
        <v>2556.70982692499</v>
      </c>
    </row>
    <row r="726" spans="1:31" x14ac:dyDescent="0.3">
      <c r="A726">
        <v>725</v>
      </c>
      <c r="B726" s="17">
        <v>7.7955006187996396</v>
      </c>
      <c r="C726" s="17">
        <v>0</v>
      </c>
      <c r="D726" s="17">
        <v>0</v>
      </c>
      <c r="E726" s="17">
        <v>0.28134167718448799</v>
      </c>
      <c r="F726" s="17">
        <v>0.34903030262161</v>
      </c>
      <c r="G726" s="17">
        <v>1.43594835904332</v>
      </c>
      <c r="H726" s="17">
        <v>0.28380603802033399</v>
      </c>
      <c r="I726" s="17">
        <v>-0.225255288073339</v>
      </c>
      <c r="J726" s="17">
        <v>0.69114866731897595</v>
      </c>
      <c r="K726" s="17">
        <v>0.35239772681536102</v>
      </c>
      <c r="L726" s="17">
        <v>0.38796603733791701</v>
      </c>
      <c r="M726" s="17">
        <v>0</v>
      </c>
      <c r="N726" s="17">
        <v>0</v>
      </c>
      <c r="O726" s="17">
        <v>0</v>
      </c>
      <c r="P726" s="17">
        <v>0.41031683854644302</v>
      </c>
      <c r="Q726" s="17">
        <v>0.27799456654458099</v>
      </c>
      <c r="R726" s="17">
        <v>0</v>
      </c>
      <c r="S726" s="17">
        <v>0</v>
      </c>
      <c r="T726" s="17">
        <v>0</v>
      </c>
      <c r="U726" s="17">
        <v>0</v>
      </c>
      <c r="V726" s="17">
        <v>0.12850961130226199</v>
      </c>
      <c r="W726" s="17">
        <v>0.214491986368054</v>
      </c>
      <c r="X726" s="17">
        <v>0</v>
      </c>
      <c r="Y726" s="17">
        <v>0</v>
      </c>
      <c r="Z726" s="17">
        <v>5.9677442067234097E-3</v>
      </c>
      <c r="AA726" s="17">
        <v>0</v>
      </c>
      <c r="AB726" s="17">
        <v>0</v>
      </c>
      <c r="AC726" s="17">
        <v>0</v>
      </c>
      <c r="AE726">
        <f t="array" ref="AE726">EXP(SUMPRODUCT(--B726:AC726,TRANSPOSE('Cost regression results'!$H$3:$H$30)))</f>
        <v>2419.51696467784</v>
      </c>
    </row>
    <row r="727" spans="1:31" x14ac:dyDescent="0.3">
      <c r="A727">
        <v>726</v>
      </c>
      <c r="B727" s="17">
        <v>7.8300577794321704</v>
      </c>
      <c r="C727" s="17">
        <v>0</v>
      </c>
      <c r="D727" s="17">
        <v>0</v>
      </c>
      <c r="E727" s="17">
        <v>0.30070819024895101</v>
      </c>
      <c r="F727" s="17">
        <v>0.37206111186405399</v>
      </c>
      <c r="G727" s="17">
        <v>1.33072687455673</v>
      </c>
      <c r="H727" s="17">
        <v>0.23732717882239701</v>
      </c>
      <c r="I727" s="17">
        <v>-0.18444543526118001</v>
      </c>
      <c r="J727" s="17">
        <v>0.74997246312378096</v>
      </c>
      <c r="K727" s="17">
        <v>0.30132932057907802</v>
      </c>
      <c r="L727" s="17">
        <v>0.19917074102853699</v>
      </c>
      <c r="M727" s="17">
        <v>0</v>
      </c>
      <c r="N727" s="17">
        <v>0</v>
      </c>
      <c r="O727" s="17">
        <v>0</v>
      </c>
      <c r="P727" s="17">
        <v>0.241258007043577</v>
      </c>
      <c r="Q727" s="17">
        <v>0.26071166998742901</v>
      </c>
      <c r="R727" s="17">
        <v>0</v>
      </c>
      <c r="S727" s="17">
        <v>0</v>
      </c>
      <c r="T727" s="17">
        <v>0</v>
      </c>
      <c r="U727" s="17">
        <v>0</v>
      </c>
      <c r="V727" s="17">
        <v>9.3826225453935597E-2</v>
      </c>
      <c r="W727" s="17">
        <v>0.29078749860376402</v>
      </c>
      <c r="X727" s="17">
        <v>0</v>
      </c>
      <c r="Y727" s="17">
        <v>0</v>
      </c>
      <c r="Z727" s="17">
        <v>7.9956616493758303E-3</v>
      </c>
      <c r="AA727" s="17">
        <v>0</v>
      </c>
      <c r="AB727" s="17">
        <v>0</v>
      </c>
      <c r="AC727" s="17">
        <v>0</v>
      </c>
      <c r="AE727">
        <f t="array" ref="AE727">EXP(SUMPRODUCT(--B727:AC727,TRANSPOSE('Cost regression results'!$H$3:$H$30)))</f>
        <v>2501.037228662452</v>
      </c>
    </row>
    <row r="728" spans="1:31" x14ac:dyDescent="0.3">
      <c r="A728">
        <v>727</v>
      </c>
      <c r="B728" s="17">
        <v>7.8479124280811501</v>
      </c>
      <c r="C728" s="17">
        <v>0</v>
      </c>
      <c r="D728" s="17">
        <v>0</v>
      </c>
      <c r="E728" s="17">
        <v>0.45730319010186199</v>
      </c>
      <c r="F728" s="17">
        <v>0.20385329534787899</v>
      </c>
      <c r="G728" s="17">
        <v>1.29267658679182</v>
      </c>
      <c r="H728" s="17">
        <v>0.18760637000123501</v>
      </c>
      <c r="I728" s="17">
        <v>7.7007662101656301E-3</v>
      </c>
      <c r="J728" s="17">
        <v>0.76868577522927595</v>
      </c>
      <c r="K728" s="17">
        <v>0.32644201163750303</v>
      </c>
      <c r="L728" s="17">
        <v>0.43183580463122101</v>
      </c>
      <c r="M728" s="17">
        <v>0</v>
      </c>
      <c r="N728" s="17">
        <v>0</v>
      </c>
      <c r="O728" s="17">
        <v>0</v>
      </c>
      <c r="P728" s="17">
        <v>0.26040407496978901</v>
      </c>
      <c r="Q728" s="17">
        <v>0.23547830603224201</v>
      </c>
      <c r="R728" s="17">
        <v>0</v>
      </c>
      <c r="S728" s="17">
        <v>0</v>
      </c>
      <c r="T728" s="17">
        <v>0</v>
      </c>
      <c r="U728" s="17">
        <v>0</v>
      </c>
      <c r="V728" s="17">
        <v>6.0107720558055501E-2</v>
      </c>
      <c r="W728" s="17">
        <v>0.28423886664729497</v>
      </c>
      <c r="X728" s="17">
        <v>0</v>
      </c>
      <c r="Y728" s="17">
        <v>0</v>
      </c>
      <c r="Z728" s="17">
        <v>4.8219392490053796E-3</v>
      </c>
      <c r="AA728" s="17">
        <v>0</v>
      </c>
      <c r="AB728" s="17">
        <v>0</v>
      </c>
      <c r="AC728" s="17">
        <v>0</v>
      </c>
      <c r="AE728">
        <f t="array" ref="AE728">EXP(SUMPRODUCT(--B728:AC728,TRANSPOSE('Cost regression results'!$H$3:$H$30)))</f>
        <v>2551.7561071698824</v>
      </c>
    </row>
    <row r="729" spans="1:31" x14ac:dyDescent="0.3">
      <c r="A729">
        <v>728</v>
      </c>
      <c r="B729" s="17">
        <v>7.85586727979359</v>
      </c>
      <c r="C729" s="17">
        <v>0</v>
      </c>
      <c r="D729" s="17">
        <v>0</v>
      </c>
      <c r="E729" s="17">
        <v>0.45368064653985202</v>
      </c>
      <c r="F729" s="17">
        <v>0.29956204234922201</v>
      </c>
      <c r="G729" s="17">
        <v>1.2606942249053601</v>
      </c>
      <c r="H729" s="17">
        <v>0.25915647047079399</v>
      </c>
      <c r="I729" s="17">
        <v>-9.4925834063115597E-2</v>
      </c>
      <c r="J729" s="17">
        <v>0.75704396308795197</v>
      </c>
      <c r="K729" s="17">
        <v>0.37470550428248001</v>
      </c>
      <c r="L729" s="17">
        <v>0.29136117965314901</v>
      </c>
      <c r="M729" s="17">
        <v>0</v>
      </c>
      <c r="N729" s="17">
        <v>0</v>
      </c>
      <c r="O729" s="17">
        <v>0</v>
      </c>
      <c r="P729" s="17">
        <v>0.17993349751127699</v>
      </c>
      <c r="Q729" s="17">
        <v>0.231827239075905</v>
      </c>
      <c r="R729" s="17">
        <v>0</v>
      </c>
      <c r="S729" s="17">
        <v>0</v>
      </c>
      <c r="T729" s="17">
        <v>0</v>
      </c>
      <c r="U729" s="17">
        <v>0</v>
      </c>
      <c r="V729" s="17">
        <v>9.6140482785526601E-2</v>
      </c>
      <c r="W729" s="17">
        <v>0.24446653204218699</v>
      </c>
      <c r="X729" s="17">
        <v>0</v>
      </c>
      <c r="Y729" s="17">
        <v>0</v>
      </c>
      <c r="Z729" s="17">
        <v>4.4875824739451604E-3</v>
      </c>
      <c r="AA729" s="17">
        <v>0</v>
      </c>
      <c r="AB729" s="17">
        <v>0</v>
      </c>
      <c r="AC729" s="17">
        <v>0</v>
      </c>
      <c r="AE729">
        <f t="array" ref="AE729">EXP(SUMPRODUCT(--B729:AC729,TRANSPOSE('Cost regression results'!$H$3:$H$30)))</f>
        <v>2572.7379784565501</v>
      </c>
    </row>
    <row r="730" spans="1:31" x14ac:dyDescent="0.3">
      <c r="A730">
        <v>729</v>
      </c>
      <c r="B730" s="17">
        <v>7.85085899640442</v>
      </c>
      <c r="C730" s="17">
        <v>0</v>
      </c>
      <c r="D730" s="17">
        <v>0</v>
      </c>
      <c r="E730" s="17">
        <v>0.35225032163527797</v>
      </c>
      <c r="F730" s="17">
        <v>0.30348649246564302</v>
      </c>
      <c r="G730" s="17">
        <v>1.3638310601152099</v>
      </c>
      <c r="H730" s="17">
        <v>0.16283361092118501</v>
      </c>
      <c r="I730" s="17">
        <v>-0.13060195526812499</v>
      </c>
      <c r="J730" s="17">
        <v>0.65640044753708904</v>
      </c>
      <c r="K730" s="17">
        <v>0.36711879797385299</v>
      </c>
      <c r="L730" s="17">
        <v>0.23254160537844801</v>
      </c>
      <c r="M730" s="17">
        <v>0</v>
      </c>
      <c r="N730" s="17">
        <v>0</v>
      </c>
      <c r="O730" s="17">
        <v>0</v>
      </c>
      <c r="P730" s="17">
        <v>0.26124943713481702</v>
      </c>
      <c r="Q730" s="17">
        <v>0.224129808531079</v>
      </c>
      <c r="R730" s="17">
        <v>0</v>
      </c>
      <c r="S730" s="17">
        <v>0</v>
      </c>
      <c r="T730" s="17">
        <v>0</v>
      </c>
      <c r="U730" s="17">
        <v>0</v>
      </c>
      <c r="V730" s="17">
        <v>8.4682828207483005E-2</v>
      </c>
      <c r="W730" s="17">
        <v>7.0922443769386195E-2</v>
      </c>
      <c r="X730" s="17">
        <v>0</v>
      </c>
      <c r="Y730" s="17">
        <v>0</v>
      </c>
      <c r="Z730" s="17">
        <v>8.2958395441830399E-3</v>
      </c>
      <c r="AA730" s="17">
        <v>0</v>
      </c>
      <c r="AB730" s="17">
        <v>0</v>
      </c>
      <c r="AC730" s="17">
        <v>0</v>
      </c>
      <c r="AE730">
        <f t="array" ref="AE730">EXP(SUMPRODUCT(--B730:AC730,TRANSPOSE('Cost regression results'!$H$3:$H$30)))</f>
        <v>2553.0701867183302</v>
      </c>
    </row>
    <row r="731" spans="1:31" x14ac:dyDescent="0.3">
      <c r="A731">
        <v>730</v>
      </c>
      <c r="B731" s="17">
        <v>7.8520751042188497</v>
      </c>
      <c r="C731" s="17">
        <v>0</v>
      </c>
      <c r="D731" s="17">
        <v>0</v>
      </c>
      <c r="E731" s="17">
        <v>0.40132297195182998</v>
      </c>
      <c r="F731" s="17">
        <v>0.21944308240851901</v>
      </c>
      <c r="G731" s="17">
        <v>1.25188427002659</v>
      </c>
      <c r="H731" s="17">
        <v>0.22249433655631301</v>
      </c>
      <c r="I731" s="17">
        <v>-0.10481334216370999</v>
      </c>
      <c r="J731" s="17">
        <v>0.659704495405812</v>
      </c>
      <c r="K731" s="17">
        <v>0.35500098891704801</v>
      </c>
      <c r="L731" s="17">
        <v>0.33961357837579897</v>
      </c>
      <c r="M731" s="17">
        <v>0</v>
      </c>
      <c r="N731" s="17">
        <v>0</v>
      </c>
      <c r="O731" s="17">
        <v>0</v>
      </c>
      <c r="P731" s="17">
        <v>0.21645801269077</v>
      </c>
      <c r="Q731" s="17">
        <v>0.23349269994927099</v>
      </c>
      <c r="R731" s="17">
        <v>0</v>
      </c>
      <c r="S731" s="17">
        <v>0</v>
      </c>
      <c r="T731" s="17">
        <v>0</v>
      </c>
      <c r="U731" s="17">
        <v>0</v>
      </c>
      <c r="V731" s="17">
        <v>6.9833378548209493E-2</v>
      </c>
      <c r="W731" s="17">
        <v>0.221947558351065</v>
      </c>
      <c r="X731" s="17">
        <v>0</v>
      </c>
      <c r="Y731" s="17">
        <v>0</v>
      </c>
      <c r="Z731" s="17">
        <v>5.04858940374026E-3</v>
      </c>
      <c r="AA731" s="17">
        <v>0</v>
      </c>
      <c r="AB731" s="17">
        <v>0</v>
      </c>
      <c r="AC731" s="17">
        <v>0</v>
      </c>
      <c r="AE731">
        <f t="array" ref="AE731">EXP(SUMPRODUCT(--B731:AC731,TRANSPOSE('Cost regression results'!$H$3:$H$30)))</f>
        <v>2561.9938747253354</v>
      </c>
    </row>
    <row r="732" spans="1:31" x14ac:dyDescent="0.3">
      <c r="A732">
        <v>731</v>
      </c>
      <c r="B732" s="17">
        <v>7.8421471165620904</v>
      </c>
      <c r="C732" s="17">
        <v>0</v>
      </c>
      <c r="D732" s="17">
        <v>0</v>
      </c>
      <c r="E732" s="17">
        <v>0.38268981668431601</v>
      </c>
      <c r="F732" s="17">
        <v>0.38722530549156903</v>
      </c>
      <c r="G732" s="17">
        <v>1.41032002439284</v>
      </c>
      <c r="H732" s="17">
        <v>0.28000849012360302</v>
      </c>
      <c r="I732" s="17">
        <v>-0.31541356063430698</v>
      </c>
      <c r="J732" s="17">
        <v>0.75129658952906897</v>
      </c>
      <c r="K732" s="17">
        <v>0.32926749475828698</v>
      </c>
      <c r="L732" s="17">
        <v>0.31082202619548399</v>
      </c>
      <c r="M732" s="17">
        <v>0</v>
      </c>
      <c r="N732" s="17">
        <v>0</v>
      </c>
      <c r="O732" s="17">
        <v>0</v>
      </c>
      <c r="P732" s="17">
        <v>0.25247386895162799</v>
      </c>
      <c r="Q732" s="17">
        <v>0.23280326241820701</v>
      </c>
      <c r="R732" s="17">
        <v>0</v>
      </c>
      <c r="S732" s="17">
        <v>0</v>
      </c>
      <c r="T732" s="17">
        <v>0</v>
      </c>
      <c r="U732" s="17">
        <v>0</v>
      </c>
      <c r="V732" s="17">
        <v>6.8272405297196498E-2</v>
      </c>
      <c r="W732" s="17">
        <v>0.11871657207884501</v>
      </c>
      <c r="X732" s="17">
        <v>0</v>
      </c>
      <c r="Y732" s="17">
        <v>0</v>
      </c>
      <c r="Z732" s="17">
        <v>7.6392240343112396E-3</v>
      </c>
      <c r="AA732" s="17">
        <v>0</v>
      </c>
      <c r="AB732" s="17">
        <v>0</v>
      </c>
      <c r="AC732" s="17">
        <v>0</v>
      </c>
      <c r="AE732">
        <f t="array" ref="AE732">EXP(SUMPRODUCT(--B732:AC732,TRANSPOSE('Cost regression results'!$H$3:$H$30)))</f>
        <v>2532.0883087721222</v>
      </c>
    </row>
    <row r="733" spans="1:31" x14ac:dyDescent="0.3">
      <c r="A733">
        <v>732</v>
      </c>
      <c r="B733" s="17">
        <v>7.8483753046205802</v>
      </c>
      <c r="C733" s="17">
        <v>0</v>
      </c>
      <c r="D733" s="17">
        <v>0</v>
      </c>
      <c r="E733" s="17">
        <v>0.37349269677029501</v>
      </c>
      <c r="F733" s="17">
        <v>0.19644348621833399</v>
      </c>
      <c r="G733" s="17">
        <v>1.2581947502508399</v>
      </c>
      <c r="H733" s="17">
        <v>0.21066224256961399</v>
      </c>
      <c r="I733" s="17">
        <v>2.5799847491373699E-2</v>
      </c>
      <c r="J733" s="17">
        <v>0.71111466513024602</v>
      </c>
      <c r="K733" s="17">
        <v>0.378841865365107</v>
      </c>
      <c r="L733" s="17">
        <v>0.31525656962015702</v>
      </c>
      <c r="M733" s="17">
        <v>0</v>
      </c>
      <c r="N733" s="17">
        <v>0</v>
      </c>
      <c r="O733" s="17">
        <v>0</v>
      </c>
      <c r="P733" s="17">
        <v>0.109559339848552</v>
      </c>
      <c r="Q733" s="17">
        <v>0.214302892747917</v>
      </c>
      <c r="R733" s="17">
        <v>0</v>
      </c>
      <c r="S733" s="17">
        <v>0</v>
      </c>
      <c r="T733" s="17">
        <v>0</v>
      </c>
      <c r="U733" s="17">
        <v>0</v>
      </c>
      <c r="V733" s="17">
        <v>8.9183838943207597E-2</v>
      </c>
      <c r="W733" s="17">
        <v>0.22045895654574801</v>
      </c>
      <c r="X733" s="17">
        <v>0</v>
      </c>
      <c r="Y733" s="17">
        <v>0</v>
      </c>
      <c r="Z733" s="17">
        <v>7.0656029449171097E-3</v>
      </c>
      <c r="AA733" s="17">
        <v>0</v>
      </c>
      <c r="AB733" s="17">
        <v>0</v>
      </c>
      <c r="AC733" s="17">
        <v>0</v>
      </c>
      <c r="AE733">
        <f t="array" ref="AE733">EXP(SUMPRODUCT(--B733:AC733,TRANSPOSE('Cost regression results'!$H$3:$H$30)))</f>
        <v>2548.9311223191303</v>
      </c>
    </row>
    <row r="734" spans="1:31" x14ac:dyDescent="0.3">
      <c r="A734">
        <v>733</v>
      </c>
      <c r="B734" s="17">
        <v>7.8118359087858904</v>
      </c>
      <c r="C734" s="17">
        <v>0</v>
      </c>
      <c r="D734" s="17">
        <v>0</v>
      </c>
      <c r="E734" s="17">
        <v>0.36493899234704502</v>
      </c>
      <c r="F734" s="17">
        <v>0.27105075955705799</v>
      </c>
      <c r="G734" s="17">
        <v>1.3857051538120899</v>
      </c>
      <c r="H734" s="17">
        <v>0.24210093877213901</v>
      </c>
      <c r="I734" s="17">
        <v>-0.16448968456447599</v>
      </c>
      <c r="J734" s="17">
        <v>0.63979294807806997</v>
      </c>
      <c r="K734" s="17">
        <v>0.44937245817124299</v>
      </c>
      <c r="L734" s="17">
        <v>0.30154227465211503</v>
      </c>
      <c r="M734" s="17">
        <v>0</v>
      </c>
      <c r="N734" s="17">
        <v>0</v>
      </c>
      <c r="O734" s="17">
        <v>0</v>
      </c>
      <c r="P734" s="17">
        <v>0.35897016689206002</v>
      </c>
      <c r="Q734" s="17">
        <v>0.286488947358366</v>
      </c>
      <c r="R734" s="17">
        <v>0</v>
      </c>
      <c r="S734" s="17">
        <v>0</v>
      </c>
      <c r="T734" s="17">
        <v>0</v>
      </c>
      <c r="U734" s="17">
        <v>0</v>
      </c>
      <c r="V734" s="17">
        <v>0.121820662932725</v>
      </c>
      <c r="W734" s="17">
        <v>0.34418403819268201</v>
      </c>
      <c r="X734" s="17">
        <v>0</v>
      </c>
      <c r="Y734" s="17">
        <v>0</v>
      </c>
      <c r="Z734" s="17">
        <v>9.5468225809885194E-3</v>
      </c>
      <c r="AA734" s="17">
        <v>0</v>
      </c>
      <c r="AB734" s="17">
        <v>0</v>
      </c>
      <c r="AC734" s="17">
        <v>0</v>
      </c>
      <c r="AE734">
        <f t="array" ref="AE734">EXP(SUMPRODUCT(--B734:AC734,TRANSPOSE('Cost regression results'!$H$3:$H$30)))</f>
        <v>2453.2111847220795</v>
      </c>
    </row>
    <row r="735" spans="1:31" x14ac:dyDescent="0.3">
      <c r="A735">
        <v>734</v>
      </c>
      <c r="B735" s="17">
        <v>7.86714731573589</v>
      </c>
      <c r="C735" s="17">
        <v>0</v>
      </c>
      <c r="D735" s="17">
        <v>0</v>
      </c>
      <c r="E735" s="17">
        <v>0.37795851489908799</v>
      </c>
      <c r="F735" s="17">
        <v>0.33967774861547001</v>
      </c>
      <c r="G735" s="17">
        <v>1.3942860798371199</v>
      </c>
      <c r="H735" s="17">
        <v>0.25681892252012201</v>
      </c>
      <c r="I735" s="17">
        <v>-0.20852878502502301</v>
      </c>
      <c r="J735" s="17">
        <v>0.633542286031614</v>
      </c>
      <c r="K735" s="17">
        <v>0.35490431202035999</v>
      </c>
      <c r="L735" s="17">
        <v>0.38847995515505201</v>
      </c>
      <c r="M735" s="17">
        <v>0</v>
      </c>
      <c r="N735" s="17">
        <v>0</v>
      </c>
      <c r="O735" s="17">
        <v>0</v>
      </c>
      <c r="P735" s="17">
        <v>0.41106022260625003</v>
      </c>
      <c r="Q735" s="17">
        <v>0.244335968700855</v>
      </c>
      <c r="R735" s="17">
        <v>0</v>
      </c>
      <c r="S735" s="17">
        <v>0</v>
      </c>
      <c r="T735" s="17">
        <v>0</v>
      </c>
      <c r="U735" s="17">
        <v>0</v>
      </c>
      <c r="V735" s="17">
        <v>6.1736331326386402E-2</v>
      </c>
      <c r="W735" s="17">
        <v>7.7154187837319796E-2</v>
      </c>
      <c r="X735" s="17">
        <v>0</v>
      </c>
      <c r="Y735" s="17">
        <v>0</v>
      </c>
      <c r="Z735" s="17">
        <v>5.4804479129787103E-3</v>
      </c>
      <c r="AA735" s="17">
        <v>0</v>
      </c>
      <c r="AB735" s="17">
        <v>0</v>
      </c>
      <c r="AC735" s="17">
        <v>0</v>
      </c>
      <c r="AE735">
        <f t="array" ref="AE735">EXP(SUMPRODUCT(--B735:AC735,TRANSPOSE('Cost regression results'!$H$3:$H$30)))</f>
        <v>2600.1151258355649</v>
      </c>
    </row>
    <row r="736" spans="1:31" x14ac:dyDescent="0.3">
      <c r="A736">
        <v>735</v>
      </c>
      <c r="B736" s="17">
        <v>7.8639999995184802</v>
      </c>
      <c r="C736" s="17">
        <v>0</v>
      </c>
      <c r="D736" s="17">
        <v>0</v>
      </c>
      <c r="E736" s="17">
        <v>0.39089769132553798</v>
      </c>
      <c r="F736" s="17">
        <v>0.39931107466833599</v>
      </c>
      <c r="G736" s="17">
        <v>1.3376361225251401</v>
      </c>
      <c r="H736" s="17">
        <v>0.198921575607138</v>
      </c>
      <c r="I736" s="17">
        <v>-0.17583471403683501</v>
      </c>
      <c r="J736" s="17">
        <v>0.77782065684998403</v>
      </c>
      <c r="K736" s="17">
        <v>0.34166507951264802</v>
      </c>
      <c r="L736" s="17">
        <v>0.29692200377167499</v>
      </c>
      <c r="M736" s="17">
        <v>0</v>
      </c>
      <c r="N736" s="17">
        <v>0</v>
      </c>
      <c r="O736" s="17">
        <v>0</v>
      </c>
      <c r="P736" s="17">
        <v>0.40484035775511401</v>
      </c>
      <c r="Q736" s="17">
        <v>0.21840184440281701</v>
      </c>
      <c r="R736" s="17">
        <v>0</v>
      </c>
      <c r="S736" s="17">
        <v>0</v>
      </c>
      <c r="T736" s="17">
        <v>0</v>
      </c>
      <c r="U736" s="17">
        <v>0</v>
      </c>
      <c r="V736" s="17">
        <v>9.2976090962485505E-2</v>
      </c>
      <c r="W736" s="17">
        <v>0.263205835374482</v>
      </c>
      <c r="X736" s="17">
        <v>0</v>
      </c>
      <c r="Y736" s="17">
        <v>0</v>
      </c>
      <c r="Z736" s="17">
        <v>6.5476769403424798E-3</v>
      </c>
      <c r="AA736" s="17">
        <v>0</v>
      </c>
      <c r="AB736" s="17">
        <v>0</v>
      </c>
      <c r="AC736" s="17">
        <v>0</v>
      </c>
      <c r="AE736">
        <f t="array" ref="AE736">EXP(SUMPRODUCT(--B736:AC736,TRANSPOSE('Cost regression results'!$H$3:$H$30)))</f>
        <v>2590.0089898192432</v>
      </c>
    </row>
    <row r="737" spans="1:31" x14ac:dyDescent="0.3">
      <c r="A737">
        <v>736</v>
      </c>
      <c r="B737" s="17">
        <v>7.7967796321729796</v>
      </c>
      <c r="C737" s="17">
        <v>0</v>
      </c>
      <c r="D737" s="17">
        <v>0</v>
      </c>
      <c r="E737" s="17">
        <v>0.46704604671738797</v>
      </c>
      <c r="F737" s="17">
        <v>0.38066725552101799</v>
      </c>
      <c r="G737" s="17">
        <v>1.4239919508602901</v>
      </c>
      <c r="H737" s="17">
        <v>0.261030378535689</v>
      </c>
      <c r="I737" s="17">
        <v>-0.25463384079061702</v>
      </c>
      <c r="J737" s="17">
        <v>0.685369862911542</v>
      </c>
      <c r="K737" s="17">
        <v>0.53975584618815797</v>
      </c>
      <c r="L737" s="17">
        <v>0.37053081080730599</v>
      </c>
      <c r="M737" s="17">
        <v>0</v>
      </c>
      <c r="N737" s="17">
        <v>0</v>
      </c>
      <c r="O737" s="17">
        <v>0</v>
      </c>
      <c r="P737" s="17">
        <v>0.35816621013580702</v>
      </c>
      <c r="Q737" s="17">
        <v>0.27610175415431099</v>
      </c>
      <c r="R737" s="17">
        <v>0</v>
      </c>
      <c r="S737" s="17">
        <v>0</v>
      </c>
      <c r="T737" s="17">
        <v>0</v>
      </c>
      <c r="U737" s="17">
        <v>0</v>
      </c>
      <c r="V737" s="17">
        <v>8.0107631847634295E-2</v>
      </c>
      <c r="W737" s="17">
        <v>0.19744903820658799</v>
      </c>
      <c r="X737" s="17">
        <v>0</v>
      </c>
      <c r="Y737" s="17">
        <v>0</v>
      </c>
      <c r="Z737" s="17">
        <v>7.5187047835876802E-3</v>
      </c>
      <c r="AA737" s="17">
        <v>0</v>
      </c>
      <c r="AB737" s="17">
        <v>0</v>
      </c>
      <c r="AC737" s="17">
        <v>0</v>
      </c>
      <c r="AE737">
        <f t="array" ref="AE737">EXP(SUMPRODUCT(--B737:AC737,TRANSPOSE('Cost regression results'!$H$3:$H$30)))</f>
        <v>2419.9848016581668</v>
      </c>
    </row>
    <row r="738" spans="1:31" x14ac:dyDescent="0.3">
      <c r="A738">
        <v>737</v>
      </c>
      <c r="B738" s="17">
        <v>7.8617822748839297</v>
      </c>
      <c r="C738" s="17">
        <v>0</v>
      </c>
      <c r="D738" s="17">
        <v>0</v>
      </c>
      <c r="E738" s="17">
        <v>0.36341283237842997</v>
      </c>
      <c r="F738" s="17">
        <v>0.25571182191734598</v>
      </c>
      <c r="G738" s="17">
        <v>1.43858010827007</v>
      </c>
      <c r="H738" s="17">
        <v>0.23029039777966401</v>
      </c>
      <c r="I738" s="17">
        <v>-0.16304246953474799</v>
      </c>
      <c r="J738" s="17">
        <v>0.72410091065547599</v>
      </c>
      <c r="K738" s="17">
        <v>0.378138264965097</v>
      </c>
      <c r="L738" s="17">
        <v>0.36100450824055402</v>
      </c>
      <c r="M738" s="17">
        <v>0</v>
      </c>
      <c r="N738" s="17">
        <v>0</v>
      </c>
      <c r="O738" s="17">
        <v>0</v>
      </c>
      <c r="P738" s="17">
        <v>0.39778191819702002</v>
      </c>
      <c r="Q738" s="17">
        <v>0.25400595322026298</v>
      </c>
      <c r="R738" s="17">
        <v>0</v>
      </c>
      <c r="S738" s="17">
        <v>0</v>
      </c>
      <c r="T738" s="17">
        <v>0</v>
      </c>
      <c r="U738" s="17">
        <v>0</v>
      </c>
      <c r="V738" s="17">
        <v>4.6795359769469601E-2</v>
      </c>
      <c r="W738" s="17">
        <v>0.16473074378834099</v>
      </c>
      <c r="X738" s="17">
        <v>0</v>
      </c>
      <c r="Y738" s="17">
        <v>0</v>
      </c>
      <c r="Z738" s="17">
        <v>1.0091662695242601E-2</v>
      </c>
      <c r="AA738" s="17">
        <v>0</v>
      </c>
      <c r="AB738" s="17">
        <v>0</v>
      </c>
      <c r="AC738" s="17">
        <v>0</v>
      </c>
      <c r="AE738">
        <f t="array" ref="AE738">EXP(SUMPRODUCT(--B738:AC738,TRANSPOSE('Cost regression results'!$H$3:$H$30)))</f>
        <v>2577.868338452342</v>
      </c>
    </row>
    <row r="739" spans="1:31" x14ac:dyDescent="0.3">
      <c r="A739">
        <v>738</v>
      </c>
      <c r="B739" s="17">
        <v>7.8328767102282004</v>
      </c>
      <c r="C739" s="17">
        <v>0</v>
      </c>
      <c r="D739" s="17">
        <v>0</v>
      </c>
      <c r="E739" s="17">
        <v>0.442760549705078</v>
      </c>
      <c r="F739" s="17">
        <v>0.31340001107710802</v>
      </c>
      <c r="G739" s="17">
        <v>1.3798853244210301</v>
      </c>
      <c r="H739" s="17">
        <v>0.21203338597444699</v>
      </c>
      <c r="I739" s="17">
        <v>-0.16610771606226701</v>
      </c>
      <c r="J739" s="17">
        <v>0.71421114801391705</v>
      </c>
      <c r="K739" s="17">
        <v>0.36184220215738</v>
      </c>
      <c r="L739" s="17">
        <v>0.278595411431801</v>
      </c>
      <c r="M739" s="17">
        <v>0</v>
      </c>
      <c r="N739" s="17">
        <v>0</v>
      </c>
      <c r="O739" s="17">
        <v>0</v>
      </c>
      <c r="P739" s="17">
        <v>0.206106944400054</v>
      </c>
      <c r="Q739" s="17">
        <v>0.19873629274987001</v>
      </c>
      <c r="R739" s="17">
        <v>0</v>
      </c>
      <c r="S739" s="17">
        <v>0</v>
      </c>
      <c r="T739" s="17">
        <v>0</v>
      </c>
      <c r="U739" s="17">
        <v>0</v>
      </c>
      <c r="V739" s="17">
        <v>0.106160807608727</v>
      </c>
      <c r="W739" s="17">
        <v>0.23778469084291701</v>
      </c>
      <c r="X739" s="17">
        <v>0</v>
      </c>
      <c r="Y739" s="17">
        <v>0</v>
      </c>
      <c r="Z739" s="17">
        <v>4.2615817420223997E-3</v>
      </c>
      <c r="AA739" s="17">
        <v>0</v>
      </c>
      <c r="AB739" s="17">
        <v>0</v>
      </c>
      <c r="AC739" s="17">
        <v>0</v>
      </c>
      <c r="AE739">
        <f t="array" ref="AE739">EXP(SUMPRODUCT(--B739:AC739,TRANSPOSE('Cost regression results'!$H$3:$H$30)))</f>
        <v>2514.661806735031</v>
      </c>
    </row>
    <row r="740" spans="1:31" x14ac:dyDescent="0.3">
      <c r="A740">
        <v>739</v>
      </c>
      <c r="B740" s="17">
        <v>7.8741248336794802</v>
      </c>
      <c r="C740" s="17">
        <v>0</v>
      </c>
      <c r="D740" s="17">
        <v>0</v>
      </c>
      <c r="E740" s="17">
        <v>0.32313350714719802</v>
      </c>
      <c r="F740" s="17">
        <v>0.27214245003368698</v>
      </c>
      <c r="G740" s="17">
        <v>1.3129366000092499</v>
      </c>
      <c r="H740" s="17">
        <v>0.148441533699952</v>
      </c>
      <c r="I740" s="17">
        <v>-9.0983621047041593E-2</v>
      </c>
      <c r="J740" s="17">
        <v>0.69600029526928597</v>
      </c>
      <c r="K740" s="17">
        <v>0.35580387015262399</v>
      </c>
      <c r="L740" s="17">
        <v>0.374595067267047</v>
      </c>
      <c r="M740" s="17">
        <v>0</v>
      </c>
      <c r="N740" s="17">
        <v>0</v>
      </c>
      <c r="O740" s="17">
        <v>0</v>
      </c>
      <c r="P740" s="17">
        <v>0.20858883997592401</v>
      </c>
      <c r="Q740" s="17">
        <v>0.24388698493535199</v>
      </c>
      <c r="R740" s="17">
        <v>0</v>
      </c>
      <c r="S740" s="17">
        <v>0</v>
      </c>
      <c r="T740" s="17">
        <v>0</v>
      </c>
      <c r="U740" s="17">
        <v>0</v>
      </c>
      <c r="V740" s="17">
        <v>2.1224790172318601E-2</v>
      </c>
      <c r="W740" s="17">
        <v>0.214990529588311</v>
      </c>
      <c r="X740" s="17">
        <v>0</v>
      </c>
      <c r="Y740" s="17">
        <v>0</v>
      </c>
      <c r="Z740" s="17">
        <v>7.9234289251459908E-3</v>
      </c>
      <c r="AA740" s="17">
        <v>0</v>
      </c>
      <c r="AB740" s="17">
        <v>0</v>
      </c>
      <c r="AC740" s="17">
        <v>0</v>
      </c>
      <c r="AE740">
        <f t="array" ref="AE740">EXP(SUMPRODUCT(--B740:AC740,TRANSPOSE('Cost regression results'!$H$3:$H$30)))</f>
        <v>2613.8471880603106</v>
      </c>
    </row>
    <row r="741" spans="1:31" x14ac:dyDescent="0.3">
      <c r="A741">
        <v>740</v>
      </c>
      <c r="B741" s="17">
        <v>7.8362302784200999</v>
      </c>
      <c r="C741" s="17">
        <v>0</v>
      </c>
      <c r="D741" s="17">
        <v>0</v>
      </c>
      <c r="E741" s="17">
        <v>0.35567330050868001</v>
      </c>
      <c r="F741" s="17">
        <v>0.32781825504509898</v>
      </c>
      <c r="G741" s="17">
        <v>1.33032108327683</v>
      </c>
      <c r="H741" s="17">
        <v>0.21533189747943299</v>
      </c>
      <c r="I741" s="17">
        <v>-0.20751154927238399</v>
      </c>
      <c r="J741" s="17">
        <v>0.74830660844830699</v>
      </c>
      <c r="K741" s="17">
        <v>0.374832462833113</v>
      </c>
      <c r="L741" s="17">
        <v>0.31245964150365502</v>
      </c>
      <c r="M741" s="17">
        <v>0</v>
      </c>
      <c r="N741" s="17">
        <v>0</v>
      </c>
      <c r="O741" s="17">
        <v>0</v>
      </c>
      <c r="P741" s="17">
        <v>0.20653803502337301</v>
      </c>
      <c r="Q741" s="17">
        <v>0.29598733888525702</v>
      </c>
      <c r="R741" s="17">
        <v>0</v>
      </c>
      <c r="S741" s="17">
        <v>0</v>
      </c>
      <c r="T741" s="17">
        <v>0</v>
      </c>
      <c r="U741" s="17">
        <v>0</v>
      </c>
      <c r="V741" s="17">
        <v>7.4179770138801296E-2</v>
      </c>
      <c r="W741" s="17">
        <v>0.19902173460470801</v>
      </c>
      <c r="X741" s="17">
        <v>0</v>
      </c>
      <c r="Y741" s="17">
        <v>0</v>
      </c>
      <c r="Z741" s="17">
        <v>6.3776829056080503E-3</v>
      </c>
      <c r="AA741" s="17">
        <v>0</v>
      </c>
      <c r="AB741" s="17">
        <v>0</v>
      </c>
      <c r="AC741" s="17">
        <v>0</v>
      </c>
      <c r="AE741">
        <f t="array" ref="AE741">EXP(SUMPRODUCT(--B741:AC741,TRANSPOSE('Cost regression results'!$H$3:$H$30)))</f>
        <v>2519.3744117631522</v>
      </c>
    </row>
    <row r="742" spans="1:31" x14ac:dyDescent="0.3">
      <c r="A742">
        <v>741</v>
      </c>
      <c r="B742" s="17">
        <v>7.7793087220952</v>
      </c>
      <c r="C742" s="17">
        <v>0</v>
      </c>
      <c r="D742" s="17">
        <v>0</v>
      </c>
      <c r="E742" s="17">
        <v>0.35085022836509999</v>
      </c>
      <c r="F742" s="17">
        <v>0.43346784390875298</v>
      </c>
      <c r="G742" s="17">
        <v>1.3014329081095399</v>
      </c>
      <c r="H742" s="17">
        <v>0.25262849881115301</v>
      </c>
      <c r="I742" s="17">
        <v>-0.32863730810906699</v>
      </c>
      <c r="J742" s="17">
        <v>0.69358389784382102</v>
      </c>
      <c r="K742" s="17">
        <v>0.28657276335516702</v>
      </c>
      <c r="L742" s="17">
        <v>0.29875275931067102</v>
      </c>
      <c r="M742" s="17">
        <v>0</v>
      </c>
      <c r="N742" s="17">
        <v>0</v>
      </c>
      <c r="O742" s="17">
        <v>0</v>
      </c>
      <c r="P742" s="17">
        <v>0.515696911414253</v>
      </c>
      <c r="Q742" s="17">
        <v>0.22076429244198501</v>
      </c>
      <c r="R742" s="17">
        <v>0</v>
      </c>
      <c r="S742" s="17">
        <v>0</v>
      </c>
      <c r="T742" s="17">
        <v>0</v>
      </c>
      <c r="U742" s="17">
        <v>0</v>
      </c>
      <c r="V742" s="17">
        <v>0.111520764394414</v>
      </c>
      <c r="W742" s="17">
        <v>0.38089327540638401</v>
      </c>
      <c r="X742" s="17">
        <v>0</v>
      </c>
      <c r="Y742" s="17">
        <v>0</v>
      </c>
      <c r="Z742" s="17">
        <v>9.3184198836569997E-3</v>
      </c>
      <c r="AA742" s="17">
        <v>0</v>
      </c>
      <c r="AB742" s="17">
        <v>0</v>
      </c>
      <c r="AC742" s="17">
        <v>0</v>
      </c>
      <c r="AE742">
        <f t="array" ref="AE742">EXP(SUMPRODUCT(--B742:AC742,TRANSPOSE('Cost regression results'!$H$3:$H$30)))</f>
        <v>2375.0786416082306</v>
      </c>
    </row>
    <row r="743" spans="1:31" x14ac:dyDescent="0.3">
      <c r="A743">
        <v>742</v>
      </c>
      <c r="B743" s="17">
        <v>7.7812777096405901</v>
      </c>
      <c r="C743" s="17">
        <v>0</v>
      </c>
      <c r="D743" s="17">
        <v>0</v>
      </c>
      <c r="E743" s="17">
        <v>0.36743711057432799</v>
      </c>
      <c r="F743" s="17">
        <v>0.37352137828300602</v>
      </c>
      <c r="G743" s="17">
        <v>1.4020440289832501</v>
      </c>
      <c r="H743" s="17">
        <v>0.25670511440122601</v>
      </c>
      <c r="I743" s="17">
        <v>-0.19852351228655499</v>
      </c>
      <c r="J743" s="17">
        <v>0.76530080103339504</v>
      </c>
      <c r="K743" s="17">
        <v>0.33792449774752498</v>
      </c>
      <c r="L743" s="17">
        <v>0.21327130913957501</v>
      </c>
      <c r="M743" s="17">
        <v>0</v>
      </c>
      <c r="N743" s="17">
        <v>0</v>
      </c>
      <c r="O743" s="17">
        <v>0</v>
      </c>
      <c r="P743" s="17">
        <v>0.39819882648080501</v>
      </c>
      <c r="Q743" s="17">
        <v>0.23839319091707301</v>
      </c>
      <c r="R743" s="17">
        <v>0</v>
      </c>
      <c r="S743" s="17">
        <v>0</v>
      </c>
      <c r="T743" s="17">
        <v>0</v>
      </c>
      <c r="U743" s="17">
        <v>0</v>
      </c>
      <c r="V743" s="17">
        <v>0.12677831405842399</v>
      </c>
      <c r="W743" s="17">
        <v>0.27673367596593301</v>
      </c>
      <c r="X743" s="17">
        <v>0</v>
      </c>
      <c r="Y743" s="17">
        <v>0</v>
      </c>
      <c r="Z743" s="17">
        <v>9.3977229970241393E-3</v>
      </c>
      <c r="AA743" s="17">
        <v>0</v>
      </c>
      <c r="AB743" s="17">
        <v>0</v>
      </c>
      <c r="AC743" s="17">
        <v>0</v>
      </c>
      <c r="AE743">
        <f t="array" ref="AE743">EXP(SUMPRODUCT(--B743:AC743,TRANSPOSE('Cost regression results'!$H$3:$H$30)))</f>
        <v>2379.6276468981468</v>
      </c>
    </row>
    <row r="744" spans="1:31" x14ac:dyDescent="0.3">
      <c r="A744">
        <v>743</v>
      </c>
      <c r="B744" s="17">
        <v>7.8431081909171603</v>
      </c>
      <c r="C744" s="17">
        <v>0</v>
      </c>
      <c r="D744" s="17">
        <v>0</v>
      </c>
      <c r="E744" s="17">
        <v>0.40225654268481498</v>
      </c>
      <c r="F744" s="17">
        <v>0.31890980978204098</v>
      </c>
      <c r="G744" s="17">
        <v>1.31616691521556</v>
      </c>
      <c r="H744" s="17">
        <v>0.19032889345460199</v>
      </c>
      <c r="I744" s="17">
        <v>-0.16821151470519999</v>
      </c>
      <c r="J744" s="17">
        <v>0.71254151033954805</v>
      </c>
      <c r="K744" s="17">
        <v>0.469122581026645</v>
      </c>
      <c r="L744" s="17">
        <v>0.35081196524241298</v>
      </c>
      <c r="M744" s="17">
        <v>0</v>
      </c>
      <c r="N744" s="17">
        <v>0</v>
      </c>
      <c r="O744" s="17">
        <v>0</v>
      </c>
      <c r="P744" s="17">
        <v>0.40849298957008001</v>
      </c>
      <c r="Q744" s="17">
        <v>0.274774441745394</v>
      </c>
      <c r="R744" s="17">
        <v>0</v>
      </c>
      <c r="S744" s="17">
        <v>0</v>
      </c>
      <c r="T744" s="17">
        <v>0</v>
      </c>
      <c r="U744" s="17">
        <v>0</v>
      </c>
      <c r="V744" s="17">
        <v>5.84657674553382E-2</v>
      </c>
      <c r="W744" s="17">
        <v>0.19752689208735899</v>
      </c>
      <c r="X744" s="17">
        <v>0</v>
      </c>
      <c r="Y744" s="17">
        <v>0</v>
      </c>
      <c r="Z744" s="17">
        <v>8.0720236116748802E-3</v>
      </c>
      <c r="AA744" s="17">
        <v>0</v>
      </c>
      <c r="AB744" s="17">
        <v>0</v>
      </c>
      <c r="AC744" s="17">
        <v>0</v>
      </c>
      <c r="AE744">
        <f t="array" ref="AE744">EXP(SUMPRODUCT(--B744:AC744,TRANSPOSE('Cost regression results'!$H$3:$H$30)))</f>
        <v>2533.7552616484281</v>
      </c>
    </row>
    <row r="745" spans="1:31" x14ac:dyDescent="0.3">
      <c r="A745">
        <v>744</v>
      </c>
      <c r="B745" s="17">
        <v>7.8479054545973703</v>
      </c>
      <c r="C745" s="17">
        <v>0</v>
      </c>
      <c r="D745" s="17">
        <v>0</v>
      </c>
      <c r="E745" s="17">
        <v>0.44410098448591101</v>
      </c>
      <c r="F745" s="17">
        <v>0.26040915668530301</v>
      </c>
      <c r="G745" s="17">
        <v>1.3509715512289699</v>
      </c>
      <c r="H745" s="17">
        <v>0.238236389082574</v>
      </c>
      <c r="I745" s="17">
        <v>-0.160088785589833</v>
      </c>
      <c r="J745" s="17">
        <v>0.69915251007482604</v>
      </c>
      <c r="K745" s="17">
        <v>0.35702075995396598</v>
      </c>
      <c r="L745" s="17">
        <v>0.29633379400728899</v>
      </c>
      <c r="M745" s="17">
        <v>0</v>
      </c>
      <c r="N745" s="17">
        <v>0</v>
      </c>
      <c r="O745" s="17">
        <v>0</v>
      </c>
      <c r="P745" s="17">
        <v>0.46441373340077702</v>
      </c>
      <c r="Q745" s="17">
        <v>0.21484590581871399</v>
      </c>
      <c r="R745" s="17">
        <v>0</v>
      </c>
      <c r="S745" s="17">
        <v>0</v>
      </c>
      <c r="T745" s="17">
        <v>0</v>
      </c>
      <c r="U745" s="17">
        <v>0</v>
      </c>
      <c r="V745" s="17">
        <v>0.119981305878397</v>
      </c>
      <c r="W745" s="17">
        <v>0.169758765814259</v>
      </c>
      <c r="X745" s="17">
        <v>0</v>
      </c>
      <c r="Y745" s="17">
        <v>0</v>
      </c>
      <c r="Z745" s="17">
        <v>7.3456462453464801E-3</v>
      </c>
      <c r="AA745" s="17">
        <v>0</v>
      </c>
      <c r="AB745" s="17">
        <v>0</v>
      </c>
      <c r="AC745" s="17">
        <v>0</v>
      </c>
      <c r="AE745">
        <f t="array" ref="AE745">EXP(SUMPRODUCT(--B745:AC745,TRANSPOSE('Cost regression results'!$H$3:$H$30)))</f>
        <v>2547.2344041816177</v>
      </c>
    </row>
    <row r="746" spans="1:31" x14ac:dyDescent="0.3">
      <c r="A746">
        <v>745</v>
      </c>
      <c r="B746" s="17">
        <v>7.8235253170045604</v>
      </c>
      <c r="C746" s="17">
        <v>0</v>
      </c>
      <c r="D746" s="17">
        <v>0</v>
      </c>
      <c r="E746" s="17">
        <v>0.41192891566268303</v>
      </c>
      <c r="F746" s="17">
        <v>0.25974513907487201</v>
      </c>
      <c r="G746" s="17">
        <v>1.4066721963200599</v>
      </c>
      <c r="H746" s="17">
        <v>0.22712065456814901</v>
      </c>
      <c r="I746" s="17">
        <v>-0.14435951040523301</v>
      </c>
      <c r="J746" s="17">
        <v>0.73282824100663102</v>
      </c>
      <c r="K746" s="17">
        <v>0.52142552249812202</v>
      </c>
      <c r="L746" s="17">
        <v>0.22085459258692999</v>
      </c>
      <c r="M746" s="17">
        <v>0</v>
      </c>
      <c r="N746" s="17">
        <v>0</v>
      </c>
      <c r="O746" s="17">
        <v>0</v>
      </c>
      <c r="P746" s="17">
        <v>0.45204963993349501</v>
      </c>
      <c r="Q746" s="17">
        <v>0.20716656185535601</v>
      </c>
      <c r="R746" s="17">
        <v>0</v>
      </c>
      <c r="S746" s="17">
        <v>0</v>
      </c>
      <c r="T746" s="17">
        <v>0</v>
      </c>
      <c r="U746" s="17">
        <v>0</v>
      </c>
      <c r="V746" s="17">
        <v>0.12423244876532701</v>
      </c>
      <c r="W746" s="17">
        <v>0.30688561374158002</v>
      </c>
      <c r="X746" s="17">
        <v>0</v>
      </c>
      <c r="Y746" s="17">
        <v>0</v>
      </c>
      <c r="Z746" s="17">
        <v>5.6789149777593702E-3</v>
      </c>
      <c r="AA746" s="17">
        <v>0</v>
      </c>
      <c r="AB746" s="17">
        <v>0</v>
      </c>
      <c r="AC746" s="17">
        <v>0</v>
      </c>
      <c r="AE746">
        <f t="array" ref="AE746">EXP(SUMPRODUCT(--B746:AC746,TRANSPOSE('Cost regression results'!$H$3:$H$30)))</f>
        <v>2488.7853931181262</v>
      </c>
    </row>
    <row r="747" spans="1:31" x14ac:dyDescent="0.3">
      <c r="A747">
        <v>746</v>
      </c>
      <c r="B747" s="17">
        <v>7.8307505193224198</v>
      </c>
      <c r="C747" s="17">
        <v>0</v>
      </c>
      <c r="D747" s="17">
        <v>0</v>
      </c>
      <c r="E747" s="17">
        <v>0.514326910230681</v>
      </c>
      <c r="F747" s="17">
        <v>0.35693102217338002</v>
      </c>
      <c r="G747" s="17">
        <v>1.3088641939789201</v>
      </c>
      <c r="H747" s="17">
        <v>0.21912908471185399</v>
      </c>
      <c r="I747" s="17">
        <v>-0.12049103714437299</v>
      </c>
      <c r="J747" s="17">
        <v>0.70979461469542604</v>
      </c>
      <c r="K747" s="17">
        <v>0.259676893627382</v>
      </c>
      <c r="L747" s="17">
        <v>0.35576146960984301</v>
      </c>
      <c r="M747" s="17">
        <v>0</v>
      </c>
      <c r="N747" s="17">
        <v>0</v>
      </c>
      <c r="O747" s="17">
        <v>0</v>
      </c>
      <c r="P747" s="17">
        <v>0.45924791046512797</v>
      </c>
      <c r="Q747" s="17">
        <v>0.21455020290056701</v>
      </c>
      <c r="R747" s="17">
        <v>0</v>
      </c>
      <c r="S747" s="17">
        <v>0</v>
      </c>
      <c r="T747" s="17">
        <v>0</v>
      </c>
      <c r="U747" s="17">
        <v>0</v>
      </c>
      <c r="V747" s="17">
        <v>6.1576368610255297E-2</v>
      </c>
      <c r="W747" s="17">
        <v>0.188453955812588</v>
      </c>
      <c r="X747" s="17">
        <v>0</v>
      </c>
      <c r="Y747" s="17">
        <v>0</v>
      </c>
      <c r="Z747" s="17">
        <v>5.2330442791829902E-3</v>
      </c>
      <c r="AA747" s="17">
        <v>0</v>
      </c>
      <c r="AB747" s="17">
        <v>0</v>
      </c>
      <c r="AC747" s="17">
        <v>0</v>
      </c>
      <c r="AE747">
        <f t="array" ref="AE747">EXP(SUMPRODUCT(--B747:AC747,TRANSPOSE('Cost regression results'!$H$3:$H$30)))</f>
        <v>2507.6150178787625</v>
      </c>
    </row>
    <row r="748" spans="1:31" x14ac:dyDescent="0.3">
      <c r="A748">
        <v>747</v>
      </c>
      <c r="B748" s="17">
        <v>7.8435732295277498</v>
      </c>
      <c r="C748" s="17">
        <v>0</v>
      </c>
      <c r="D748" s="17">
        <v>0</v>
      </c>
      <c r="E748" s="17">
        <v>0.39650822119955398</v>
      </c>
      <c r="F748" s="17">
        <v>0.30249176118586901</v>
      </c>
      <c r="G748" s="17">
        <v>1.3709143475535299</v>
      </c>
      <c r="H748" s="17">
        <v>0.206290684871305</v>
      </c>
      <c r="I748" s="17">
        <v>-0.110502946423882</v>
      </c>
      <c r="J748" s="17">
        <v>0.81001199492904896</v>
      </c>
      <c r="K748" s="17">
        <v>0.35357931359377098</v>
      </c>
      <c r="L748" s="17">
        <v>0.28636051583538302</v>
      </c>
      <c r="M748" s="17">
        <v>0</v>
      </c>
      <c r="N748" s="17">
        <v>0</v>
      </c>
      <c r="O748" s="17">
        <v>0</v>
      </c>
      <c r="P748" s="17">
        <v>0.35088513817092798</v>
      </c>
      <c r="Q748" s="17">
        <v>0.26129070046692099</v>
      </c>
      <c r="R748" s="17">
        <v>0</v>
      </c>
      <c r="S748" s="17">
        <v>0</v>
      </c>
      <c r="T748" s="17">
        <v>0</v>
      </c>
      <c r="U748" s="17">
        <v>0</v>
      </c>
      <c r="V748" s="17">
        <v>4.7763671370031201E-2</v>
      </c>
      <c r="W748" s="17">
        <v>0.13256851052559601</v>
      </c>
      <c r="X748" s="17">
        <v>0</v>
      </c>
      <c r="Y748" s="17">
        <v>0</v>
      </c>
      <c r="Z748" s="17">
        <v>5.8546834087435497E-3</v>
      </c>
      <c r="AA748" s="17">
        <v>0</v>
      </c>
      <c r="AB748" s="17">
        <v>0</v>
      </c>
      <c r="AC748" s="17">
        <v>0</v>
      </c>
      <c r="AE748">
        <f t="array" ref="AE748">EXP(SUMPRODUCT(--B748:AC748,TRANSPOSE('Cost regression results'!$H$3:$H$30)))</f>
        <v>2538.8714522546684</v>
      </c>
    </row>
    <row r="749" spans="1:31" x14ac:dyDescent="0.3">
      <c r="A749">
        <v>748</v>
      </c>
      <c r="B749" s="17">
        <v>7.8204857444041496</v>
      </c>
      <c r="C749" s="17">
        <v>0</v>
      </c>
      <c r="D749" s="17">
        <v>0</v>
      </c>
      <c r="E749" s="17">
        <v>0.410507112497564</v>
      </c>
      <c r="F749" s="17">
        <v>0.364289503131558</v>
      </c>
      <c r="G749" s="17">
        <v>1.25374236013026</v>
      </c>
      <c r="H749" s="17">
        <v>0.20874243892417299</v>
      </c>
      <c r="I749" s="17">
        <v>-0.12747661106015401</v>
      </c>
      <c r="J749" s="17">
        <v>0.71676438780011598</v>
      </c>
      <c r="K749" s="17">
        <v>0.384304943245669</v>
      </c>
      <c r="L749" s="17">
        <v>0.36650879791477198</v>
      </c>
      <c r="M749" s="17">
        <v>0</v>
      </c>
      <c r="N749" s="17">
        <v>0</v>
      </c>
      <c r="O749" s="17">
        <v>0</v>
      </c>
      <c r="P749" s="17">
        <v>0.41457345401329598</v>
      </c>
      <c r="Q749" s="17">
        <v>0.25959065405678</v>
      </c>
      <c r="R749" s="17">
        <v>0</v>
      </c>
      <c r="S749" s="17">
        <v>0</v>
      </c>
      <c r="T749" s="17">
        <v>0</v>
      </c>
      <c r="U749" s="17">
        <v>0</v>
      </c>
      <c r="V749" s="17">
        <v>8.55511277681094E-2</v>
      </c>
      <c r="W749" s="17">
        <v>0.222022034536523</v>
      </c>
      <c r="X749" s="17">
        <v>0</v>
      </c>
      <c r="Y749" s="17">
        <v>0</v>
      </c>
      <c r="Z749" s="17">
        <v>3.9237732137886996E-3</v>
      </c>
      <c r="AA749" s="17">
        <v>0</v>
      </c>
      <c r="AB749" s="17">
        <v>0</v>
      </c>
      <c r="AC749" s="17">
        <v>0</v>
      </c>
      <c r="AE749">
        <f t="array" ref="AE749">EXP(SUMPRODUCT(--B749:AC749,TRANSPOSE('Cost regression results'!$H$3:$H$30)))</f>
        <v>2484.2823477367351</v>
      </c>
    </row>
    <row r="750" spans="1:31" x14ac:dyDescent="0.3">
      <c r="A750">
        <v>749</v>
      </c>
      <c r="B750" s="17">
        <v>7.8719370867673302</v>
      </c>
      <c r="C750" s="17">
        <v>0</v>
      </c>
      <c r="D750" s="17">
        <v>0</v>
      </c>
      <c r="E750" s="17">
        <v>0.418418200125729</v>
      </c>
      <c r="F750" s="17">
        <v>0.308158911584131</v>
      </c>
      <c r="G750" s="17">
        <v>1.4109776050810099</v>
      </c>
      <c r="H750" s="17">
        <v>0.25965674545432899</v>
      </c>
      <c r="I750" s="17">
        <v>-0.19214031164594</v>
      </c>
      <c r="J750" s="17">
        <v>0.70908325655401205</v>
      </c>
      <c r="K750" s="17">
        <v>0.28249153312272901</v>
      </c>
      <c r="L750" s="17">
        <v>0.31883893842802902</v>
      </c>
      <c r="M750" s="17">
        <v>0</v>
      </c>
      <c r="N750" s="17">
        <v>0</v>
      </c>
      <c r="O750" s="17">
        <v>0</v>
      </c>
      <c r="P750" s="17">
        <v>0.17629221018483701</v>
      </c>
      <c r="Q750" s="17">
        <v>0.23251707968029101</v>
      </c>
      <c r="R750" s="17">
        <v>0</v>
      </c>
      <c r="S750" s="17">
        <v>0</v>
      </c>
      <c r="T750" s="17">
        <v>0</v>
      </c>
      <c r="U750" s="17">
        <v>0</v>
      </c>
      <c r="V750" s="17">
        <v>5.2599126251054298E-2</v>
      </c>
      <c r="W750" s="17">
        <v>0.24623830392354601</v>
      </c>
      <c r="X750" s="17">
        <v>0</v>
      </c>
      <c r="Y750" s="17">
        <v>0</v>
      </c>
      <c r="Z750" s="17">
        <v>5.4507632675799304E-3</v>
      </c>
      <c r="AA750" s="17">
        <v>0</v>
      </c>
      <c r="AB750" s="17">
        <v>0</v>
      </c>
      <c r="AC750" s="17">
        <v>0</v>
      </c>
      <c r="AE750">
        <f t="array" ref="AE750">EXP(SUMPRODUCT(--B750:AC750,TRANSPOSE('Cost regression results'!$H$3:$H$30)))</f>
        <v>2612.6532438349832</v>
      </c>
    </row>
    <row r="751" spans="1:31" x14ac:dyDescent="0.3">
      <c r="A751">
        <v>750</v>
      </c>
      <c r="B751" s="17">
        <v>7.8497655039265197</v>
      </c>
      <c r="C751" s="17">
        <v>0</v>
      </c>
      <c r="D751" s="17">
        <v>0</v>
      </c>
      <c r="E751" s="17">
        <v>0.319843560933675</v>
      </c>
      <c r="F751" s="17">
        <v>0.27409703727394502</v>
      </c>
      <c r="G751" s="17">
        <v>1.23319409725073</v>
      </c>
      <c r="H751" s="17">
        <v>0.16301256130501299</v>
      </c>
      <c r="I751" s="17">
        <v>-2.00485888132622E-2</v>
      </c>
      <c r="J751" s="17">
        <v>0.81062308979838105</v>
      </c>
      <c r="K751" s="17">
        <v>0.35132923774453201</v>
      </c>
      <c r="L751" s="17">
        <v>0.30259953201747403</v>
      </c>
      <c r="M751" s="17">
        <v>0</v>
      </c>
      <c r="N751" s="17">
        <v>0</v>
      </c>
      <c r="O751" s="17">
        <v>0</v>
      </c>
      <c r="P751" s="17">
        <v>0.44440451227869698</v>
      </c>
      <c r="Q751" s="17">
        <v>0.20645100243220599</v>
      </c>
      <c r="R751" s="17">
        <v>0</v>
      </c>
      <c r="S751" s="17">
        <v>0</v>
      </c>
      <c r="T751" s="17">
        <v>0</v>
      </c>
      <c r="U751" s="17">
        <v>0</v>
      </c>
      <c r="V751" s="17">
        <v>8.3215389982443599E-2</v>
      </c>
      <c r="W751" s="17">
        <v>0.220127121783567</v>
      </c>
      <c r="X751" s="17">
        <v>0</v>
      </c>
      <c r="Y751" s="17">
        <v>0</v>
      </c>
      <c r="Z751" s="17">
        <v>7.8034575892568497E-3</v>
      </c>
      <c r="AA751" s="17">
        <v>0</v>
      </c>
      <c r="AB751" s="17">
        <v>0</v>
      </c>
      <c r="AC751" s="17">
        <v>0</v>
      </c>
      <c r="AE751">
        <f t="array" ref="AE751">EXP(SUMPRODUCT(--B751:AC751,TRANSPOSE('Cost regression results'!$H$3:$H$30)))</f>
        <v>2551.1590992807551</v>
      </c>
    </row>
    <row r="752" spans="1:31" x14ac:dyDescent="0.3">
      <c r="A752">
        <v>751</v>
      </c>
      <c r="B752" s="17">
        <v>7.84502301301145</v>
      </c>
      <c r="C752" s="17">
        <v>0</v>
      </c>
      <c r="D752" s="17">
        <v>0</v>
      </c>
      <c r="E752" s="17">
        <v>0.33600392509061699</v>
      </c>
      <c r="F752" s="17">
        <v>0.36320654451609302</v>
      </c>
      <c r="G752" s="17">
        <v>1.4354841863674599</v>
      </c>
      <c r="H752" s="17">
        <v>0.24876646427413601</v>
      </c>
      <c r="I752" s="17">
        <v>-0.29013325381404298</v>
      </c>
      <c r="J752" s="17">
        <v>0.65950051971903301</v>
      </c>
      <c r="K752" s="17">
        <v>0.382821379189969</v>
      </c>
      <c r="L752" s="17">
        <v>0.23357982904191299</v>
      </c>
      <c r="M752" s="17">
        <v>0</v>
      </c>
      <c r="N752" s="17">
        <v>0</v>
      </c>
      <c r="O752" s="17">
        <v>0</v>
      </c>
      <c r="P752" s="17">
        <v>0.35414846286381002</v>
      </c>
      <c r="Q752" s="17">
        <v>0.25396129705700399</v>
      </c>
      <c r="R752" s="17">
        <v>0</v>
      </c>
      <c r="S752" s="17">
        <v>0</v>
      </c>
      <c r="T752" s="17">
        <v>0</v>
      </c>
      <c r="U752" s="17">
        <v>0</v>
      </c>
      <c r="V752" s="17">
        <v>9.3989471626459598E-2</v>
      </c>
      <c r="W752" s="17">
        <v>0.27291957364761099</v>
      </c>
      <c r="X752" s="17">
        <v>0</v>
      </c>
      <c r="Y752" s="17">
        <v>0</v>
      </c>
      <c r="Z752" s="17">
        <v>6.3546839469527496E-3</v>
      </c>
      <c r="AA752" s="17">
        <v>0</v>
      </c>
      <c r="AB752" s="17">
        <v>0</v>
      </c>
      <c r="AC752" s="17">
        <v>0</v>
      </c>
      <c r="AE752">
        <f t="array" ref="AE752">EXP(SUMPRODUCT(--B752:AC752,TRANSPOSE('Cost regression results'!$H$3:$H$30)))</f>
        <v>2541.665196163171</v>
      </c>
    </row>
    <row r="753" spans="1:31" x14ac:dyDescent="0.3">
      <c r="A753">
        <v>752</v>
      </c>
      <c r="B753" s="17">
        <v>7.81166789428669</v>
      </c>
      <c r="C753" s="17">
        <v>0</v>
      </c>
      <c r="D753" s="17">
        <v>0</v>
      </c>
      <c r="E753" s="17">
        <v>0.40783290481212803</v>
      </c>
      <c r="F753" s="17">
        <v>0.34082721321367598</v>
      </c>
      <c r="G753" s="17">
        <v>1.42151495657198</v>
      </c>
      <c r="H753" s="17">
        <v>0.32436396782751997</v>
      </c>
      <c r="I753" s="17">
        <v>-0.274276639533511</v>
      </c>
      <c r="J753" s="17">
        <v>0.71341105307709296</v>
      </c>
      <c r="K753" s="17">
        <v>0.34376505950391101</v>
      </c>
      <c r="L753" s="17">
        <v>0.29005141007767499</v>
      </c>
      <c r="M753" s="17">
        <v>0</v>
      </c>
      <c r="N753" s="17">
        <v>0</v>
      </c>
      <c r="O753" s="17">
        <v>0</v>
      </c>
      <c r="P753" s="17">
        <v>0.20516445461230901</v>
      </c>
      <c r="Q753" s="17">
        <v>0.202765084513198</v>
      </c>
      <c r="R753" s="17">
        <v>0</v>
      </c>
      <c r="S753" s="17">
        <v>0</v>
      </c>
      <c r="T753" s="17">
        <v>0</v>
      </c>
      <c r="U753" s="17">
        <v>0</v>
      </c>
      <c r="V753" s="17">
        <v>0.12028663931650101</v>
      </c>
      <c r="W753" s="17">
        <v>0.36072038665686301</v>
      </c>
      <c r="X753" s="17">
        <v>0</v>
      </c>
      <c r="Y753" s="17">
        <v>0</v>
      </c>
      <c r="Z753" s="17">
        <v>6.3036751750402201E-3</v>
      </c>
      <c r="AA753" s="17">
        <v>0</v>
      </c>
      <c r="AB753" s="17">
        <v>0</v>
      </c>
      <c r="AC753" s="17">
        <v>0</v>
      </c>
      <c r="AE753">
        <f t="array" ref="AE753">EXP(SUMPRODUCT(--B753:AC753,TRANSPOSE('Cost regression results'!$H$3:$H$30)))</f>
        <v>2458.3737219288901</v>
      </c>
    </row>
    <row r="754" spans="1:31" x14ac:dyDescent="0.3">
      <c r="A754">
        <v>753</v>
      </c>
      <c r="B754" s="17">
        <v>7.8317719568373896</v>
      </c>
      <c r="C754" s="17">
        <v>0</v>
      </c>
      <c r="D754" s="17">
        <v>0</v>
      </c>
      <c r="E754" s="17">
        <v>0.38653816234395499</v>
      </c>
      <c r="F754" s="17">
        <v>0.39860401684583502</v>
      </c>
      <c r="G754" s="17">
        <v>1.46337592938656</v>
      </c>
      <c r="H754" s="17">
        <v>0.29747670039669399</v>
      </c>
      <c r="I754" s="17">
        <v>-0.35390945887865499</v>
      </c>
      <c r="J754" s="17">
        <v>0.65304851705366695</v>
      </c>
      <c r="K754" s="17">
        <v>0.31328791903298597</v>
      </c>
      <c r="L754" s="17">
        <v>0.35296249098432197</v>
      </c>
      <c r="M754" s="17">
        <v>0</v>
      </c>
      <c r="N754" s="17">
        <v>0</v>
      </c>
      <c r="O754" s="17">
        <v>0</v>
      </c>
      <c r="P754" s="17">
        <v>0.21916830429350601</v>
      </c>
      <c r="Q754" s="17">
        <v>0.22176537760554599</v>
      </c>
      <c r="R754" s="17">
        <v>0</v>
      </c>
      <c r="S754" s="17">
        <v>0</v>
      </c>
      <c r="T754" s="17">
        <v>0</v>
      </c>
      <c r="U754" s="17">
        <v>0</v>
      </c>
      <c r="V754" s="17">
        <v>9.54528989412287E-2</v>
      </c>
      <c r="W754" s="17">
        <v>0.172527144479727</v>
      </c>
      <c r="X754" s="17">
        <v>0</v>
      </c>
      <c r="Y754" s="17">
        <v>0</v>
      </c>
      <c r="Z754" s="17">
        <v>6.3823755296674297E-3</v>
      </c>
      <c r="AA754" s="17">
        <v>0</v>
      </c>
      <c r="AB754" s="17">
        <v>0</v>
      </c>
      <c r="AC754" s="17">
        <v>0</v>
      </c>
      <c r="AE754">
        <f t="array" ref="AE754">EXP(SUMPRODUCT(--B754:AC754,TRANSPOSE('Cost regression results'!$H$3:$H$30)))</f>
        <v>2508.1589927116352</v>
      </c>
    </row>
    <row r="755" spans="1:31" x14ac:dyDescent="0.3">
      <c r="A755">
        <v>754</v>
      </c>
      <c r="B755" s="17">
        <v>7.8263416054115797</v>
      </c>
      <c r="C755" s="17">
        <v>0</v>
      </c>
      <c r="D755" s="17">
        <v>0</v>
      </c>
      <c r="E755" s="17">
        <v>0.33966519572434001</v>
      </c>
      <c r="F755" s="17">
        <v>0.231504026037917</v>
      </c>
      <c r="G755" s="17">
        <v>1.3028052197080999</v>
      </c>
      <c r="H755" s="17">
        <v>0.280429975894463</v>
      </c>
      <c r="I755" s="17">
        <v>-0.10446645996175601</v>
      </c>
      <c r="J755" s="17">
        <v>0.70320775060889995</v>
      </c>
      <c r="K755" s="17">
        <v>0.36102881505400197</v>
      </c>
      <c r="L755" s="17">
        <v>0.23617281195557399</v>
      </c>
      <c r="M755" s="17">
        <v>0</v>
      </c>
      <c r="N755" s="17">
        <v>0</v>
      </c>
      <c r="O755" s="17">
        <v>0</v>
      </c>
      <c r="P755" s="17">
        <v>0.51188263224918695</v>
      </c>
      <c r="Q755" s="17">
        <v>0.18229424270859401</v>
      </c>
      <c r="R755" s="17">
        <v>0</v>
      </c>
      <c r="S755" s="17">
        <v>0</v>
      </c>
      <c r="T755" s="17">
        <v>0</v>
      </c>
      <c r="U755" s="17">
        <v>0</v>
      </c>
      <c r="V755" s="17">
        <v>8.1182332782011798E-2</v>
      </c>
      <c r="W755" s="17">
        <v>0.20146219472367</v>
      </c>
      <c r="X755" s="17">
        <v>0</v>
      </c>
      <c r="Y755" s="17">
        <v>0</v>
      </c>
      <c r="Z755" s="17">
        <v>7.0220081844024097E-3</v>
      </c>
      <c r="AA755" s="17">
        <v>0</v>
      </c>
      <c r="AB755" s="17">
        <v>0</v>
      </c>
      <c r="AC755" s="17">
        <v>0</v>
      </c>
      <c r="AE755">
        <f t="array" ref="AE755">EXP(SUMPRODUCT(--B755:AC755,TRANSPOSE('Cost regression results'!$H$3:$H$30)))</f>
        <v>2493.4590438416349</v>
      </c>
    </row>
    <row r="756" spans="1:31" x14ac:dyDescent="0.3">
      <c r="A756">
        <v>755</v>
      </c>
      <c r="B756" s="17">
        <v>7.8032998583206199</v>
      </c>
      <c r="C756" s="17">
        <v>0</v>
      </c>
      <c r="D756" s="17">
        <v>0</v>
      </c>
      <c r="E756" s="17">
        <v>0.26608214354571003</v>
      </c>
      <c r="F756" s="17">
        <v>0.34142449423591398</v>
      </c>
      <c r="G756" s="17">
        <v>1.4072791255974799</v>
      </c>
      <c r="H756" s="17">
        <v>0.302047753770609</v>
      </c>
      <c r="I756" s="17">
        <v>-0.296292711104437</v>
      </c>
      <c r="J756" s="17">
        <v>0.68634569410235802</v>
      </c>
      <c r="K756" s="17">
        <v>0.36537860311273801</v>
      </c>
      <c r="L756" s="17">
        <v>0.24041884472042699</v>
      </c>
      <c r="M756" s="17">
        <v>0</v>
      </c>
      <c r="N756" s="17">
        <v>0</v>
      </c>
      <c r="O756" s="17">
        <v>0</v>
      </c>
      <c r="P756" s="17">
        <v>0.56720247303765303</v>
      </c>
      <c r="Q756" s="17">
        <v>0.220310672767209</v>
      </c>
      <c r="R756" s="17">
        <v>0</v>
      </c>
      <c r="S756" s="17">
        <v>0</v>
      </c>
      <c r="T756" s="17">
        <v>0</v>
      </c>
      <c r="U756" s="17">
        <v>0</v>
      </c>
      <c r="V756" s="17">
        <v>0.104374547754073</v>
      </c>
      <c r="W756" s="17">
        <v>0.33262645446854999</v>
      </c>
      <c r="X756" s="17">
        <v>0</v>
      </c>
      <c r="Y756" s="17">
        <v>0</v>
      </c>
      <c r="Z756" s="17">
        <v>9.7182337582085408E-3</v>
      </c>
      <c r="AA756" s="17">
        <v>0</v>
      </c>
      <c r="AB756" s="17">
        <v>0</v>
      </c>
      <c r="AC756" s="17">
        <v>0</v>
      </c>
      <c r="AE756">
        <f t="array" ref="AE756">EXP(SUMPRODUCT(--B756:AC756,TRANSPOSE('Cost regression results'!$H$3:$H$30)))</f>
        <v>2432.0677360437562</v>
      </c>
    </row>
    <row r="757" spans="1:31" x14ac:dyDescent="0.3">
      <c r="A757">
        <v>756</v>
      </c>
      <c r="B757" s="17">
        <v>7.8636264392117496</v>
      </c>
      <c r="C757" s="17">
        <v>0</v>
      </c>
      <c r="D757" s="17">
        <v>0</v>
      </c>
      <c r="E757" s="17">
        <v>0.41658190535804002</v>
      </c>
      <c r="F757" s="17">
        <v>0.35678643049421299</v>
      </c>
      <c r="G757" s="17">
        <v>1.32752385769767</v>
      </c>
      <c r="H757" s="17">
        <v>0.24845555644869</v>
      </c>
      <c r="I757" s="17">
        <v>-0.25342953962919001</v>
      </c>
      <c r="J757" s="17">
        <v>0.68915340545361004</v>
      </c>
      <c r="K757" s="17">
        <v>0.22513328682994599</v>
      </c>
      <c r="L757" s="17">
        <v>0.34787391418781499</v>
      </c>
      <c r="M757" s="17">
        <v>0</v>
      </c>
      <c r="N757" s="17">
        <v>0</v>
      </c>
      <c r="O757" s="17">
        <v>0</v>
      </c>
      <c r="P757" s="17">
        <v>0.37751766349856702</v>
      </c>
      <c r="Q757" s="17">
        <v>0.25295014017696998</v>
      </c>
      <c r="R757" s="17">
        <v>0</v>
      </c>
      <c r="S757" s="17">
        <v>0</v>
      </c>
      <c r="T757" s="17">
        <v>0</v>
      </c>
      <c r="U757" s="17">
        <v>0</v>
      </c>
      <c r="V757" s="17">
        <v>6.8915614323738897E-2</v>
      </c>
      <c r="W757" s="17">
        <v>0.31549315680267698</v>
      </c>
      <c r="X757" s="17">
        <v>0</v>
      </c>
      <c r="Y757" s="17">
        <v>0</v>
      </c>
      <c r="Z757" s="17">
        <v>6.1998829256798603E-3</v>
      </c>
      <c r="AA757" s="17">
        <v>0</v>
      </c>
      <c r="AB757" s="17">
        <v>0</v>
      </c>
      <c r="AC757" s="17">
        <v>0</v>
      </c>
      <c r="AE757">
        <f t="array" ref="AE757">EXP(SUMPRODUCT(--B757:AC757,TRANSPOSE('Cost regression results'!$H$3:$H$30)))</f>
        <v>2589.6720399236015</v>
      </c>
    </row>
    <row r="758" spans="1:31" x14ac:dyDescent="0.3">
      <c r="A758">
        <v>757</v>
      </c>
      <c r="B758" s="17">
        <v>7.7976495258440099</v>
      </c>
      <c r="C758" s="17">
        <v>0</v>
      </c>
      <c r="D758" s="17">
        <v>0</v>
      </c>
      <c r="E758" s="17">
        <v>0.25604119603879599</v>
      </c>
      <c r="F758" s="17">
        <v>0.31695506243440502</v>
      </c>
      <c r="G758" s="17">
        <v>1.3467986665090099</v>
      </c>
      <c r="H758" s="17">
        <v>0.25969678100862897</v>
      </c>
      <c r="I758" s="17">
        <v>-0.12293808361948801</v>
      </c>
      <c r="J758" s="17">
        <v>0.78725168088776398</v>
      </c>
      <c r="K758" s="17">
        <v>0.37518708158123698</v>
      </c>
      <c r="L758" s="17">
        <v>0.32659194167420902</v>
      </c>
      <c r="M758" s="17">
        <v>0</v>
      </c>
      <c r="N758" s="17">
        <v>0</v>
      </c>
      <c r="O758" s="17">
        <v>0</v>
      </c>
      <c r="P758" s="17">
        <v>0.27793213257368099</v>
      </c>
      <c r="Q758" s="17">
        <v>0.285651961164756</v>
      </c>
      <c r="R758" s="17">
        <v>0</v>
      </c>
      <c r="S758" s="17">
        <v>0</v>
      </c>
      <c r="T758" s="17">
        <v>0</v>
      </c>
      <c r="U758" s="17">
        <v>0</v>
      </c>
      <c r="V758" s="17">
        <v>0.118980846099589</v>
      </c>
      <c r="W758" s="17">
        <v>0.33653595745578602</v>
      </c>
      <c r="X758" s="17">
        <v>0</v>
      </c>
      <c r="Y758" s="17">
        <v>0</v>
      </c>
      <c r="Z758" s="17">
        <v>4.7637241631131796E-3</v>
      </c>
      <c r="AA758" s="17">
        <v>0</v>
      </c>
      <c r="AB758" s="17">
        <v>0</v>
      </c>
      <c r="AC758" s="17">
        <v>0</v>
      </c>
      <c r="AE758">
        <f t="array" ref="AE758">EXP(SUMPRODUCT(--B758:AC758,TRANSPOSE('Cost regression results'!$H$3:$H$30)))</f>
        <v>2426.7663231944139</v>
      </c>
    </row>
    <row r="759" spans="1:31" x14ac:dyDescent="0.3">
      <c r="A759">
        <v>758</v>
      </c>
      <c r="B759" s="17">
        <v>7.8143240529329496</v>
      </c>
      <c r="C759" s="17">
        <v>0</v>
      </c>
      <c r="D759" s="17">
        <v>0</v>
      </c>
      <c r="E759" s="17">
        <v>0.281800620269747</v>
      </c>
      <c r="F759" s="17">
        <v>0.114061891643063</v>
      </c>
      <c r="G759" s="17">
        <v>1.3858702225105399</v>
      </c>
      <c r="H759" s="17">
        <v>0.259076162600891</v>
      </c>
      <c r="I759" s="17">
        <v>-4.3310042337672702E-2</v>
      </c>
      <c r="J759" s="17">
        <v>0.66562027601676099</v>
      </c>
      <c r="K759" s="17">
        <v>0.327294954490993</v>
      </c>
      <c r="L759" s="17">
        <v>0.202488789201169</v>
      </c>
      <c r="M759" s="17">
        <v>0</v>
      </c>
      <c r="N759" s="17">
        <v>0</v>
      </c>
      <c r="O759" s="17">
        <v>0</v>
      </c>
      <c r="P759" s="17">
        <v>0.31430697821088599</v>
      </c>
      <c r="Q759" s="17">
        <v>0.16144518654697601</v>
      </c>
      <c r="R759" s="17">
        <v>0</v>
      </c>
      <c r="S759" s="17">
        <v>0</v>
      </c>
      <c r="T759" s="17">
        <v>0</v>
      </c>
      <c r="U759" s="17">
        <v>0</v>
      </c>
      <c r="V759" s="17">
        <v>0.156552317923323</v>
      </c>
      <c r="W759" s="17">
        <v>0.28090502340055001</v>
      </c>
      <c r="X759" s="17">
        <v>0</v>
      </c>
      <c r="Y759" s="17">
        <v>0</v>
      </c>
      <c r="Z759" s="17">
        <v>9.0600758785929093E-3</v>
      </c>
      <c r="AA759" s="17">
        <v>0</v>
      </c>
      <c r="AB759" s="17">
        <v>0</v>
      </c>
      <c r="AC759" s="17">
        <v>0</v>
      </c>
      <c r="AE759">
        <f t="array" ref="AE759">EXP(SUMPRODUCT(--B759:AC759,TRANSPOSE('Cost regression results'!$H$3:$H$30)))</f>
        <v>2460.1608176494942</v>
      </c>
    </row>
    <row r="760" spans="1:31" x14ac:dyDescent="0.3">
      <c r="A760">
        <v>759</v>
      </c>
      <c r="B760" s="17">
        <v>7.8442670656284497</v>
      </c>
      <c r="C760" s="17">
        <v>0</v>
      </c>
      <c r="D760" s="17">
        <v>0</v>
      </c>
      <c r="E760" s="17">
        <v>0.35194233817062298</v>
      </c>
      <c r="F760" s="17">
        <v>0.26677267142559202</v>
      </c>
      <c r="G760" s="17">
        <v>1.3711146427181999</v>
      </c>
      <c r="H760" s="17">
        <v>0.260173803555314</v>
      </c>
      <c r="I760" s="17">
        <v>-0.18416920584954599</v>
      </c>
      <c r="J760" s="17">
        <v>0.67036038901990802</v>
      </c>
      <c r="K760" s="17">
        <v>0.30963898424532499</v>
      </c>
      <c r="L760" s="17">
        <v>0.33935736509437597</v>
      </c>
      <c r="M760" s="17">
        <v>0</v>
      </c>
      <c r="N760" s="17">
        <v>0</v>
      </c>
      <c r="O760" s="17">
        <v>0</v>
      </c>
      <c r="P760" s="17">
        <v>0.31268059661197301</v>
      </c>
      <c r="Q760" s="17">
        <v>0.207840338785474</v>
      </c>
      <c r="R760" s="17">
        <v>0</v>
      </c>
      <c r="S760" s="17">
        <v>0</v>
      </c>
      <c r="T760" s="17">
        <v>0</v>
      </c>
      <c r="U760" s="17">
        <v>0</v>
      </c>
      <c r="V760" s="17">
        <v>5.7616645078201099E-2</v>
      </c>
      <c r="W760" s="17">
        <v>0.22746366532693499</v>
      </c>
      <c r="X760" s="17">
        <v>0</v>
      </c>
      <c r="Y760" s="17">
        <v>0</v>
      </c>
      <c r="Z760" s="17">
        <v>8.7795063240837697E-3</v>
      </c>
      <c r="AA760" s="17">
        <v>0</v>
      </c>
      <c r="AB760" s="17">
        <v>0</v>
      </c>
      <c r="AC760" s="17">
        <v>0</v>
      </c>
      <c r="AE760">
        <f t="array" ref="AE760">EXP(SUMPRODUCT(--B760:AC760,TRANSPOSE('Cost regression results'!$H$3:$H$30)))</f>
        <v>2535.437312988046</v>
      </c>
    </row>
    <row r="761" spans="1:31" x14ac:dyDescent="0.3">
      <c r="A761">
        <v>760</v>
      </c>
      <c r="B761" s="17">
        <v>7.8447808813950397</v>
      </c>
      <c r="C761" s="17">
        <v>0</v>
      </c>
      <c r="D761" s="17">
        <v>0</v>
      </c>
      <c r="E761" s="17">
        <v>0.36004979123262298</v>
      </c>
      <c r="F761" s="17">
        <v>0.43452349403532903</v>
      </c>
      <c r="G761" s="17">
        <v>1.35770295678597</v>
      </c>
      <c r="H761" s="17">
        <v>0.33091314158686902</v>
      </c>
      <c r="I761" s="17">
        <v>-0.33388585783969299</v>
      </c>
      <c r="J761" s="17">
        <v>0.690705545934302</v>
      </c>
      <c r="K761" s="17">
        <v>0.41436586226045102</v>
      </c>
      <c r="L761" s="17">
        <v>0.32739233400356998</v>
      </c>
      <c r="M761" s="17">
        <v>0</v>
      </c>
      <c r="N761" s="17">
        <v>0</v>
      </c>
      <c r="O761" s="17">
        <v>0</v>
      </c>
      <c r="P761" s="17">
        <v>0.25297095722493901</v>
      </c>
      <c r="Q761" s="17">
        <v>0.188409142048373</v>
      </c>
      <c r="R761" s="17">
        <v>0</v>
      </c>
      <c r="S761" s="17">
        <v>0</v>
      </c>
      <c r="T761" s="17">
        <v>0</v>
      </c>
      <c r="U761" s="17">
        <v>0</v>
      </c>
      <c r="V761" s="17">
        <v>0.107183460334073</v>
      </c>
      <c r="W761" s="17">
        <v>0.19156615865589899</v>
      </c>
      <c r="X761" s="17">
        <v>0</v>
      </c>
      <c r="Y761" s="17">
        <v>0</v>
      </c>
      <c r="Z761" s="17">
        <v>5.2685742195018601E-3</v>
      </c>
      <c r="AA761" s="17">
        <v>0</v>
      </c>
      <c r="AB761" s="17">
        <v>0</v>
      </c>
      <c r="AC761" s="17">
        <v>0</v>
      </c>
      <c r="AE761">
        <f t="array" ref="AE761">EXP(SUMPRODUCT(--B761:AC761,TRANSPOSE('Cost regression results'!$H$3:$H$30)))</f>
        <v>2542.9824890112918</v>
      </c>
    </row>
    <row r="762" spans="1:31" x14ac:dyDescent="0.3">
      <c r="A762">
        <v>761</v>
      </c>
      <c r="B762" s="17">
        <v>7.8550331525023296</v>
      </c>
      <c r="C762" s="17">
        <v>0</v>
      </c>
      <c r="D762" s="17">
        <v>0</v>
      </c>
      <c r="E762" s="17">
        <v>0.389045493205603</v>
      </c>
      <c r="F762" s="17">
        <v>0.33771987672215897</v>
      </c>
      <c r="G762" s="17">
        <v>1.4175554594813</v>
      </c>
      <c r="H762" s="17">
        <v>0.18325261623141001</v>
      </c>
      <c r="I762" s="17">
        <v>-0.21064880749430301</v>
      </c>
      <c r="J762" s="17">
        <v>0.725944882043012</v>
      </c>
      <c r="K762" s="17">
        <v>0.38709476835905199</v>
      </c>
      <c r="L762" s="17">
        <v>0.35374246830182099</v>
      </c>
      <c r="M762" s="17">
        <v>0</v>
      </c>
      <c r="N762" s="17">
        <v>0</v>
      </c>
      <c r="O762" s="17">
        <v>0</v>
      </c>
      <c r="P762" s="17">
        <v>0.148386836274193</v>
      </c>
      <c r="Q762" s="17">
        <v>0.22851597192824299</v>
      </c>
      <c r="R762" s="17">
        <v>0</v>
      </c>
      <c r="S762" s="17">
        <v>0</v>
      </c>
      <c r="T762" s="17">
        <v>0</v>
      </c>
      <c r="U762" s="17">
        <v>0</v>
      </c>
      <c r="V762" s="17">
        <v>6.9299826031492304E-2</v>
      </c>
      <c r="W762" s="17">
        <v>0.24617000956563301</v>
      </c>
      <c r="X762" s="17">
        <v>0</v>
      </c>
      <c r="Y762" s="17">
        <v>0</v>
      </c>
      <c r="Z762" s="17">
        <v>8.6175267079853304E-3</v>
      </c>
      <c r="AA762" s="17">
        <v>0</v>
      </c>
      <c r="AB762" s="17">
        <v>0</v>
      </c>
      <c r="AC762" s="17">
        <v>0</v>
      </c>
      <c r="AE762">
        <f t="array" ref="AE762">EXP(SUMPRODUCT(--B762:AC762,TRANSPOSE('Cost regression results'!$H$3:$H$30)))</f>
        <v>2563.1721303054114</v>
      </c>
    </row>
    <row r="763" spans="1:31" x14ac:dyDescent="0.3">
      <c r="A763">
        <v>762</v>
      </c>
      <c r="B763" s="17">
        <v>7.8569444928578704</v>
      </c>
      <c r="C763" s="17">
        <v>0</v>
      </c>
      <c r="D763" s="17">
        <v>0</v>
      </c>
      <c r="E763" s="17">
        <v>0.37320947666975401</v>
      </c>
      <c r="F763" s="17">
        <v>0.35606704179517201</v>
      </c>
      <c r="G763" s="17">
        <v>1.3584838197345199</v>
      </c>
      <c r="H763" s="17">
        <v>0.208394113835074</v>
      </c>
      <c r="I763" s="17">
        <v>-0.235610482731724</v>
      </c>
      <c r="J763" s="17">
        <v>0.69384132366078999</v>
      </c>
      <c r="K763" s="17">
        <v>0.31377720619266702</v>
      </c>
      <c r="L763" s="17">
        <v>0.42096522240268103</v>
      </c>
      <c r="M763" s="17">
        <v>0</v>
      </c>
      <c r="N763" s="17">
        <v>0</v>
      </c>
      <c r="O763" s="17">
        <v>0</v>
      </c>
      <c r="P763" s="17">
        <v>0.31189099544824</v>
      </c>
      <c r="Q763" s="17">
        <v>0.207279890022149</v>
      </c>
      <c r="R763" s="17">
        <v>0</v>
      </c>
      <c r="S763" s="17">
        <v>0</v>
      </c>
      <c r="T763" s="17">
        <v>0</v>
      </c>
      <c r="U763" s="17">
        <v>0</v>
      </c>
      <c r="V763" s="17">
        <v>8.6380175459451702E-2</v>
      </c>
      <c r="W763" s="17">
        <v>0.208179552029159</v>
      </c>
      <c r="X763" s="17">
        <v>0</v>
      </c>
      <c r="Y763" s="17">
        <v>0</v>
      </c>
      <c r="Z763" s="17">
        <v>7.8754600368619501E-3</v>
      </c>
      <c r="AA763" s="17">
        <v>0</v>
      </c>
      <c r="AB763" s="17">
        <v>0</v>
      </c>
      <c r="AC763" s="17">
        <v>0</v>
      </c>
      <c r="AE763">
        <f t="array" ref="AE763">EXP(SUMPRODUCT(--B763:AC763,TRANSPOSE('Cost regression results'!$H$3:$H$30)))</f>
        <v>2569.4102345432561</v>
      </c>
    </row>
    <row r="764" spans="1:31" x14ac:dyDescent="0.3">
      <c r="A764">
        <v>763</v>
      </c>
      <c r="B764" s="17">
        <v>7.8152561202404804</v>
      </c>
      <c r="C764" s="17">
        <v>0</v>
      </c>
      <c r="D764" s="17">
        <v>0</v>
      </c>
      <c r="E764" s="17">
        <v>0.35190731886979898</v>
      </c>
      <c r="F764" s="17">
        <v>0.36542149454419798</v>
      </c>
      <c r="G764" s="17">
        <v>1.44026475692665</v>
      </c>
      <c r="H764" s="17">
        <v>0.218020193680279</v>
      </c>
      <c r="I764" s="17">
        <v>-0.26055277574146402</v>
      </c>
      <c r="J764" s="17">
        <v>0.72566657721878702</v>
      </c>
      <c r="K764" s="17">
        <v>0.26917257186019</v>
      </c>
      <c r="L764" s="17">
        <v>0.34383231048799101</v>
      </c>
      <c r="M764" s="17">
        <v>0</v>
      </c>
      <c r="N764" s="17">
        <v>0</v>
      </c>
      <c r="O764" s="17">
        <v>0</v>
      </c>
      <c r="P764" s="17">
        <v>0.27574471745492302</v>
      </c>
      <c r="Q764" s="17">
        <v>0.268870228256465</v>
      </c>
      <c r="R764" s="17">
        <v>0</v>
      </c>
      <c r="S764" s="17">
        <v>0</v>
      </c>
      <c r="T764" s="17">
        <v>0</v>
      </c>
      <c r="U764" s="17">
        <v>0</v>
      </c>
      <c r="V764" s="17">
        <v>6.2375886451000603E-2</v>
      </c>
      <c r="W764" s="17">
        <v>0.179716676051075</v>
      </c>
      <c r="X764" s="17">
        <v>0</v>
      </c>
      <c r="Y764" s="17">
        <v>0</v>
      </c>
      <c r="Z764" s="17">
        <v>5.1555925432920898E-3</v>
      </c>
      <c r="AA764" s="17">
        <v>0</v>
      </c>
      <c r="AB764" s="17">
        <v>0</v>
      </c>
      <c r="AC764" s="17">
        <v>0</v>
      </c>
      <c r="AE764">
        <f t="array" ref="AE764">EXP(SUMPRODUCT(--B764:AC764,TRANSPOSE('Cost regression results'!$H$3:$H$30)))</f>
        <v>2469.1943577373686</v>
      </c>
    </row>
    <row r="765" spans="1:31" x14ac:dyDescent="0.3">
      <c r="A765">
        <v>764</v>
      </c>
      <c r="B765" s="17">
        <v>7.8179989039748499</v>
      </c>
      <c r="C765" s="17">
        <v>0</v>
      </c>
      <c r="D765" s="17">
        <v>0</v>
      </c>
      <c r="E765" s="17">
        <v>0.49602204994022803</v>
      </c>
      <c r="F765" s="17">
        <v>0.37433021718758502</v>
      </c>
      <c r="G765" s="17">
        <v>1.41295368750269</v>
      </c>
      <c r="H765" s="17">
        <v>0.227177253506885</v>
      </c>
      <c r="I765" s="17">
        <v>-0.26335934941997002</v>
      </c>
      <c r="J765" s="17">
        <v>0.77285361242551798</v>
      </c>
      <c r="K765" s="17">
        <v>0.41606708772322998</v>
      </c>
      <c r="L765" s="17">
        <v>0.363706379362573</v>
      </c>
      <c r="M765" s="17">
        <v>0</v>
      </c>
      <c r="N765" s="17">
        <v>0</v>
      </c>
      <c r="O765" s="17">
        <v>0</v>
      </c>
      <c r="P765" s="17">
        <v>0.27093169790937299</v>
      </c>
      <c r="Q765" s="17">
        <v>0.32059045637226702</v>
      </c>
      <c r="R765" s="17">
        <v>0</v>
      </c>
      <c r="S765" s="17">
        <v>0</v>
      </c>
      <c r="T765" s="17">
        <v>0</v>
      </c>
      <c r="U765" s="17">
        <v>0</v>
      </c>
      <c r="V765" s="17">
        <v>7.7525755269325605E-2</v>
      </c>
      <c r="W765" s="17">
        <v>0.20557852195416501</v>
      </c>
      <c r="X765" s="17">
        <v>0</v>
      </c>
      <c r="Y765" s="17">
        <v>0</v>
      </c>
      <c r="Z765" s="17">
        <v>7.4646567580053799E-3</v>
      </c>
      <c r="AA765" s="17">
        <v>0</v>
      </c>
      <c r="AB765" s="17">
        <v>0</v>
      </c>
      <c r="AC765" s="17">
        <v>0</v>
      </c>
      <c r="AE765">
        <f t="array" ref="AE765">EXP(SUMPRODUCT(--B765:AC765,TRANSPOSE('Cost regression results'!$H$3:$H$30)))</f>
        <v>2471.9773211520278</v>
      </c>
    </row>
    <row r="766" spans="1:31" x14ac:dyDescent="0.3">
      <c r="A766">
        <v>765</v>
      </c>
      <c r="B766" s="17">
        <v>7.8139071534204296</v>
      </c>
      <c r="C766" s="17">
        <v>0</v>
      </c>
      <c r="D766" s="17">
        <v>0</v>
      </c>
      <c r="E766" s="17">
        <v>0.302365083229506</v>
      </c>
      <c r="F766" s="17">
        <v>0.32177644106057801</v>
      </c>
      <c r="G766" s="17">
        <v>1.4596826891149399</v>
      </c>
      <c r="H766" s="17">
        <v>0.23640551982153901</v>
      </c>
      <c r="I766" s="17">
        <v>-0.219862110817374</v>
      </c>
      <c r="J766" s="17">
        <v>0.76130682056420995</v>
      </c>
      <c r="K766" s="17">
        <v>0.34844015982676202</v>
      </c>
      <c r="L766" s="17">
        <v>0.35277464311468398</v>
      </c>
      <c r="M766" s="17">
        <v>0</v>
      </c>
      <c r="N766" s="17">
        <v>0</v>
      </c>
      <c r="O766" s="17">
        <v>0</v>
      </c>
      <c r="P766" s="17">
        <v>0.343217551109531</v>
      </c>
      <c r="Q766" s="17">
        <v>0.26062442099265298</v>
      </c>
      <c r="R766" s="17">
        <v>0</v>
      </c>
      <c r="S766" s="17">
        <v>0</v>
      </c>
      <c r="T766" s="17">
        <v>0</v>
      </c>
      <c r="U766" s="17">
        <v>0</v>
      </c>
      <c r="V766" s="17">
        <v>8.7507696592720299E-2</v>
      </c>
      <c r="W766" s="17">
        <v>0.233042278774968</v>
      </c>
      <c r="X766" s="17">
        <v>0</v>
      </c>
      <c r="Y766" s="17">
        <v>0</v>
      </c>
      <c r="Z766" s="17">
        <v>6.78000555189507E-3</v>
      </c>
      <c r="AA766" s="17">
        <v>0</v>
      </c>
      <c r="AB766" s="17">
        <v>0</v>
      </c>
      <c r="AC766" s="17">
        <v>0</v>
      </c>
      <c r="AE766">
        <f t="array" ref="AE766">EXP(SUMPRODUCT(--B766:AC766,TRANSPOSE('Cost regression results'!$H$3:$H$30)))</f>
        <v>2463.0634265482686</v>
      </c>
    </row>
    <row r="767" spans="1:31" x14ac:dyDescent="0.3">
      <c r="A767">
        <v>766</v>
      </c>
      <c r="B767" s="17">
        <v>7.8527316721357998</v>
      </c>
      <c r="C767" s="17">
        <v>0</v>
      </c>
      <c r="D767" s="17">
        <v>0</v>
      </c>
      <c r="E767" s="17">
        <v>0.45586167861929899</v>
      </c>
      <c r="F767" s="17">
        <v>0.41943162546360502</v>
      </c>
      <c r="G767" s="17">
        <v>1.2964203788156601</v>
      </c>
      <c r="H767" s="17">
        <v>0.22469593801694501</v>
      </c>
      <c r="I767" s="17">
        <v>-0.23904432564171599</v>
      </c>
      <c r="J767" s="17">
        <v>0.652463431292157</v>
      </c>
      <c r="K767" s="17">
        <v>0.396970885845775</v>
      </c>
      <c r="L767" s="17">
        <v>0.31119241589682101</v>
      </c>
      <c r="M767" s="17">
        <v>0</v>
      </c>
      <c r="N767" s="17">
        <v>0</v>
      </c>
      <c r="O767" s="17">
        <v>0</v>
      </c>
      <c r="P767" s="17">
        <v>0.26057504581837299</v>
      </c>
      <c r="Q767" s="17">
        <v>0.24270795838379999</v>
      </c>
      <c r="R767" s="17">
        <v>0</v>
      </c>
      <c r="S767" s="17">
        <v>0</v>
      </c>
      <c r="T767" s="17">
        <v>0</v>
      </c>
      <c r="U767" s="17">
        <v>0</v>
      </c>
      <c r="V767" s="17">
        <v>5.2655909750298199E-2</v>
      </c>
      <c r="W767" s="17">
        <v>0.209889216128504</v>
      </c>
      <c r="X767" s="17">
        <v>0</v>
      </c>
      <c r="Y767" s="17">
        <v>0</v>
      </c>
      <c r="Z767" s="17">
        <v>6.2367060824181303E-3</v>
      </c>
      <c r="AA767" s="17">
        <v>0</v>
      </c>
      <c r="AB767" s="17">
        <v>0</v>
      </c>
      <c r="AC767" s="17">
        <v>0</v>
      </c>
      <c r="AE767">
        <f t="array" ref="AE767">EXP(SUMPRODUCT(--B767:AC767,TRANSPOSE('Cost regression results'!$H$3:$H$30)))</f>
        <v>2561.5452736288967</v>
      </c>
    </row>
    <row r="768" spans="1:31" x14ac:dyDescent="0.3">
      <c r="A768">
        <v>767</v>
      </c>
      <c r="B768" s="17">
        <v>7.7996045383934902</v>
      </c>
      <c r="C768" s="17">
        <v>0</v>
      </c>
      <c r="D768" s="17">
        <v>0</v>
      </c>
      <c r="E768" s="17">
        <v>0.36735215298858898</v>
      </c>
      <c r="F768" s="17">
        <v>0.41345058698280601</v>
      </c>
      <c r="G768" s="17">
        <v>1.2867410827316099</v>
      </c>
      <c r="H768" s="17">
        <v>0.25828764516619901</v>
      </c>
      <c r="I768" s="17">
        <v>-0.192476179311277</v>
      </c>
      <c r="J768" s="17">
        <v>0.71959101077316701</v>
      </c>
      <c r="K768" s="17">
        <v>0.45533289961435203</v>
      </c>
      <c r="L768" s="17">
        <v>0.40644719854161399</v>
      </c>
      <c r="M768" s="17">
        <v>0</v>
      </c>
      <c r="N768" s="17">
        <v>0</v>
      </c>
      <c r="O768" s="17">
        <v>0</v>
      </c>
      <c r="P768" s="17">
        <v>0.32613929382672802</v>
      </c>
      <c r="Q768" s="17">
        <v>0.28268488894844401</v>
      </c>
      <c r="R768" s="17">
        <v>0</v>
      </c>
      <c r="S768" s="17">
        <v>0</v>
      </c>
      <c r="T768" s="17">
        <v>0</v>
      </c>
      <c r="U768" s="17">
        <v>0</v>
      </c>
      <c r="V768" s="17">
        <v>0.13033045166926399</v>
      </c>
      <c r="W768" s="17">
        <v>0.23276080816586001</v>
      </c>
      <c r="X768" s="17">
        <v>0</v>
      </c>
      <c r="Y768" s="17">
        <v>0</v>
      </c>
      <c r="Z768" s="17">
        <v>3.6016238038885898E-3</v>
      </c>
      <c r="AA768" s="17">
        <v>0</v>
      </c>
      <c r="AB768" s="17">
        <v>0</v>
      </c>
      <c r="AC768" s="17">
        <v>0</v>
      </c>
      <c r="AE768">
        <f t="array" ref="AE768">EXP(SUMPRODUCT(--B768:AC768,TRANSPOSE('Cost regression results'!$H$3:$H$30)))</f>
        <v>2433.494092581911</v>
      </c>
    </row>
    <row r="769" spans="1:31" x14ac:dyDescent="0.3">
      <c r="A769">
        <v>768</v>
      </c>
      <c r="B769" s="17">
        <v>7.82211595869774</v>
      </c>
      <c r="C769" s="17">
        <v>0</v>
      </c>
      <c r="D769" s="17">
        <v>0</v>
      </c>
      <c r="E769" s="17">
        <v>0.38163214235290499</v>
      </c>
      <c r="F769" s="17">
        <v>0.30015225217283797</v>
      </c>
      <c r="G769" s="17">
        <v>1.4753598997650299</v>
      </c>
      <c r="H769" s="17">
        <v>0.22575119537317501</v>
      </c>
      <c r="I769" s="17">
        <v>-0.170079447597655</v>
      </c>
      <c r="J769" s="17">
        <v>0.69476010627811602</v>
      </c>
      <c r="K769" s="17">
        <v>0.34672264932922597</v>
      </c>
      <c r="L769" s="17">
        <v>0.24979793292119201</v>
      </c>
      <c r="M769" s="17">
        <v>0</v>
      </c>
      <c r="N769" s="17">
        <v>0</v>
      </c>
      <c r="O769" s="17">
        <v>0</v>
      </c>
      <c r="P769" s="17">
        <v>0.42648265775262201</v>
      </c>
      <c r="Q769" s="17">
        <v>0.19852397526379401</v>
      </c>
      <c r="R769" s="17">
        <v>0</v>
      </c>
      <c r="S769" s="17">
        <v>0</v>
      </c>
      <c r="T769" s="17">
        <v>0</v>
      </c>
      <c r="U769" s="17">
        <v>0</v>
      </c>
      <c r="V769" s="17">
        <v>0.11831262005778299</v>
      </c>
      <c r="W769" s="17">
        <v>0.26485454769474898</v>
      </c>
      <c r="X769" s="17">
        <v>0</v>
      </c>
      <c r="Y769" s="17">
        <v>0</v>
      </c>
      <c r="Z769" s="17">
        <v>7.0008749041674603E-3</v>
      </c>
      <c r="AA769" s="17">
        <v>0</v>
      </c>
      <c r="AB769" s="17">
        <v>0</v>
      </c>
      <c r="AC769" s="17">
        <v>0</v>
      </c>
      <c r="AE769">
        <f t="array" ref="AE769">EXP(SUMPRODUCT(--B769:AC769,TRANSPOSE('Cost regression results'!$H$3:$H$30)))</f>
        <v>2482.9815284274855</v>
      </c>
    </row>
    <row r="770" spans="1:31" x14ac:dyDescent="0.3">
      <c r="A770">
        <v>769</v>
      </c>
      <c r="B770" s="17">
        <v>7.84070799271701</v>
      </c>
      <c r="C770" s="17">
        <v>0</v>
      </c>
      <c r="D770" s="17">
        <v>0</v>
      </c>
      <c r="E770" s="17">
        <v>0.40549368722000301</v>
      </c>
      <c r="F770" s="17">
        <v>0.39615958412890501</v>
      </c>
      <c r="G770" s="17">
        <v>1.3669709479080701</v>
      </c>
      <c r="H770" s="17">
        <v>0.25465725010430801</v>
      </c>
      <c r="I770" s="17">
        <v>-0.31752325324530001</v>
      </c>
      <c r="J770" s="17">
        <v>0.78665597119036701</v>
      </c>
      <c r="K770" s="17">
        <v>0.29000117997109898</v>
      </c>
      <c r="L770" s="17">
        <v>0.39383243156583803</v>
      </c>
      <c r="M770" s="17">
        <v>0</v>
      </c>
      <c r="N770" s="17">
        <v>0</v>
      </c>
      <c r="O770" s="17">
        <v>0</v>
      </c>
      <c r="P770" s="17">
        <v>0.23896492219330001</v>
      </c>
      <c r="Q770" s="17">
        <v>0.22185218940302501</v>
      </c>
      <c r="R770" s="17">
        <v>0</v>
      </c>
      <c r="S770" s="17">
        <v>0</v>
      </c>
      <c r="T770" s="17">
        <v>0</v>
      </c>
      <c r="U770" s="17">
        <v>0</v>
      </c>
      <c r="V770" s="17">
        <v>7.1678836155477793E-2</v>
      </c>
      <c r="W770" s="17">
        <v>0.181114886681356</v>
      </c>
      <c r="X770" s="17">
        <v>0</v>
      </c>
      <c r="Y770" s="17">
        <v>0</v>
      </c>
      <c r="Z770" s="17">
        <v>6.03173388737428E-3</v>
      </c>
      <c r="AA770" s="17">
        <v>0</v>
      </c>
      <c r="AB770" s="17">
        <v>0</v>
      </c>
      <c r="AC770" s="17">
        <v>0</v>
      </c>
      <c r="AE770">
        <f t="array" ref="AE770">EXP(SUMPRODUCT(--B770:AC770,TRANSPOSE('Cost regression results'!$H$3:$H$30)))</f>
        <v>2531.2936597334265</v>
      </c>
    </row>
    <row r="771" spans="1:31" x14ac:dyDescent="0.3">
      <c r="A771">
        <v>770</v>
      </c>
      <c r="B771" s="17">
        <v>7.8126674918169901</v>
      </c>
      <c r="C771" s="17">
        <v>0</v>
      </c>
      <c r="D771" s="17">
        <v>0</v>
      </c>
      <c r="E771" s="17">
        <v>0.351075568644167</v>
      </c>
      <c r="F771" s="17">
        <v>0.37528243284664198</v>
      </c>
      <c r="G771" s="17">
        <v>1.3850349685893499</v>
      </c>
      <c r="H771" s="17">
        <v>0.22525687120770299</v>
      </c>
      <c r="I771" s="17">
        <v>-0.27771447273254601</v>
      </c>
      <c r="J771" s="17">
        <v>0.68570800202034199</v>
      </c>
      <c r="K771" s="17">
        <v>0.37548764179868799</v>
      </c>
      <c r="L771" s="17">
        <v>0.36043008422213701</v>
      </c>
      <c r="M771" s="17">
        <v>0</v>
      </c>
      <c r="N771" s="17">
        <v>0</v>
      </c>
      <c r="O771" s="17">
        <v>0</v>
      </c>
      <c r="P771" s="17">
        <v>0.47768041826498098</v>
      </c>
      <c r="Q771" s="17">
        <v>0.245939495546733</v>
      </c>
      <c r="R771" s="17">
        <v>0</v>
      </c>
      <c r="S771" s="17">
        <v>0</v>
      </c>
      <c r="T771" s="17">
        <v>0</v>
      </c>
      <c r="U771" s="17">
        <v>0</v>
      </c>
      <c r="V771" s="17">
        <v>0.105388322957889</v>
      </c>
      <c r="W771" s="17">
        <v>0.24508491127652399</v>
      </c>
      <c r="X771" s="17">
        <v>0</v>
      </c>
      <c r="Y771" s="17">
        <v>0</v>
      </c>
      <c r="Z771" s="17">
        <v>8.2091079846147007E-3</v>
      </c>
      <c r="AA771" s="17">
        <v>0</v>
      </c>
      <c r="AB771" s="17">
        <v>0</v>
      </c>
      <c r="AC771" s="17">
        <v>0</v>
      </c>
      <c r="AE771">
        <f t="array" ref="AE771">EXP(SUMPRODUCT(--B771:AC771,TRANSPOSE('Cost regression results'!$H$3:$H$30)))</f>
        <v>2457.5522573429253</v>
      </c>
    </row>
    <row r="772" spans="1:31" x14ac:dyDescent="0.3">
      <c r="A772">
        <v>771</v>
      </c>
      <c r="B772" s="17">
        <v>7.8281549308542004</v>
      </c>
      <c r="C772" s="17">
        <v>0</v>
      </c>
      <c r="D772" s="17">
        <v>0</v>
      </c>
      <c r="E772" s="17">
        <v>0.44732256016289101</v>
      </c>
      <c r="F772" s="17">
        <v>0.40589284914004697</v>
      </c>
      <c r="G772" s="17">
        <v>1.28292860893868</v>
      </c>
      <c r="H772" s="17">
        <v>0.240381434490018</v>
      </c>
      <c r="I772" s="17">
        <v>-0.18695786068759801</v>
      </c>
      <c r="J772" s="17">
        <v>0.72861735613371204</v>
      </c>
      <c r="K772" s="17">
        <v>0.25558966069766897</v>
      </c>
      <c r="L772" s="17">
        <v>0.249403616074347</v>
      </c>
      <c r="M772" s="17">
        <v>0</v>
      </c>
      <c r="N772" s="17">
        <v>0</v>
      </c>
      <c r="O772" s="17">
        <v>0</v>
      </c>
      <c r="P772" s="17">
        <v>0.30243188711553098</v>
      </c>
      <c r="Q772" s="17">
        <v>0.27114647686533599</v>
      </c>
      <c r="R772" s="17">
        <v>0</v>
      </c>
      <c r="S772" s="17">
        <v>0</v>
      </c>
      <c r="T772" s="17">
        <v>0</v>
      </c>
      <c r="U772" s="17">
        <v>0</v>
      </c>
      <c r="V772" s="17">
        <v>7.2325894656423195E-2</v>
      </c>
      <c r="W772" s="17">
        <v>0.23264132563846801</v>
      </c>
      <c r="X772" s="17">
        <v>0</v>
      </c>
      <c r="Y772" s="17">
        <v>0</v>
      </c>
      <c r="Z772" s="17">
        <v>7.2474140011508899E-3</v>
      </c>
      <c r="AA772" s="17">
        <v>0</v>
      </c>
      <c r="AB772" s="17">
        <v>0</v>
      </c>
      <c r="AC772" s="17">
        <v>0</v>
      </c>
      <c r="AE772">
        <f t="array" ref="AE772">EXP(SUMPRODUCT(--B772:AC772,TRANSPOSE('Cost regression results'!$H$3:$H$30)))</f>
        <v>2497.590487389582</v>
      </c>
    </row>
    <row r="773" spans="1:31" x14ac:dyDescent="0.3">
      <c r="A773">
        <v>772</v>
      </c>
      <c r="B773" s="17">
        <v>7.8344537775120404</v>
      </c>
      <c r="C773" s="17">
        <v>0</v>
      </c>
      <c r="D773" s="17">
        <v>0</v>
      </c>
      <c r="E773" s="17">
        <v>0.47149762565083397</v>
      </c>
      <c r="F773" s="17">
        <v>0.19305624676942801</v>
      </c>
      <c r="G773" s="17">
        <v>1.2819141336620901</v>
      </c>
      <c r="H773" s="17">
        <v>0.27762876329945102</v>
      </c>
      <c r="I773" s="17">
        <v>-8.4518861241475896E-2</v>
      </c>
      <c r="J773" s="17">
        <v>0.66970665828116305</v>
      </c>
      <c r="K773" s="17">
        <v>0.35869905705946997</v>
      </c>
      <c r="L773" s="17">
        <v>0.36758991570500199</v>
      </c>
      <c r="M773" s="17">
        <v>0</v>
      </c>
      <c r="N773" s="17">
        <v>0</v>
      </c>
      <c r="O773" s="17">
        <v>0</v>
      </c>
      <c r="P773" s="17">
        <v>0.20233097412235701</v>
      </c>
      <c r="Q773" s="17">
        <v>0.16083281044796399</v>
      </c>
      <c r="R773" s="17">
        <v>0</v>
      </c>
      <c r="S773" s="17">
        <v>0</v>
      </c>
      <c r="T773" s="17">
        <v>0</v>
      </c>
      <c r="U773" s="17">
        <v>0</v>
      </c>
      <c r="V773" s="17">
        <v>7.31760971628828E-2</v>
      </c>
      <c r="W773" s="17">
        <v>0.28770541426813701</v>
      </c>
      <c r="X773" s="17">
        <v>0</v>
      </c>
      <c r="Y773" s="17">
        <v>0</v>
      </c>
      <c r="Z773" s="17">
        <v>5.6053007551213401E-3</v>
      </c>
      <c r="AA773" s="17">
        <v>0</v>
      </c>
      <c r="AB773" s="17">
        <v>0</v>
      </c>
      <c r="AC773" s="17">
        <v>0</v>
      </c>
      <c r="AE773">
        <f t="array" ref="AE773">EXP(SUMPRODUCT(--B773:AC773,TRANSPOSE('Cost regression results'!$H$3:$H$30)))</f>
        <v>2516.2628078192106</v>
      </c>
    </row>
    <row r="774" spans="1:31" x14ac:dyDescent="0.3">
      <c r="A774">
        <v>773</v>
      </c>
      <c r="B774" s="17">
        <v>7.8314856286084096</v>
      </c>
      <c r="C774" s="17">
        <v>0</v>
      </c>
      <c r="D774" s="17">
        <v>0</v>
      </c>
      <c r="E774" s="17">
        <v>0.44595993265396799</v>
      </c>
      <c r="F774" s="17">
        <v>0.42072918215341099</v>
      </c>
      <c r="G774" s="17">
        <v>1.3722299858774301</v>
      </c>
      <c r="H774" s="17">
        <v>0.283223918402632</v>
      </c>
      <c r="I774" s="17">
        <v>-0.27721390573967603</v>
      </c>
      <c r="J774" s="17">
        <v>0.74734316805904</v>
      </c>
      <c r="K774" s="17">
        <v>0.35088649700426999</v>
      </c>
      <c r="L774" s="17">
        <v>0.35841527844375498</v>
      </c>
      <c r="M774" s="17">
        <v>0</v>
      </c>
      <c r="N774" s="17">
        <v>0</v>
      </c>
      <c r="O774" s="17">
        <v>0</v>
      </c>
      <c r="P774" s="17">
        <v>0.48615454684665899</v>
      </c>
      <c r="Q774" s="17">
        <v>0.24558033064915599</v>
      </c>
      <c r="R774" s="17">
        <v>0</v>
      </c>
      <c r="S774" s="17">
        <v>0</v>
      </c>
      <c r="T774" s="17">
        <v>0</v>
      </c>
      <c r="U774" s="17">
        <v>0</v>
      </c>
      <c r="V774" s="17">
        <v>0.10177411418813399</v>
      </c>
      <c r="W774" s="17">
        <v>0.156483482542389</v>
      </c>
      <c r="X774" s="17">
        <v>0</v>
      </c>
      <c r="Y774" s="17">
        <v>0</v>
      </c>
      <c r="Z774" s="17">
        <v>7.0211835812220404E-3</v>
      </c>
      <c r="AA774" s="17">
        <v>0</v>
      </c>
      <c r="AB774" s="17">
        <v>0</v>
      </c>
      <c r="AC774" s="17">
        <v>0</v>
      </c>
      <c r="AE774">
        <f t="array" ref="AE774">EXP(SUMPRODUCT(--B774:AC774,TRANSPOSE('Cost regression results'!$H$3:$H$30)))</f>
        <v>2506.3199480243156</v>
      </c>
    </row>
    <row r="775" spans="1:31" x14ac:dyDescent="0.3">
      <c r="A775">
        <v>774</v>
      </c>
      <c r="B775" s="17">
        <v>7.7776552362129996</v>
      </c>
      <c r="C775" s="17">
        <v>0</v>
      </c>
      <c r="D775" s="17">
        <v>0</v>
      </c>
      <c r="E775" s="17">
        <v>0.38766438870155501</v>
      </c>
      <c r="F775" s="17">
        <v>0.30216598058837202</v>
      </c>
      <c r="G775" s="17">
        <v>1.42081859900715</v>
      </c>
      <c r="H775" s="17">
        <v>0.21618616901637699</v>
      </c>
      <c r="I775" s="17">
        <v>-0.24011689653997301</v>
      </c>
      <c r="J775" s="17">
        <v>0.70711821382636497</v>
      </c>
      <c r="K775" s="17">
        <v>0.30609227045690102</v>
      </c>
      <c r="L775" s="17">
        <v>0.29727078614531599</v>
      </c>
      <c r="M775" s="17">
        <v>0</v>
      </c>
      <c r="N775" s="17">
        <v>0</v>
      </c>
      <c r="O775" s="17">
        <v>0</v>
      </c>
      <c r="P775" s="17">
        <v>1.6613368458641399E-2</v>
      </c>
      <c r="Q775" s="17">
        <v>0.181032101316003</v>
      </c>
      <c r="R775" s="17">
        <v>0</v>
      </c>
      <c r="S775" s="17">
        <v>0</v>
      </c>
      <c r="T775" s="17">
        <v>0</v>
      </c>
      <c r="U775" s="17">
        <v>0</v>
      </c>
      <c r="V775" s="17">
        <v>0.15141130360691099</v>
      </c>
      <c r="W775" s="17">
        <v>0.29275060447948298</v>
      </c>
      <c r="X775" s="17">
        <v>0</v>
      </c>
      <c r="Y775" s="17">
        <v>0</v>
      </c>
      <c r="Z775" s="17">
        <v>6.5177042764170204E-3</v>
      </c>
      <c r="AA775" s="17">
        <v>0</v>
      </c>
      <c r="AB775" s="17">
        <v>0</v>
      </c>
      <c r="AC775" s="17">
        <v>0</v>
      </c>
      <c r="AE775">
        <f t="array" ref="AE775">EXP(SUMPRODUCT(--B775:AC775,TRANSPOSE('Cost regression results'!$H$3:$H$30)))</f>
        <v>2375.8079384260163</v>
      </c>
    </row>
    <row r="776" spans="1:31" x14ac:dyDescent="0.3">
      <c r="A776">
        <v>775</v>
      </c>
      <c r="B776" s="17">
        <v>7.8152326638171097</v>
      </c>
      <c r="C776" s="17">
        <v>0</v>
      </c>
      <c r="D776" s="17">
        <v>0</v>
      </c>
      <c r="E776" s="17">
        <v>0.40820117198605699</v>
      </c>
      <c r="F776" s="17">
        <v>0.33717528959922999</v>
      </c>
      <c r="G776" s="17">
        <v>1.3436829132791199</v>
      </c>
      <c r="H776" s="17">
        <v>0.207716309189272</v>
      </c>
      <c r="I776" s="17">
        <v>-0.20507595406711299</v>
      </c>
      <c r="J776" s="17">
        <v>0.74505365622472197</v>
      </c>
      <c r="K776" s="17">
        <v>0.358386099600218</v>
      </c>
      <c r="L776" s="17">
        <v>0.31785065104503502</v>
      </c>
      <c r="M776" s="17">
        <v>0</v>
      </c>
      <c r="N776" s="17">
        <v>0</v>
      </c>
      <c r="O776" s="17">
        <v>0</v>
      </c>
      <c r="P776" s="17">
        <v>0.307027153844036</v>
      </c>
      <c r="Q776" s="17">
        <v>0.28728194432913801</v>
      </c>
      <c r="R776" s="17">
        <v>0</v>
      </c>
      <c r="S776" s="17">
        <v>0</v>
      </c>
      <c r="T776" s="17">
        <v>0</v>
      </c>
      <c r="U776" s="17">
        <v>0</v>
      </c>
      <c r="V776" s="17">
        <v>8.8182677655963396E-2</v>
      </c>
      <c r="W776" s="17">
        <v>0.22577438878790601</v>
      </c>
      <c r="X776" s="17">
        <v>0</v>
      </c>
      <c r="Y776" s="17">
        <v>0</v>
      </c>
      <c r="Z776" s="17">
        <v>6.2726094436294797E-3</v>
      </c>
      <c r="AA776" s="17">
        <v>0</v>
      </c>
      <c r="AB776" s="17">
        <v>0</v>
      </c>
      <c r="AC776" s="17">
        <v>0</v>
      </c>
      <c r="AE776">
        <f t="array" ref="AE776">EXP(SUMPRODUCT(--B776:AC776,TRANSPOSE('Cost regression results'!$H$3:$H$30)))</f>
        <v>2467.2065475567124</v>
      </c>
    </row>
    <row r="777" spans="1:31" x14ac:dyDescent="0.3">
      <c r="A777">
        <v>776</v>
      </c>
      <c r="B777" s="17">
        <v>7.8389850666734997</v>
      </c>
      <c r="C777" s="17">
        <v>0</v>
      </c>
      <c r="D777" s="17">
        <v>0</v>
      </c>
      <c r="E777" s="17">
        <v>0.444576655431418</v>
      </c>
      <c r="F777" s="17">
        <v>0.41205828048454601</v>
      </c>
      <c r="G777" s="17">
        <v>1.34650959179813</v>
      </c>
      <c r="H777" s="17">
        <v>0.206014634073789</v>
      </c>
      <c r="I777" s="17">
        <v>-0.274754772374738</v>
      </c>
      <c r="J777" s="17">
        <v>0.68412502599050296</v>
      </c>
      <c r="K777" s="17">
        <v>0.33218300965536202</v>
      </c>
      <c r="L777" s="17">
        <v>0.26483609738304098</v>
      </c>
      <c r="M777" s="17">
        <v>0</v>
      </c>
      <c r="N777" s="17">
        <v>0</v>
      </c>
      <c r="O777" s="17">
        <v>0</v>
      </c>
      <c r="P777" s="17">
        <v>0.375829484792014</v>
      </c>
      <c r="Q777" s="17">
        <v>0.234205016954182</v>
      </c>
      <c r="R777" s="17">
        <v>0</v>
      </c>
      <c r="S777" s="17">
        <v>0</v>
      </c>
      <c r="T777" s="17">
        <v>0</v>
      </c>
      <c r="U777" s="17">
        <v>0</v>
      </c>
      <c r="V777" s="17">
        <v>8.6112149458741002E-2</v>
      </c>
      <c r="W777" s="17">
        <v>0.23764529507849799</v>
      </c>
      <c r="X777" s="17">
        <v>0</v>
      </c>
      <c r="Y777" s="17">
        <v>0</v>
      </c>
      <c r="Z777" s="17">
        <v>8.5339937004348596E-3</v>
      </c>
      <c r="AA777" s="17">
        <v>0</v>
      </c>
      <c r="AB777" s="17">
        <v>0</v>
      </c>
      <c r="AC777" s="17">
        <v>0</v>
      </c>
      <c r="AE777">
        <f t="array" ref="AE777">EXP(SUMPRODUCT(--B777:AC777,TRANSPOSE('Cost regression results'!$H$3:$H$30)))</f>
        <v>2522.5139213512393</v>
      </c>
    </row>
    <row r="778" spans="1:31" x14ac:dyDescent="0.3">
      <c r="A778">
        <v>777</v>
      </c>
      <c r="B778" s="17">
        <v>7.8394360811041297</v>
      </c>
      <c r="C778" s="17">
        <v>0</v>
      </c>
      <c r="D778" s="17">
        <v>0</v>
      </c>
      <c r="E778" s="17">
        <v>0.45795135528154002</v>
      </c>
      <c r="F778" s="17">
        <v>0.26388036728287301</v>
      </c>
      <c r="G778" s="17">
        <v>1.4380287223307899</v>
      </c>
      <c r="H778" s="17">
        <v>0.25541799050484798</v>
      </c>
      <c r="I778" s="17">
        <v>-0.15306827146879501</v>
      </c>
      <c r="J778" s="17">
        <v>0.72195942410507397</v>
      </c>
      <c r="K778" s="17">
        <v>0.413314965909787</v>
      </c>
      <c r="L778" s="17">
        <v>0.28612914210859802</v>
      </c>
      <c r="M778" s="17">
        <v>0</v>
      </c>
      <c r="N778" s="17">
        <v>0</v>
      </c>
      <c r="O778" s="17">
        <v>0</v>
      </c>
      <c r="P778" s="17">
        <v>0.40456704037195401</v>
      </c>
      <c r="Q778" s="17">
        <v>0.240590476354102</v>
      </c>
      <c r="R778" s="17">
        <v>0</v>
      </c>
      <c r="S778" s="17">
        <v>0</v>
      </c>
      <c r="T778" s="17">
        <v>0</v>
      </c>
      <c r="U778" s="17">
        <v>0</v>
      </c>
      <c r="V778" s="17">
        <v>7.8995898856390398E-2</v>
      </c>
      <c r="W778" s="17">
        <v>0.20676465217335699</v>
      </c>
      <c r="X778" s="17">
        <v>0</v>
      </c>
      <c r="Y778" s="17">
        <v>0</v>
      </c>
      <c r="Z778" s="17">
        <v>6.1399158396367101E-3</v>
      </c>
      <c r="AA778" s="17">
        <v>0</v>
      </c>
      <c r="AB778" s="17">
        <v>0</v>
      </c>
      <c r="AC778" s="17">
        <v>0</v>
      </c>
      <c r="AE778">
        <f t="array" ref="AE778">EXP(SUMPRODUCT(--B778:AC778,TRANSPOSE('Cost regression results'!$H$3:$H$30)))</f>
        <v>2527.8846872771092</v>
      </c>
    </row>
    <row r="779" spans="1:31" x14ac:dyDescent="0.3">
      <c r="A779">
        <v>778</v>
      </c>
      <c r="B779" s="17">
        <v>7.8212301120077301</v>
      </c>
      <c r="C779" s="17">
        <v>0</v>
      </c>
      <c r="D779" s="17">
        <v>0</v>
      </c>
      <c r="E779" s="17">
        <v>0.37896472579780799</v>
      </c>
      <c r="F779" s="17">
        <v>0.390512947377811</v>
      </c>
      <c r="G779" s="17">
        <v>1.3074380384536901</v>
      </c>
      <c r="H779" s="17">
        <v>0.23637346310593699</v>
      </c>
      <c r="I779" s="17">
        <v>-0.173592399797732</v>
      </c>
      <c r="J779" s="17">
        <v>0.72920923931314197</v>
      </c>
      <c r="K779" s="17">
        <v>0.47408241298794501</v>
      </c>
      <c r="L779" s="17">
        <v>0.45582585909692203</v>
      </c>
      <c r="M779" s="17">
        <v>0</v>
      </c>
      <c r="N779" s="17">
        <v>0</v>
      </c>
      <c r="O779" s="17">
        <v>0</v>
      </c>
      <c r="P779" s="17">
        <v>0.30907195019272599</v>
      </c>
      <c r="Q779" s="17">
        <v>0.248701063665763</v>
      </c>
      <c r="R779" s="17">
        <v>0</v>
      </c>
      <c r="S779" s="17">
        <v>0</v>
      </c>
      <c r="T779" s="17">
        <v>0</v>
      </c>
      <c r="U779" s="17">
        <v>0</v>
      </c>
      <c r="V779" s="17">
        <v>6.2728722269305606E-2</v>
      </c>
      <c r="W779" s="17">
        <v>0.14833269125924201</v>
      </c>
      <c r="X779" s="17">
        <v>0</v>
      </c>
      <c r="Y779" s="17">
        <v>0</v>
      </c>
      <c r="Z779" s="17">
        <v>9.4290985586166793E-3</v>
      </c>
      <c r="AA779" s="17">
        <v>0</v>
      </c>
      <c r="AB779" s="17">
        <v>0</v>
      </c>
      <c r="AC779" s="17">
        <v>0</v>
      </c>
      <c r="AE779">
        <f t="array" ref="AE779">EXP(SUMPRODUCT(--B779:AC779,TRANSPOSE('Cost regression results'!$H$3:$H$30)))</f>
        <v>2476.5698159668723</v>
      </c>
    </row>
    <row r="780" spans="1:31" x14ac:dyDescent="0.3">
      <c r="A780">
        <v>779</v>
      </c>
      <c r="B780" s="17">
        <v>7.8873348033190096</v>
      </c>
      <c r="C780" s="17">
        <v>0</v>
      </c>
      <c r="D780" s="17">
        <v>0</v>
      </c>
      <c r="E780" s="17">
        <v>0.49253798591920001</v>
      </c>
      <c r="F780" s="17">
        <v>0.201309992178972</v>
      </c>
      <c r="G780" s="17">
        <v>1.3367451355614299</v>
      </c>
      <c r="H780" s="17">
        <v>0.196966712156734</v>
      </c>
      <c r="I780" s="17">
        <v>-0.16472657170952801</v>
      </c>
      <c r="J780" s="17">
        <v>0.700095260778964</v>
      </c>
      <c r="K780" s="17">
        <v>0.355235106271023</v>
      </c>
      <c r="L780" s="17">
        <v>0.42919788434400202</v>
      </c>
      <c r="M780" s="17">
        <v>0</v>
      </c>
      <c r="N780" s="17">
        <v>0</v>
      </c>
      <c r="O780" s="17">
        <v>0</v>
      </c>
      <c r="P780" s="17">
        <v>0.29999605749364</v>
      </c>
      <c r="Q780" s="17">
        <v>0.27259365233683702</v>
      </c>
      <c r="R780" s="17">
        <v>0</v>
      </c>
      <c r="S780" s="17">
        <v>0</v>
      </c>
      <c r="T780" s="17">
        <v>0</v>
      </c>
      <c r="U780" s="17">
        <v>0</v>
      </c>
      <c r="V780" s="17">
        <v>2.9114768395876199E-2</v>
      </c>
      <c r="W780" s="17">
        <v>0.177890901214658</v>
      </c>
      <c r="X780" s="17">
        <v>0</v>
      </c>
      <c r="Y780" s="17">
        <v>0</v>
      </c>
      <c r="Z780" s="17">
        <v>6.1143386417784702E-3</v>
      </c>
      <c r="AA780" s="17">
        <v>0</v>
      </c>
      <c r="AB780" s="17">
        <v>0</v>
      </c>
      <c r="AC780" s="17">
        <v>0</v>
      </c>
      <c r="AE780">
        <f t="array" ref="AE780">EXP(SUMPRODUCT(--B780:AC780,TRANSPOSE('Cost regression results'!$H$3:$H$30)))</f>
        <v>2651.961320766628</v>
      </c>
    </row>
    <row r="781" spans="1:31" x14ac:dyDescent="0.3">
      <c r="A781">
        <v>780</v>
      </c>
      <c r="B781" s="17">
        <v>7.8274900137210404</v>
      </c>
      <c r="C781" s="17">
        <v>0</v>
      </c>
      <c r="D781" s="17">
        <v>0</v>
      </c>
      <c r="E781" s="17">
        <v>0.34487491145207599</v>
      </c>
      <c r="F781" s="17">
        <v>0.31982342176812001</v>
      </c>
      <c r="G781" s="17">
        <v>1.33813006626688</v>
      </c>
      <c r="H781" s="17">
        <v>0.22941047425528499</v>
      </c>
      <c r="I781" s="17">
        <v>-0.21342910308968799</v>
      </c>
      <c r="J781" s="17">
        <v>0.70275899444979295</v>
      </c>
      <c r="K781" s="17">
        <v>0.386046656413293</v>
      </c>
      <c r="L781" s="17">
        <v>0.37857410787677098</v>
      </c>
      <c r="M781" s="17">
        <v>0</v>
      </c>
      <c r="N781" s="17">
        <v>0</v>
      </c>
      <c r="O781" s="17">
        <v>0</v>
      </c>
      <c r="P781" s="17">
        <v>0.41871382866328</v>
      </c>
      <c r="Q781" s="17">
        <v>0.25061037780069501</v>
      </c>
      <c r="R781" s="17">
        <v>0</v>
      </c>
      <c r="S781" s="17">
        <v>0</v>
      </c>
      <c r="T781" s="17">
        <v>0</v>
      </c>
      <c r="U781" s="17">
        <v>0</v>
      </c>
      <c r="V781" s="17">
        <v>0.11444728675471499</v>
      </c>
      <c r="W781" s="17">
        <v>0.29406911435667998</v>
      </c>
      <c r="X781" s="17">
        <v>0</v>
      </c>
      <c r="Y781" s="17">
        <v>0</v>
      </c>
      <c r="Z781" s="17">
        <v>7.6613737730692397E-3</v>
      </c>
      <c r="AA781" s="17">
        <v>0</v>
      </c>
      <c r="AB781" s="17">
        <v>0</v>
      </c>
      <c r="AC781" s="17">
        <v>0</v>
      </c>
      <c r="AE781">
        <f t="array" ref="AE781">EXP(SUMPRODUCT(--B781:AC781,TRANSPOSE('Cost regression results'!$H$3:$H$30)))</f>
        <v>2495.207203119568</v>
      </c>
    </row>
    <row r="782" spans="1:31" x14ac:dyDescent="0.3">
      <c r="A782">
        <v>781</v>
      </c>
      <c r="B782" s="17">
        <v>7.8015280275938501</v>
      </c>
      <c r="C782" s="17">
        <v>0</v>
      </c>
      <c r="D782" s="17">
        <v>0</v>
      </c>
      <c r="E782" s="17">
        <v>0.26973511398689698</v>
      </c>
      <c r="F782" s="17">
        <v>0.34855155401518301</v>
      </c>
      <c r="G782" s="17">
        <v>1.2870035145110099</v>
      </c>
      <c r="H782" s="17">
        <v>0.22673048009668101</v>
      </c>
      <c r="I782" s="17">
        <v>-0.116773638165159</v>
      </c>
      <c r="J782" s="17">
        <v>0.82965018966289406</v>
      </c>
      <c r="K782" s="17">
        <v>0.29951584915194801</v>
      </c>
      <c r="L782" s="17">
        <v>0.37405998880887598</v>
      </c>
      <c r="M782" s="17">
        <v>0</v>
      </c>
      <c r="N782" s="17">
        <v>0</v>
      </c>
      <c r="O782" s="17">
        <v>0</v>
      </c>
      <c r="P782" s="17">
        <v>0.39325042564717699</v>
      </c>
      <c r="Q782" s="17">
        <v>0.18895497244906301</v>
      </c>
      <c r="R782" s="17">
        <v>0</v>
      </c>
      <c r="S782" s="17">
        <v>0</v>
      </c>
      <c r="T782" s="17">
        <v>0</v>
      </c>
      <c r="U782" s="17">
        <v>0</v>
      </c>
      <c r="V782" s="17">
        <v>9.5232814588038103E-2</v>
      </c>
      <c r="W782" s="17">
        <v>0.28686770491083502</v>
      </c>
      <c r="X782" s="17">
        <v>0</v>
      </c>
      <c r="Y782" s="17">
        <v>0</v>
      </c>
      <c r="Z782" s="17">
        <v>6.8561335620776799E-3</v>
      </c>
      <c r="AA782" s="17">
        <v>0</v>
      </c>
      <c r="AB782" s="17">
        <v>0</v>
      </c>
      <c r="AC782" s="17">
        <v>0</v>
      </c>
      <c r="AE782">
        <f t="array" ref="AE782">EXP(SUMPRODUCT(--B782:AC782,TRANSPOSE('Cost regression results'!$H$3:$H$30)))</f>
        <v>2432.6311640340255</v>
      </c>
    </row>
    <row r="783" spans="1:31" x14ac:dyDescent="0.3">
      <c r="A783">
        <v>782</v>
      </c>
      <c r="B783" s="17">
        <v>7.8456968929547299</v>
      </c>
      <c r="C783" s="17">
        <v>0</v>
      </c>
      <c r="D783" s="17">
        <v>0</v>
      </c>
      <c r="E783" s="17">
        <v>0.36172071765865599</v>
      </c>
      <c r="F783" s="17">
        <v>0.32789778958431798</v>
      </c>
      <c r="G783" s="17">
        <v>1.3706125430315801</v>
      </c>
      <c r="H783" s="17">
        <v>0.19775523075026399</v>
      </c>
      <c r="I783" s="17">
        <v>-0.149706393225114</v>
      </c>
      <c r="J783" s="17">
        <v>0.72222112880834</v>
      </c>
      <c r="K783" s="17">
        <v>0.33176650200753499</v>
      </c>
      <c r="L783" s="17">
        <v>0.36882966421317798</v>
      </c>
      <c r="M783" s="17">
        <v>0</v>
      </c>
      <c r="N783" s="17">
        <v>0</v>
      </c>
      <c r="O783" s="17">
        <v>0</v>
      </c>
      <c r="P783" s="17">
        <v>0.12945211489780301</v>
      </c>
      <c r="Q783" s="17">
        <v>0.17341782272787501</v>
      </c>
      <c r="R783" s="17">
        <v>0</v>
      </c>
      <c r="S783" s="17">
        <v>0</v>
      </c>
      <c r="T783" s="17">
        <v>0</v>
      </c>
      <c r="U783" s="17">
        <v>0</v>
      </c>
      <c r="V783" s="17">
        <v>8.2323927240845196E-2</v>
      </c>
      <c r="W783" s="17">
        <v>0.100660896369201</v>
      </c>
      <c r="X783" s="17">
        <v>0</v>
      </c>
      <c r="Y783" s="17">
        <v>0</v>
      </c>
      <c r="Z783" s="17">
        <v>1.1398701392301799E-2</v>
      </c>
      <c r="AA783" s="17">
        <v>0</v>
      </c>
      <c r="AB783" s="17">
        <v>0</v>
      </c>
      <c r="AC783" s="17">
        <v>0</v>
      </c>
      <c r="AE783">
        <f t="array" ref="AE783">EXP(SUMPRODUCT(--B783:AC783,TRANSPOSE('Cost regression results'!$H$3:$H$30)))</f>
        <v>2534.414193592158</v>
      </c>
    </row>
    <row r="784" spans="1:31" x14ac:dyDescent="0.3">
      <c r="A784">
        <v>783</v>
      </c>
      <c r="B784" s="17">
        <v>7.8397905742272096</v>
      </c>
      <c r="C784" s="17">
        <v>0</v>
      </c>
      <c r="D784" s="17">
        <v>0</v>
      </c>
      <c r="E784" s="17">
        <v>0.41733364764937902</v>
      </c>
      <c r="F784" s="17">
        <v>0.32409280825029202</v>
      </c>
      <c r="G784" s="17">
        <v>1.2370190678950399</v>
      </c>
      <c r="H784" s="17">
        <v>0.174088795102467</v>
      </c>
      <c r="I784" s="17">
        <v>-9.9506716688823202E-2</v>
      </c>
      <c r="J784" s="17">
        <v>0.76444037937170095</v>
      </c>
      <c r="K784" s="17">
        <v>0.38475356849214598</v>
      </c>
      <c r="L784" s="17">
        <v>0.370889693459798</v>
      </c>
      <c r="M784" s="17">
        <v>0</v>
      </c>
      <c r="N784" s="17">
        <v>0</v>
      </c>
      <c r="O784" s="17">
        <v>0</v>
      </c>
      <c r="P784" s="17">
        <v>0.38315370875768201</v>
      </c>
      <c r="Q784" s="17">
        <v>0.19629059341881</v>
      </c>
      <c r="R784" s="17">
        <v>0</v>
      </c>
      <c r="S784" s="17">
        <v>0</v>
      </c>
      <c r="T784" s="17">
        <v>0</v>
      </c>
      <c r="U784" s="17">
        <v>0</v>
      </c>
      <c r="V784" s="17">
        <v>4.7081714703595103E-2</v>
      </c>
      <c r="W784" s="17">
        <v>0.106139467216278</v>
      </c>
      <c r="X784" s="17">
        <v>0</v>
      </c>
      <c r="Y784" s="17">
        <v>0</v>
      </c>
      <c r="Z784" s="17">
        <v>5.4886001424663397E-3</v>
      </c>
      <c r="AA784" s="17">
        <v>0</v>
      </c>
      <c r="AB784" s="17">
        <v>0</v>
      </c>
      <c r="AC784" s="17">
        <v>0</v>
      </c>
      <c r="AE784">
        <f t="array" ref="AE784">EXP(SUMPRODUCT(--B784:AC784,TRANSPOSE('Cost regression results'!$H$3:$H$30)))</f>
        <v>2529.9341510439203</v>
      </c>
    </row>
    <row r="785" spans="1:31" x14ac:dyDescent="0.3">
      <c r="A785">
        <v>784</v>
      </c>
      <c r="B785" s="17">
        <v>7.8106021825524001</v>
      </c>
      <c r="C785" s="17">
        <v>0</v>
      </c>
      <c r="D785" s="17">
        <v>0</v>
      </c>
      <c r="E785" s="17">
        <v>0.53446008581080096</v>
      </c>
      <c r="F785" s="17">
        <v>0.42114576347004401</v>
      </c>
      <c r="G785" s="17">
        <v>1.4040054722072499</v>
      </c>
      <c r="H785" s="17">
        <v>0.27783013811942198</v>
      </c>
      <c r="I785" s="17">
        <v>-0.32596819559529</v>
      </c>
      <c r="J785" s="17">
        <v>0.73003048643745705</v>
      </c>
      <c r="K785" s="17">
        <v>0.342123108927397</v>
      </c>
      <c r="L785" s="17">
        <v>0.361934190869449</v>
      </c>
      <c r="M785" s="17">
        <v>0</v>
      </c>
      <c r="N785" s="17">
        <v>0</v>
      </c>
      <c r="O785" s="17">
        <v>0</v>
      </c>
      <c r="P785" s="17">
        <v>0.175960500026246</v>
      </c>
      <c r="Q785" s="17">
        <v>0.22428402656883201</v>
      </c>
      <c r="R785" s="17">
        <v>0</v>
      </c>
      <c r="S785" s="17">
        <v>0</v>
      </c>
      <c r="T785" s="17">
        <v>0</v>
      </c>
      <c r="U785" s="17">
        <v>0</v>
      </c>
      <c r="V785" s="17">
        <v>8.7121422419575503E-2</v>
      </c>
      <c r="W785" s="17">
        <v>0.16791088420779601</v>
      </c>
      <c r="X785" s="17">
        <v>0</v>
      </c>
      <c r="Y785" s="17">
        <v>0</v>
      </c>
      <c r="Z785" s="17">
        <v>7.5440572076556902E-3</v>
      </c>
      <c r="AA785" s="17">
        <v>0</v>
      </c>
      <c r="AB785" s="17">
        <v>0</v>
      </c>
      <c r="AC785" s="17">
        <v>0</v>
      </c>
      <c r="AE785">
        <f t="array" ref="AE785">EXP(SUMPRODUCT(--B785:AC785,TRANSPOSE('Cost regression results'!$H$3:$H$30)))</f>
        <v>2453.6238729252327</v>
      </c>
    </row>
    <row r="786" spans="1:31" x14ac:dyDescent="0.3">
      <c r="A786">
        <v>785</v>
      </c>
      <c r="B786" s="17">
        <v>7.7798005931561196</v>
      </c>
      <c r="C786" s="17">
        <v>0</v>
      </c>
      <c r="D786" s="17">
        <v>0</v>
      </c>
      <c r="E786" s="17">
        <v>0.30513077513280401</v>
      </c>
      <c r="F786" s="17">
        <v>0.40706880483736202</v>
      </c>
      <c r="G786" s="17">
        <v>1.3034223600827901</v>
      </c>
      <c r="H786" s="17">
        <v>0.28533517433878902</v>
      </c>
      <c r="I786" s="17">
        <v>-0.25072180122647603</v>
      </c>
      <c r="J786" s="17">
        <v>0.69344434534222499</v>
      </c>
      <c r="K786" s="17">
        <v>0.35666601767751999</v>
      </c>
      <c r="L786" s="17">
        <v>0.32386172690056397</v>
      </c>
      <c r="M786" s="17">
        <v>0</v>
      </c>
      <c r="N786" s="17">
        <v>0</v>
      </c>
      <c r="O786" s="17">
        <v>0</v>
      </c>
      <c r="P786" s="17">
        <v>0.250410068366057</v>
      </c>
      <c r="Q786" s="17">
        <v>0.260207723436641</v>
      </c>
      <c r="R786" s="17">
        <v>0</v>
      </c>
      <c r="S786" s="17">
        <v>0</v>
      </c>
      <c r="T786" s="17">
        <v>0</v>
      </c>
      <c r="U786" s="17">
        <v>0</v>
      </c>
      <c r="V786" s="17">
        <v>7.8022799896400499E-2</v>
      </c>
      <c r="W786" s="17">
        <v>0.26967091496585199</v>
      </c>
      <c r="X786" s="17">
        <v>0</v>
      </c>
      <c r="Y786" s="17">
        <v>0</v>
      </c>
      <c r="Z786" s="17">
        <v>7.2682861735822203E-3</v>
      </c>
      <c r="AA786" s="17">
        <v>0</v>
      </c>
      <c r="AB786" s="17">
        <v>0</v>
      </c>
      <c r="AC786" s="17">
        <v>0</v>
      </c>
      <c r="AE786">
        <f t="array" ref="AE786">EXP(SUMPRODUCT(--B786:AC786,TRANSPOSE('Cost regression results'!$H$3:$H$30)))</f>
        <v>2379.6597466066837</v>
      </c>
    </row>
    <row r="787" spans="1:31" x14ac:dyDescent="0.3">
      <c r="A787">
        <v>786</v>
      </c>
      <c r="B787" s="17">
        <v>7.8338878270469499</v>
      </c>
      <c r="C787" s="17">
        <v>0</v>
      </c>
      <c r="D787" s="17">
        <v>0</v>
      </c>
      <c r="E787" s="17">
        <v>0.37179923595699998</v>
      </c>
      <c r="F787" s="17">
        <v>0.261959403297575</v>
      </c>
      <c r="G787" s="17">
        <v>1.3646087082875</v>
      </c>
      <c r="H787" s="17">
        <v>0.239601117661809</v>
      </c>
      <c r="I787" s="17">
        <v>-0.151426781239895</v>
      </c>
      <c r="J787" s="17">
        <v>0.72870449604719201</v>
      </c>
      <c r="K787" s="17">
        <v>0.38846140337116603</v>
      </c>
      <c r="L787" s="17">
        <v>0.28971351633957998</v>
      </c>
      <c r="M787" s="17">
        <v>0</v>
      </c>
      <c r="N787" s="17">
        <v>0</v>
      </c>
      <c r="O787" s="17">
        <v>0</v>
      </c>
      <c r="P787" s="17">
        <v>0.24769899079944699</v>
      </c>
      <c r="Q787" s="17">
        <v>0.25354685409158401</v>
      </c>
      <c r="R787" s="17">
        <v>0</v>
      </c>
      <c r="S787" s="17">
        <v>0</v>
      </c>
      <c r="T787" s="17">
        <v>0</v>
      </c>
      <c r="U787" s="17">
        <v>0</v>
      </c>
      <c r="V787" s="17">
        <v>0.116489415701966</v>
      </c>
      <c r="W787" s="17">
        <v>0.109450632261262</v>
      </c>
      <c r="X787" s="17">
        <v>0</v>
      </c>
      <c r="Y787" s="17">
        <v>0</v>
      </c>
      <c r="Z787" s="17">
        <v>7.3019996311709297E-3</v>
      </c>
      <c r="AA787" s="17">
        <v>0</v>
      </c>
      <c r="AB787" s="17">
        <v>0</v>
      </c>
      <c r="AC787" s="17">
        <v>0</v>
      </c>
      <c r="AE787">
        <f t="array" ref="AE787">EXP(SUMPRODUCT(--B787:AC787,TRANSPOSE('Cost regression results'!$H$3:$H$30)))</f>
        <v>2511.8540563289325</v>
      </c>
    </row>
    <row r="788" spans="1:31" x14ac:dyDescent="0.3">
      <c r="A788">
        <v>787</v>
      </c>
      <c r="B788" s="17">
        <v>7.8411911620529402</v>
      </c>
      <c r="C788" s="17">
        <v>0</v>
      </c>
      <c r="D788" s="17">
        <v>0</v>
      </c>
      <c r="E788" s="17">
        <v>0.41256431585215098</v>
      </c>
      <c r="F788" s="17">
        <v>0.328129973413334</v>
      </c>
      <c r="G788" s="17">
        <v>1.52381953688977</v>
      </c>
      <c r="H788" s="17">
        <v>0.31235675707721799</v>
      </c>
      <c r="I788" s="17">
        <v>-0.33889679998213901</v>
      </c>
      <c r="J788" s="17">
        <v>0.66110021156392595</v>
      </c>
      <c r="K788" s="17">
        <v>0.37198180044794499</v>
      </c>
      <c r="L788" s="17">
        <v>0.32860667839375202</v>
      </c>
      <c r="M788" s="17">
        <v>0</v>
      </c>
      <c r="N788" s="17">
        <v>0</v>
      </c>
      <c r="O788" s="17">
        <v>0</v>
      </c>
      <c r="P788" s="17">
        <v>0.51869546332418703</v>
      </c>
      <c r="Q788" s="17">
        <v>0.207863257268491</v>
      </c>
      <c r="R788" s="17">
        <v>0</v>
      </c>
      <c r="S788" s="17">
        <v>0</v>
      </c>
      <c r="T788" s="17">
        <v>0</v>
      </c>
      <c r="U788" s="17">
        <v>0</v>
      </c>
      <c r="V788" s="17">
        <v>7.4868174587477604E-2</v>
      </c>
      <c r="W788" s="17">
        <v>0.22228598943121</v>
      </c>
      <c r="X788" s="17">
        <v>0</v>
      </c>
      <c r="Y788" s="17">
        <v>0</v>
      </c>
      <c r="Z788" s="17">
        <v>7.3046573710201903E-3</v>
      </c>
      <c r="AA788" s="17">
        <v>0</v>
      </c>
      <c r="AB788" s="17">
        <v>0</v>
      </c>
      <c r="AC788" s="17">
        <v>0</v>
      </c>
      <c r="AE788">
        <f t="array" ref="AE788">EXP(SUMPRODUCT(--B788:AC788,TRANSPOSE('Cost regression results'!$H$3:$H$30)))</f>
        <v>2530.2614135387139</v>
      </c>
    </row>
    <row r="789" spans="1:31" x14ac:dyDescent="0.3">
      <c r="A789">
        <v>788</v>
      </c>
      <c r="B789" s="17">
        <v>7.8259025956761104</v>
      </c>
      <c r="C789" s="17">
        <v>0</v>
      </c>
      <c r="D789" s="17">
        <v>0</v>
      </c>
      <c r="E789" s="17">
        <v>0.40924054509027902</v>
      </c>
      <c r="F789" s="17">
        <v>0.40763550240221202</v>
      </c>
      <c r="G789" s="17">
        <v>1.40888586222634</v>
      </c>
      <c r="H789" s="17">
        <v>0.33288323304471701</v>
      </c>
      <c r="I789" s="17">
        <v>-0.33461435404669698</v>
      </c>
      <c r="J789" s="17">
        <v>0.812209065728978</v>
      </c>
      <c r="K789" s="17">
        <v>0.29462232616777601</v>
      </c>
      <c r="L789" s="17">
        <v>0.244231837618539</v>
      </c>
      <c r="M789" s="17">
        <v>0</v>
      </c>
      <c r="N789" s="17">
        <v>0</v>
      </c>
      <c r="O789" s="17">
        <v>0</v>
      </c>
      <c r="P789" s="17">
        <v>0.318152113025018</v>
      </c>
      <c r="Q789" s="17">
        <v>0.26184985493707402</v>
      </c>
      <c r="R789" s="17">
        <v>0</v>
      </c>
      <c r="S789" s="17">
        <v>0</v>
      </c>
      <c r="T789" s="17">
        <v>0</v>
      </c>
      <c r="U789" s="17">
        <v>0</v>
      </c>
      <c r="V789" s="17">
        <v>8.4386218178990099E-2</v>
      </c>
      <c r="W789" s="17">
        <v>0.23530007985554599</v>
      </c>
      <c r="X789" s="17">
        <v>0</v>
      </c>
      <c r="Y789" s="17">
        <v>0</v>
      </c>
      <c r="Z789" s="17">
        <v>6.6944029709031698E-3</v>
      </c>
      <c r="AA789" s="17">
        <v>0</v>
      </c>
      <c r="AB789" s="17">
        <v>0</v>
      </c>
      <c r="AC789" s="17">
        <v>0</v>
      </c>
      <c r="AE789">
        <f t="array" ref="AE789">EXP(SUMPRODUCT(--B789:AC789,TRANSPOSE('Cost regression results'!$H$3:$H$30)))</f>
        <v>2492.936254986771</v>
      </c>
    </row>
    <row r="790" spans="1:31" x14ac:dyDescent="0.3">
      <c r="A790">
        <v>789</v>
      </c>
      <c r="B790" s="17">
        <v>7.7904178559791601</v>
      </c>
      <c r="C790" s="17">
        <v>0</v>
      </c>
      <c r="D790" s="17">
        <v>0</v>
      </c>
      <c r="E790" s="17">
        <v>0.41130481574546301</v>
      </c>
      <c r="F790" s="17">
        <v>0.34290036407663899</v>
      </c>
      <c r="G790" s="17">
        <v>1.33955264225656</v>
      </c>
      <c r="H790" s="17">
        <v>0.20265917835481101</v>
      </c>
      <c r="I790" s="17">
        <v>-0.186686626433306</v>
      </c>
      <c r="J790" s="17">
        <v>0.61482147341974203</v>
      </c>
      <c r="K790" s="17">
        <v>0.44016462995149902</v>
      </c>
      <c r="L790" s="17">
        <v>0.34236094438609999</v>
      </c>
      <c r="M790" s="17">
        <v>0</v>
      </c>
      <c r="N790" s="17">
        <v>0</v>
      </c>
      <c r="O790" s="17">
        <v>0</v>
      </c>
      <c r="P790" s="17">
        <v>0.33055369269381502</v>
      </c>
      <c r="Q790" s="17">
        <v>0.22695083363129701</v>
      </c>
      <c r="R790" s="17">
        <v>0</v>
      </c>
      <c r="S790" s="17">
        <v>0</v>
      </c>
      <c r="T790" s="17">
        <v>0</v>
      </c>
      <c r="U790" s="17">
        <v>0</v>
      </c>
      <c r="V790" s="17">
        <v>0.108642321236064</v>
      </c>
      <c r="W790" s="17">
        <v>0.31661553521508701</v>
      </c>
      <c r="X790" s="17">
        <v>0</v>
      </c>
      <c r="Y790" s="17">
        <v>0</v>
      </c>
      <c r="Z790" s="17">
        <v>6.5891248033199904E-3</v>
      </c>
      <c r="AA790" s="17">
        <v>0</v>
      </c>
      <c r="AB790" s="17">
        <v>0</v>
      </c>
      <c r="AC790" s="17">
        <v>0</v>
      </c>
      <c r="AE790">
        <f t="array" ref="AE790">EXP(SUMPRODUCT(--B790:AC790,TRANSPOSE('Cost regression results'!$H$3:$H$30)))</f>
        <v>2406.2034890344257</v>
      </c>
    </row>
    <row r="791" spans="1:31" x14ac:dyDescent="0.3">
      <c r="A791">
        <v>790</v>
      </c>
      <c r="B791" s="17">
        <v>7.8641016623786104</v>
      </c>
      <c r="C791" s="17">
        <v>0</v>
      </c>
      <c r="D791" s="17">
        <v>0</v>
      </c>
      <c r="E791" s="17">
        <v>0.39812703535212302</v>
      </c>
      <c r="F791" s="17">
        <v>0.35952824607054701</v>
      </c>
      <c r="G791" s="17">
        <v>1.3236780257018499</v>
      </c>
      <c r="H791" s="17">
        <v>0.22809788757025201</v>
      </c>
      <c r="I791" s="17">
        <v>-0.25313383937633399</v>
      </c>
      <c r="J791" s="17">
        <v>0.73145112293605996</v>
      </c>
      <c r="K791" s="17">
        <v>0.30925858012256902</v>
      </c>
      <c r="L791" s="17">
        <v>0.394921465871239</v>
      </c>
      <c r="M791" s="17">
        <v>0</v>
      </c>
      <c r="N791" s="17">
        <v>0</v>
      </c>
      <c r="O791" s="17">
        <v>0</v>
      </c>
      <c r="P791" s="17">
        <v>0.30170486431960702</v>
      </c>
      <c r="Q791" s="17">
        <v>0.21556311775988701</v>
      </c>
      <c r="R791" s="17">
        <v>0</v>
      </c>
      <c r="S791" s="17">
        <v>0</v>
      </c>
      <c r="T791" s="17">
        <v>0</v>
      </c>
      <c r="U791" s="17">
        <v>0</v>
      </c>
      <c r="V791" s="17">
        <v>5.3884502216529802E-2</v>
      </c>
      <c r="W791" s="17">
        <v>0.197736654476137</v>
      </c>
      <c r="X791" s="17">
        <v>0</v>
      </c>
      <c r="Y791" s="17">
        <v>0</v>
      </c>
      <c r="Z791" s="17">
        <v>7.26051650046604E-3</v>
      </c>
      <c r="AA791" s="17">
        <v>0</v>
      </c>
      <c r="AB791" s="17">
        <v>0</v>
      </c>
      <c r="AC791" s="17">
        <v>0</v>
      </c>
      <c r="AE791">
        <f t="array" ref="AE791">EXP(SUMPRODUCT(--B791:AC791,TRANSPOSE('Cost regression results'!$H$3:$H$30)))</f>
        <v>2588.9801193440276</v>
      </c>
    </row>
    <row r="792" spans="1:31" x14ac:dyDescent="0.3">
      <c r="A792">
        <v>791</v>
      </c>
      <c r="B792" s="17">
        <v>7.8204093164492399</v>
      </c>
      <c r="C792" s="17">
        <v>0</v>
      </c>
      <c r="D792" s="17">
        <v>0</v>
      </c>
      <c r="E792" s="17">
        <v>0.41171120502045</v>
      </c>
      <c r="F792" s="17">
        <v>0.41538487551723302</v>
      </c>
      <c r="G792" s="17">
        <v>1.39048273205471</v>
      </c>
      <c r="H792" s="17">
        <v>0.28171527439814797</v>
      </c>
      <c r="I792" s="17">
        <v>-0.27480194796725099</v>
      </c>
      <c r="J792" s="17">
        <v>0.73864240247670598</v>
      </c>
      <c r="K792" s="17">
        <v>0.36225948731770302</v>
      </c>
      <c r="L792" s="17">
        <v>0.339710379122735</v>
      </c>
      <c r="M792" s="17">
        <v>0</v>
      </c>
      <c r="N792" s="17">
        <v>0</v>
      </c>
      <c r="O792" s="17">
        <v>0</v>
      </c>
      <c r="P792" s="17">
        <v>0.38190689319173499</v>
      </c>
      <c r="Q792" s="17">
        <v>0.27236688277778298</v>
      </c>
      <c r="R792" s="17">
        <v>0</v>
      </c>
      <c r="S792" s="17">
        <v>0</v>
      </c>
      <c r="T792" s="17">
        <v>0</v>
      </c>
      <c r="U792" s="17">
        <v>0</v>
      </c>
      <c r="V792" s="17">
        <v>9.9100926745552598E-2</v>
      </c>
      <c r="W792" s="17">
        <v>0.242932636801336</v>
      </c>
      <c r="X792" s="17">
        <v>0</v>
      </c>
      <c r="Y792" s="17">
        <v>0</v>
      </c>
      <c r="Z792" s="17">
        <v>9.3162734342967096E-3</v>
      </c>
      <c r="AA792" s="17">
        <v>0</v>
      </c>
      <c r="AB792" s="17">
        <v>0</v>
      </c>
      <c r="AC792" s="17">
        <v>0</v>
      </c>
      <c r="AE792">
        <f t="array" ref="AE792">EXP(SUMPRODUCT(--B792:AC792,TRANSPOSE('Cost regression results'!$H$3:$H$30)))</f>
        <v>2474.7333332219669</v>
      </c>
    </row>
    <row r="793" spans="1:31" x14ac:dyDescent="0.3">
      <c r="A793">
        <v>792</v>
      </c>
      <c r="B793" s="17">
        <v>7.8144208805866597</v>
      </c>
      <c r="C793" s="17">
        <v>0</v>
      </c>
      <c r="D793" s="17">
        <v>0</v>
      </c>
      <c r="E793" s="17">
        <v>0.34884794886213399</v>
      </c>
      <c r="F793" s="17">
        <v>0.305209489792299</v>
      </c>
      <c r="G793" s="17">
        <v>1.4216962335126899</v>
      </c>
      <c r="H793" s="17">
        <v>0.28355342574394699</v>
      </c>
      <c r="I793" s="17">
        <v>-0.25136946828879397</v>
      </c>
      <c r="J793" s="17">
        <v>0.69418855986707395</v>
      </c>
      <c r="K793" s="17">
        <v>0.296610896169751</v>
      </c>
      <c r="L793" s="17">
        <v>0.376611351867293</v>
      </c>
      <c r="M793" s="17">
        <v>0</v>
      </c>
      <c r="N793" s="17">
        <v>0</v>
      </c>
      <c r="O793" s="17">
        <v>0</v>
      </c>
      <c r="P793" s="17">
        <v>0.34102933559997201</v>
      </c>
      <c r="Q793" s="17">
        <v>0.24184510767030501</v>
      </c>
      <c r="R793" s="17">
        <v>0</v>
      </c>
      <c r="S793" s="17">
        <v>0</v>
      </c>
      <c r="T793" s="17">
        <v>0</v>
      </c>
      <c r="U793" s="17">
        <v>0</v>
      </c>
      <c r="V793" s="17">
        <v>0.123837373113793</v>
      </c>
      <c r="W793" s="17">
        <v>0.21443670393125699</v>
      </c>
      <c r="X793" s="17">
        <v>0</v>
      </c>
      <c r="Y793" s="17">
        <v>0</v>
      </c>
      <c r="Z793" s="17">
        <v>4.8341463703137199E-3</v>
      </c>
      <c r="AA793" s="17">
        <v>0</v>
      </c>
      <c r="AB793" s="17">
        <v>0</v>
      </c>
      <c r="AC793" s="17">
        <v>0</v>
      </c>
      <c r="AE793">
        <f t="array" ref="AE793">EXP(SUMPRODUCT(--B793:AC793,TRANSPOSE('Cost regression results'!$H$3:$H$30)))</f>
        <v>2467.6880474930244</v>
      </c>
    </row>
    <row r="794" spans="1:31" x14ac:dyDescent="0.3">
      <c r="A794">
        <v>793</v>
      </c>
      <c r="B794" s="17">
        <v>7.8158624262405798</v>
      </c>
      <c r="C794" s="17">
        <v>0</v>
      </c>
      <c r="D794" s="17">
        <v>0</v>
      </c>
      <c r="E794" s="17">
        <v>0.27603525345150598</v>
      </c>
      <c r="F794" s="17">
        <v>0.42540903148656201</v>
      </c>
      <c r="G794" s="17">
        <v>1.4547132950719399</v>
      </c>
      <c r="H794" s="17">
        <v>0.286253868013918</v>
      </c>
      <c r="I794" s="17">
        <v>-0.279056733146754</v>
      </c>
      <c r="J794" s="17">
        <v>0.76457219996299497</v>
      </c>
      <c r="K794" s="17">
        <v>0.36741578053632201</v>
      </c>
      <c r="L794" s="17">
        <v>0.25792198358664098</v>
      </c>
      <c r="M794" s="17">
        <v>0</v>
      </c>
      <c r="N794" s="17">
        <v>0</v>
      </c>
      <c r="O794" s="17">
        <v>0</v>
      </c>
      <c r="P794" s="17">
        <v>0.31242921694856901</v>
      </c>
      <c r="Q794" s="17">
        <v>0.27800101095285101</v>
      </c>
      <c r="R794" s="17">
        <v>0</v>
      </c>
      <c r="S794" s="17">
        <v>0</v>
      </c>
      <c r="T794" s="17">
        <v>0</v>
      </c>
      <c r="U794" s="17">
        <v>0</v>
      </c>
      <c r="V794" s="17">
        <v>8.8592383826970905E-2</v>
      </c>
      <c r="W794" s="17">
        <v>0.112308928965972</v>
      </c>
      <c r="X794" s="17">
        <v>0</v>
      </c>
      <c r="Y794" s="17">
        <v>0</v>
      </c>
      <c r="Z794" s="17">
        <v>9.3778112595450797E-3</v>
      </c>
      <c r="AA794" s="17">
        <v>0</v>
      </c>
      <c r="AB794" s="17">
        <v>0</v>
      </c>
      <c r="AC794" s="17">
        <v>0</v>
      </c>
      <c r="AE794">
        <f t="array" ref="AE794">EXP(SUMPRODUCT(--B794:AC794,TRANSPOSE('Cost regression results'!$H$3:$H$30)))</f>
        <v>2463.4004184122555</v>
      </c>
    </row>
    <row r="795" spans="1:31" x14ac:dyDescent="0.3">
      <c r="A795">
        <v>794</v>
      </c>
      <c r="B795" s="17">
        <v>7.82469535584233</v>
      </c>
      <c r="C795" s="17">
        <v>0</v>
      </c>
      <c r="D795" s="17">
        <v>0</v>
      </c>
      <c r="E795" s="17">
        <v>0.36248411556208199</v>
      </c>
      <c r="F795" s="17">
        <v>0.41869829666534902</v>
      </c>
      <c r="G795" s="17">
        <v>1.36532999267667</v>
      </c>
      <c r="H795" s="17">
        <v>0.23267455501089099</v>
      </c>
      <c r="I795" s="17">
        <v>-0.26977617800429399</v>
      </c>
      <c r="J795" s="17">
        <v>0.71998071884579695</v>
      </c>
      <c r="K795" s="17">
        <v>0.30869906316830398</v>
      </c>
      <c r="L795" s="17">
        <v>0.36204334821798101</v>
      </c>
      <c r="M795" s="17">
        <v>0</v>
      </c>
      <c r="N795" s="17">
        <v>0</v>
      </c>
      <c r="O795" s="17">
        <v>0</v>
      </c>
      <c r="P795" s="17">
        <v>0.48555166262575999</v>
      </c>
      <c r="Q795" s="17">
        <v>0.26623995260745398</v>
      </c>
      <c r="R795" s="17">
        <v>0</v>
      </c>
      <c r="S795" s="17">
        <v>0</v>
      </c>
      <c r="T795" s="17">
        <v>0</v>
      </c>
      <c r="U795" s="17">
        <v>0</v>
      </c>
      <c r="V795" s="17">
        <v>5.8901797243150797E-2</v>
      </c>
      <c r="W795" s="17">
        <v>0.21671474761374401</v>
      </c>
      <c r="X795" s="17">
        <v>0</v>
      </c>
      <c r="Y795" s="17">
        <v>0</v>
      </c>
      <c r="Z795" s="17">
        <v>6.7485874901065104E-3</v>
      </c>
      <c r="AA795" s="17">
        <v>0</v>
      </c>
      <c r="AB795" s="17">
        <v>0</v>
      </c>
      <c r="AC795" s="17">
        <v>0</v>
      </c>
      <c r="AE795">
        <f t="array" ref="AE795">EXP(SUMPRODUCT(--B795:AC795,TRANSPOSE('Cost regression results'!$H$3:$H$30)))</f>
        <v>2489.8340598294417</v>
      </c>
    </row>
    <row r="796" spans="1:31" x14ac:dyDescent="0.3">
      <c r="A796">
        <v>795</v>
      </c>
      <c r="B796" s="17">
        <v>7.8376746379764501</v>
      </c>
      <c r="C796" s="17">
        <v>0</v>
      </c>
      <c r="D796" s="17">
        <v>0</v>
      </c>
      <c r="E796" s="17">
        <v>0.36376802696459798</v>
      </c>
      <c r="F796" s="17">
        <v>0.268355535107278</v>
      </c>
      <c r="G796" s="17">
        <v>1.40562029005824</v>
      </c>
      <c r="H796" s="17">
        <v>0.24674631707289299</v>
      </c>
      <c r="I796" s="17">
        <v>-0.17719016615651401</v>
      </c>
      <c r="J796" s="17">
        <v>0.75249922518110601</v>
      </c>
      <c r="K796" s="17">
        <v>0.39736096695842099</v>
      </c>
      <c r="L796" s="17">
        <v>0.35576452635018302</v>
      </c>
      <c r="M796" s="17">
        <v>0</v>
      </c>
      <c r="N796" s="17">
        <v>0</v>
      </c>
      <c r="O796" s="17">
        <v>0</v>
      </c>
      <c r="P796" s="17">
        <v>0.28710972349096098</v>
      </c>
      <c r="Q796" s="17">
        <v>0.228073258929785</v>
      </c>
      <c r="R796" s="17">
        <v>0</v>
      </c>
      <c r="S796" s="17">
        <v>0</v>
      </c>
      <c r="T796" s="17">
        <v>0</v>
      </c>
      <c r="U796" s="17">
        <v>0</v>
      </c>
      <c r="V796" s="17">
        <v>7.4137107450805997E-2</v>
      </c>
      <c r="W796" s="17">
        <v>0.19007046087478699</v>
      </c>
      <c r="X796" s="17">
        <v>0</v>
      </c>
      <c r="Y796" s="17">
        <v>0</v>
      </c>
      <c r="Z796" s="17">
        <v>8.6687250062029292E-3</v>
      </c>
      <c r="AA796" s="17">
        <v>0</v>
      </c>
      <c r="AB796" s="17">
        <v>0</v>
      </c>
      <c r="AC796" s="17">
        <v>0</v>
      </c>
      <c r="AE796">
        <f t="array" ref="AE796">EXP(SUMPRODUCT(--B796:AC796,TRANSPOSE('Cost regression results'!$H$3:$H$30)))</f>
        <v>2518.9729312724535</v>
      </c>
    </row>
    <row r="797" spans="1:31" x14ac:dyDescent="0.3">
      <c r="A797">
        <v>796</v>
      </c>
      <c r="B797" s="17">
        <v>7.8273516237422696</v>
      </c>
      <c r="C797" s="17">
        <v>0</v>
      </c>
      <c r="D797" s="17">
        <v>0</v>
      </c>
      <c r="E797" s="17">
        <v>0.34038476873759499</v>
      </c>
      <c r="F797" s="17">
        <v>0.32628941249751903</v>
      </c>
      <c r="G797" s="17">
        <v>1.3126512868781699</v>
      </c>
      <c r="H797" s="17">
        <v>0.26086142191640899</v>
      </c>
      <c r="I797" s="17">
        <v>-0.15316036770632899</v>
      </c>
      <c r="J797" s="17">
        <v>0.71959752777965902</v>
      </c>
      <c r="K797" s="17">
        <v>0.37644094309541198</v>
      </c>
      <c r="L797" s="17">
        <v>0.293315654030192</v>
      </c>
      <c r="M797" s="17">
        <v>0</v>
      </c>
      <c r="N797" s="17">
        <v>0</v>
      </c>
      <c r="O797" s="17">
        <v>0</v>
      </c>
      <c r="P797" s="17">
        <v>0.37004127563009598</v>
      </c>
      <c r="Q797" s="17">
        <v>0.22741323377213499</v>
      </c>
      <c r="R797" s="17">
        <v>0</v>
      </c>
      <c r="S797" s="17">
        <v>0</v>
      </c>
      <c r="T797" s="17">
        <v>0</v>
      </c>
      <c r="U797" s="17">
        <v>0</v>
      </c>
      <c r="V797" s="17">
        <v>9.3091917183203698E-2</v>
      </c>
      <c r="W797" s="17">
        <v>0.25221810884517898</v>
      </c>
      <c r="X797" s="17">
        <v>0</v>
      </c>
      <c r="Y797" s="17">
        <v>0</v>
      </c>
      <c r="Z797" s="17">
        <v>4.7663877671063302E-3</v>
      </c>
      <c r="AA797" s="17">
        <v>0</v>
      </c>
      <c r="AB797" s="17">
        <v>0</v>
      </c>
      <c r="AC797" s="17">
        <v>0</v>
      </c>
      <c r="AE797">
        <f t="array" ref="AE797">EXP(SUMPRODUCT(--B797:AC797,TRANSPOSE('Cost regression results'!$H$3:$H$30)))</f>
        <v>2499.9228548128071</v>
      </c>
    </row>
    <row r="798" spans="1:31" x14ac:dyDescent="0.3">
      <c r="A798">
        <v>797</v>
      </c>
      <c r="B798" s="17">
        <v>7.8315102559436696</v>
      </c>
      <c r="C798" s="17">
        <v>0</v>
      </c>
      <c r="D798" s="17">
        <v>0</v>
      </c>
      <c r="E798" s="17">
        <v>0.35297261359215898</v>
      </c>
      <c r="F798" s="17">
        <v>0.18989485127004299</v>
      </c>
      <c r="G798" s="17">
        <v>1.3023114210415001</v>
      </c>
      <c r="H798" s="17">
        <v>0.27243806915840602</v>
      </c>
      <c r="I798" s="17">
        <v>-0.109661476383387</v>
      </c>
      <c r="J798" s="17">
        <v>0.70748160973776697</v>
      </c>
      <c r="K798" s="17">
        <v>0.40307962006548698</v>
      </c>
      <c r="L798" s="17">
        <v>0.30645979211678998</v>
      </c>
      <c r="M798" s="17">
        <v>0</v>
      </c>
      <c r="N798" s="17">
        <v>0</v>
      </c>
      <c r="O798" s="17">
        <v>0</v>
      </c>
      <c r="P798" s="17">
        <v>0.26038100904927403</v>
      </c>
      <c r="Q798" s="17">
        <v>0.214500255350631</v>
      </c>
      <c r="R798" s="17">
        <v>0</v>
      </c>
      <c r="S798" s="17">
        <v>0</v>
      </c>
      <c r="T798" s="17">
        <v>0</v>
      </c>
      <c r="U798" s="17">
        <v>0</v>
      </c>
      <c r="V798" s="17">
        <v>9.9379045063058294E-2</v>
      </c>
      <c r="W798" s="17">
        <v>0.269456871615327</v>
      </c>
      <c r="X798" s="17">
        <v>0</v>
      </c>
      <c r="Y798" s="17">
        <v>0</v>
      </c>
      <c r="Z798" s="17">
        <v>6.5967062258429302E-3</v>
      </c>
      <c r="AA798" s="17">
        <v>0</v>
      </c>
      <c r="AB798" s="17">
        <v>0</v>
      </c>
      <c r="AC798" s="17">
        <v>0</v>
      </c>
      <c r="AE798">
        <f t="array" ref="AE798">EXP(SUMPRODUCT(--B798:AC798,TRANSPOSE('Cost regression results'!$H$3:$H$30)))</f>
        <v>2507.1265150043705</v>
      </c>
    </row>
    <row r="799" spans="1:31" x14ac:dyDescent="0.3">
      <c r="A799">
        <v>798</v>
      </c>
      <c r="B799" s="17">
        <v>7.8224369767286301</v>
      </c>
      <c r="C799" s="17">
        <v>0</v>
      </c>
      <c r="D799" s="17">
        <v>0</v>
      </c>
      <c r="E799" s="17">
        <v>0.42077656967592802</v>
      </c>
      <c r="F799" s="17">
        <v>0.31321732673944502</v>
      </c>
      <c r="G799" s="17">
        <v>1.31797916350717</v>
      </c>
      <c r="H799" s="17">
        <v>0.21572467297772899</v>
      </c>
      <c r="I799" s="17">
        <v>-8.5034459123815007E-2</v>
      </c>
      <c r="J799" s="17">
        <v>0.70137861359076403</v>
      </c>
      <c r="K799" s="17">
        <v>0.38444010089138098</v>
      </c>
      <c r="L799" s="17">
        <v>0.29744444346708399</v>
      </c>
      <c r="M799" s="17">
        <v>0</v>
      </c>
      <c r="N799" s="17">
        <v>0</v>
      </c>
      <c r="O799" s="17">
        <v>0</v>
      </c>
      <c r="P799" s="17">
        <v>0.31983778799006701</v>
      </c>
      <c r="Q799" s="17">
        <v>0.200363609013779</v>
      </c>
      <c r="R799" s="17">
        <v>0</v>
      </c>
      <c r="S799" s="17">
        <v>0</v>
      </c>
      <c r="T799" s="17">
        <v>0</v>
      </c>
      <c r="U799" s="17">
        <v>0</v>
      </c>
      <c r="V799" s="17">
        <v>7.5229669828001694E-2</v>
      </c>
      <c r="W799" s="17">
        <v>0.23332651397131299</v>
      </c>
      <c r="X799" s="17">
        <v>0</v>
      </c>
      <c r="Y799" s="17">
        <v>0</v>
      </c>
      <c r="Z799" s="17">
        <v>6.7645530034036103E-3</v>
      </c>
      <c r="AA799" s="17">
        <v>0</v>
      </c>
      <c r="AB799" s="17">
        <v>0</v>
      </c>
      <c r="AC799" s="17">
        <v>0</v>
      </c>
      <c r="AE799">
        <f t="array" ref="AE799">EXP(SUMPRODUCT(--B799:AC799,TRANSPOSE('Cost regression results'!$H$3:$H$30)))</f>
        <v>2484.1896521265821</v>
      </c>
    </row>
    <row r="800" spans="1:31" x14ac:dyDescent="0.3">
      <c r="A800">
        <v>799</v>
      </c>
      <c r="B800" s="17">
        <v>7.8534845855610396</v>
      </c>
      <c r="C800" s="17">
        <v>0</v>
      </c>
      <c r="D800" s="17">
        <v>0</v>
      </c>
      <c r="E800" s="17">
        <v>0.37008007668133602</v>
      </c>
      <c r="F800" s="17">
        <v>0.40213499527837299</v>
      </c>
      <c r="G800" s="17">
        <v>1.3431170336092599</v>
      </c>
      <c r="H800" s="17">
        <v>0.280437011127878</v>
      </c>
      <c r="I800" s="17">
        <v>-0.26582107905395902</v>
      </c>
      <c r="J800" s="17">
        <v>0.79258382488151502</v>
      </c>
      <c r="K800" s="17">
        <v>0.28827032629760801</v>
      </c>
      <c r="L800" s="17">
        <v>0.35815841680725102</v>
      </c>
      <c r="M800" s="17">
        <v>0</v>
      </c>
      <c r="N800" s="17">
        <v>0</v>
      </c>
      <c r="O800" s="17">
        <v>0</v>
      </c>
      <c r="P800" s="17">
        <v>0.21611943827119601</v>
      </c>
      <c r="Q800" s="17">
        <v>0.218079722618197</v>
      </c>
      <c r="R800" s="17">
        <v>0</v>
      </c>
      <c r="S800" s="17">
        <v>0</v>
      </c>
      <c r="T800" s="17">
        <v>0</v>
      </c>
      <c r="U800" s="17">
        <v>0</v>
      </c>
      <c r="V800" s="17">
        <v>6.9217636743860195E-2</v>
      </c>
      <c r="W800" s="17">
        <v>0.26030769914249702</v>
      </c>
      <c r="X800" s="17">
        <v>0</v>
      </c>
      <c r="Y800" s="17">
        <v>0</v>
      </c>
      <c r="Z800" s="17">
        <v>7.0731911425912404E-3</v>
      </c>
      <c r="AA800" s="17">
        <v>0</v>
      </c>
      <c r="AB800" s="17">
        <v>0</v>
      </c>
      <c r="AC800" s="17">
        <v>0</v>
      </c>
      <c r="AE800">
        <f t="array" ref="AE800">EXP(SUMPRODUCT(--B800:AC800,TRANSPOSE('Cost regression results'!$H$3:$H$30)))</f>
        <v>2561.9740452897181</v>
      </c>
    </row>
    <row r="801" spans="1:31" x14ac:dyDescent="0.3">
      <c r="A801">
        <v>800</v>
      </c>
      <c r="B801" s="17">
        <v>7.8963782606395396</v>
      </c>
      <c r="C801" s="17">
        <v>0</v>
      </c>
      <c r="D801" s="17">
        <v>0</v>
      </c>
      <c r="E801" s="17">
        <v>0.32566329330209098</v>
      </c>
      <c r="F801" s="17">
        <v>0.38946203904448101</v>
      </c>
      <c r="G801" s="17">
        <v>1.32624893161406</v>
      </c>
      <c r="H801" s="17">
        <v>0.171714703005581</v>
      </c>
      <c r="I801" s="17">
        <v>-0.27042800752068502</v>
      </c>
      <c r="J801" s="17">
        <v>0.73452465078378704</v>
      </c>
      <c r="K801" s="17">
        <v>0.310850613379554</v>
      </c>
      <c r="L801" s="17">
        <v>0.35632861992762899</v>
      </c>
      <c r="M801" s="17">
        <v>0</v>
      </c>
      <c r="N801" s="17">
        <v>0</v>
      </c>
      <c r="O801" s="17">
        <v>0</v>
      </c>
      <c r="P801" s="17">
        <v>0.337707418025393</v>
      </c>
      <c r="Q801" s="17">
        <v>0.18830201063085</v>
      </c>
      <c r="R801" s="17">
        <v>0</v>
      </c>
      <c r="S801" s="17">
        <v>0</v>
      </c>
      <c r="T801" s="17">
        <v>0</v>
      </c>
      <c r="U801" s="17">
        <v>0</v>
      </c>
      <c r="V801" s="17">
        <v>7.4712098779745495E-2</v>
      </c>
      <c r="W801" s="17">
        <v>0.107522773220213</v>
      </c>
      <c r="X801" s="17">
        <v>0</v>
      </c>
      <c r="Y801" s="17">
        <v>0</v>
      </c>
      <c r="Z801" s="17">
        <v>4.8320613343100097E-3</v>
      </c>
      <c r="AA801" s="17">
        <v>0</v>
      </c>
      <c r="AB801" s="17">
        <v>0</v>
      </c>
      <c r="AC801" s="17">
        <v>0</v>
      </c>
      <c r="AE801">
        <f t="array" ref="AE801">EXP(SUMPRODUCT(--B801:AC801,TRANSPOSE('Cost regression results'!$H$3:$H$30)))</f>
        <v>2678.4560793470023</v>
      </c>
    </row>
    <row r="802" spans="1:31" x14ac:dyDescent="0.3">
      <c r="A802">
        <v>801</v>
      </c>
      <c r="B802" s="17">
        <v>7.8185407764774997</v>
      </c>
      <c r="C802" s="17">
        <v>0</v>
      </c>
      <c r="D802" s="17">
        <v>0</v>
      </c>
      <c r="E802" s="17">
        <v>0.32522209542637698</v>
      </c>
      <c r="F802" s="17">
        <v>0.32460983580636399</v>
      </c>
      <c r="G802" s="17">
        <v>1.32881200562843</v>
      </c>
      <c r="H802" s="17">
        <v>0.23208836604491301</v>
      </c>
      <c r="I802" s="17">
        <v>-0.13844207228188099</v>
      </c>
      <c r="J802" s="17">
        <v>0.79382860008912204</v>
      </c>
      <c r="K802" s="17">
        <v>0.28324330533400099</v>
      </c>
      <c r="L802" s="17">
        <v>0.35983306416965</v>
      </c>
      <c r="M802" s="17">
        <v>0</v>
      </c>
      <c r="N802" s="17">
        <v>0</v>
      </c>
      <c r="O802" s="17">
        <v>0</v>
      </c>
      <c r="P802" s="17">
        <v>0.34555032535772601</v>
      </c>
      <c r="Q802" s="17">
        <v>0.25484854477656299</v>
      </c>
      <c r="R802" s="17">
        <v>0</v>
      </c>
      <c r="S802" s="17">
        <v>0</v>
      </c>
      <c r="T802" s="17">
        <v>0</v>
      </c>
      <c r="U802" s="17">
        <v>0</v>
      </c>
      <c r="V802" s="17">
        <v>8.0219533025605694E-2</v>
      </c>
      <c r="W802" s="17">
        <v>0.16751442673716799</v>
      </c>
      <c r="X802" s="17">
        <v>0</v>
      </c>
      <c r="Y802" s="17">
        <v>0</v>
      </c>
      <c r="Z802" s="17">
        <v>1.02429362110413E-2</v>
      </c>
      <c r="AA802" s="17">
        <v>0</v>
      </c>
      <c r="AB802" s="17">
        <v>0</v>
      </c>
      <c r="AC802" s="17">
        <v>0</v>
      </c>
      <c r="AE802">
        <f t="array" ref="AE802">EXP(SUMPRODUCT(--B802:AC802,TRANSPOSE('Cost regression results'!$H$3:$H$30)))</f>
        <v>2468.5117585570674</v>
      </c>
    </row>
    <row r="803" spans="1:31" x14ac:dyDescent="0.3">
      <c r="A803">
        <v>802</v>
      </c>
      <c r="B803" s="17">
        <v>7.83506065422264</v>
      </c>
      <c r="C803" s="17">
        <v>0</v>
      </c>
      <c r="D803" s="17">
        <v>0</v>
      </c>
      <c r="E803" s="17">
        <v>0.42776642202237403</v>
      </c>
      <c r="F803" s="17">
        <v>0.37768242354417197</v>
      </c>
      <c r="G803" s="17">
        <v>1.2506844180360499</v>
      </c>
      <c r="H803" s="17">
        <v>0.205466682588683</v>
      </c>
      <c r="I803" s="17">
        <v>-0.15797529172181901</v>
      </c>
      <c r="J803" s="17">
        <v>0.68568497141996598</v>
      </c>
      <c r="K803" s="17">
        <v>0.334911612088446</v>
      </c>
      <c r="L803" s="17">
        <v>0.352037214150074</v>
      </c>
      <c r="M803" s="17">
        <v>0</v>
      </c>
      <c r="N803" s="17">
        <v>0</v>
      </c>
      <c r="O803" s="17">
        <v>0</v>
      </c>
      <c r="P803" s="17">
        <v>0.19861705616632599</v>
      </c>
      <c r="Q803" s="17">
        <v>0.19210530979724799</v>
      </c>
      <c r="R803" s="17">
        <v>0</v>
      </c>
      <c r="S803" s="17">
        <v>0</v>
      </c>
      <c r="T803" s="17">
        <v>0</v>
      </c>
      <c r="U803" s="17">
        <v>0</v>
      </c>
      <c r="V803" s="17">
        <v>0.10066127071375</v>
      </c>
      <c r="W803" s="17">
        <v>0.28532358372834299</v>
      </c>
      <c r="X803" s="17">
        <v>0</v>
      </c>
      <c r="Y803" s="17">
        <v>0</v>
      </c>
      <c r="Z803" s="17">
        <v>6.0044002643975698E-3</v>
      </c>
      <c r="AA803" s="17">
        <v>0</v>
      </c>
      <c r="AB803" s="17">
        <v>0</v>
      </c>
      <c r="AC803" s="17">
        <v>0</v>
      </c>
      <c r="AE803">
        <f t="array" ref="AE803">EXP(SUMPRODUCT(--B803:AC803,TRANSPOSE('Cost regression results'!$H$3:$H$30)))</f>
        <v>2517.0870366017584</v>
      </c>
    </row>
    <row r="804" spans="1:31" x14ac:dyDescent="0.3">
      <c r="A804">
        <v>803</v>
      </c>
      <c r="B804" s="17">
        <v>7.7979527649138003</v>
      </c>
      <c r="C804" s="17">
        <v>0</v>
      </c>
      <c r="D804" s="17">
        <v>0</v>
      </c>
      <c r="E804" s="17">
        <v>0.37648605790887502</v>
      </c>
      <c r="F804" s="17">
        <v>0.33578508721595202</v>
      </c>
      <c r="G804" s="17">
        <v>1.3510133597382401</v>
      </c>
      <c r="H804" s="17">
        <v>0.28541577033052501</v>
      </c>
      <c r="I804" s="17">
        <v>-0.162957997371662</v>
      </c>
      <c r="J804" s="17">
        <v>0.68931468303878596</v>
      </c>
      <c r="K804" s="17">
        <v>0.471484852369282</v>
      </c>
      <c r="L804" s="17">
        <v>0.25480864161997002</v>
      </c>
      <c r="M804" s="17">
        <v>0</v>
      </c>
      <c r="N804" s="17">
        <v>0</v>
      </c>
      <c r="O804" s="17">
        <v>0</v>
      </c>
      <c r="P804" s="17">
        <v>0.28057978462891198</v>
      </c>
      <c r="Q804" s="17">
        <v>0.25891175439674502</v>
      </c>
      <c r="R804" s="17">
        <v>0</v>
      </c>
      <c r="S804" s="17">
        <v>0</v>
      </c>
      <c r="T804" s="17">
        <v>0</v>
      </c>
      <c r="U804" s="17">
        <v>0</v>
      </c>
      <c r="V804" s="17">
        <v>0.102808248691747</v>
      </c>
      <c r="W804" s="17">
        <v>0.232643681995854</v>
      </c>
      <c r="X804" s="17">
        <v>0</v>
      </c>
      <c r="Y804" s="17">
        <v>0</v>
      </c>
      <c r="Z804" s="17">
        <v>8.3576861711612098E-3</v>
      </c>
      <c r="AA804" s="17">
        <v>0</v>
      </c>
      <c r="AB804" s="17">
        <v>0</v>
      </c>
      <c r="AC804" s="17">
        <v>0</v>
      </c>
      <c r="AE804">
        <f t="array" ref="AE804">EXP(SUMPRODUCT(--B804:AC804,TRANSPOSE('Cost regression results'!$H$3:$H$30)))</f>
        <v>2421.4029548854928</v>
      </c>
    </row>
    <row r="805" spans="1:31" x14ac:dyDescent="0.3">
      <c r="A805">
        <v>804</v>
      </c>
      <c r="B805" s="17">
        <v>7.82491606343042</v>
      </c>
      <c r="C805" s="17">
        <v>0</v>
      </c>
      <c r="D805" s="17">
        <v>0</v>
      </c>
      <c r="E805" s="17">
        <v>0.33971468368465801</v>
      </c>
      <c r="F805" s="17">
        <v>0.31625427100312398</v>
      </c>
      <c r="G805" s="17">
        <v>1.49621681526348</v>
      </c>
      <c r="H805" s="17">
        <v>0.28631709465488803</v>
      </c>
      <c r="I805" s="17">
        <v>-0.25016542895295402</v>
      </c>
      <c r="J805" s="17">
        <v>0.72199812510942596</v>
      </c>
      <c r="K805" s="17">
        <v>0.28943095289163501</v>
      </c>
      <c r="L805" s="17">
        <v>0.37887954806385699</v>
      </c>
      <c r="M805" s="17">
        <v>0</v>
      </c>
      <c r="N805" s="17">
        <v>0</v>
      </c>
      <c r="O805" s="17">
        <v>0</v>
      </c>
      <c r="P805" s="17">
        <v>0.38041259288830398</v>
      </c>
      <c r="Q805" s="17">
        <v>0.293066805978905</v>
      </c>
      <c r="R805" s="17">
        <v>0</v>
      </c>
      <c r="S805" s="17">
        <v>0</v>
      </c>
      <c r="T805" s="17">
        <v>0</v>
      </c>
      <c r="U805" s="17">
        <v>0</v>
      </c>
      <c r="V805" s="17">
        <v>9.6676980962700998E-2</v>
      </c>
      <c r="W805" s="17">
        <v>0.19609956562678599</v>
      </c>
      <c r="X805" s="17">
        <v>0</v>
      </c>
      <c r="Y805" s="17">
        <v>0</v>
      </c>
      <c r="Z805" s="17">
        <v>7.8209958817111302E-3</v>
      </c>
      <c r="AA805" s="17">
        <v>0</v>
      </c>
      <c r="AB805" s="17">
        <v>0</v>
      </c>
      <c r="AC805" s="17">
        <v>0</v>
      </c>
      <c r="AE805">
        <f t="array" ref="AE805">EXP(SUMPRODUCT(--B805:AC805,TRANSPOSE('Cost regression results'!$H$3:$H$30)))</f>
        <v>2488.5148514486814</v>
      </c>
    </row>
    <row r="806" spans="1:31" x14ac:dyDescent="0.3">
      <c r="A806">
        <v>805</v>
      </c>
      <c r="B806" s="17">
        <v>7.7758213218828098</v>
      </c>
      <c r="C806" s="17">
        <v>0</v>
      </c>
      <c r="D806" s="17">
        <v>0</v>
      </c>
      <c r="E806" s="17">
        <v>0.33328900345111401</v>
      </c>
      <c r="F806" s="17">
        <v>0.42336701164333901</v>
      </c>
      <c r="G806" s="17">
        <v>1.3874688098907699</v>
      </c>
      <c r="H806" s="17">
        <v>0.28578596166650599</v>
      </c>
      <c r="I806" s="17">
        <v>-0.30318421963148501</v>
      </c>
      <c r="J806" s="17">
        <v>0.71629116060448905</v>
      </c>
      <c r="K806" s="17">
        <v>0.45730256442876899</v>
      </c>
      <c r="L806" s="17">
        <v>0.344898484613754</v>
      </c>
      <c r="M806" s="17">
        <v>0</v>
      </c>
      <c r="N806" s="17">
        <v>0</v>
      </c>
      <c r="O806" s="17">
        <v>0</v>
      </c>
      <c r="P806" s="17">
        <v>0.32197786968946002</v>
      </c>
      <c r="Q806" s="17">
        <v>0.265347899023267</v>
      </c>
      <c r="R806" s="17">
        <v>0</v>
      </c>
      <c r="S806" s="17">
        <v>0</v>
      </c>
      <c r="T806" s="17">
        <v>0</v>
      </c>
      <c r="U806" s="17">
        <v>0</v>
      </c>
      <c r="V806" s="17">
        <v>0.11644862485397001</v>
      </c>
      <c r="W806" s="17">
        <v>0.37326597618949903</v>
      </c>
      <c r="X806" s="17">
        <v>0</v>
      </c>
      <c r="Y806" s="17">
        <v>0</v>
      </c>
      <c r="Z806" s="17">
        <v>8.2242774989313098E-3</v>
      </c>
      <c r="AA806" s="17">
        <v>0</v>
      </c>
      <c r="AB806" s="17">
        <v>0</v>
      </c>
      <c r="AC806" s="17">
        <v>0</v>
      </c>
      <c r="AE806">
        <f t="array" ref="AE806">EXP(SUMPRODUCT(--B806:AC806,TRANSPOSE('Cost regression results'!$H$3:$H$30)))</f>
        <v>2368.6236514090065</v>
      </c>
    </row>
    <row r="807" spans="1:31" x14ac:dyDescent="0.3">
      <c r="A807">
        <v>806</v>
      </c>
      <c r="B807" s="17">
        <v>7.83651191196914</v>
      </c>
      <c r="C807" s="17">
        <v>0</v>
      </c>
      <c r="D807" s="17">
        <v>0</v>
      </c>
      <c r="E807" s="17">
        <v>0.39506367730181602</v>
      </c>
      <c r="F807" s="17">
        <v>0.404108214496056</v>
      </c>
      <c r="G807" s="17">
        <v>1.3288421155653301</v>
      </c>
      <c r="H807" s="17">
        <v>0.224780109838737</v>
      </c>
      <c r="I807" s="17">
        <v>-0.20795653798067901</v>
      </c>
      <c r="J807" s="17">
        <v>0.72466091585729797</v>
      </c>
      <c r="K807" s="17">
        <v>0.42204767691047501</v>
      </c>
      <c r="L807" s="17">
        <v>0.31344064274023298</v>
      </c>
      <c r="M807" s="17">
        <v>0</v>
      </c>
      <c r="N807" s="17">
        <v>0</v>
      </c>
      <c r="O807" s="17">
        <v>0</v>
      </c>
      <c r="P807" s="17">
        <v>0.25055620410053803</v>
      </c>
      <c r="Q807" s="17">
        <v>0.26076715680821699</v>
      </c>
      <c r="R807" s="17">
        <v>0</v>
      </c>
      <c r="S807" s="17">
        <v>0</v>
      </c>
      <c r="T807" s="17">
        <v>0</v>
      </c>
      <c r="U807" s="17">
        <v>0</v>
      </c>
      <c r="V807" s="17">
        <v>8.3400945476767102E-2</v>
      </c>
      <c r="W807" s="17">
        <v>0.190725745582008</v>
      </c>
      <c r="X807" s="17">
        <v>0</v>
      </c>
      <c r="Y807" s="17">
        <v>0</v>
      </c>
      <c r="Z807" s="17">
        <v>4.99491104297352E-3</v>
      </c>
      <c r="AA807" s="17">
        <v>0</v>
      </c>
      <c r="AB807" s="17">
        <v>0</v>
      </c>
      <c r="AC807" s="17">
        <v>0</v>
      </c>
      <c r="AE807">
        <f t="array" ref="AE807">EXP(SUMPRODUCT(--B807:AC807,TRANSPOSE('Cost regression results'!$H$3:$H$30)))</f>
        <v>2522.5245238927005</v>
      </c>
    </row>
    <row r="808" spans="1:31" x14ac:dyDescent="0.3">
      <c r="A808">
        <v>807</v>
      </c>
      <c r="B808" s="17">
        <v>7.8016104746577302</v>
      </c>
      <c r="C808" s="17">
        <v>0</v>
      </c>
      <c r="D808" s="17">
        <v>0</v>
      </c>
      <c r="E808" s="17">
        <v>0.310849213637926</v>
      </c>
      <c r="F808" s="17">
        <v>0.43297694439592699</v>
      </c>
      <c r="G808" s="17">
        <v>1.38029324046983</v>
      </c>
      <c r="H808" s="17">
        <v>0.34891471989975198</v>
      </c>
      <c r="I808" s="17">
        <v>-0.30921423732304898</v>
      </c>
      <c r="J808" s="17">
        <v>0.68060516772477697</v>
      </c>
      <c r="K808" s="17">
        <v>0.35115411802537999</v>
      </c>
      <c r="L808" s="17">
        <v>0.30614944326073501</v>
      </c>
      <c r="M808" s="17">
        <v>0</v>
      </c>
      <c r="N808" s="17">
        <v>0</v>
      </c>
      <c r="O808" s="17">
        <v>0</v>
      </c>
      <c r="P808" s="17">
        <v>0.378159799471253</v>
      </c>
      <c r="Q808" s="17">
        <v>0.238331451119007</v>
      </c>
      <c r="R808" s="17">
        <v>0</v>
      </c>
      <c r="S808" s="17">
        <v>0</v>
      </c>
      <c r="T808" s="17">
        <v>0</v>
      </c>
      <c r="U808" s="17">
        <v>0</v>
      </c>
      <c r="V808" s="17">
        <v>9.8089254264933506E-2</v>
      </c>
      <c r="W808" s="17">
        <v>0.25084999291433102</v>
      </c>
      <c r="X808" s="17">
        <v>0</v>
      </c>
      <c r="Y808" s="17">
        <v>0</v>
      </c>
      <c r="Z808" s="17">
        <v>8.5399538804012201E-3</v>
      </c>
      <c r="AA808" s="17">
        <v>0</v>
      </c>
      <c r="AB808" s="17">
        <v>0</v>
      </c>
      <c r="AC808" s="17">
        <v>0</v>
      </c>
      <c r="AE808">
        <f t="array" ref="AE808">EXP(SUMPRODUCT(--B808:AC808,TRANSPOSE('Cost regression results'!$H$3:$H$30)))</f>
        <v>2429.9659088137978</v>
      </c>
    </row>
    <row r="809" spans="1:31" x14ac:dyDescent="0.3">
      <c r="A809">
        <v>808</v>
      </c>
      <c r="B809" s="17">
        <v>7.8368594094760402</v>
      </c>
      <c r="C809" s="17">
        <v>0</v>
      </c>
      <c r="D809" s="17">
        <v>0</v>
      </c>
      <c r="E809" s="17">
        <v>0.31603961257198299</v>
      </c>
      <c r="F809" s="17">
        <v>0.20055465078849599</v>
      </c>
      <c r="G809" s="17">
        <v>1.3190988891264499</v>
      </c>
      <c r="H809" s="17">
        <v>0.24650711003640299</v>
      </c>
      <c r="I809" s="17">
        <v>-5.7700646220261997E-2</v>
      </c>
      <c r="J809" s="17">
        <v>0.705330205306549</v>
      </c>
      <c r="K809" s="17">
        <v>0.42605496933431197</v>
      </c>
      <c r="L809" s="17">
        <v>0.363227167676336</v>
      </c>
      <c r="M809" s="17">
        <v>0</v>
      </c>
      <c r="N809" s="17">
        <v>0</v>
      </c>
      <c r="O809" s="17">
        <v>0</v>
      </c>
      <c r="P809" s="17">
        <v>0.28207647560105098</v>
      </c>
      <c r="Q809" s="17">
        <v>0.24328947880624599</v>
      </c>
      <c r="R809" s="17">
        <v>0</v>
      </c>
      <c r="S809" s="17">
        <v>0</v>
      </c>
      <c r="T809" s="17">
        <v>0</v>
      </c>
      <c r="U809" s="17">
        <v>0</v>
      </c>
      <c r="V809" s="17">
        <v>0.119966564941149</v>
      </c>
      <c r="W809" s="17">
        <v>0.25566225684002297</v>
      </c>
      <c r="X809" s="17">
        <v>0</v>
      </c>
      <c r="Y809" s="17">
        <v>0</v>
      </c>
      <c r="Z809" s="17">
        <v>5.6933591041575804E-3</v>
      </c>
      <c r="AA809" s="17">
        <v>0</v>
      </c>
      <c r="AB809" s="17">
        <v>0</v>
      </c>
      <c r="AC809" s="17">
        <v>0</v>
      </c>
      <c r="AE809">
        <f t="array" ref="AE809">EXP(SUMPRODUCT(--B809:AC809,TRANSPOSE('Cost regression results'!$H$3:$H$30)))</f>
        <v>2522.1678234439405</v>
      </c>
    </row>
    <row r="810" spans="1:31" x14ac:dyDescent="0.3">
      <c r="A810">
        <v>809</v>
      </c>
      <c r="B810" s="17">
        <v>7.8435024377402698</v>
      </c>
      <c r="C810" s="17">
        <v>0</v>
      </c>
      <c r="D810" s="17">
        <v>0</v>
      </c>
      <c r="E810" s="17">
        <v>0.34522531965120201</v>
      </c>
      <c r="F810" s="17">
        <v>0.29488832203510801</v>
      </c>
      <c r="G810" s="17">
        <v>1.3600458057336999</v>
      </c>
      <c r="H810" s="17">
        <v>0.24104826196549001</v>
      </c>
      <c r="I810" s="17">
        <v>-0.16739441029108201</v>
      </c>
      <c r="J810" s="17">
        <v>0.74823266595448701</v>
      </c>
      <c r="K810" s="17">
        <v>0.416515728312841</v>
      </c>
      <c r="L810" s="17">
        <v>0.28380185364372601</v>
      </c>
      <c r="M810" s="17">
        <v>0</v>
      </c>
      <c r="N810" s="17">
        <v>0</v>
      </c>
      <c r="O810" s="17">
        <v>0</v>
      </c>
      <c r="P810" s="17">
        <v>0.33290011647131601</v>
      </c>
      <c r="Q810" s="17">
        <v>0.26241295756744398</v>
      </c>
      <c r="R810" s="17">
        <v>0</v>
      </c>
      <c r="S810" s="17">
        <v>0</v>
      </c>
      <c r="T810" s="17">
        <v>0</v>
      </c>
      <c r="U810" s="17">
        <v>0</v>
      </c>
      <c r="V810" s="17">
        <v>8.3012884302620896E-2</v>
      </c>
      <c r="W810" s="17">
        <v>0.19925949573171101</v>
      </c>
      <c r="X810" s="17">
        <v>0</v>
      </c>
      <c r="Y810" s="17">
        <v>0</v>
      </c>
      <c r="Z810" s="17">
        <v>7.2924610180369999E-3</v>
      </c>
      <c r="AA810" s="17">
        <v>0</v>
      </c>
      <c r="AB810" s="17">
        <v>0</v>
      </c>
      <c r="AC810" s="17">
        <v>0</v>
      </c>
      <c r="AE810">
        <f t="array" ref="AE810">EXP(SUMPRODUCT(--B810:AC810,TRANSPOSE('Cost regression results'!$H$3:$H$30)))</f>
        <v>2536.1379608097209</v>
      </c>
    </row>
    <row r="811" spans="1:31" x14ac:dyDescent="0.3">
      <c r="A811">
        <v>810</v>
      </c>
      <c r="B811" s="17">
        <v>7.8304163220229102</v>
      </c>
      <c r="C811" s="17">
        <v>0</v>
      </c>
      <c r="D811" s="17">
        <v>0</v>
      </c>
      <c r="E811" s="17">
        <v>0.33516914298855299</v>
      </c>
      <c r="F811" s="17">
        <v>0.34183732848222698</v>
      </c>
      <c r="G811" s="17">
        <v>1.3259666475316401</v>
      </c>
      <c r="H811" s="17">
        <v>0.26007527388289697</v>
      </c>
      <c r="I811" s="17">
        <v>-0.18511429459280701</v>
      </c>
      <c r="J811" s="17">
        <v>0.68421564061526796</v>
      </c>
      <c r="K811" s="17">
        <v>0.45771044082114698</v>
      </c>
      <c r="L811" s="17">
        <v>0.30985285356499398</v>
      </c>
      <c r="M811" s="17">
        <v>0</v>
      </c>
      <c r="N811" s="17">
        <v>0</v>
      </c>
      <c r="O811" s="17">
        <v>0</v>
      </c>
      <c r="P811" s="17">
        <v>0.37858761481023101</v>
      </c>
      <c r="Q811" s="17">
        <v>0.27241190358158801</v>
      </c>
      <c r="R811" s="17">
        <v>0</v>
      </c>
      <c r="S811" s="17">
        <v>0</v>
      </c>
      <c r="T811" s="17">
        <v>0</v>
      </c>
      <c r="U811" s="17">
        <v>0</v>
      </c>
      <c r="V811" s="17">
        <v>9.3178155750527694E-2</v>
      </c>
      <c r="W811" s="17">
        <v>0.14127692767814001</v>
      </c>
      <c r="X811" s="17">
        <v>0</v>
      </c>
      <c r="Y811" s="17">
        <v>0</v>
      </c>
      <c r="Z811" s="17">
        <v>4.3082038461970604E-3</v>
      </c>
      <c r="AA811" s="17">
        <v>0</v>
      </c>
      <c r="AB811" s="17">
        <v>0</v>
      </c>
      <c r="AC811" s="17">
        <v>0</v>
      </c>
      <c r="AE811">
        <f t="array" ref="AE811">EXP(SUMPRODUCT(--B811:AC811,TRANSPOSE('Cost regression results'!$H$3:$H$30)))</f>
        <v>2508.4005033398739</v>
      </c>
    </row>
    <row r="812" spans="1:31" x14ac:dyDescent="0.3">
      <c r="A812">
        <v>811</v>
      </c>
      <c r="B812" s="17">
        <v>7.8346604940419899</v>
      </c>
      <c r="C812" s="17">
        <v>0</v>
      </c>
      <c r="D812" s="17">
        <v>0</v>
      </c>
      <c r="E812" s="17">
        <v>0.35611318632577799</v>
      </c>
      <c r="F812" s="17">
        <v>0.39101776177610997</v>
      </c>
      <c r="G812" s="17">
        <v>1.41206969141267</v>
      </c>
      <c r="H812" s="17">
        <v>0.26425470184046801</v>
      </c>
      <c r="I812" s="17">
        <v>-0.31904473828014401</v>
      </c>
      <c r="J812" s="17">
        <v>0.733681025866324</v>
      </c>
      <c r="K812" s="17">
        <v>0.39441419781531101</v>
      </c>
      <c r="L812" s="17">
        <v>0.32093460288689102</v>
      </c>
      <c r="M812" s="17">
        <v>0</v>
      </c>
      <c r="N812" s="17">
        <v>0</v>
      </c>
      <c r="O812" s="17">
        <v>0</v>
      </c>
      <c r="P812" s="17">
        <v>0.38741471328926502</v>
      </c>
      <c r="Q812" s="17">
        <v>0.27293273680924701</v>
      </c>
      <c r="R812" s="17">
        <v>0</v>
      </c>
      <c r="S812" s="17">
        <v>0</v>
      </c>
      <c r="T812" s="17">
        <v>0</v>
      </c>
      <c r="U812" s="17">
        <v>0</v>
      </c>
      <c r="V812" s="17">
        <v>8.9430487332356201E-2</v>
      </c>
      <c r="W812" s="17">
        <v>0.20248967525643999</v>
      </c>
      <c r="X812" s="17">
        <v>0</v>
      </c>
      <c r="Y812" s="17">
        <v>0</v>
      </c>
      <c r="Z812" s="17">
        <v>5.90504629867442E-3</v>
      </c>
      <c r="AA812" s="17">
        <v>0</v>
      </c>
      <c r="AB812" s="17">
        <v>0</v>
      </c>
      <c r="AC812" s="17">
        <v>0</v>
      </c>
      <c r="AE812">
        <f t="array" ref="AE812">EXP(SUMPRODUCT(--B812:AC812,TRANSPOSE('Cost regression results'!$H$3:$H$30)))</f>
        <v>2516.2549939532801</v>
      </c>
    </row>
    <row r="813" spans="1:31" x14ac:dyDescent="0.3">
      <c r="A813">
        <v>812</v>
      </c>
      <c r="B813" s="17">
        <v>7.8171663675038099</v>
      </c>
      <c r="C813" s="17">
        <v>0</v>
      </c>
      <c r="D813" s="17">
        <v>0</v>
      </c>
      <c r="E813" s="17">
        <v>0.372126951416</v>
      </c>
      <c r="F813" s="17">
        <v>0.401343494265677</v>
      </c>
      <c r="G813" s="17">
        <v>1.32861057950839</v>
      </c>
      <c r="H813" s="17">
        <v>0.26686333278726998</v>
      </c>
      <c r="I813" s="17">
        <v>-0.24155363407896799</v>
      </c>
      <c r="J813" s="17">
        <v>0.68858067789049304</v>
      </c>
      <c r="K813" s="17">
        <v>0.38608675043346102</v>
      </c>
      <c r="L813" s="17">
        <v>0.376609480113346</v>
      </c>
      <c r="M813" s="17">
        <v>0</v>
      </c>
      <c r="N813" s="17">
        <v>0</v>
      </c>
      <c r="O813" s="17">
        <v>0</v>
      </c>
      <c r="P813" s="17">
        <v>0.46145641166513102</v>
      </c>
      <c r="Q813" s="17">
        <v>0.22181654261287001</v>
      </c>
      <c r="R813" s="17">
        <v>0</v>
      </c>
      <c r="S813" s="17">
        <v>0</v>
      </c>
      <c r="T813" s="17">
        <v>0</v>
      </c>
      <c r="U813" s="17">
        <v>0</v>
      </c>
      <c r="V813" s="17">
        <v>7.0978343729807297E-2</v>
      </c>
      <c r="W813" s="17">
        <v>0.16129798033391399</v>
      </c>
      <c r="X813" s="17">
        <v>0</v>
      </c>
      <c r="Y813" s="17">
        <v>0</v>
      </c>
      <c r="Z813" s="17">
        <v>9.6920334656116006E-3</v>
      </c>
      <c r="AA813" s="17">
        <v>0</v>
      </c>
      <c r="AB813" s="17">
        <v>0</v>
      </c>
      <c r="AC813" s="17">
        <v>0</v>
      </c>
      <c r="AE813">
        <f t="array" ref="AE813">EXP(SUMPRODUCT(--B813:AC813,TRANSPOSE('Cost regression results'!$H$3:$H$30)))</f>
        <v>2466.0721570876249</v>
      </c>
    </row>
    <row r="814" spans="1:31" x14ac:dyDescent="0.3">
      <c r="A814">
        <v>813</v>
      </c>
      <c r="B814" s="17">
        <v>7.8376032475157702</v>
      </c>
      <c r="C814" s="17">
        <v>0</v>
      </c>
      <c r="D814" s="17">
        <v>0</v>
      </c>
      <c r="E814" s="17">
        <v>0.31670235942313901</v>
      </c>
      <c r="F814" s="17">
        <v>0.379581660267438</v>
      </c>
      <c r="G814" s="17">
        <v>1.3525226129039001</v>
      </c>
      <c r="H814" s="17">
        <v>0.23642466731936199</v>
      </c>
      <c r="I814" s="17">
        <v>-0.19973557267067599</v>
      </c>
      <c r="J814" s="17">
        <v>0.75025306359003197</v>
      </c>
      <c r="K814" s="17">
        <v>0.42088934183646698</v>
      </c>
      <c r="L814" s="17">
        <v>0.35008040206403002</v>
      </c>
      <c r="M814" s="17">
        <v>0</v>
      </c>
      <c r="N814" s="17">
        <v>0</v>
      </c>
      <c r="O814" s="17">
        <v>0</v>
      </c>
      <c r="P814" s="17">
        <v>0.340269080048132</v>
      </c>
      <c r="Q814" s="17">
        <v>0.24832247366956101</v>
      </c>
      <c r="R814" s="17">
        <v>0</v>
      </c>
      <c r="S814" s="17">
        <v>0</v>
      </c>
      <c r="T814" s="17">
        <v>0</v>
      </c>
      <c r="U814" s="17">
        <v>0</v>
      </c>
      <c r="V814" s="17">
        <v>7.51466095024588E-2</v>
      </c>
      <c r="W814" s="17">
        <v>0.26774209812183197</v>
      </c>
      <c r="X814" s="17">
        <v>0</v>
      </c>
      <c r="Y814" s="17">
        <v>0</v>
      </c>
      <c r="Z814" s="17">
        <v>4.5090130892266002E-3</v>
      </c>
      <c r="AA814" s="17">
        <v>0</v>
      </c>
      <c r="AB814" s="17">
        <v>0</v>
      </c>
      <c r="AC814" s="17">
        <v>0</v>
      </c>
      <c r="AE814">
        <f t="array" ref="AE814">EXP(SUMPRODUCT(--B814:AC814,TRANSPOSE('Cost regression results'!$H$3:$H$30)))</f>
        <v>2526.1380128988653</v>
      </c>
    </row>
    <row r="815" spans="1:31" x14ac:dyDescent="0.3">
      <c r="A815">
        <v>814</v>
      </c>
      <c r="B815" s="17">
        <v>7.8291687697337604</v>
      </c>
      <c r="C815" s="17">
        <v>0</v>
      </c>
      <c r="D815" s="17">
        <v>0</v>
      </c>
      <c r="E815" s="17">
        <v>0.40897295806529399</v>
      </c>
      <c r="F815" s="17">
        <v>0.37087778095391999</v>
      </c>
      <c r="G815" s="17">
        <v>1.3123322673140001</v>
      </c>
      <c r="H815" s="17">
        <v>0.25068561605502898</v>
      </c>
      <c r="I815" s="17">
        <v>-0.29134729550070998</v>
      </c>
      <c r="J815" s="17">
        <v>0.80899773626527405</v>
      </c>
      <c r="K815" s="17">
        <v>0.42997201444178601</v>
      </c>
      <c r="L815" s="17">
        <v>0.32116396678426001</v>
      </c>
      <c r="M815" s="17">
        <v>0</v>
      </c>
      <c r="N815" s="17">
        <v>0</v>
      </c>
      <c r="O815" s="17">
        <v>0</v>
      </c>
      <c r="P815" s="17">
        <v>0.262657698036042</v>
      </c>
      <c r="Q815" s="17">
        <v>0.29301345765780101</v>
      </c>
      <c r="R815" s="17">
        <v>0</v>
      </c>
      <c r="S815" s="17">
        <v>0</v>
      </c>
      <c r="T815" s="17">
        <v>0</v>
      </c>
      <c r="U815" s="17">
        <v>0</v>
      </c>
      <c r="V815" s="17">
        <v>6.4910346650231293E-2</v>
      </c>
      <c r="W815" s="17">
        <v>0.15050804232989801</v>
      </c>
      <c r="X815" s="17">
        <v>0</v>
      </c>
      <c r="Y815" s="17">
        <v>0</v>
      </c>
      <c r="Z815" s="17">
        <v>5.7954756699022903E-3</v>
      </c>
      <c r="AA815" s="17">
        <v>0</v>
      </c>
      <c r="AB815" s="17">
        <v>0</v>
      </c>
      <c r="AC815" s="17">
        <v>0</v>
      </c>
      <c r="AE815">
        <f t="array" ref="AE815">EXP(SUMPRODUCT(--B815:AC815,TRANSPOSE('Cost regression results'!$H$3:$H$30)))</f>
        <v>2502.6662355236558</v>
      </c>
    </row>
    <row r="816" spans="1:31" x14ac:dyDescent="0.3">
      <c r="A816">
        <v>815</v>
      </c>
      <c r="B816" s="17">
        <v>7.8532525639681303</v>
      </c>
      <c r="C816" s="17">
        <v>0</v>
      </c>
      <c r="D816" s="17">
        <v>0</v>
      </c>
      <c r="E816" s="17">
        <v>0.37110955475618401</v>
      </c>
      <c r="F816" s="17">
        <v>0.30083547895821</v>
      </c>
      <c r="G816" s="17">
        <v>1.39389546351065</v>
      </c>
      <c r="H816" s="17">
        <v>0.29579070078910003</v>
      </c>
      <c r="I816" s="17">
        <v>-0.21218312178374801</v>
      </c>
      <c r="J816" s="17">
        <v>0.70827908224048397</v>
      </c>
      <c r="K816" s="17">
        <v>0.42868471753589998</v>
      </c>
      <c r="L816" s="17">
        <v>0.19370953609445701</v>
      </c>
      <c r="M816" s="17">
        <v>0</v>
      </c>
      <c r="N816" s="17">
        <v>0</v>
      </c>
      <c r="O816" s="17">
        <v>0</v>
      </c>
      <c r="P816" s="17">
        <v>0.32125187849322101</v>
      </c>
      <c r="Q816" s="17">
        <v>0.23222680445157701</v>
      </c>
      <c r="R816" s="17">
        <v>0</v>
      </c>
      <c r="S816" s="17">
        <v>0</v>
      </c>
      <c r="T816" s="17">
        <v>0</v>
      </c>
      <c r="U816" s="17">
        <v>0</v>
      </c>
      <c r="V816" s="17">
        <v>8.51799661335991E-2</v>
      </c>
      <c r="W816" s="17">
        <v>0.180914570037083</v>
      </c>
      <c r="X816" s="17">
        <v>0</v>
      </c>
      <c r="Y816" s="17">
        <v>0</v>
      </c>
      <c r="Z816" s="17">
        <v>5.8517817804828696E-3</v>
      </c>
      <c r="AA816" s="17">
        <v>0</v>
      </c>
      <c r="AB816" s="17">
        <v>0</v>
      </c>
      <c r="AC816" s="17">
        <v>0</v>
      </c>
      <c r="AE816">
        <f t="array" ref="AE816">EXP(SUMPRODUCT(--B816:AC816,TRANSPOSE('Cost regression results'!$H$3:$H$30)))</f>
        <v>2563.5705625853493</v>
      </c>
    </row>
    <row r="817" spans="1:31" x14ac:dyDescent="0.3">
      <c r="A817">
        <v>816</v>
      </c>
      <c r="B817" s="17">
        <v>7.7858880630120497</v>
      </c>
      <c r="C817" s="17">
        <v>0</v>
      </c>
      <c r="D817" s="17">
        <v>0</v>
      </c>
      <c r="E817" s="17">
        <v>0.34897116949173401</v>
      </c>
      <c r="F817" s="17">
        <v>0.36866734308200799</v>
      </c>
      <c r="G817" s="17">
        <v>1.2977491735003901</v>
      </c>
      <c r="H817" s="17">
        <v>0.187737427414018</v>
      </c>
      <c r="I817" s="17">
        <v>-0.18180560347495001</v>
      </c>
      <c r="J817" s="17">
        <v>0.77378776310662301</v>
      </c>
      <c r="K817" s="17">
        <v>0.30259140236242599</v>
      </c>
      <c r="L817" s="17">
        <v>0.35433569341593901</v>
      </c>
      <c r="M817" s="17">
        <v>0</v>
      </c>
      <c r="N817" s="17">
        <v>0</v>
      </c>
      <c r="O817" s="17">
        <v>0</v>
      </c>
      <c r="P817" s="17">
        <v>0.53925365537645498</v>
      </c>
      <c r="Q817" s="17">
        <v>0.25594963619100197</v>
      </c>
      <c r="R817" s="17">
        <v>0</v>
      </c>
      <c r="S817" s="17">
        <v>0</v>
      </c>
      <c r="T817" s="17">
        <v>0</v>
      </c>
      <c r="U817" s="17">
        <v>0</v>
      </c>
      <c r="V817" s="17">
        <v>0.10426035841461601</v>
      </c>
      <c r="W817" s="17">
        <v>0.225748870531254</v>
      </c>
      <c r="X817" s="17">
        <v>0</v>
      </c>
      <c r="Y817" s="17">
        <v>0</v>
      </c>
      <c r="Z817" s="17">
        <v>7.6883602655823504E-3</v>
      </c>
      <c r="AA817" s="17">
        <v>0</v>
      </c>
      <c r="AB817" s="17">
        <v>0</v>
      </c>
      <c r="AC817" s="17">
        <v>0</v>
      </c>
      <c r="AE817">
        <f t="array" ref="AE817">EXP(SUMPRODUCT(--B817:AC817,TRANSPOSE('Cost regression results'!$H$3:$H$30)))</f>
        <v>2393.4861225118611</v>
      </c>
    </row>
    <row r="818" spans="1:31" x14ac:dyDescent="0.3">
      <c r="A818">
        <v>817</v>
      </c>
      <c r="B818" s="17">
        <v>7.7723701553789502</v>
      </c>
      <c r="C818" s="17">
        <v>0</v>
      </c>
      <c r="D818" s="17">
        <v>0</v>
      </c>
      <c r="E818" s="17">
        <v>0.40147680502620098</v>
      </c>
      <c r="F818" s="17">
        <v>0.40464405713243001</v>
      </c>
      <c r="G818" s="17">
        <v>1.35742853195185</v>
      </c>
      <c r="H818" s="17">
        <v>0.26934517054678903</v>
      </c>
      <c r="I818" s="17">
        <v>-0.27106426008454698</v>
      </c>
      <c r="J818" s="17">
        <v>0.73399448961499802</v>
      </c>
      <c r="K818" s="17">
        <v>0.38996292609028099</v>
      </c>
      <c r="L818" s="17">
        <v>0.38505464899137798</v>
      </c>
      <c r="M818" s="17">
        <v>0</v>
      </c>
      <c r="N818" s="17">
        <v>0</v>
      </c>
      <c r="O818" s="17">
        <v>0</v>
      </c>
      <c r="P818" s="17">
        <v>0.41493462132749598</v>
      </c>
      <c r="Q818" s="17">
        <v>0.241331607129845</v>
      </c>
      <c r="R818" s="17">
        <v>0</v>
      </c>
      <c r="S818" s="17">
        <v>0</v>
      </c>
      <c r="T818" s="17">
        <v>0</v>
      </c>
      <c r="U818" s="17">
        <v>0</v>
      </c>
      <c r="V818" s="17">
        <v>0.13846613565449101</v>
      </c>
      <c r="W818" s="17">
        <v>0.26543219650171002</v>
      </c>
      <c r="X818" s="17">
        <v>0</v>
      </c>
      <c r="Y818" s="17">
        <v>0</v>
      </c>
      <c r="Z818" s="17">
        <v>6.1081610887956297E-3</v>
      </c>
      <c r="AA818" s="17">
        <v>0</v>
      </c>
      <c r="AB818" s="17">
        <v>0</v>
      </c>
      <c r="AC818" s="17">
        <v>0</v>
      </c>
      <c r="AE818">
        <f t="array" ref="AE818">EXP(SUMPRODUCT(--B818:AC818,TRANSPOSE('Cost regression results'!$H$3:$H$30)))</f>
        <v>2363.9623278108334</v>
      </c>
    </row>
    <row r="819" spans="1:31" x14ac:dyDescent="0.3">
      <c r="A819">
        <v>818</v>
      </c>
      <c r="B819" s="17">
        <v>7.8333223622411898</v>
      </c>
      <c r="C819" s="17">
        <v>0</v>
      </c>
      <c r="D819" s="17">
        <v>0</v>
      </c>
      <c r="E819" s="17">
        <v>0.36998712895124303</v>
      </c>
      <c r="F819" s="17">
        <v>0.28623266640378497</v>
      </c>
      <c r="G819" s="17">
        <v>1.4240609772485999</v>
      </c>
      <c r="H819" s="17">
        <v>0.26881250657032602</v>
      </c>
      <c r="I819" s="17">
        <v>-0.26191419027215102</v>
      </c>
      <c r="J819" s="17">
        <v>0.65361088650758004</v>
      </c>
      <c r="K819" s="17">
        <v>0.440648961832034</v>
      </c>
      <c r="L819" s="17">
        <v>0.27003568148708701</v>
      </c>
      <c r="M819" s="17">
        <v>0</v>
      </c>
      <c r="N819" s="17">
        <v>0</v>
      </c>
      <c r="O819" s="17">
        <v>0</v>
      </c>
      <c r="P819" s="17">
        <v>0.28417303988992998</v>
      </c>
      <c r="Q819" s="17">
        <v>0.19992533590428199</v>
      </c>
      <c r="R819" s="17">
        <v>0</v>
      </c>
      <c r="S819" s="17">
        <v>0</v>
      </c>
      <c r="T819" s="17">
        <v>0</v>
      </c>
      <c r="U819" s="17">
        <v>0</v>
      </c>
      <c r="V819" s="17">
        <v>0.104370228789745</v>
      </c>
      <c r="W819" s="17">
        <v>0.32885390104346401</v>
      </c>
      <c r="X819" s="17">
        <v>0</v>
      </c>
      <c r="Y819" s="17">
        <v>0</v>
      </c>
      <c r="Z819" s="17">
        <v>7.6140256391555401E-3</v>
      </c>
      <c r="AA819" s="17">
        <v>0</v>
      </c>
      <c r="AB819" s="17">
        <v>0</v>
      </c>
      <c r="AC819" s="17">
        <v>0</v>
      </c>
      <c r="AE819">
        <f t="array" ref="AE819">EXP(SUMPRODUCT(--B819:AC819,TRANSPOSE('Cost regression results'!$H$3:$H$30)))</f>
        <v>2509.8858281382923</v>
      </c>
    </row>
    <row r="820" spans="1:31" x14ac:dyDescent="0.3">
      <c r="A820">
        <v>819</v>
      </c>
      <c r="B820" s="17">
        <v>7.8468797400203503</v>
      </c>
      <c r="C820" s="17">
        <v>0</v>
      </c>
      <c r="D820" s="17">
        <v>0</v>
      </c>
      <c r="E820" s="17">
        <v>0.33809258801833397</v>
      </c>
      <c r="F820" s="17">
        <v>0.407320621614012</v>
      </c>
      <c r="G820" s="17">
        <v>1.33171064119939</v>
      </c>
      <c r="H820" s="17">
        <v>0.24679225765643001</v>
      </c>
      <c r="I820" s="17">
        <v>-0.28681080602120601</v>
      </c>
      <c r="J820" s="17">
        <v>0.73138779465565096</v>
      </c>
      <c r="K820" s="17">
        <v>0.32904972039456198</v>
      </c>
      <c r="L820" s="17">
        <v>0.412633327534358</v>
      </c>
      <c r="M820" s="17">
        <v>0</v>
      </c>
      <c r="N820" s="17">
        <v>0</v>
      </c>
      <c r="O820" s="17">
        <v>0</v>
      </c>
      <c r="P820" s="17">
        <v>0.446974771614286</v>
      </c>
      <c r="Q820" s="17">
        <v>0.19440303681749799</v>
      </c>
      <c r="R820" s="17">
        <v>0</v>
      </c>
      <c r="S820" s="17">
        <v>0</v>
      </c>
      <c r="T820" s="17">
        <v>0</v>
      </c>
      <c r="U820" s="17">
        <v>0</v>
      </c>
      <c r="V820" s="17">
        <v>5.8060710330502197E-2</v>
      </c>
      <c r="W820" s="17">
        <v>0.26625540758032801</v>
      </c>
      <c r="X820" s="17">
        <v>0</v>
      </c>
      <c r="Y820" s="17">
        <v>0</v>
      </c>
      <c r="Z820" s="17">
        <v>6.8189633092238496E-3</v>
      </c>
      <c r="AA820" s="17">
        <v>0</v>
      </c>
      <c r="AB820" s="17">
        <v>0</v>
      </c>
      <c r="AC820" s="17">
        <v>0</v>
      </c>
      <c r="AE820">
        <f t="array" ref="AE820">EXP(SUMPRODUCT(--B820:AC820,TRANSPOSE('Cost regression results'!$H$3:$H$30)))</f>
        <v>2545.5613278449687</v>
      </c>
    </row>
    <row r="821" spans="1:31" x14ac:dyDescent="0.3">
      <c r="A821">
        <v>820</v>
      </c>
      <c r="B821" s="17">
        <v>7.8233696486236202</v>
      </c>
      <c r="C821" s="17">
        <v>0</v>
      </c>
      <c r="D821" s="17">
        <v>0</v>
      </c>
      <c r="E821" s="17">
        <v>0.34795434912324702</v>
      </c>
      <c r="F821" s="17">
        <v>0.24584637719514299</v>
      </c>
      <c r="G821" s="17">
        <v>1.3049928768327099</v>
      </c>
      <c r="H821" s="17">
        <v>0.204951289675815</v>
      </c>
      <c r="I821" s="17">
        <v>-0.12903871637949299</v>
      </c>
      <c r="J821" s="17">
        <v>0.74898685031509704</v>
      </c>
      <c r="K821" s="17">
        <v>0.31608278975419102</v>
      </c>
      <c r="L821" s="17">
        <v>0.29080498149609002</v>
      </c>
      <c r="M821" s="17">
        <v>0</v>
      </c>
      <c r="N821" s="17">
        <v>0</v>
      </c>
      <c r="O821" s="17">
        <v>0</v>
      </c>
      <c r="P821" s="17">
        <v>0.32804912779414502</v>
      </c>
      <c r="Q821" s="17">
        <v>0.24637367691172399</v>
      </c>
      <c r="R821" s="17">
        <v>0</v>
      </c>
      <c r="S821" s="17">
        <v>0</v>
      </c>
      <c r="T821" s="17">
        <v>0</v>
      </c>
      <c r="U821" s="17">
        <v>0</v>
      </c>
      <c r="V821" s="17">
        <v>7.0560856968915397E-2</v>
      </c>
      <c r="W821" s="17">
        <v>0.269910373467936</v>
      </c>
      <c r="X821" s="17">
        <v>0</v>
      </c>
      <c r="Y821" s="17">
        <v>0</v>
      </c>
      <c r="Z821" s="17">
        <v>5.9050413691551602E-3</v>
      </c>
      <c r="AA821" s="17">
        <v>0</v>
      </c>
      <c r="AB821" s="17">
        <v>0</v>
      </c>
      <c r="AC821" s="17">
        <v>0</v>
      </c>
      <c r="AE821">
        <f t="array" ref="AE821">EXP(SUMPRODUCT(--B821:AC821,TRANSPOSE('Cost regression results'!$H$3:$H$30)))</f>
        <v>2488.0041445291308</v>
      </c>
    </row>
    <row r="822" spans="1:31" x14ac:dyDescent="0.3">
      <c r="A822">
        <v>821</v>
      </c>
      <c r="B822" s="17">
        <v>7.7947770257626798</v>
      </c>
      <c r="C822" s="17">
        <v>0</v>
      </c>
      <c r="D822" s="17">
        <v>0</v>
      </c>
      <c r="E822" s="17">
        <v>0.458615178716478</v>
      </c>
      <c r="F822" s="17">
        <v>0.467772147600372</v>
      </c>
      <c r="G822" s="17">
        <v>1.41900754409563</v>
      </c>
      <c r="H822" s="17">
        <v>0.28789003735830099</v>
      </c>
      <c r="I822" s="17">
        <v>-0.34960680765603702</v>
      </c>
      <c r="J822" s="17">
        <v>0.73111291679371304</v>
      </c>
      <c r="K822" s="17">
        <v>0.39416682648955997</v>
      </c>
      <c r="L822" s="17">
        <v>0.35613657846395003</v>
      </c>
      <c r="M822" s="17">
        <v>0</v>
      </c>
      <c r="N822" s="17">
        <v>0</v>
      </c>
      <c r="O822" s="17">
        <v>0</v>
      </c>
      <c r="P822" s="17">
        <v>0.16070225303295299</v>
      </c>
      <c r="Q822" s="17">
        <v>0.243327022717584</v>
      </c>
      <c r="R822" s="17">
        <v>0</v>
      </c>
      <c r="S822" s="17">
        <v>0</v>
      </c>
      <c r="T822" s="17">
        <v>0</v>
      </c>
      <c r="U822" s="17">
        <v>0</v>
      </c>
      <c r="V822" s="17">
        <v>0.105906238131972</v>
      </c>
      <c r="W822" s="17">
        <v>0.15988324074695101</v>
      </c>
      <c r="X822" s="17">
        <v>0</v>
      </c>
      <c r="Y822" s="17">
        <v>0</v>
      </c>
      <c r="Z822" s="17">
        <v>7.1470230313569897E-3</v>
      </c>
      <c r="AA822" s="17">
        <v>0</v>
      </c>
      <c r="AB822" s="17">
        <v>0</v>
      </c>
      <c r="AC822" s="17">
        <v>0</v>
      </c>
      <c r="AE822">
        <f t="array" ref="AE822">EXP(SUMPRODUCT(--B822:AC822,TRANSPOSE('Cost regression results'!$H$3:$H$30)))</f>
        <v>2415.7718209916911</v>
      </c>
    </row>
    <row r="823" spans="1:31" x14ac:dyDescent="0.3">
      <c r="A823">
        <v>822</v>
      </c>
      <c r="B823" s="17">
        <v>7.8540149580021499</v>
      </c>
      <c r="C823" s="17">
        <v>0</v>
      </c>
      <c r="D823" s="17">
        <v>0</v>
      </c>
      <c r="E823" s="17">
        <v>0.35162631133298899</v>
      </c>
      <c r="F823" s="17">
        <v>0.307410672885438</v>
      </c>
      <c r="G823" s="17">
        <v>1.25444052776596</v>
      </c>
      <c r="H823" s="17">
        <v>0.189764665582449</v>
      </c>
      <c r="I823" s="17">
        <v>-0.156255797869883</v>
      </c>
      <c r="J823" s="17">
        <v>0.75541178367932105</v>
      </c>
      <c r="K823" s="17">
        <v>0.537160042201697</v>
      </c>
      <c r="L823" s="17">
        <v>0.266666581155866</v>
      </c>
      <c r="M823" s="17">
        <v>0</v>
      </c>
      <c r="N823" s="17">
        <v>0</v>
      </c>
      <c r="O823" s="17">
        <v>0</v>
      </c>
      <c r="P823" s="17">
        <v>0.18620456274835701</v>
      </c>
      <c r="Q823" s="17">
        <v>0.18983077321674799</v>
      </c>
      <c r="R823" s="17">
        <v>0</v>
      </c>
      <c r="S823" s="17">
        <v>0</v>
      </c>
      <c r="T823" s="17">
        <v>0</v>
      </c>
      <c r="U823" s="17">
        <v>0</v>
      </c>
      <c r="V823" s="17">
        <v>7.5761670599011802E-2</v>
      </c>
      <c r="W823" s="17">
        <v>0.241176779835649</v>
      </c>
      <c r="X823" s="17">
        <v>0</v>
      </c>
      <c r="Y823" s="17">
        <v>0</v>
      </c>
      <c r="Z823" s="17">
        <v>5.0373473322622101E-3</v>
      </c>
      <c r="AA823" s="17">
        <v>0</v>
      </c>
      <c r="AB823" s="17">
        <v>0</v>
      </c>
      <c r="AC823" s="17">
        <v>0</v>
      </c>
      <c r="AE823">
        <f t="array" ref="AE823">EXP(SUMPRODUCT(--B823:AC823,TRANSPOSE('Cost regression results'!$H$3:$H$30)))</f>
        <v>2566.9887924984246</v>
      </c>
    </row>
    <row r="824" spans="1:31" x14ac:dyDescent="0.3">
      <c r="A824">
        <v>823</v>
      </c>
      <c r="B824" s="17">
        <v>7.8333066826883897</v>
      </c>
      <c r="C824" s="17">
        <v>0</v>
      </c>
      <c r="D824" s="17">
        <v>0</v>
      </c>
      <c r="E824" s="17">
        <v>0.30243473787459901</v>
      </c>
      <c r="F824" s="17">
        <v>0.33158909702504102</v>
      </c>
      <c r="G824" s="17">
        <v>1.2752925573966001</v>
      </c>
      <c r="H824" s="17">
        <v>0.16966198373945701</v>
      </c>
      <c r="I824" s="17">
        <v>-0.21933991073683901</v>
      </c>
      <c r="J824" s="17">
        <v>0.69625619498908098</v>
      </c>
      <c r="K824" s="17">
        <v>0.37741027655262999</v>
      </c>
      <c r="L824" s="17">
        <v>0.31833961459979598</v>
      </c>
      <c r="M824" s="17">
        <v>0</v>
      </c>
      <c r="N824" s="17">
        <v>0</v>
      </c>
      <c r="O824" s="17">
        <v>0</v>
      </c>
      <c r="P824" s="17">
        <v>0.16025927678914101</v>
      </c>
      <c r="Q824" s="17">
        <v>0.21010676975723599</v>
      </c>
      <c r="R824" s="17">
        <v>0</v>
      </c>
      <c r="S824" s="17">
        <v>0</v>
      </c>
      <c r="T824" s="17">
        <v>0</v>
      </c>
      <c r="U824" s="17">
        <v>0</v>
      </c>
      <c r="V824" s="17">
        <v>0.12664659472245501</v>
      </c>
      <c r="W824" s="17">
        <v>0.29534286807360899</v>
      </c>
      <c r="X824" s="17">
        <v>0</v>
      </c>
      <c r="Y824" s="17">
        <v>0</v>
      </c>
      <c r="Z824" s="17">
        <v>7.2846562373575698E-3</v>
      </c>
      <c r="AA824" s="17">
        <v>0</v>
      </c>
      <c r="AB824" s="17">
        <v>0</v>
      </c>
      <c r="AC824" s="17">
        <v>0</v>
      </c>
      <c r="AE824">
        <f t="array" ref="AE824">EXP(SUMPRODUCT(--B824:AC824,TRANSPOSE('Cost regression results'!$H$3:$H$30)))</f>
        <v>2510.4252079152106</v>
      </c>
    </row>
    <row r="825" spans="1:31" x14ac:dyDescent="0.3">
      <c r="A825">
        <v>824</v>
      </c>
      <c r="B825" s="17">
        <v>7.8346614719519998</v>
      </c>
      <c r="C825" s="17">
        <v>0</v>
      </c>
      <c r="D825" s="17">
        <v>0</v>
      </c>
      <c r="E825" s="17">
        <v>0.42377793854248802</v>
      </c>
      <c r="F825" s="17">
        <v>0.29088679568111298</v>
      </c>
      <c r="G825" s="17">
        <v>1.3122108617744399</v>
      </c>
      <c r="H825" s="17">
        <v>0.176577859354827</v>
      </c>
      <c r="I825" s="17">
        <v>-0.146945989560686</v>
      </c>
      <c r="J825" s="17">
        <v>0.74249706168019203</v>
      </c>
      <c r="K825" s="17">
        <v>0.30945350516912001</v>
      </c>
      <c r="L825" s="17">
        <v>0.36006272491664398</v>
      </c>
      <c r="M825" s="17">
        <v>0</v>
      </c>
      <c r="N825" s="17">
        <v>0</v>
      </c>
      <c r="O825" s="17">
        <v>0</v>
      </c>
      <c r="P825" s="17">
        <v>0.20207675898477101</v>
      </c>
      <c r="Q825" s="17">
        <v>0.25296812858962298</v>
      </c>
      <c r="R825" s="17">
        <v>0</v>
      </c>
      <c r="S825" s="17">
        <v>0</v>
      </c>
      <c r="T825" s="17">
        <v>0</v>
      </c>
      <c r="U825" s="17">
        <v>0</v>
      </c>
      <c r="V825" s="17">
        <v>5.54192403535071E-2</v>
      </c>
      <c r="W825" s="17">
        <v>0.14247717679167399</v>
      </c>
      <c r="X825" s="17">
        <v>0</v>
      </c>
      <c r="Y825" s="17">
        <v>0</v>
      </c>
      <c r="Z825" s="17">
        <v>8.7293371047053505E-3</v>
      </c>
      <c r="AA825" s="17">
        <v>0</v>
      </c>
      <c r="AB825" s="17">
        <v>0</v>
      </c>
      <c r="AC825" s="17">
        <v>0</v>
      </c>
      <c r="AE825">
        <f t="array" ref="AE825">EXP(SUMPRODUCT(--B825:AC825,TRANSPOSE('Cost regression results'!$H$3:$H$30)))</f>
        <v>2511.2877188804773</v>
      </c>
    </row>
    <row r="826" spans="1:31" x14ac:dyDescent="0.3">
      <c r="A826">
        <v>825</v>
      </c>
      <c r="B826" s="17">
        <v>7.8382290232897098</v>
      </c>
      <c r="C826" s="17">
        <v>0</v>
      </c>
      <c r="D826" s="17">
        <v>0</v>
      </c>
      <c r="E826" s="17">
        <v>0.31489740187371601</v>
      </c>
      <c r="F826" s="17">
        <v>0.30424575432661599</v>
      </c>
      <c r="G826" s="17">
        <v>1.4040345525814799</v>
      </c>
      <c r="H826" s="17">
        <v>0.248750040854229</v>
      </c>
      <c r="I826" s="17">
        <v>-0.237841944839597</v>
      </c>
      <c r="J826" s="17">
        <v>0.62758595281753704</v>
      </c>
      <c r="K826" s="17">
        <v>0.34356953187519601</v>
      </c>
      <c r="L826" s="17">
        <v>0.29764209835216299</v>
      </c>
      <c r="M826" s="17">
        <v>0</v>
      </c>
      <c r="N826" s="17">
        <v>0</v>
      </c>
      <c r="O826" s="17">
        <v>0</v>
      </c>
      <c r="P826" s="17">
        <v>0.39972919419764003</v>
      </c>
      <c r="Q826" s="17">
        <v>0.164628777944021</v>
      </c>
      <c r="R826" s="17">
        <v>0</v>
      </c>
      <c r="S826" s="17">
        <v>0</v>
      </c>
      <c r="T826" s="17">
        <v>0</v>
      </c>
      <c r="U826" s="17">
        <v>0</v>
      </c>
      <c r="V826" s="17">
        <v>0.115641460569032</v>
      </c>
      <c r="W826" s="17">
        <v>0.223928353781676</v>
      </c>
      <c r="X826" s="17">
        <v>0</v>
      </c>
      <c r="Y826" s="17">
        <v>0</v>
      </c>
      <c r="Z826" s="17">
        <v>7.0219088918553304E-3</v>
      </c>
      <c r="AA826" s="17">
        <v>0</v>
      </c>
      <c r="AB826" s="17">
        <v>0</v>
      </c>
      <c r="AC826" s="17">
        <v>0</v>
      </c>
      <c r="AE826">
        <f t="array" ref="AE826">EXP(SUMPRODUCT(--B826:AC826,TRANSPOSE('Cost regression results'!$H$3:$H$30)))</f>
        <v>2523.2768852368408</v>
      </c>
    </row>
    <row r="827" spans="1:31" x14ac:dyDescent="0.3">
      <c r="A827">
        <v>826</v>
      </c>
      <c r="B827" s="17">
        <v>7.81342539759562</v>
      </c>
      <c r="C827" s="17">
        <v>0</v>
      </c>
      <c r="D827" s="17">
        <v>0</v>
      </c>
      <c r="E827" s="17">
        <v>0.36659531224781</v>
      </c>
      <c r="F827" s="17">
        <v>0.32478044529483002</v>
      </c>
      <c r="G827" s="17">
        <v>1.3204305720945</v>
      </c>
      <c r="H827" s="17">
        <v>0.187213621103899</v>
      </c>
      <c r="I827" s="17">
        <v>-0.105113624674496</v>
      </c>
      <c r="J827" s="17">
        <v>0.73668616656798103</v>
      </c>
      <c r="K827" s="17">
        <v>0.46803236230873302</v>
      </c>
      <c r="L827" s="17">
        <v>0.32596576996863402</v>
      </c>
      <c r="M827" s="17">
        <v>0</v>
      </c>
      <c r="N827" s="17">
        <v>0</v>
      </c>
      <c r="O827" s="17">
        <v>0</v>
      </c>
      <c r="P827" s="17">
        <v>0.42488239251802501</v>
      </c>
      <c r="Q827" s="17">
        <v>0.20850331538869599</v>
      </c>
      <c r="R827" s="17">
        <v>0</v>
      </c>
      <c r="S827" s="17">
        <v>0</v>
      </c>
      <c r="T827" s="17">
        <v>0</v>
      </c>
      <c r="U827" s="17">
        <v>0</v>
      </c>
      <c r="V827" s="17">
        <v>0.114623259396227</v>
      </c>
      <c r="W827" s="17">
        <v>0.18263409849107801</v>
      </c>
      <c r="X827" s="17">
        <v>0</v>
      </c>
      <c r="Y827" s="17">
        <v>0</v>
      </c>
      <c r="Z827" s="17">
        <v>6.3655187903740801E-3</v>
      </c>
      <c r="AA827" s="17">
        <v>0</v>
      </c>
      <c r="AB827" s="17">
        <v>0</v>
      </c>
      <c r="AC827" s="17">
        <v>0</v>
      </c>
      <c r="AE827">
        <f t="array" ref="AE827">EXP(SUMPRODUCT(--B827:AC827,TRANSPOSE('Cost regression results'!$H$3:$H$30)))</f>
        <v>2462.5915116382707</v>
      </c>
    </row>
    <row r="828" spans="1:31" x14ac:dyDescent="0.3">
      <c r="A828">
        <v>827</v>
      </c>
      <c r="B828" s="17">
        <v>7.8390490386616003</v>
      </c>
      <c r="C828" s="17">
        <v>0</v>
      </c>
      <c r="D828" s="17">
        <v>0</v>
      </c>
      <c r="E828" s="17">
        <v>0.35595014576559603</v>
      </c>
      <c r="F828" s="17">
        <v>0.39655859484971001</v>
      </c>
      <c r="G828" s="17">
        <v>1.3446881654223299</v>
      </c>
      <c r="H828" s="17">
        <v>0.229307748350601</v>
      </c>
      <c r="I828" s="17">
        <v>-0.27390156120305997</v>
      </c>
      <c r="J828" s="17">
        <v>0.695074918781039</v>
      </c>
      <c r="K828" s="17">
        <v>0.41391415078032801</v>
      </c>
      <c r="L828" s="17">
        <v>0.322293450977926</v>
      </c>
      <c r="M828" s="17">
        <v>0</v>
      </c>
      <c r="N828" s="17">
        <v>0</v>
      </c>
      <c r="O828" s="17">
        <v>0</v>
      </c>
      <c r="P828" s="17">
        <v>0.38477920716507502</v>
      </c>
      <c r="Q828" s="17">
        <v>0.26909677698152901</v>
      </c>
      <c r="R828" s="17">
        <v>0</v>
      </c>
      <c r="S828" s="17">
        <v>0</v>
      </c>
      <c r="T828" s="17">
        <v>0</v>
      </c>
      <c r="U828" s="17">
        <v>0</v>
      </c>
      <c r="V828" s="17">
        <v>5.1668109590512497E-2</v>
      </c>
      <c r="W828" s="17">
        <v>0.224896348186814</v>
      </c>
      <c r="X828" s="17">
        <v>0</v>
      </c>
      <c r="Y828" s="17">
        <v>0</v>
      </c>
      <c r="Z828" s="17">
        <v>5.7840197167203901E-3</v>
      </c>
      <c r="AA828" s="17">
        <v>0</v>
      </c>
      <c r="AB828" s="17">
        <v>0</v>
      </c>
      <c r="AC828" s="17">
        <v>0</v>
      </c>
      <c r="AE828">
        <f t="array" ref="AE828">EXP(SUMPRODUCT(--B828:AC828,TRANSPOSE('Cost regression results'!$H$3:$H$30)))</f>
        <v>2527.536077704704</v>
      </c>
    </row>
    <row r="829" spans="1:31" x14ac:dyDescent="0.3">
      <c r="A829">
        <v>828</v>
      </c>
      <c r="B829" s="17">
        <v>7.8479983526010102</v>
      </c>
      <c r="C829" s="17">
        <v>0</v>
      </c>
      <c r="D829" s="17">
        <v>0</v>
      </c>
      <c r="E829" s="17">
        <v>0.297792379935583</v>
      </c>
      <c r="F829" s="17">
        <v>0.38590400959933502</v>
      </c>
      <c r="G829" s="17">
        <v>1.31520093340488</v>
      </c>
      <c r="H829" s="17">
        <v>0.22020134883715101</v>
      </c>
      <c r="I829" s="17">
        <v>-0.24375777152188499</v>
      </c>
      <c r="J829" s="17">
        <v>0.68615275403262099</v>
      </c>
      <c r="K829" s="17">
        <v>0.38732582338866001</v>
      </c>
      <c r="L829" s="17">
        <v>0.28290652313986903</v>
      </c>
      <c r="M829" s="17">
        <v>0</v>
      </c>
      <c r="N829" s="17">
        <v>0</v>
      </c>
      <c r="O829" s="17">
        <v>0</v>
      </c>
      <c r="P829" s="17">
        <v>0.40928732375156202</v>
      </c>
      <c r="Q829" s="17">
        <v>0.230696153193161</v>
      </c>
      <c r="R829" s="17">
        <v>0</v>
      </c>
      <c r="S829" s="17">
        <v>0</v>
      </c>
      <c r="T829" s="17">
        <v>0</v>
      </c>
      <c r="U829" s="17">
        <v>0</v>
      </c>
      <c r="V829" s="17">
        <v>5.9188805171341403E-2</v>
      </c>
      <c r="W829" s="17">
        <v>0.21585690525280499</v>
      </c>
      <c r="X829" s="17">
        <v>0</v>
      </c>
      <c r="Y829" s="17">
        <v>0</v>
      </c>
      <c r="Z829" s="17">
        <v>8.7693946734194103E-3</v>
      </c>
      <c r="AA829" s="17">
        <v>0</v>
      </c>
      <c r="AB829" s="17">
        <v>0</v>
      </c>
      <c r="AC829" s="17">
        <v>0</v>
      </c>
      <c r="AE829">
        <f t="array" ref="AE829">EXP(SUMPRODUCT(--B829:AC829,TRANSPOSE('Cost regression results'!$H$3:$H$30)))</f>
        <v>2544.9334423633427</v>
      </c>
    </row>
    <row r="830" spans="1:31" x14ac:dyDescent="0.3">
      <c r="A830">
        <v>829</v>
      </c>
      <c r="B830" s="17">
        <v>7.8405762555084602</v>
      </c>
      <c r="C830" s="17">
        <v>0</v>
      </c>
      <c r="D830" s="17">
        <v>0</v>
      </c>
      <c r="E830" s="17">
        <v>0.334661032770945</v>
      </c>
      <c r="F830" s="17">
        <v>0.249651927261381</v>
      </c>
      <c r="G830" s="17">
        <v>1.3598808454248901</v>
      </c>
      <c r="H830" s="17">
        <v>0.20891645182664001</v>
      </c>
      <c r="I830" s="17">
        <v>-0.11188960711691601</v>
      </c>
      <c r="J830" s="17">
        <v>0.64857634605662196</v>
      </c>
      <c r="K830" s="17">
        <v>0.417310968946698</v>
      </c>
      <c r="L830" s="17">
        <v>0.31515845323047698</v>
      </c>
      <c r="M830" s="17">
        <v>0</v>
      </c>
      <c r="N830" s="17">
        <v>0</v>
      </c>
      <c r="O830" s="17">
        <v>0</v>
      </c>
      <c r="P830" s="17">
        <v>0.192264868328757</v>
      </c>
      <c r="Q830" s="17">
        <v>0.27524304985048298</v>
      </c>
      <c r="R830" s="17">
        <v>0</v>
      </c>
      <c r="S830" s="17">
        <v>0</v>
      </c>
      <c r="T830" s="17">
        <v>0</v>
      </c>
      <c r="U830" s="17">
        <v>0</v>
      </c>
      <c r="V830" s="17">
        <v>6.3275030612622601E-2</v>
      </c>
      <c r="W830" s="17">
        <v>0.241540517734146</v>
      </c>
      <c r="X830" s="17">
        <v>0</v>
      </c>
      <c r="Y830" s="17">
        <v>0</v>
      </c>
      <c r="Z830" s="17">
        <v>9.7166084290941004E-3</v>
      </c>
      <c r="AA830" s="17">
        <v>0</v>
      </c>
      <c r="AB830" s="17">
        <v>0</v>
      </c>
      <c r="AC830" s="17">
        <v>0</v>
      </c>
      <c r="AE830">
        <f t="array" ref="AE830">EXP(SUMPRODUCT(--B830:AC830,TRANSPOSE('Cost regression results'!$H$3:$H$30)))</f>
        <v>2524.4402389992388</v>
      </c>
    </row>
    <row r="831" spans="1:31" x14ac:dyDescent="0.3">
      <c r="A831">
        <v>830</v>
      </c>
      <c r="B831" s="17">
        <v>7.8919330526533802</v>
      </c>
      <c r="C831" s="17">
        <v>0</v>
      </c>
      <c r="D831" s="17">
        <v>0</v>
      </c>
      <c r="E831" s="17">
        <v>0.408282031615466</v>
      </c>
      <c r="F831" s="17">
        <v>0.33339500867007898</v>
      </c>
      <c r="G831" s="17">
        <v>1.41130395427875</v>
      </c>
      <c r="H831" s="17">
        <v>0.26219493200043298</v>
      </c>
      <c r="I831" s="17">
        <v>-0.23403867702966699</v>
      </c>
      <c r="J831" s="17">
        <v>0.72089673945453803</v>
      </c>
      <c r="K831" s="17">
        <v>0.39094363247946201</v>
      </c>
      <c r="L831" s="17">
        <v>0.26879325628487499</v>
      </c>
      <c r="M831" s="17">
        <v>0</v>
      </c>
      <c r="N831" s="17">
        <v>0</v>
      </c>
      <c r="O831" s="17">
        <v>0</v>
      </c>
      <c r="P831" s="17">
        <v>0.34695877012482801</v>
      </c>
      <c r="Q831" s="17">
        <v>0.20363873350414499</v>
      </c>
      <c r="R831" s="17">
        <v>0</v>
      </c>
      <c r="S831" s="17">
        <v>0</v>
      </c>
      <c r="T831" s="17">
        <v>0</v>
      </c>
      <c r="U831" s="17">
        <v>0</v>
      </c>
      <c r="V831" s="17">
        <v>7.5807984387189095E-2</v>
      </c>
      <c r="W831" s="17">
        <v>0.220314648845366</v>
      </c>
      <c r="X831" s="17">
        <v>0</v>
      </c>
      <c r="Y831" s="17">
        <v>0</v>
      </c>
      <c r="Z831" s="17">
        <v>6.7530545936525703E-3</v>
      </c>
      <c r="AA831" s="17">
        <v>0</v>
      </c>
      <c r="AB831" s="17">
        <v>0</v>
      </c>
      <c r="AC831" s="17">
        <v>0</v>
      </c>
      <c r="AE831">
        <f t="array" ref="AE831">EXP(SUMPRODUCT(--B831:AC831,TRANSPOSE('Cost regression results'!$H$3:$H$30)))</f>
        <v>2662.9928861349231</v>
      </c>
    </row>
    <row r="832" spans="1:31" x14ac:dyDescent="0.3">
      <c r="A832">
        <v>831</v>
      </c>
      <c r="B832" s="17">
        <v>7.8423131628172804</v>
      </c>
      <c r="C832" s="17">
        <v>0</v>
      </c>
      <c r="D832" s="17">
        <v>0</v>
      </c>
      <c r="E832" s="17">
        <v>0.39938967067768799</v>
      </c>
      <c r="F832" s="17">
        <v>0.389392148132025</v>
      </c>
      <c r="G832" s="17">
        <v>1.35812820271935</v>
      </c>
      <c r="H832" s="17">
        <v>0.24214176843424201</v>
      </c>
      <c r="I832" s="17">
        <v>-0.200608338450107</v>
      </c>
      <c r="J832" s="17">
        <v>0.65784702518344795</v>
      </c>
      <c r="K832" s="17">
        <v>0.294198158549282</v>
      </c>
      <c r="L832" s="17">
        <v>0.35470029133852099</v>
      </c>
      <c r="M832" s="17">
        <v>0</v>
      </c>
      <c r="N832" s="17">
        <v>0</v>
      </c>
      <c r="O832" s="17">
        <v>0</v>
      </c>
      <c r="P832" s="17">
        <v>0.29163699446932601</v>
      </c>
      <c r="Q832" s="17">
        <v>0.19930745695670399</v>
      </c>
      <c r="R832" s="17">
        <v>0</v>
      </c>
      <c r="S832" s="17">
        <v>0</v>
      </c>
      <c r="T832" s="17">
        <v>0</v>
      </c>
      <c r="U832" s="17">
        <v>0</v>
      </c>
      <c r="V832" s="17">
        <v>9.0771660821185707E-2</v>
      </c>
      <c r="W832" s="17">
        <v>0.28592563275947103</v>
      </c>
      <c r="X832" s="17">
        <v>0</v>
      </c>
      <c r="Y832" s="17">
        <v>0</v>
      </c>
      <c r="Z832" s="17">
        <v>8.8409849858543301E-3</v>
      </c>
      <c r="AA832" s="17">
        <v>0</v>
      </c>
      <c r="AB832" s="17">
        <v>0</v>
      </c>
      <c r="AC832" s="17">
        <v>0</v>
      </c>
      <c r="AE832">
        <f t="array" ref="AE832">EXP(SUMPRODUCT(--B832:AC832,TRANSPOSE('Cost regression results'!$H$3:$H$30)))</f>
        <v>2530.3792541850098</v>
      </c>
    </row>
    <row r="833" spans="1:31" x14ac:dyDescent="0.3">
      <c r="A833">
        <v>832</v>
      </c>
      <c r="B833" s="17">
        <v>7.8691435257110998</v>
      </c>
      <c r="C833" s="17">
        <v>0</v>
      </c>
      <c r="D833" s="17">
        <v>0</v>
      </c>
      <c r="E833" s="17">
        <v>0.43098669247999699</v>
      </c>
      <c r="F833" s="17">
        <v>0.25649236605598302</v>
      </c>
      <c r="G833" s="17">
        <v>1.3171701256236601</v>
      </c>
      <c r="H833" s="17">
        <v>0.171798405568235</v>
      </c>
      <c r="I833" s="17">
        <v>-5.8201334654838698E-2</v>
      </c>
      <c r="J833" s="17">
        <v>0.68162562411567396</v>
      </c>
      <c r="K833" s="17">
        <v>0.31088442759048202</v>
      </c>
      <c r="L833" s="17">
        <v>0.30524751877028</v>
      </c>
      <c r="M833" s="17">
        <v>0</v>
      </c>
      <c r="N833" s="17">
        <v>0</v>
      </c>
      <c r="O833" s="17">
        <v>0</v>
      </c>
      <c r="P833" s="17">
        <v>0.34324540049015401</v>
      </c>
      <c r="Q833" s="17">
        <v>0.25186260461744497</v>
      </c>
      <c r="R833" s="17">
        <v>0</v>
      </c>
      <c r="S833" s="17">
        <v>0</v>
      </c>
      <c r="T833" s="17">
        <v>0</v>
      </c>
      <c r="U833" s="17">
        <v>0</v>
      </c>
      <c r="V833" s="17">
        <v>9.8029417817991904E-2</v>
      </c>
      <c r="W833" s="17">
        <v>0.14244566451958701</v>
      </c>
      <c r="X833" s="17">
        <v>0</v>
      </c>
      <c r="Y833" s="17">
        <v>0</v>
      </c>
      <c r="Z833" s="17">
        <v>7.7768262954901798E-3</v>
      </c>
      <c r="AA833" s="17">
        <v>0</v>
      </c>
      <c r="AB833" s="17">
        <v>0</v>
      </c>
      <c r="AC833" s="17">
        <v>0</v>
      </c>
      <c r="AE833">
        <f t="array" ref="AE833">EXP(SUMPRODUCT(--B833:AC833,TRANSPOSE('Cost regression results'!$H$3:$H$30)))</f>
        <v>2601.1261043632899</v>
      </c>
    </row>
    <row r="834" spans="1:31" x14ac:dyDescent="0.3">
      <c r="A834">
        <v>833</v>
      </c>
      <c r="B834" s="17">
        <v>7.8586713606823002</v>
      </c>
      <c r="C834" s="17">
        <v>0</v>
      </c>
      <c r="D834" s="17">
        <v>0</v>
      </c>
      <c r="E834" s="17">
        <v>0.36727541186198898</v>
      </c>
      <c r="F834" s="17">
        <v>0.315288546182181</v>
      </c>
      <c r="G834" s="17">
        <v>1.26972311771735</v>
      </c>
      <c r="H834" s="17">
        <v>0.199811887939185</v>
      </c>
      <c r="I834" s="17">
        <v>-0.128606487858135</v>
      </c>
      <c r="J834" s="17">
        <v>0.75980931641262806</v>
      </c>
      <c r="K834" s="17">
        <v>0.27888411276712599</v>
      </c>
      <c r="L834" s="17">
        <v>0.231685198392864</v>
      </c>
      <c r="M834" s="17">
        <v>0</v>
      </c>
      <c r="N834" s="17">
        <v>0</v>
      </c>
      <c r="O834" s="17">
        <v>0</v>
      </c>
      <c r="P834" s="17">
        <v>0.207318892465642</v>
      </c>
      <c r="Q834" s="17">
        <v>0.20217359257291001</v>
      </c>
      <c r="R834" s="17">
        <v>0</v>
      </c>
      <c r="S834" s="17">
        <v>0</v>
      </c>
      <c r="T834" s="17">
        <v>0</v>
      </c>
      <c r="U834" s="17">
        <v>0</v>
      </c>
      <c r="V834" s="17">
        <v>0.113415998478681</v>
      </c>
      <c r="W834" s="17">
        <v>0.194414704324987</v>
      </c>
      <c r="X834" s="17">
        <v>0</v>
      </c>
      <c r="Y834" s="17">
        <v>0</v>
      </c>
      <c r="Z834" s="17">
        <v>7.0669164562020201E-3</v>
      </c>
      <c r="AA834" s="17">
        <v>0</v>
      </c>
      <c r="AB834" s="17">
        <v>0</v>
      </c>
      <c r="AC834" s="17">
        <v>0</v>
      </c>
      <c r="AE834">
        <f t="array" ref="AE834">EXP(SUMPRODUCT(--B834:AC834,TRANSPOSE('Cost regression results'!$H$3:$H$30)))</f>
        <v>2575.3082615677108</v>
      </c>
    </row>
    <row r="835" spans="1:31" x14ac:dyDescent="0.3">
      <c r="A835">
        <v>834</v>
      </c>
      <c r="B835" s="17">
        <v>7.8690682043392197</v>
      </c>
      <c r="C835" s="17">
        <v>0</v>
      </c>
      <c r="D835" s="17">
        <v>0</v>
      </c>
      <c r="E835" s="17">
        <v>0.40672911709290899</v>
      </c>
      <c r="F835" s="17">
        <v>0.41009734698495598</v>
      </c>
      <c r="G835" s="17">
        <v>1.25087818327394</v>
      </c>
      <c r="H835" s="17">
        <v>0.194513152806395</v>
      </c>
      <c r="I835" s="17">
        <v>-0.26768174342442802</v>
      </c>
      <c r="J835" s="17">
        <v>0.67870645902485405</v>
      </c>
      <c r="K835" s="17">
        <v>0.35182193852203297</v>
      </c>
      <c r="L835" s="17">
        <v>0.35641117541711498</v>
      </c>
      <c r="M835" s="17">
        <v>0</v>
      </c>
      <c r="N835" s="17">
        <v>0</v>
      </c>
      <c r="O835" s="17">
        <v>0</v>
      </c>
      <c r="P835" s="17">
        <v>0.23004110298298699</v>
      </c>
      <c r="Q835" s="17">
        <v>0.25758940621571702</v>
      </c>
      <c r="R835" s="17">
        <v>0</v>
      </c>
      <c r="S835" s="17">
        <v>0</v>
      </c>
      <c r="T835" s="17">
        <v>0</v>
      </c>
      <c r="U835" s="17">
        <v>0</v>
      </c>
      <c r="V835" s="17">
        <v>4.7879003088694097E-2</v>
      </c>
      <c r="W835" s="17">
        <v>0.16137940184947699</v>
      </c>
      <c r="X835" s="17">
        <v>0</v>
      </c>
      <c r="Y835" s="17">
        <v>0</v>
      </c>
      <c r="Z835" s="17">
        <v>8.1114234374205004E-3</v>
      </c>
      <c r="AA835" s="17">
        <v>0</v>
      </c>
      <c r="AB835" s="17">
        <v>0</v>
      </c>
      <c r="AC835" s="17">
        <v>0</v>
      </c>
      <c r="AE835">
        <f t="array" ref="AE835">EXP(SUMPRODUCT(--B835:AC835,TRANSPOSE('Cost regression results'!$H$3:$H$30)))</f>
        <v>2600.321078024554</v>
      </c>
    </row>
    <row r="836" spans="1:31" x14ac:dyDescent="0.3">
      <c r="A836">
        <v>835</v>
      </c>
      <c r="B836" s="17">
        <v>7.81928691658229</v>
      </c>
      <c r="C836" s="17">
        <v>0</v>
      </c>
      <c r="D836" s="17">
        <v>0</v>
      </c>
      <c r="E836" s="17">
        <v>0.38642806987632899</v>
      </c>
      <c r="F836" s="17">
        <v>0.19328296708735801</v>
      </c>
      <c r="G836" s="17">
        <v>1.39245505342497</v>
      </c>
      <c r="H836" s="17">
        <v>0.32511480538863202</v>
      </c>
      <c r="I836" s="17">
        <v>-0.134419550599541</v>
      </c>
      <c r="J836" s="17">
        <v>0.72276189950160097</v>
      </c>
      <c r="K836" s="17">
        <v>0.39327466327059202</v>
      </c>
      <c r="L836" s="17">
        <v>0.375645566398427</v>
      </c>
      <c r="M836" s="17">
        <v>0</v>
      </c>
      <c r="N836" s="17">
        <v>0</v>
      </c>
      <c r="O836" s="17">
        <v>0</v>
      </c>
      <c r="P836" s="17">
        <v>0.202965398105664</v>
      </c>
      <c r="Q836" s="17">
        <v>0.26879629770008401</v>
      </c>
      <c r="R836" s="17">
        <v>0</v>
      </c>
      <c r="S836" s="17">
        <v>0</v>
      </c>
      <c r="T836" s="17">
        <v>0</v>
      </c>
      <c r="U836" s="17">
        <v>0</v>
      </c>
      <c r="V836" s="17">
        <v>9.1595554351110303E-2</v>
      </c>
      <c r="W836" s="17">
        <v>0.27397482693398401</v>
      </c>
      <c r="X836" s="17">
        <v>0</v>
      </c>
      <c r="Y836" s="17">
        <v>0</v>
      </c>
      <c r="Z836" s="17">
        <v>6.7301005505936897E-3</v>
      </c>
      <c r="AA836" s="17">
        <v>0</v>
      </c>
      <c r="AB836" s="17">
        <v>0</v>
      </c>
      <c r="AC836" s="17">
        <v>0</v>
      </c>
      <c r="AE836">
        <f t="array" ref="AE836">EXP(SUMPRODUCT(--B836:AC836,TRANSPOSE('Cost regression results'!$H$3:$H$30)))</f>
        <v>2476.4363403267103</v>
      </c>
    </row>
    <row r="837" spans="1:31" x14ac:dyDescent="0.3">
      <c r="A837">
        <v>836</v>
      </c>
      <c r="B837" s="17">
        <v>7.86037564117545</v>
      </c>
      <c r="C837" s="17">
        <v>0</v>
      </c>
      <c r="D837" s="17">
        <v>0</v>
      </c>
      <c r="E837" s="17">
        <v>0.40547347569576703</v>
      </c>
      <c r="F837" s="17">
        <v>0.34712914196998901</v>
      </c>
      <c r="G837" s="17">
        <v>1.34763464437175</v>
      </c>
      <c r="H837" s="17">
        <v>0.23800962377602999</v>
      </c>
      <c r="I837" s="17">
        <v>-0.16727955089518001</v>
      </c>
      <c r="J837" s="17">
        <v>0.71045672206685495</v>
      </c>
      <c r="K837" s="17">
        <v>0.36146803259394999</v>
      </c>
      <c r="L837" s="17">
        <v>0.39424746302205699</v>
      </c>
      <c r="M837" s="17">
        <v>0</v>
      </c>
      <c r="N837" s="17">
        <v>0</v>
      </c>
      <c r="O837" s="17">
        <v>0</v>
      </c>
      <c r="P837" s="17">
        <v>0.108946091806608</v>
      </c>
      <c r="Q837" s="17">
        <v>0.24656710243688201</v>
      </c>
      <c r="R837" s="17">
        <v>0</v>
      </c>
      <c r="S837" s="17">
        <v>0</v>
      </c>
      <c r="T837" s="17">
        <v>0</v>
      </c>
      <c r="U837" s="17">
        <v>0</v>
      </c>
      <c r="V837" s="17">
        <v>4.6274123782683002E-2</v>
      </c>
      <c r="W837" s="17">
        <v>0.1457392490578</v>
      </c>
      <c r="X837" s="17">
        <v>0</v>
      </c>
      <c r="Y837" s="17">
        <v>0</v>
      </c>
      <c r="Z837" s="17">
        <v>4.7359180081806996E-3</v>
      </c>
      <c r="AA837" s="17">
        <v>0</v>
      </c>
      <c r="AB837" s="17">
        <v>0</v>
      </c>
      <c r="AC837" s="17">
        <v>0</v>
      </c>
      <c r="AE837">
        <f t="array" ref="AE837">EXP(SUMPRODUCT(--B837:AC837,TRANSPOSE('Cost regression results'!$H$3:$H$30)))</f>
        <v>2583.9137828345092</v>
      </c>
    </row>
    <row r="838" spans="1:31" x14ac:dyDescent="0.3">
      <c r="A838">
        <v>837</v>
      </c>
      <c r="B838" s="17">
        <v>7.8828391726634299</v>
      </c>
      <c r="C838" s="17">
        <v>0</v>
      </c>
      <c r="D838" s="17">
        <v>0</v>
      </c>
      <c r="E838" s="17">
        <v>0.310662197887762</v>
      </c>
      <c r="F838" s="17">
        <v>0.32133411176736398</v>
      </c>
      <c r="G838" s="17">
        <v>1.45847118535545</v>
      </c>
      <c r="H838" s="17">
        <v>0.254929518836219</v>
      </c>
      <c r="I838" s="17">
        <v>-0.265505917885895</v>
      </c>
      <c r="J838" s="17">
        <v>0.75213255595244499</v>
      </c>
      <c r="K838" s="17">
        <v>0.33684199258050301</v>
      </c>
      <c r="L838" s="17">
        <v>0.32097204037218302</v>
      </c>
      <c r="M838" s="17">
        <v>0</v>
      </c>
      <c r="N838" s="17">
        <v>0</v>
      </c>
      <c r="O838" s="17">
        <v>0</v>
      </c>
      <c r="P838" s="17">
        <v>0.22066575776852099</v>
      </c>
      <c r="Q838" s="17">
        <v>0.21686456544266799</v>
      </c>
      <c r="R838" s="17">
        <v>0</v>
      </c>
      <c r="S838" s="17">
        <v>0</v>
      </c>
      <c r="T838" s="17">
        <v>0</v>
      </c>
      <c r="U838" s="17">
        <v>0</v>
      </c>
      <c r="V838" s="17">
        <v>5.8896560966130697E-2</v>
      </c>
      <c r="W838" s="17">
        <v>0.175556234489218</v>
      </c>
      <c r="X838" s="17">
        <v>0</v>
      </c>
      <c r="Y838" s="17">
        <v>0</v>
      </c>
      <c r="Z838" s="17">
        <v>5.6154796374398297E-3</v>
      </c>
      <c r="AA838" s="17">
        <v>0</v>
      </c>
      <c r="AB838" s="17">
        <v>0</v>
      </c>
      <c r="AC838" s="17">
        <v>0</v>
      </c>
      <c r="AE838">
        <f t="array" ref="AE838">EXP(SUMPRODUCT(--B838:AC838,TRANSPOSE('Cost regression results'!$H$3:$H$30)))</f>
        <v>2640.9879164493009</v>
      </c>
    </row>
    <row r="839" spans="1:31" x14ac:dyDescent="0.3">
      <c r="A839">
        <v>838</v>
      </c>
      <c r="B839" s="17">
        <v>7.8690539709951999</v>
      </c>
      <c r="C839" s="17">
        <v>0</v>
      </c>
      <c r="D839" s="17">
        <v>0</v>
      </c>
      <c r="E839" s="17">
        <v>0.43321382468686298</v>
      </c>
      <c r="F839" s="17">
        <v>0.22745161765055399</v>
      </c>
      <c r="G839" s="17">
        <v>1.3818334485960999</v>
      </c>
      <c r="H839" s="17">
        <v>0.273030272698155</v>
      </c>
      <c r="I839" s="17">
        <v>-0.16438969045145099</v>
      </c>
      <c r="J839" s="17">
        <v>0.69969706242938401</v>
      </c>
      <c r="K839" s="17">
        <v>0.37433286695923501</v>
      </c>
      <c r="L839" s="17">
        <v>0.37929049777504498</v>
      </c>
      <c r="M839" s="17">
        <v>0</v>
      </c>
      <c r="N839" s="17">
        <v>0</v>
      </c>
      <c r="O839" s="17">
        <v>0</v>
      </c>
      <c r="P839" s="17">
        <v>0.25149863362033198</v>
      </c>
      <c r="Q839" s="17">
        <v>0.23217704198592301</v>
      </c>
      <c r="R839" s="17">
        <v>0</v>
      </c>
      <c r="S839" s="17">
        <v>0</v>
      </c>
      <c r="T839" s="17">
        <v>0</v>
      </c>
      <c r="U839" s="17">
        <v>0</v>
      </c>
      <c r="V839" s="17">
        <v>6.5914835382284903E-2</v>
      </c>
      <c r="W839" s="17">
        <v>0.22314409009302399</v>
      </c>
      <c r="X839" s="17">
        <v>0</v>
      </c>
      <c r="Y839" s="17">
        <v>0</v>
      </c>
      <c r="Z839" s="17">
        <v>4.6201191889324103E-3</v>
      </c>
      <c r="AA839" s="17">
        <v>0</v>
      </c>
      <c r="AB839" s="17">
        <v>0</v>
      </c>
      <c r="AC839" s="17">
        <v>0</v>
      </c>
      <c r="AE839">
        <f t="array" ref="AE839">EXP(SUMPRODUCT(--B839:AC839,TRANSPOSE('Cost regression results'!$H$3:$H$30)))</f>
        <v>2606.6467066927839</v>
      </c>
    </row>
    <row r="840" spans="1:31" x14ac:dyDescent="0.3">
      <c r="A840">
        <v>839</v>
      </c>
      <c r="B840" s="17">
        <v>7.8768558962978199</v>
      </c>
      <c r="C840" s="17">
        <v>0</v>
      </c>
      <c r="D840" s="17">
        <v>0</v>
      </c>
      <c r="E840" s="17">
        <v>0.37398198456326698</v>
      </c>
      <c r="F840" s="17">
        <v>0.28699268811053202</v>
      </c>
      <c r="G840" s="17">
        <v>1.3504712888247199</v>
      </c>
      <c r="H840" s="17">
        <v>0.26337048987415201</v>
      </c>
      <c r="I840" s="17">
        <v>-0.18776920047477799</v>
      </c>
      <c r="J840" s="17">
        <v>0.68846255453526195</v>
      </c>
      <c r="K840" s="17">
        <v>0.35798038428643397</v>
      </c>
      <c r="L840" s="17">
        <v>0.32588600794768802</v>
      </c>
      <c r="M840" s="17">
        <v>0</v>
      </c>
      <c r="N840" s="17">
        <v>0</v>
      </c>
      <c r="O840" s="17">
        <v>0</v>
      </c>
      <c r="P840" s="17">
        <v>0.38118190337132601</v>
      </c>
      <c r="Q840" s="17">
        <v>0.21359533564823299</v>
      </c>
      <c r="R840" s="17">
        <v>0</v>
      </c>
      <c r="S840" s="17">
        <v>0</v>
      </c>
      <c r="T840" s="17">
        <v>0</v>
      </c>
      <c r="U840" s="17">
        <v>0</v>
      </c>
      <c r="V840" s="17">
        <v>7.6963396210421503E-2</v>
      </c>
      <c r="W840" s="17">
        <v>0.25707810345873999</v>
      </c>
      <c r="X840" s="17">
        <v>0</v>
      </c>
      <c r="Y840" s="17">
        <v>0</v>
      </c>
      <c r="Z840" s="17">
        <v>5.7432501057858801E-3</v>
      </c>
      <c r="AA840" s="17">
        <v>0</v>
      </c>
      <c r="AB840" s="17">
        <v>0</v>
      </c>
      <c r="AC840" s="17">
        <v>0</v>
      </c>
      <c r="AE840">
        <f t="array" ref="AE840">EXP(SUMPRODUCT(--B840:AC840,TRANSPOSE('Cost regression results'!$H$3:$H$30)))</f>
        <v>2624.9985462702716</v>
      </c>
    </row>
    <row r="841" spans="1:31" x14ac:dyDescent="0.3">
      <c r="A841">
        <v>840</v>
      </c>
      <c r="B841" s="17">
        <v>7.8207192058215904</v>
      </c>
      <c r="C841" s="17">
        <v>0</v>
      </c>
      <c r="D841" s="17">
        <v>0</v>
      </c>
      <c r="E841" s="17">
        <v>0.28151670672597701</v>
      </c>
      <c r="F841" s="17">
        <v>0.35805027096977199</v>
      </c>
      <c r="G841" s="17">
        <v>1.3321597774401499</v>
      </c>
      <c r="H841" s="17">
        <v>0.22402266921310299</v>
      </c>
      <c r="I841" s="17">
        <v>-0.16479206125649701</v>
      </c>
      <c r="J841" s="17">
        <v>0.75924448814816203</v>
      </c>
      <c r="K841" s="17">
        <v>0.37827359266739602</v>
      </c>
      <c r="L841" s="17">
        <v>0.32445195127361498</v>
      </c>
      <c r="M841" s="17">
        <v>0</v>
      </c>
      <c r="N841" s="17">
        <v>0</v>
      </c>
      <c r="O841" s="17">
        <v>0</v>
      </c>
      <c r="P841" s="17">
        <v>8.32053578714433E-2</v>
      </c>
      <c r="Q841" s="17">
        <v>0.24213077496148599</v>
      </c>
      <c r="R841" s="17">
        <v>0</v>
      </c>
      <c r="S841" s="17">
        <v>0</v>
      </c>
      <c r="T841" s="17">
        <v>0</v>
      </c>
      <c r="U841" s="17">
        <v>0</v>
      </c>
      <c r="V841" s="17">
        <v>7.1313703362943098E-2</v>
      </c>
      <c r="W841" s="17">
        <v>0.170392773928008</v>
      </c>
      <c r="X841" s="17">
        <v>0</v>
      </c>
      <c r="Y841" s="17">
        <v>0</v>
      </c>
      <c r="Z841" s="17">
        <v>8.5796562959220193E-3</v>
      </c>
      <c r="AA841" s="17">
        <v>0</v>
      </c>
      <c r="AB841" s="17">
        <v>0</v>
      </c>
      <c r="AC841" s="17">
        <v>0</v>
      </c>
      <c r="AE841">
        <f t="array" ref="AE841">EXP(SUMPRODUCT(--B841:AC841,TRANSPOSE('Cost regression results'!$H$3:$H$30)))</f>
        <v>2476.7771219512138</v>
      </c>
    </row>
    <row r="842" spans="1:31" x14ac:dyDescent="0.3">
      <c r="A842">
        <v>841</v>
      </c>
      <c r="B842" s="17">
        <v>7.8136848824956999</v>
      </c>
      <c r="C842" s="17">
        <v>0</v>
      </c>
      <c r="D842" s="17">
        <v>0</v>
      </c>
      <c r="E842" s="17">
        <v>0.28386810628854803</v>
      </c>
      <c r="F842" s="17">
        <v>0.388032596284348</v>
      </c>
      <c r="G842" s="17">
        <v>1.2937219062023799</v>
      </c>
      <c r="H842" s="17">
        <v>0.295072939539468</v>
      </c>
      <c r="I842" s="17">
        <v>-0.26402832268368098</v>
      </c>
      <c r="J842" s="17">
        <v>0.74060026388104605</v>
      </c>
      <c r="K842" s="17">
        <v>0.35430566306732503</v>
      </c>
      <c r="L842" s="17">
        <v>0.37468658029970697</v>
      </c>
      <c r="M842" s="17">
        <v>0</v>
      </c>
      <c r="N842" s="17">
        <v>0</v>
      </c>
      <c r="O842" s="17">
        <v>0</v>
      </c>
      <c r="P842" s="17">
        <v>0.46764324659346901</v>
      </c>
      <c r="Q842" s="17">
        <v>0.28693439548607003</v>
      </c>
      <c r="R842" s="17">
        <v>0</v>
      </c>
      <c r="S842" s="17">
        <v>0</v>
      </c>
      <c r="T842" s="17">
        <v>0</v>
      </c>
      <c r="U842" s="17">
        <v>0</v>
      </c>
      <c r="V842" s="17">
        <v>0.103768605498404</v>
      </c>
      <c r="W842" s="17">
        <v>0.31090394464084398</v>
      </c>
      <c r="X842" s="17">
        <v>0</v>
      </c>
      <c r="Y842" s="17">
        <v>0</v>
      </c>
      <c r="Z842" s="17">
        <v>6.3340149434219202E-3</v>
      </c>
      <c r="AA842" s="17">
        <v>0</v>
      </c>
      <c r="AB842" s="17">
        <v>0</v>
      </c>
      <c r="AC842" s="17">
        <v>0</v>
      </c>
      <c r="AE842">
        <f t="array" ref="AE842">EXP(SUMPRODUCT(--B842:AC842,TRANSPOSE('Cost regression results'!$H$3:$H$30)))</f>
        <v>2463.2849213307354</v>
      </c>
    </row>
    <row r="843" spans="1:31" x14ac:dyDescent="0.3">
      <c r="A843">
        <v>842</v>
      </c>
      <c r="B843" s="17">
        <v>7.8285515937942796</v>
      </c>
      <c r="C843" s="17">
        <v>0</v>
      </c>
      <c r="D843" s="17">
        <v>0</v>
      </c>
      <c r="E843" s="17">
        <v>0.34305161082196101</v>
      </c>
      <c r="F843" s="17">
        <v>0.44742491286042102</v>
      </c>
      <c r="G843" s="17">
        <v>1.41185267045234</v>
      </c>
      <c r="H843" s="17">
        <v>0.26671799132371599</v>
      </c>
      <c r="I843" s="17">
        <v>-0.31422594429565598</v>
      </c>
      <c r="J843" s="17">
        <v>0.73496436138905596</v>
      </c>
      <c r="K843" s="17">
        <v>0.35241329167322599</v>
      </c>
      <c r="L843" s="17">
        <v>0.32871018839524502</v>
      </c>
      <c r="M843" s="17">
        <v>0</v>
      </c>
      <c r="N843" s="17">
        <v>0</v>
      </c>
      <c r="O843" s="17">
        <v>0</v>
      </c>
      <c r="P843" s="17">
        <v>0.52631754444823797</v>
      </c>
      <c r="Q843" s="17">
        <v>0.24678589971725801</v>
      </c>
      <c r="R843" s="17">
        <v>0</v>
      </c>
      <c r="S843" s="17">
        <v>0</v>
      </c>
      <c r="T843" s="17">
        <v>0</v>
      </c>
      <c r="U843" s="17">
        <v>0</v>
      </c>
      <c r="V843" s="17">
        <v>8.0598829403177696E-2</v>
      </c>
      <c r="W843" s="17">
        <v>0.26996752243973299</v>
      </c>
      <c r="X843" s="17">
        <v>0</v>
      </c>
      <c r="Y843" s="17">
        <v>0</v>
      </c>
      <c r="Z843" s="17">
        <v>8.2320336915697907E-3</v>
      </c>
      <c r="AA843" s="17">
        <v>0</v>
      </c>
      <c r="AB843" s="17">
        <v>0</v>
      </c>
      <c r="AC843" s="17">
        <v>0</v>
      </c>
      <c r="AE843">
        <f t="array" ref="AE843">EXP(SUMPRODUCT(--B843:AC843,TRANSPOSE('Cost regression results'!$H$3:$H$30)))</f>
        <v>2496.8598721182566</v>
      </c>
    </row>
    <row r="844" spans="1:31" x14ac:dyDescent="0.3">
      <c r="A844">
        <v>843</v>
      </c>
      <c r="B844" s="17">
        <v>7.80745737406406</v>
      </c>
      <c r="C844" s="17">
        <v>0</v>
      </c>
      <c r="D844" s="17">
        <v>0</v>
      </c>
      <c r="E844" s="17">
        <v>0.28460684931952501</v>
      </c>
      <c r="F844" s="17">
        <v>0.44496825422015601</v>
      </c>
      <c r="G844" s="17">
        <v>1.2426223167275701</v>
      </c>
      <c r="H844" s="17">
        <v>0.17492875241644101</v>
      </c>
      <c r="I844" s="17">
        <v>-0.223005626191321</v>
      </c>
      <c r="J844" s="17">
        <v>0.69775343611297402</v>
      </c>
      <c r="K844" s="17">
        <v>0.34214164168119399</v>
      </c>
      <c r="L844" s="17">
        <v>0.37301107257805799</v>
      </c>
      <c r="M844" s="17">
        <v>0</v>
      </c>
      <c r="N844" s="17">
        <v>0</v>
      </c>
      <c r="O844" s="17">
        <v>0</v>
      </c>
      <c r="P844" s="17">
        <v>0.37005633742594901</v>
      </c>
      <c r="Q844" s="17">
        <v>0.197169001397906</v>
      </c>
      <c r="R844" s="17">
        <v>0</v>
      </c>
      <c r="S844" s="17">
        <v>0</v>
      </c>
      <c r="T844" s="17">
        <v>0</v>
      </c>
      <c r="U844" s="17">
        <v>0</v>
      </c>
      <c r="V844" s="17">
        <v>0.107862874181497</v>
      </c>
      <c r="W844" s="17">
        <v>0.112365118111854</v>
      </c>
      <c r="X844" s="17">
        <v>0</v>
      </c>
      <c r="Y844" s="17">
        <v>0</v>
      </c>
      <c r="Z844" s="17">
        <v>6.50572498873608E-3</v>
      </c>
      <c r="AA844" s="17">
        <v>0</v>
      </c>
      <c r="AB844" s="17">
        <v>0</v>
      </c>
      <c r="AC844" s="17">
        <v>0</v>
      </c>
      <c r="AE844">
        <f t="array" ref="AE844">EXP(SUMPRODUCT(--B844:AC844,TRANSPOSE('Cost regression results'!$H$3:$H$30)))</f>
        <v>2447.6982363571042</v>
      </c>
    </row>
    <row r="845" spans="1:31" x14ac:dyDescent="0.3">
      <c r="A845">
        <v>844</v>
      </c>
      <c r="B845" s="17">
        <v>7.8221293843425199</v>
      </c>
      <c r="C845" s="17">
        <v>0</v>
      </c>
      <c r="D845" s="17">
        <v>0</v>
      </c>
      <c r="E845" s="17">
        <v>0.39178212254883998</v>
      </c>
      <c r="F845" s="17">
        <v>0.26773338692704102</v>
      </c>
      <c r="G845" s="17">
        <v>1.3525845096340099</v>
      </c>
      <c r="H845" s="17">
        <v>0.24060740810520601</v>
      </c>
      <c r="I845" s="17">
        <v>-8.9554003343496794E-2</v>
      </c>
      <c r="J845" s="17">
        <v>0.64756188188480102</v>
      </c>
      <c r="K845" s="17">
        <v>0.47071231125974899</v>
      </c>
      <c r="L845" s="17">
        <v>0.32099188874562701</v>
      </c>
      <c r="M845" s="17">
        <v>0</v>
      </c>
      <c r="N845" s="17">
        <v>0</v>
      </c>
      <c r="O845" s="17">
        <v>0</v>
      </c>
      <c r="P845" s="17">
        <v>0.166459556881869</v>
      </c>
      <c r="Q845" s="17">
        <v>0.214843752597765</v>
      </c>
      <c r="R845" s="17">
        <v>0</v>
      </c>
      <c r="S845" s="17">
        <v>0</v>
      </c>
      <c r="T845" s="17">
        <v>0</v>
      </c>
      <c r="U845" s="17">
        <v>0</v>
      </c>
      <c r="V845" s="17">
        <v>9.0036402996073503E-2</v>
      </c>
      <c r="W845" s="17">
        <v>0.318839591434324</v>
      </c>
      <c r="X845" s="17">
        <v>0</v>
      </c>
      <c r="Y845" s="17">
        <v>0</v>
      </c>
      <c r="Z845" s="17">
        <v>4.6065541437093002E-3</v>
      </c>
      <c r="AA845" s="17">
        <v>0</v>
      </c>
      <c r="AB845" s="17">
        <v>0</v>
      </c>
      <c r="AC845" s="17">
        <v>0</v>
      </c>
      <c r="AE845">
        <f t="array" ref="AE845">EXP(SUMPRODUCT(--B845:AC845,TRANSPOSE('Cost regression results'!$H$3:$H$30)))</f>
        <v>2487.1799475217576</v>
      </c>
    </row>
    <row r="846" spans="1:31" x14ac:dyDescent="0.3">
      <c r="A846">
        <v>845</v>
      </c>
      <c r="B846" s="17">
        <v>7.7996912598517101</v>
      </c>
      <c r="C846" s="17">
        <v>0</v>
      </c>
      <c r="D846" s="17">
        <v>0</v>
      </c>
      <c r="E846" s="17">
        <v>0.42209950764814302</v>
      </c>
      <c r="F846" s="17">
        <v>0.33751638084726898</v>
      </c>
      <c r="G846" s="17">
        <v>1.34122869021623</v>
      </c>
      <c r="H846" s="17">
        <v>0.20658340255142599</v>
      </c>
      <c r="I846" s="17">
        <v>-0.14435292308235601</v>
      </c>
      <c r="J846" s="17">
        <v>0.70403050560779801</v>
      </c>
      <c r="K846" s="17">
        <v>0.38051164458880798</v>
      </c>
      <c r="L846" s="17">
        <v>0.29181035200412597</v>
      </c>
      <c r="M846" s="17">
        <v>0</v>
      </c>
      <c r="N846" s="17">
        <v>0</v>
      </c>
      <c r="O846" s="17">
        <v>0</v>
      </c>
      <c r="P846" s="17">
        <v>0.43810949621929601</v>
      </c>
      <c r="Q846" s="17">
        <v>0.196489082835933</v>
      </c>
      <c r="R846" s="17">
        <v>0</v>
      </c>
      <c r="S846" s="17">
        <v>0</v>
      </c>
      <c r="T846" s="17">
        <v>0</v>
      </c>
      <c r="U846" s="17">
        <v>0</v>
      </c>
      <c r="V846" s="17">
        <v>0.11875564255148401</v>
      </c>
      <c r="W846" s="17">
        <v>0.23032637072908199</v>
      </c>
      <c r="X846" s="17">
        <v>0</v>
      </c>
      <c r="Y846" s="17">
        <v>0</v>
      </c>
      <c r="Z846" s="17">
        <v>6.0985606784594304E-3</v>
      </c>
      <c r="AA846" s="17">
        <v>0</v>
      </c>
      <c r="AB846" s="17">
        <v>0</v>
      </c>
      <c r="AC846" s="17">
        <v>0</v>
      </c>
      <c r="AE846">
        <f t="array" ref="AE846">EXP(SUMPRODUCT(--B846:AC846,TRANSPOSE('Cost regression results'!$H$3:$H$30)))</f>
        <v>2429.4550875382915</v>
      </c>
    </row>
    <row r="847" spans="1:31" x14ac:dyDescent="0.3">
      <c r="A847">
        <v>846</v>
      </c>
      <c r="B847" s="17">
        <v>7.8199888498758003</v>
      </c>
      <c r="C847" s="17">
        <v>0</v>
      </c>
      <c r="D847" s="17">
        <v>0</v>
      </c>
      <c r="E847" s="17">
        <v>0.352491618224678</v>
      </c>
      <c r="F847" s="17">
        <v>0.33397402776808799</v>
      </c>
      <c r="G847" s="17">
        <v>1.32738383878621</v>
      </c>
      <c r="H847" s="17">
        <v>0.249721127636791</v>
      </c>
      <c r="I847" s="17">
        <v>-0.18828014266372001</v>
      </c>
      <c r="J847" s="17">
        <v>0.73972475164255302</v>
      </c>
      <c r="K847" s="17">
        <v>0.41934557566088598</v>
      </c>
      <c r="L847" s="17">
        <v>0.45019165055034299</v>
      </c>
      <c r="M847" s="17">
        <v>0</v>
      </c>
      <c r="N847" s="17">
        <v>0</v>
      </c>
      <c r="O847" s="17">
        <v>0</v>
      </c>
      <c r="P847" s="17">
        <v>0.382357529486478</v>
      </c>
      <c r="Q847" s="17">
        <v>0.27644017848999303</v>
      </c>
      <c r="R847" s="17">
        <v>0</v>
      </c>
      <c r="S847" s="17">
        <v>0</v>
      </c>
      <c r="T847" s="17">
        <v>0</v>
      </c>
      <c r="U847" s="17">
        <v>0</v>
      </c>
      <c r="V847" s="17">
        <v>9.2343262115530705E-2</v>
      </c>
      <c r="W847" s="17">
        <v>0.157632819217983</v>
      </c>
      <c r="X847" s="17">
        <v>0</v>
      </c>
      <c r="Y847" s="17">
        <v>0</v>
      </c>
      <c r="Z847" s="17">
        <v>8.3569568581707103E-3</v>
      </c>
      <c r="AA847" s="17">
        <v>0</v>
      </c>
      <c r="AB847" s="17">
        <v>0</v>
      </c>
      <c r="AC847" s="17">
        <v>0</v>
      </c>
      <c r="AE847">
        <f t="array" ref="AE847">EXP(SUMPRODUCT(--B847:AC847,TRANSPOSE('Cost regression results'!$H$3:$H$30)))</f>
        <v>2475.3547054688565</v>
      </c>
    </row>
    <row r="848" spans="1:31" x14ac:dyDescent="0.3">
      <c r="A848">
        <v>847</v>
      </c>
      <c r="B848" s="17">
        <v>7.8743615921341998</v>
      </c>
      <c r="C848" s="17">
        <v>0</v>
      </c>
      <c r="D848" s="17">
        <v>0</v>
      </c>
      <c r="E848" s="17">
        <v>0.47803059180179303</v>
      </c>
      <c r="F848" s="17">
        <v>0.20694745877646001</v>
      </c>
      <c r="G848" s="17">
        <v>1.3548078150187399</v>
      </c>
      <c r="H848" s="17">
        <v>0.25082164696600001</v>
      </c>
      <c r="I848" s="17">
        <v>-3.6224709513352202E-2</v>
      </c>
      <c r="J848" s="17">
        <v>0.76555727188565903</v>
      </c>
      <c r="K848" s="17">
        <v>0.41657656671029197</v>
      </c>
      <c r="L848" s="17">
        <v>0.260060702853249</v>
      </c>
      <c r="M848" s="17">
        <v>0</v>
      </c>
      <c r="N848" s="17">
        <v>0</v>
      </c>
      <c r="O848" s="17">
        <v>0</v>
      </c>
      <c r="P848" s="17">
        <v>0.45315769211429702</v>
      </c>
      <c r="Q848" s="17">
        <v>0.26204314524427602</v>
      </c>
      <c r="R848" s="17">
        <v>0</v>
      </c>
      <c r="S848" s="17">
        <v>0</v>
      </c>
      <c r="T848" s="17">
        <v>0</v>
      </c>
      <c r="U848" s="17">
        <v>0</v>
      </c>
      <c r="V848" s="17">
        <v>4.03862538191464E-2</v>
      </c>
      <c r="W848" s="17">
        <v>0.259967636871278</v>
      </c>
      <c r="X848" s="17">
        <v>0</v>
      </c>
      <c r="Y848" s="17">
        <v>0</v>
      </c>
      <c r="Z848" s="17">
        <v>7.3560083397700001E-3</v>
      </c>
      <c r="AA848" s="17">
        <v>0</v>
      </c>
      <c r="AB848" s="17">
        <v>0</v>
      </c>
      <c r="AC848" s="17">
        <v>0</v>
      </c>
      <c r="AE848">
        <f t="array" ref="AE848">EXP(SUMPRODUCT(--B848:AC848,TRANSPOSE('Cost regression results'!$H$3:$H$30)))</f>
        <v>2615.5047693311849</v>
      </c>
    </row>
    <row r="849" spans="1:31" x14ac:dyDescent="0.3">
      <c r="A849">
        <v>848</v>
      </c>
      <c r="B849" s="17">
        <v>7.8588554740351402</v>
      </c>
      <c r="C849" s="17">
        <v>0</v>
      </c>
      <c r="D849" s="17">
        <v>0</v>
      </c>
      <c r="E849" s="17">
        <v>0.41223218379266902</v>
      </c>
      <c r="F849" s="17">
        <v>0.35130012771539099</v>
      </c>
      <c r="G849" s="17">
        <v>1.32152927274957</v>
      </c>
      <c r="H849" s="17">
        <v>0.235030486766452</v>
      </c>
      <c r="I849" s="17">
        <v>-0.245550386751129</v>
      </c>
      <c r="J849" s="17">
        <v>0.650675572192153</v>
      </c>
      <c r="K849" s="17">
        <v>0.46877466152873798</v>
      </c>
      <c r="L849" s="17">
        <v>0.26927575101363399</v>
      </c>
      <c r="M849" s="17">
        <v>0</v>
      </c>
      <c r="N849" s="17">
        <v>0</v>
      </c>
      <c r="O849" s="17">
        <v>0</v>
      </c>
      <c r="P849" s="17">
        <v>0.20715975460306699</v>
      </c>
      <c r="Q849" s="17">
        <v>0.21470090416499399</v>
      </c>
      <c r="R849" s="17">
        <v>0</v>
      </c>
      <c r="S849" s="17">
        <v>0</v>
      </c>
      <c r="T849" s="17">
        <v>0</v>
      </c>
      <c r="U849" s="17">
        <v>0</v>
      </c>
      <c r="V849" s="17">
        <v>0.11470257802011299</v>
      </c>
      <c r="W849" s="17">
        <v>0.18208909974451001</v>
      </c>
      <c r="X849" s="17">
        <v>0</v>
      </c>
      <c r="Y849" s="17">
        <v>0</v>
      </c>
      <c r="Z849" s="17">
        <v>7.1596615404730503E-3</v>
      </c>
      <c r="AA849" s="17">
        <v>0</v>
      </c>
      <c r="AB849" s="17">
        <v>0</v>
      </c>
      <c r="AC849" s="17">
        <v>0</v>
      </c>
      <c r="AE849">
        <f t="array" ref="AE849">EXP(SUMPRODUCT(--B849:AC849,TRANSPOSE('Cost regression results'!$H$3:$H$30)))</f>
        <v>2575.6152354731475</v>
      </c>
    </row>
    <row r="850" spans="1:31" x14ac:dyDescent="0.3">
      <c r="A850">
        <v>849</v>
      </c>
      <c r="B850" s="17">
        <v>7.84763871232665</v>
      </c>
      <c r="C850" s="17">
        <v>0</v>
      </c>
      <c r="D850" s="17">
        <v>0</v>
      </c>
      <c r="E850" s="17">
        <v>0.35986752368867803</v>
      </c>
      <c r="F850" s="17">
        <v>0.23345320259699501</v>
      </c>
      <c r="G850" s="17">
        <v>1.27985797796148</v>
      </c>
      <c r="H850" s="17">
        <v>0.178083892575432</v>
      </c>
      <c r="I850" s="17">
        <v>-4.5844526913492903E-2</v>
      </c>
      <c r="J850" s="17">
        <v>0.73036407056667596</v>
      </c>
      <c r="K850" s="17">
        <v>0.34969952690684297</v>
      </c>
      <c r="L850" s="17">
        <v>0.32200873395399399</v>
      </c>
      <c r="M850" s="17">
        <v>0</v>
      </c>
      <c r="N850" s="17">
        <v>0</v>
      </c>
      <c r="O850" s="17">
        <v>0</v>
      </c>
      <c r="P850" s="17">
        <v>0.34665394205200001</v>
      </c>
      <c r="Q850" s="17">
        <v>0.247503943769187</v>
      </c>
      <c r="R850" s="17">
        <v>0</v>
      </c>
      <c r="S850" s="17">
        <v>0</v>
      </c>
      <c r="T850" s="17">
        <v>0</v>
      </c>
      <c r="U850" s="17">
        <v>0</v>
      </c>
      <c r="V850" s="17">
        <v>8.7573306404508305E-2</v>
      </c>
      <c r="W850" s="17">
        <v>0.21701420751526099</v>
      </c>
      <c r="X850" s="17">
        <v>0</v>
      </c>
      <c r="Y850" s="17">
        <v>0</v>
      </c>
      <c r="Z850" s="17">
        <v>4.6199792123216999E-3</v>
      </c>
      <c r="AA850" s="17">
        <v>0</v>
      </c>
      <c r="AB850" s="17">
        <v>0</v>
      </c>
      <c r="AC850" s="17">
        <v>0</v>
      </c>
      <c r="AE850">
        <f t="array" ref="AE850">EXP(SUMPRODUCT(--B850:AC850,TRANSPOSE('Cost regression results'!$H$3:$H$30)))</f>
        <v>2551.418420597458</v>
      </c>
    </row>
    <row r="851" spans="1:31" x14ac:dyDescent="0.3">
      <c r="A851">
        <v>850</v>
      </c>
      <c r="B851" s="17">
        <v>7.8139193740333601</v>
      </c>
      <c r="C851" s="17">
        <v>0</v>
      </c>
      <c r="D851" s="17">
        <v>0</v>
      </c>
      <c r="E851" s="17">
        <v>0.37813368297250199</v>
      </c>
      <c r="F851" s="17">
        <v>0.38550607232733503</v>
      </c>
      <c r="G851" s="17">
        <v>1.4877964498382601</v>
      </c>
      <c r="H851" s="17">
        <v>0.31269242238989498</v>
      </c>
      <c r="I851" s="17">
        <v>-0.35153723858291502</v>
      </c>
      <c r="J851" s="17">
        <v>0.71926782919898502</v>
      </c>
      <c r="K851" s="17">
        <v>0.35392525117635198</v>
      </c>
      <c r="L851" s="17">
        <v>0.31980313378176101</v>
      </c>
      <c r="M851" s="17">
        <v>0</v>
      </c>
      <c r="N851" s="17">
        <v>0</v>
      </c>
      <c r="O851" s="17">
        <v>0</v>
      </c>
      <c r="P851" s="17">
        <v>0.32340459561155799</v>
      </c>
      <c r="Q851" s="17">
        <v>0.28270274168390802</v>
      </c>
      <c r="R851" s="17">
        <v>0</v>
      </c>
      <c r="S851" s="17">
        <v>0</v>
      </c>
      <c r="T851" s="17">
        <v>0</v>
      </c>
      <c r="U851" s="17">
        <v>0</v>
      </c>
      <c r="V851" s="17">
        <v>0.108962186553434</v>
      </c>
      <c r="W851" s="17">
        <v>0.24817711459365799</v>
      </c>
      <c r="X851" s="17">
        <v>0</v>
      </c>
      <c r="Y851" s="17">
        <v>0</v>
      </c>
      <c r="Z851" s="17">
        <v>6.7243364829604503E-3</v>
      </c>
      <c r="AA851" s="17">
        <v>0</v>
      </c>
      <c r="AB851" s="17">
        <v>0</v>
      </c>
      <c r="AC851" s="17">
        <v>0</v>
      </c>
      <c r="AE851">
        <f t="array" ref="AE851">EXP(SUMPRODUCT(--B851:AC851,TRANSPOSE('Cost regression results'!$H$3:$H$30)))</f>
        <v>2463.1895114334548</v>
      </c>
    </row>
    <row r="852" spans="1:31" x14ac:dyDescent="0.3">
      <c r="A852">
        <v>851</v>
      </c>
      <c r="B852" s="17">
        <v>7.8248595209968403</v>
      </c>
      <c r="C852" s="17">
        <v>0</v>
      </c>
      <c r="D852" s="17">
        <v>0</v>
      </c>
      <c r="E852" s="17">
        <v>0.43290422156967701</v>
      </c>
      <c r="F852" s="17">
        <v>0.44378824023329799</v>
      </c>
      <c r="G852" s="17">
        <v>1.4439383577982099</v>
      </c>
      <c r="H852" s="17">
        <v>0.26889811412433401</v>
      </c>
      <c r="I852" s="17">
        <v>-0.36276442063797698</v>
      </c>
      <c r="J852" s="17">
        <v>0.64877946956162202</v>
      </c>
      <c r="K852" s="17">
        <v>0.32868792827284199</v>
      </c>
      <c r="L852" s="17">
        <v>0.27803552922907399</v>
      </c>
      <c r="M852" s="17">
        <v>0</v>
      </c>
      <c r="N852" s="17">
        <v>0</v>
      </c>
      <c r="O852" s="17">
        <v>0</v>
      </c>
      <c r="P852" s="17">
        <v>0.44805418370053601</v>
      </c>
      <c r="Q852" s="17">
        <v>0.213675283219636</v>
      </c>
      <c r="R852" s="17">
        <v>0</v>
      </c>
      <c r="S852" s="17">
        <v>0</v>
      </c>
      <c r="T852" s="17">
        <v>0</v>
      </c>
      <c r="U852" s="17">
        <v>0</v>
      </c>
      <c r="V852" s="17">
        <v>0.12893721853913201</v>
      </c>
      <c r="W852" s="17">
        <v>0.14463525442325101</v>
      </c>
      <c r="X852" s="17">
        <v>0</v>
      </c>
      <c r="Y852" s="17">
        <v>0</v>
      </c>
      <c r="Z852" s="17">
        <v>9.7929565816019994E-3</v>
      </c>
      <c r="AA852" s="17">
        <v>0</v>
      </c>
      <c r="AB852" s="17">
        <v>0</v>
      </c>
      <c r="AC852" s="17">
        <v>0</v>
      </c>
      <c r="AE852">
        <f t="array" ref="AE852">EXP(SUMPRODUCT(--B852:AC852,TRANSPOSE('Cost regression results'!$H$3:$H$30)))</f>
        <v>2484.9416351400037</v>
      </c>
    </row>
    <row r="853" spans="1:31" x14ac:dyDescent="0.3">
      <c r="A853">
        <v>852</v>
      </c>
      <c r="B853" s="17">
        <v>7.8587273702029696</v>
      </c>
      <c r="C853" s="17">
        <v>0</v>
      </c>
      <c r="D853" s="17">
        <v>0</v>
      </c>
      <c r="E853" s="17">
        <v>0.27087450935537599</v>
      </c>
      <c r="F853" s="17">
        <v>0.31940078780778602</v>
      </c>
      <c r="G853" s="17">
        <v>1.23950391980416</v>
      </c>
      <c r="H853" s="17">
        <v>0.23939259065653001</v>
      </c>
      <c r="I853" s="17">
        <v>-0.17462911855633201</v>
      </c>
      <c r="J853" s="17">
        <v>0.72724049399010104</v>
      </c>
      <c r="K853" s="17">
        <v>0.29084434354476402</v>
      </c>
      <c r="L853" s="17">
        <v>0.34529863273376399</v>
      </c>
      <c r="M853" s="17">
        <v>0</v>
      </c>
      <c r="N853" s="17">
        <v>0</v>
      </c>
      <c r="O853" s="17">
        <v>0</v>
      </c>
      <c r="P853" s="17">
        <v>0.34051142778465399</v>
      </c>
      <c r="Q853" s="17">
        <v>0.186868410126691</v>
      </c>
      <c r="R853" s="17">
        <v>0</v>
      </c>
      <c r="S853" s="17">
        <v>0</v>
      </c>
      <c r="T853" s="17">
        <v>0</v>
      </c>
      <c r="U853" s="17">
        <v>0</v>
      </c>
      <c r="V853" s="17">
        <v>9.0469598429766096E-2</v>
      </c>
      <c r="W853" s="17">
        <v>0.27225040733211803</v>
      </c>
      <c r="X853" s="17">
        <v>0</v>
      </c>
      <c r="Y853" s="17">
        <v>0</v>
      </c>
      <c r="Z853" s="17">
        <v>3.9178874412109602E-3</v>
      </c>
      <c r="AA853" s="17">
        <v>0</v>
      </c>
      <c r="AB853" s="17">
        <v>0</v>
      </c>
      <c r="AC853" s="17">
        <v>0</v>
      </c>
      <c r="AE853">
        <f t="array" ref="AE853">EXP(SUMPRODUCT(--B853:AC853,TRANSPOSE('Cost regression results'!$H$3:$H$30)))</f>
        <v>2581.1358913573445</v>
      </c>
    </row>
    <row r="854" spans="1:31" x14ac:dyDescent="0.3">
      <c r="A854">
        <v>853</v>
      </c>
      <c r="B854" s="17">
        <v>7.7909455135066104</v>
      </c>
      <c r="C854" s="17">
        <v>0</v>
      </c>
      <c r="D854" s="17">
        <v>0</v>
      </c>
      <c r="E854" s="17">
        <v>0.40338376616570698</v>
      </c>
      <c r="F854" s="17">
        <v>0.31347752579523303</v>
      </c>
      <c r="G854" s="17">
        <v>1.2048593647926999</v>
      </c>
      <c r="H854" s="17">
        <v>0.19742268508289401</v>
      </c>
      <c r="I854" s="17">
        <v>-8.1890921382570495E-2</v>
      </c>
      <c r="J854" s="17">
        <v>0.75460123247296096</v>
      </c>
      <c r="K854" s="17">
        <v>0.45369827590468498</v>
      </c>
      <c r="L854" s="17">
        <v>0.35019241397844703</v>
      </c>
      <c r="M854" s="17">
        <v>0</v>
      </c>
      <c r="N854" s="17">
        <v>0</v>
      </c>
      <c r="O854" s="17">
        <v>0</v>
      </c>
      <c r="P854" s="17">
        <v>0.22039822580042601</v>
      </c>
      <c r="Q854" s="17">
        <v>0.253815461081699</v>
      </c>
      <c r="R854" s="17">
        <v>0</v>
      </c>
      <c r="S854" s="17">
        <v>0</v>
      </c>
      <c r="T854" s="17">
        <v>0</v>
      </c>
      <c r="U854" s="17">
        <v>0</v>
      </c>
      <c r="V854" s="17">
        <v>9.3707134341160403E-2</v>
      </c>
      <c r="W854" s="17">
        <v>0.25065174319287897</v>
      </c>
      <c r="X854" s="17">
        <v>0</v>
      </c>
      <c r="Y854" s="17">
        <v>0</v>
      </c>
      <c r="Z854" s="17">
        <v>6.0180340757794203E-3</v>
      </c>
      <c r="AA854" s="17">
        <v>0</v>
      </c>
      <c r="AB854" s="17">
        <v>0</v>
      </c>
      <c r="AC854" s="17">
        <v>0</v>
      </c>
      <c r="AE854">
        <f t="array" ref="AE854">EXP(SUMPRODUCT(--B854:AC854,TRANSPOSE('Cost regression results'!$H$3:$H$30)))</f>
        <v>2408.4360878883554</v>
      </c>
    </row>
    <row r="855" spans="1:31" x14ac:dyDescent="0.3">
      <c r="A855">
        <v>854</v>
      </c>
      <c r="B855" s="17">
        <v>7.8290929594333099</v>
      </c>
      <c r="C855" s="17">
        <v>0</v>
      </c>
      <c r="D855" s="17">
        <v>0</v>
      </c>
      <c r="E855" s="17">
        <v>0.53377506862346902</v>
      </c>
      <c r="F855" s="17">
        <v>0.31497520867986201</v>
      </c>
      <c r="G855" s="17">
        <v>1.36071005400018</v>
      </c>
      <c r="H855" s="17">
        <v>0.184326268161076</v>
      </c>
      <c r="I855" s="17">
        <v>-0.16353027043632401</v>
      </c>
      <c r="J855" s="17">
        <v>0.78421712561958601</v>
      </c>
      <c r="K855" s="17">
        <v>0.32651252834932498</v>
      </c>
      <c r="L855" s="17">
        <v>0.30706333108757</v>
      </c>
      <c r="M855" s="17">
        <v>0</v>
      </c>
      <c r="N855" s="17">
        <v>0</v>
      </c>
      <c r="O855" s="17">
        <v>0</v>
      </c>
      <c r="P855" s="17">
        <v>0.38809058577136402</v>
      </c>
      <c r="Q855" s="17">
        <v>0.22368866436215201</v>
      </c>
      <c r="R855" s="17">
        <v>0</v>
      </c>
      <c r="S855" s="17">
        <v>0</v>
      </c>
      <c r="T855" s="17">
        <v>0</v>
      </c>
      <c r="U855" s="17">
        <v>0</v>
      </c>
      <c r="V855" s="17">
        <v>8.3854274978426693E-2</v>
      </c>
      <c r="W855" s="17">
        <v>0.24836771774716301</v>
      </c>
      <c r="X855" s="17">
        <v>0</v>
      </c>
      <c r="Y855" s="17">
        <v>0</v>
      </c>
      <c r="Z855" s="17">
        <v>6.4684558203117297E-3</v>
      </c>
      <c r="AA855" s="17">
        <v>0</v>
      </c>
      <c r="AB855" s="17">
        <v>0</v>
      </c>
      <c r="AC855" s="17">
        <v>0</v>
      </c>
      <c r="AE855">
        <f t="array" ref="AE855">EXP(SUMPRODUCT(--B855:AC855,TRANSPOSE('Cost regression results'!$H$3:$H$30)))</f>
        <v>2501.297910554797</v>
      </c>
    </row>
    <row r="856" spans="1:31" x14ac:dyDescent="0.3">
      <c r="A856">
        <v>855</v>
      </c>
      <c r="B856" s="17">
        <v>7.8528982068855999</v>
      </c>
      <c r="C856" s="17">
        <v>0</v>
      </c>
      <c r="D856" s="17">
        <v>0</v>
      </c>
      <c r="E856" s="17">
        <v>0.45734750140316899</v>
      </c>
      <c r="F856" s="17">
        <v>0.34120855169236702</v>
      </c>
      <c r="G856" s="17">
        <v>1.40212012451992</v>
      </c>
      <c r="H856" s="17">
        <v>0.26786731701885802</v>
      </c>
      <c r="I856" s="17">
        <v>-0.24663467480516299</v>
      </c>
      <c r="J856" s="17">
        <v>0.68901209617790504</v>
      </c>
      <c r="K856" s="17">
        <v>0.44986074389983599</v>
      </c>
      <c r="L856" s="17">
        <v>0.35274006842268102</v>
      </c>
      <c r="M856" s="17">
        <v>0</v>
      </c>
      <c r="N856" s="17">
        <v>0</v>
      </c>
      <c r="O856" s="17">
        <v>0</v>
      </c>
      <c r="P856" s="17">
        <v>0.30528943514631901</v>
      </c>
      <c r="Q856" s="17">
        <v>0.209239043335437</v>
      </c>
      <c r="R856" s="17">
        <v>0</v>
      </c>
      <c r="S856" s="17">
        <v>0</v>
      </c>
      <c r="T856" s="17">
        <v>0</v>
      </c>
      <c r="U856" s="17">
        <v>0</v>
      </c>
      <c r="V856" s="17">
        <v>7.2971180592884696E-2</v>
      </c>
      <c r="W856" s="17">
        <v>0.144602733241494</v>
      </c>
      <c r="X856" s="17">
        <v>0</v>
      </c>
      <c r="Y856" s="17">
        <v>0</v>
      </c>
      <c r="Z856" s="17">
        <v>7.7696192949309201E-3</v>
      </c>
      <c r="AA856" s="17">
        <v>0</v>
      </c>
      <c r="AB856" s="17">
        <v>0</v>
      </c>
      <c r="AC856" s="17">
        <v>0</v>
      </c>
      <c r="AE856">
        <f t="array" ref="AE856">EXP(SUMPRODUCT(--B856:AC856,TRANSPOSE('Cost regression results'!$H$3:$H$30)))</f>
        <v>2559.2242734715487</v>
      </c>
    </row>
    <row r="857" spans="1:31" x14ac:dyDescent="0.3">
      <c r="A857">
        <v>856</v>
      </c>
      <c r="B857" s="17">
        <v>7.8232241941763698</v>
      </c>
      <c r="C857" s="17">
        <v>0</v>
      </c>
      <c r="D857" s="17">
        <v>0</v>
      </c>
      <c r="E857" s="17">
        <v>0.346703339874401</v>
      </c>
      <c r="F857" s="17">
        <v>0.45113358717118401</v>
      </c>
      <c r="G857" s="17">
        <v>1.28734770771602</v>
      </c>
      <c r="H857" s="17">
        <v>0.24082185394191999</v>
      </c>
      <c r="I857" s="17">
        <v>-0.24764871947108399</v>
      </c>
      <c r="J857" s="17">
        <v>0.74541022832681103</v>
      </c>
      <c r="K857" s="17">
        <v>0.42344027027576098</v>
      </c>
      <c r="L857" s="17">
        <v>0.27893599526910401</v>
      </c>
      <c r="M857" s="17">
        <v>0</v>
      </c>
      <c r="N857" s="17">
        <v>0</v>
      </c>
      <c r="O857" s="17">
        <v>0</v>
      </c>
      <c r="P857" s="17">
        <v>0.44402485623265098</v>
      </c>
      <c r="Q857" s="17">
        <v>0.31265962436106098</v>
      </c>
      <c r="R857" s="17">
        <v>0</v>
      </c>
      <c r="S857" s="17">
        <v>0</v>
      </c>
      <c r="T857" s="17">
        <v>0</v>
      </c>
      <c r="U857" s="17">
        <v>0</v>
      </c>
      <c r="V857" s="17">
        <v>5.7640340635713397E-2</v>
      </c>
      <c r="W857" s="17">
        <v>0.25245258877105398</v>
      </c>
      <c r="X857" s="17">
        <v>0</v>
      </c>
      <c r="Y857" s="17">
        <v>0</v>
      </c>
      <c r="Z857" s="17">
        <v>6.9439206586049398E-3</v>
      </c>
      <c r="AA857" s="17">
        <v>0</v>
      </c>
      <c r="AB857" s="17">
        <v>0</v>
      </c>
      <c r="AC857" s="17">
        <v>0</v>
      </c>
      <c r="AE857">
        <f t="array" ref="AE857">EXP(SUMPRODUCT(--B857:AC857,TRANSPOSE('Cost regression results'!$H$3:$H$30)))</f>
        <v>2485.8338851748531</v>
      </c>
    </row>
    <row r="858" spans="1:31" x14ac:dyDescent="0.3">
      <c r="A858">
        <v>857</v>
      </c>
      <c r="B858" s="17">
        <v>7.8519901697949503</v>
      </c>
      <c r="C858" s="17">
        <v>0</v>
      </c>
      <c r="D858" s="17">
        <v>0</v>
      </c>
      <c r="E858" s="17">
        <v>0.365145143097795</v>
      </c>
      <c r="F858" s="17">
        <v>0.33034960534070901</v>
      </c>
      <c r="G858" s="17">
        <v>1.3102392672835299</v>
      </c>
      <c r="H858" s="17">
        <v>0.25018064994921602</v>
      </c>
      <c r="I858" s="17">
        <v>-0.21733168947157899</v>
      </c>
      <c r="J858" s="17">
        <v>0.65569291096407001</v>
      </c>
      <c r="K858" s="17">
        <v>0.386080888843709</v>
      </c>
      <c r="L858" s="17">
        <v>0.17786554204685801</v>
      </c>
      <c r="M858" s="17">
        <v>0</v>
      </c>
      <c r="N858" s="17">
        <v>0</v>
      </c>
      <c r="O858" s="17">
        <v>0</v>
      </c>
      <c r="P858" s="17">
        <v>0.45045562714875098</v>
      </c>
      <c r="Q858" s="17">
        <v>0.28297448557309202</v>
      </c>
      <c r="R858" s="17">
        <v>0</v>
      </c>
      <c r="S858" s="17">
        <v>0</v>
      </c>
      <c r="T858" s="17">
        <v>0</v>
      </c>
      <c r="U858" s="17">
        <v>0</v>
      </c>
      <c r="V858" s="17">
        <v>8.2908083428005597E-2</v>
      </c>
      <c r="W858" s="17">
        <v>0.306086121280299</v>
      </c>
      <c r="X858" s="17">
        <v>0</v>
      </c>
      <c r="Y858" s="17">
        <v>0</v>
      </c>
      <c r="Z858" s="17">
        <v>4.0431187688513698E-3</v>
      </c>
      <c r="AA858" s="17">
        <v>0</v>
      </c>
      <c r="AB858" s="17">
        <v>0</v>
      </c>
      <c r="AC858" s="17">
        <v>0</v>
      </c>
      <c r="AE858">
        <f t="array" ref="AE858">EXP(SUMPRODUCT(--B858:AC858,TRANSPOSE('Cost regression results'!$H$3:$H$30)))</f>
        <v>2563.5799707398487</v>
      </c>
    </row>
    <row r="859" spans="1:31" x14ac:dyDescent="0.3">
      <c r="A859">
        <v>858</v>
      </c>
      <c r="B859" s="17">
        <v>7.8601799249188904</v>
      </c>
      <c r="C859" s="17">
        <v>0</v>
      </c>
      <c r="D859" s="17">
        <v>0</v>
      </c>
      <c r="E859" s="17">
        <v>0.43605023296510698</v>
      </c>
      <c r="F859" s="17">
        <v>0.35255848656477801</v>
      </c>
      <c r="G859" s="17">
        <v>1.2879758957435801</v>
      </c>
      <c r="H859" s="17">
        <v>0.20772208751458199</v>
      </c>
      <c r="I859" s="17">
        <v>-0.16870805751509299</v>
      </c>
      <c r="J859" s="17">
        <v>0.69625509847209799</v>
      </c>
      <c r="K859" s="17">
        <v>0.40864943377937202</v>
      </c>
      <c r="L859" s="17">
        <v>0.348275387797082</v>
      </c>
      <c r="M859" s="17">
        <v>0</v>
      </c>
      <c r="N859" s="17">
        <v>0</v>
      </c>
      <c r="O859" s="17">
        <v>0</v>
      </c>
      <c r="P859" s="17">
        <v>0.328136025898835</v>
      </c>
      <c r="Q859" s="17">
        <v>0.227105486142999</v>
      </c>
      <c r="R859" s="17">
        <v>0</v>
      </c>
      <c r="S859" s="17">
        <v>0</v>
      </c>
      <c r="T859" s="17">
        <v>0</v>
      </c>
      <c r="U859" s="17">
        <v>0</v>
      </c>
      <c r="V859" s="17">
        <v>6.7349834025902194E-2</v>
      </c>
      <c r="W859" s="17">
        <v>0.23361279852170699</v>
      </c>
      <c r="X859" s="17">
        <v>0</v>
      </c>
      <c r="Y859" s="17">
        <v>0</v>
      </c>
      <c r="Z859" s="17">
        <v>3.37854351960055E-3</v>
      </c>
      <c r="AA859" s="17">
        <v>0</v>
      </c>
      <c r="AB859" s="17">
        <v>0</v>
      </c>
      <c r="AC859" s="17">
        <v>0</v>
      </c>
      <c r="AE859">
        <f t="array" ref="AE859">EXP(SUMPRODUCT(--B859:AC859,TRANSPOSE('Cost regression results'!$H$3:$H$30)))</f>
        <v>2585.8639415084103</v>
      </c>
    </row>
    <row r="860" spans="1:31" x14ac:dyDescent="0.3">
      <c r="A860">
        <v>859</v>
      </c>
      <c r="B860" s="17">
        <v>7.8581591527974197</v>
      </c>
      <c r="C860" s="17">
        <v>0</v>
      </c>
      <c r="D860" s="17">
        <v>0</v>
      </c>
      <c r="E860" s="17">
        <v>0.37672393905944901</v>
      </c>
      <c r="F860" s="17">
        <v>0.34722529908793198</v>
      </c>
      <c r="G860" s="17">
        <v>1.34452943435318</v>
      </c>
      <c r="H860" s="17">
        <v>0.22154601996071099</v>
      </c>
      <c r="I860" s="17">
        <v>-0.26403935648254301</v>
      </c>
      <c r="J860" s="17">
        <v>0.69754531287037103</v>
      </c>
      <c r="K860" s="17">
        <v>0.32835120625707798</v>
      </c>
      <c r="L860" s="17">
        <v>0.38250051917912697</v>
      </c>
      <c r="M860" s="17">
        <v>0</v>
      </c>
      <c r="N860" s="17">
        <v>0</v>
      </c>
      <c r="O860" s="17">
        <v>0</v>
      </c>
      <c r="P860" s="17">
        <v>0.469607062695305</v>
      </c>
      <c r="Q860" s="17">
        <v>0.22147207626320001</v>
      </c>
      <c r="R860" s="17">
        <v>0</v>
      </c>
      <c r="S860" s="17">
        <v>0</v>
      </c>
      <c r="T860" s="17">
        <v>0</v>
      </c>
      <c r="U860" s="17">
        <v>0</v>
      </c>
      <c r="V860" s="17">
        <v>6.9140339127144596E-2</v>
      </c>
      <c r="W860" s="17">
        <v>0.18087474692896899</v>
      </c>
      <c r="X860" s="17">
        <v>0</v>
      </c>
      <c r="Y860" s="17">
        <v>0</v>
      </c>
      <c r="Z860" s="17">
        <v>6.8469954406991801E-3</v>
      </c>
      <c r="AA860" s="17">
        <v>0</v>
      </c>
      <c r="AB860" s="17">
        <v>0</v>
      </c>
      <c r="AC860" s="17">
        <v>0</v>
      </c>
      <c r="AE860">
        <f t="array" ref="AE860">EXP(SUMPRODUCT(--B860:AC860,TRANSPOSE('Cost regression results'!$H$3:$H$30)))</f>
        <v>2574.3857887097133</v>
      </c>
    </row>
    <row r="861" spans="1:31" x14ac:dyDescent="0.3">
      <c r="A861">
        <v>860</v>
      </c>
      <c r="B861" s="17">
        <v>7.8380651371242198</v>
      </c>
      <c r="C861" s="17">
        <v>0</v>
      </c>
      <c r="D861" s="17">
        <v>0</v>
      </c>
      <c r="E861" s="17">
        <v>0.37673387967530397</v>
      </c>
      <c r="F861" s="17">
        <v>0.45180820706716801</v>
      </c>
      <c r="G861" s="17">
        <v>1.2855892045946999</v>
      </c>
      <c r="H861" s="17">
        <v>0.21128227925614501</v>
      </c>
      <c r="I861" s="17">
        <v>-0.22609752805654601</v>
      </c>
      <c r="J861" s="17">
        <v>0.715229336516228</v>
      </c>
      <c r="K861" s="17">
        <v>0.37377811426673002</v>
      </c>
      <c r="L861" s="17">
        <v>0.28354047730654502</v>
      </c>
      <c r="M861" s="17">
        <v>0</v>
      </c>
      <c r="N861" s="17">
        <v>0</v>
      </c>
      <c r="O861" s="17">
        <v>0</v>
      </c>
      <c r="P861" s="17">
        <v>0.35403983920594001</v>
      </c>
      <c r="Q861" s="17">
        <v>0.24190252304408399</v>
      </c>
      <c r="R861" s="17">
        <v>0</v>
      </c>
      <c r="S861" s="17">
        <v>0</v>
      </c>
      <c r="T861" s="17">
        <v>0</v>
      </c>
      <c r="U861" s="17">
        <v>0</v>
      </c>
      <c r="V861" s="17">
        <v>0.11181221076008301</v>
      </c>
      <c r="W861" s="17">
        <v>0.25465359770949503</v>
      </c>
      <c r="X861" s="17">
        <v>0</v>
      </c>
      <c r="Y861" s="17">
        <v>0</v>
      </c>
      <c r="Z861" s="17">
        <v>7.1887391790340397E-3</v>
      </c>
      <c r="AA861" s="17">
        <v>0</v>
      </c>
      <c r="AB861" s="17">
        <v>0</v>
      </c>
      <c r="AC861" s="17">
        <v>0</v>
      </c>
      <c r="AE861">
        <f t="array" ref="AE861">EXP(SUMPRODUCT(--B861:AC861,TRANSPOSE('Cost regression results'!$H$3:$H$30)))</f>
        <v>2522.5687831336977</v>
      </c>
    </row>
    <row r="862" spans="1:31" x14ac:dyDescent="0.3">
      <c r="A862">
        <v>861</v>
      </c>
      <c r="B862" s="17">
        <v>7.8650822195651999</v>
      </c>
      <c r="C862" s="17">
        <v>0</v>
      </c>
      <c r="D862" s="17">
        <v>0</v>
      </c>
      <c r="E862" s="17">
        <v>0.35525600927984702</v>
      </c>
      <c r="F862" s="17">
        <v>0.385526971151673</v>
      </c>
      <c r="G862" s="17">
        <v>1.29217004455191</v>
      </c>
      <c r="H862" s="17">
        <v>0.17500883965727401</v>
      </c>
      <c r="I862" s="17">
        <v>-0.234381086086587</v>
      </c>
      <c r="J862" s="17">
        <v>0.75923514855530805</v>
      </c>
      <c r="K862" s="17">
        <v>0.31526332887130798</v>
      </c>
      <c r="L862" s="17">
        <v>0.33790887044972601</v>
      </c>
      <c r="M862" s="17">
        <v>0</v>
      </c>
      <c r="N862" s="17">
        <v>0</v>
      </c>
      <c r="O862" s="17">
        <v>0</v>
      </c>
      <c r="P862" s="17">
        <v>0.33515641786842398</v>
      </c>
      <c r="Q862" s="17">
        <v>0.28151456841431</v>
      </c>
      <c r="R862" s="17">
        <v>0</v>
      </c>
      <c r="S862" s="17">
        <v>0</v>
      </c>
      <c r="T862" s="17">
        <v>0</v>
      </c>
      <c r="U862" s="17">
        <v>0</v>
      </c>
      <c r="V862" s="17">
        <v>2.3450208322641001E-2</v>
      </c>
      <c r="W862" s="17">
        <v>0.13020591441905499</v>
      </c>
      <c r="X862" s="17">
        <v>0</v>
      </c>
      <c r="Y862" s="17">
        <v>0</v>
      </c>
      <c r="Z862" s="17">
        <v>7.5449033489219898E-3</v>
      </c>
      <c r="AA862" s="17">
        <v>0</v>
      </c>
      <c r="AB862" s="17">
        <v>0</v>
      </c>
      <c r="AC862" s="17">
        <v>0</v>
      </c>
      <c r="AE862">
        <f t="array" ref="AE862">EXP(SUMPRODUCT(--B862:AC862,TRANSPOSE('Cost regression results'!$H$3:$H$30)))</f>
        <v>2591.0041628564095</v>
      </c>
    </row>
    <row r="863" spans="1:31" x14ac:dyDescent="0.3">
      <c r="A863">
        <v>862</v>
      </c>
      <c r="B863" s="17">
        <v>7.8133303618486201</v>
      </c>
      <c r="C863" s="17">
        <v>0</v>
      </c>
      <c r="D863" s="17">
        <v>0</v>
      </c>
      <c r="E863" s="17">
        <v>0.42339663986408099</v>
      </c>
      <c r="F863" s="17">
        <v>0.43815916142023698</v>
      </c>
      <c r="G863" s="17">
        <v>1.3501412636391801</v>
      </c>
      <c r="H863" s="17">
        <v>0.270338318736282</v>
      </c>
      <c r="I863" s="17">
        <v>-0.24076218905480701</v>
      </c>
      <c r="J863" s="17">
        <v>0.79984956753741698</v>
      </c>
      <c r="K863" s="17">
        <v>0.40433162888190799</v>
      </c>
      <c r="L863" s="17">
        <v>0.378648248661836</v>
      </c>
      <c r="M863" s="17">
        <v>0</v>
      </c>
      <c r="N863" s="17">
        <v>0</v>
      </c>
      <c r="O863" s="17">
        <v>0</v>
      </c>
      <c r="P863" s="17">
        <v>0.576281843907547</v>
      </c>
      <c r="Q863" s="17">
        <v>0.28670557655395801</v>
      </c>
      <c r="R863" s="17">
        <v>0</v>
      </c>
      <c r="S863" s="17">
        <v>0</v>
      </c>
      <c r="T863" s="17">
        <v>0</v>
      </c>
      <c r="U863" s="17">
        <v>0</v>
      </c>
      <c r="V863" s="17">
        <v>7.6255215233889798E-2</v>
      </c>
      <c r="W863" s="17">
        <v>0.252427596272706</v>
      </c>
      <c r="X863" s="17">
        <v>0</v>
      </c>
      <c r="Y863" s="17">
        <v>0</v>
      </c>
      <c r="Z863" s="17">
        <v>6.1752210345668102E-3</v>
      </c>
      <c r="AA863" s="17">
        <v>0</v>
      </c>
      <c r="AB863" s="17">
        <v>0</v>
      </c>
      <c r="AC863" s="17">
        <v>0</v>
      </c>
      <c r="AE863">
        <f t="array" ref="AE863">EXP(SUMPRODUCT(--B863:AC863,TRANSPOSE('Cost regression results'!$H$3:$H$30)))</f>
        <v>2462.6855171553107</v>
      </c>
    </row>
    <row r="864" spans="1:31" x14ac:dyDescent="0.3">
      <c r="A864">
        <v>863</v>
      </c>
      <c r="B864" s="17">
        <v>7.8344022393622899</v>
      </c>
      <c r="C864" s="17">
        <v>0</v>
      </c>
      <c r="D864" s="17">
        <v>0</v>
      </c>
      <c r="E864" s="17">
        <v>0.443889874030861</v>
      </c>
      <c r="F864" s="17">
        <v>0.42736263798402602</v>
      </c>
      <c r="G864" s="17">
        <v>1.35964130056981</v>
      </c>
      <c r="H864" s="17">
        <v>0.25105547367020797</v>
      </c>
      <c r="I864" s="17">
        <v>-0.31474172418431801</v>
      </c>
      <c r="J864" s="17">
        <v>0.68156810797626799</v>
      </c>
      <c r="K864" s="17">
        <v>0.42624905839788602</v>
      </c>
      <c r="L864" s="17">
        <v>0.37855612371973102</v>
      </c>
      <c r="M864" s="17">
        <v>0</v>
      </c>
      <c r="N864" s="17">
        <v>0</v>
      </c>
      <c r="O864" s="17">
        <v>0</v>
      </c>
      <c r="P864" s="17">
        <v>0.30793609992266902</v>
      </c>
      <c r="Q864" s="17">
        <v>0.26589661059993203</v>
      </c>
      <c r="R864" s="17">
        <v>0</v>
      </c>
      <c r="S864" s="17">
        <v>0</v>
      </c>
      <c r="T864" s="17">
        <v>0</v>
      </c>
      <c r="U864" s="17">
        <v>0</v>
      </c>
      <c r="V864" s="17">
        <v>0.118356801704671</v>
      </c>
      <c r="W864" s="17">
        <v>0.28235001448179697</v>
      </c>
      <c r="X864" s="17">
        <v>0</v>
      </c>
      <c r="Y864" s="17">
        <v>0</v>
      </c>
      <c r="Z864" s="17">
        <v>3.8699760683350301E-3</v>
      </c>
      <c r="AA864" s="17">
        <v>0</v>
      </c>
      <c r="AB864" s="17">
        <v>0</v>
      </c>
      <c r="AC864" s="17">
        <v>0</v>
      </c>
      <c r="AE864">
        <f t="array" ref="AE864">EXP(SUMPRODUCT(--B864:AC864,TRANSPOSE('Cost regression results'!$H$3:$H$30)))</f>
        <v>2519.1914002912704</v>
      </c>
    </row>
    <row r="865" spans="1:31" x14ac:dyDescent="0.3">
      <c r="A865">
        <v>864</v>
      </c>
      <c r="B865" s="17">
        <v>7.7751209317157004</v>
      </c>
      <c r="C865" s="17">
        <v>0</v>
      </c>
      <c r="D865" s="17">
        <v>0</v>
      </c>
      <c r="E865" s="17">
        <v>0.32848147038394299</v>
      </c>
      <c r="F865" s="17">
        <v>0.435427363459297</v>
      </c>
      <c r="G865" s="17">
        <v>1.4395324370493601</v>
      </c>
      <c r="H865" s="17">
        <v>0.25756663946015201</v>
      </c>
      <c r="I865" s="17">
        <v>-0.29699422344187598</v>
      </c>
      <c r="J865" s="17">
        <v>0.72797673105046401</v>
      </c>
      <c r="K865" s="17">
        <v>0.34577425078748197</v>
      </c>
      <c r="L865" s="17">
        <v>0.440720116132856</v>
      </c>
      <c r="M865" s="17">
        <v>0</v>
      </c>
      <c r="N865" s="17">
        <v>0</v>
      </c>
      <c r="O865" s="17">
        <v>0</v>
      </c>
      <c r="P865" s="17">
        <v>0.162671548532764</v>
      </c>
      <c r="Q865" s="17">
        <v>0.27210414268368599</v>
      </c>
      <c r="R865" s="17">
        <v>0</v>
      </c>
      <c r="S865" s="17">
        <v>0</v>
      </c>
      <c r="T865" s="17">
        <v>0</v>
      </c>
      <c r="U865" s="17">
        <v>0</v>
      </c>
      <c r="V865" s="17">
        <v>9.0134794839698704E-2</v>
      </c>
      <c r="W865" s="17">
        <v>0.33247171432273098</v>
      </c>
      <c r="X865" s="17">
        <v>0</v>
      </c>
      <c r="Y865" s="17">
        <v>0</v>
      </c>
      <c r="Z865" s="17">
        <v>7.95535336071964E-3</v>
      </c>
      <c r="AA865" s="17">
        <v>0</v>
      </c>
      <c r="AB865" s="17">
        <v>0</v>
      </c>
      <c r="AC865" s="17">
        <v>0</v>
      </c>
      <c r="AE865">
        <f t="array" ref="AE865">EXP(SUMPRODUCT(--B865:AC865,TRANSPOSE('Cost regression results'!$H$3:$H$30)))</f>
        <v>2367.4108873269079</v>
      </c>
    </row>
    <row r="866" spans="1:31" x14ac:dyDescent="0.3">
      <c r="A866">
        <v>865</v>
      </c>
      <c r="B866" s="17">
        <v>7.7899921168808302</v>
      </c>
      <c r="C866" s="17">
        <v>0</v>
      </c>
      <c r="D866" s="17">
        <v>0</v>
      </c>
      <c r="E866" s="17">
        <v>0.34215776133402798</v>
      </c>
      <c r="F866" s="17">
        <v>0.467513525056304</v>
      </c>
      <c r="G866" s="17">
        <v>1.3512222094436099</v>
      </c>
      <c r="H866" s="17">
        <v>0.25559379904790003</v>
      </c>
      <c r="I866" s="17">
        <v>-0.23095407222256401</v>
      </c>
      <c r="J866" s="17">
        <v>0.70252136950021005</v>
      </c>
      <c r="K866" s="17">
        <v>0.40200321376965398</v>
      </c>
      <c r="L866" s="17">
        <v>0.27215674620907698</v>
      </c>
      <c r="M866" s="17">
        <v>0</v>
      </c>
      <c r="N866" s="17">
        <v>0</v>
      </c>
      <c r="O866" s="17">
        <v>0</v>
      </c>
      <c r="P866" s="17">
        <v>0.51719331640534005</v>
      </c>
      <c r="Q866" s="17">
        <v>0.26719112266657602</v>
      </c>
      <c r="R866" s="17">
        <v>0</v>
      </c>
      <c r="S866" s="17">
        <v>0</v>
      </c>
      <c r="T866" s="17">
        <v>0</v>
      </c>
      <c r="U866" s="17">
        <v>0</v>
      </c>
      <c r="V866" s="17">
        <v>0.10307178179680899</v>
      </c>
      <c r="W866" s="17">
        <v>0.194496378104172</v>
      </c>
      <c r="X866" s="17">
        <v>0</v>
      </c>
      <c r="Y866" s="17">
        <v>0</v>
      </c>
      <c r="Z866" s="17">
        <v>6.9340951324660801E-3</v>
      </c>
      <c r="AA866" s="17">
        <v>0</v>
      </c>
      <c r="AB866" s="17">
        <v>0</v>
      </c>
      <c r="AC866" s="17">
        <v>0</v>
      </c>
      <c r="AE866">
        <f t="array" ref="AE866">EXP(SUMPRODUCT(--B866:AC866,TRANSPOSE('Cost regression results'!$H$3:$H$30)))</f>
        <v>2404.5985614419765</v>
      </c>
    </row>
    <row r="867" spans="1:31" x14ac:dyDescent="0.3">
      <c r="A867">
        <v>866</v>
      </c>
      <c r="B867" s="17">
        <v>7.8085802945735301</v>
      </c>
      <c r="C867" s="17">
        <v>0</v>
      </c>
      <c r="D867" s="17">
        <v>0</v>
      </c>
      <c r="E867" s="17">
        <v>0.32846136719929597</v>
      </c>
      <c r="F867" s="17">
        <v>0.315554866568453</v>
      </c>
      <c r="G867" s="17">
        <v>1.3098947288343299</v>
      </c>
      <c r="H867" s="17">
        <v>0.22793254247451</v>
      </c>
      <c r="I867" s="17">
        <v>-8.6176767985391894E-2</v>
      </c>
      <c r="J867" s="17">
        <v>0.75681388873210498</v>
      </c>
      <c r="K867" s="17">
        <v>0.26149820040786098</v>
      </c>
      <c r="L867" s="17">
        <v>0.29513503988266598</v>
      </c>
      <c r="M867" s="17">
        <v>0</v>
      </c>
      <c r="N867" s="17">
        <v>0</v>
      </c>
      <c r="O867" s="17">
        <v>0</v>
      </c>
      <c r="P867" s="17">
        <v>0.26104954975669098</v>
      </c>
      <c r="Q867" s="17">
        <v>0.226891599084798</v>
      </c>
      <c r="R867" s="17">
        <v>0</v>
      </c>
      <c r="S867" s="17">
        <v>0</v>
      </c>
      <c r="T867" s="17">
        <v>0</v>
      </c>
      <c r="U867" s="17">
        <v>0</v>
      </c>
      <c r="V867" s="17">
        <v>0.122412563948678</v>
      </c>
      <c r="W867" s="17">
        <v>0.26223413279555502</v>
      </c>
      <c r="X867" s="17">
        <v>0</v>
      </c>
      <c r="Y867" s="17">
        <v>0</v>
      </c>
      <c r="Z867" s="17">
        <v>6.5756658564690203E-3</v>
      </c>
      <c r="AA867" s="17">
        <v>0</v>
      </c>
      <c r="AB867" s="17">
        <v>0</v>
      </c>
      <c r="AC867" s="17">
        <v>0</v>
      </c>
      <c r="AE867">
        <f t="array" ref="AE867">EXP(SUMPRODUCT(--B867:AC867,TRANSPOSE('Cost regression results'!$H$3:$H$30)))</f>
        <v>2450.3283830965806</v>
      </c>
    </row>
    <row r="868" spans="1:31" x14ac:dyDescent="0.3">
      <c r="A868">
        <v>867</v>
      </c>
      <c r="B868" s="17">
        <v>7.8382917745170602</v>
      </c>
      <c r="C868" s="17">
        <v>0</v>
      </c>
      <c r="D868" s="17">
        <v>0</v>
      </c>
      <c r="E868" s="17">
        <v>0.22695377953979901</v>
      </c>
      <c r="F868" s="17">
        <v>0.39799917942475699</v>
      </c>
      <c r="G868" s="17">
        <v>1.3174854824647799</v>
      </c>
      <c r="H868" s="17">
        <v>0.228873914934386</v>
      </c>
      <c r="I868" s="17">
        <v>-0.23137213275896801</v>
      </c>
      <c r="J868" s="17">
        <v>0.76821596739120701</v>
      </c>
      <c r="K868" s="17">
        <v>0.35882440896524598</v>
      </c>
      <c r="L868" s="17">
        <v>0.383039554063553</v>
      </c>
      <c r="M868" s="17">
        <v>0</v>
      </c>
      <c r="N868" s="17">
        <v>0</v>
      </c>
      <c r="O868" s="17">
        <v>0</v>
      </c>
      <c r="P868" s="17">
        <v>0.46546940667979397</v>
      </c>
      <c r="Q868" s="17">
        <v>0.26593001631943702</v>
      </c>
      <c r="R868" s="17">
        <v>0</v>
      </c>
      <c r="S868" s="17">
        <v>0</v>
      </c>
      <c r="T868" s="17">
        <v>0</v>
      </c>
      <c r="U868" s="17">
        <v>0</v>
      </c>
      <c r="V868" s="17">
        <v>9.4414185178913895E-2</v>
      </c>
      <c r="W868" s="17">
        <v>0.16161563028175299</v>
      </c>
      <c r="X868" s="17">
        <v>0</v>
      </c>
      <c r="Y868" s="17">
        <v>0</v>
      </c>
      <c r="Z868" s="17">
        <v>5.3636283686458496E-3</v>
      </c>
      <c r="AA868" s="17">
        <v>0</v>
      </c>
      <c r="AB868" s="17">
        <v>0</v>
      </c>
      <c r="AC868" s="17">
        <v>0</v>
      </c>
      <c r="AE868">
        <f t="array" ref="AE868">EXP(SUMPRODUCT(--B868:AC868,TRANSPOSE('Cost regression results'!$H$3:$H$30)))</f>
        <v>2526.3661241277555</v>
      </c>
    </row>
    <row r="869" spans="1:31" x14ac:dyDescent="0.3">
      <c r="A869">
        <v>868</v>
      </c>
      <c r="B869" s="17">
        <v>7.7879767585596298</v>
      </c>
      <c r="C869" s="17">
        <v>0</v>
      </c>
      <c r="D869" s="17">
        <v>0</v>
      </c>
      <c r="E869" s="17">
        <v>0.316260447319831</v>
      </c>
      <c r="F869" s="17">
        <v>0.25088914225488401</v>
      </c>
      <c r="G869" s="17">
        <v>1.34131556775686</v>
      </c>
      <c r="H869" s="17">
        <v>0.25938536548857399</v>
      </c>
      <c r="I869" s="17">
        <v>-9.6860038209721402E-2</v>
      </c>
      <c r="J869" s="17">
        <v>0.66022446076782604</v>
      </c>
      <c r="K869" s="17">
        <v>0.44350108529860099</v>
      </c>
      <c r="L869" s="17">
        <v>0.332696725093861</v>
      </c>
      <c r="M869" s="17">
        <v>0</v>
      </c>
      <c r="N869" s="17">
        <v>0</v>
      </c>
      <c r="O869" s="17">
        <v>0</v>
      </c>
      <c r="P869" s="17">
        <v>0.31883703793572199</v>
      </c>
      <c r="Q869" s="17">
        <v>0.26045107271332202</v>
      </c>
      <c r="R869" s="17">
        <v>0</v>
      </c>
      <c r="S869" s="17">
        <v>0</v>
      </c>
      <c r="T869" s="17">
        <v>0</v>
      </c>
      <c r="U869" s="17">
        <v>0</v>
      </c>
      <c r="V869" s="17">
        <v>0.122776570908291</v>
      </c>
      <c r="W869" s="17">
        <v>0.22707729380906799</v>
      </c>
      <c r="X869" s="17">
        <v>0</v>
      </c>
      <c r="Y869" s="17">
        <v>0</v>
      </c>
      <c r="Z869" s="17">
        <v>7.6870350379917296E-3</v>
      </c>
      <c r="AA869" s="17">
        <v>0</v>
      </c>
      <c r="AB869" s="17">
        <v>0</v>
      </c>
      <c r="AC869" s="17">
        <v>0</v>
      </c>
      <c r="AE869">
        <f t="array" ref="AE869">EXP(SUMPRODUCT(--B869:AC869,TRANSPOSE('Cost regression results'!$H$3:$H$30)))</f>
        <v>2398.4928359092628</v>
      </c>
    </row>
    <row r="870" spans="1:31" x14ac:dyDescent="0.3">
      <c r="A870">
        <v>869</v>
      </c>
      <c r="B870" s="17">
        <v>7.8246580203037697</v>
      </c>
      <c r="C870" s="17">
        <v>0</v>
      </c>
      <c r="D870" s="17">
        <v>0</v>
      </c>
      <c r="E870" s="17">
        <v>0.22916154878688499</v>
      </c>
      <c r="F870" s="17">
        <v>0.33578621404387499</v>
      </c>
      <c r="G870" s="17">
        <v>1.36446433934892</v>
      </c>
      <c r="H870" s="17">
        <v>0.22583888720932199</v>
      </c>
      <c r="I870" s="17">
        <v>-0.16686568919460801</v>
      </c>
      <c r="J870" s="17">
        <v>0.74660594631171195</v>
      </c>
      <c r="K870" s="17">
        <v>0.32243866810834398</v>
      </c>
      <c r="L870" s="17">
        <v>0.31723800203777103</v>
      </c>
      <c r="M870" s="17">
        <v>0</v>
      </c>
      <c r="N870" s="17">
        <v>0</v>
      </c>
      <c r="O870" s="17">
        <v>0</v>
      </c>
      <c r="P870" s="17">
        <v>0.239317948047297</v>
      </c>
      <c r="Q870" s="17">
        <v>0.22909770056860801</v>
      </c>
      <c r="R870" s="17">
        <v>0</v>
      </c>
      <c r="S870" s="17">
        <v>0</v>
      </c>
      <c r="T870" s="17">
        <v>0</v>
      </c>
      <c r="U870" s="17">
        <v>0</v>
      </c>
      <c r="V870" s="17">
        <v>0.100995565443274</v>
      </c>
      <c r="W870" s="17">
        <v>0.206831834065654</v>
      </c>
      <c r="X870" s="17">
        <v>0</v>
      </c>
      <c r="Y870" s="17">
        <v>0</v>
      </c>
      <c r="Z870" s="17">
        <v>6.5214628121434302E-3</v>
      </c>
      <c r="AA870" s="17">
        <v>0</v>
      </c>
      <c r="AB870" s="17">
        <v>0</v>
      </c>
      <c r="AC870" s="17">
        <v>0</v>
      </c>
      <c r="AE870">
        <f t="array" ref="AE870">EXP(SUMPRODUCT(--B870:AC870,TRANSPOSE('Cost regression results'!$H$3:$H$30)))</f>
        <v>2490.1369708896605</v>
      </c>
    </row>
    <row r="871" spans="1:31" x14ac:dyDescent="0.3">
      <c r="A871">
        <v>870</v>
      </c>
      <c r="B871" s="17">
        <v>7.8376268700014204</v>
      </c>
      <c r="C871" s="17">
        <v>0</v>
      </c>
      <c r="D871" s="17">
        <v>0</v>
      </c>
      <c r="E871" s="17">
        <v>0.45092869474192199</v>
      </c>
      <c r="F871" s="17">
        <v>0.340863369280757</v>
      </c>
      <c r="G871" s="17">
        <v>1.42985287631922</v>
      </c>
      <c r="H871" s="17">
        <v>0.20026474733558</v>
      </c>
      <c r="I871" s="17">
        <v>-0.22013085592781501</v>
      </c>
      <c r="J871" s="17">
        <v>0.696661971397874</v>
      </c>
      <c r="K871" s="17">
        <v>0.34648671018198302</v>
      </c>
      <c r="L871" s="17">
        <v>0.23997117830567399</v>
      </c>
      <c r="M871" s="17">
        <v>0</v>
      </c>
      <c r="N871" s="17">
        <v>0</v>
      </c>
      <c r="O871" s="17">
        <v>0</v>
      </c>
      <c r="P871" s="17">
        <v>0.45903033274313698</v>
      </c>
      <c r="Q871" s="17">
        <v>0.21336218713883201</v>
      </c>
      <c r="R871" s="17">
        <v>0</v>
      </c>
      <c r="S871" s="17">
        <v>0</v>
      </c>
      <c r="T871" s="17">
        <v>0</v>
      </c>
      <c r="U871" s="17">
        <v>0</v>
      </c>
      <c r="V871" s="17">
        <v>9.3830381186787701E-2</v>
      </c>
      <c r="W871" s="17">
        <v>0.210702558196149</v>
      </c>
      <c r="X871" s="17">
        <v>0</v>
      </c>
      <c r="Y871" s="17">
        <v>0</v>
      </c>
      <c r="Z871" s="17">
        <v>8.2935603832771203E-3</v>
      </c>
      <c r="AA871" s="17">
        <v>0</v>
      </c>
      <c r="AB871" s="17">
        <v>0</v>
      </c>
      <c r="AC871" s="17">
        <v>0</v>
      </c>
      <c r="AE871">
        <f t="array" ref="AE871">EXP(SUMPRODUCT(--B871:AC871,TRANSPOSE('Cost regression results'!$H$3:$H$30)))</f>
        <v>2519.5141838485515</v>
      </c>
    </row>
    <row r="872" spans="1:31" x14ac:dyDescent="0.3">
      <c r="A872">
        <v>871</v>
      </c>
      <c r="B872" s="17">
        <v>7.8647380249362699</v>
      </c>
      <c r="C872" s="17">
        <v>0</v>
      </c>
      <c r="D872" s="17">
        <v>0</v>
      </c>
      <c r="E872" s="17">
        <v>0.39092145953121799</v>
      </c>
      <c r="F872" s="17">
        <v>0.33187219789649802</v>
      </c>
      <c r="G872" s="17">
        <v>1.25493184016781</v>
      </c>
      <c r="H872" s="17">
        <v>0.26421300525622399</v>
      </c>
      <c r="I872" s="17">
        <v>-0.20776344768249999</v>
      </c>
      <c r="J872" s="17">
        <v>0.70231065437453799</v>
      </c>
      <c r="K872" s="17">
        <v>0.37360265620913902</v>
      </c>
      <c r="L872" s="17">
        <v>0.247414392235036</v>
      </c>
      <c r="M872" s="17">
        <v>0</v>
      </c>
      <c r="N872" s="17">
        <v>0</v>
      </c>
      <c r="O872" s="17">
        <v>0</v>
      </c>
      <c r="P872" s="17">
        <v>0.384508710684491</v>
      </c>
      <c r="Q872" s="17">
        <v>0.18037916886726499</v>
      </c>
      <c r="R872" s="17">
        <v>0</v>
      </c>
      <c r="S872" s="17">
        <v>0</v>
      </c>
      <c r="T872" s="17">
        <v>0</v>
      </c>
      <c r="U872" s="17">
        <v>0</v>
      </c>
      <c r="V872" s="17">
        <v>0.107709818544823</v>
      </c>
      <c r="W872" s="17">
        <v>0.19271778827866901</v>
      </c>
      <c r="X872" s="17">
        <v>0</v>
      </c>
      <c r="Y872" s="17">
        <v>0</v>
      </c>
      <c r="Z872" s="17">
        <v>4.5975596878690397E-3</v>
      </c>
      <c r="AA872" s="17">
        <v>0</v>
      </c>
      <c r="AB872" s="17">
        <v>0</v>
      </c>
      <c r="AC872" s="17">
        <v>0</v>
      </c>
      <c r="AE872">
        <f t="array" ref="AE872">EXP(SUMPRODUCT(--B872:AC872,TRANSPOSE('Cost regression results'!$H$3:$H$30)))</f>
        <v>2595.4617890382219</v>
      </c>
    </row>
    <row r="873" spans="1:31" x14ac:dyDescent="0.3">
      <c r="A873">
        <v>872</v>
      </c>
      <c r="B873" s="17">
        <v>7.8440702403381497</v>
      </c>
      <c r="C873" s="17">
        <v>0</v>
      </c>
      <c r="D873" s="17">
        <v>0</v>
      </c>
      <c r="E873" s="17">
        <v>0.263814811803053</v>
      </c>
      <c r="F873" s="17">
        <v>0.336794085532722</v>
      </c>
      <c r="G873" s="17">
        <v>1.3160763490857801</v>
      </c>
      <c r="H873" s="17">
        <v>0.25684709119628801</v>
      </c>
      <c r="I873" s="17">
        <v>-0.21093548192184</v>
      </c>
      <c r="J873" s="17">
        <v>0.68362448841281098</v>
      </c>
      <c r="K873" s="17">
        <v>0.405690606675979</v>
      </c>
      <c r="L873" s="17">
        <v>0.28027283369529898</v>
      </c>
      <c r="M873" s="17">
        <v>0</v>
      </c>
      <c r="N873" s="17">
        <v>0</v>
      </c>
      <c r="O873" s="17">
        <v>0</v>
      </c>
      <c r="P873" s="17">
        <v>0.53884136349073297</v>
      </c>
      <c r="Q873" s="17">
        <v>0.260996833491283</v>
      </c>
      <c r="R873" s="17">
        <v>0</v>
      </c>
      <c r="S873" s="17">
        <v>0</v>
      </c>
      <c r="T873" s="17">
        <v>0</v>
      </c>
      <c r="U873" s="17">
        <v>0</v>
      </c>
      <c r="V873" s="17">
        <v>0.12108900814956</v>
      </c>
      <c r="W873" s="17">
        <v>0.171291369038928</v>
      </c>
      <c r="X873" s="17">
        <v>0</v>
      </c>
      <c r="Y873" s="17">
        <v>0</v>
      </c>
      <c r="Z873" s="17">
        <v>6.0657686373706598E-3</v>
      </c>
      <c r="AA873" s="17">
        <v>0</v>
      </c>
      <c r="AB873" s="17">
        <v>0</v>
      </c>
      <c r="AC873" s="17">
        <v>0</v>
      </c>
      <c r="AE873">
        <f t="array" ref="AE873">EXP(SUMPRODUCT(--B873:AC873,TRANSPOSE('Cost regression results'!$H$3:$H$30)))</f>
        <v>2539.7583108891713</v>
      </c>
    </row>
    <row r="874" spans="1:31" x14ac:dyDescent="0.3">
      <c r="A874">
        <v>873</v>
      </c>
      <c r="B874" s="17">
        <v>7.86689476726613</v>
      </c>
      <c r="C874" s="17">
        <v>0</v>
      </c>
      <c r="D874" s="17">
        <v>0</v>
      </c>
      <c r="E874" s="17">
        <v>0.31581958229534102</v>
      </c>
      <c r="F874" s="17">
        <v>0.28337664475496099</v>
      </c>
      <c r="G874" s="17">
        <v>1.24977722310687</v>
      </c>
      <c r="H874" s="17">
        <v>0.18272201182112199</v>
      </c>
      <c r="I874" s="17">
        <v>-0.121900866571858</v>
      </c>
      <c r="J874" s="17">
        <v>0.74564230019560795</v>
      </c>
      <c r="K874" s="17">
        <v>0.47549134524610098</v>
      </c>
      <c r="L874" s="17">
        <v>0.37166131486322201</v>
      </c>
      <c r="M874" s="17">
        <v>0</v>
      </c>
      <c r="N874" s="17">
        <v>0</v>
      </c>
      <c r="O874" s="17">
        <v>0</v>
      </c>
      <c r="P874" s="17">
        <v>0.31033837552964499</v>
      </c>
      <c r="Q874" s="17">
        <v>0.29329393982773899</v>
      </c>
      <c r="R874" s="17">
        <v>0</v>
      </c>
      <c r="S874" s="17">
        <v>0</v>
      </c>
      <c r="T874" s="17">
        <v>0</v>
      </c>
      <c r="U874" s="17">
        <v>0</v>
      </c>
      <c r="V874" s="17">
        <v>8.5025217175746695E-2</v>
      </c>
      <c r="W874" s="17">
        <v>0.20025017470079701</v>
      </c>
      <c r="X874" s="17">
        <v>0</v>
      </c>
      <c r="Y874" s="17">
        <v>0</v>
      </c>
      <c r="Z874" s="17">
        <v>3.2708852908106198E-3</v>
      </c>
      <c r="AA874" s="17">
        <v>0</v>
      </c>
      <c r="AB874" s="17">
        <v>0</v>
      </c>
      <c r="AC874" s="17">
        <v>0</v>
      </c>
      <c r="AE874">
        <f t="array" ref="AE874">EXP(SUMPRODUCT(--B874:AC874,TRANSPOSE('Cost regression results'!$H$3:$H$30)))</f>
        <v>2603.4822310679774</v>
      </c>
    </row>
    <row r="875" spans="1:31" x14ac:dyDescent="0.3">
      <c r="A875">
        <v>874</v>
      </c>
      <c r="B875" s="17">
        <v>7.8193743170793004</v>
      </c>
      <c r="C875" s="17">
        <v>0</v>
      </c>
      <c r="D875" s="17">
        <v>0</v>
      </c>
      <c r="E875" s="17">
        <v>0.33453343784915102</v>
      </c>
      <c r="F875" s="17">
        <v>0.291835605602631</v>
      </c>
      <c r="G875" s="17">
        <v>1.37618016396609</v>
      </c>
      <c r="H875" s="17">
        <v>0.22457206461423301</v>
      </c>
      <c r="I875" s="17">
        <v>-0.224295349379729</v>
      </c>
      <c r="J875" s="17">
        <v>0.75466445230312096</v>
      </c>
      <c r="K875" s="17">
        <v>0.30460414544348302</v>
      </c>
      <c r="L875" s="17">
        <v>0.394603867918492</v>
      </c>
      <c r="M875" s="17">
        <v>0</v>
      </c>
      <c r="N875" s="17">
        <v>0</v>
      </c>
      <c r="O875" s="17">
        <v>0</v>
      </c>
      <c r="P875" s="17">
        <v>0.24482219280713199</v>
      </c>
      <c r="Q875" s="17">
        <v>0.232086065104815</v>
      </c>
      <c r="R875" s="17">
        <v>0</v>
      </c>
      <c r="S875" s="17">
        <v>0</v>
      </c>
      <c r="T875" s="17">
        <v>0</v>
      </c>
      <c r="U875" s="17">
        <v>0</v>
      </c>
      <c r="V875" s="17">
        <v>9.2387213150309302E-2</v>
      </c>
      <c r="W875" s="17">
        <v>0.21967401311604901</v>
      </c>
      <c r="X875" s="17">
        <v>0</v>
      </c>
      <c r="Y875" s="17">
        <v>0</v>
      </c>
      <c r="Z875" s="17">
        <v>8.7742864213714005E-3</v>
      </c>
      <c r="AA875" s="17">
        <v>0</v>
      </c>
      <c r="AB875" s="17">
        <v>0</v>
      </c>
      <c r="AC875" s="17">
        <v>0</v>
      </c>
      <c r="AE875">
        <f t="array" ref="AE875">EXP(SUMPRODUCT(--B875:AC875,TRANSPOSE('Cost regression results'!$H$3:$H$30)))</f>
        <v>2473.1114088420245</v>
      </c>
    </row>
    <row r="876" spans="1:31" x14ac:dyDescent="0.3">
      <c r="A876">
        <v>875</v>
      </c>
      <c r="B876" s="17">
        <v>7.8422692165432499</v>
      </c>
      <c r="C876" s="17">
        <v>0</v>
      </c>
      <c r="D876" s="17">
        <v>0</v>
      </c>
      <c r="E876" s="17">
        <v>0.39706962488644398</v>
      </c>
      <c r="F876" s="17">
        <v>0.498748204290765</v>
      </c>
      <c r="G876" s="17">
        <v>1.4401476499794199</v>
      </c>
      <c r="H876" s="17">
        <v>0.26678342941445299</v>
      </c>
      <c r="I876" s="17">
        <v>-0.45685381447349499</v>
      </c>
      <c r="J876" s="17">
        <v>0.73739816011469295</v>
      </c>
      <c r="K876" s="17">
        <v>0.345362658629774</v>
      </c>
      <c r="L876" s="17">
        <v>0.32851929191215901</v>
      </c>
      <c r="M876" s="17">
        <v>0</v>
      </c>
      <c r="N876" s="17">
        <v>0</v>
      </c>
      <c r="O876" s="17">
        <v>0</v>
      </c>
      <c r="P876" s="17">
        <v>0.34884801421907202</v>
      </c>
      <c r="Q876" s="17">
        <v>0.247196283206843</v>
      </c>
      <c r="R876" s="17">
        <v>0</v>
      </c>
      <c r="S876" s="17">
        <v>0</v>
      </c>
      <c r="T876" s="17">
        <v>0</v>
      </c>
      <c r="U876" s="17">
        <v>0</v>
      </c>
      <c r="V876" s="17">
        <v>0.10096279466338499</v>
      </c>
      <c r="W876" s="17">
        <v>0.12659625426017099</v>
      </c>
      <c r="X876" s="17">
        <v>0</v>
      </c>
      <c r="Y876" s="17">
        <v>0</v>
      </c>
      <c r="Z876" s="17">
        <v>7.9921125083769196E-3</v>
      </c>
      <c r="AA876" s="17">
        <v>0</v>
      </c>
      <c r="AB876" s="17">
        <v>0</v>
      </c>
      <c r="AC876" s="17">
        <v>0</v>
      </c>
      <c r="AE876">
        <f t="array" ref="AE876">EXP(SUMPRODUCT(--B876:AC876,TRANSPOSE('Cost regression results'!$H$3:$H$30)))</f>
        <v>2531.7720151177023</v>
      </c>
    </row>
    <row r="877" spans="1:31" x14ac:dyDescent="0.3">
      <c r="A877">
        <v>876</v>
      </c>
      <c r="B877" s="17">
        <v>7.8232508757198502</v>
      </c>
      <c r="C877" s="17">
        <v>0</v>
      </c>
      <c r="D877" s="17">
        <v>0</v>
      </c>
      <c r="E877" s="17">
        <v>0.37353762909164101</v>
      </c>
      <c r="F877" s="17">
        <v>0.26952538367686402</v>
      </c>
      <c r="G877" s="17">
        <v>1.45625777130062</v>
      </c>
      <c r="H877" s="17">
        <v>0.23241414771697499</v>
      </c>
      <c r="I877" s="17">
        <v>-0.146050358375404</v>
      </c>
      <c r="J877" s="17">
        <v>0.66397587260616497</v>
      </c>
      <c r="K877" s="17">
        <v>0.36226791431931299</v>
      </c>
      <c r="L877" s="17">
        <v>0.3885849703141</v>
      </c>
      <c r="M877" s="17">
        <v>0</v>
      </c>
      <c r="N877" s="17">
        <v>0</v>
      </c>
      <c r="O877" s="17">
        <v>0</v>
      </c>
      <c r="P877" s="17">
        <v>0.48693746486095202</v>
      </c>
      <c r="Q877" s="17">
        <v>0.25740824370158599</v>
      </c>
      <c r="R877" s="17">
        <v>0</v>
      </c>
      <c r="S877" s="17">
        <v>0</v>
      </c>
      <c r="T877" s="17">
        <v>0</v>
      </c>
      <c r="U877" s="17">
        <v>0</v>
      </c>
      <c r="V877" s="17">
        <v>7.0915287135513094E-2</v>
      </c>
      <c r="W877" s="17">
        <v>0.22896565268949101</v>
      </c>
      <c r="X877" s="17">
        <v>0</v>
      </c>
      <c r="Y877" s="17">
        <v>0</v>
      </c>
      <c r="Z877" s="17">
        <v>7.3949337541938101E-3</v>
      </c>
      <c r="AA877" s="17">
        <v>0</v>
      </c>
      <c r="AB877" s="17">
        <v>0</v>
      </c>
      <c r="AC877" s="17">
        <v>0</v>
      </c>
      <c r="AE877">
        <f t="array" ref="AE877">EXP(SUMPRODUCT(--B877:AC877,TRANSPOSE('Cost regression results'!$H$3:$H$30)))</f>
        <v>2485.1155143342839</v>
      </c>
    </row>
    <row r="878" spans="1:31" x14ac:dyDescent="0.3">
      <c r="A878">
        <v>877</v>
      </c>
      <c r="B878" s="17">
        <v>7.8043577132702397</v>
      </c>
      <c r="C878" s="17">
        <v>0</v>
      </c>
      <c r="D878" s="17">
        <v>0</v>
      </c>
      <c r="E878" s="17">
        <v>0.31907234365354498</v>
      </c>
      <c r="F878" s="17">
        <v>0.341586295165478</v>
      </c>
      <c r="G878" s="17">
        <v>1.3690199162527701</v>
      </c>
      <c r="H878" s="17">
        <v>0.25544275702554697</v>
      </c>
      <c r="I878" s="17">
        <v>-0.18005295215710501</v>
      </c>
      <c r="J878" s="17">
        <v>0.70906409657146996</v>
      </c>
      <c r="K878" s="17">
        <v>0.30461709086000299</v>
      </c>
      <c r="L878" s="17">
        <v>0.38009371398649</v>
      </c>
      <c r="M878" s="17">
        <v>0</v>
      </c>
      <c r="N878" s="17">
        <v>0</v>
      </c>
      <c r="O878" s="17">
        <v>0</v>
      </c>
      <c r="P878" s="17">
        <v>0.38568737367114198</v>
      </c>
      <c r="Q878" s="17">
        <v>0.27378270925874498</v>
      </c>
      <c r="R878" s="17">
        <v>0</v>
      </c>
      <c r="S878" s="17">
        <v>0</v>
      </c>
      <c r="T878" s="17">
        <v>0</v>
      </c>
      <c r="U878" s="17">
        <v>0</v>
      </c>
      <c r="V878" s="17">
        <v>0.123711018182167</v>
      </c>
      <c r="W878" s="17">
        <v>0.20563043381674501</v>
      </c>
      <c r="X878" s="17">
        <v>0</v>
      </c>
      <c r="Y878" s="17">
        <v>0</v>
      </c>
      <c r="Z878" s="17">
        <v>7.8011759704508399E-3</v>
      </c>
      <c r="AA878" s="17">
        <v>0</v>
      </c>
      <c r="AB878" s="17">
        <v>0</v>
      </c>
      <c r="AC878" s="17">
        <v>0</v>
      </c>
      <c r="AE878">
        <f t="array" ref="AE878">EXP(SUMPRODUCT(--B878:AC878,TRANSPOSE('Cost regression results'!$H$3:$H$30)))</f>
        <v>2437.9112097780649</v>
      </c>
    </row>
    <row r="879" spans="1:31" x14ac:dyDescent="0.3">
      <c r="A879">
        <v>878</v>
      </c>
      <c r="B879" s="17">
        <v>7.8465558276911098</v>
      </c>
      <c r="C879" s="17">
        <v>0</v>
      </c>
      <c r="D879" s="17">
        <v>0</v>
      </c>
      <c r="E879" s="17">
        <v>0.35638347955244298</v>
      </c>
      <c r="F879" s="17">
        <v>0.338749036583679</v>
      </c>
      <c r="G879" s="17">
        <v>1.2823184082576</v>
      </c>
      <c r="H879" s="17">
        <v>0.20323100842467701</v>
      </c>
      <c r="I879" s="17">
        <v>-0.160942754117371</v>
      </c>
      <c r="J879" s="17">
        <v>0.67759025814814999</v>
      </c>
      <c r="K879" s="17">
        <v>0.20858157381862899</v>
      </c>
      <c r="L879" s="17">
        <v>0.31217982102403102</v>
      </c>
      <c r="M879" s="17">
        <v>0</v>
      </c>
      <c r="N879" s="17">
        <v>0</v>
      </c>
      <c r="O879" s="17">
        <v>0</v>
      </c>
      <c r="P879" s="17">
        <v>0.36983945097882098</v>
      </c>
      <c r="Q879" s="17">
        <v>0.21529430467492999</v>
      </c>
      <c r="R879" s="17">
        <v>0</v>
      </c>
      <c r="S879" s="17">
        <v>0</v>
      </c>
      <c r="T879" s="17">
        <v>0</v>
      </c>
      <c r="U879" s="17">
        <v>0</v>
      </c>
      <c r="V879" s="17">
        <v>9.2861627602898594E-2</v>
      </c>
      <c r="W879" s="17">
        <v>0.29359640138621901</v>
      </c>
      <c r="X879" s="17">
        <v>0</v>
      </c>
      <c r="Y879" s="17">
        <v>0</v>
      </c>
      <c r="Z879" s="17">
        <v>3.1866038845378098E-3</v>
      </c>
      <c r="AA879" s="17">
        <v>0</v>
      </c>
      <c r="AB879" s="17">
        <v>0</v>
      </c>
      <c r="AC879" s="17">
        <v>0</v>
      </c>
      <c r="AE879">
        <f t="array" ref="AE879">EXP(SUMPRODUCT(--B879:AC879,TRANSPOSE('Cost regression results'!$H$3:$H$30)))</f>
        <v>2551.2155350084472</v>
      </c>
    </row>
    <row r="880" spans="1:31" x14ac:dyDescent="0.3">
      <c r="A880">
        <v>879</v>
      </c>
      <c r="B880" s="17">
        <v>7.8543697720041896</v>
      </c>
      <c r="C880" s="17">
        <v>0</v>
      </c>
      <c r="D880" s="17">
        <v>0</v>
      </c>
      <c r="E880" s="17">
        <v>0.23894572891221499</v>
      </c>
      <c r="F880" s="17">
        <v>0.34865965263544002</v>
      </c>
      <c r="G880" s="17">
        <v>1.3679587679459899</v>
      </c>
      <c r="H880" s="17">
        <v>0.25715198211958001</v>
      </c>
      <c r="I880" s="17">
        <v>-0.241911417119622</v>
      </c>
      <c r="J880" s="17">
        <v>0.71645554560605096</v>
      </c>
      <c r="K880" s="17">
        <v>0.41175287519454701</v>
      </c>
      <c r="L880" s="17">
        <v>0.28545519989523399</v>
      </c>
      <c r="M880" s="17">
        <v>0</v>
      </c>
      <c r="N880" s="17">
        <v>0</v>
      </c>
      <c r="O880" s="17">
        <v>0</v>
      </c>
      <c r="P880" s="17">
        <v>0.58040014294503794</v>
      </c>
      <c r="Q880" s="17">
        <v>0.296649935785611</v>
      </c>
      <c r="R880" s="17">
        <v>0</v>
      </c>
      <c r="S880" s="17">
        <v>0</v>
      </c>
      <c r="T880" s="17">
        <v>0</v>
      </c>
      <c r="U880" s="17">
        <v>0</v>
      </c>
      <c r="V880" s="17">
        <v>6.5502721673346601E-2</v>
      </c>
      <c r="W880" s="17">
        <v>0.24188667497547001</v>
      </c>
      <c r="X880" s="17">
        <v>0</v>
      </c>
      <c r="Y880" s="17">
        <v>0</v>
      </c>
      <c r="Z880" s="17">
        <v>5.4872809873074101E-3</v>
      </c>
      <c r="AA880" s="17">
        <v>0</v>
      </c>
      <c r="AB880" s="17">
        <v>0</v>
      </c>
      <c r="AC880" s="17">
        <v>0</v>
      </c>
      <c r="AE880">
        <f t="array" ref="AE880">EXP(SUMPRODUCT(--B880:AC880,TRANSPOSE('Cost regression results'!$H$3:$H$30)))</f>
        <v>2567.0911158494882</v>
      </c>
    </row>
    <row r="881" spans="1:31" x14ac:dyDescent="0.3">
      <c r="A881">
        <v>880</v>
      </c>
      <c r="B881" s="17">
        <v>7.8546907920913904</v>
      </c>
      <c r="C881" s="17">
        <v>0</v>
      </c>
      <c r="D881" s="17">
        <v>0</v>
      </c>
      <c r="E881" s="17">
        <v>0.37155096067402998</v>
      </c>
      <c r="F881" s="17">
        <v>0.34829223492077499</v>
      </c>
      <c r="G881" s="17">
        <v>1.4725964061646299</v>
      </c>
      <c r="H881" s="17">
        <v>0.27451688049131501</v>
      </c>
      <c r="I881" s="17">
        <v>-0.31403543549609197</v>
      </c>
      <c r="J881" s="17">
        <v>0.72005372371340104</v>
      </c>
      <c r="K881" s="17">
        <v>0.423002857487562</v>
      </c>
      <c r="L881" s="17">
        <v>0.27665072287339298</v>
      </c>
      <c r="M881" s="17">
        <v>0</v>
      </c>
      <c r="N881" s="17">
        <v>0</v>
      </c>
      <c r="O881" s="17">
        <v>0</v>
      </c>
      <c r="P881" s="17">
        <v>0.21570072215785699</v>
      </c>
      <c r="Q881" s="17">
        <v>0.257462201001464</v>
      </c>
      <c r="R881" s="17">
        <v>0</v>
      </c>
      <c r="S881" s="17">
        <v>0</v>
      </c>
      <c r="T881" s="17">
        <v>0</v>
      </c>
      <c r="U881" s="17">
        <v>0</v>
      </c>
      <c r="V881" s="17">
        <v>9.4073322162103595E-2</v>
      </c>
      <c r="W881" s="17">
        <v>0.24907684561325399</v>
      </c>
      <c r="X881" s="17">
        <v>0</v>
      </c>
      <c r="Y881" s="17">
        <v>0</v>
      </c>
      <c r="Z881" s="17">
        <v>6.3073484410330104E-3</v>
      </c>
      <c r="AA881" s="17">
        <v>0</v>
      </c>
      <c r="AB881" s="17">
        <v>0</v>
      </c>
      <c r="AC881" s="17">
        <v>0</v>
      </c>
      <c r="AE881">
        <f t="array" ref="AE881">EXP(SUMPRODUCT(--B881:AC881,TRANSPOSE('Cost regression results'!$H$3:$H$30)))</f>
        <v>2566.44165432011</v>
      </c>
    </row>
    <row r="882" spans="1:31" x14ac:dyDescent="0.3">
      <c r="A882">
        <v>881</v>
      </c>
      <c r="B882" s="17">
        <v>7.8078709530765504</v>
      </c>
      <c r="C882" s="17">
        <v>0</v>
      </c>
      <c r="D882" s="17">
        <v>0</v>
      </c>
      <c r="E882" s="17">
        <v>0.44524966150633999</v>
      </c>
      <c r="F882" s="17">
        <v>0.37471932731003399</v>
      </c>
      <c r="G882" s="17">
        <v>1.3336640252807099</v>
      </c>
      <c r="H882" s="17">
        <v>0.26275302427302299</v>
      </c>
      <c r="I882" s="17">
        <v>-0.26830977930129901</v>
      </c>
      <c r="J882" s="17">
        <v>0.73763618344734305</v>
      </c>
      <c r="K882" s="17">
        <v>0.350053993838498</v>
      </c>
      <c r="L882" s="17">
        <v>0.36215350368500798</v>
      </c>
      <c r="M882" s="17">
        <v>0</v>
      </c>
      <c r="N882" s="17">
        <v>0</v>
      </c>
      <c r="O882" s="17">
        <v>0</v>
      </c>
      <c r="P882" s="17">
        <v>0.163035355831742</v>
      </c>
      <c r="Q882" s="17">
        <v>0.19920802640924801</v>
      </c>
      <c r="R882" s="17">
        <v>0</v>
      </c>
      <c r="S882" s="17">
        <v>0</v>
      </c>
      <c r="T882" s="17">
        <v>0</v>
      </c>
      <c r="U882" s="17">
        <v>0</v>
      </c>
      <c r="V882" s="17">
        <v>0.10129066348555101</v>
      </c>
      <c r="W882" s="17">
        <v>0.28424117471987298</v>
      </c>
      <c r="X882" s="17">
        <v>0</v>
      </c>
      <c r="Y882" s="17">
        <v>0</v>
      </c>
      <c r="Z882" s="17">
        <v>8.1090646814589197E-3</v>
      </c>
      <c r="AA882" s="17">
        <v>0</v>
      </c>
      <c r="AB882" s="17">
        <v>0</v>
      </c>
      <c r="AC882" s="17">
        <v>0</v>
      </c>
      <c r="AE882">
        <f t="array" ref="AE882">EXP(SUMPRODUCT(--B882:AC882,TRANSPOSE('Cost regression results'!$H$3:$H$30)))</f>
        <v>2445.9640234017788</v>
      </c>
    </row>
    <row r="883" spans="1:31" x14ac:dyDescent="0.3">
      <c r="A883">
        <v>882</v>
      </c>
      <c r="B883" s="17">
        <v>7.8554261163976902</v>
      </c>
      <c r="C883" s="17">
        <v>0</v>
      </c>
      <c r="D883" s="17">
        <v>0</v>
      </c>
      <c r="E883" s="17">
        <v>0.28147963038999702</v>
      </c>
      <c r="F883" s="17">
        <v>0.29204243541862401</v>
      </c>
      <c r="G883" s="17">
        <v>1.3386965816282199</v>
      </c>
      <c r="H883" s="17">
        <v>0.30387876859901902</v>
      </c>
      <c r="I883" s="17">
        <v>-0.21439613146685499</v>
      </c>
      <c r="J883" s="17">
        <v>0.69796668279947105</v>
      </c>
      <c r="K883" s="17">
        <v>0.49822898213377897</v>
      </c>
      <c r="L883" s="17">
        <v>0.23399505900147299</v>
      </c>
      <c r="M883" s="17">
        <v>0</v>
      </c>
      <c r="N883" s="17">
        <v>0</v>
      </c>
      <c r="O883" s="17">
        <v>0</v>
      </c>
      <c r="P883" s="17">
        <v>0.43036326045291301</v>
      </c>
      <c r="Q883" s="17">
        <v>0.177848297421077</v>
      </c>
      <c r="R883" s="17">
        <v>0</v>
      </c>
      <c r="S883" s="17">
        <v>0</v>
      </c>
      <c r="T883" s="17">
        <v>0</v>
      </c>
      <c r="U883" s="17">
        <v>0</v>
      </c>
      <c r="V883" s="17">
        <v>8.9772750184711203E-2</v>
      </c>
      <c r="W883" s="17">
        <v>0.21636518837055099</v>
      </c>
      <c r="X883" s="17">
        <v>0</v>
      </c>
      <c r="Y883" s="17">
        <v>0</v>
      </c>
      <c r="Z883" s="17">
        <v>5.9673468714856199E-3</v>
      </c>
      <c r="AA883" s="17">
        <v>0</v>
      </c>
      <c r="AB883" s="17">
        <v>0</v>
      </c>
      <c r="AC883" s="17">
        <v>0</v>
      </c>
      <c r="AE883">
        <f t="array" ref="AE883">EXP(SUMPRODUCT(--B883:AC883,TRANSPOSE('Cost regression results'!$H$3:$H$30)))</f>
        <v>2568.9408532522689</v>
      </c>
    </row>
    <row r="884" spans="1:31" x14ac:dyDescent="0.3">
      <c r="A884">
        <v>883</v>
      </c>
      <c r="B884" s="17">
        <v>7.80632246709024</v>
      </c>
      <c r="C884" s="17">
        <v>0</v>
      </c>
      <c r="D884" s="17">
        <v>0</v>
      </c>
      <c r="E884" s="17">
        <v>0.34437996724098802</v>
      </c>
      <c r="F884" s="17">
        <v>0.37568026620798001</v>
      </c>
      <c r="G884" s="17">
        <v>1.5161449880408699</v>
      </c>
      <c r="H884" s="17">
        <v>0.25519419805784199</v>
      </c>
      <c r="I884" s="17">
        <v>-0.32691642551744798</v>
      </c>
      <c r="J884" s="17">
        <v>0.73740622870379302</v>
      </c>
      <c r="K884" s="17">
        <v>0.382456438430398</v>
      </c>
      <c r="L884" s="17">
        <v>0.36979102043484602</v>
      </c>
      <c r="M884" s="17">
        <v>0</v>
      </c>
      <c r="N884" s="17">
        <v>0</v>
      </c>
      <c r="O884" s="17">
        <v>0</v>
      </c>
      <c r="P884" s="17">
        <v>0.21393807046907101</v>
      </c>
      <c r="Q884" s="17">
        <v>0.24431378545951599</v>
      </c>
      <c r="R884" s="17">
        <v>0</v>
      </c>
      <c r="S884" s="17">
        <v>0</v>
      </c>
      <c r="T884" s="17">
        <v>0</v>
      </c>
      <c r="U884" s="17">
        <v>0</v>
      </c>
      <c r="V884" s="17">
        <v>0.13339567385699799</v>
      </c>
      <c r="W884" s="17">
        <v>0.208022055745233</v>
      </c>
      <c r="X884" s="17">
        <v>0</v>
      </c>
      <c r="Y884" s="17">
        <v>0</v>
      </c>
      <c r="Z884" s="17">
        <v>7.2838873894674602E-3</v>
      </c>
      <c r="AA884" s="17">
        <v>0</v>
      </c>
      <c r="AB884" s="17">
        <v>0</v>
      </c>
      <c r="AC884" s="17">
        <v>0</v>
      </c>
      <c r="AE884">
        <f t="array" ref="AE884">EXP(SUMPRODUCT(--B884:AC884,TRANSPOSE('Cost regression results'!$H$3:$H$30)))</f>
        <v>2443.5904825435268</v>
      </c>
    </row>
    <row r="885" spans="1:31" x14ac:dyDescent="0.3">
      <c r="A885">
        <v>884</v>
      </c>
      <c r="B885" s="17">
        <v>7.8706208811576399</v>
      </c>
      <c r="C885" s="17">
        <v>0</v>
      </c>
      <c r="D885" s="17">
        <v>0</v>
      </c>
      <c r="E885" s="17">
        <v>0.35907381672990102</v>
      </c>
      <c r="F885" s="17">
        <v>0.30779883163098198</v>
      </c>
      <c r="G885" s="17">
        <v>1.41731984682065</v>
      </c>
      <c r="H885" s="17">
        <v>0.22199860814780301</v>
      </c>
      <c r="I885" s="17">
        <v>-0.19789735776287101</v>
      </c>
      <c r="J885" s="17">
        <v>0.710277121651127</v>
      </c>
      <c r="K885" s="17">
        <v>0.41475243370293602</v>
      </c>
      <c r="L885" s="17">
        <v>0.29959020744640302</v>
      </c>
      <c r="M885" s="17">
        <v>0</v>
      </c>
      <c r="N885" s="17">
        <v>0</v>
      </c>
      <c r="O885" s="17">
        <v>0</v>
      </c>
      <c r="P885" s="17">
        <v>0.377484952279454</v>
      </c>
      <c r="Q885" s="17">
        <v>0.20330499050777101</v>
      </c>
      <c r="R885" s="17">
        <v>0</v>
      </c>
      <c r="S885" s="17">
        <v>0</v>
      </c>
      <c r="T885" s="17">
        <v>0</v>
      </c>
      <c r="U885" s="17">
        <v>0</v>
      </c>
      <c r="V885" s="17">
        <v>8.3529173079981894E-2</v>
      </c>
      <c r="W885" s="17">
        <v>0.20592283221436</v>
      </c>
      <c r="X885" s="17">
        <v>0</v>
      </c>
      <c r="Y885" s="17">
        <v>0</v>
      </c>
      <c r="Z885" s="17">
        <v>8.3276916600066708E-3</v>
      </c>
      <c r="AA885" s="17">
        <v>0</v>
      </c>
      <c r="AB885" s="17">
        <v>0</v>
      </c>
      <c r="AC885" s="17">
        <v>0</v>
      </c>
      <c r="AE885">
        <f t="array" ref="AE885">EXP(SUMPRODUCT(--B885:AC885,TRANSPOSE('Cost regression results'!$H$3:$H$30)))</f>
        <v>2603.9674337129672</v>
      </c>
    </row>
    <row r="886" spans="1:31" x14ac:dyDescent="0.3">
      <c r="A886">
        <v>885</v>
      </c>
      <c r="B886" s="17">
        <v>7.8711135271783199</v>
      </c>
      <c r="C886" s="17">
        <v>0</v>
      </c>
      <c r="D886" s="17">
        <v>0</v>
      </c>
      <c r="E886" s="17">
        <v>0.369338770292862</v>
      </c>
      <c r="F886" s="17">
        <v>0.30642730882213698</v>
      </c>
      <c r="G886" s="17">
        <v>1.37707337018945</v>
      </c>
      <c r="H886" s="17">
        <v>0.15042541796532699</v>
      </c>
      <c r="I886" s="17">
        <v>-0.174304881141815</v>
      </c>
      <c r="J886" s="17">
        <v>0.71469242501265995</v>
      </c>
      <c r="K886" s="17">
        <v>0.34071054232341602</v>
      </c>
      <c r="L886" s="17">
        <v>0.34068106827641997</v>
      </c>
      <c r="M886" s="17">
        <v>0</v>
      </c>
      <c r="N886" s="17">
        <v>0</v>
      </c>
      <c r="O886" s="17">
        <v>0</v>
      </c>
      <c r="P886" s="17">
        <v>0.31415057604352598</v>
      </c>
      <c r="Q886" s="17">
        <v>0.24049022776370299</v>
      </c>
      <c r="R886" s="17">
        <v>0</v>
      </c>
      <c r="S886" s="17">
        <v>0</v>
      </c>
      <c r="T886" s="17">
        <v>0</v>
      </c>
      <c r="U886" s="17">
        <v>0</v>
      </c>
      <c r="V886" s="17">
        <v>4.3731640352341103E-2</v>
      </c>
      <c r="W886" s="17">
        <v>0.237353566683702</v>
      </c>
      <c r="X886" s="17">
        <v>0</v>
      </c>
      <c r="Y886" s="17">
        <v>0</v>
      </c>
      <c r="Z886" s="17">
        <v>3.9379642398037901E-3</v>
      </c>
      <c r="AA886" s="17">
        <v>0</v>
      </c>
      <c r="AB886" s="17">
        <v>0</v>
      </c>
      <c r="AC886" s="17">
        <v>0</v>
      </c>
      <c r="AE886">
        <f t="array" ref="AE886">EXP(SUMPRODUCT(--B886:AC886,TRANSPOSE('Cost regression results'!$H$3:$H$30)))</f>
        <v>2613.2683340974995</v>
      </c>
    </row>
    <row r="887" spans="1:31" x14ac:dyDescent="0.3">
      <c r="A887">
        <v>886</v>
      </c>
      <c r="B887" s="17">
        <v>7.81413798558828</v>
      </c>
      <c r="C887" s="17">
        <v>0</v>
      </c>
      <c r="D887" s="17">
        <v>0</v>
      </c>
      <c r="E887" s="17">
        <v>0.38345474672744301</v>
      </c>
      <c r="F887" s="17">
        <v>0.33469515985793202</v>
      </c>
      <c r="G887" s="17">
        <v>1.4219700306185299</v>
      </c>
      <c r="H887" s="17">
        <v>0.233936981829235</v>
      </c>
      <c r="I887" s="17">
        <v>-0.18127276114903601</v>
      </c>
      <c r="J887" s="17">
        <v>0.77475742399567005</v>
      </c>
      <c r="K887" s="17">
        <v>0.39440049520022702</v>
      </c>
      <c r="L887" s="17">
        <v>0.38806896769659899</v>
      </c>
      <c r="M887" s="17">
        <v>0</v>
      </c>
      <c r="N887" s="17">
        <v>0</v>
      </c>
      <c r="O887" s="17">
        <v>0</v>
      </c>
      <c r="P887" s="17">
        <v>0.26931228638284099</v>
      </c>
      <c r="Q887" s="17">
        <v>0.28548011199689699</v>
      </c>
      <c r="R887" s="17">
        <v>0</v>
      </c>
      <c r="S887" s="17">
        <v>0</v>
      </c>
      <c r="T887" s="17">
        <v>0</v>
      </c>
      <c r="U887" s="17">
        <v>0</v>
      </c>
      <c r="V887" s="17">
        <v>9.5213927716357102E-2</v>
      </c>
      <c r="W887" s="17">
        <v>0.10928000027317999</v>
      </c>
      <c r="X887" s="17">
        <v>0</v>
      </c>
      <c r="Y887" s="17">
        <v>0</v>
      </c>
      <c r="Z887" s="17">
        <v>6.6065697322081297E-3</v>
      </c>
      <c r="AA887" s="17">
        <v>0</v>
      </c>
      <c r="AB887" s="17">
        <v>0</v>
      </c>
      <c r="AC887" s="17">
        <v>0</v>
      </c>
      <c r="AE887">
        <f t="array" ref="AE887">EXP(SUMPRODUCT(--B887:AC887,TRANSPOSE('Cost regression results'!$H$3:$H$30)))</f>
        <v>2463.9311620310032</v>
      </c>
    </row>
    <row r="888" spans="1:31" x14ac:dyDescent="0.3">
      <c r="A888">
        <v>887</v>
      </c>
      <c r="B888" s="17">
        <v>7.8113084349328004</v>
      </c>
      <c r="C888" s="17">
        <v>0</v>
      </c>
      <c r="D888" s="17">
        <v>0</v>
      </c>
      <c r="E888" s="17">
        <v>0.34619047656966201</v>
      </c>
      <c r="F888" s="17">
        <v>0.34100686690059001</v>
      </c>
      <c r="G888" s="17">
        <v>1.33276904777224</v>
      </c>
      <c r="H888" s="17">
        <v>0.29138860124345201</v>
      </c>
      <c r="I888" s="17">
        <v>-0.19268999110844301</v>
      </c>
      <c r="J888" s="17">
        <v>0.71775324537743901</v>
      </c>
      <c r="K888" s="17">
        <v>0.44581625504751998</v>
      </c>
      <c r="L888" s="17">
        <v>0.35055992469989999</v>
      </c>
      <c r="M888" s="17">
        <v>0</v>
      </c>
      <c r="N888" s="17">
        <v>0</v>
      </c>
      <c r="O888" s="17">
        <v>0</v>
      </c>
      <c r="P888" s="17">
        <v>0.22428719126810301</v>
      </c>
      <c r="Q888" s="17">
        <v>0.196715676186383</v>
      </c>
      <c r="R888" s="17">
        <v>0</v>
      </c>
      <c r="S888" s="17">
        <v>0</v>
      </c>
      <c r="T888" s="17">
        <v>0</v>
      </c>
      <c r="U888" s="17">
        <v>0</v>
      </c>
      <c r="V888" s="17">
        <v>8.3545631493265701E-2</v>
      </c>
      <c r="W888" s="17">
        <v>0.22367872220567001</v>
      </c>
      <c r="X888" s="17">
        <v>0</v>
      </c>
      <c r="Y888" s="17">
        <v>0</v>
      </c>
      <c r="Z888" s="17">
        <v>6.2590551236872804E-3</v>
      </c>
      <c r="AA888" s="17">
        <v>0</v>
      </c>
      <c r="AB888" s="17">
        <v>0</v>
      </c>
      <c r="AC888" s="17">
        <v>0</v>
      </c>
      <c r="AE888">
        <f t="array" ref="AE888">EXP(SUMPRODUCT(--B888:AC888,TRANSPOSE('Cost regression results'!$H$3:$H$30)))</f>
        <v>2457.5669538404873</v>
      </c>
    </row>
    <row r="889" spans="1:31" x14ac:dyDescent="0.3">
      <c r="A889">
        <v>888</v>
      </c>
      <c r="B889" s="17">
        <v>7.80144770441294</v>
      </c>
      <c r="C889" s="17">
        <v>0</v>
      </c>
      <c r="D889" s="17">
        <v>0</v>
      </c>
      <c r="E889" s="17">
        <v>0.349374165842399</v>
      </c>
      <c r="F889" s="17">
        <v>0.392423946287554</v>
      </c>
      <c r="G889" s="17">
        <v>1.3213560181633099</v>
      </c>
      <c r="H889" s="17">
        <v>0.24609058580839799</v>
      </c>
      <c r="I889" s="17">
        <v>-0.24102140595831201</v>
      </c>
      <c r="J889" s="17">
        <v>0.74944458730222896</v>
      </c>
      <c r="K889" s="17">
        <v>0.41670228123462599</v>
      </c>
      <c r="L889" s="17">
        <v>0.30461849028802701</v>
      </c>
      <c r="M889" s="17">
        <v>0</v>
      </c>
      <c r="N889" s="17">
        <v>0</v>
      </c>
      <c r="O889" s="17">
        <v>0</v>
      </c>
      <c r="P889" s="17">
        <v>0.25876486586471997</v>
      </c>
      <c r="Q889" s="17">
        <v>0.225910817898448</v>
      </c>
      <c r="R889" s="17">
        <v>0</v>
      </c>
      <c r="S889" s="17">
        <v>0</v>
      </c>
      <c r="T889" s="17">
        <v>0</v>
      </c>
      <c r="U889" s="17">
        <v>0</v>
      </c>
      <c r="V889" s="17">
        <v>0.12600165772664601</v>
      </c>
      <c r="W889" s="17">
        <v>0.28571458240185399</v>
      </c>
      <c r="X889" s="17">
        <v>0</v>
      </c>
      <c r="Y889" s="17">
        <v>0</v>
      </c>
      <c r="Z889" s="17">
        <v>5.4071549708237902E-3</v>
      </c>
      <c r="AA889" s="17">
        <v>0</v>
      </c>
      <c r="AB889" s="17">
        <v>0</v>
      </c>
      <c r="AC889" s="17">
        <v>0</v>
      </c>
      <c r="AE889">
        <f t="array" ref="AE889">EXP(SUMPRODUCT(--B889:AC889,TRANSPOSE('Cost regression results'!$H$3:$H$30)))</f>
        <v>2434.9042099987805</v>
      </c>
    </row>
    <row r="890" spans="1:31" x14ac:dyDescent="0.3">
      <c r="A890">
        <v>889</v>
      </c>
      <c r="B890" s="17">
        <v>7.8039724410208704</v>
      </c>
      <c r="C890" s="17">
        <v>0</v>
      </c>
      <c r="D890" s="17">
        <v>0</v>
      </c>
      <c r="E890" s="17">
        <v>0.36146450461714502</v>
      </c>
      <c r="F890" s="17">
        <v>0.34900007040101499</v>
      </c>
      <c r="G890" s="17">
        <v>1.305874257832</v>
      </c>
      <c r="H890" s="17">
        <v>0.22981017055619599</v>
      </c>
      <c r="I890" s="17">
        <v>-0.192603521278331</v>
      </c>
      <c r="J890" s="17">
        <v>0.69458011150931098</v>
      </c>
      <c r="K890" s="17">
        <v>0.27256213690201098</v>
      </c>
      <c r="L890" s="17">
        <v>0.27818989524570598</v>
      </c>
      <c r="M890" s="17">
        <v>0</v>
      </c>
      <c r="N890" s="17">
        <v>0</v>
      </c>
      <c r="O890" s="17">
        <v>0</v>
      </c>
      <c r="P890" s="17">
        <v>0.33213935250314802</v>
      </c>
      <c r="Q890" s="17">
        <v>0.237193517774205</v>
      </c>
      <c r="R890" s="17">
        <v>0</v>
      </c>
      <c r="S890" s="17">
        <v>0</v>
      </c>
      <c r="T890" s="17">
        <v>0</v>
      </c>
      <c r="U890" s="17">
        <v>0</v>
      </c>
      <c r="V890" s="17">
        <v>0.12101787258477401</v>
      </c>
      <c r="W890" s="17">
        <v>0.207054124407062</v>
      </c>
      <c r="X890" s="17">
        <v>0</v>
      </c>
      <c r="Y890" s="17">
        <v>0</v>
      </c>
      <c r="Z890" s="17">
        <v>9.6588649571426495E-3</v>
      </c>
      <c r="AA890" s="17">
        <v>0</v>
      </c>
      <c r="AB890" s="17">
        <v>0</v>
      </c>
      <c r="AC890" s="17">
        <v>0</v>
      </c>
      <c r="AE890">
        <f t="array" ref="AE890">EXP(SUMPRODUCT(--B890:AC890,TRANSPOSE('Cost regression results'!$H$3:$H$30)))</f>
        <v>2433.8051953122626</v>
      </c>
    </row>
    <row r="891" spans="1:31" x14ac:dyDescent="0.3">
      <c r="A891">
        <v>890</v>
      </c>
      <c r="B891" s="17">
        <v>7.8129870391699798</v>
      </c>
      <c r="C891" s="17">
        <v>0</v>
      </c>
      <c r="D891" s="17">
        <v>0</v>
      </c>
      <c r="E891" s="17">
        <v>0.38216300800543501</v>
      </c>
      <c r="F891" s="17">
        <v>0.365568619643939</v>
      </c>
      <c r="G891" s="17">
        <v>1.2891737031267601</v>
      </c>
      <c r="H891" s="17">
        <v>0.15696159893857001</v>
      </c>
      <c r="I891" s="17">
        <v>-0.17434372125963199</v>
      </c>
      <c r="J891" s="17">
        <v>0.73678756039538496</v>
      </c>
      <c r="K891" s="17">
        <v>0.388746934384263</v>
      </c>
      <c r="L891" s="17">
        <v>0.32707367276147098</v>
      </c>
      <c r="M891" s="17">
        <v>0</v>
      </c>
      <c r="N891" s="17">
        <v>0</v>
      </c>
      <c r="O891" s="17">
        <v>0</v>
      </c>
      <c r="P891" s="17">
        <v>0.37532656968702</v>
      </c>
      <c r="Q891" s="17">
        <v>0.24177276296531799</v>
      </c>
      <c r="R891" s="17">
        <v>0</v>
      </c>
      <c r="S891" s="17">
        <v>0</v>
      </c>
      <c r="T891" s="17">
        <v>0</v>
      </c>
      <c r="U891" s="17">
        <v>0</v>
      </c>
      <c r="V891" s="17">
        <v>0.101950289788513</v>
      </c>
      <c r="W891" s="17">
        <v>0.20362057227241001</v>
      </c>
      <c r="X891" s="17">
        <v>0</v>
      </c>
      <c r="Y891" s="17">
        <v>0</v>
      </c>
      <c r="Z891" s="17">
        <v>4.7468761627253104E-3</v>
      </c>
      <c r="AA891" s="17">
        <v>0</v>
      </c>
      <c r="AB891" s="17">
        <v>0</v>
      </c>
      <c r="AC891" s="17">
        <v>0</v>
      </c>
      <c r="AE891">
        <f t="array" ref="AE891">EXP(SUMPRODUCT(--B891:AC891,TRANSPOSE('Cost regression results'!$H$3:$H$30)))</f>
        <v>2464.3028471731186</v>
      </c>
    </row>
    <row r="892" spans="1:31" x14ac:dyDescent="0.3">
      <c r="A892">
        <v>891</v>
      </c>
      <c r="B892" s="17">
        <v>7.84058760097047</v>
      </c>
      <c r="C892" s="17">
        <v>0</v>
      </c>
      <c r="D892" s="17">
        <v>0</v>
      </c>
      <c r="E892" s="17">
        <v>0.38718281574357899</v>
      </c>
      <c r="F892" s="17">
        <v>0.28304888011230001</v>
      </c>
      <c r="G892" s="17">
        <v>1.3975775435558999</v>
      </c>
      <c r="H892" s="17">
        <v>0.233404230123088</v>
      </c>
      <c r="I892" s="17">
        <v>-0.14223445358407499</v>
      </c>
      <c r="J892" s="17">
        <v>0.76774232061372905</v>
      </c>
      <c r="K892" s="17">
        <v>0.34759808898097899</v>
      </c>
      <c r="L892" s="17">
        <v>0.27553123777280297</v>
      </c>
      <c r="M892" s="17">
        <v>0</v>
      </c>
      <c r="N892" s="17">
        <v>0</v>
      </c>
      <c r="O892" s="17">
        <v>0</v>
      </c>
      <c r="P892" s="17">
        <v>0.22903685161715401</v>
      </c>
      <c r="Q892" s="17">
        <v>0.22674072313785301</v>
      </c>
      <c r="R892" s="17">
        <v>0</v>
      </c>
      <c r="S892" s="17">
        <v>0</v>
      </c>
      <c r="T892" s="17">
        <v>0</v>
      </c>
      <c r="U892" s="17">
        <v>0</v>
      </c>
      <c r="V892" s="17">
        <v>8.1577987333555396E-2</v>
      </c>
      <c r="W892" s="17">
        <v>0.242136131074358</v>
      </c>
      <c r="X892" s="17">
        <v>0</v>
      </c>
      <c r="Y892" s="17">
        <v>0</v>
      </c>
      <c r="Z892" s="17">
        <v>9.5968987623677397E-3</v>
      </c>
      <c r="AA892" s="17">
        <v>0</v>
      </c>
      <c r="AB892" s="17">
        <v>0</v>
      </c>
      <c r="AC892" s="17">
        <v>0</v>
      </c>
      <c r="AE892">
        <f t="array" ref="AE892">EXP(SUMPRODUCT(--B892:AC892,TRANSPOSE('Cost regression results'!$H$3:$H$30)))</f>
        <v>2524.6804312958757</v>
      </c>
    </row>
    <row r="893" spans="1:31" x14ac:dyDescent="0.3">
      <c r="A893">
        <v>892</v>
      </c>
      <c r="B893" s="17">
        <v>7.8251238717224796</v>
      </c>
      <c r="C893" s="17">
        <v>0</v>
      </c>
      <c r="D893" s="17">
        <v>0</v>
      </c>
      <c r="E893" s="17">
        <v>0.31626453014355499</v>
      </c>
      <c r="F893" s="17">
        <v>0.28288547136523801</v>
      </c>
      <c r="G893" s="17">
        <v>1.3520552249968201</v>
      </c>
      <c r="H893" s="17">
        <v>0.282944466952889</v>
      </c>
      <c r="I893" s="17">
        <v>-0.17518476454536699</v>
      </c>
      <c r="J893" s="17">
        <v>0.68115631265746102</v>
      </c>
      <c r="K893" s="17">
        <v>0.33049325224367998</v>
      </c>
      <c r="L893" s="17">
        <v>0.30493063491720102</v>
      </c>
      <c r="M893" s="17">
        <v>0</v>
      </c>
      <c r="N893" s="17">
        <v>0</v>
      </c>
      <c r="O893" s="17">
        <v>0</v>
      </c>
      <c r="P893" s="17">
        <v>0.39056846127770301</v>
      </c>
      <c r="Q893" s="17">
        <v>0.217238019243155</v>
      </c>
      <c r="R893" s="17">
        <v>0</v>
      </c>
      <c r="S893" s="17">
        <v>0</v>
      </c>
      <c r="T893" s="17">
        <v>0</v>
      </c>
      <c r="U893" s="17">
        <v>0</v>
      </c>
      <c r="V893" s="17">
        <v>0.104739597868579</v>
      </c>
      <c r="W893" s="17">
        <v>0.20744850359168501</v>
      </c>
      <c r="X893" s="17">
        <v>0</v>
      </c>
      <c r="Y893" s="17">
        <v>0</v>
      </c>
      <c r="Z893" s="17">
        <v>6.4296013445763701E-3</v>
      </c>
      <c r="AA893" s="17">
        <v>0</v>
      </c>
      <c r="AB893" s="17">
        <v>0</v>
      </c>
      <c r="AC893" s="17">
        <v>0</v>
      </c>
      <c r="AE893">
        <f t="array" ref="AE893">EXP(SUMPRODUCT(--B893:AC893,TRANSPOSE('Cost regression results'!$H$3:$H$30)))</f>
        <v>2491.4574780813937</v>
      </c>
    </row>
    <row r="894" spans="1:31" x14ac:dyDescent="0.3">
      <c r="A894">
        <v>893</v>
      </c>
      <c r="B894" s="17">
        <v>7.8023208208997703</v>
      </c>
      <c r="C894" s="17">
        <v>0</v>
      </c>
      <c r="D894" s="17">
        <v>0</v>
      </c>
      <c r="E894" s="17">
        <v>0.31530173913853399</v>
      </c>
      <c r="F894" s="17">
        <v>0.38678692695028499</v>
      </c>
      <c r="G894" s="17">
        <v>1.44041715877479</v>
      </c>
      <c r="H894" s="17">
        <v>0.27445141200823397</v>
      </c>
      <c r="I894" s="17">
        <v>-0.22240716195760599</v>
      </c>
      <c r="J894" s="17">
        <v>0.75617010632789206</v>
      </c>
      <c r="K894" s="17">
        <v>0.42446528301020198</v>
      </c>
      <c r="L894" s="17">
        <v>0.268123537656345</v>
      </c>
      <c r="M894" s="17">
        <v>0</v>
      </c>
      <c r="N894" s="17">
        <v>0</v>
      </c>
      <c r="O894" s="17">
        <v>0</v>
      </c>
      <c r="P894" s="17">
        <v>0.49089991047735099</v>
      </c>
      <c r="Q894" s="17">
        <v>0.28497700248235802</v>
      </c>
      <c r="R894" s="17">
        <v>0</v>
      </c>
      <c r="S894" s="17">
        <v>0</v>
      </c>
      <c r="T894" s="17">
        <v>0</v>
      </c>
      <c r="U894" s="17">
        <v>0</v>
      </c>
      <c r="V894" s="17">
        <v>0.113667217759104</v>
      </c>
      <c r="W894" s="17">
        <v>0.22988295349485299</v>
      </c>
      <c r="X894" s="17">
        <v>0</v>
      </c>
      <c r="Y894" s="17">
        <v>0</v>
      </c>
      <c r="Z894" s="17">
        <v>8.6234226839208804E-3</v>
      </c>
      <c r="AA894" s="17">
        <v>0</v>
      </c>
      <c r="AB894" s="17">
        <v>0</v>
      </c>
      <c r="AC894" s="17">
        <v>0</v>
      </c>
      <c r="AE894">
        <f t="array" ref="AE894">EXP(SUMPRODUCT(--B894:AC894,TRANSPOSE('Cost regression results'!$H$3:$H$30)))</f>
        <v>2431.550563999067</v>
      </c>
    </row>
    <row r="895" spans="1:31" x14ac:dyDescent="0.3">
      <c r="A895">
        <v>894</v>
      </c>
      <c r="B895" s="17">
        <v>7.8152389446047899</v>
      </c>
      <c r="C895" s="17">
        <v>0</v>
      </c>
      <c r="D895" s="17">
        <v>0</v>
      </c>
      <c r="E895" s="17">
        <v>0.38391299436202703</v>
      </c>
      <c r="F895" s="17">
        <v>0.36003314310456302</v>
      </c>
      <c r="G895" s="17">
        <v>1.33838675708732</v>
      </c>
      <c r="H895" s="17">
        <v>0.246442585179176</v>
      </c>
      <c r="I895" s="17">
        <v>-0.28532797055584902</v>
      </c>
      <c r="J895" s="17">
        <v>0.74773401150323404</v>
      </c>
      <c r="K895" s="17">
        <v>0.31033819049014</v>
      </c>
      <c r="L895" s="17">
        <v>0.33722917018889298</v>
      </c>
      <c r="M895" s="17">
        <v>0</v>
      </c>
      <c r="N895" s="17">
        <v>0</v>
      </c>
      <c r="O895" s="17">
        <v>0</v>
      </c>
      <c r="P895" s="17">
        <v>0.129304385923179</v>
      </c>
      <c r="Q895" s="17">
        <v>0.217440082788324</v>
      </c>
      <c r="R895" s="17">
        <v>0</v>
      </c>
      <c r="S895" s="17">
        <v>0</v>
      </c>
      <c r="T895" s="17">
        <v>0</v>
      </c>
      <c r="U895" s="17">
        <v>0</v>
      </c>
      <c r="V895" s="17">
        <v>7.7575108787427793E-2</v>
      </c>
      <c r="W895" s="17">
        <v>0.305167151046072</v>
      </c>
      <c r="X895" s="17">
        <v>0</v>
      </c>
      <c r="Y895" s="17">
        <v>0</v>
      </c>
      <c r="Z895" s="17">
        <v>4.9240459389715196E-3</v>
      </c>
      <c r="AA895" s="17">
        <v>0</v>
      </c>
      <c r="AB895" s="17">
        <v>0</v>
      </c>
      <c r="AC895" s="17">
        <v>0</v>
      </c>
      <c r="AE895">
        <f t="array" ref="AE895">EXP(SUMPRODUCT(--B895:AC895,TRANSPOSE('Cost regression results'!$H$3:$H$30)))</f>
        <v>2469.5521871782566</v>
      </c>
    </row>
    <row r="896" spans="1:31" x14ac:dyDescent="0.3">
      <c r="A896">
        <v>895</v>
      </c>
      <c r="B896" s="17">
        <v>7.8343320371798599</v>
      </c>
      <c r="C896" s="17">
        <v>0</v>
      </c>
      <c r="D896" s="17">
        <v>0</v>
      </c>
      <c r="E896" s="17">
        <v>0.37891776307457897</v>
      </c>
      <c r="F896" s="17">
        <v>0.34835361399196502</v>
      </c>
      <c r="G896" s="17">
        <v>1.36201352372047</v>
      </c>
      <c r="H896" s="17">
        <v>0.22537803895601</v>
      </c>
      <c r="I896" s="17">
        <v>-0.19402765972679101</v>
      </c>
      <c r="J896" s="17">
        <v>0.63804069235634397</v>
      </c>
      <c r="K896" s="17">
        <v>0.34973669250631401</v>
      </c>
      <c r="L896" s="17">
        <v>0.38526941778012203</v>
      </c>
      <c r="M896" s="17">
        <v>0</v>
      </c>
      <c r="N896" s="17">
        <v>0</v>
      </c>
      <c r="O896" s="17">
        <v>0</v>
      </c>
      <c r="P896" s="17">
        <v>0.40707973559548799</v>
      </c>
      <c r="Q896" s="17">
        <v>0.23423616341088799</v>
      </c>
      <c r="R896" s="17">
        <v>0</v>
      </c>
      <c r="S896" s="17">
        <v>0</v>
      </c>
      <c r="T896" s="17">
        <v>0</v>
      </c>
      <c r="U896" s="17">
        <v>0</v>
      </c>
      <c r="V896" s="17">
        <v>9.3877270945671998E-2</v>
      </c>
      <c r="W896" s="17">
        <v>0.28853496475830798</v>
      </c>
      <c r="X896" s="17">
        <v>0</v>
      </c>
      <c r="Y896" s="17">
        <v>0</v>
      </c>
      <c r="Z896" s="17">
        <v>5.6621904160054802E-3</v>
      </c>
      <c r="AA896" s="17">
        <v>0</v>
      </c>
      <c r="AB896" s="17">
        <v>0</v>
      </c>
      <c r="AC896" s="17">
        <v>0</v>
      </c>
      <c r="AE896">
        <f t="array" ref="AE896">EXP(SUMPRODUCT(--B896:AC896,TRANSPOSE('Cost regression results'!$H$3:$H$30)))</f>
        <v>2515.8563054514252</v>
      </c>
    </row>
    <row r="897" spans="1:31" x14ac:dyDescent="0.3">
      <c r="A897">
        <v>896</v>
      </c>
      <c r="B897" s="17">
        <v>7.8141667242605299</v>
      </c>
      <c r="C897" s="17">
        <v>0</v>
      </c>
      <c r="D897" s="17">
        <v>0</v>
      </c>
      <c r="E897" s="17">
        <v>0.36432018948897299</v>
      </c>
      <c r="F897" s="17">
        <v>0.41119934647711298</v>
      </c>
      <c r="G897" s="17">
        <v>1.38635688121078</v>
      </c>
      <c r="H897" s="17">
        <v>0.27534752512652899</v>
      </c>
      <c r="I897" s="17">
        <v>-0.39385359410918003</v>
      </c>
      <c r="J897" s="17">
        <v>0.66068762489050403</v>
      </c>
      <c r="K897" s="17">
        <v>0.375057674023687</v>
      </c>
      <c r="L897" s="17">
        <v>0.35066472933703402</v>
      </c>
      <c r="M897" s="17">
        <v>0</v>
      </c>
      <c r="N897" s="17">
        <v>0</v>
      </c>
      <c r="O897" s="17">
        <v>0</v>
      </c>
      <c r="P897" s="17">
        <v>0.38354897367537599</v>
      </c>
      <c r="Q897" s="17">
        <v>0.28307092337405798</v>
      </c>
      <c r="R897" s="17">
        <v>0</v>
      </c>
      <c r="S897" s="17">
        <v>0</v>
      </c>
      <c r="T897" s="17">
        <v>0</v>
      </c>
      <c r="U897" s="17">
        <v>0</v>
      </c>
      <c r="V897" s="17">
        <v>0.12711090392029101</v>
      </c>
      <c r="W897" s="17">
        <v>0.27458640133283002</v>
      </c>
      <c r="X897" s="17">
        <v>0</v>
      </c>
      <c r="Y897" s="17">
        <v>0</v>
      </c>
      <c r="Z897" s="17">
        <v>4.3960254734530203E-3</v>
      </c>
      <c r="AA897" s="17">
        <v>0</v>
      </c>
      <c r="AB897" s="17">
        <v>0</v>
      </c>
      <c r="AC897" s="17">
        <v>0</v>
      </c>
      <c r="AE897">
        <f t="array" ref="AE897">EXP(SUMPRODUCT(--B897:AC897,TRANSPOSE('Cost regression results'!$H$3:$H$30)))</f>
        <v>2467.8176743597273</v>
      </c>
    </row>
    <row r="898" spans="1:31" x14ac:dyDescent="0.3">
      <c r="A898">
        <v>897</v>
      </c>
      <c r="B898" s="17">
        <v>7.8378832078289902</v>
      </c>
      <c r="C898" s="17">
        <v>0</v>
      </c>
      <c r="D898" s="17">
        <v>0</v>
      </c>
      <c r="E898" s="17">
        <v>0.37292673702036</v>
      </c>
      <c r="F898" s="17">
        <v>0.40842039025509602</v>
      </c>
      <c r="G898" s="17">
        <v>1.34801024625679</v>
      </c>
      <c r="H898" s="17">
        <v>0.245263728480064</v>
      </c>
      <c r="I898" s="17">
        <v>-0.25628575852537799</v>
      </c>
      <c r="J898" s="17">
        <v>0.73312734395000201</v>
      </c>
      <c r="K898" s="17">
        <v>0.33524250803095201</v>
      </c>
      <c r="L898" s="17">
        <v>0.31327002770064999</v>
      </c>
      <c r="M898" s="17">
        <v>0</v>
      </c>
      <c r="N898" s="17">
        <v>0</v>
      </c>
      <c r="O898" s="17">
        <v>0</v>
      </c>
      <c r="P898" s="17">
        <v>0.395070181296375</v>
      </c>
      <c r="Q898" s="17">
        <v>0.23545003633582301</v>
      </c>
      <c r="R898" s="17">
        <v>0</v>
      </c>
      <c r="S898" s="17">
        <v>0</v>
      </c>
      <c r="T898" s="17">
        <v>0</v>
      </c>
      <c r="U898" s="17">
        <v>0</v>
      </c>
      <c r="V898" s="17">
        <v>6.8183862012580004E-2</v>
      </c>
      <c r="W898" s="17">
        <v>0.284608879099295</v>
      </c>
      <c r="X898" s="17">
        <v>0</v>
      </c>
      <c r="Y898" s="17">
        <v>0</v>
      </c>
      <c r="Z898" s="17">
        <v>9.0594384092846595E-3</v>
      </c>
      <c r="AA898" s="17">
        <v>0</v>
      </c>
      <c r="AB898" s="17">
        <v>0</v>
      </c>
      <c r="AC898" s="17">
        <v>0</v>
      </c>
      <c r="AE898">
        <f t="array" ref="AE898">EXP(SUMPRODUCT(--B898:AC898,TRANSPOSE('Cost regression results'!$H$3:$H$30)))</f>
        <v>2518.8093808545918</v>
      </c>
    </row>
    <row r="899" spans="1:31" x14ac:dyDescent="0.3">
      <c r="A899">
        <v>898</v>
      </c>
      <c r="B899" s="17">
        <v>7.8489826166135899</v>
      </c>
      <c r="C899" s="17">
        <v>0</v>
      </c>
      <c r="D899" s="17">
        <v>0</v>
      </c>
      <c r="E899" s="17">
        <v>0.39437821090561198</v>
      </c>
      <c r="F899" s="17">
        <v>0.36249498179767897</v>
      </c>
      <c r="G899" s="17">
        <v>1.33937379964992</v>
      </c>
      <c r="H899" s="17">
        <v>0.22283032667050601</v>
      </c>
      <c r="I899" s="17">
        <v>-0.22197605485734401</v>
      </c>
      <c r="J899" s="17">
        <v>0.68148110331839895</v>
      </c>
      <c r="K899" s="17">
        <v>0.35870609217023902</v>
      </c>
      <c r="L899" s="17">
        <v>0.22050534858843601</v>
      </c>
      <c r="M899" s="17">
        <v>0</v>
      </c>
      <c r="N899" s="17">
        <v>0</v>
      </c>
      <c r="O899" s="17">
        <v>0</v>
      </c>
      <c r="P899" s="17">
        <v>0.447936001362369</v>
      </c>
      <c r="Q899" s="17">
        <v>0.230242683978053</v>
      </c>
      <c r="R899" s="17">
        <v>0</v>
      </c>
      <c r="S899" s="17">
        <v>0</v>
      </c>
      <c r="T899" s="17">
        <v>0</v>
      </c>
      <c r="U899" s="17">
        <v>0</v>
      </c>
      <c r="V899" s="17">
        <v>0.115948548121386</v>
      </c>
      <c r="W899" s="17">
        <v>0.25460149477399802</v>
      </c>
      <c r="X899" s="17">
        <v>0</v>
      </c>
      <c r="Y899" s="17">
        <v>0</v>
      </c>
      <c r="Z899" s="17">
        <v>5.9788217556711503E-3</v>
      </c>
      <c r="AA899" s="17">
        <v>0</v>
      </c>
      <c r="AB899" s="17">
        <v>0</v>
      </c>
      <c r="AC899" s="17">
        <v>0</v>
      </c>
      <c r="AE899">
        <f t="array" ref="AE899">EXP(SUMPRODUCT(--B899:AC899,TRANSPOSE('Cost regression results'!$H$3:$H$30)))</f>
        <v>2552.4205963952295</v>
      </c>
    </row>
    <row r="900" spans="1:31" x14ac:dyDescent="0.3">
      <c r="A900">
        <v>899</v>
      </c>
      <c r="B900" s="17">
        <v>7.8129312533924802</v>
      </c>
      <c r="C900" s="17">
        <v>0</v>
      </c>
      <c r="D900" s="17">
        <v>0</v>
      </c>
      <c r="E900" s="17">
        <v>0.35788178570243201</v>
      </c>
      <c r="F900" s="17">
        <v>0.32076377303153603</v>
      </c>
      <c r="G900" s="17">
        <v>1.30349692949427</v>
      </c>
      <c r="H900" s="17">
        <v>0.21291853611039299</v>
      </c>
      <c r="I900" s="17">
        <v>-0.17791686690181699</v>
      </c>
      <c r="J900" s="17">
        <v>0.65679916672170802</v>
      </c>
      <c r="K900" s="17">
        <v>0.53927655839920696</v>
      </c>
      <c r="L900" s="17">
        <v>0.29627708563984601</v>
      </c>
      <c r="M900" s="17">
        <v>0</v>
      </c>
      <c r="N900" s="17">
        <v>0</v>
      </c>
      <c r="O900" s="17">
        <v>0</v>
      </c>
      <c r="P900" s="17">
        <v>0.51181960379092395</v>
      </c>
      <c r="Q900" s="17">
        <v>0.19019616519124499</v>
      </c>
      <c r="R900" s="17">
        <v>0</v>
      </c>
      <c r="S900" s="17">
        <v>0</v>
      </c>
      <c r="T900" s="17">
        <v>0</v>
      </c>
      <c r="U900" s="17">
        <v>0</v>
      </c>
      <c r="V900" s="17">
        <v>0.138991982039844</v>
      </c>
      <c r="W900" s="17">
        <v>0.29988209105376301</v>
      </c>
      <c r="X900" s="17">
        <v>0</v>
      </c>
      <c r="Y900" s="17">
        <v>0</v>
      </c>
      <c r="Z900" s="17">
        <v>5.2391675612601498E-3</v>
      </c>
      <c r="AA900" s="17">
        <v>0</v>
      </c>
      <c r="AB900" s="17">
        <v>0</v>
      </c>
      <c r="AC900" s="17">
        <v>0</v>
      </c>
      <c r="AE900">
        <f t="array" ref="AE900">EXP(SUMPRODUCT(--B900:AC900,TRANSPOSE('Cost regression results'!$H$3:$H$30)))</f>
        <v>2463.3163630585063</v>
      </c>
    </row>
    <row r="901" spans="1:31" x14ac:dyDescent="0.3">
      <c r="A901">
        <v>900</v>
      </c>
      <c r="B901" s="17">
        <v>7.8321235217688399</v>
      </c>
      <c r="C901" s="17">
        <v>0</v>
      </c>
      <c r="D901" s="17">
        <v>0</v>
      </c>
      <c r="E901" s="17">
        <v>0.30678558911877901</v>
      </c>
      <c r="F901" s="17">
        <v>0.37127888768723699</v>
      </c>
      <c r="G901" s="17">
        <v>1.3754938795827101</v>
      </c>
      <c r="H901" s="17">
        <v>0.27960032408237101</v>
      </c>
      <c r="I901" s="17">
        <v>-0.266195217683593</v>
      </c>
      <c r="J901" s="17">
        <v>0.69477772522888903</v>
      </c>
      <c r="K901" s="17">
        <v>0.42721407605723499</v>
      </c>
      <c r="L901" s="17">
        <v>0.307718351913773</v>
      </c>
      <c r="M901" s="17">
        <v>0</v>
      </c>
      <c r="N901" s="17">
        <v>0</v>
      </c>
      <c r="O901" s="17">
        <v>0</v>
      </c>
      <c r="P901" s="17">
        <v>0.194980625118887</v>
      </c>
      <c r="Q901" s="17">
        <v>0.21730321051301499</v>
      </c>
      <c r="R901" s="17">
        <v>0</v>
      </c>
      <c r="S901" s="17">
        <v>0</v>
      </c>
      <c r="T901" s="17">
        <v>0</v>
      </c>
      <c r="U901" s="17">
        <v>0</v>
      </c>
      <c r="V901" s="17">
        <v>0.103477875539396</v>
      </c>
      <c r="W901" s="17">
        <v>9.6612563586474798E-2</v>
      </c>
      <c r="X901" s="17">
        <v>0</v>
      </c>
      <c r="Y901" s="17">
        <v>0</v>
      </c>
      <c r="Z901" s="17">
        <v>6.46470069778028E-3</v>
      </c>
      <c r="AA901" s="17">
        <v>0</v>
      </c>
      <c r="AB901" s="17">
        <v>0</v>
      </c>
      <c r="AC901" s="17">
        <v>0</v>
      </c>
      <c r="AE901">
        <f t="array" ref="AE901">EXP(SUMPRODUCT(--B901:AC901,TRANSPOSE('Cost regression results'!$H$3:$H$30)))</f>
        <v>2508.8963425904772</v>
      </c>
    </row>
    <row r="902" spans="1:31" x14ac:dyDescent="0.3">
      <c r="A902">
        <v>901</v>
      </c>
      <c r="B902" s="17">
        <v>7.81963608998797</v>
      </c>
      <c r="C902" s="17">
        <v>0</v>
      </c>
      <c r="D902" s="17">
        <v>0</v>
      </c>
      <c r="E902" s="17">
        <v>0.311585387037557</v>
      </c>
      <c r="F902" s="17">
        <v>0.231377160829627</v>
      </c>
      <c r="G902" s="17">
        <v>1.3863387298003</v>
      </c>
      <c r="H902" s="17">
        <v>0.229344984318678</v>
      </c>
      <c r="I902" s="17">
        <v>-0.14340052239024001</v>
      </c>
      <c r="J902" s="17">
        <v>0.72575457878222305</v>
      </c>
      <c r="K902" s="17">
        <v>0.34760499079407597</v>
      </c>
      <c r="L902" s="17">
        <v>0.33258210396544602</v>
      </c>
      <c r="M902" s="17">
        <v>0</v>
      </c>
      <c r="N902" s="17">
        <v>0</v>
      </c>
      <c r="O902" s="17">
        <v>0</v>
      </c>
      <c r="P902" s="17">
        <v>0.34865222187454198</v>
      </c>
      <c r="Q902" s="17">
        <v>0.2392587887414</v>
      </c>
      <c r="R902" s="17">
        <v>0</v>
      </c>
      <c r="S902" s="17">
        <v>0</v>
      </c>
      <c r="T902" s="17">
        <v>0</v>
      </c>
      <c r="U902" s="17">
        <v>0</v>
      </c>
      <c r="V902" s="17">
        <v>0.113641319684797</v>
      </c>
      <c r="W902" s="17">
        <v>0.25898378519093201</v>
      </c>
      <c r="X902" s="17">
        <v>0</v>
      </c>
      <c r="Y902" s="17">
        <v>0</v>
      </c>
      <c r="Z902" s="17">
        <v>6.1975934381782302E-3</v>
      </c>
      <c r="AA902" s="17">
        <v>0</v>
      </c>
      <c r="AB902" s="17">
        <v>0</v>
      </c>
      <c r="AC902" s="17">
        <v>0</v>
      </c>
      <c r="AE902">
        <f t="array" ref="AE902">EXP(SUMPRODUCT(--B902:AC902,TRANSPOSE('Cost regression results'!$H$3:$H$30)))</f>
        <v>2478.2247955034818</v>
      </c>
    </row>
    <row r="903" spans="1:31" x14ac:dyDescent="0.3">
      <c r="A903">
        <v>902</v>
      </c>
      <c r="B903" s="17">
        <v>7.8260733632222896</v>
      </c>
      <c r="C903" s="17">
        <v>0</v>
      </c>
      <c r="D903" s="17">
        <v>0</v>
      </c>
      <c r="E903" s="17">
        <v>0.339681221768452</v>
      </c>
      <c r="F903" s="17">
        <v>0.27740002197617503</v>
      </c>
      <c r="G903" s="17">
        <v>1.41627581022127</v>
      </c>
      <c r="H903" s="17">
        <v>0.24959515830418699</v>
      </c>
      <c r="I903" s="17">
        <v>-0.21265251809713301</v>
      </c>
      <c r="J903" s="17">
        <v>0.70062988677839999</v>
      </c>
      <c r="K903" s="17">
        <v>0.31807356666006298</v>
      </c>
      <c r="L903" s="17">
        <v>0.428623301284975</v>
      </c>
      <c r="M903" s="17">
        <v>0</v>
      </c>
      <c r="N903" s="17">
        <v>0</v>
      </c>
      <c r="O903" s="17">
        <v>0</v>
      </c>
      <c r="P903" s="17">
        <v>0.40614317130976002</v>
      </c>
      <c r="Q903" s="17">
        <v>0.29836610867233898</v>
      </c>
      <c r="R903" s="17">
        <v>0</v>
      </c>
      <c r="S903" s="17">
        <v>0</v>
      </c>
      <c r="T903" s="17">
        <v>0</v>
      </c>
      <c r="U903" s="17">
        <v>0</v>
      </c>
      <c r="V903" s="17">
        <v>7.4665978888368803E-2</v>
      </c>
      <c r="W903" s="17">
        <v>0.335660461937688</v>
      </c>
      <c r="X903" s="17">
        <v>0</v>
      </c>
      <c r="Y903" s="17">
        <v>0</v>
      </c>
      <c r="Z903" s="17">
        <v>7.6300258950066898E-3</v>
      </c>
      <c r="AA903" s="17">
        <v>0</v>
      </c>
      <c r="AB903" s="17">
        <v>0</v>
      </c>
      <c r="AC903" s="17">
        <v>0</v>
      </c>
      <c r="AE903">
        <f t="array" ref="AE903">EXP(SUMPRODUCT(--B903:AC903,TRANSPOSE('Cost regression results'!$H$3:$H$30)))</f>
        <v>2491.7295459267029</v>
      </c>
    </row>
    <row r="904" spans="1:31" x14ac:dyDescent="0.3">
      <c r="A904">
        <v>903</v>
      </c>
      <c r="B904" s="17">
        <v>7.8872034116929104</v>
      </c>
      <c r="C904" s="17">
        <v>0</v>
      </c>
      <c r="D904" s="17">
        <v>0</v>
      </c>
      <c r="E904" s="17">
        <v>0.30825602273188402</v>
      </c>
      <c r="F904" s="17">
        <v>0.33571253034196702</v>
      </c>
      <c r="G904" s="17">
        <v>1.3074120245309799</v>
      </c>
      <c r="H904" s="17">
        <v>0.22978812297832699</v>
      </c>
      <c r="I904" s="17">
        <v>-0.24057986914653301</v>
      </c>
      <c r="J904" s="17">
        <v>0.72353720153956702</v>
      </c>
      <c r="K904" s="17">
        <v>0.30439743576711797</v>
      </c>
      <c r="L904" s="17">
        <v>0.33443317267809802</v>
      </c>
      <c r="M904" s="17">
        <v>0</v>
      </c>
      <c r="N904" s="17">
        <v>0</v>
      </c>
      <c r="O904" s="17">
        <v>0</v>
      </c>
      <c r="P904" s="17">
        <v>0.373147238796741</v>
      </c>
      <c r="Q904" s="17">
        <v>0.19884824112524299</v>
      </c>
      <c r="R904" s="17">
        <v>0</v>
      </c>
      <c r="S904" s="17">
        <v>0</v>
      </c>
      <c r="T904" s="17">
        <v>0</v>
      </c>
      <c r="U904" s="17">
        <v>0</v>
      </c>
      <c r="V904" s="17">
        <v>0.106731755478955</v>
      </c>
      <c r="W904" s="17">
        <v>0.22558067653931599</v>
      </c>
      <c r="X904" s="17">
        <v>0</v>
      </c>
      <c r="Y904" s="17">
        <v>0</v>
      </c>
      <c r="Z904" s="17">
        <v>2.19327331603335E-3</v>
      </c>
      <c r="AA904" s="17">
        <v>0</v>
      </c>
      <c r="AB904" s="17">
        <v>0</v>
      </c>
      <c r="AC904" s="17">
        <v>0</v>
      </c>
      <c r="AE904">
        <f t="array" ref="AE904">EXP(SUMPRODUCT(--B904:AC904,TRANSPOSE('Cost regression results'!$H$3:$H$30)))</f>
        <v>2658.9008985999344</v>
      </c>
    </row>
    <row r="905" spans="1:31" x14ac:dyDescent="0.3">
      <c r="A905">
        <v>904</v>
      </c>
      <c r="B905" s="17">
        <v>7.8023343474013904</v>
      </c>
      <c r="C905" s="17">
        <v>0</v>
      </c>
      <c r="D905" s="17">
        <v>0</v>
      </c>
      <c r="E905" s="17">
        <v>0.49273223143511702</v>
      </c>
      <c r="F905" s="17">
        <v>0.43448279522230399</v>
      </c>
      <c r="G905" s="17">
        <v>1.28371152806417</v>
      </c>
      <c r="H905" s="17">
        <v>0.184698978622895</v>
      </c>
      <c r="I905" s="17">
        <v>-0.19921933326008101</v>
      </c>
      <c r="J905" s="17">
        <v>0.76277039617107401</v>
      </c>
      <c r="K905" s="17">
        <v>0.49385915055219098</v>
      </c>
      <c r="L905" s="17">
        <v>0.397064370724591</v>
      </c>
      <c r="M905" s="17">
        <v>0</v>
      </c>
      <c r="N905" s="17">
        <v>0</v>
      </c>
      <c r="O905" s="17">
        <v>0</v>
      </c>
      <c r="P905" s="17">
        <v>0.16072023880056199</v>
      </c>
      <c r="Q905" s="17">
        <v>0.28042592343474099</v>
      </c>
      <c r="R905" s="17">
        <v>0</v>
      </c>
      <c r="S905" s="17">
        <v>0</v>
      </c>
      <c r="T905" s="17">
        <v>0</v>
      </c>
      <c r="U905" s="17">
        <v>0</v>
      </c>
      <c r="V905" s="17">
        <v>0.100459168737718</v>
      </c>
      <c r="W905" s="17">
        <v>0.24456627638240999</v>
      </c>
      <c r="X905" s="17">
        <v>0</v>
      </c>
      <c r="Y905" s="17">
        <v>0</v>
      </c>
      <c r="Z905" s="17">
        <v>4.4133000698053501E-3</v>
      </c>
      <c r="AA905" s="17">
        <v>0</v>
      </c>
      <c r="AB905" s="17">
        <v>0</v>
      </c>
      <c r="AC905" s="17">
        <v>0</v>
      </c>
      <c r="AE905">
        <f t="array" ref="AE905">EXP(SUMPRODUCT(--B905:AC905,TRANSPOSE('Cost regression results'!$H$3:$H$30)))</f>
        <v>2438.7601096522867</v>
      </c>
    </row>
    <row r="906" spans="1:31" x14ac:dyDescent="0.3">
      <c r="A906">
        <v>905</v>
      </c>
      <c r="B906" s="17">
        <v>7.7887190838810598</v>
      </c>
      <c r="C906" s="17">
        <v>0</v>
      </c>
      <c r="D906" s="17">
        <v>0</v>
      </c>
      <c r="E906" s="17">
        <v>0.33765689796322401</v>
      </c>
      <c r="F906" s="17">
        <v>0.32452430847867397</v>
      </c>
      <c r="G906" s="17">
        <v>1.3234493125651701</v>
      </c>
      <c r="H906" s="17">
        <v>0.21140024611261099</v>
      </c>
      <c r="I906" s="17">
        <v>-6.5603888823042397E-2</v>
      </c>
      <c r="J906" s="17">
        <v>0.72527281327942605</v>
      </c>
      <c r="K906" s="17">
        <v>0.335367238554523</v>
      </c>
      <c r="L906" s="17">
        <v>0.31091485841632399</v>
      </c>
      <c r="M906" s="17">
        <v>0</v>
      </c>
      <c r="N906" s="17">
        <v>0</v>
      </c>
      <c r="O906" s="17">
        <v>0</v>
      </c>
      <c r="P906" s="17">
        <v>0.29938473212022998</v>
      </c>
      <c r="Q906" s="17">
        <v>0.31001748875968799</v>
      </c>
      <c r="R906" s="17">
        <v>0</v>
      </c>
      <c r="S906" s="17">
        <v>0</v>
      </c>
      <c r="T906" s="17">
        <v>0</v>
      </c>
      <c r="U906" s="17">
        <v>0</v>
      </c>
      <c r="V906" s="17">
        <v>0.11562600449515401</v>
      </c>
      <c r="W906" s="17">
        <v>0.35097462178164401</v>
      </c>
      <c r="X906" s="17">
        <v>0</v>
      </c>
      <c r="Y906" s="17">
        <v>0</v>
      </c>
      <c r="Z906" s="17">
        <v>5.20380931312419E-3</v>
      </c>
      <c r="AA906" s="17">
        <v>0</v>
      </c>
      <c r="AB906" s="17">
        <v>0</v>
      </c>
      <c r="AC906" s="17">
        <v>0</v>
      </c>
      <c r="AE906">
        <f t="array" ref="AE906">EXP(SUMPRODUCT(--B906:AC906,TRANSPOSE('Cost regression results'!$H$3:$H$30)))</f>
        <v>2404.449882673181</v>
      </c>
    </row>
    <row r="907" spans="1:31" x14ac:dyDescent="0.3">
      <c r="A907">
        <v>906</v>
      </c>
      <c r="B907" s="17">
        <v>7.8264423958634799</v>
      </c>
      <c r="C907" s="17">
        <v>0</v>
      </c>
      <c r="D907" s="17">
        <v>0</v>
      </c>
      <c r="E907" s="17">
        <v>0.428420541256335</v>
      </c>
      <c r="F907" s="17">
        <v>0.41117441565395102</v>
      </c>
      <c r="G907" s="17">
        <v>1.5109659208213999</v>
      </c>
      <c r="H907" s="17">
        <v>0.21467424446946701</v>
      </c>
      <c r="I907" s="17">
        <v>-0.28197261465674101</v>
      </c>
      <c r="J907" s="17">
        <v>0.76066604098478696</v>
      </c>
      <c r="K907" s="17">
        <v>0.41169649618433302</v>
      </c>
      <c r="L907" s="17">
        <v>0.39091936962698098</v>
      </c>
      <c r="M907" s="17">
        <v>0</v>
      </c>
      <c r="N907" s="17">
        <v>0</v>
      </c>
      <c r="O907" s="17">
        <v>0</v>
      </c>
      <c r="P907" s="17">
        <v>0.38580591043616602</v>
      </c>
      <c r="Q907" s="17">
        <v>0.24843225179801101</v>
      </c>
      <c r="R907" s="17">
        <v>0</v>
      </c>
      <c r="S907" s="17">
        <v>0</v>
      </c>
      <c r="T907" s="17">
        <v>0</v>
      </c>
      <c r="U907" s="17">
        <v>0</v>
      </c>
      <c r="V907" s="17">
        <v>8.8515701500069599E-2</v>
      </c>
      <c r="W907" s="17">
        <v>0.22443074208654001</v>
      </c>
      <c r="X907" s="17">
        <v>0</v>
      </c>
      <c r="Y907" s="17">
        <v>0</v>
      </c>
      <c r="Z907" s="17">
        <v>7.18766229355764E-3</v>
      </c>
      <c r="AA907" s="17">
        <v>0</v>
      </c>
      <c r="AB907" s="17">
        <v>0</v>
      </c>
      <c r="AC907" s="17">
        <v>0</v>
      </c>
      <c r="AE907">
        <f t="array" ref="AE907">EXP(SUMPRODUCT(--B907:AC907,TRANSPOSE('Cost regression results'!$H$3:$H$30)))</f>
        <v>2493.4212247766327</v>
      </c>
    </row>
    <row r="908" spans="1:31" x14ac:dyDescent="0.3">
      <c r="A908">
        <v>907</v>
      </c>
      <c r="B908" s="17">
        <v>7.8502336951415499</v>
      </c>
      <c r="C908" s="17">
        <v>0</v>
      </c>
      <c r="D908" s="17">
        <v>0</v>
      </c>
      <c r="E908" s="17">
        <v>0.43528921229110201</v>
      </c>
      <c r="F908" s="17">
        <v>0.30816057239661698</v>
      </c>
      <c r="G908" s="17">
        <v>1.2426228280363201</v>
      </c>
      <c r="H908" s="17">
        <v>0.172129321352645</v>
      </c>
      <c r="I908" s="17">
        <v>-9.02619672461554E-2</v>
      </c>
      <c r="J908" s="17">
        <v>0.71056177325357595</v>
      </c>
      <c r="K908" s="17">
        <v>0.20079886884009401</v>
      </c>
      <c r="L908" s="17">
        <v>0.38285277315807797</v>
      </c>
      <c r="M908" s="17">
        <v>0</v>
      </c>
      <c r="N908" s="17">
        <v>0</v>
      </c>
      <c r="O908" s="17">
        <v>0</v>
      </c>
      <c r="P908" s="17">
        <v>0.37767198614118103</v>
      </c>
      <c r="Q908" s="17">
        <v>0.212342041282988</v>
      </c>
      <c r="R908" s="17">
        <v>0</v>
      </c>
      <c r="S908" s="17">
        <v>0</v>
      </c>
      <c r="T908" s="17">
        <v>0</v>
      </c>
      <c r="U908" s="17">
        <v>0</v>
      </c>
      <c r="V908" s="17">
        <v>7.4536461668734302E-2</v>
      </c>
      <c r="W908" s="17">
        <v>0.19094279649624299</v>
      </c>
      <c r="X908" s="17">
        <v>0</v>
      </c>
      <c r="Y908" s="17">
        <v>0</v>
      </c>
      <c r="Z908" s="17">
        <v>5.8778435595172396E-3</v>
      </c>
      <c r="AA908" s="17">
        <v>0</v>
      </c>
      <c r="AB908" s="17">
        <v>0</v>
      </c>
      <c r="AC908" s="17">
        <v>0</v>
      </c>
      <c r="AE908">
        <f t="array" ref="AE908">EXP(SUMPRODUCT(--B908:AC908,TRANSPOSE('Cost regression results'!$H$3:$H$30)))</f>
        <v>2555.7965227732989</v>
      </c>
    </row>
    <row r="909" spans="1:31" x14ac:dyDescent="0.3">
      <c r="A909">
        <v>908</v>
      </c>
      <c r="B909" s="17">
        <v>7.8452249651461301</v>
      </c>
      <c r="C909" s="17">
        <v>0</v>
      </c>
      <c r="D909" s="17">
        <v>0</v>
      </c>
      <c r="E909" s="17">
        <v>0.27359578736321</v>
      </c>
      <c r="F909" s="17">
        <v>0.40378177955539801</v>
      </c>
      <c r="G909" s="17">
        <v>1.3699509210545699</v>
      </c>
      <c r="H909" s="17">
        <v>0.19991982072141101</v>
      </c>
      <c r="I909" s="17">
        <v>-0.24388455504182199</v>
      </c>
      <c r="J909" s="17">
        <v>0.75721932169707795</v>
      </c>
      <c r="K909" s="17">
        <v>0.24558521640488601</v>
      </c>
      <c r="L909" s="17">
        <v>0.33313838642219401</v>
      </c>
      <c r="M909" s="17">
        <v>0</v>
      </c>
      <c r="N909" s="17">
        <v>0</v>
      </c>
      <c r="O909" s="17">
        <v>0</v>
      </c>
      <c r="P909" s="17">
        <v>0.27995001616252602</v>
      </c>
      <c r="Q909" s="17">
        <v>0.273095156263716</v>
      </c>
      <c r="R909" s="17">
        <v>0</v>
      </c>
      <c r="S909" s="17">
        <v>0</v>
      </c>
      <c r="T909" s="17">
        <v>0</v>
      </c>
      <c r="U909" s="17">
        <v>0</v>
      </c>
      <c r="V909" s="17">
        <v>8.56613998784619E-2</v>
      </c>
      <c r="W909" s="17">
        <v>0.23652476746383599</v>
      </c>
      <c r="X909" s="17">
        <v>0</v>
      </c>
      <c r="Y909" s="17">
        <v>0</v>
      </c>
      <c r="Z909" s="17">
        <v>6.8728564375883303E-3</v>
      </c>
      <c r="AA909" s="17">
        <v>0</v>
      </c>
      <c r="AB909" s="17">
        <v>0</v>
      </c>
      <c r="AC909" s="17">
        <v>0</v>
      </c>
      <c r="AE909">
        <f t="array" ref="AE909">EXP(SUMPRODUCT(--B909:AC909,TRANSPOSE('Cost regression results'!$H$3:$H$30)))</f>
        <v>2541.2566090305118</v>
      </c>
    </row>
    <row r="910" spans="1:31" x14ac:dyDescent="0.3">
      <c r="A910">
        <v>909</v>
      </c>
      <c r="B910" s="17">
        <v>7.8449310759680504</v>
      </c>
      <c r="C910" s="17">
        <v>0</v>
      </c>
      <c r="D910" s="17">
        <v>0</v>
      </c>
      <c r="E910" s="17">
        <v>0.36568834692322799</v>
      </c>
      <c r="F910" s="17">
        <v>0.22198433255688901</v>
      </c>
      <c r="G910" s="17">
        <v>1.2970140232576399</v>
      </c>
      <c r="H910" s="17">
        <v>0.21656758149414701</v>
      </c>
      <c r="I910" s="17">
        <v>-5.8382026568292403E-2</v>
      </c>
      <c r="J910" s="17">
        <v>0.73548465080650705</v>
      </c>
      <c r="K910" s="17">
        <v>0.39219121643606902</v>
      </c>
      <c r="L910" s="17">
        <v>0.31197819098643798</v>
      </c>
      <c r="M910" s="17">
        <v>0</v>
      </c>
      <c r="N910" s="17">
        <v>0</v>
      </c>
      <c r="O910" s="17">
        <v>0</v>
      </c>
      <c r="P910" s="17">
        <v>0.36531713183758902</v>
      </c>
      <c r="Q910" s="17">
        <v>0.26410562496960999</v>
      </c>
      <c r="R910" s="17">
        <v>0</v>
      </c>
      <c r="S910" s="17">
        <v>0</v>
      </c>
      <c r="T910" s="17">
        <v>0</v>
      </c>
      <c r="U910" s="17">
        <v>0</v>
      </c>
      <c r="V910" s="17">
        <v>4.8749581865945003E-2</v>
      </c>
      <c r="W910" s="17">
        <v>0.136577182123376</v>
      </c>
      <c r="X910" s="17">
        <v>0</v>
      </c>
      <c r="Y910" s="17">
        <v>0</v>
      </c>
      <c r="Z910" s="17">
        <v>5.6202399690548797E-3</v>
      </c>
      <c r="AA910" s="17">
        <v>0</v>
      </c>
      <c r="AB910" s="17">
        <v>0</v>
      </c>
      <c r="AC910" s="17">
        <v>0</v>
      </c>
      <c r="AE910">
        <f t="array" ref="AE910">EXP(SUMPRODUCT(--B910:AC910,TRANSPOSE('Cost regression results'!$H$3:$H$30)))</f>
        <v>2542.7384470009538</v>
      </c>
    </row>
    <row r="911" spans="1:31" x14ac:dyDescent="0.3">
      <c r="A911">
        <v>910</v>
      </c>
      <c r="B911" s="17">
        <v>7.8165538528638603</v>
      </c>
      <c r="C911" s="17">
        <v>0</v>
      </c>
      <c r="D911" s="17">
        <v>0</v>
      </c>
      <c r="E911" s="17">
        <v>0.39111622647288302</v>
      </c>
      <c r="F911" s="17">
        <v>0.34270644699602898</v>
      </c>
      <c r="G911" s="17">
        <v>1.3926968378842599</v>
      </c>
      <c r="H911" s="17">
        <v>0.242369985392973</v>
      </c>
      <c r="I911" s="17">
        <v>-0.22135220832727001</v>
      </c>
      <c r="J911" s="17">
        <v>0.69605701674042697</v>
      </c>
      <c r="K911" s="17">
        <v>0.24600069728562399</v>
      </c>
      <c r="L911" s="17">
        <v>0.23575098971035999</v>
      </c>
      <c r="M911" s="17">
        <v>0</v>
      </c>
      <c r="N911" s="17">
        <v>0</v>
      </c>
      <c r="O911" s="17">
        <v>0</v>
      </c>
      <c r="P911" s="17">
        <v>0.101320033537059</v>
      </c>
      <c r="Q911" s="17">
        <v>0.219773899575639</v>
      </c>
      <c r="R911" s="17">
        <v>0</v>
      </c>
      <c r="S911" s="17">
        <v>0</v>
      </c>
      <c r="T911" s="17">
        <v>0</v>
      </c>
      <c r="U911" s="17">
        <v>0</v>
      </c>
      <c r="V911" s="17">
        <v>8.5515450358232104E-2</v>
      </c>
      <c r="W911" s="17">
        <v>0.19802531963914399</v>
      </c>
      <c r="X911" s="17">
        <v>0</v>
      </c>
      <c r="Y911" s="17">
        <v>0</v>
      </c>
      <c r="Z911" s="17">
        <v>5.4661543016007296E-3</v>
      </c>
      <c r="AA911" s="17">
        <v>0</v>
      </c>
      <c r="AB911" s="17">
        <v>0</v>
      </c>
      <c r="AC911" s="17">
        <v>0</v>
      </c>
      <c r="AE911">
        <f t="array" ref="AE911">EXP(SUMPRODUCT(--B911:AC911,TRANSPOSE('Cost regression results'!$H$3:$H$30)))</f>
        <v>2471.8633671283296</v>
      </c>
    </row>
    <row r="912" spans="1:31" x14ac:dyDescent="0.3">
      <c r="A912">
        <v>911</v>
      </c>
      <c r="B912" s="17">
        <v>7.81821051111607</v>
      </c>
      <c r="C912" s="17">
        <v>0</v>
      </c>
      <c r="D912" s="17">
        <v>0</v>
      </c>
      <c r="E912" s="17">
        <v>0.29742282966224398</v>
      </c>
      <c r="F912" s="17">
        <v>0.32928634954580499</v>
      </c>
      <c r="G912" s="17">
        <v>1.4109459914659901</v>
      </c>
      <c r="H912" s="17">
        <v>0.195459182203991</v>
      </c>
      <c r="I912" s="17">
        <v>-0.22734372475224099</v>
      </c>
      <c r="J912" s="17">
        <v>0.71865243787307398</v>
      </c>
      <c r="K912" s="17">
        <v>0.32017429551660898</v>
      </c>
      <c r="L912" s="17">
        <v>0.30268945265414499</v>
      </c>
      <c r="M912" s="17">
        <v>0</v>
      </c>
      <c r="N912" s="17">
        <v>0</v>
      </c>
      <c r="O912" s="17">
        <v>0</v>
      </c>
      <c r="P912" s="17">
        <v>0.36056085322857001</v>
      </c>
      <c r="Q912" s="17">
        <v>0.226525314134468</v>
      </c>
      <c r="R912" s="17">
        <v>0</v>
      </c>
      <c r="S912" s="17">
        <v>0</v>
      </c>
      <c r="T912" s="17">
        <v>0</v>
      </c>
      <c r="U912" s="17">
        <v>0</v>
      </c>
      <c r="V912" s="17">
        <v>8.9285784042098595E-2</v>
      </c>
      <c r="W912" s="17">
        <v>0.24287290396141001</v>
      </c>
      <c r="X912" s="17">
        <v>0</v>
      </c>
      <c r="Y912" s="17">
        <v>0</v>
      </c>
      <c r="Z912" s="17">
        <v>7.1055376286459004E-3</v>
      </c>
      <c r="AA912" s="17">
        <v>0</v>
      </c>
      <c r="AB912" s="17">
        <v>0</v>
      </c>
      <c r="AC912" s="17">
        <v>0</v>
      </c>
      <c r="AE912">
        <f t="array" ref="AE912">EXP(SUMPRODUCT(--B912:AC912,TRANSPOSE('Cost regression results'!$H$3:$H$30)))</f>
        <v>2473.1220882341868</v>
      </c>
    </row>
    <row r="913" spans="1:31" x14ac:dyDescent="0.3">
      <c r="A913">
        <v>912</v>
      </c>
      <c r="B913" s="17">
        <v>7.8144194409656897</v>
      </c>
      <c r="C913" s="17">
        <v>0</v>
      </c>
      <c r="D913" s="17">
        <v>0</v>
      </c>
      <c r="E913" s="17">
        <v>0.23815573078302599</v>
      </c>
      <c r="F913" s="17">
        <v>0.39275556887764002</v>
      </c>
      <c r="G913" s="17">
        <v>1.29292034740299</v>
      </c>
      <c r="H913" s="17">
        <v>0.225734775404696</v>
      </c>
      <c r="I913" s="17">
        <v>-0.234293022601572</v>
      </c>
      <c r="J913" s="17">
        <v>0.75044505051545696</v>
      </c>
      <c r="K913" s="17">
        <v>0.43319236274247302</v>
      </c>
      <c r="L913" s="17">
        <v>0.361725366358776</v>
      </c>
      <c r="M913" s="17">
        <v>0</v>
      </c>
      <c r="N913" s="17">
        <v>0</v>
      </c>
      <c r="O913" s="17">
        <v>0</v>
      </c>
      <c r="P913" s="17">
        <v>0.26941149406004</v>
      </c>
      <c r="Q913" s="17">
        <v>0.21579142615674901</v>
      </c>
      <c r="R913" s="17">
        <v>0</v>
      </c>
      <c r="S913" s="17">
        <v>0</v>
      </c>
      <c r="T913" s="17">
        <v>0</v>
      </c>
      <c r="U913" s="17">
        <v>0</v>
      </c>
      <c r="V913" s="17">
        <v>8.3569290845554298E-2</v>
      </c>
      <c r="W913" s="17">
        <v>0.19727018469878499</v>
      </c>
      <c r="X913" s="17">
        <v>0</v>
      </c>
      <c r="Y913" s="17">
        <v>0</v>
      </c>
      <c r="Z913" s="17">
        <v>7.1758457693144604E-3</v>
      </c>
      <c r="AA913" s="17">
        <v>0</v>
      </c>
      <c r="AB913" s="17">
        <v>0</v>
      </c>
      <c r="AC913" s="17">
        <v>0</v>
      </c>
      <c r="AE913">
        <f t="array" ref="AE913">EXP(SUMPRODUCT(--B913:AC913,TRANSPOSE('Cost regression results'!$H$3:$H$30)))</f>
        <v>2463.6428057034191</v>
      </c>
    </row>
    <row r="914" spans="1:31" x14ac:dyDescent="0.3">
      <c r="A914">
        <v>913</v>
      </c>
      <c r="B914" s="17">
        <v>7.8188706283567599</v>
      </c>
      <c r="C914" s="17">
        <v>0</v>
      </c>
      <c r="D914" s="17">
        <v>0</v>
      </c>
      <c r="E914" s="17">
        <v>0.41654233033226501</v>
      </c>
      <c r="F914" s="17">
        <v>0.31400437835794598</v>
      </c>
      <c r="G914" s="17">
        <v>1.39065294469671</v>
      </c>
      <c r="H914" s="17">
        <v>0.22362684411817199</v>
      </c>
      <c r="I914" s="17">
        <v>-0.18163840786728599</v>
      </c>
      <c r="J914" s="17">
        <v>0.73973609323890999</v>
      </c>
      <c r="K914" s="17">
        <v>0.43194290216205899</v>
      </c>
      <c r="L914" s="17">
        <v>0.35527868778017502</v>
      </c>
      <c r="M914" s="17">
        <v>0</v>
      </c>
      <c r="N914" s="17">
        <v>0</v>
      </c>
      <c r="O914" s="17">
        <v>0</v>
      </c>
      <c r="P914" s="17">
        <v>0.29048412689668901</v>
      </c>
      <c r="Q914" s="17">
        <v>0.30093076375603101</v>
      </c>
      <c r="R914" s="17">
        <v>0</v>
      </c>
      <c r="S914" s="17">
        <v>0</v>
      </c>
      <c r="T914" s="17">
        <v>0</v>
      </c>
      <c r="U914" s="17">
        <v>0</v>
      </c>
      <c r="V914" s="17">
        <v>8.9293955168323003E-2</v>
      </c>
      <c r="W914" s="17">
        <v>0.14322001061102099</v>
      </c>
      <c r="X914" s="17">
        <v>0</v>
      </c>
      <c r="Y914" s="17">
        <v>0</v>
      </c>
      <c r="Z914" s="17">
        <v>5.63789615908374E-3</v>
      </c>
      <c r="AA914" s="17">
        <v>0</v>
      </c>
      <c r="AB914" s="17">
        <v>0</v>
      </c>
      <c r="AC914" s="17">
        <v>0</v>
      </c>
      <c r="AE914">
        <f t="array" ref="AE914">EXP(SUMPRODUCT(--B914:AC914,TRANSPOSE('Cost regression results'!$H$3:$H$30)))</f>
        <v>2477.2989214796116</v>
      </c>
    </row>
    <row r="915" spans="1:31" x14ac:dyDescent="0.3">
      <c r="A915">
        <v>914</v>
      </c>
      <c r="B915" s="17">
        <v>7.84128797785523</v>
      </c>
      <c r="C915" s="17">
        <v>0</v>
      </c>
      <c r="D915" s="17">
        <v>0</v>
      </c>
      <c r="E915" s="17">
        <v>0.36657794898643797</v>
      </c>
      <c r="F915" s="17">
        <v>0.35938183069965901</v>
      </c>
      <c r="G915" s="17">
        <v>1.27377067230991</v>
      </c>
      <c r="H915" s="17">
        <v>0.238739599880334</v>
      </c>
      <c r="I915" s="17">
        <v>-0.19976211667469701</v>
      </c>
      <c r="J915" s="17">
        <v>0.77084688657826606</v>
      </c>
      <c r="K915" s="17">
        <v>0.42534616613931697</v>
      </c>
      <c r="L915" s="17">
        <v>0.30885354312076002</v>
      </c>
      <c r="M915" s="17">
        <v>0</v>
      </c>
      <c r="N915" s="17">
        <v>0</v>
      </c>
      <c r="O915" s="17">
        <v>0</v>
      </c>
      <c r="P915" s="17">
        <v>0.278686421609876</v>
      </c>
      <c r="Q915" s="17">
        <v>0.20965611489205899</v>
      </c>
      <c r="R915" s="17">
        <v>0</v>
      </c>
      <c r="S915" s="17">
        <v>0</v>
      </c>
      <c r="T915" s="17">
        <v>0</v>
      </c>
      <c r="U915" s="17">
        <v>0</v>
      </c>
      <c r="V915" s="17">
        <v>7.0623239440671406E-2</v>
      </c>
      <c r="W915" s="17">
        <v>0.14683185919939501</v>
      </c>
      <c r="X915" s="17">
        <v>0</v>
      </c>
      <c r="Y915" s="17">
        <v>0</v>
      </c>
      <c r="Z915" s="17">
        <v>7.0344505052170299E-3</v>
      </c>
      <c r="AA915" s="17">
        <v>0</v>
      </c>
      <c r="AB915" s="17">
        <v>0</v>
      </c>
      <c r="AC915" s="17">
        <v>0</v>
      </c>
      <c r="AE915">
        <f t="array" ref="AE915">EXP(SUMPRODUCT(--B915:AC915,TRANSPOSE('Cost regression results'!$H$3:$H$30)))</f>
        <v>2530.9850720958079</v>
      </c>
    </row>
    <row r="916" spans="1:31" x14ac:dyDescent="0.3">
      <c r="A916">
        <v>915</v>
      </c>
      <c r="B916" s="17">
        <v>7.8195302744784403</v>
      </c>
      <c r="C916" s="17">
        <v>0</v>
      </c>
      <c r="D916" s="17">
        <v>0</v>
      </c>
      <c r="E916" s="17">
        <v>0.39885960675468102</v>
      </c>
      <c r="F916" s="17">
        <v>0.228353940539573</v>
      </c>
      <c r="G916" s="17">
        <v>1.35861124361057</v>
      </c>
      <c r="H916" s="17">
        <v>0.25915818717558298</v>
      </c>
      <c r="I916" s="17">
        <v>-8.1254165991102204E-2</v>
      </c>
      <c r="J916" s="17">
        <v>0.68788937335210198</v>
      </c>
      <c r="K916" s="17">
        <v>0.41908447399996501</v>
      </c>
      <c r="L916" s="17">
        <v>0.35051120976946298</v>
      </c>
      <c r="M916" s="17">
        <v>0</v>
      </c>
      <c r="N916" s="17">
        <v>0</v>
      </c>
      <c r="O916" s="17">
        <v>0</v>
      </c>
      <c r="P916" s="17">
        <v>0.27653276771304502</v>
      </c>
      <c r="Q916" s="17">
        <v>0.28070026903814099</v>
      </c>
      <c r="R916" s="17">
        <v>0</v>
      </c>
      <c r="S916" s="17">
        <v>0</v>
      </c>
      <c r="T916" s="17">
        <v>0</v>
      </c>
      <c r="U916" s="17">
        <v>0</v>
      </c>
      <c r="V916" s="17">
        <v>8.9954889273407598E-2</v>
      </c>
      <c r="W916" s="17">
        <v>0.20566671995595801</v>
      </c>
      <c r="X916" s="17">
        <v>0</v>
      </c>
      <c r="Y916" s="17">
        <v>0</v>
      </c>
      <c r="Z916" s="17">
        <v>7.6987273688301997E-3</v>
      </c>
      <c r="AA916" s="17">
        <v>0</v>
      </c>
      <c r="AB916" s="17">
        <v>0</v>
      </c>
      <c r="AC916" s="17">
        <v>0</v>
      </c>
      <c r="AE916">
        <f t="array" ref="AE916">EXP(SUMPRODUCT(--B916:AC916,TRANSPOSE('Cost regression results'!$H$3:$H$30)))</f>
        <v>2475.3601147317022</v>
      </c>
    </row>
    <row r="917" spans="1:31" x14ac:dyDescent="0.3">
      <c r="A917">
        <v>916</v>
      </c>
      <c r="B917" s="17">
        <v>7.8353073657335601</v>
      </c>
      <c r="C917" s="17">
        <v>0</v>
      </c>
      <c r="D917" s="17">
        <v>0</v>
      </c>
      <c r="E917" s="17">
        <v>0.40005111197626803</v>
      </c>
      <c r="F917" s="17">
        <v>0.39135159520159901</v>
      </c>
      <c r="G917" s="17">
        <v>1.4028139262058099</v>
      </c>
      <c r="H917" s="17">
        <v>0.202269536564847</v>
      </c>
      <c r="I917" s="17">
        <v>-0.28396072762644597</v>
      </c>
      <c r="J917" s="17">
        <v>0.73528853917993697</v>
      </c>
      <c r="K917" s="17">
        <v>0.36589001040520402</v>
      </c>
      <c r="L917" s="17">
        <v>0.36516521834443399</v>
      </c>
      <c r="M917" s="17">
        <v>0</v>
      </c>
      <c r="N917" s="17">
        <v>0</v>
      </c>
      <c r="O917" s="17">
        <v>0</v>
      </c>
      <c r="P917" s="17">
        <v>0.408151482773497</v>
      </c>
      <c r="Q917" s="17">
        <v>0.237879647365348</v>
      </c>
      <c r="R917" s="17">
        <v>0</v>
      </c>
      <c r="S917" s="17">
        <v>0</v>
      </c>
      <c r="T917" s="17">
        <v>0</v>
      </c>
      <c r="U917" s="17">
        <v>0</v>
      </c>
      <c r="V917" s="17">
        <v>0.100060299468633</v>
      </c>
      <c r="W917" s="17">
        <v>0.23078108670618999</v>
      </c>
      <c r="X917" s="17">
        <v>0</v>
      </c>
      <c r="Y917" s="17">
        <v>0</v>
      </c>
      <c r="Z917" s="17">
        <v>6.2026899010049399E-3</v>
      </c>
      <c r="AA917" s="17">
        <v>0</v>
      </c>
      <c r="AB917" s="17">
        <v>0</v>
      </c>
      <c r="AC917" s="17">
        <v>0</v>
      </c>
      <c r="AE917">
        <f t="array" ref="AE917">EXP(SUMPRODUCT(--B917:AC917,TRANSPOSE('Cost regression results'!$H$3:$H$30)))</f>
        <v>2517.3586670114055</v>
      </c>
    </row>
    <row r="918" spans="1:31" x14ac:dyDescent="0.3">
      <c r="A918">
        <v>917</v>
      </c>
      <c r="B918" s="17">
        <v>7.8191535212555996</v>
      </c>
      <c r="C918" s="17">
        <v>0</v>
      </c>
      <c r="D918" s="17">
        <v>0</v>
      </c>
      <c r="E918" s="17">
        <v>0.34873118364941302</v>
      </c>
      <c r="F918" s="17">
        <v>0.338611110922521</v>
      </c>
      <c r="G918" s="17">
        <v>1.29328947305055</v>
      </c>
      <c r="H918" s="17">
        <v>0.21238673935451899</v>
      </c>
      <c r="I918" s="17">
        <v>-0.158057691479875</v>
      </c>
      <c r="J918" s="17">
        <v>0.72242931619789597</v>
      </c>
      <c r="K918" s="17">
        <v>0.53263106491433598</v>
      </c>
      <c r="L918" s="17">
        <v>0.40550757749195498</v>
      </c>
      <c r="M918" s="17">
        <v>0</v>
      </c>
      <c r="N918" s="17">
        <v>0</v>
      </c>
      <c r="O918" s="17">
        <v>0</v>
      </c>
      <c r="P918" s="17">
        <v>0.17597382272986001</v>
      </c>
      <c r="Q918" s="17">
        <v>0.244611628334689</v>
      </c>
      <c r="R918" s="17">
        <v>0</v>
      </c>
      <c r="S918" s="17">
        <v>0</v>
      </c>
      <c r="T918" s="17">
        <v>0</v>
      </c>
      <c r="U918" s="17">
        <v>0</v>
      </c>
      <c r="V918" s="17">
        <v>6.3429326774081293E-2</v>
      </c>
      <c r="W918" s="17">
        <v>0.20860537174768401</v>
      </c>
      <c r="X918" s="17">
        <v>0</v>
      </c>
      <c r="Y918" s="17">
        <v>0</v>
      </c>
      <c r="Z918" s="17">
        <v>4.5994250730933203E-3</v>
      </c>
      <c r="AA918" s="17">
        <v>0</v>
      </c>
      <c r="AB918" s="17">
        <v>0</v>
      </c>
      <c r="AC918" s="17">
        <v>0</v>
      </c>
      <c r="AE918">
        <f t="array" ref="AE918">EXP(SUMPRODUCT(--B918:AC918,TRANSPOSE('Cost regression results'!$H$3:$H$30)))</f>
        <v>2479.8018175916313</v>
      </c>
    </row>
    <row r="919" spans="1:31" x14ac:dyDescent="0.3">
      <c r="A919">
        <v>918</v>
      </c>
      <c r="B919" s="17">
        <v>7.8140509162716896</v>
      </c>
      <c r="C919" s="17">
        <v>0</v>
      </c>
      <c r="D919" s="17">
        <v>0</v>
      </c>
      <c r="E919" s="17">
        <v>0.37228332870654202</v>
      </c>
      <c r="F919" s="17">
        <v>0.34137511932622699</v>
      </c>
      <c r="G919" s="17">
        <v>1.30545462685257</v>
      </c>
      <c r="H919" s="17">
        <v>0.20795510662712899</v>
      </c>
      <c r="I919" s="17">
        <v>-0.20246113981264299</v>
      </c>
      <c r="J919" s="17">
        <v>0.71083589204956799</v>
      </c>
      <c r="K919" s="17">
        <v>0.38284402222054997</v>
      </c>
      <c r="L919" s="17">
        <v>0.35351834493555001</v>
      </c>
      <c r="M919" s="17">
        <v>0</v>
      </c>
      <c r="N919" s="17">
        <v>0</v>
      </c>
      <c r="O919" s="17">
        <v>0</v>
      </c>
      <c r="P919" s="17">
        <v>0.49603248082285001</v>
      </c>
      <c r="Q919" s="17">
        <v>0.26425397322765398</v>
      </c>
      <c r="R919" s="17">
        <v>0</v>
      </c>
      <c r="S919" s="17">
        <v>0</v>
      </c>
      <c r="T919" s="17">
        <v>0</v>
      </c>
      <c r="U919" s="17">
        <v>0</v>
      </c>
      <c r="V919" s="17">
        <v>0.100050482640656</v>
      </c>
      <c r="W919" s="17">
        <v>0.21240116683464999</v>
      </c>
      <c r="X919" s="17">
        <v>0</v>
      </c>
      <c r="Y919" s="17">
        <v>0</v>
      </c>
      <c r="Z919" s="17">
        <v>4.5758265412154603E-3</v>
      </c>
      <c r="AA919" s="17">
        <v>0</v>
      </c>
      <c r="AB919" s="17">
        <v>0</v>
      </c>
      <c r="AC919" s="17">
        <v>0</v>
      </c>
      <c r="AE919">
        <f t="array" ref="AE919">EXP(SUMPRODUCT(--B919:AC919,TRANSPOSE('Cost regression results'!$H$3:$H$30)))</f>
        <v>2467.2213520401424</v>
      </c>
    </row>
    <row r="920" spans="1:31" x14ac:dyDescent="0.3">
      <c r="A920">
        <v>919</v>
      </c>
      <c r="B920" s="17">
        <v>7.8296044577707802</v>
      </c>
      <c r="C920" s="17">
        <v>0</v>
      </c>
      <c r="D920" s="17">
        <v>0</v>
      </c>
      <c r="E920" s="17">
        <v>0.32346057354979602</v>
      </c>
      <c r="F920" s="17">
        <v>0.38219458405217799</v>
      </c>
      <c r="G920" s="17">
        <v>1.3572041379958599</v>
      </c>
      <c r="H920" s="17">
        <v>0.26503962760570798</v>
      </c>
      <c r="I920" s="17">
        <v>-0.243342563694323</v>
      </c>
      <c r="J920" s="17">
        <v>0.63396661134575005</v>
      </c>
      <c r="K920" s="17">
        <v>0.328337785685337</v>
      </c>
      <c r="L920" s="17">
        <v>0.329418902377766</v>
      </c>
      <c r="M920" s="17">
        <v>0</v>
      </c>
      <c r="N920" s="17">
        <v>0</v>
      </c>
      <c r="O920" s="17">
        <v>0</v>
      </c>
      <c r="P920" s="17">
        <v>0.40177274517627998</v>
      </c>
      <c r="Q920" s="17">
        <v>0.25373651751740001</v>
      </c>
      <c r="R920" s="17">
        <v>0</v>
      </c>
      <c r="S920" s="17">
        <v>0</v>
      </c>
      <c r="T920" s="17">
        <v>0</v>
      </c>
      <c r="U920" s="17">
        <v>0</v>
      </c>
      <c r="V920" s="17">
        <v>9.3995293023750801E-2</v>
      </c>
      <c r="W920" s="17">
        <v>0.21622222992182799</v>
      </c>
      <c r="X920" s="17">
        <v>0</v>
      </c>
      <c r="Y920" s="17">
        <v>0</v>
      </c>
      <c r="Z920" s="17">
        <v>6.2251290507015396E-3</v>
      </c>
      <c r="AA920" s="17">
        <v>0</v>
      </c>
      <c r="AB920" s="17">
        <v>0</v>
      </c>
      <c r="AC920" s="17">
        <v>0</v>
      </c>
      <c r="AE920">
        <f t="array" ref="AE920">EXP(SUMPRODUCT(--B920:AC920,TRANSPOSE('Cost regression results'!$H$3:$H$30)))</f>
        <v>2503.0039447399058</v>
      </c>
    </row>
    <row r="921" spans="1:31" x14ac:dyDescent="0.3">
      <c r="A921">
        <v>920</v>
      </c>
      <c r="B921" s="17">
        <v>7.8973979504445104</v>
      </c>
      <c r="C921" s="17">
        <v>0</v>
      </c>
      <c r="D921" s="17">
        <v>0</v>
      </c>
      <c r="E921" s="17">
        <v>0.452140593346678</v>
      </c>
      <c r="F921" s="17">
        <v>0.29018467429105699</v>
      </c>
      <c r="G921" s="17">
        <v>1.3305006720120001</v>
      </c>
      <c r="H921" s="17">
        <v>0.16442650980384599</v>
      </c>
      <c r="I921" s="17">
        <v>-0.10927592513111201</v>
      </c>
      <c r="J921" s="17">
        <v>0.73357446926881498</v>
      </c>
      <c r="K921" s="17">
        <v>0.36003029252990598</v>
      </c>
      <c r="L921" s="17">
        <v>0.344421128966719</v>
      </c>
      <c r="M921" s="17">
        <v>0</v>
      </c>
      <c r="N921" s="17">
        <v>0</v>
      </c>
      <c r="O921" s="17">
        <v>0</v>
      </c>
      <c r="P921" s="17">
        <v>0.18809741166277699</v>
      </c>
      <c r="Q921" s="17">
        <v>0.219255167040668</v>
      </c>
      <c r="R921" s="17">
        <v>0</v>
      </c>
      <c r="S921" s="17">
        <v>0</v>
      </c>
      <c r="T921" s="17">
        <v>0</v>
      </c>
      <c r="U921" s="17">
        <v>0</v>
      </c>
      <c r="V921" s="17">
        <v>2.9906483228542301E-2</v>
      </c>
      <c r="W921" s="17">
        <v>0.159509742808293</v>
      </c>
      <c r="X921" s="17">
        <v>0</v>
      </c>
      <c r="Y921" s="17">
        <v>0</v>
      </c>
      <c r="Z921" s="17">
        <v>6.8371796442350799E-3</v>
      </c>
      <c r="AA921" s="17">
        <v>0</v>
      </c>
      <c r="AB921" s="17">
        <v>0</v>
      </c>
      <c r="AC921" s="17">
        <v>0</v>
      </c>
      <c r="AE921">
        <f t="array" ref="AE921">EXP(SUMPRODUCT(--B921:AC921,TRANSPOSE('Cost regression results'!$H$3:$H$30)))</f>
        <v>2677.4280361171859</v>
      </c>
    </row>
    <row r="922" spans="1:31" x14ac:dyDescent="0.3">
      <c r="A922">
        <v>921</v>
      </c>
      <c r="B922" s="17">
        <v>7.7816815369931502</v>
      </c>
      <c r="C922" s="17">
        <v>0</v>
      </c>
      <c r="D922" s="17">
        <v>0</v>
      </c>
      <c r="E922" s="17">
        <v>0.32584157307977102</v>
      </c>
      <c r="F922" s="17">
        <v>0.46909840408784997</v>
      </c>
      <c r="G922" s="17">
        <v>1.5086597047060699</v>
      </c>
      <c r="H922" s="17">
        <v>0.24584775281945201</v>
      </c>
      <c r="I922" s="17">
        <v>-0.36097003723827698</v>
      </c>
      <c r="J922" s="17">
        <v>0.708972755292537</v>
      </c>
      <c r="K922" s="17">
        <v>0.28089383368455001</v>
      </c>
      <c r="L922" s="17">
        <v>0.34264274610720602</v>
      </c>
      <c r="M922" s="17">
        <v>0</v>
      </c>
      <c r="N922" s="17">
        <v>0</v>
      </c>
      <c r="O922" s="17">
        <v>0</v>
      </c>
      <c r="P922" s="17">
        <v>0.50444313642813798</v>
      </c>
      <c r="Q922" s="17">
        <v>0.218194395507918</v>
      </c>
      <c r="R922" s="17">
        <v>0</v>
      </c>
      <c r="S922" s="17">
        <v>0</v>
      </c>
      <c r="T922" s="17">
        <v>0</v>
      </c>
      <c r="U922" s="17">
        <v>0</v>
      </c>
      <c r="V922" s="17">
        <v>0.13836657574783001</v>
      </c>
      <c r="W922" s="17">
        <v>0.245036411705951</v>
      </c>
      <c r="X922" s="17">
        <v>0</v>
      </c>
      <c r="Y922" s="17">
        <v>0</v>
      </c>
      <c r="Z922" s="17">
        <v>8.3041079635899594E-3</v>
      </c>
      <c r="AA922" s="17">
        <v>0</v>
      </c>
      <c r="AB922" s="17">
        <v>0</v>
      </c>
      <c r="AC922" s="17">
        <v>0</v>
      </c>
      <c r="AE922">
        <f t="array" ref="AE922">EXP(SUMPRODUCT(--B922:AC922,TRANSPOSE('Cost regression results'!$H$3:$H$30)))</f>
        <v>2382.4119108121117</v>
      </c>
    </row>
    <row r="923" spans="1:31" x14ac:dyDescent="0.3">
      <c r="A923">
        <v>922</v>
      </c>
      <c r="B923" s="17">
        <v>7.8322994205594298</v>
      </c>
      <c r="C923" s="17">
        <v>0</v>
      </c>
      <c r="D923" s="17">
        <v>0</v>
      </c>
      <c r="E923" s="17">
        <v>0.26390150544298302</v>
      </c>
      <c r="F923" s="17">
        <v>0.29820507707337202</v>
      </c>
      <c r="G923" s="17">
        <v>1.2682472673779199</v>
      </c>
      <c r="H923" s="17">
        <v>0.20786559330339999</v>
      </c>
      <c r="I923" s="17">
        <v>-0.154329273946885</v>
      </c>
      <c r="J923" s="17">
        <v>0.67029601224577495</v>
      </c>
      <c r="K923" s="17">
        <v>0.29522986077847901</v>
      </c>
      <c r="L923" s="17">
        <v>0.35148199667431601</v>
      </c>
      <c r="M923" s="17">
        <v>0</v>
      </c>
      <c r="N923" s="17">
        <v>0</v>
      </c>
      <c r="O923" s="17">
        <v>0</v>
      </c>
      <c r="P923" s="17">
        <v>0.20552414392992399</v>
      </c>
      <c r="Q923" s="17">
        <v>0.19793712495125301</v>
      </c>
      <c r="R923" s="17">
        <v>0</v>
      </c>
      <c r="S923" s="17">
        <v>0</v>
      </c>
      <c r="T923" s="17">
        <v>0</v>
      </c>
      <c r="U923" s="17">
        <v>0</v>
      </c>
      <c r="V923" s="17">
        <v>0.111519077645204</v>
      </c>
      <c r="W923" s="17">
        <v>0.24614849106470199</v>
      </c>
      <c r="X923" s="17">
        <v>0</v>
      </c>
      <c r="Y923" s="17">
        <v>0</v>
      </c>
      <c r="Z923" s="17">
        <v>6.7645112571938998E-3</v>
      </c>
      <c r="AA923" s="17">
        <v>0</v>
      </c>
      <c r="AB923" s="17">
        <v>0</v>
      </c>
      <c r="AC923" s="17">
        <v>0</v>
      </c>
      <c r="AE923">
        <f t="array" ref="AE923">EXP(SUMPRODUCT(--B923:AC923,TRANSPOSE('Cost regression results'!$H$3:$H$30)))</f>
        <v>2508.811120339115</v>
      </c>
    </row>
    <row r="924" spans="1:31" x14ac:dyDescent="0.3">
      <c r="A924">
        <v>923</v>
      </c>
      <c r="B924" s="17">
        <v>7.8573074968831298</v>
      </c>
      <c r="C924" s="17">
        <v>0</v>
      </c>
      <c r="D924" s="17">
        <v>0</v>
      </c>
      <c r="E924" s="17">
        <v>0.29908506729540102</v>
      </c>
      <c r="F924" s="17">
        <v>0.37046441552356102</v>
      </c>
      <c r="G924" s="17">
        <v>1.38801468436264</v>
      </c>
      <c r="H924" s="17">
        <v>0.27793730465340699</v>
      </c>
      <c r="I924" s="17">
        <v>-0.235979895422369</v>
      </c>
      <c r="J924" s="17">
        <v>0.67657253693196695</v>
      </c>
      <c r="K924" s="17">
        <v>0.322642094994954</v>
      </c>
      <c r="L924" s="17">
        <v>0.26895960916257999</v>
      </c>
      <c r="M924" s="17">
        <v>0</v>
      </c>
      <c r="N924" s="17">
        <v>0</v>
      </c>
      <c r="O924" s="17">
        <v>0</v>
      </c>
      <c r="P924" s="17">
        <v>0.25514318762399701</v>
      </c>
      <c r="Q924" s="17">
        <v>0.17950621299799399</v>
      </c>
      <c r="R924" s="17">
        <v>0</v>
      </c>
      <c r="S924" s="17">
        <v>0</v>
      </c>
      <c r="T924" s="17">
        <v>0</v>
      </c>
      <c r="U924" s="17">
        <v>0</v>
      </c>
      <c r="V924" s="17">
        <v>6.2908324262330395E-2</v>
      </c>
      <c r="W924" s="17">
        <v>0.17153518172892801</v>
      </c>
      <c r="X924" s="17">
        <v>0</v>
      </c>
      <c r="Y924" s="17">
        <v>0</v>
      </c>
      <c r="Z924" s="17">
        <v>1.0158401551331299E-2</v>
      </c>
      <c r="AA924" s="17">
        <v>0</v>
      </c>
      <c r="AB924" s="17">
        <v>0</v>
      </c>
      <c r="AC924" s="17">
        <v>0</v>
      </c>
      <c r="AE924">
        <f t="array" ref="AE924">EXP(SUMPRODUCT(--B924:AC924,TRANSPOSE('Cost regression results'!$H$3:$H$30)))</f>
        <v>2566.2388303289376</v>
      </c>
    </row>
    <row r="925" spans="1:31" x14ac:dyDescent="0.3">
      <c r="A925">
        <v>924</v>
      </c>
      <c r="B925" s="17">
        <v>7.8352527170259902</v>
      </c>
      <c r="C925" s="17">
        <v>0</v>
      </c>
      <c r="D925" s="17">
        <v>0</v>
      </c>
      <c r="E925" s="17">
        <v>0.34510279052831999</v>
      </c>
      <c r="F925" s="17">
        <v>0.36605016435901899</v>
      </c>
      <c r="G925" s="17">
        <v>1.3666191694704499</v>
      </c>
      <c r="H925" s="17">
        <v>0.25716863358549202</v>
      </c>
      <c r="I925" s="17">
        <v>-0.26890869645453402</v>
      </c>
      <c r="J925" s="17">
        <v>0.64325806531678298</v>
      </c>
      <c r="K925" s="17">
        <v>0.40380549084802903</v>
      </c>
      <c r="L925" s="17">
        <v>0.28775081588632501</v>
      </c>
      <c r="M925" s="17">
        <v>0</v>
      </c>
      <c r="N925" s="17">
        <v>0</v>
      </c>
      <c r="O925" s="17">
        <v>0</v>
      </c>
      <c r="P925" s="17">
        <v>0.36536265006114299</v>
      </c>
      <c r="Q925" s="17">
        <v>0.27331779981063697</v>
      </c>
      <c r="R925" s="17">
        <v>0</v>
      </c>
      <c r="S925" s="17">
        <v>0</v>
      </c>
      <c r="T925" s="17">
        <v>0</v>
      </c>
      <c r="U925" s="17">
        <v>0</v>
      </c>
      <c r="V925" s="17">
        <v>0.105158075578489</v>
      </c>
      <c r="W925" s="17">
        <v>0.21180481195144499</v>
      </c>
      <c r="X925" s="17">
        <v>0</v>
      </c>
      <c r="Y925" s="17">
        <v>0</v>
      </c>
      <c r="Z925" s="17">
        <v>3.7677428247827401E-3</v>
      </c>
      <c r="AA925" s="17">
        <v>0</v>
      </c>
      <c r="AB925" s="17">
        <v>0</v>
      </c>
      <c r="AC925" s="17">
        <v>0</v>
      </c>
      <c r="AE925">
        <f t="array" ref="AE925">EXP(SUMPRODUCT(--B925:AC925,TRANSPOSE('Cost regression results'!$H$3:$H$30)))</f>
        <v>2521.5152690698219</v>
      </c>
    </row>
    <row r="926" spans="1:31" x14ac:dyDescent="0.3">
      <c r="A926">
        <v>925</v>
      </c>
      <c r="B926" s="17">
        <v>7.8233123538184497</v>
      </c>
      <c r="C926" s="17">
        <v>0</v>
      </c>
      <c r="D926" s="17">
        <v>0</v>
      </c>
      <c r="E926" s="17">
        <v>0.30822485712805597</v>
      </c>
      <c r="F926" s="17">
        <v>0.25732393660655201</v>
      </c>
      <c r="G926" s="17">
        <v>1.4035964672738099</v>
      </c>
      <c r="H926" s="17">
        <v>0.24418796674556101</v>
      </c>
      <c r="I926" s="17">
        <v>-0.13461947658376799</v>
      </c>
      <c r="J926" s="17">
        <v>0.70225544084545999</v>
      </c>
      <c r="K926" s="17">
        <v>0.35785384230411998</v>
      </c>
      <c r="L926" s="17">
        <v>0.31803608049916998</v>
      </c>
      <c r="M926" s="17">
        <v>0</v>
      </c>
      <c r="N926" s="17">
        <v>0</v>
      </c>
      <c r="O926" s="17">
        <v>0</v>
      </c>
      <c r="P926" s="17">
        <v>0.398445014874381</v>
      </c>
      <c r="Q926" s="17">
        <v>0.23910435532759899</v>
      </c>
      <c r="R926" s="17">
        <v>0</v>
      </c>
      <c r="S926" s="17">
        <v>0</v>
      </c>
      <c r="T926" s="17">
        <v>0</v>
      </c>
      <c r="U926" s="17">
        <v>0</v>
      </c>
      <c r="V926" s="17">
        <v>8.3839435657002706E-2</v>
      </c>
      <c r="W926" s="17">
        <v>0.21843591406496099</v>
      </c>
      <c r="X926" s="17">
        <v>0</v>
      </c>
      <c r="Y926" s="17">
        <v>0</v>
      </c>
      <c r="Z926" s="17">
        <v>4.7427874681998904E-3</v>
      </c>
      <c r="AA926" s="17">
        <v>0</v>
      </c>
      <c r="AB926" s="17">
        <v>0</v>
      </c>
      <c r="AC926" s="17">
        <v>0</v>
      </c>
      <c r="AE926">
        <f t="array" ref="AE926">EXP(SUMPRODUCT(--B926:AC926,TRANSPOSE('Cost regression results'!$H$3:$H$30)))</f>
        <v>2489.8864912858458</v>
      </c>
    </row>
    <row r="927" spans="1:31" x14ac:dyDescent="0.3">
      <c r="A927">
        <v>926</v>
      </c>
      <c r="B927" s="17">
        <v>7.7938710896017298</v>
      </c>
      <c r="C927" s="17">
        <v>0</v>
      </c>
      <c r="D927" s="17">
        <v>0</v>
      </c>
      <c r="E927" s="17">
        <v>0.41954089325411098</v>
      </c>
      <c r="F927" s="17">
        <v>0.372859682656214</v>
      </c>
      <c r="G927" s="17">
        <v>1.2842577580627901</v>
      </c>
      <c r="H927" s="17">
        <v>0.274670263646493</v>
      </c>
      <c r="I927" s="17">
        <v>-0.11966589427324199</v>
      </c>
      <c r="J927" s="17">
        <v>0.71815149680174795</v>
      </c>
      <c r="K927" s="17">
        <v>0.27063811851029101</v>
      </c>
      <c r="L927" s="17">
        <v>0.32756888601085898</v>
      </c>
      <c r="M927" s="17">
        <v>0</v>
      </c>
      <c r="N927" s="17">
        <v>0</v>
      </c>
      <c r="O927" s="17">
        <v>0</v>
      </c>
      <c r="P927" s="17">
        <v>0.11247415712924901</v>
      </c>
      <c r="Q927" s="17">
        <v>0.269983062449837</v>
      </c>
      <c r="R927" s="17">
        <v>0</v>
      </c>
      <c r="S927" s="17">
        <v>0</v>
      </c>
      <c r="T927" s="17">
        <v>0</v>
      </c>
      <c r="U927" s="17">
        <v>0</v>
      </c>
      <c r="V927" s="17">
        <v>8.6491354813343801E-2</v>
      </c>
      <c r="W927" s="17">
        <v>0.23122850670592901</v>
      </c>
      <c r="X927" s="17">
        <v>0</v>
      </c>
      <c r="Y927" s="17">
        <v>0</v>
      </c>
      <c r="Z927" s="17">
        <v>8.2791036708134598E-3</v>
      </c>
      <c r="AA927" s="17">
        <v>0</v>
      </c>
      <c r="AB927" s="17">
        <v>0</v>
      </c>
      <c r="AC927" s="17">
        <v>0</v>
      </c>
      <c r="AE927">
        <f t="array" ref="AE927">EXP(SUMPRODUCT(--B927:AC927,TRANSPOSE('Cost regression results'!$H$3:$H$30)))</f>
        <v>2411.6723742074037</v>
      </c>
    </row>
    <row r="928" spans="1:31" x14ac:dyDescent="0.3">
      <c r="A928">
        <v>927</v>
      </c>
      <c r="B928" s="17">
        <v>7.8513316242004603</v>
      </c>
      <c r="C928" s="17">
        <v>0</v>
      </c>
      <c r="D928" s="17">
        <v>0</v>
      </c>
      <c r="E928" s="17">
        <v>0.37280390008504699</v>
      </c>
      <c r="F928" s="17">
        <v>0.32912097672518997</v>
      </c>
      <c r="G928" s="17">
        <v>1.3815494593069999</v>
      </c>
      <c r="H928" s="17">
        <v>0.21087857301354199</v>
      </c>
      <c r="I928" s="17">
        <v>-0.16546272293190101</v>
      </c>
      <c r="J928" s="17">
        <v>0.65107724601154005</v>
      </c>
      <c r="K928" s="17">
        <v>0.29409944270023702</v>
      </c>
      <c r="L928" s="17">
        <v>0.30393673707350999</v>
      </c>
      <c r="M928" s="17">
        <v>0</v>
      </c>
      <c r="N928" s="17">
        <v>0</v>
      </c>
      <c r="O928" s="17">
        <v>0</v>
      </c>
      <c r="P928" s="17">
        <v>0.41548735811710202</v>
      </c>
      <c r="Q928" s="17">
        <v>0.16396201375903899</v>
      </c>
      <c r="R928" s="17">
        <v>0</v>
      </c>
      <c r="S928" s="17">
        <v>0</v>
      </c>
      <c r="T928" s="17">
        <v>0</v>
      </c>
      <c r="U928" s="17">
        <v>0</v>
      </c>
      <c r="V928" s="17">
        <v>7.9413091734386099E-2</v>
      </c>
      <c r="W928" s="17">
        <v>6.3655256591747103E-2</v>
      </c>
      <c r="X928" s="17">
        <v>0</v>
      </c>
      <c r="Y928" s="17">
        <v>0</v>
      </c>
      <c r="Z928" s="17">
        <v>7.22849140786762E-3</v>
      </c>
      <c r="AA928" s="17">
        <v>0</v>
      </c>
      <c r="AB928" s="17">
        <v>0</v>
      </c>
      <c r="AC928" s="17">
        <v>0</v>
      </c>
      <c r="AE928">
        <f t="array" ref="AE928">EXP(SUMPRODUCT(--B928:AC928,TRANSPOSE('Cost regression results'!$H$3:$H$30)))</f>
        <v>2556.1862490034077</v>
      </c>
    </row>
    <row r="929" spans="1:31" x14ac:dyDescent="0.3">
      <c r="A929">
        <v>928</v>
      </c>
      <c r="B929" s="17">
        <v>7.7915277999551602</v>
      </c>
      <c r="C929" s="17">
        <v>0</v>
      </c>
      <c r="D929" s="17">
        <v>0</v>
      </c>
      <c r="E929" s="17">
        <v>0.38590065204999202</v>
      </c>
      <c r="F929" s="17">
        <v>0.339230607512782</v>
      </c>
      <c r="G929" s="17">
        <v>1.3078131518301901</v>
      </c>
      <c r="H929" s="17">
        <v>0.25698960839346102</v>
      </c>
      <c r="I929" s="17">
        <v>-0.14148529957012199</v>
      </c>
      <c r="J929" s="17">
        <v>0.70647822385391601</v>
      </c>
      <c r="K929" s="17">
        <v>0.464386724614127</v>
      </c>
      <c r="L929" s="17">
        <v>0.37263952449538001</v>
      </c>
      <c r="M929" s="17">
        <v>0</v>
      </c>
      <c r="N929" s="17">
        <v>0</v>
      </c>
      <c r="O929" s="17">
        <v>0</v>
      </c>
      <c r="P929" s="17">
        <v>0.267834242825984</v>
      </c>
      <c r="Q929" s="17">
        <v>0.20602081842148801</v>
      </c>
      <c r="R929" s="17">
        <v>0</v>
      </c>
      <c r="S929" s="17">
        <v>0</v>
      </c>
      <c r="T929" s="17">
        <v>0</v>
      </c>
      <c r="U929" s="17">
        <v>0</v>
      </c>
      <c r="V929" s="17">
        <v>0.111799663491548</v>
      </c>
      <c r="W929" s="17">
        <v>0.25523723868541298</v>
      </c>
      <c r="X929" s="17">
        <v>0</v>
      </c>
      <c r="Y929" s="17">
        <v>0</v>
      </c>
      <c r="Z929" s="17">
        <v>9.3674858319999499E-3</v>
      </c>
      <c r="AA929" s="17">
        <v>0</v>
      </c>
      <c r="AB929" s="17">
        <v>0</v>
      </c>
      <c r="AC929" s="17">
        <v>0</v>
      </c>
      <c r="AE929">
        <f t="array" ref="AE929">EXP(SUMPRODUCT(--B929:AC929,TRANSPOSE('Cost regression results'!$H$3:$H$30)))</f>
        <v>2404.1953671173296</v>
      </c>
    </row>
    <row r="930" spans="1:31" x14ac:dyDescent="0.3">
      <c r="A930">
        <v>929</v>
      </c>
      <c r="B930" s="17">
        <v>7.8814934199919602</v>
      </c>
      <c r="C930" s="17">
        <v>0</v>
      </c>
      <c r="D930" s="17">
        <v>0</v>
      </c>
      <c r="E930" s="17">
        <v>0.40065039495228899</v>
      </c>
      <c r="F930" s="17">
        <v>0.30590635564847501</v>
      </c>
      <c r="G930" s="17">
        <v>1.1962211555678799</v>
      </c>
      <c r="H930" s="17">
        <v>0.15097426662871799</v>
      </c>
      <c r="I930" s="17">
        <v>-0.128694805195258</v>
      </c>
      <c r="J930" s="17">
        <v>0.75508036738927897</v>
      </c>
      <c r="K930" s="17">
        <v>0.38695838910644798</v>
      </c>
      <c r="L930" s="17">
        <v>0.34574925924393701</v>
      </c>
      <c r="M930" s="17">
        <v>0</v>
      </c>
      <c r="N930" s="17">
        <v>0</v>
      </c>
      <c r="O930" s="17">
        <v>0</v>
      </c>
      <c r="P930" s="17">
        <v>0.15661114933491499</v>
      </c>
      <c r="Q930" s="17">
        <v>0.25160933690477499</v>
      </c>
      <c r="R930" s="17">
        <v>0</v>
      </c>
      <c r="S930" s="17">
        <v>0</v>
      </c>
      <c r="T930" s="17">
        <v>0</v>
      </c>
      <c r="U930" s="17">
        <v>0</v>
      </c>
      <c r="V930" s="17">
        <v>6.3924906738444906E-2</v>
      </c>
      <c r="W930" s="17">
        <v>0.11643199499254001</v>
      </c>
      <c r="X930" s="17">
        <v>0</v>
      </c>
      <c r="Y930" s="17">
        <v>0</v>
      </c>
      <c r="Z930" s="17">
        <v>4.3041456311196597E-3</v>
      </c>
      <c r="AA930" s="17">
        <v>0</v>
      </c>
      <c r="AB930" s="17">
        <v>0</v>
      </c>
      <c r="AC930" s="17">
        <v>0</v>
      </c>
      <c r="AE930">
        <f t="array" ref="AE930">EXP(SUMPRODUCT(--B930:AC930,TRANSPOSE('Cost regression results'!$H$3:$H$30)))</f>
        <v>2639.8582936452085</v>
      </c>
    </row>
    <row r="931" spans="1:31" x14ac:dyDescent="0.3">
      <c r="A931">
        <v>930</v>
      </c>
      <c r="B931" s="17">
        <v>7.8664392376797796</v>
      </c>
      <c r="C931" s="17">
        <v>0</v>
      </c>
      <c r="D931" s="17">
        <v>0</v>
      </c>
      <c r="E931" s="17">
        <v>0.34801820790485199</v>
      </c>
      <c r="F931" s="17">
        <v>0.34522866555519099</v>
      </c>
      <c r="G931" s="17">
        <v>1.380739930456</v>
      </c>
      <c r="H931" s="17">
        <v>0.28533972225054299</v>
      </c>
      <c r="I931" s="17">
        <v>-0.27033441981142298</v>
      </c>
      <c r="J931" s="17">
        <v>0.66563784864675402</v>
      </c>
      <c r="K931" s="17">
        <v>0.243672195582572</v>
      </c>
      <c r="L931" s="17">
        <v>0.29422948086251099</v>
      </c>
      <c r="M931" s="17">
        <v>0</v>
      </c>
      <c r="N931" s="17">
        <v>0</v>
      </c>
      <c r="O931" s="17">
        <v>0</v>
      </c>
      <c r="P931" s="17">
        <v>0.23546354025243299</v>
      </c>
      <c r="Q931" s="17">
        <v>0.238674835901903</v>
      </c>
      <c r="R931" s="17">
        <v>0</v>
      </c>
      <c r="S931" s="17">
        <v>0</v>
      </c>
      <c r="T931" s="17">
        <v>0</v>
      </c>
      <c r="U931" s="17">
        <v>0</v>
      </c>
      <c r="V931" s="17">
        <v>7.6965419668857102E-2</v>
      </c>
      <c r="W931" s="17">
        <v>0.25283994490898698</v>
      </c>
      <c r="X931" s="17">
        <v>0</v>
      </c>
      <c r="Y931" s="17">
        <v>0</v>
      </c>
      <c r="Z931" s="17">
        <v>4.7625615874929503E-3</v>
      </c>
      <c r="AA931" s="17">
        <v>0</v>
      </c>
      <c r="AB931" s="17">
        <v>0</v>
      </c>
      <c r="AC931" s="17">
        <v>0</v>
      </c>
      <c r="AE931">
        <f t="array" ref="AE931">EXP(SUMPRODUCT(--B931:AC931,TRANSPOSE('Cost regression results'!$H$3:$H$30)))</f>
        <v>2599.5807072658577</v>
      </c>
    </row>
    <row r="932" spans="1:31" x14ac:dyDescent="0.3">
      <c r="A932">
        <v>931</v>
      </c>
      <c r="B932" s="17">
        <v>7.8440824351038003</v>
      </c>
      <c r="C932" s="17">
        <v>0</v>
      </c>
      <c r="D932" s="17">
        <v>0</v>
      </c>
      <c r="E932" s="17">
        <v>0.43635587188154001</v>
      </c>
      <c r="F932" s="17">
        <v>0.313465002201475</v>
      </c>
      <c r="G932" s="17">
        <v>1.3773394956629701</v>
      </c>
      <c r="H932" s="17">
        <v>0.208206714019009</v>
      </c>
      <c r="I932" s="17">
        <v>-0.17984438548906101</v>
      </c>
      <c r="J932" s="17">
        <v>0.78195959109103397</v>
      </c>
      <c r="K932" s="17">
        <v>0.28257589842763697</v>
      </c>
      <c r="L932" s="17">
        <v>0.37011699065853099</v>
      </c>
      <c r="M932" s="17">
        <v>0</v>
      </c>
      <c r="N932" s="17">
        <v>0</v>
      </c>
      <c r="O932" s="17">
        <v>0</v>
      </c>
      <c r="P932" s="17">
        <v>0.38838876529977701</v>
      </c>
      <c r="Q932" s="17">
        <v>0.25431419829350499</v>
      </c>
      <c r="R932" s="17">
        <v>0</v>
      </c>
      <c r="S932" s="17">
        <v>0</v>
      </c>
      <c r="T932" s="17">
        <v>0</v>
      </c>
      <c r="U932" s="17">
        <v>0</v>
      </c>
      <c r="V932" s="17">
        <v>9.9699056864286095E-2</v>
      </c>
      <c r="W932" s="17">
        <v>0.159955957929346</v>
      </c>
      <c r="X932" s="17">
        <v>0</v>
      </c>
      <c r="Y932" s="17">
        <v>0</v>
      </c>
      <c r="Z932" s="17">
        <v>5.3997286337902602E-3</v>
      </c>
      <c r="AA932" s="17">
        <v>0</v>
      </c>
      <c r="AB932" s="17">
        <v>0</v>
      </c>
      <c r="AC932" s="17">
        <v>0</v>
      </c>
      <c r="AE932">
        <f t="array" ref="AE932">EXP(SUMPRODUCT(--B932:AC932,TRANSPOSE('Cost regression results'!$H$3:$H$30)))</f>
        <v>2540.9736797976129</v>
      </c>
    </row>
    <row r="933" spans="1:31" x14ac:dyDescent="0.3">
      <c r="A933">
        <v>932</v>
      </c>
      <c r="B933" s="17">
        <v>7.8257091480151697</v>
      </c>
      <c r="C933" s="17">
        <v>0</v>
      </c>
      <c r="D933" s="17">
        <v>0</v>
      </c>
      <c r="E933" s="17">
        <v>0.34389725064348498</v>
      </c>
      <c r="F933" s="17">
        <v>0.31601044346179802</v>
      </c>
      <c r="G933" s="17">
        <v>1.4122150511718199</v>
      </c>
      <c r="H933" s="17">
        <v>0.24612450250186901</v>
      </c>
      <c r="I933" s="17">
        <v>-0.20935325823135301</v>
      </c>
      <c r="J933" s="17">
        <v>0.68273782973710095</v>
      </c>
      <c r="K933" s="17">
        <v>0.42331957030837197</v>
      </c>
      <c r="L933" s="17">
        <v>0.39834258839474401</v>
      </c>
      <c r="M933" s="17">
        <v>0</v>
      </c>
      <c r="N933" s="17">
        <v>0</v>
      </c>
      <c r="O933" s="17">
        <v>0</v>
      </c>
      <c r="P933" s="17">
        <v>0.37547359488973903</v>
      </c>
      <c r="Q933" s="17">
        <v>0.23741300956043901</v>
      </c>
      <c r="R933" s="17">
        <v>0</v>
      </c>
      <c r="S933" s="17">
        <v>0</v>
      </c>
      <c r="T933" s="17">
        <v>0</v>
      </c>
      <c r="U933" s="17">
        <v>0</v>
      </c>
      <c r="V933" s="17">
        <v>8.2062981313919106E-2</v>
      </c>
      <c r="W933" s="17">
        <v>0.24538388755839799</v>
      </c>
      <c r="X933" s="17">
        <v>0</v>
      </c>
      <c r="Y933" s="17">
        <v>0</v>
      </c>
      <c r="Z933" s="17">
        <v>7.2284137770055601E-3</v>
      </c>
      <c r="AA933" s="17">
        <v>0</v>
      </c>
      <c r="AB933" s="17">
        <v>0</v>
      </c>
      <c r="AC933" s="17">
        <v>0</v>
      </c>
      <c r="AE933">
        <f t="array" ref="AE933">EXP(SUMPRODUCT(--B933:AC933,TRANSPOSE('Cost regression results'!$H$3:$H$30)))</f>
        <v>2491.5225248808133</v>
      </c>
    </row>
    <row r="934" spans="1:31" x14ac:dyDescent="0.3">
      <c r="A934">
        <v>933</v>
      </c>
      <c r="B934" s="17">
        <v>7.8070445430550599</v>
      </c>
      <c r="C934" s="17">
        <v>0</v>
      </c>
      <c r="D934" s="17">
        <v>0</v>
      </c>
      <c r="E934" s="17">
        <v>0.37390163855313102</v>
      </c>
      <c r="F934" s="17">
        <v>0.34246578862800597</v>
      </c>
      <c r="G934" s="17">
        <v>1.4165333072469799</v>
      </c>
      <c r="H934" s="17">
        <v>0.227429625992873</v>
      </c>
      <c r="I934" s="17">
        <v>-0.23319763036535701</v>
      </c>
      <c r="J934" s="17">
        <v>0.78374509357307498</v>
      </c>
      <c r="K934" s="17">
        <v>0.49600356783529798</v>
      </c>
      <c r="L934" s="17">
        <v>0.40708573543216098</v>
      </c>
      <c r="M934" s="17">
        <v>0</v>
      </c>
      <c r="N934" s="17">
        <v>0</v>
      </c>
      <c r="O934" s="17">
        <v>0</v>
      </c>
      <c r="P934" s="17">
        <v>0.42141375157904298</v>
      </c>
      <c r="Q934" s="17">
        <v>0.217832777388969</v>
      </c>
      <c r="R934" s="17">
        <v>0</v>
      </c>
      <c r="S934" s="17">
        <v>0</v>
      </c>
      <c r="T934" s="17">
        <v>0</v>
      </c>
      <c r="U934" s="17">
        <v>0</v>
      </c>
      <c r="V934" s="17">
        <v>8.0022796011915906E-2</v>
      </c>
      <c r="W934" s="17">
        <v>0.197132931620845</v>
      </c>
      <c r="X934" s="17">
        <v>0</v>
      </c>
      <c r="Y934" s="17">
        <v>0</v>
      </c>
      <c r="Z934" s="17">
        <v>1.02316383290051E-2</v>
      </c>
      <c r="AA934" s="17">
        <v>0</v>
      </c>
      <c r="AB934" s="17">
        <v>0</v>
      </c>
      <c r="AC934" s="17">
        <v>0</v>
      </c>
      <c r="AE934">
        <f t="array" ref="AE934">EXP(SUMPRODUCT(--B934:AC934,TRANSPOSE('Cost regression results'!$H$3:$H$30)))</f>
        <v>2440.3149704949551</v>
      </c>
    </row>
    <row r="935" spans="1:31" x14ac:dyDescent="0.3">
      <c r="A935">
        <v>934</v>
      </c>
      <c r="B935" s="17">
        <v>7.8487863102879603</v>
      </c>
      <c r="C935" s="17">
        <v>0</v>
      </c>
      <c r="D935" s="17">
        <v>0</v>
      </c>
      <c r="E935" s="17">
        <v>0.339691518068862</v>
      </c>
      <c r="F935" s="17">
        <v>0.34712168841629498</v>
      </c>
      <c r="G935" s="17">
        <v>1.40600807985264</v>
      </c>
      <c r="H935" s="17">
        <v>0.25863942982613303</v>
      </c>
      <c r="I935" s="17">
        <v>-0.263522285792327</v>
      </c>
      <c r="J935" s="17">
        <v>0.62012487653287096</v>
      </c>
      <c r="K935" s="17">
        <v>0.356082392426886</v>
      </c>
      <c r="L935" s="17">
        <v>0.403477056125359</v>
      </c>
      <c r="M935" s="17">
        <v>0</v>
      </c>
      <c r="N935" s="17">
        <v>0</v>
      </c>
      <c r="O935" s="17">
        <v>0</v>
      </c>
      <c r="P935" s="17">
        <v>0.28330594720900698</v>
      </c>
      <c r="Q935" s="17">
        <v>0.20714496197285001</v>
      </c>
      <c r="R935" s="17">
        <v>0</v>
      </c>
      <c r="S935" s="17">
        <v>0</v>
      </c>
      <c r="T935" s="17">
        <v>0</v>
      </c>
      <c r="U935" s="17">
        <v>0</v>
      </c>
      <c r="V935" s="17">
        <v>0.120409378893164</v>
      </c>
      <c r="W935" s="17">
        <v>0.223750166322184</v>
      </c>
      <c r="X935" s="17">
        <v>0</v>
      </c>
      <c r="Y935" s="17">
        <v>0</v>
      </c>
      <c r="Z935" s="17">
        <v>4.5441909789808001E-3</v>
      </c>
      <c r="AA935" s="17">
        <v>0</v>
      </c>
      <c r="AB935" s="17">
        <v>0</v>
      </c>
      <c r="AC935" s="17">
        <v>0</v>
      </c>
      <c r="AE935">
        <f t="array" ref="AE935">EXP(SUMPRODUCT(--B935:AC935,TRANSPOSE('Cost regression results'!$H$3:$H$30)))</f>
        <v>2554.4836201689013</v>
      </c>
    </row>
    <row r="936" spans="1:31" x14ac:dyDescent="0.3">
      <c r="A936">
        <v>935</v>
      </c>
      <c r="B936" s="17">
        <v>7.7943508286933003</v>
      </c>
      <c r="C936" s="17">
        <v>0</v>
      </c>
      <c r="D936" s="17">
        <v>0</v>
      </c>
      <c r="E936" s="17">
        <v>0.41862521457011198</v>
      </c>
      <c r="F936" s="17">
        <v>0.329768944418596</v>
      </c>
      <c r="G936" s="17">
        <v>1.30299098234873</v>
      </c>
      <c r="H936" s="17">
        <v>0.29431516952611397</v>
      </c>
      <c r="I936" s="17">
        <v>-0.166409565329496</v>
      </c>
      <c r="J936" s="17">
        <v>0.72669387698933396</v>
      </c>
      <c r="K936" s="17">
        <v>0.39183524652540003</v>
      </c>
      <c r="L936" s="17">
        <v>0.318819617287251</v>
      </c>
      <c r="M936" s="17">
        <v>0</v>
      </c>
      <c r="N936" s="17">
        <v>0</v>
      </c>
      <c r="O936" s="17">
        <v>0</v>
      </c>
      <c r="P936" s="17">
        <v>0.17809276492092299</v>
      </c>
      <c r="Q936" s="17">
        <v>0.25075064400226199</v>
      </c>
      <c r="R936" s="17">
        <v>0</v>
      </c>
      <c r="S936" s="17">
        <v>0</v>
      </c>
      <c r="T936" s="17">
        <v>0</v>
      </c>
      <c r="U936" s="17">
        <v>0</v>
      </c>
      <c r="V936" s="17">
        <v>9.36831311263292E-2</v>
      </c>
      <c r="W936" s="17">
        <v>0.18143774775803501</v>
      </c>
      <c r="X936" s="17">
        <v>0</v>
      </c>
      <c r="Y936" s="17">
        <v>0</v>
      </c>
      <c r="Z936" s="17">
        <v>6.6026719411304497E-3</v>
      </c>
      <c r="AA936" s="17">
        <v>0</v>
      </c>
      <c r="AB936" s="17">
        <v>0</v>
      </c>
      <c r="AC936" s="17">
        <v>0</v>
      </c>
      <c r="AE936">
        <f t="array" ref="AE936">EXP(SUMPRODUCT(--B936:AC936,TRANSPOSE('Cost regression results'!$H$3:$H$30)))</f>
        <v>2415.6627482008494</v>
      </c>
    </row>
    <row r="937" spans="1:31" x14ac:dyDescent="0.3">
      <c r="A937">
        <v>936</v>
      </c>
      <c r="B937" s="17">
        <v>7.8665472925260298</v>
      </c>
      <c r="C937" s="17">
        <v>0</v>
      </c>
      <c r="D937" s="17">
        <v>0</v>
      </c>
      <c r="E937" s="17">
        <v>0.42177060129127197</v>
      </c>
      <c r="F937" s="17">
        <v>0.24281797355458401</v>
      </c>
      <c r="G937" s="17">
        <v>1.3044684749511499</v>
      </c>
      <c r="H937" s="17">
        <v>0.24577879079805801</v>
      </c>
      <c r="I937" s="17">
        <v>-4.8552916177908599E-2</v>
      </c>
      <c r="J937" s="17">
        <v>0.68424367799553798</v>
      </c>
      <c r="K937" s="17">
        <v>0.359859555817509</v>
      </c>
      <c r="L937" s="17">
        <v>0.40491062931776001</v>
      </c>
      <c r="M937" s="17">
        <v>0</v>
      </c>
      <c r="N937" s="17">
        <v>0</v>
      </c>
      <c r="O937" s="17">
        <v>0</v>
      </c>
      <c r="P937" s="17">
        <v>0.39755277738605199</v>
      </c>
      <c r="Q937" s="17">
        <v>0.22360926080855201</v>
      </c>
      <c r="R937" s="17">
        <v>0</v>
      </c>
      <c r="S937" s="17">
        <v>0</v>
      </c>
      <c r="T937" s="17">
        <v>0</v>
      </c>
      <c r="U937" s="17">
        <v>0</v>
      </c>
      <c r="V937" s="17">
        <v>8.5766879128374301E-2</v>
      </c>
      <c r="W937" s="17">
        <v>0.170996808415358</v>
      </c>
      <c r="X937" s="17">
        <v>0</v>
      </c>
      <c r="Y937" s="17">
        <v>0</v>
      </c>
      <c r="Z937" s="17">
        <v>7.3313782362024503E-3</v>
      </c>
      <c r="AA937" s="17">
        <v>0</v>
      </c>
      <c r="AB937" s="17">
        <v>0</v>
      </c>
      <c r="AC937" s="17">
        <v>0</v>
      </c>
      <c r="AE937">
        <f t="array" ref="AE937">EXP(SUMPRODUCT(--B937:AC937,TRANSPOSE('Cost regression results'!$H$3:$H$30)))</f>
        <v>2595.1908229727405</v>
      </c>
    </row>
    <row r="938" spans="1:31" x14ac:dyDescent="0.3">
      <c r="A938">
        <v>937</v>
      </c>
      <c r="B938" s="17">
        <v>7.8257918574645498</v>
      </c>
      <c r="C938" s="17">
        <v>0</v>
      </c>
      <c r="D938" s="17">
        <v>0</v>
      </c>
      <c r="E938" s="17">
        <v>0.344875391949784</v>
      </c>
      <c r="F938" s="17">
        <v>0.34078208915587999</v>
      </c>
      <c r="G938" s="17">
        <v>1.37878894045032</v>
      </c>
      <c r="H938" s="17">
        <v>0.25336658153157998</v>
      </c>
      <c r="I938" s="17">
        <v>-0.20917419076079299</v>
      </c>
      <c r="J938" s="17">
        <v>0.69018785831423901</v>
      </c>
      <c r="K938" s="17">
        <v>0.302245201848024</v>
      </c>
      <c r="L938" s="17">
        <v>0.40396461791704402</v>
      </c>
      <c r="M938" s="17">
        <v>0</v>
      </c>
      <c r="N938" s="17">
        <v>0</v>
      </c>
      <c r="O938" s="17">
        <v>0</v>
      </c>
      <c r="P938" s="17">
        <v>0.33164712628180598</v>
      </c>
      <c r="Q938" s="17">
        <v>0.201396975106267</v>
      </c>
      <c r="R938" s="17">
        <v>0</v>
      </c>
      <c r="S938" s="17">
        <v>0</v>
      </c>
      <c r="T938" s="17">
        <v>0</v>
      </c>
      <c r="U938" s="17">
        <v>0</v>
      </c>
      <c r="V938" s="17">
        <v>0.101217575706124</v>
      </c>
      <c r="W938" s="17">
        <v>0.27290527286990302</v>
      </c>
      <c r="X938" s="17">
        <v>0</v>
      </c>
      <c r="Y938" s="17">
        <v>0</v>
      </c>
      <c r="Z938" s="17">
        <v>5.2995530685277098E-3</v>
      </c>
      <c r="AA938" s="17">
        <v>0</v>
      </c>
      <c r="AB938" s="17">
        <v>0</v>
      </c>
      <c r="AC938" s="17">
        <v>0</v>
      </c>
      <c r="AE938">
        <f t="array" ref="AE938">EXP(SUMPRODUCT(--B938:AC938,TRANSPOSE('Cost regression results'!$H$3:$H$30)))</f>
        <v>2495.095216333566</v>
      </c>
    </row>
    <row r="939" spans="1:31" x14ac:dyDescent="0.3">
      <c r="A939">
        <v>938</v>
      </c>
      <c r="B939" s="17">
        <v>7.8408765335372497</v>
      </c>
      <c r="C939" s="17">
        <v>0</v>
      </c>
      <c r="D939" s="17">
        <v>0</v>
      </c>
      <c r="E939" s="17">
        <v>0.51439790166747801</v>
      </c>
      <c r="F939" s="17">
        <v>0.30914802008634901</v>
      </c>
      <c r="G939" s="17">
        <v>1.32590061754819</v>
      </c>
      <c r="H939" s="17">
        <v>0.20536791131174101</v>
      </c>
      <c r="I939" s="17">
        <v>-9.8497749552552305E-2</v>
      </c>
      <c r="J939" s="17">
        <v>0.78088433135544599</v>
      </c>
      <c r="K939" s="17">
        <v>0.30456892921184398</v>
      </c>
      <c r="L939" s="17">
        <v>0.42424019336788399</v>
      </c>
      <c r="M939" s="17">
        <v>0</v>
      </c>
      <c r="N939" s="17">
        <v>0</v>
      </c>
      <c r="O939" s="17">
        <v>0</v>
      </c>
      <c r="P939" s="17">
        <v>0.31101567222315002</v>
      </c>
      <c r="Q939" s="17">
        <v>0.26166024184796</v>
      </c>
      <c r="R939" s="17">
        <v>0</v>
      </c>
      <c r="S939" s="17">
        <v>0</v>
      </c>
      <c r="T939" s="17">
        <v>0</v>
      </c>
      <c r="U939" s="17">
        <v>0</v>
      </c>
      <c r="V939" s="17">
        <v>9.1627010034457806E-2</v>
      </c>
      <c r="W939" s="17">
        <v>0.250978141379467</v>
      </c>
      <c r="X939" s="17">
        <v>0</v>
      </c>
      <c r="Y939" s="17">
        <v>0</v>
      </c>
      <c r="Z939" s="17">
        <v>6.6785846142656102E-3</v>
      </c>
      <c r="AA939" s="17">
        <v>0</v>
      </c>
      <c r="AB939" s="17">
        <v>0</v>
      </c>
      <c r="AC939" s="17">
        <v>0</v>
      </c>
      <c r="AE939">
        <f t="array" ref="AE939">EXP(SUMPRODUCT(--B939:AC939,TRANSPOSE('Cost regression results'!$H$3:$H$30)))</f>
        <v>2530.574229897959</v>
      </c>
    </row>
    <row r="940" spans="1:31" x14ac:dyDescent="0.3">
      <c r="A940">
        <v>939</v>
      </c>
      <c r="B940" s="17">
        <v>7.8686161704187496</v>
      </c>
      <c r="C940" s="17">
        <v>0</v>
      </c>
      <c r="D940" s="17">
        <v>0</v>
      </c>
      <c r="E940" s="17">
        <v>0.42274006827159899</v>
      </c>
      <c r="F940" s="17">
        <v>0.25983492473869202</v>
      </c>
      <c r="G940" s="17">
        <v>1.3777955492845699</v>
      </c>
      <c r="H940" s="17">
        <v>0.22180492122373299</v>
      </c>
      <c r="I940" s="17">
        <v>-0.13267884381072001</v>
      </c>
      <c r="J940" s="17">
        <v>0.70578291256785397</v>
      </c>
      <c r="K940" s="17">
        <v>0.345304688536964</v>
      </c>
      <c r="L940" s="17">
        <v>0.25735251043126001</v>
      </c>
      <c r="M940" s="17">
        <v>0</v>
      </c>
      <c r="N940" s="17">
        <v>0</v>
      </c>
      <c r="O940" s="17">
        <v>0</v>
      </c>
      <c r="P940" s="17">
        <v>0.19367882090111299</v>
      </c>
      <c r="Q940" s="17">
        <v>0.18257744521772101</v>
      </c>
      <c r="R940" s="17">
        <v>0</v>
      </c>
      <c r="S940" s="17">
        <v>0</v>
      </c>
      <c r="T940" s="17">
        <v>0</v>
      </c>
      <c r="U940" s="17">
        <v>0</v>
      </c>
      <c r="V940" s="17">
        <v>5.7860657678502403E-2</v>
      </c>
      <c r="W940" s="17">
        <v>0.13066030966604</v>
      </c>
      <c r="X940" s="17">
        <v>0</v>
      </c>
      <c r="Y940" s="17">
        <v>0</v>
      </c>
      <c r="Z940" s="17">
        <v>5.3935828916459403E-3</v>
      </c>
      <c r="AA940" s="17">
        <v>0</v>
      </c>
      <c r="AB940" s="17">
        <v>0</v>
      </c>
      <c r="AC940" s="17">
        <v>0</v>
      </c>
      <c r="AE940">
        <f t="array" ref="AE940">EXP(SUMPRODUCT(--B940:AC940,TRANSPOSE('Cost regression results'!$H$3:$H$30)))</f>
        <v>2604.0954619579857</v>
      </c>
    </row>
    <row r="941" spans="1:31" x14ac:dyDescent="0.3">
      <c r="A941">
        <v>940</v>
      </c>
      <c r="B941" s="17">
        <v>7.8375609065345904</v>
      </c>
      <c r="C941" s="17">
        <v>0</v>
      </c>
      <c r="D941" s="17">
        <v>0</v>
      </c>
      <c r="E941" s="17">
        <v>0.34444461197218901</v>
      </c>
      <c r="F941" s="17">
        <v>0.34157191885625299</v>
      </c>
      <c r="G941" s="17">
        <v>1.3986446418418099</v>
      </c>
      <c r="H941" s="17">
        <v>0.170685311979835</v>
      </c>
      <c r="I941" s="17">
        <v>-0.24342617808641501</v>
      </c>
      <c r="J941" s="17">
        <v>0.67523763392722502</v>
      </c>
      <c r="K941" s="17">
        <v>0.31946030332687297</v>
      </c>
      <c r="L941" s="17">
        <v>0.31841731909981202</v>
      </c>
      <c r="M941" s="17">
        <v>0</v>
      </c>
      <c r="N941" s="17">
        <v>0</v>
      </c>
      <c r="O941" s="17">
        <v>0</v>
      </c>
      <c r="P941" s="17">
        <v>0.32290722055733201</v>
      </c>
      <c r="Q941" s="17">
        <v>0.21549034034933301</v>
      </c>
      <c r="R941" s="17">
        <v>0</v>
      </c>
      <c r="S941" s="17">
        <v>0</v>
      </c>
      <c r="T941" s="17">
        <v>0</v>
      </c>
      <c r="U941" s="17">
        <v>0</v>
      </c>
      <c r="V941" s="17">
        <v>6.5922000471513698E-2</v>
      </c>
      <c r="W941" s="17">
        <v>0.20555318982871801</v>
      </c>
      <c r="X941" s="17">
        <v>0</v>
      </c>
      <c r="Y941" s="17">
        <v>0</v>
      </c>
      <c r="Z941" s="17">
        <v>5.4882875101849001E-3</v>
      </c>
      <c r="AA941" s="17">
        <v>0</v>
      </c>
      <c r="AB941" s="17">
        <v>0</v>
      </c>
      <c r="AC941" s="17">
        <v>0</v>
      </c>
      <c r="AE941">
        <f t="array" ref="AE941">EXP(SUMPRODUCT(--B941:AC941,TRANSPOSE('Cost regression results'!$H$3:$H$30)))</f>
        <v>2524.3000750360343</v>
      </c>
    </row>
    <row r="942" spans="1:31" x14ac:dyDescent="0.3">
      <c r="A942">
        <v>941</v>
      </c>
      <c r="B942" s="17">
        <v>7.8742305545463003</v>
      </c>
      <c r="C942" s="17">
        <v>0</v>
      </c>
      <c r="D942" s="17">
        <v>0</v>
      </c>
      <c r="E942" s="17">
        <v>0.35455746258978099</v>
      </c>
      <c r="F942" s="17">
        <v>0.38785170950146802</v>
      </c>
      <c r="G942" s="17">
        <v>1.35199103733852</v>
      </c>
      <c r="H942" s="17">
        <v>0.240297873596544</v>
      </c>
      <c r="I942" s="17">
        <v>-0.20064226531809501</v>
      </c>
      <c r="J942" s="17">
        <v>0.71496973281190401</v>
      </c>
      <c r="K942" s="17">
        <v>0.31333600658441102</v>
      </c>
      <c r="L942" s="17">
        <v>0.28188466874385298</v>
      </c>
      <c r="M942" s="17">
        <v>0</v>
      </c>
      <c r="N942" s="17">
        <v>0</v>
      </c>
      <c r="O942" s="17">
        <v>0</v>
      </c>
      <c r="P942" s="17">
        <v>0.39244191607664503</v>
      </c>
      <c r="Q942" s="17">
        <v>0.28572775603616601</v>
      </c>
      <c r="R942" s="17">
        <v>0</v>
      </c>
      <c r="S942" s="17">
        <v>0</v>
      </c>
      <c r="T942" s="17">
        <v>0</v>
      </c>
      <c r="U942" s="17">
        <v>0</v>
      </c>
      <c r="V942" s="17">
        <v>5.0411280207841601E-2</v>
      </c>
      <c r="W942" s="17">
        <v>0.23275791750712499</v>
      </c>
      <c r="X942" s="17">
        <v>0</v>
      </c>
      <c r="Y942" s="17">
        <v>0</v>
      </c>
      <c r="Z942" s="17">
        <v>6.3386077197514403E-3</v>
      </c>
      <c r="AA942" s="17">
        <v>0</v>
      </c>
      <c r="AB942" s="17">
        <v>0</v>
      </c>
      <c r="AC942" s="17">
        <v>0</v>
      </c>
      <c r="AE942">
        <f t="array" ref="AE942">EXP(SUMPRODUCT(--B942:AC942,TRANSPOSE('Cost regression results'!$H$3:$H$30)))</f>
        <v>2617.0251929657247</v>
      </c>
    </row>
    <row r="943" spans="1:31" x14ac:dyDescent="0.3">
      <c r="A943">
        <v>942</v>
      </c>
      <c r="B943" s="17">
        <v>7.8342190808415104</v>
      </c>
      <c r="C943" s="17">
        <v>0</v>
      </c>
      <c r="D943" s="17">
        <v>0</v>
      </c>
      <c r="E943" s="17">
        <v>0.48661763281630899</v>
      </c>
      <c r="F943" s="17">
        <v>0.23840404677570601</v>
      </c>
      <c r="G943" s="17">
        <v>1.45569351968782</v>
      </c>
      <c r="H943" s="17">
        <v>0.25436549884291698</v>
      </c>
      <c r="I943" s="17">
        <v>-0.158126752992655</v>
      </c>
      <c r="J943" s="17">
        <v>0.74369104835428601</v>
      </c>
      <c r="K943" s="17">
        <v>0.32615337185443899</v>
      </c>
      <c r="L943" s="17">
        <v>0.37933157067947498</v>
      </c>
      <c r="M943" s="17">
        <v>0</v>
      </c>
      <c r="N943" s="17">
        <v>0</v>
      </c>
      <c r="O943" s="17">
        <v>0</v>
      </c>
      <c r="P943" s="17">
        <v>0.274339989868714</v>
      </c>
      <c r="Q943" s="17">
        <v>0.27783329224542302</v>
      </c>
      <c r="R943" s="17">
        <v>0</v>
      </c>
      <c r="S943" s="17">
        <v>0</v>
      </c>
      <c r="T943" s="17">
        <v>0</v>
      </c>
      <c r="U943" s="17">
        <v>0</v>
      </c>
      <c r="V943" s="17">
        <v>6.36565958792112E-2</v>
      </c>
      <c r="W943" s="17">
        <v>0.23124801520246299</v>
      </c>
      <c r="X943" s="17">
        <v>0</v>
      </c>
      <c r="Y943" s="17">
        <v>0</v>
      </c>
      <c r="Z943" s="17">
        <v>7.6481916598525003E-3</v>
      </c>
      <c r="AA943" s="17">
        <v>0</v>
      </c>
      <c r="AB943" s="17">
        <v>0</v>
      </c>
      <c r="AC943" s="17">
        <v>0</v>
      </c>
      <c r="AE943">
        <f t="array" ref="AE943">EXP(SUMPRODUCT(--B943:AC943,TRANSPOSE('Cost regression results'!$H$3:$H$30)))</f>
        <v>2512.07741875089</v>
      </c>
    </row>
    <row r="944" spans="1:31" x14ac:dyDescent="0.3">
      <c r="A944">
        <v>943</v>
      </c>
      <c r="B944" s="17">
        <v>7.8914535961906997</v>
      </c>
      <c r="C944" s="17">
        <v>0</v>
      </c>
      <c r="D944" s="17">
        <v>0</v>
      </c>
      <c r="E944" s="17">
        <v>0.43579748169800198</v>
      </c>
      <c r="F944" s="17">
        <v>0.31820665228642803</v>
      </c>
      <c r="G944" s="17">
        <v>1.28903235905847</v>
      </c>
      <c r="H944" s="17">
        <v>0.18794816865503799</v>
      </c>
      <c r="I944" s="17">
        <v>-0.118351360205579</v>
      </c>
      <c r="J944" s="17">
        <v>0.72930528650453996</v>
      </c>
      <c r="K944" s="17">
        <v>0.39703713572008997</v>
      </c>
      <c r="L944" s="17">
        <v>0.36615930154395598</v>
      </c>
      <c r="M944" s="17">
        <v>0</v>
      </c>
      <c r="N944" s="17">
        <v>0</v>
      </c>
      <c r="O944" s="17">
        <v>0</v>
      </c>
      <c r="P944" s="17">
        <v>0.29253768034685301</v>
      </c>
      <c r="Q944" s="17">
        <v>0.243056138832494</v>
      </c>
      <c r="R944" s="17">
        <v>0</v>
      </c>
      <c r="S944" s="17">
        <v>0</v>
      </c>
      <c r="T944" s="17">
        <v>0</v>
      </c>
      <c r="U944" s="17">
        <v>0</v>
      </c>
      <c r="V944" s="17">
        <v>1.7608428399588299E-2</v>
      </c>
      <c r="W944" s="17">
        <v>0.14089636498529301</v>
      </c>
      <c r="X944" s="17">
        <v>0</v>
      </c>
      <c r="Y944" s="17">
        <v>0</v>
      </c>
      <c r="Z944" s="17">
        <v>3.55306831352077E-3</v>
      </c>
      <c r="AA944" s="17">
        <v>0</v>
      </c>
      <c r="AB944" s="17">
        <v>0</v>
      </c>
      <c r="AC944" s="17">
        <v>0</v>
      </c>
      <c r="AE944">
        <f t="array" ref="AE944">EXP(SUMPRODUCT(--B944:AC944,TRANSPOSE('Cost regression results'!$H$3:$H$30)))</f>
        <v>2667.6853048445782</v>
      </c>
    </row>
    <row r="945" spans="1:31" x14ac:dyDescent="0.3">
      <c r="A945">
        <v>944</v>
      </c>
      <c r="B945" s="17">
        <v>7.8494217794230297</v>
      </c>
      <c r="C945" s="17">
        <v>0</v>
      </c>
      <c r="D945" s="17">
        <v>0</v>
      </c>
      <c r="E945" s="17">
        <v>0.38749749994097099</v>
      </c>
      <c r="F945" s="17">
        <v>0.33434587733569499</v>
      </c>
      <c r="G945" s="17">
        <v>1.3514029481637899</v>
      </c>
      <c r="H945" s="17">
        <v>0.32752342023103398</v>
      </c>
      <c r="I945" s="17">
        <v>-0.27104504602483698</v>
      </c>
      <c r="J945" s="17">
        <v>0.61748200940366005</v>
      </c>
      <c r="K945" s="17">
        <v>0.25563210274501602</v>
      </c>
      <c r="L945" s="17">
        <v>0.305545309297789</v>
      </c>
      <c r="M945" s="17">
        <v>0</v>
      </c>
      <c r="N945" s="17">
        <v>0</v>
      </c>
      <c r="O945" s="17">
        <v>0</v>
      </c>
      <c r="P945" s="17">
        <v>0.29819715394298801</v>
      </c>
      <c r="Q945" s="17">
        <v>0.23372249199831199</v>
      </c>
      <c r="R945" s="17">
        <v>0</v>
      </c>
      <c r="S945" s="17">
        <v>0</v>
      </c>
      <c r="T945" s="17">
        <v>0</v>
      </c>
      <c r="U945" s="17">
        <v>0</v>
      </c>
      <c r="V945" s="17">
        <v>5.9638934710071798E-2</v>
      </c>
      <c r="W945" s="17">
        <v>0.213536133970608</v>
      </c>
      <c r="X945" s="17">
        <v>0</v>
      </c>
      <c r="Y945" s="17">
        <v>0</v>
      </c>
      <c r="Z945" s="17">
        <v>8.0604502471308404E-3</v>
      </c>
      <c r="AA945" s="17">
        <v>0</v>
      </c>
      <c r="AB945" s="17">
        <v>0</v>
      </c>
      <c r="AC945" s="17">
        <v>0</v>
      </c>
      <c r="AE945">
        <f t="array" ref="AE945">EXP(SUMPRODUCT(--B945:AC945,TRANSPOSE('Cost regression results'!$H$3:$H$30)))</f>
        <v>2549.8236126495649</v>
      </c>
    </row>
    <row r="946" spans="1:31" x14ac:dyDescent="0.3">
      <c r="A946">
        <v>945</v>
      </c>
      <c r="B946" s="17">
        <v>7.8098461250244604</v>
      </c>
      <c r="C946" s="17">
        <v>0</v>
      </c>
      <c r="D946" s="17">
        <v>0</v>
      </c>
      <c r="E946" s="17">
        <v>0.25870058498659998</v>
      </c>
      <c r="F946" s="17">
        <v>0.30009969440488998</v>
      </c>
      <c r="G946" s="17">
        <v>1.30407604923599</v>
      </c>
      <c r="H946" s="17">
        <v>0.212547692525172</v>
      </c>
      <c r="I946" s="17">
        <v>-8.5362492026635206E-2</v>
      </c>
      <c r="J946" s="17">
        <v>0.72229340790819796</v>
      </c>
      <c r="K946" s="17">
        <v>0.31073745253792501</v>
      </c>
      <c r="L946" s="17">
        <v>0.39538270872848003</v>
      </c>
      <c r="M946" s="17">
        <v>0</v>
      </c>
      <c r="N946" s="17">
        <v>0</v>
      </c>
      <c r="O946" s="17">
        <v>0</v>
      </c>
      <c r="P946" s="17">
        <v>0.27910770800655299</v>
      </c>
      <c r="Q946" s="17">
        <v>0.179827892741138</v>
      </c>
      <c r="R946" s="17">
        <v>0</v>
      </c>
      <c r="S946" s="17">
        <v>0</v>
      </c>
      <c r="T946" s="17">
        <v>0</v>
      </c>
      <c r="U946" s="17">
        <v>0</v>
      </c>
      <c r="V946" s="17">
        <v>5.8881032527975601E-2</v>
      </c>
      <c r="W946" s="17">
        <v>0.148032402397339</v>
      </c>
      <c r="X946" s="17">
        <v>0</v>
      </c>
      <c r="Y946" s="17">
        <v>0</v>
      </c>
      <c r="Z946" s="17">
        <v>9.2377223018704699E-3</v>
      </c>
      <c r="AA946" s="17">
        <v>0</v>
      </c>
      <c r="AB946" s="17">
        <v>0</v>
      </c>
      <c r="AC946" s="17">
        <v>0</v>
      </c>
      <c r="AE946">
        <f t="array" ref="AE946">EXP(SUMPRODUCT(--B946:AC946,TRANSPOSE('Cost regression results'!$H$3:$H$30)))</f>
        <v>2448.8644821165954</v>
      </c>
    </row>
    <row r="947" spans="1:31" x14ac:dyDescent="0.3">
      <c r="A947">
        <v>946</v>
      </c>
      <c r="B947" s="17">
        <v>7.7875679403013098</v>
      </c>
      <c r="C947" s="17">
        <v>0</v>
      </c>
      <c r="D947" s="17">
        <v>0</v>
      </c>
      <c r="E947" s="17">
        <v>0.30949941512534601</v>
      </c>
      <c r="F947" s="17">
        <v>0.29761530989413898</v>
      </c>
      <c r="G947" s="17">
        <v>1.26539140576354</v>
      </c>
      <c r="H947" s="17">
        <v>0.26710213342206901</v>
      </c>
      <c r="I947" s="17">
        <v>-0.143661368709468</v>
      </c>
      <c r="J947" s="17">
        <v>0.71246648792811895</v>
      </c>
      <c r="K947" s="17">
        <v>0.36642486599825802</v>
      </c>
      <c r="L947" s="17">
        <v>0.33548909492732198</v>
      </c>
      <c r="M947" s="17">
        <v>0</v>
      </c>
      <c r="N947" s="17">
        <v>0</v>
      </c>
      <c r="O947" s="17">
        <v>0</v>
      </c>
      <c r="P947" s="17">
        <v>0.12599953402046299</v>
      </c>
      <c r="Q947" s="17">
        <v>0.235134369836524</v>
      </c>
      <c r="R947" s="17">
        <v>0</v>
      </c>
      <c r="S947" s="17">
        <v>0</v>
      </c>
      <c r="T947" s="17">
        <v>0</v>
      </c>
      <c r="U947" s="17">
        <v>0</v>
      </c>
      <c r="V947" s="17">
        <v>0.12376530053928</v>
      </c>
      <c r="W947" s="17">
        <v>0.21295007971411201</v>
      </c>
      <c r="X947" s="17">
        <v>0</v>
      </c>
      <c r="Y947" s="17">
        <v>0</v>
      </c>
      <c r="Z947" s="17">
        <v>8.4246937476977306E-3</v>
      </c>
      <c r="AA947" s="17">
        <v>0</v>
      </c>
      <c r="AB947" s="17">
        <v>0</v>
      </c>
      <c r="AC947" s="17">
        <v>0</v>
      </c>
      <c r="AE947">
        <f t="array" ref="AE947">EXP(SUMPRODUCT(--B947:AC947,TRANSPOSE('Cost regression results'!$H$3:$H$30)))</f>
        <v>2396.274826040772</v>
      </c>
    </row>
    <row r="948" spans="1:31" x14ac:dyDescent="0.3">
      <c r="A948">
        <v>947</v>
      </c>
      <c r="B948" s="17">
        <v>7.8258411571097399</v>
      </c>
      <c r="C948" s="17">
        <v>0</v>
      </c>
      <c r="D948" s="17">
        <v>0</v>
      </c>
      <c r="E948" s="17">
        <v>0.30657433050747102</v>
      </c>
      <c r="F948" s="17">
        <v>0.32434080704629897</v>
      </c>
      <c r="G948" s="17">
        <v>1.32613031421557</v>
      </c>
      <c r="H948" s="17">
        <v>0.29816603748965398</v>
      </c>
      <c r="I948" s="17">
        <v>-0.140076203273135</v>
      </c>
      <c r="J948" s="17">
        <v>0.740161502733513</v>
      </c>
      <c r="K948" s="17">
        <v>0.36568953742981197</v>
      </c>
      <c r="L948" s="17">
        <v>0.28603835921419402</v>
      </c>
      <c r="M948" s="17">
        <v>0</v>
      </c>
      <c r="N948" s="17">
        <v>0</v>
      </c>
      <c r="O948" s="17">
        <v>0</v>
      </c>
      <c r="P948" s="17">
        <v>0.30586339790683897</v>
      </c>
      <c r="Q948" s="17">
        <v>0.217051761538504</v>
      </c>
      <c r="R948" s="17">
        <v>0</v>
      </c>
      <c r="S948" s="17">
        <v>0</v>
      </c>
      <c r="T948" s="17">
        <v>0</v>
      </c>
      <c r="U948" s="17">
        <v>0</v>
      </c>
      <c r="V948" s="17">
        <v>0.13092610392481099</v>
      </c>
      <c r="W948" s="17">
        <v>0.299783300603223</v>
      </c>
      <c r="X948" s="17">
        <v>0</v>
      </c>
      <c r="Y948" s="17">
        <v>0</v>
      </c>
      <c r="Z948" s="17">
        <v>8.6235936890018908E-3</v>
      </c>
      <c r="AA948" s="17">
        <v>0</v>
      </c>
      <c r="AB948" s="17">
        <v>0</v>
      </c>
      <c r="AC948" s="17">
        <v>0</v>
      </c>
      <c r="AE948">
        <f t="array" ref="AE948">EXP(SUMPRODUCT(--B948:AC948,TRANSPOSE('Cost regression results'!$H$3:$H$30)))</f>
        <v>2489.4190314375692</v>
      </c>
    </row>
    <row r="949" spans="1:31" x14ac:dyDescent="0.3">
      <c r="A949">
        <v>948</v>
      </c>
      <c r="B949" s="17">
        <v>7.8865970992027696</v>
      </c>
      <c r="C949" s="17">
        <v>0</v>
      </c>
      <c r="D949" s="17">
        <v>0</v>
      </c>
      <c r="E949" s="17">
        <v>0.46473621648987201</v>
      </c>
      <c r="F949" s="17">
        <v>0.383577117362492</v>
      </c>
      <c r="G949" s="17">
        <v>1.2513415522225599</v>
      </c>
      <c r="H949" s="17">
        <v>0.19294674477156701</v>
      </c>
      <c r="I949" s="17">
        <v>-0.18324081046080801</v>
      </c>
      <c r="J949" s="17">
        <v>0.67485395063307996</v>
      </c>
      <c r="K949" s="17">
        <v>0.24923776041829701</v>
      </c>
      <c r="L949" s="17">
        <v>0.36115591125715302</v>
      </c>
      <c r="M949" s="17">
        <v>0</v>
      </c>
      <c r="N949" s="17">
        <v>0</v>
      </c>
      <c r="O949" s="17">
        <v>0</v>
      </c>
      <c r="P949" s="17">
        <v>0.19378710878366701</v>
      </c>
      <c r="Q949" s="17">
        <v>0.19439340005908001</v>
      </c>
      <c r="R949" s="17">
        <v>0</v>
      </c>
      <c r="S949" s="17">
        <v>0</v>
      </c>
      <c r="T949" s="17">
        <v>0</v>
      </c>
      <c r="U949" s="17">
        <v>0</v>
      </c>
      <c r="V949" s="17">
        <v>7.0699716292018905E-2</v>
      </c>
      <c r="W949" s="17">
        <v>0.31930648936633199</v>
      </c>
      <c r="X949" s="17">
        <v>0</v>
      </c>
      <c r="Y949" s="17">
        <v>0</v>
      </c>
      <c r="Z949" s="17">
        <v>4.3219521425392196E-3</v>
      </c>
      <c r="AA949" s="17">
        <v>0</v>
      </c>
      <c r="AB949" s="17">
        <v>0</v>
      </c>
      <c r="AC949" s="17">
        <v>0</v>
      </c>
      <c r="AE949">
        <f t="array" ref="AE949">EXP(SUMPRODUCT(--B949:AC949,TRANSPOSE('Cost regression results'!$H$3:$H$30)))</f>
        <v>2653.3326501867814</v>
      </c>
    </row>
    <row r="950" spans="1:31" x14ac:dyDescent="0.3">
      <c r="A950">
        <v>949</v>
      </c>
      <c r="B950" s="17">
        <v>7.8650395885726301</v>
      </c>
      <c r="C950" s="17">
        <v>0</v>
      </c>
      <c r="D950" s="17">
        <v>0</v>
      </c>
      <c r="E950" s="17">
        <v>0.31339619875089297</v>
      </c>
      <c r="F950" s="17">
        <v>0.29161449126345301</v>
      </c>
      <c r="G950" s="17">
        <v>1.3146588690533501</v>
      </c>
      <c r="H950" s="17">
        <v>0.22462123557507899</v>
      </c>
      <c r="I950" s="17">
        <v>-0.150197274550112</v>
      </c>
      <c r="J950" s="17">
        <v>0.74432269569428799</v>
      </c>
      <c r="K950" s="17">
        <v>0.41905030330715898</v>
      </c>
      <c r="L950" s="17">
        <v>0.33941668210938403</v>
      </c>
      <c r="M950" s="17">
        <v>0</v>
      </c>
      <c r="N950" s="17">
        <v>0</v>
      </c>
      <c r="O950" s="17">
        <v>0</v>
      </c>
      <c r="P950" s="17">
        <v>0.15762384681855299</v>
      </c>
      <c r="Q950" s="17">
        <v>0.20034545489069</v>
      </c>
      <c r="R950" s="17">
        <v>0</v>
      </c>
      <c r="S950" s="17">
        <v>0</v>
      </c>
      <c r="T950" s="17">
        <v>0</v>
      </c>
      <c r="U950" s="17">
        <v>0</v>
      </c>
      <c r="V950" s="17">
        <v>7.0949349759562505E-2</v>
      </c>
      <c r="W950" s="17">
        <v>0.18804229266712699</v>
      </c>
      <c r="X950" s="17">
        <v>0</v>
      </c>
      <c r="Y950" s="17">
        <v>0</v>
      </c>
      <c r="Z950" s="17">
        <v>6.6742691513879604E-3</v>
      </c>
      <c r="AA950" s="17">
        <v>0</v>
      </c>
      <c r="AB950" s="17">
        <v>0</v>
      </c>
      <c r="AC950" s="17">
        <v>0</v>
      </c>
      <c r="AE950">
        <f t="array" ref="AE950">EXP(SUMPRODUCT(--B950:AC950,TRANSPOSE('Cost regression results'!$H$3:$H$30)))</f>
        <v>2592.4731938518535</v>
      </c>
    </row>
    <row r="951" spans="1:31" x14ac:dyDescent="0.3">
      <c r="A951">
        <v>950</v>
      </c>
      <c r="B951" s="17">
        <v>7.8424314777636797</v>
      </c>
      <c r="C951" s="17">
        <v>0</v>
      </c>
      <c r="D951" s="17">
        <v>0</v>
      </c>
      <c r="E951" s="17">
        <v>0.45014881087689301</v>
      </c>
      <c r="F951" s="17">
        <v>0.234938618724334</v>
      </c>
      <c r="G951" s="17">
        <v>1.36187021238192</v>
      </c>
      <c r="H951" s="17">
        <v>0.26988500490395201</v>
      </c>
      <c r="I951" s="17">
        <v>-0.11833277655593701</v>
      </c>
      <c r="J951" s="17">
        <v>0.68091005210743605</v>
      </c>
      <c r="K951" s="17">
        <v>0.386385974154623</v>
      </c>
      <c r="L951" s="17">
        <v>0.37014267118459898</v>
      </c>
      <c r="M951" s="17">
        <v>0</v>
      </c>
      <c r="N951" s="17">
        <v>0</v>
      </c>
      <c r="O951" s="17">
        <v>0</v>
      </c>
      <c r="P951" s="17">
        <v>0.45462152482725798</v>
      </c>
      <c r="Q951" s="17">
        <v>0.274797537596774</v>
      </c>
      <c r="R951" s="17">
        <v>0</v>
      </c>
      <c r="S951" s="17">
        <v>0</v>
      </c>
      <c r="T951" s="17">
        <v>0</v>
      </c>
      <c r="U951" s="17">
        <v>0</v>
      </c>
      <c r="V951" s="17">
        <v>5.7487258153555598E-2</v>
      </c>
      <c r="W951" s="17">
        <v>0.161646995851183</v>
      </c>
      <c r="X951" s="17">
        <v>0</v>
      </c>
      <c r="Y951" s="17">
        <v>0</v>
      </c>
      <c r="Z951" s="17">
        <v>6.9533480235971102E-3</v>
      </c>
      <c r="AA951" s="17">
        <v>0</v>
      </c>
      <c r="AB951" s="17">
        <v>0</v>
      </c>
      <c r="AC951" s="17">
        <v>0</v>
      </c>
      <c r="AE951">
        <f t="array" ref="AE951">EXP(SUMPRODUCT(--B951:AC951,TRANSPOSE('Cost regression results'!$H$3:$H$30)))</f>
        <v>2534.0247655772591</v>
      </c>
    </row>
    <row r="952" spans="1:31" x14ac:dyDescent="0.3">
      <c r="A952">
        <v>951</v>
      </c>
      <c r="B952" s="17">
        <v>7.8164299100277201</v>
      </c>
      <c r="C952" s="17">
        <v>0</v>
      </c>
      <c r="D952" s="17">
        <v>0</v>
      </c>
      <c r="E952" s="17">
        <v>0.25448611871444599</v>
      </c>
      <c r="F952" s="17">
        <v>0.29510649829339503</v>
      </c>
      <c r="G952" s="17">
        <v>1.33521054794173</v>
      </c>
      <c r="H952" s="17">
        <v>0.30822286183987302</v>
      </c>
      <c r="I952" s="17">
        <v>-0.16429111197832</v>
      </c>
      <c r="J952" s="17">
        <v>0.72675751735637195</v>
      </c>
      <c r="K952" s="17">
        <v>0.38968387108068803</v>
      </c>
      <c r="L952" s="17">
        <v>0.26131572774829698</v>
      </c>
      <c r="M952" s="17">
        <v>0</v>
      </c>
      <c r="N952" s="17">
        <v>0</v>
      </c>
      <c r="O952" s="17">
        <v>0</v>
      </c>
      <c r="P952" s="17">
        <v>0.40793199345485398</v>
      </c>
      <c r="Q952" s="17">
        <v>0.24379921622211601</v>
      </c>
      <c r="R952" s="17">
        <v>0</v>
      </c>
      <c r="S952" s="17">
        <v>0</v>
      </c>
      <c r="T952" s="17">
        <v>0</v>
      </c>
      <c r="U952" s="17">
        <v>0</v>
      </c>
      <c r="V952" s="17">
        <v>0.101095332089435</v>
      </c>
      <c r="W952" s="17">
        <v>0.26677020231639897</v>
      </c>
      <c r="X952" s="17">
        <v>0</v>
      </c>
      <c r="Y952" s="17">
        <v>0</v>
      </c>
      <c r="Z952" s="17">
        <v>5.0285727946889E-3</v>
      </c>
      <c r="AA952" s="17">
        <v>0</v>
      </c>
      <c r="AB952" s="17">
        <v>0</v>
      </c>
      <c r="AC952" s="17">
        <v>0</v>
      </c>
      <c r="AE952">
        <f t="array" ref="AE952">EXP(SUMPRODUCT(--B952:AC952,TRANSPOSE('Cost regression results'!$H$3:$H$30)))</f>
        <v>2472.3141876655236</v>
      </c>
    </row>
    <row r="953" spans="1:31" x14ac:dyDescent="0.3">
      <c r="A953">
        <v>952</v>
      </c>
      <c r="B953" s="17">
        <v>7.8070733459273702</v>
      </c>
      <c r="C953" s="17">
        <v>0</v>
      </c>
      <c r="D953" s="17">
        <v>0</v>
      </c>
      <c r="E953" s="17">
        <v>0.39259042657111898</v>
      </c>
      <c r="F953" s="17">
        <v>0.36192565086641199</v>
      </c>
      <c r="G953" s="17">
        <v>1.3307349854136401</v>
      </c>
      <c r="H953" s="17">
        <v>0.21597513447747299</v>
      </c>
      <c r="I953" s="17">
        <v>-0.24480784343120299</v>
      </c>
      <c r="J953" s="17">
        <v>0.69681921094974897</v>
      </c>
      <c r="K953" s="17">
        <v>0.28723296173115698</v>
      </c>
      <c r="L953" s="17">
        <v>0.34470789973419103</v>
      </c>
      <c r="M953" s="17">
        <v>0</v>
      </c>
      <c r="N953" s="17">
        <v>0</v>
      </c>
      <c r="O953" s="17">
        <v>0</v>
      </c>
      <c r="P953" s="17">
        <v>0.37393944315848798</v>
      </c>
      <c r="Q953" s="17">
        <v>0.23395410641908099</v>
      </c>
      <c r="R953" s="17">
        <v>0</v>
      </c>
      <c r="S953" s="17">
        <v>0</v>
      </c>
      <c r="T953" s="17">
        <v>0</v>
      </c>
      <c r="U953" s="17">
        <v>0</v>
      </c>
      <c r="V953" s="17">
        <v>9.3867193568018106E-2</v>
      </c>
      <c r="W953" s="17">
        <v>0.30192214910452297</v>
      </c>
      <c r="X953" s="17">
        <v>0</v>
      </c>
      <c r="Y953" s="17">
        <v>0</v>
      </c>
      <c r="Z953" s="17">
        <v>7.2352598972665501E-3</v>
      </c>
      <c r="AA953" s="17">
        <v>0</v>
      </c>
      <c r="AB953" s="17">
        <v>0</v>
      </c>
      <c r="AC953" s="17">
        <v>0</v>
      </c>
      <c r="AE953">
        <f t="array" ref="AE953">EXP(SUMPRODUCT(--B953:AC953,TRANSPOSE('Cost regression results'!$H$3:$H$30)))</f>
        <v>2445.509253838105</v>
      </c>
    </row>
    <row r="954" spans="1:31" x14ac:dyDescent="0.3">
      <c r="A954">
        <v>953</v>
      </c>
      <c r="B954" s="17">
        <v>7.8381681212140801</v>
      </c>
      <c r="C954" s="17">
        <v>0</v>
      </c>
      <c r="D954" s="17">
        <v>0</v>
      </c>
      <c r="E954" s="17">
        <v>0.30077264272648302</v>
      </c>
      <c r="F954" s="17">
        <v>0.39198756835153598</v>
      </c>
      <c r="G954" s="17">
        <v>1.33229429010492</v>
      </c>
      <c r="H954" s="17">
        <v>0.16969947019055601</v>
      </c>
      <c r="I954" s="17">
        <v>-0.231545426576972</v>
      </c>
      <c r="J954" s="17">
        <v>0.73385300111931695</v>
      </c>
      <c r="K954" s="17">
        <v>0.45026760092329299</v>
      </c>
      <c r="L954" s="17">
        <v>0.304316951794246</v>
      </c>
      <c r="M954" s="17">
        <v>0</v>
      </c>
      <c r="N954" s="17">
        <v>0</v>
      </c>
      <c r="O954" s="17">
        <v>0</v>
      </c>
      <c r="P954" s="17">
        <v>0.27901531235050497</v>
      </c>
      <c r="Q954" s="17">
        <v>0.248185799998728</v>
      </c>
      <c r="R954" s="17">
        <v>0</v>
      </c>
      <c r="S954" s="17">
        <v>0</v>
      </c>
      <c r="T954" s="17">
        <v>0</v>
      </c>
      <c r="U954" s="17">
        <v>0</v>
      </c>
      <c r="V954" s="17">
        <v>0.11358731441032099</v>
      </c>
      <c r="W954" s="17">
        <v>0.19876909144171201</v>
      </c>
      <c r="X954" s="17">
        <v>0</v>
      </c>
      <c r="Y954" s="17">
        <v>0</v>
      </c>
      <c r="Z954" s="17">
        <v>5.6509586877530604E-3</v>
      </c>
      <c r="AA954" s="17">
        <v>0</v>
      </c>
      <c r="AB954" s="17">
        <v>0</v>
      </c>
      <c r="AC954" s="17">
        <v>0</v>
      </c>
      <c r="AE954">
        <f t="array" ref="AE954">EXP(SUMPRODUCT(--B954:AC954,TRANSPOSE('Cost regression results'!$H$3:$H$30)))</f>
        <v>2525.5457327351578</v>
      </c>
    </row>
    <row r="955" spans="1:31" x14ac:dyDescent="0.3">
      <c r="A955">
        <v>954</v>
      </c>
      <c r="B955" s="17">
        <v>7.8579245213509896</v>
      </c>
      <c r="C955" s="17">
        <v>0</v>
      </c>
      <c r="D955" s="17">
        <v>0</v>
      </c>
      <c r="E955" s="17">
        <v>0.342139794557759</v>
      </c>
      <c r="F955" s="17">
        <v>0.40959543845587898</v>
      </c>
      <c r="G955" s="17">
        <v>1.33853919220512</v>
      </c>
      <c r="H955" s="17">
        <v>0.17088912918694801</v>
      </c>
      <c r="I955" s="17">
        <v>-0.253010465557999</v>
      </c>
      <c r="J955" s="17">
        <v>0.70826169342055301</v>
      </c>
      <c r="K955" s="17">
        <v>0.40097711038127598</v>
      </c>
      <c r="L955" s="17">
        <v>0.295885757231448</v>
      </c>
      <c r="M955" s="17">
        <v>0</v>
      </c>
      <c r="N955" s="17">
        <v>0</v>
      </c>
      <c r="O955" s="17">
        <v>0</v>
      </c>
      <c r="P955" s="17">
        <v>0.200385673166002</v>
      </c>
      <c r="Q955" s="17">
        <v>0.261767496090413</v>
      </c>
      <c r="R955" s="17">
        <v>0</v>
      </c>
      <c r="S955" s="17">
        <v>0</v>
      </c>
      <c r="T955" s="17">
        <v>0</v>
      </c>
      <c r="U955" s="17">
        <v>0</v>
      </c>
      <c r="V955" s="17">
        <v>6.7256961441200996E-2</v>
      </c>
      <c r="W955" s="17">
        <v>0.23064921925170001</v>
      </c>
      <c r="X955" s="17">
        <v>0</v>
      </c>
      <c r="Y955" s="17">
        <v>0</v>
      </c>
      <c r="Z955" s="17">
        <v>6.6231450034541497E-3</v>
      </c>
      <c r="AA955" s="17">
        <v>0</v>
      </c>
      <c r="AB955" s="17">
        <v>0</v>
      </c>
      <c r="AC955" s="17">
        <v>0</v>
      </c>
      <c r="AE955">
        <f t="array" ref="AE955">EXP(SUMPRODUCT(--B955:AC955,TRANSPOSE('Cost regression results'!$H$3:$H$30)))</f>
        <v>2574.1851588358086</v>
      </c>
    </row>
    <row r="956" spans="1:31" x14ac:dyDescent="0.3">
      <c r="A956">
        <v>955</v>
      </c>
      <c r="B956" s="17">
        <v>7.8161728329565499</v>
      </c>
      <c r="C956" s="17">
        <v>0</v>
      </c>
      <c r="D956" s="17">
        <v>0</v>
      </c>
      <c r="E956" s="17">
        <v>0.36601388399557899</v>
      </c>
      <c r="F956" s="17">
        <v>0.31896975746686002</v>
      </c>
      <c r="G956" s="17">
        <v>1.36735600124437</v>
      </c>
      <c r="H956" s="17">
        <v>0.28217781705923201</v>
      </c>
      <c r="I956" s="17">
        <v>-0.16934919719049299</v>
      </c>
      <c r="J956" s="17">
        <v>0.73463135892530596</v>
      </c>
      <c r="K956" s="17">
        <v>0.40415531419561901</v>
      </c>
      <c r="L956" s="17">
        <v>0.48590696245741</v>
      </c>
      <c r="M956" s="17">
        <v>0</v>
      </c>
      <c r="N956" s="17">
        <v>0</v>
      </c>
      <c r="O956" s="17">
        <v>0</v>
      </c>
      <c r="P956" s="17">
        <v>0.229771862602867</v>
      </c>
      <c r="Q956" s="17">
        <v>0.212338913331762</v>
      </c>
      <c r="R956" s="17">
        <v>0</v>
      </c>
      <c r="S956" s="17">
        <v>0</v>
      </c>
      <c r="T956" s="17">
        <v>0</v>
      </c>
      <c r="U956" s="17">
        <v>0</v>
      </c>
      <c r="V956" s="17">
        <v>0.106361078809974</v>
      </c>
      <c r="W956" s="17">
        <v>0.124387856153818</v>
      </c>
      <c r="X956" s="17">
        <v>0</v>
      </c>
      <c r="Y956" s="17">
        <v>0</v>
      </c>
      <c r="Z956" s="17">
        <v>7.8637034736405292E-3</v>
      </c>
      <c r="AA956" s="17">
        <v>0</v>
      </c>
      <c r="AB956" s="17">
        <v>0</v>
      </c>
      <c r="AC956" s="17">
        <v>0</v>
      </c>
      <c r="AE956">
        <f t="array" ref="AE956">EXP(SUMPRODUCT(--B956:AC956,TRANSPOSE('Cost regression results'!$H$3:$H$30)))</f>
        <v>2466.7782858607952</v>
      </c>
    </row>
    <row r="957" spans="1:31" x14ac:dyDescent="0.3">
      <c r="A957">
        <v>956</v>
      </c>
      <c r="B957" s="17">
        <v>7.8395632731328204</v>
      </c>
      <c r="C957" s="17">
        <v>0</v>
      </c>
      <c r="D957" s="17">
        <v>0</v>
      </c>
      <c r="E957" s="17">
        <v>0.379327933038625</v>
      </c>
      <c r="F957" s="17">
        <v>0.359517859204737</v>
      </c>
      <c r="G957" s="17">
        <v>1.40093588692636</v>
      </c>
      <c r="H957" s="17">
        <v>0.274796182485053</v>
      </c>
      <c r="I957" s="17">
        <v>-0.22149384302654901</v>
      </c>
      <c r="J957" s="17">
        <v>0.69026960809018401</v>
      </c>
      <c r="K957" s="17">
        <v>0.36300173707494099</v>
      </c>
      <c r="L957" s="17">
        <v>0.38734203397421302</v>
      </c>
      <c r="M957" s="17">
        <v>0</v>
      </c>
      <c r="N957" s="17">
        <v>0</v>
      </c>
      <c r="O957" s="17">
        <v>0</v>
      </c>
      <c r="P957" s="17">
        <v>0.335553552538016</v>
      </c>
      <c r="Q957" s="17">
        <v>0.25317117482236601</v>
      </c>
      <c r="R957" s="17">
        <v>0</v>
      </c>
      <c r="S957" s="17">
        <v>0</v>
      </c>
      <c r="T957" s="17">
        <v>0</v>
      </c>
      <c r="U957" s="17">
        <v>0</v>
      </c>
      <c r="V957" s="17">
        <v>0.120462612952443</v>
      </c>
      <c r="W957" s="17">
        <v>0.21856546582890601</v>
      </c>
      <c r="X957" s="17">
        <v>0</v>
      </c>
      <c r="Y957" s="17">
        <v>0</v>
      </c>
      <c r="Z957" s="17">
        <v>6.9896556370566097E-3</v>
      </c>
      <c r="AA957" s="17">
        <v>0</v>
      </c>
      <c r="AB957" s="17">
        <v>0</v>
      </c>
      <c r="AC957" s="17">
        <v>0</v>
      </c>
      <c r="AE957">
        <f t="array" ref="AE957">EXP(SUMPRODUCT(--B957:AC957,TRANSPOSE('Cost regression results'!$H$3:$H$30)))</f>
        <v>2526.7028594514773</v>
      </c>
    </row>
    <row r="958" spans="1:31" x14ac:dyDescent="0.3">
      <c r="A958">
        <v>957</v>
      </c>
      <c r="B958" s="17">
        <v>7.8624583668779904</v>
      </c>
      <c r="C958" s="17">
        <v>0</v>
      </c>
      <c r="D958" s="17">
        <v>0</v>
      </c>
      <c r="E958" s="17">
        <v>0.40080907697350099</v>
      </c>
      <c r="F958" s="17">
        <v>0.43979411598024898</v>
      </c>
      <c r="G958" s="17">
        <v>1.40624820158438</v>
      </c>
      <c r="H958" s="17">
        <v>0.214174572010082</v>
      </c>
      <c r="I958" s="17">
        <v>-0.36445595847002998</v>
      </c>
      <c r="J958" s="17">
        <v>0.67289746561631802</v>
      </c>
      <c r="K958" s="17">
        <v>0.37031540515282102</v>
      </c>
      <c r="L958" s="17">
        <v>0.35215644106114702</v>
      </c>
      <c r="M958" s="17">
        <v>0</v>
      </c>
      <c r="N958" s="17">
        <v>0</v>
      </c>
      <c r="O958" s="17">
        <v>0</v>
      </c>
      <c r="P958" s="17">
        <v>0.26898742520103103</v>
      </c>
      <c r="Q958" s="17">
        <v>0.172468838661437</v>
      </c>
      <c r="R958" s="17">
        <v>0</v>
      </c>
      <c r="S958" s="17">
        <v>0</v>
      </c>
      <c r="T958" s="17">
        <v>0</v>
      </c>
      <c r="U958" s="17">
        <v>0</v>
      </c>
      <c r="V958" s="17">
        <v>8.4969973466447593E-2</v>
      </c>
      <c r="W958" s="17">
        <v>0.194040241766886</v>
      </c>
      <c r="X958" s="17">
        <v>0</v>
      </c>
      <c r="Y958" s="17">
        <v>0</v>
      </c>
      <c r="Z958" s="17">
        <v>6.8910646336483097E-3</v>
      </c>
      <c r="AA958" s="17">
        <v>0</v>
      </c>
      <c r="AB958" s="17">
        <v>0</v>
      </c>
      <c r="AC958" s="17">
        <v>0</v>
      </c>
      <c r="AE958">
        <f t="array" ref="AE958">EXP(SUMPRODUCT(--B958:AC958,TRANSPOSE('Cost regression results'!$H$3:$H$30)))</f>
        <v>2585.3976932673054</v>
      </c>
    </row>
    <row r="959" spans="1:31" x14ac:dyDescent="0.3">
      <c r="A959">
        <v>958</v>
      </c>
      <c r="B959" s="17">
        <v>7.8519707221281498</v>
      </c>
      <c r="C959" s="17">
        <v>0</v>
      </c>
      <c r="D959" s="17">
        <v>0</v>
      </c>
      <c r="E959" s="17">
        <v>0.34880755053157397</v>
      </c>
      <c r="F959" s="17">
        <v>0.34401842123669102</v>
      </c>
      <c r="G959" s="17">
        <v>1.3396187964587201</v>
      </c>
      <c r="H959" s="17">
        <v>0.18725182189786599</v>
      </c>
      <c r="I959" s="17">
        <v>-0.196807187761038</v>
      </c>
      <c r="J959" s="17">
        <v>0.69773067454237203</v>
      </c>
      <c r="K959" s="17">
        <v>0.31552639365283203</v>
      </c>
      <c r="L959" s="17">
        <v>0.24221627739155499</v>
      </c>
      <c r="M959" s="17">
        <v>0</v>
      </c>
      <c r="N959" s="17">
        <v>0</v>
      </c>
      <c r="O959" s="17">
        <v>0</v>
      </c>
      <c r="P959" s="17">
        <v>0.39032762220206701</v>
      </c>
      <c r="Q959" s="17">
        <v>0.170443709529674</v>
      </c>
      <c r="R959" s="17">
        <v>0</v>
      </c>
      <c r="S959" s="17">
        <v>0</v>
      </c>
      <c r="T959" s="17">
        <v>0</v>
      </c>
      <c r="U959" s="17">
        <v>0</v>
      </c>
      <c r="V959" s="17">
        <v>7.9936504019658905E-2</v>
      </c>
      <c r="W959" s="17">
        <v>0.136487962404201</v>
      </c>
      <c r="X959" s="17">
        <v>0</v>
      </c>
      <c r="Y959" s="17">
        <v>0</v>
      </c>
      <c r="Z959" s="17">
        <v>5.6281238244913403E-3</v>
      </c>
      <c r="AA959" s="17">
        <v>0</v>
      </c>
      <c r="AB959" s="17">
        <v>0</v>
      </c>
      <c r="AC959" s="17">
        <v>0</v>
      </c>
      <c r="AE959">
        <f t="array" ref="AE959">EXP(SUMPRODUCT(--B959:AC959,TRANSPOSE('Cost regression results'!$H$3:$H$30)))</f>
        <v>2560.6874471070882</v>
      </c>
    </row>
    <row r="960" spans="1:31" x14ac:dyDescent="0.3">
      <c r="A960">
        <v>959</v>
      </c>
      <c r="B960" s="17">
        <v>7.8182717851423202</v>
      </c>
      <c r="C960" s="17">
        <v>0</v>
      </c>
      <c r="D960" s="17">
        <v>0</v>
      </c>
      <c r="E960" s="17">
        <v>0.38557269683036999</v>
      </c>
      <c r="F960" s="17">
        <v>0.238799769352354</v>
      </c>
      <c r="G960" s="17">
        <v>1.3225382357033699</v>
      </c>
      <c r="H960" s="17">
        <v>0.19916218957451401</v>
      </c>
      <c r="I960" s="17">
        <v>-0.112719109403496</v>
      </c>
      <c r="J960" s="17">
        <v>0.774047294387049</v>
      </c>
      <c r="K960" s="17">
        <v>0.36450753686949799</v>
      </c>
      <c r="L960" s="17">
        <v>0.37072197785166899</v>
      </c>
      <c r="M960" s="17">
        <v>0</v>
      </c>
      <c r="N960" s="17">
        <v>0</v>
      </c>
      <c r="O960" s="17">
        <v>0</v>
      </c>
      <c r="P960" s="17">
        <v>0.172988241141939</v>
      </c>
      <c r="Q960" s="17">
        <v>0.25779394335397798</v>
      </c>
      <c r="R960" s="17">
        <v>0</v>
      </c>
      <c r="S960" s="17">
        <v>0</v>
      </c>
      <c r="T960" s="17">
        <v>0</v>
      </c>
      <c r="U960" s="17">
        <v>0</v>
      </c>
      <c r="V960" s="17">
        <v>9.4245562272348399E-2</v>
      </c>
      <c r="W960" s="17">
        <v>0.14891308183492699</v>
      </c>
      <c r="X960" s="17">
        <v>0</v>
      </c>
      <c r="Y960" s="17">
        <v>0</v>
      </c>
      <c r="Z960" s="17">
        <v>2.6455625126336102E-3</v>
      </c>
      <c r="AA960" s="17">
        <v>0</v>
      </c>
      <c r="AB960" s="17">
        <v>0</v>
      </c>
      <c r="AC960" s="17">
        <v>0</v>
      </c>
      <c r="AE960">
        <f t="array" ref="AE960">EXP(SUMPRODUCT(--B960:AC960,TRANSPOSE('Cost regression results'!$H$3:$H$30)))</f>
        <v>2481.0072139935364</v>
      </c>
    </row>
    <row r="961" spans="1:31" x14ac:dyDescent="0.3">
      <c r="A961">
        <v>960</v>
      </c>
      <c r="B961" s="17">
        <v>7.8463316988347698</v>
      </c>
      <c r="C961" s="17">
        <v>0</v>
      </c>
      <c r="D961" s="17">
        <v>0</v>
      </c>
      <c r="E961" s="17">
        <v>0.35409758541733199</v>
      </c>
      <c r="F961" s="17">
        <v>0.49801063614886898</v>
      </c>
      <c r="G961" s="17">
        <v>1.3462831777300699</v>
      </c>
      <c r="H961" s="17">
        <v>0.210678673086829</v>
      </c>
      <c r="I961" s="17">
        <v>-0.37412278173739999</v>
      </c>
      <c r="J961" s="17">
        <v>0.73026786479226602</v>
      </c>
      <c r="K961" s="17">
        <v>0.484045411452181</v>
      </c>
      <c r="L961" s="17">
        <v>0.31703944417136798</v>
      </c>
      <c r="M961" s="17">
        <v>0</v>
      </c>
      <c r="N961" s="17">
        <v>0</v>
      </c>
      <c r="O961" s="17">
        <v>0</v>
      </c>
      <c r="P961" s="17">
        <v>0.362671917987897</v>
      </c>
      <c r="Q961" s="17">
        <v>0.247740938328916</v>
      </c>
      <c r="R961" s="17">
        <v>0</v>
      </c>
      <c r="S961" s="17">
        <v>0</v>
      </c>
      <c r="T961" s="17">
        <v>0</v>
      </c>
      <c r="U961" s="17">
        <v>0</v>
      </c>
      <c r="V961" s="17">
        <v>6.0776098072959299E-2</v>
      </c>
      <c r="W961" s="17">
        <v>0.20274707391727101</v>
      </c>
      <c r="X961" s="17">
        <v>0</v>
      </c>
      <c r="Y961" s="17">
        <v>0</v>
      </c>
      <c r="Z961" s="17">
        <v>7.34756826966277E-3</v>
      </c>
      <c r="AA961" s="17">
        <v>0</v>
      </c>
      <c r="AB961" s="17">
        <v>0</v>
      </c>
      <c r="AC961" s="17">
        <v>0</v>
      </c>
      <c r="AE961">
        <f t="array" ref="AE961">EXP(SUMPRODUCT(--B961:AC961,TRANSPOSE('Cost regression results'!$H$3:$H$30)))</f>
        <v>2543.2254103810906</v>
      </c>
    </row>
    <row r="962" spans="1:31" x14ac:dyDescent="0.3">
      <c r="A962">
        <v>961</v>
      </c>
      <c r="B962" s="17">
        <v>7.8671660450490597</v>
      </c>
      <c r="C962" s="17">
        <v>0</v>
      </c>
      <c r="D962" s="17">
        <v>0</v>
      </c>
      <c r="E962" s="17">
        <v>0.43626273608746802</v>
      </c>
      <c r="F962" s="17">
        <v>0.23239748518928899</v>
      </c>
      <c r="G962" s="17">
        <v>1.3121657148889501</v>
      </c>
      <c r="H962" s="17">
        <v>0.208623152645728</v>
      </c>
      <c r="I962" s="17">
        <v>-3.65402720328021E-2</v>
      </c>
      <c r="J962" s="17">
        <v>0.75464769497314999</v>
      </c>
      <c r="K962" s="17">
        <v>0.31898302283070301</v>
      </c>
      <c r="L962" s="17">
        <v>0.380166016771187</v>
      </c>
      <c r="M962" s="17">
        <v>0</v>
      </c>
      <c r="N962" s="17">
        <v>0</v>
      </c>
      <c r="O962" s="17">
        <v>0</v>
      </c>
      <c r="P962" s="17">
        <v>0.49529761898382602</v>
      </c>
      <c r="Q962" s="17">
        <v>0.22492804479359901</v>
      </c>
      <c r="R962" s="17">
        <v>0</v>
      </c>
      <c r="S962" s="17">
        <v>0</v>
      </c>
      <c r="T962" s="17">
        <v>0</v>
      </c>
      <c r="U962" s="17">
        <v>0</v>
      </c>
      <c r="V962" s="17">
        <v>3.1811068039872901E-2</v>
      </c>
      <c r="W962" s="17">
        <v>0.24995056414601399</v>
      </c>
      <c r="X962" s="17">
        <v>0</v>
      </c>
      <c r="Y962" s="17">
        <v>0</v>
      </c>
      <c r="Z962" s="17">
        <v>4.35133403725586E-3</v>
      </c>
      <c r="AA962" s="17">
        <v>0</v>
      </c>
      <c r="AB962" s="17">
        <v>0</v>
      </c>
      <c r="AC962" s="17">
        <v>0</v>
      </c>
      <c r="AE962">
        <f t="array" ref="AE962">EXP(SUMPRODUCT(--B962:AC962,TRANSPOSE('Cost regression results'!$H$3:$H$30)))</f>
        <v>2602.2197537748884</v>
      </c>
    </row>
    <row r="963" spans="1:31" x14ac:dyDescent="0.3">
      <c r="A963">
        <v>962</v>
      </c>
      <c r="B963" s="17">
        <v>7.7855784887951298</v>
      </c>
      <c r="C963" s="17">
        <v>0</v>
      </c>
      <c r="D963" s="17">
        <v>0</v>
      </c>
      <c r="E963" s="17">
        <v>0.40360239025234601</v>
      </c>
      <c r="F963" s="17">
        <v>0.39848729533620197</v>
      </c>
      <c r="G963" s="17">
        <v>1.38362657488343</v>
      </c>
      <c r="H963" s="17">
        <v>0.264141309595333</v>
      </c>
      <c r="I963" s="17">
        <v>-0.266172580072283</v>
      </c>
      <c r="J963" s="17">
        <v>0.69734057900652402</v>
      </c>
      <c r="K963" s="17">
        <v>0.37933831415608299</v>
      </c>
      <c r="L963" s="17">
        <v>0.37296640135127801</v>
      </c>
      <c r="M963" s="17">
        <v>0</v>
      </c>
      <c r="N963" s="17">
        <v>0</v>
      </c>
      <c r="O963" s="17">
        <v>0</v>
      </c>
      <c r="P963" s="17">
        <v>0.15331708024424201</v>
      </c>
      <c r="Q963" s="17">
        <v>0.24143354167826001</v>
      </c>
      <c r="R963" s="17">
        <v>0</v>
      </c>
      <c r="S963" s="17">
        <v>0</v>
      </c>
      <c r="T963" s="17">
        <v>0</v>
      </c>
      <c r="U963" s="17">
        <v>0</v>
      </c>
      <c r="V963" s="17">
        <v>0.11358995628664301</v>
      </c>
      <c r="W963" s="17">
        <v>0.122030031390928</v>
      </c>
      <c r="X963" s="17">
        <v>0</v>
      </c>
      <c r="Y963" s="17">
        <v>0</v>
      </c>
      <c r="Z963" s="17">
        <v>6.8111966113309497E-3</v>
      </c>
      <c r="AA963" s="17">
        <v>0</v>
      </c>
      <c r="AB963" s="17">
        <v>0</v>
      </c>
      <c r="AC963" s="17">
        <v>0</v>
      </c>
      <c r="AE963">
        <f t="array" ref="AE963">EXP(SUMPRODUCT(--B963:AC963,TRANSPOSE('Cost regression results'!$H$3:$H$30)))</f>
        <v>2394.2149071734079</v>
      </c>
    </row>
    <row r="964" spans="1:31" x14ac:dyDescent="0.3">
      <c r="A964">
        <v>963</v>
      </c>
      <c r="B964" s="17">
        <v>7.8421180580248997</v>
      </c>
      <c r="C964" s="17">
        <v>0</v>
      </c>
      <c r="D964" s="17">
        <v>0</v>
      </c>
      <c r="E964" s="17">
        <v>0.34432350797060601</v>
      </c>
      <c r="F964" s="17">
        <v>0.21557938616321201</v>
      </c>
      <c r="G964" s="17">
        <v>1.2828875651621701</v>
      </c>
      <c r="H964" s="17">
        <v>0.23009549581158301</v>
      </c>
      <c r="I964" s="17">
        <v>1.4332804617600401E-2</v>
      </c>
      <c r="J964" s="17">
        <v>0.68184516479026602</v>
      </c>
      <c r="K964" s="17">
        <v>0.38853644436818002</v>
      </c>
      <c r="L964" s="17">
        <v>0.36290660976918998</v>
      </c>
      <c r="M964" s="17">
        <v>0</v>
      </c>
      <c r="N964" s="17">
        <v>0</v>
      </c>
      <c r="O964" s="17">
        <v>0</v>
      </c>
      <c r="P964" s="17">
        <v>0.35380514099000099</v>
      </c>
      <c r="Q964" s="17">
        <v>0.19483754276430601</v>
      </c>
      <c r="R964" s="17">
        <v>0</v>
      </c>
      <c r="S964" s="17">
        <v>0</v>
      </c>
      <c r="T964" s="17">
        <v>0</v>
      </c>
      <c r="U964" s="17">
        <v>0</v>
      </c>
      <c r="V964" s="17">
        <v>9.5513975847579799E-2</v>
      </c>
      <c r="W964" s="17">
        <v>0.22849074928577501</v>
      </c>
      <c r="X964" s="17">
        <v>0</v>
      </c>
      <c r="Y964" s="17">
        <v>0</v>
      </c>
      <c r="Z964" s="17">
        <v>6.6526922795266596E-3</v>
      </c>
      <c r="AA964" s="17">
        <v>0</v>
      </c>
      <c r="AB964" s="17">
        <v>0</v>
      </c>
      <c r="AC964" s="17">
        <v>0</v>
      </c>
      <c r="AE964">
        <f t="array" ref="AE964">EXP(SUMPRODUCT(--B964:AC964,TRANSPOSE('Cost regression results'!$H$3:$H$30)))</f>
        <v>2533.7638739991653</v>
      </c>
    </row>
    <row r="965" spans="1:31" x14ac:dyDescent="0.3">
      <c r="A965">
        <v>964</v>
      </c>
      <c r="B965" s="17">
        <v>7.8224979928013498</v>
      </c>
      <c r="C965" s="17">
        <v>0</v>
      </c>
      <c r="D965" s="17">
        <v>0</v>
      </c>
      <c r="E965" s="17">
        <v>0.348591010154707</v>
      </c>
      <c r="F965" s="17">
        <v>0.32376824162244799</v>
      </c>
      <c r="G965" s="17">
        <v>1.4498624034535399</v>
      </c>
      <c r="H965" s="17">
        <v>0.287558522409882</v>
      </c>
      <c r="I965" s="17">
        <v>-0.30769454600403301</v>
      </c>
      <c r="J965" s="17">
        <v>0.79329273267324196</v>
      </c>
      <c r="K965" s="17">
        <v>0.38117740255389199</v>
      </c>
      <c r="L965" s="17">
        <v>0.34979060180854099</v>
      </c>
      <c r="M965" s="17">
        <v>0</v>
      </c>
      <c r="N965" s="17">
        <v>0</v>
      </c>
      <c r="O965" s="17">
        <v>0</v>
      </c>
      <c r="P965" s="17">
        <v>0.44794071183129602</v>
      </c>
      <c r="Q965" s="17">
        <v>0.288463769207501</v>
      </c>
      <c r="R965" s="17">
        <v>0</v>
      </c>
      <c r="S965" s="17">
        <v>0</v>
      </c>
      <c r="T965" s="17">
        <v>0</v>
      </c>
      <c r="U965" s="17">
        <v>0</v>
      </c>
      <c r="V965" s="17">
        <v>9.0411241271140697E-2</v>
      </c>
      <c r="W965" s="17">
        <v>0.19866519183210199</v>
      </c>
      <c r="X965" s="17">
        <v>0</v>
      </c>
      <c r="Y965" s="17">
        <v>0</v>
      </c>
      <c r="Z965" s="17">
        <v>7.6900281119154004E-3</v>
      </c>
      <c r="AA965" s="17">
        <v>0</v>
      </c>
      <c r="AB965" s="17">
        <v>0</v>
      </c>
      <c r="AC965" s="17">
        <v>0</v>
      </c>
      <c r="AE965">
        <f t="array" ref="AE965">EXP(SUMPRODUCT(--B965:AC965,TRANSPOSE('Cost regression results'!$H$3:$H$30)))</f>
        <v>2482.7323162777229</v>
      </c>
    </row>
    <row r="966" spans="1:31" x14ac:dyDescent="0.3">
      <c r="A966">
        <v>965</v>
      </c>
      <c r="B966" s="17">
        <v>7.84690993667627</v>
      </c>
      <c r="C966" s="17">
        <v>0</v>
      </c>
      <c r="D966" s="17">
        <v>0</v>
      </c>
      <c r="E966" s="17">
        <v>0.38466779428673797</v>
      </c>
      <c r="F966" s="17">
        <v>0.23434582189911099</v>
      </c>
      <c r="G966" s="17">
        <v>1.2752011610699201</v>
      </c>
      <c r="H966" s="17">
        <v>0.23879839166616701</v>
      </c>
      <c r="I966" s="17">
        <v>6.2046335848107096E-3</v>
      </c>
      <c r="J966" s="17">
        <v>0.72778414451598294</v>
      </c>
      <c r="K966" s="17">
        <v>0.49553584780121401</v>
      </c>
      <c r="L966" s="17">
        <v>0.31122174874594499</v>
      </c>
      <c r="M966" s="17">
        <v>0</v>
      </c>
      <c r="N966" s="17">
        <v>0</v>
      </c>
      <c r="O966" s="17">
        <v>0</v>
      </c>
      <c r="P966" s="17">
        <v>0.33232554280636301</v>
      </c>
      <c r="Q966" s="17">
        <v>0.21771938583941799</v>
      </c>
      <c r="R966" s="17">
        <v>0</v>
      </c>
      <c r="S966" s="17">
        <v>0</v>
      </c>
      <c r="T966" s="17">
        <v>0</v>
      </c>
      <c r="U966" s="17">
        <v>0</v>
      </c>
      <c r="V966" s="17">
        <v>6.6620834821244396E-2</v>
      </c>
      <c r="W966" s="17">
        <v>0.17558215013505299</v>
      </c>
      <c r="X966" s="17">
        <v>0</v>
      </c>
      <c r="Y966" s="17">
        <v>0</v>
      </c>
      <c r="Z966" s="17">
        <v>6.5462239393026299E-3</v>
      </c>
      <c r="AA966" s="17">
        <v>0</v>
      </c>
      <c r="AB966" s="17">
        <v>0</v>
      </c>
      <c r="AC966" s="17">
        <v>0</v>
      </c>
      <c r="AE966">
        <f t="array" ref="AE966">EXP(SUMPRODUCT(--B966:AC966,TRANSPOSE('Cost regression results'!$H$3:$H$30)))</f>
        <v>2546.1242498721031</v>
      </c>
    </row>
    <row r="967" spans="1:31" x14ac:dyDescent="0.3">
      <c r="A967">
        <v>966</v>
      </c>
      <c r="B967" s="17">
        <v>7.8566483771103002</v>
      </c>
      <c r="C967" s="17">
        <v>0</v>
      </c>
      <c r="D967" s="17">
        <v>0</v>
      </c>
      <c r="E967" s="17">
        <v>0.351972185837088</v>
      </c>
      <c r="F967" s="17">
        <v>0.33788647831257801</v>
      </c>
      <c r="G967" s="17">
        <v>1.3435731094096599</v>
      </c>
      <c r="H967" s="17">
        <v>0.242344047668375</v>
      </c>
      <c r="I967" s="17">
        <v>-0.190913038649973</v>
      </c>
      <c r="J967" s="17">
        <v>0.68513941451905302</v>
      </c>
      <c r="K967" s="17">
        <v>0.37443887000912501</v>
      </c>
      <c r="L967" s="17">
        <v>0.30382359998888597</v>
      </c>
      <c r="M967" s="17">
        <v>0</v>
      </c>
      <c r="N967" s="17">
        <v>0</v>
      </c>
      <c r="O967" s="17">
        <v>0</v>
      </c>
      <c r="P967" s="17">
        <v>0.39850652010528997</v>
      </c>
      <c r="Q967" s="17">
        <v>0.23184094649061501</v>
      </c>
      <c r="R967" s="17">
        <v>0</v>
      </c>
      <c r="S967" s="17">
        <v>0</v>
      </c>
      <c r="T967" s="17">
        <v>0</v>
      </c>
      <c r="U967" s="17">
        <v>0</v>
      </c>
      <c r="V967" s="17">
        <v>7.7912836635657498E-2</v>
      </c>
      <c r="W967" s="17">
        <v>0.24141738961795001</v>
      </c>
      <c r="X967" s="17">
        <v>0</v>
      </c>
      <c r="Y967" s="17">
        <v>0</v>
      </c>
      <c r="Z967" s="17">
        <v>7.0698688654315996E-3</v>
      </c>
      <c r="AA967" s="17">
        <v>0</v>
      </c>
      <c r="AB967" s="17">
        <v>0</v>
      </c>
      <c r="AC967" s="17">
        <v>0</v>
      </c>
      <c r="AE967">
        <f t="array" ref="AE967">EXP(SUMPRODUCT(--B967:AC967,TRANSPOSE('Cost regression results'!$H$3:$H$30)))</f>
        <v>2570.0984097932419</v>
      </c>
    </row>
    <row r="968" spans="1:31" x14ac:dyDescent="0.3">
      <c r="A968">
        <v>967</v>
      </c>
      <c r="B968" s="17">
        <v>7.8470863764274004</v>
      </c>
      <c r="C968" s="17">
        <v>0</v>
      </c>
      <c r="D968" s="17">
        <v>0</v>
      </c>
      <c r="E968" s="17">
        <v>0.25400744063547298</v>
      </c>
      <c r="F968" s="17">
        <v>0.27234960367340499</v>
      </c>
      <c r="G968" s="17">
        <v>1.34550189158623</v>
      </c>
      <c r="H968" s="17">
        <v>0.24060962701389399</v>
      </c>
      <c r="I968" s="17">
        <v>-0.14392667543204199</v>
      </c>
      <c r="J968" s="17">
        <v>0.73285814859843401</v>
      </c>
      <c r="K968" s="17">
        <v>0.36309581529486701</v>
      </c>
      <c r="L968" s="17">
        <v>0.32407809748799998</v>
      </c>
      <c r="M968" s="17">
        <v>0</v>
      </c>
      <c r="N968" s="17">
        <v>0</v>
      </c>
      <c r="O968" s="17">
        <v>0</v>
      </c>
      <c r="P968" s="17">
        <v>0.26379268445839199</v>
      </c>
      <c r="Q968" s="17">
        <v>0.24721034457400301</v>
      </c>
      <c r="R968" s="17">
        <v>0</v>
      </c>
      <c r="S968" s="17">
        <v>0</v>
      </c>
      <c r="T968" s="17">
        <v>0</v>
      </c>
      <c r="U968" s="17">
        <v>0</v>
      </c>
      <c r="V968" s="17">
        <v>9.7908484873043503E-2</v>
      </c>
      <c r="W968" s="17">
        <v>0.26504234948337002</v>
      </c>
      <c r="X968" s="17">
        <v>0</v>
      </c>
      <c r="Y968" s="17">
        <v>0</v>
      </c>
      <c r="Z968" s="17">
        <v>6.3740241824258503E-3</v>
      </c>
      <c r="AA968" s="17">
        <v>0</v>
      </c>
      <c r="AB968" s="17">
        <v>0</v>
      </c>
      <c r="AC968" s="17">
        <v>0</v>
      </c>
      <c r="AE968">
        <f t="array" ref="AE968">EXP(SUMPRODUCT(--B968:AC968,TRANSPOSE('Cost regression results'!$H$3:$H$30)))</f>
        <v>2546.8805090760738</v>
      </c>
    </row>
    <row r="969" spans="1:31" x14ac:dyDescent="0.3">
      <c r="A969">
        <v>968</v>
      </c>
      <c r="B969" s="17">
        <v>7.8401457155556002</v>
      </c>
      <c r="C969" s="17">
        <v>0</v>
      </c>
      <c r="D969" s="17">
        <v>0</v>
      </c>
      <c r="E969" s="17">
        <v>0.49446918086242903</v>
      </c>
      <c r="F969" s="17">
        <v>0.33725603503326501</v>
      </c>
      <c r="G969" s="17">
        <v>1.3579160534762</v>
      </c>
      <c r="H969" s="17">
        <v>0.27445808551839002</v>
      </c>
      <c r="I969" s="17">
        <v>-0.2182062572123</v>
      </c>
      <c r="J969" s="17">
        <v>0.661940095698069</v>
      </c>
      <c r="K969" s="17">
        <v>0.32464158340076099</v>
      </c>
      <c r="L969" s="17">
        <v>0.30249783194434499</v>
      </c>
      <c r="M969" s="17">
        <v>0</v>
      </c>
      <c r="N969" s="17">
        <v>0</v>
      </c>
      <c r="O969" s="17">
        <v>0</v>
      </c>
      <c r="P969" s="17">
        <v>0.47554394872979</v>
      </c>
      <c r="Q969" s="17">
        <v>0.24071801504910201</v>
      </c>
      <c r="R969" s="17">
        <v>0</v>
      </c>
      <c r="S969" s="17">
        <v>0</v>
      </c>
      <c r="T969" s="17">
        <v>0</v>
      </c>
      <c r="U969" s="17">
        <v>0</v>
      </c>
      <c r="V969" s="17">
        <v>9.5554934587182394E-2</v>
      </c>
      <c r="W969" s="17">
        <v>0.30048503242802999</v>
      </c>
      <c r="X969" s="17">
        <v>0</v>
      </c>
      <c r="Y969" s="17">
        <v>0</v>
      </c>
      <c r="Z969" s="17">
        <v>5.2781945257303897E-3</v>
      </c>
      <c r="AA969" s="17">
        <v>0</v>
      </c>
      <c r="AB969" s="17">
        <v>0</v>
      </c>
      <c r="AC969" s="17">
        <v>0</v>
      </c>
      <c r="AE969">
        <f t="array" ref="AE969">EXP(SUMPRODUCT(--B969:AC969,TRANSPOSE('Cost regression results'!$H$3:$H$30)))</f>
        <v>2531.205573238376</v>
      </c>
    </row>
    <row r="970" spans="1:31" x14ac:dyDescent="0.3">
      <c r="A970">
        <v>969</v>
      </c>
      <c r="B970" s="17">
        <v>7.8184151333800296</v>
      </c>
      <c r="C970" s="17">
        <v>0</v>
      </c>
      <c r="D970" s="17">
        <v>0</v>
      </c>
      <c r="E970" s="17">
        <v>0.429405692257538</v>
      </c>
      <c r="F970" s="17">
        <v>0.41470836911923098</v>
      </c>
      <c r="G970" s="17">
        <v>1.41931556057347</v>
      </c>
      <c r="H970" s="17">
        <v>0.30437587582898501</v>
      </c>
      <c r="I970" s="17">
        <v>-0.29167826238097999</v>
      </c>
      <c r="J970" s="17">
        <v>0.71075490690798504</v>
      </c>
      <c r="K970" s="17">
        <v>0.31453138881715997</v>
      </c>
      <c r="L970" s="17">
        <v>0.276408332089152</v>
      </c>
      <c r="M970" s="17">
        <v>0</v>
      </c>
      <c r="N970" s="17">
        <v>0</v>
      </c>
      <c r="O970" s="17">
        <v>0</v>
      </c>
      <c r="P970" s="17">
        <v>9.7917877700211597E-2</v>
      </c>
      <c r="Q970" s="17">
        <v>0.22484997103175999</v>
      </c>
      <c r="R970" s="17">
        <v>0</v>
      </c>
      <c r="S970" s="17">
        <v>0</v>
      </c>
      <c r="T970" s="17">
        <v>0</v>
      </c>
      <c r="U970" s="17">
        <v>0</v>
      </c>
      <c r="V970" s="17">
        <v>0.102712230343166</v>
      </c>
      <c r="W970" s="17">
        <v>0.246200362890198</v>
      </c>
      <c r="X970" s="17">
        <v>0</v>
      </c>
      <c r="Y970" s="17">
        <v>0</v>
      </c>
      <c r="Z970" s="17">
        <v>4.7473593307512801E-3</v>
      </c>
      <c r="AA970" s="17">
        <v>0</v>
      </c>
      <c r="AB970" s="17">
        <v>0</v>
      </c>
      <c r="AC970" s="17">
        <v>0</v>
      </c>
      <c r="AE970">
        <f t="array" ref="AE970">EXP(SUMPRODUCT(--B970:AC970,TRANSPOSE('Cost regression results'!$H$3:$H$30)))</f>
        <v>2477.7148473240809</v>
      </c>
    </row>
    <row r="971" spans="1:31" x14ac:dyDescent="0.3">
      <c r="A971">
        <v>970</v>
      </c>
      <c r="B971" s="17">
        <v>7.8297768908537302</v>
      </c>
      <c r="C971" s="17">
        <v>0</v>
      </c>
      <c r="D971" s="17">
        <v>0</v>
      </c>
      <c r="E971" s="17">
        <v>0.29301536990697602</v>
      </c>
      <c r="F971" s="17">
        <v>0.33008079800222601</v>
      </c>
      <c r="G971" s="17">
        <v>1.34570120235596</v>
      </c>
      <c r="H971" s="17">
        <v>0.248957966549337</v>
      </c>
      <c r="I971" s="17">
        <v>-0.19705548154218699</v>
      </c>
      <c r="J971" s="17">
        <v>0.71637284431653003</v>
      </c>
      <c r="K971" s="17">
        <v>0.39525853119026999</v>
      </c>
      <c r="L971" s="17">
        <v>0.35582821493488598</v>
      </c>
      <c r="M971" s="17">
        <v>0</v>
      </c>
      <c r="N971" s="17">
        <v>0</v>
      </c>
      <c r="O971" s="17">
        <v>0</v>
      </c>
      <c r="P971" s="17">
        <v>0.415493921333012</v>
      </c>
      <c r="Q971" s="17">
        <v>0.30339670106948402</v>
      </c>
      <c r="R971" s="17">
        <v>0</v>
      </c>
      <c r="S971" s="17">
        <v>0</v>
      </c>
      <c r="T971" s="17">
        <v>0</v>
      </c>
      <c r="U971" s="17">
        <v>0</v>
      </c>
      <c r="V971" s="17">
        <v>9.7672364397018402E-2</v>
      </c>
      <c r="W971" s="17">
        <v>0.139727511414309</v>
      </c>
      <c r="X971" s="17">
        <v>0</v>
      </c>
      <c r="Y971" s="17">
        <v>0</v>
      </c>
      <c r="Z971" s="17">
        <v>6.0406320915387104E-3</v>
      </c>
      <c r="AA971" s="17">
        <v>0</v>
      </c>
      <c r="AB971" s="17">
        <v>0</v>
      </c>
      <c r="AC971" s="17">
        <v>0</v>
      </c>
      <c r="AE971">
        <f t="array" ref="AE971">EXP(SUMPRODUCT(--B971:AC971,TRANSPOSE('Cost regression results'!$H$3:$H$30)))</f>
        <v>2503.7589168952268</v>
      </c>
    </row>
    <row r="972" spans="1:31" x14ac:dyDescent="0.3">
      <c r="A972">
        <v>971</v>
      </c>
      <c r="B972" s="17">
        <v>7.8777554519410797</v>
      </c>
      <c r="C972" s="17">
        <v>0</v>
      </c>
      <c r="D972" s="17">
        <v>0</v>
      </c>
      <c r="E972" s="17">
        <v>0.28170857620102602</v>
      </c>
      <c r="F972" s="17">
        <v>0.473351718446618</v>
      </c>
      <c r="G972" s="17">
        <v>1.32901161464658</v>
      </c>
      <c r="H972" s="17">
        <v>0.25330831655964597</v>
      </c>
      <c r="I972" s="17">
        <v>-0.36800442784920601</v>
      </c>
      <c r="J972" s="17">
        <v>0.69528211556843</v>
      </c>
      <c r="K972" s="17">
        <v>0.35418854714838399</v>
      </c>
      <c r="L972" s="17">
        <v>0.32728060626171501</v>
      </c>
      <c r="M972" s="17">
        <v>0</v>
      </c>
      <c r="N972" s="17">
        <v>0</v>
      </c>
      <c r="O972" s="17">
        <v>0</v>
      </c>
      <c r="P972" s="17">
        <v>0.62458431731904696</v>
      </c>
      <c r="Q972" s="17">
        <v>0.21636480194139801</v>
      </c>
      <c r="R972" s="17">
        <v>0</v>
      </c>
      <c r="S972" s="17">
        <v>0</v>
      </c>
      <c r="T972" s="17">
        <v>0</v>
      </c>
      <c r="U972" s="17">
        <v>0</v>
      </c>
      <c r="V972" s="17">
        <v>8.53488680148312E-2</v>
      </c>
      <c r="W972" s="17">
        <v>0.27076379366202402</v>
      </c>
      <c r="X972" s="17">
        <v>0</v>
      </c>
      <c r="Y972" s="17">
        <v>0</v>
      </c>
      <c r="Z972" s="17">
        <v>3.2589852023784801E-3</v>
      </c>
      <c r="AA972" s="17">
        <v>0</v>
      </c>
      <c r="AB972" s="17">
        <v>0</v>
      </c>
      <c r="AC972" s="17">
        <v>0</v>
      </c>
      <c r="AE972">
        <f t="array" ref="AE972">EXP(SUMPRODUCT(--B972:AC972,TRANSPOSE('Cost regression results'!$H$3:$H$30)))</f>
        <v>2631.9338582873506</v>
      </c>
    </row>
    <row r="973" spans="1:31" x14ac:dyDescent="0.3">
      <c r="A973">
        <v>972</v>
      </c>
      <c r="B973" s="17">
        <v>7.8355372542794504</v>
      </c>
      <c r="C973" s="17">
        <v>0</v>
      </c>
      <c r="D973" s="17">
        <v>0</v>
      </c>
      <c r="E973" s="17">
        <v>0.40842745943040498</v>
      </c>
      <c r="F973" s="17">
        <v>0.413387912801079</v>
      </c>
      <c r="G973" s="17">
        <v>1.4161427685194099</v>
      </c>
      <c r="H973" s="17">
        <v>0.25801758764046601</v>
      </c>
      <c r="I973" s="17">
        <v>-0.33596111425557801</v>
      </c>
      <c r="J973" s="17">
        <v>0.76351159502531496</v>
      </c>
      <c r="K973" s="17">
        <v>0.32390168375554501</v>
      </c>
      <c r="L973" s="17">
        <v>0.30296396548170301</v>
      </c>
      <c r="M973" s="17">
        <v>0</v>
      </c>
      <c r="N973" s="17">
        <v>0</v>
      </c>
      <c r="O973" s="17">
        <v>0</v>
      </c>
      <c r="P973" s="17">
        <v>0.24574818628620099</v>
      </c>
      <c r="Q973" s="17">
        <v>0.19146692699528001</v>
      </c>
      <c r="R973" s="17">
        <v>0</v>
      </c>
      <c r="S973" s="17">
        <v>0</v>
      </c>
      <c r="T973" s="17">
        <v>0</v>
      </c>
      <c r="U973" s="17">
        <v>0</v>
      </c>
      <c r="V973" s="17">
        <v>7.8732808980344099E-2</v>
      </c>
      <c r="W973" s="17">
        <v>0.20338972424391699</v>
      </c>
      <c r="X973" s="17">
        <v>0</v>
      </c>
      <c r="Y973" s="17">
        <v>0</v>
      </c>
      <c r="Z973" s="17">
        <v>6.4998913526491398E-3</v>
      </c>
      <c r="AA973" s="17">
        <v>0</v>
      </c>
      <c r="AB973" s="17">
        <v>0</v>
      </c>
      <c r="AC973" s="17">
        <v>0</v>
      </c>
      <c r="AE973">
        <f t="array" ref="AE973">EXP(SUMPRODUCT(--B973:AC973,TRANSPOSE('Cost regression results'!$H$3:$H$30)))</f>
        <v>2517.4136656805395</v>
      </c>
    </row>
    <row r="974" spans="1:31" x14ac:dyDescent="0.3">
      <c r="A974">
        <v>973</v>
      </c>
      <c r="B974" s="17">
        <v>7.7978827216623801</v>
      </c>
      <c r="C974" s="17">
        <v>0</v>
      </c>
      <c r="D974" s="17">
        <v>0</v>
      </c>
      <c r="E974" s="17">
        <v>0.42782159482137699</v>
      </c>
      <c r="F974" s="17">
        <v>0.25790520840868703</v>
      </c>
      <c r="G974" s="17">
        <v>1.35867646594187</v>
      </c>
      <c r="H974" s="17">
        <v>0.25831893549955298</v>
      </c>
      <c r="I974" s="17">
        <v>-0.13735554239096001</v>
      </c>
      <c r="J974" s="17">
        <v>0.72124736884989904</v>
      </c>
      <c r="K974" s="17">
        <v>0.39201243610330599</v>
      </c>
      <c r="L974" s="17">
        <v>0.24008231181387699</v>
      </c>
      <c r="M974" s="17">
        <v>0</v>
      </c>
      <c r="N974" s="17">
        <v>0</v>
      </c>
      <c r="O974" s="17">
        <v>0</v>
      </c>
      <c r="P974" s="17">
        <v>0.338448026667095</v>
      </c>
      <c r="Q974" s="17">
        <v>0.27899341132907801</v>
      </c>
      <c r="R974" s="17">
        <v>0</v>
      </c>
      <c r="S974" s="17">
        <v>0</v>
      </c>
      <c r="T974" s="17">
        <v>0</v>
      </c>
      <c r="U974" s="17">
        <v>0</v>
      </c>
      <c r="V974" s="17">
        <v>0.101989518518288</v>
      </c>
      <c r="W974" s="17">
        <v>0.18855362919055599</v>
      </c>
      <c r="X974" s="17">
        <v>0</v>
      </c>
      <c r="Y974" s="17">
        <v>0</v>
      </c>
      <c r="Z974" s="17">
        <v>7.3639984762020102E-3</v>
      </c>
      <c r="AA974" s="17">
        <v>0</v>
      </c>
      <c r="AB974" s="17">
        <v>0</v>
      </c>
      <c r="AC974" s="17">
        <v>0</v>
      </c>
      <c r="AE974">
        <f t="array" ref="AE974">EXP(SUMPRODUCT(--B974:AC974,TRANSPOSE('Cost regression results'!$H$3:$H$30)))</f>
        <v>2422.9181086179115</v>
      </c>
    </row>
    <row r="975" spans="1:31" x14ac:dyDescent="0.3">
      <c r="A975">
        <v>974</v>
      </c>
      <c r="B975" s="17">
        <v>7.8277781527501702</v>
      </c>
      <c r="C975" s="17">
        <v>0</v>
      </c>
      <c r="D975" s="17">
        <v>0</v>
      </c>
      <c r="E975" s="17">
        <v>0.30485230814867098</v>
      </c>
      <c r="F975" s="17">
        <v>0.29643430276591198</v>
      </c>
      <c r="G975" s="17">
        <v>1.3358610093530701</v>
      </c>
      <c r="H975" s="17">
        <v>0.202366234722793</v>
      </c>
      <c r="I975" s="17">
        <v>-0.17394086578197099</v>
      </c>
      <c r="J975" s="17">
        <v>0.66386878085497103</v>
      </c>
      <c r="K975" s="17">
        <v>0.343974701884185</v>
      </c>
      <c r="L975" s="17">
        <v>0.33063193392429002</v>
      </c>
      <c r="M975" s="17">
        <v>0</v>
      </c>
      <c r="N975" s="17">
        <v>0</v>
      </c>
      <c r="O975" s="17">
        <v>0</v>
      </c>
      <c r="P975" s="17">
        <v>7.3094950189536406E-2</v>
      </c>
      <c r="Q975" s="17">
        <v>0.25887637094236798</v>
      </c>
      <c r="R975" s="17">
        <v>0</v>
      </c>
      <c r="S975" s="17">
        <v>0</v>
      </c>
      <c r="T975" s="17">
        <v>0</v>
      </c>
      <c r="U975" s="17">
        <v>0</v>
      </c>
      <c r="V975" s="17">
        <v>0.12158128538292801</v>
      </c>
      <c r="W975" s="17">
        <v>0.20146920657376299</v>
      </c>
      <c r="X975" s="17">
        <v>0</v>
      </c>
      <c r="Y975" s="17">
        <v>0</v>
      </c>
      <c r="Z975" s="17">
        <v>8.6086575077673807E-3</v>
      </c>
      <c r="AA975" s="17">
        <v>0</v>
      </c>
      <c r="AB975" s="17">
        <v>0</v>
      </c>
      <c r="AC975" s="17">
        <v>0</v>
      </c>
      <c r="AE975">
        <f t="array" ref="AE975">EXP(SUMPRODUCT(--B975:AC975,TRANSPOSE('Cost regression results'!$H$3:$H$30)))</f>
        <v>2494.271776646322</v>
      </c>
    </row>
    <row r="976" spans="1:31" x14ac:dyDescent="0.3">
      <c r="A976">
        <v>975</v>
      </c>
      <c r="B976" s="17">
        <v>7.8731163038388301</v>
      </c>
      <c r="C976" s="17">
        <v>0</v>
      </c>
      <c r="D976" s="17">
        <v>0</v>
      </c>
      <c r="E976" s="17">
        <v>0.366433138512548</v>
      </c>
      <c r="F976" s="17">
        <v>0.423246045124401</v>
      </c>
      <c r="G976" s="17">
        <v>1.3425524905111801</v>
      </c>
      <c r="H976" s="17">
        <v>0.190053967744967</v>
      </c>
      <c r="I976" s="17">
        <v>-0.36613314171053601</v>
      </c>
      <c r="J976" s="17">
        <v>0.71986189690310698</v>
      </c>
      <c r="K976" s="17">
        <v>0.324730235479402</v>
      </c>
      <c r="L976" s="17">
        <v>0.32857659494017399</v>
      </c>
      <c r="M976" s="17">
        <v>0</v>
      </c>
      <c r="N976" s="17">
        <v>0</v>
      </c>
      <c r="O976" s="17">
        <v>0</v>
      </c>
      <c r="P976" s="17">
        <v>0.28907505517877302</v>
      </c>
      <c r="Q976" s="17">
        <v>0.24224792399779899</v>
      </c>
      <c r="R976" s="17">
        <v>0</v>
      </c>
      <c r="S976" s="17">
        <v>0</v>
      </c>
      <c r="T976" s="17">
        <v>0</v>
      </c>
      <c r="U976" s="17">
        <v>0</v>
      </c>
      <c r="V976" s="17">
        <v>5.9741123105264797E-2</v>
      </c>
      <c r="W976" s="17">
        <v>0.184152737424538</v>
      </c>
      <c r="X976" s="17">
        <v>0</v>
      </c>
      <c r="Y976" s="17">
        <v>0</v>
      </c>
      <c r="Z976" s="17">
        <v>7.9271547910151497E-3</v>
      </c>
      <c r="AA976" s="17">
        <v>0</v>
      </c>
      <c r="AB976" s="17">
        <v>0</v>
      </c>
      <c r="AC976" s="17">
        <v>0</v>
      </c>
      <c r="AE976">
        <f t="array" ref="AE976">EXP(SUMPRODUCT(--B976:AC976,TRANSPOSE('Cost regression results'!$H$3:$H$30)))</f>
        <v>2611.2055637298008</v>
      </c>
    </row>
    <row r="977" spans="1:31" x14ac:dyDescent="0.3">
      <c r="A977">
        <v>976</v>
      </c>
      <c r="B977" s="17">
        <v>7.8289379970854602</v>
      </c>
      <c r="C977" s="17">
        <v>0</v>
      </c>
      <c r="D977" s="17">
        <v>0</v>
      </c>
      <c r="E977" s="17">
        <v>0.35080874824178399</v>
      </c>
      <c r="F977" s="17">
        <v>0.29371021361717098</v>
      </c>
      <c r="G977" s="17">
        <v>1.2569983221497001</v>
      </c>
      <c r="H977" s="17">
        <v>0.162212857687866</v>
      </c>
      <c r="I977" s="17">
        <v>-8.2835292129722501E-2</v>
      </c>
      <c r="J977" s="17">
        <v>0.79859460070487398</v>
      </c>
      <c r="K977" s="17">
        <v>0.35334584191254498</v>
      </c>
      <c r="L977" s="17">
        <v>0.29799399675210497</v>
      </c>
      <c r="M977" s="17">
        <v>0</v>
      </c>
      <c r="N977" s="17">
        <v>0</v>
      </c>
      <c r="O977" s="17">
        <v>0</v>
      </c>
      <c r="P977" s="17">
        <v>0.35465087399630102</v>
      </c>
      <c r="Q977" s="17">
        <v>0.23633118472433201</v>
      </c>
      <c r="R977" s="17">
        <v>0</v>
      </c>
      <c r="S977" s="17">
        <v>0</v>
      </c>
      <c r="T977" s="17">
        <v>0</v>
      </c>
      <c r="U977" s="17">
        <v>0</v>
      </c>
      <c r="V977" s="17">
        <v>4.8725342959592001E-2</v>
      </c>
      <c r="W977" s="17">
        <v>0.23323976796255999</v>
      </c>
      <c r="X977" s="17">
        <v>0</v>
      </c>
      <c r="Y977" s="17">
        <v>0</v>
      </c>
      <c r="Z977" s="17">
        <v>7.3845435543231199E-3</v>
      </c>
      <c r="AA977" s="17">
        <v>0</v>
      </c>
      <c r="AB977" s="17">
        <v>0</v>
      </c>
      <c r="AC977" s="17">
        <v>0</v>
      </c>
      <c r="AE977">
        <f t="array" ref="AE977">EXP(SUMPRODUCT(--B977:AC977,TRANSPOSE('Cost regression results'!$H$3:$H$30)))</f>
        <v>2499.3071103898033</v>
      </c>
    </row>
    <row r="978" spans="1:31" x14ac:dyDescent="0.3">
      <c r="A978">
        <v>977</v>
      </c>
      <c r="B978" s="17">
        <v>7.8506990090585296</v>
      </c>
      <c r="C978" s="17">
        <v>0</v>
      </c>
      <c r="D978" s="17">
        <v>0</v>
      </c>
      <c r="E978" s="17">
        <v>0.39700372894626601</v>
      </c>
      <c r="F978" s="17">
        <v>0.226753984516993</v>
      </c>
      <c r="G978" s="17">
        <v>1.2166160995724</v>
      </c>
      <c r="H978" s="17">
        <v>0.19390142254984999</v>
      </c>
      <c r="I978" s="17">
        <v>-3.4814054279644999E-2</v>
      </c>
      <c r="J978" s="17">
        <v>0.77119658029240301</v>
      </c>
      <c r="K978" s="17">
        <v>0.28849002518502198</v>
      </c>
      <c r="L978" s="17">
        <v>0.29566627645043903</v>
      </c>
      <c r="M978" s="17">
        <v>0</v>
      </c>
      <c r="N978" s="17">
        <v>0</v>
      </c>
      <c r="O978" s="17">
        <v>0</v>
      </c>
      <c r="P978" s="17">
        <v>0.227125528781838</v>
      </c>
      <c r="Q978" s="17">
        <v>0.23430886915138399</v>
      </c>
      <c r="R978" s="17">
        <v>0</v>
      </c>
      <c r="S978" s="17">
        <v>0</v>
      </c>
      <c r="T978" s="17">
        <v>0</v>
      </c>
      <c r="U978" s="17">
        <v>0</v>
      </c>
      <c r="V978" s="17">
        <v>5.8076421780166899E-2</v>
      </c>
      <c r="W978" s="17">
        <v>0.24013646101285399</v>
      </c>
      <c r="X978" s="17">
        <v>0</v>
      </c>
      <c r="Y978" s="17">
        <v>0</v>
      </c>
      <c r="Z978" s="17">
        <v>4.8334087090960301E-3</v>
      </c>
      <c r="AA978" s="17">
        <v>0</v>
      </c>
      <c r="AB978" s="17">
        <v>0</v>
      </c>
      <c r="AC978" s="17">
        <v>0</v>
      </c>
      <c r="AE978">
        <f t="array" ref="AE978">EXP(SUMPRODUCT(--B978:AC978,TRANSPOSE('Cost regression results'!$H$3:$H$30)))</f>
        <v>2558.8561544703216</v>
      </c>
    </row>
    <row r="979" spans="1:31" x14ac:dyDescent="0.3">
      <c r="A979">
        <v>978</v>
      </c>
      <c r="B979" s="17">
        <v>7.8545484709490596</v>
      </c>
      <c r="C979" s="17">
        <v>0</v>
      </c>
      <c r="D979" s="17">
        <v>0</v>
      </c>
      <c r="E979" s="17">
        <v>0.31422259550724402</v>
      </c>
      <c r="F979" s="17">
        <v>0.48621639879974399</v>
      </c>
      <c r="G979" s="17">
        <v>1.3768682951542699</v>
      </c>
      <c r="H979" s="17">
        <v>0.23513262524077999</v>
      </c>
      <c r="I979" s="17">
        <v>-0.38345351914555798</v>
      </c>
      <c r="J979" s="17">
        <v>0.74156911857118202</v>
      </c>
      <c r="K979" s="17">
        <v>0.376570033889155</v>
      </c>
      <c r="L979" s="17">
        <v>0.251899749759182</v>
      </c>
      <c r="M979" s="17">
        <v>0</v>
      </c>
      <c r="N979" s="17">
        <v>0</v>
      </c>
      <c r="O979" s="17">
        <v>0</v>
      </c>
      <c r="P979" s="17">
        <v>0.40818279074930303</v>
      </c>
      <c r="Q979" s="17">
        <v>0.215496242919374</v>
      </c>
      <c r="R979" s="17">
        <v>0</v>
      </c>
      <c r="S979" s="17">
        <v>0</v>
      </c>
      <c r="T979" s="17">
        <v>0</v>
      </c>
      <c r="U979" s="17">
        <v>0</v>
      </c>
      <c r="V979" s="17">
        <v>9.2877570806984194E-2</v>
      </c>
      <c r="W979" s="17">
        <v>0.27213569162372903</v>
      </c>
      <c r="X979" s="17">
        <v>0</v>
      </c>
      <c r="Y979" s="17">
        <v>0</v>
      </c>
      <c r="Z979" s="17">
        <v>6.7793169049437897E-3</v>
      </c>
      <c r="AA979" s="17">
        <v>0</v>
      </c>
      <c r="AB979" s="17">
        <v>0</v>
      </c>
      <c r="AC979" s="17">
        <v>0</v>
      </c>
      <c r="AE979">
        <f t="array" ref="AE979">EXP(SUMPRODUCT(--B979:AC979,TRANSPOSE('Cost regression results'!$H$3:$H$30)))</f>
        <v>2565.2287864277719</v>
      </c>
    </row>
    <row r="980" spans="1:31" x14ac:dyDescent="0.3">
      <c r="A980">
        <v>979</v>
      </c>
      <c r="B980" s="17">
        <v>7.8517622228955402</v>
      </c>
      <c r="C980" s="17">
        <v>0</v>
      </c>
      <c r="D980" s="17">
        <v>0</v>
      </c>
      <c r="E980" s="17">
        <v>0.33273831383325397</v>
      </c>
      <c r="F980" s="17">
        <v>0.31129822792944101</v>
      </c>
      <c r="G980" s="17">
        <v>1.2760959009476101</v>
      </c>
      <c r="H980" s="17">
        <v>0.15699582203014001</v>
      </c>
      <c r="I980" s="17">
        <v>-7.8650600364277998E-2</v>
      </c>
      <c r="J980" s="17">
        <v>0.71533932801481004</v>
      </c>
      <c r="K980" s="17">
        <v>0.35184657007425402</v>
      </c>
      <c r="L980" s="17">
        <v>0.34495375978890902</v>
      </c>
      <c r="M980" s="17">
        <v>0</v>
      </c>
      <c r="N980" s="17">
        <v>0</v>
      </c>
      <c r="O980" s="17">
        <v>0</v>
      </c>
      <c r="P980" s="17">
        <v>0.32816517070232698</v>
      </c>
      <c r="Q980" s="17">
        <v>0.177037740568492</v>
      </c>
      <c r="R980" s="17">
        <v>0</v>
      </c>
      <c r="S980" s="17">
        <v>0</v>
      </c>
      <c r="T980" s="17">
        <v>0</v>
      </c>
      <c r="U980" s="17">
        <v>0</v>
      </c>
      <c r="V980" s="17">
        <v>9.1466136154119998E-2</v>
      </c>
      <c r="W980" s="17">
        <v>0.206401140881245</v>
      </c>
      <c r="X980" s="17">
        <v>0</v>
      </c>
      <c r="Y980" s="17">
        <v>0</v>
      </c>
      <c r="Z980" s="17">
        <v>5.3173720232881101E-3</v>
      </c>
      <c r="AA980" s="17">
        <v>0</v>
      </c>
      <c r="AB980" s="17">
        <v>0</v>
      </c>
      <c r="AC980" s="17">
        <v>0</v>
      </c>
      <c r="AE980">
        <f t="array" ref="AE980">EXP(SUMPRODUCT(--B980:AC980,TRANSPOSE('Cost regression results'!$H$3:$H$30)))</f>
        <v>2560.7105626092998</v>
      </c>
    </row>
    <row r="981" spans="1:31" x14ac:dyDescent="0.3">
      <c r="A981">
        <v>980</v>
      </c>
      <c r="B981" s="17">
        <v>7.8471420683913298</v>
      </c>
      <c r="C981" s="17">
        <v>0</v>
      </c>
      <c r="D981" s="17">
        <v>0</v>
      </c>
      <c r="E981" s="17">
        <v>0.39705495390480899</v>
      </c>
      <c r="F981" s="17">
        <v>0.23808155673602699</v>
      </c>
      <c r="G981" s="17">
        <v>1.4145002422820101</v>
      </c>
      <c r="H981" s="17">
        <v>0.19998266887418201</v>
      </c>
      <c r="I981" s="17">
        <v>-0.152131696970186</v>
      </c>
      <c r="J981" s="17">
        <v>0.64667974715370902</v>
      </c>
      <c r="K981" s="17">
        <v>0.40064498127141701</v>
      </c>
      <c r="L981" s="17">
        <v>0.25475717194814301</v>
      </c>
      <c r="M981" s="17">
        <v>0</v>
      </c>
      <c r="N981" s="17">
        <v>0</v>
      </c>
      <c r="O981" s="17">
        <v>0</v>
      </c>
      <c r="P981" s="17">
        <v>0.36909325479489902</v>
      </c>
      <c r="Q981" s="17">
        <v>0.20969767124864899</v>
      </c>
      <c r="R981" s="17">
        <v>0</v>
      </c>
      <c r="S981" s="17">
        <v>0</v>
      </c>
      <c r="T981" s="17">
        <v>0</v>
      </c>
      <c r="U981" s="17">
        <v>0</v>
      </c>
      <c r="V981" s="17">
        <v>0.109738356721489</v>
      </c>
      <c r="W981" s="17">
        <v>0.28480451469678197</v>
      </c>
      <c r="X981" s="17">
        <v>0</v>
      </c>
      <c r="Y981" s="17">
        <v>0</v>
      </c>
      <c r="Z981" s="17">
        <v>9.49868502073151E-3</v>
      </c>
      <c r="AA981" s="17">
        <v>0</v>
      </c>
      <c r="AB981" s="17">
        <v>0</v>
      </c>
      <c r="AC981" s="17">
        <v>0</v>
      </c>
      <c r="AE981">
        <f t="array" ref="AE981">EXP(SUMPRODUCT(--B981:AC981,TRANSPOSE('Cost regression results'!$H$3:$H$30)))</f>
        <v>2541.4574352886693</v>
      </c>
    </row>
    <row r="982" spans="1:31" x14ac:dyDescent="0.3">
      <c r="A982">
        <v>981</v>
      </c>
      <c r="B982" s="17">
        <v>7.8436151027948204</v>
      </c>
      <c r="C982" s="17">
        <v>0</v>
      </c>
      <c r="D982" s="17">
        <v>0</v>
      </c>
      <c r="E982" s="17">
        <v>0.39086071755608198</v>
      </c>
      <c r="F982" s="17">
        <v>0.40826449294047401</v>
      </c>
      <c r="G982" s="17">
        <v>1.36124491646612</v>
      </c>
      <c r="H982" s="17">
        <v>0.26974499016691</v>
      </c>
      <c r="I982" s="17">
        <v>-0.27611862848822899</v>
      </c>
      <c r="J982" s="17">
        <v>0.680373318542428</v>
      </c>
      <c r="K982" s="17">
        <v>0.274664787756349</v>
      </c>
      <c r="L982" s="17">
        <v>0.24575810741033199</v>
      </c>
      <c r="M982" s="17">
        <v>0</v>
      </c>
      <c r="N982" s="17">
        <v>0</v>
      </c>
      <c r="O982" s="17">
        <v>0</v>
      </c>
      <c r="P982" s="17">
        <v>0.27293576517353202</v>
      </c>
      <c r="Q982" s="17">
        <v>0.28284108012321102</v>
      </c>
      <c r="R982" s="17">
        <v>0</v>
      </c>
      <c r="S982" s="17">
        <v>0</v>
      </c>
      <c r="T982" s="17">
        <v>0</v>
      </c>
      <c r="U982" s="17">
        <v>0</v>
      </c>
      <c r="V982" s="17">
        <v>6.7621935622401194E-2</v>
      </c>
      <c r="W982" s="17">
        <v>0.239566964181851</v>
      </c>
      <c r="X982" s="17">
        <v>0</v>
      </c>
      <c r="Y982" s="17">
        <v>0</v>
      </c>
      <c r="Z982" s="17">
        <v>7.5315873935915996E-3</v>
      </c>
      <c r="AA982" s="17">
        <v>0</v>
      </c>
      <c r="AB982" s="17">
        <v>0</v>
      </c>
      <c r="AC982" s="17">
        <v>0</v>
      </c>
      <c r="AE982">
        <f t="array" ref="AE982">EXP(SUMPRODUCT(--B982:AC982,TRANSPOSE('Cost regression results'!$H$3:$H$30)))</f>
        <v>2535.999178493847</v>
      </c>
    </row>
    <row r="983" spans="1:31" x14ac:dyDescent="0.3">
      <c r="A983">
        <v>982</v>
      </c>
      <c r="B983" s="17">
        <v>7.8368203123201496</v>
      </c>
      <c r="C983" s="17">
        <v>0</v>
      </c>
      <c r="D983" s="17">
        <v>0</v>
      </c>
      <c r="E983" s="17">
        <v>0.33148702606900299</v>
      </c>
      <c r="F983" s="17">
        <v>0.33284678283240399</v>
      </c>
      <c r="G983" s="17">
        <v>1.20645708534234</v>
      </c>
      <c r="H983" s="17">
        <v>0.18043828855823699</v>
      </c>
      <c r="I983" s="17">
        <v>-0.13073678566427799</v>
      </c>
      <c r="J983" s="17">
        <v>0.689891806652704</v>
      </c>
      <c r="K983" s="17">
        <v>0.32041445001219598</v>
      </c>
      <c r="L983" s="17">
        <v>0.258671759844049</v>
      </c>
      <c r="M983" s="17">
        <v>0</v>
      </c>
      <c r="N983" s="17">
        <v>0</v>
      </c>
      <c r="O983" s="17">
        <v>0</v>
      </c>
      <c r="P983" s="17">
        <v>0.41632485519874102</v>
      </c>
      <c r="Q983" s="17">
        <v>0.27430144236998999</v>
      </c>
      <c r="R983" s="17">
        <v>0</v>
      </c>
      <c r="S983" s="17">
        <v>0</v>
      </c>
      <c r="T983" s="17">
        <v>0</v>
      </c>
      <c r="U983" s="17">
        <v>0</v>
      </c>
      <c r="V983" s="17">
        <v>7.7910910301224406E-2</v>
      </c>
      <c r="W983" s="17">
        <v>0.276520331244895</v>
      </c>
      <c r="X983" s="17">
        <v>0</v>
      </c>
      <c r="Y983" s="17">
        <v>0</v>
      </c>
      <c r="Z983" s="17">
        <v>7.1693843220414196E-3</v>
      </c>
      <c r="AA983" s="17">
        <v>0</v>
      </c>
      <c r="AB983" s="17">
        <v>0</v>
      </c>
      <c r="AC983" s="17">
        <v>0</v>
      </c>
      <c r="AE983">
        <f t="array" ref="AE983">EXP(SUMPRODUCT(--B983:AC983,TRANSPOSE('Cost regression results'!$H$3:$H$30)))</f>
        <v>2519.4647150881437</v>
      </c>
    </row>
    <row r="984" spans="1:31" x14ac:dyDescent="0.3">
      <c r="A984">
        <v>983</v>
      </c>
      <c r="B984" s="17">
        <v>7.8486123803297101</v>
      </c>
      <c r="C984" s="17">
        <v>0</v>
      </c>
      <c r="D984" s="17">
        <v>0</v>
      </c>
      <c r="E984" s="17">
        <v>0.356132966274677</v>
      </c>
      <c r="F984" s="17">
        <v>0.294145719167486</v>
      </c>
      <c r="G984" s="17">
        <v>1.37059520337886</v>
      </c>
      <c r="H984" s="17">
        <v>0.26413723730559902</v>
      </c>
      <c r="I984" s="17">
        <v>-0.16210667829693101</v>
      </c>
      <c r="J984" s="17">
        <v>0.76405789703069404</v>
      </c>
      <c r="K984" s="17">
        <v>0.46139634151287801</v>
      </c>
      <c r="L984" s="17">
        <v>0.28670197474701797</v>
      </c>
      <c r="M984" s="17">
        <v>0</v>
      </c>
      <c r="N984" s="17">
        <v>0</v>
      </c>
      <c r="O984" s="17">
        <v>0</v>
      </c>
      <c r="P984" s="17">
        <v>0.37425069364874802</v>
      </c>
      <c r="Q984" s="17">
        <v>0.24332083702621701</v>
      </c>
      <c r="R984" s="17">
        <v>0</v>
      </c>
      <c r="S984" s="17">
        <v>0</v>
      </c>
      <c r="T984" s="17">
        <v>0</v>
      </c>
      <c r="U984" s="17">
        <v>0</v>
      </c>
      <c r="V984" s="17">
        <v>4.3484609034200102E-2</v>
      </c>
      <c r="W984" s="17">
        <v>0.21041165319587901</v>
      </c>
      <c r="X984" s="17">
        <v>0</v>
      </c>
      <c r="Y984" s="17">
        <v>0</v>
      </c>
      <c r="Z984" s="17">
        <v>5.3539403525455602E-3</v>
      </c>
      <c r="AA984" s="17">
        <v>0</v>
      </c>
      <c r="AB984" s="17">
        <v>0</v>
      </c>
      <c r="AC984" s="17">
        <v>0</v>
      </c>
      <c r="AE984">
        <f t="array" ref="AE984">EXP(SUMPRODUCT(--B984:AC984,TRANSPOSE('Cost regression results'!$H$3:$H$30)))</f>
        <v>2552.5920755532525</v>
      </c>
    </row>
    <row r="985" spans="1:31" x14ac:dyDescent="0.3">
      <c r="A985">
        <v>984</v>
      </c>
      <c r="B985" s="17">
        <v>7.8567412226343603</v>
      </c>
      <c r="C985" s="17">
        <v>0</v>
      </c>
      <c r="D985" s="17">
        <v>0</v>
      </c>
      <c r="E985" s="17">
        <v>0.31767672992167101</v>
      </c>
      <c r="F985" s="17">
        <v>0.31932687235605101</v>
      </c>
      <c r="G985" s="17">
        <v>1.34820969105708</v>
      </c>
      <c r="H985" s="17">
        <v>0.29440133581788902</v>
      </c>
      <c r="I985" s="17">
        <v>-0.199077139665851</v>
      </c>
      <c r="J985" s="17">
        <v>0.68851093783167305</v>
      </c>
      <c r="K985" s="17">
        <v>0.29873645330659399</v>
      </c>
      <c r="L985" s="17">
        <v>0.365938612535126</v>
      </c>
      <c r="M985" s="17">
        <v>0</v>
      </c>
      <c r="N985" s="17">
        <v>0</v>
      </c>
      <c r="O985" s="17">
        <v>0</v>
      </c>
      <c r="P985" s="17">
        <v>0.43733422972842101</v>
      </c>
      <c r="Q985" s="17">
        <v>0.226815753215349</v>
      </c>
      <c r="R985" s="17">
        <v>0</v>
      </c>
      <c r="S985" s="17">
        <v>0</v>
      </c>
      <c r="T985" s="17">
        <v>0</v>
      </c>
      <c r="U985" s="17">
        <v>0</v>
      </c>
      <c r="V985" s="17">
        <v>0.101056603543431</v>
      </c>
      <c r="W985" s="17">
        <v>0.118957702593395</v>
      </c>
      <c r="X985" s="17">
        <v>0</v>
      </c>
      <c r="Y985" s="17">
        <v>0</v>
      </c>
      <c r="Z985" s="17">
        <v>8.5471097846191706E-3</v>
      </c>
      <c r="AA985" s="17">
        <v>0</v>
      </c>
      <c r="AB985" s="17">
        <v>0</v>
      </c>
      <c r="AC985" s="17">
        <v>0</v>
      </c>
      <c r="AE985">
        <f t="array" ref="AE985">EXP(SUMPRODUCT(--B985:AC985,TRANSPOSE('Cost regression results'!$H$3:$H$30)))</f>
        <v>2567.6805118201232</v>
      </c>
    </row>
    <row r="986" spans="1:31" x14ac:dyDescent="0.3">
      <c r="A986">
        <v>985</v>
      </c>
      <c r="B986" s="17">
        <v>7.8060410433370997</v>
      </c>
      <c r="C986" s="17">
        <v>0</v>
      </c>
      <c r="D986" s="17">
        <v>0</v>
      </c>
      <c r="E986" s="17">
        <v>0.396130170407404</v>
      </c>
      <c r="F986" s="17">
        <v>0.33944162681371798</v>
      </c>
      <c r="G986" s="17">
        <v>1.4404994857254501</v>
      </c>
      <c r="H986" s="17">
        <v>0.22371654856664</v>
      </c>
      <c r="I986" s="17">
        <v>-0.24255115178275999</v>
      </c>
      <c r="J986" s="17">
        <v>0.69187949288239103</v>
      </c>
      <c r="K986" s="17">
        <v>0.35987734617221501</v>
      </c>
      <c r="L986" s="17">
        <v>0.38108342497745301</v>
      </c>
      <c r="M986" s="17">
        <v>0</v>
      </c>
      <c r="N986" s="17">
        <v>0</v>
      </c>
      <c r="O986" s="17">
        <v>0</v>
      </c>
      <c r="P986" s="17">
        <v>0.45441580638182999</v>
      </c>
      <c r="Q986" s="17">
        <v>0.262724983342778</v>
      </c>
      <c r="R986" s="17">
        <v>0</v>
      </c>
      <c r="S986" s="17">
        <v>0</v>
      </c>
      <c r="T986" s="17">
        <v>0</v>
      </c>
      <c r="U986" s="17">
        <v>0</v>
      </c>
      <c r="V986" s="17">
        <v>0.131728879053265</v>
      </c>
      <c r="W986" s="17">
        <v>0.23351236607185999</v>
      </c>
      <c r="X986" s="17">
        <v>0</v>
      </c>
      <c r="Y986" s="17">
        <v>0</v>
      </c>
      <c r="Z986" s="17">
        <v>7.20576434060135E-3</v>
      </c>
      <c r="AA986" s="17">
        <v>0</v>
      </c>
      <c r="AB986" s="17">
        <v>0</v>
      </c>
      <c r="AC986" s="17">
        <v>0</v>
      </c>
      <c r="AE986">
        <f t="array" ref="AE986">EXP(SUMPRODUCT(--B986:AC986,TRANSPOSE('Cost regression results'!$H$3:$H$30)))</f>
        <v>2443.0364914635488</v>
      </c>
    </row>
    <row r="987" spans="1:31" x14ac:dyDescent="0.3">
      <c r="A987">
        <v>986</v>
      </c>
      <c r="B987" s="17">
        <v>7.8807620452063203</v>
      </c>
      <c r="C987" s="17">
        <v>0</v>
      </c>
      <c r="D987" s="17">
        <v>0</v>
      </c>
      <c r="E987" s="17">
        <v>0.41357090648212402</v>
      </c>
      <c r="F987" s="17">
        <v>0.37443596661074702</v>
      </c>
      <c r="G987" s="17">
        <v>1.38396540526545</v>
      </c>
      <c r="H987" s="17">
        <v>0.29085673453276001</v>
      </c>
      <c r="I987" s="17">
        <v>-0.234117057805069</v>
      </c>
      <c r="J987" s="17">
        <v>0.77283846704822201</v>
      </c>
      <c r="K987" s="17">
        <v>0.43171694530189503</v>
      </c>
      <c r="L987" s="17">
        <v>0.35483325795560999</v>
      </c>
      <c r="M987" s="17">
        <v>0</v>
      </c>
      <c r="N987" s="17">
        <v>0</v>
      </c>
      <c r="O987" s="17">
        <v>0</v>
      </c>
      <c r="P987" s="17">
        <v>0.30247548005324398</v>
      </c>
      <c r="Q987" s="17">
        <v>0.210643863035893</v>
      </c>
      <c r="R987" s="17">
        <v>0</v>
      </c>
      <c r="S987" s="17">
        <v>0</v>
      </c>
      <c r="T987" s="17">
        <v>0</v>
      </c>
      <c r="U987" s="17">
        <v>0</v>
      </c>
      <c r="V987" s="17">
        <v>4.2152385453762299E-2</v>
      </c>
      <c r="W987" s="17">
        <v>0.10307582049376</v>
      </c>
      <c r="X987" s="17">
        <v>0</v>
      </c>
      <c r="Y987" s="17">
        <v>0</v>
      </c>
      <c r="Z987" s="17">
        <v>8.3919884812739994E-3</v>
      </c>
      <c r="AA987" s="17">
        <v>0</v>
      </c>
      <c r="AB987" s="17">
        <v>0</v>
      </c>
      <c r="AC987" s="17">
        <v>0</v>
      </c>
      <c r="AE987">
        <f t="array" ref="AE987">EXP(SUMPRODUCT(--B987:AC987,TRANSPOSE('Cost regression results'!$H$3:$H$30)))</f>
        <v>2630.3906579078548</v>
      </c>
    </row>
    <row r="988" spans="1:31" x14ac:dyDescent="0.3">
      <c r="A988">
        <v>987</v>
      </c>
      <c r="B988" s="17">
        <v>7.8205704671871699</v>
      </c>
      <c r="C988" s="17">
        <v>0</v>
      </c>
      <c r="D988" s="17">
        <v>0</v>
      </c>
      <c r="E988" s="17">
        <v>0.380156942985867</v>
      </c>
      <c r="F988" s="17">
        <v>0.36609470683609802</v>
      </c>
      <c r="G988" s="17">
        <v>1.3806514363472999</v>
      </c>
      <c r="H988" s="17">
        <v>0.25587748026831397</v>
      </c>
      <c r="I988" s="17">
        <v>-0.280206514632865</v>
      </c>
      <c r="J988" s="17">
        <v>0.64947938805055205</v>
      </c>
      <c r="K988" s="17">
        <v>0.40851311637607801</v>
      </c>
      <c r="L988" s="17">
        <v>0.35010392885485597</v>
      </c>
      <c r="M988" s="17">
        <v>0</v>
      </c>
      <c r="N988" s="17">
        <v>0</v>
      </c>
      <c r="O988" s="17">
        <v>0</v>
      </c>
      <c r="P988" s="17">
        <v>0.43480655018924502</v>
      </c>
      <c r="Q988" s="17">
        <v>0.191699144737764</v>
      </c>
      <c r="R988" s="17">
        <v>0</v>
      </c>
      <c r="S988" s="17">
        <v>0</v>
      </c>
      <c r="T988" s="17">
        <v>0</v>
      </c>
      <c r="U988" s="17">
        <v>0</v>
      </c>
      <c r="V988" s="17">
        <v>0.12802688599263101</v>
      </c>
      <c r="W988" s="17">
        <v>0.14977124567760999</v>
      </c>
      <c r="X988" s="17">
        <v>0</v>
      </c>
      <c r="Y988" s="17">
        <v>0</v>
      </c>
      <c r="Z988" s="17">
        <v>7.0946730507354203E-3</v>
      </c>
      <c r="AA988" s="17">
        <v>0</v>
      </c>
      <c r="AB988" s="17">
        <v>0</v>
      </c>
      <c r="AC988" s="17">
        <v>0</v>
      </c>
      <c r="AE988">
        <f t="array" ref="AE988">EXP(SUMPRODUCT(--B988:AC988,TRANSPOSE('Cost regression results'!$H$3:$H$30)))</f>
        <v>2478.9842931465755</v>
      </c>
    </row>
    <row r="989" spans="1:31" x14ac:dyDescent="0.3">
      <c r="A989">
        <v>988</v>
      </c>
      <c r="B989" s="17">
        <v>7.8443033190674996</v>
      </c>
      <c r="C989" s="17">
        <v>0</v>
      </c>
      <c r="D989" s="17">
        <v>0</v>
      </c>
      <c r="E989" s="17">
        <v>0.38234945379643398</v>
      </c>
      <c r="F989" s="17">
        <v>0.32208690340099799</v>
      </c>
      <c r="G989" s="17">
        <v>1.37413576671363</v>
      </c>
      <c r="H989" s="17">
        <v>0.29148607138989402</v>
      </c>
      <c r="I989" s="17">
        <v>-0.26855654655636202</v>
      </c>
      <c r="J989" s="17">
        <v>0.72328397301224601</v>
      </c>
      <c r="K989" s="17">
        <v>0.35210939660990898</v>
      </c>
      <c r="L989" s="17">
        <v>0.25184008725595303</v>
      </c>
      <c r="M989" s="17">
        <v>0</v>
      </c>
      <c r="N989" s="17">
        <v>0</v>
      </c>
      <c r="O989" s="17">
        <v>0</v>
      </c>
      <c r="P989" s="17">
        <v>0.37732435251188801</v>
      </c>
      <c r="Q989" s="17">
        <v>0.25540504560920402</v>
      </c>
      <c r="R989" s="17">
        <v>0</v>
      </c>
      <c r="S989" s="17">
        <v>0</v>
      </c>
      <c r="T989" s="17">
        <v>0</v>
      </c>
      <c r="U989" s="17">
        <v>0</v>
      </c>
      <c r="V989" s="17">
        <v>8.1406981002569601E-2</v>
      </c>
      <c r="W989" s="17">
        <v>0.247375990002523</v>
      </c>
      <c r="X989" s="17">
        <v>0</v>
      </c>
      <c r="Y989" s="17">
        <v>0</v>
      </c>
      <c r="Z989" s="17">
        <v>6.6296857753680698E-3</v>
      </c>
      <c r="AA989" s="17">
        <v>0</v>
      </c>
      <c r="AB989" s="17">
        <v>0</v>
      </c>
      <c r="AC989" s="17">
        <v>0</v>
      </c>
      <c r="AE989">
        <f t="array" ref="AE989">EXP(SUMPRODUCT(--B989:AC989,TRANSPOSE('Cost regression results'!$H$3:$H$30)))</f>
        <v>2539.3477584491302</v>
      </c>
    </row>
    <row r="990" spans="1:31" x14ac:dyDescent="0.3">
      <c r="A990">
        <v>989</v>
      </c>
      <c r="B990" s="17">
        <v>7.8090401558107896</v>
      </c>
      <c r="C990" s="17">
        <v>0</v>
      </c>
      <c r="D990" s="17">
        <v>0</v>
      </c>
      <c r="E990" s="17">
        <v>0.33647011968805601</v>
      </c>
      <c r="F990" s="17">
        <v>0.26886659672927199</v>
      </c>
      <c r="G990" s="17">
        <v>1.3234066616689999</v>
      </c>
      <c r="H990" s="17">
        <v>0.20978283651635199</v>
      </c>
      <c r="I990" s="17">
        <v>-6.3605915397144594E-2</v>
      </c>
      <c r="J990" s="17">
        <v>0.73172943266836998</v>
      </c>
      <c r="K990" s="17">
        <v>0.39214927919269699</v>
      </c>
      <c r="L990" s="17">
        <v>0.33711161975598503</v>
      </c>
      <c r="M990" s="17">
        <v>0</v>
      </c>
      <c r="N990" s="17">
        <v>0</v>
      </c>
      <c r="O990" s="17">
        <v>0</v>
      </c>
      <c r="P990" s="17">
        <v>0.33321761193871202</v>
      </c>
      <c r="Q990" s="17">
        <v>0.19291617378142401</v>
      </c>
      <c r="R990" s="17">
        <v>0</v>
      </c>
      <c r="S990" s="17">
        <v>0</v>
      </c>
      <c r="T990" s="17">
        <v>0</v>
      </c>
      <c r="U990" s="17">
        <v>0</v>
      </c>
      <c r="V990" s="17">
        <v>0.108635225698493</v>
      </c>
      <c r="W990" s="17">
        <v>0.136510231822662</v>
      </c>
      <c r="X990" s="17">
        <v>0</v>
      </c>
      <c r="Y990" s="17">
        <v>0</v>
      </c>
      <c r="Z990" s="17">
        <v>5.6124892803411904E-3</v>
      </c>
      <c r="AA990" s="17">
        <v>0</v>
      </c>
      <c r="AB990" s="17">
        <v>0</v>
      </c>
      <c r="AC990" s="17">
        <v>0</v>
      </c>
      <c r="AE990">
        <f t="array" ref="AE990">EXP(SUMPRODUCT(--B990:AC990,TRANSPOSE('Cost regression results'!$H$3:$H$30)))</f>
        <v>2453.1088397090584</v>
      </c>
    </row>
    <row r="991" spans="1:31" x14ac:dyDescent="0.3">
      <c r="A991">
        <v>990</v>
      </c>
      <c r="B991" s="17">
        <v>7.8116442306177696</v>
      </c>
      <c r="C991" s="17">
        <v>0</v>
      </c>
      <c r="D991" s="17">
        <v>0</v>
      </c>
      <c r="E991" s="17">
        <v>0.30034360342489702</v>
      </c>
      <c r="F991" s="17">
        <v>0.289803178502059</v>
      </c>
      <c r="G991" s="17">
        <v>1.3413152332493801</v>
      </c>
      <c r="H991" s="17">
        <v>0.22808910304781599</v>
      </c>
      <c r="I991" s="17">
        <v>-0.19779218733784101</v>
      </c>
      <c r="J991" s="17">
        <v>0.70742041921238497</v>
      </c>
      <c r="K991" s="17">
        <v>0.39061087492948499</v>
      </c>
      <c r="L991" s="17">
        <v>0.33517068180304699</v>
      </c>
      <c r="M991" s="17">
        <v>0</v>
      </c>
      <c r="N991" s="17">
        <v>0</v>
      </c>
      <c r="O991" s="17">
        <v>0</v>
      </c>
      <c r="P991" s="17">
        <v>0.37927926233213199</v>
      </c>
      <c r="Q991" s="17">
        <v>0.19572643403377599</v>
      </c>
      <c r="R991" s="17">
        <v>0</v>
      </c>
      <c r="S991" s="17">
        <v>0</v>
      </c>
      <c r="T991" s="17">
        <v>0</v>
      </c>
      <c r="U991" s="17">
        <v>0</v>
      </c>
      <c r="V991" s="17">
        <v>0.12627854355107701</v>
      </c>
      <c r="W991" s="17">
        <v>0.271961086435907</v>
      </c>
      <c r="X991" s="17">
        <v>0</v>
      </c>
      <c r="Y991" s="17">
        <v>0</v>
      </c>
      <c r="Z991" s="17">
        <v>6.6640387951674498E-3</v>
      </c>
      <c r="AA991" s="17">
        <v>0</v>
      </c>
      <c r="AB991" s="17">
        <v>0</v>
      </c>
      <c r="AC991" s="17">
        <v>0</v>
      </c>
      <c r="AE991">
        <f t="array" ref="AE991">EXP(SUMPRODUCT(--B991:AC991,TRANSPOSE('Cost regression results'!$H$3:$H$30)))</f>
        <v>2457.6955054396512</v>
      </c>
    </row>
    <row r="992" spans="1:31" x14ac:dyDescent="0.3">
      <c r="A992">
        <v>991</v>
      </c>
      <c r="B992" s="17">
        <v>7.8348068469978802</v>
      </c>
      <c r="C992" s="17">
        <v>0</v>
      </c>
      <c r="D992" s="17">
        <v>0</v>
      </c>
      <c r="E992" s="17">
        <v>0.41792604723787802</v>
      </c>
      <c r="F992" s="17">
        <v>0.28822263435256601</v>
      </c>
      <c r="G992" s="17">
        <v>1.3395776045827099</v>
      </c>
      <c r="H992" s="17">
        <v>0.22604191677499</v>
      </c>
      <c r="I992" s="17">
        <v>-0.17377540059825</v>
      </c>
      <c r="J992" s="17">
        <v>0.69802515295277701</v>
      </c>
      <c r="K992" s="17">
        <v>0.42889493502051501</v>
      </c>
      <c r="L992" s="17">
        <v>0.370735911260617</v>
      </c>
      <c r="M992" s="17">
        <v>0</v>
      </c>
      <c r="N992" s="17">
        <v>0</v>
      </c>
      <c r="O992" s="17">
        <v>0</v>
      </c>
      <c r="P992" s="17">
        <v>0.40086581420526601</v>
      </c>
      <c r="Q992" s="17">
        <v>0.22162936596440899</v>
      </c>
      <c r="R992" s="17">
        <v>0</v>
      </c>
      <c r="S992" s="17">
        <v>0</v>
      </c>
      <c r="T992" s="17">
        <v>0</v>
      </c>
      <c r="U992" s="17">
        <v>0</v>
      </c>
      <c r="V992" s="17">
        <v>0.11073432373652101</v>
      </c>
      <c r="W992" s="17">
        <v>0.147043967997668</v>
      </c>
      <c r="X992" s="17">
        <v>0</v>
      </c>
      <c r="Y992" s="17">
        <v>0</v>
      </c>
      <c r="Z992" s="17">
        <v>5.1591704202120598E-3</v>
      </c>
      <c r="AA992" s="17">
        <v>0</v>
      </c>
      <c r="AB992" s="17">
        <v>0</v>
      </c>
      <c r="AC992" s="17">
        <v>0</v>
      </c>
      <c r="AE992">
        <f t="array" ref="AE992">EXP(SUMPRODUCT(--B992:AC992,TRANSPOSE('Cost regression results'!$H$3:$H$30)))</f>
        <v>2517.9375873579002</v>
      </c>
    </row>
    <row r="993" spans="1:31" x14ac:dyDescent="0.3">
      <c r="A993">
        <v>992</v>
      </c>
      <c r="B993" s="17">
        <v>7.8135263015200103</v>
      </c>
      <c r="C993" s="17">
        <v>0</v>
      </c>
      <c r="D993" s="17">
        <v>0</v>
      </c>
      <c r="E993" s="17">
        <v>0.378366271457937</v>
      </c>
      <c r="F993" s="17">
        <v>0.369356562456719</v>
      </c>
      <c r="G993" s="17">
        <v>1.31439781714075</v>
      </c>
      <c r="H993" s="17">
        <v>0.24205957341620099</v>
      </c>
      <c r="I993" s="17">
        <v>-0.24890483803107</v>
      </c>
      <c r="J993" s="17">
        <v>0.74708515496898897</v>
      </c>
      <c r="K993" s="17">
        <v>0.36546518980338499</v>
      </c>
      <c r="L993" s="17">
        <v>0.35726854622677601</v>
      </c>
      <c r="M993" s="17">
        <v>0</v>
      </c>
      <c r="N993" s="17">
        <v>0</v>
      </c>
      <c r="O993" s="17">
        <v>0</v>
      </c>
      <c r="P993" s="17">
        <v>0.21959735606070399</v>
      </c>
      <c r="Q993" s="17">
        <v>0.278570449560887</v>
      </c>
      <c r="R993" s="17">
        <v>0</v>
      </c>
      <c r="S993" s="17">
        <v>0</v>
      </c>
      <c r="T993" s="17">
        <v>0</v>
      </c>
      <c r="U993" s="17">
        <v>0</v>
      </c>
      <c r="V993" s="17">
        <v>8.3421401305000795E-2</v>
      </c>
      <c r="W993" s="17">
        <v>0.32401033139688801</v>
      </c>
      <c r="X993" s="17">
        <v>0</v>
      </c>
      <c r="Y993" s="17">
        <v>0</v>
      </c>
      <c r="Z993" s="17">
        <v>5.0419090162183702E-3</v>
      </c>
      <c r="AA993" s="17">
        <v>0</v>
      </c>
      <c r="AB993" s="17">
        <v>0</v>
      </c>
      <c r="AC993" s="17">
        <v>0</v>
      </c>
      <c r="AE993">
        <f t="array" ref="AE993">EXP(SUMPRODUCT(--B993:AC993,TRANSPOSE('Cost regression results'!$H$3:$H$30)))</f>
        <v>2465.1229541404259</v>
      </c>
    </row>
    <row r="994" spans="1:31" x14ac:dyDescent="0.3">
      <c r="A994">
        <v>993</v>
      </c>
      <c r="B994" s="17">
        <v>7.8477589286494096</v>
      </c>
      <c r="C994" s="17">
        <v>0</v>
      </c>
      <c r="D994" s="17">
        <v>0</v>
      </c>
      <c r="E994" s="17">
        <v>0.40440981602496001</v>
      </c>
      <c r="F994" s="17">
        <v>0.33582590523337802</v>
      </c>
      <c r="G994" s="17">
        <v>1.30954451603063</v>
      </c>
      <c r="H994" s="17">
        <v>0.229634420902294</v>
      </c>
      <c r="I994" s="17">
        <v>-0.14593967985330999</v>
      </c>
      <c r="J994" s="17">
        <v>0.69283785947915599</v>
      </c>
      <c r="K994" s="17">
        <v>0.46443237615536498</v>
      </c>
      <c r="L994" s="17">
        <v>0.33799991507082799</v>
      </c>
      <c r="M994" s="17">
        <v>0</v>
      </c>
      <c r="N994" s="17">
        <v>0</v>
      </c>
      <c r="O994" s="17">
        <v>0</v>
      </c>
      <c r="P994" s="17">
        <v>0.30816773847907902</v>
      </c>
      <c r="Q994" s="17">
        <v>0.230679925875485</v>
      </c>
      <c r="R994" s="17">
        <v>0</v>
      </c>
      <c r="S994" s="17">
        <v>0</v>
      </c>
      <c r="T994" s="17">
        <v>0</v>
      </c>
      <c r="U994" s="17">
        <v>0</v>
      </c>
      <c r="V994" s="17">
        <v>8.6593688384711404E-2</v>
      </c>
      <c r="W994" s="17">
        <v>0.132012813126719</v>
      </c>
      <c r="X994" s="17">
        <v>0</v>
      </c>
      <c r="Y994" s="17">
        <v>0</v>
      </c>
      <c r="Z994" s="17">
        <v>6.5320177793181796E-3</v>
      </c>
      <c r="AA994" s="17">
        <v>0</v>
      </c>
      <c r="AB994" s="17">
        <v>0</v>
      </c>
      <c r="AC994" s="17">
        <v>0</v>
      </c>
      <c r="AE994">
        <f t="array" ref="AE994">EXP(SUMPRODUCT(--B994:AC994,TRANSPOSE('Cost regression results'!$H$3:$H$30)))</f>
        <v>2548.3121478747412</v>
      </c>
    </row>
    <row r="995" spans="1:31" x14ac:dyDescent="0.3">
      <c r="A995">
        <v>994</v>
      </c>
      <c r="B995" s="17">
        <v>7.81591486751599</v>
      </c>
      <c r="C995" s="17">
        <v>0</v>
      </c>
      <c r="D995" s="17">
        <v>0</v>
      </c>
      <c r="E995" s="17">
        <v>0.39355185836770501</v>
      </c>
      <c r="F995" s="17">
        <v>0.460289350883892</v>
      </c>
      <c r="G995" s="17">
        <v>1.33283279223788</v>
      </c>
      <c r="H995" s="17">
        <v>0.26563315531337001</v>
      </c>
      <c r="I995" s="17">
        <v>-0.33881513850308598</v>
      </c>
      <c r="J995" s="17">
        <v>0.69156521765564705</v>
      </c>
      <c r="K995" s="17">
        <v>0.33475038900259702</v>
      </c>
      <c r="L995" s="17">
        <v>0.21604016490746999</v>
      </c>
      <c r="M995" s="17">
        <v>0</v>
      </c>
      <c r="N995" s="17">
        <v>0</v>
      </c>
      <c r="O995" s="17">
        <v>0</v>
      </c>
      <c r="P995" s="17">
        <v>0.37415671299224401</v>
      </c>
      <c r="Q995" s="17">
        <v>0.22675703138065201</v>
      </c>
      <c r="R995" s="17">
        <v>0</v>
      </c>
      <c r="S995" s="17">
        <v>0</v>
      </c>
      <c r="T995" s="17">
        <v>0</v>
      </c>
      <c r="U995" s="17">
        <v>0</v>
      </c>
      <c r="V995" s="17">
        <v>0.10031717951958601</v>
      </c>
      <c r="W995" s="17">
        <v>0.23560667746150199</v>
      </c>
      <c r="X995" s="17">
        <v>0</v>
      </c>
      <c r="Y995" s="17">
        <v>0</v>
      </c>
      <c r="Z995" s="17">
        <v>5.3973181911069999E-3</v>
      </c>
      <c r="AA995" s="17">
        <v>0</v>
      </c>
      <c r="AB995" s="17">
        <v>0</v>
      </c>
      <c r="AC995" s="17">
        <v>0</v>
      </c>
      <c r="AE995">
        <f t="array" ref="AE995">EXP(SUMPRODUCT(--B995:AC995,TRANSPOSE('Cost regression results'!$H$3:$H$30)))</f>
        <v>2470.4034213871928</v>
      </c>
    </row>
    <row r="996" spans="1:31" x14ac:dyDescent="0.3">
      <c r="A996">
        <v>995</v>
      </c>
      <c r="B996" s="17">
        <v>7.8140354196258102</v>
      </c>
      <c r="C996" s="17">
        <v>0</v>
      </c>
      <c r="D996" s="17">
        <v>0</v>
      </c>
      <c r="E996" s="17">
        <v>0.22275156462012899</v>
      </c>
      <c r="F996" s="17">
        <v>0.26640226628552399</v>
      </c>
      <c r="G996" s="17">
        <v>1.34771398515436</v>
      </c>
      <c r="H996" s="17">
        <v>0.28561300673543899</v>
      </c>
      <c r="I996" s="17">
        <v>-0.18877120404314901</v>
      </c>
      <c r="J996" s="17">
        <v>0.67484765819249903</v>
      </c>
      <c r="K996" s="17">
        <v>0.449436826559582</v>
      </c>
      <c r="L996" s="17">
        <v>0.344901446676256</v>
      </c>
      <c r="M996" s="17">
        <v>0</v>
      </c>
      <c r="N996" s="17">
        <v>0</v>
      </c>
      <c r="O996" s="17">
        <v>0</v>
      </c>
      <c r="P996" s="17">
        <v>0.249433843616606</v>
      </c>
      <c r="Q996" s="17">
        <v>0.210453839833287</v>
      </c>
      <c r="R996" s="17">
        <v>0</v>
      </c>
      <c r="S996" s="17">
        <v>0</v>
      </c>
      <c r="T996" s="17">
        <v>0</v>
      </c>
      <c r="U996" s="17">
        <v>0</v>
      </c>
      <c r="V996" s="17">
        <v>7.1180925464674805E-2</v>
      </c>
      <c r="W996" s="17">
        <v>0.15703340053954101</v>
      </c>
      <c r="X996" s="17">
        <v>0</v>
      </c>
      <c r="Y996" s="17">
        <v>0</v>
      </c>
      <c r="Z996" s="17">
        <v>9.1611917591131308E-3</v>
      </c>
      <c r="AA996" s="17">
        <v>0</v>
      </c>
      <c r="AB996" s="17">
        <v>0</v>
      </c>
      <c r="AC996" s="17">
        <v>0</v>
      </c>
      <c r="AE996">
        <f t="array" ref="AE996">EXP(SUMPRODUCT(--B996:AC996,TRANSPOSE('Cost regression results'!$H$3:$H$30)))</f>
        <v>2459.2767592486789</v>
      </c>
    </row>
    <row r="997" spans="1:31" x14ac:dyDescent="0.3">
      <c r="A997">
        <v>996</v>
      </c>
      <c r="B997" s="17">
        <v>7.8301849989428796</v>
      </c>
      <c r="C997" s="17">
        <v>0</v>
      </c>
      <c r="D997" s="17">
        <v>0</v>
      </c>
      <c r="E997" s="17">
        <v>0.38903592393771602</v>
      </c>
      <c r="F997" s="17">
        <v>0.238640539586807</v>
      </c>
      <c r="G997" s="17">
        <v>1.36559876461088</v>
      </c>
      <c r="H997" s="17">
        <v>0.23179188968161299</v>
      </c>
      <c r="I997" s="17">
        <v>-0.15049984003624201</v>
      </c>
      <c r="J997" s="17">
        <v>0.68257786109482499</v>
      </c>
      <c r="K997" s="17">
        <v>0.40553160309059</v>
      </c>
      <c r="L997" s="17">
        <v>0.271718747916602</v>
      </c>
      <c r="M997" s="17">
        <v>0</v>
      </c>
      <c r="N997" s="17">
        <v>0</v>
      </c>
      <c r="O997" s="17">
        <v>0</v>
      </c>
      <c r="P997" s="17">
        <v>0.25802785273602202</v>
      </c>
      <c r="Q997" s="17">
        <v>0.231430385703286</v>
      </c>
      <c r="R997" s="17">
        <v>0</v>
      </c>
      <c r="S997" s="17">
        <v>0</v>
      </c>
      <c r="T997" s="17">
        <v>0</v>
      </c>
      <c r="U997" s="17">
        <v>0</v>
      </c>
      <c r="V997" s="17">
        <v>7.8006446816258901E-2</v>
      </c>
      <c r="W997" s="17">
        <v>0.24477924761866099</v>
      </c>
      <c r="X997" s="17">
        <v>0</v>
      </c>
      <c r="Y997" s="17">
        <v>0</v>
      </c>
      <c r="Z997" s="17">
        <v>6.4881440874773799E-3</v>
      </c>
      <c r="AA997" s="17">
        <v>0</v>
      </c>
      <c r="AB997" s="17">
        <v>0</v>
      </c>
      <c r="AC997" s="17">
        <v>0</v>
      </c>
      <c r="AE997">
        <f t="array" ref="AE997">EXP(SUMPRODUCT(--B997:AC997,TRANSPOSE('Cost regression results'!$H$3:$H$30)))</f>
        <v>2503.9964089201612</v>
      </c>
    </row>
    <row r="998" spans="1:31" x14ac:dyDescent="0.3">
      <c r="A998">
        <v>997</v>
      </c>
      <c r="B998" s="17">
        <v>7.8350425993853596</v>
      </c>
      <c r="C998" s="17">
        <v>0</v>
      </c>
      <c r="D998" s="17">
        <v>0</v>
      </c>
      <c r="E998" s="17">
        <v>0.29657741229044199</v>
      </c>
      <c r="F998" s="17">
        <v>0.33307077695258802</v>
      </c>
      <c r="G998" s="17">
        <v>1.35744025242778</v>
      </c>
      <c r="H998" s="17">
        <v>0.24870765879404899</v>
      </c>
      <c r="I998" s="17">
        <v>-0.19927533047844401</v>
      </c>
      <c r="J998" s="17">
        <v>0.73393689754823299</v>
      </c>
      <c r="K998" s="17">
        <v>0.45662094156514799</v>
      </c>
      <c r="L998" s="17">
        <v>0.28277882614661098</v>
      </c>
      <c r="M998" s="17">
        <v>0</v>
      </c>
      <c r="N998" s="17">
        <v>0</v>
      </c>
      <c r="O998" s="17">
        <v>0</v>
      </c>
      <c r="P998" s="17">
        <v>0.47487041024294901</v>
      </c>
      <c r="Q998" s="17">
        <v>0.20447767048875201</v>
      </c>
      <c r="R998" s="17">
        <v>0</v>
      </c>
      <c r="S998" s="17">
        <v>0</v>
      </c>
      <c r="T998" s="17">
        <v>0</v>
      </c>
      <c r="U998" s="17">
        <v>0</v>
      </c>
      <c r="V998" s="17">
        <v>5.4650453828974897E-2</v>
      </c>
      <c r="W998" s="17">
        <v>0.26939348832873999</v>
      </c>
      <c r="X998" s="17">
        <v>0</v>
      </c>
      <c r="Y998" s="17">
        <v>0</v>
      </c>
      <c r="Z998" s="17">
        <v>1.17476666312889E-2</v>
      </c>
      <c r="AA998" s="17">
        <v>0</v>
      </c>
      <c r="AB998" s="17">
        <v>0</v>
      </c>
      <c r="AC998" s="17">
        <v>0</v>
      </c>
      <c r="AE998">
        <f t="array" ref="AE998">EXP(SUMPRODUCT(--B998:AC998,TRANSPOSE('Cost regression results'!$H$3:$H$30)))</f>
        <v>2506.9426770603659</v>
      </c>
    </row>
    <row r="999" spans="1:31" x14ac:dyDescent="0.3">
      <c r="A999">
        <v>998</v>
      </c>
      <c r="B999" s="17">
        <v>7.8348014035219702</v>
      </c>
      <c r="C999" s="17">
        <v>0</v>
      </c>
      <c r="D999" s="17">
        <v>0</v>
      </c>
      <c r="E999" s="17">
        <v>0.47346749929125798</v>
      </c>
      <c r="F999" s="17">
        <v>0.286210474776457</v>
      </c>
      <c r="G999" s="17">
        <v>1.37759518688643</v>
      </c>
      <c r="H999" s="17">
        <v>0.17567556380590699</v>
      </c>
      <c r="I999" s="17">
        <v>-0.160505013002533</v>
      </c>
      <c r="J999" s="17">
        <v>0.70433769808594304</v>
      </c>
      <c r="K999" s="17">
        <v>0.34100056050191002</v>
      </c>
      <c r="L999" s="17">
        <v>0.36208581000107098</v>
      </c>
      <c r="M999" s="17">
        <v>0</v>
      </c>
      <c r="N999" s="17">
        <v>0</v>
      </c>
      <c r="O999" s="17">
        <v>0</v>
      </c>
      <c r="P999" s="17">
        <v>0.28808126505521597</v>
      </c>
      <c r="Q999" s="17">
        <v>0.19581180155984601</v>
      </c>
      <c r="R999" s="17">
        <v>0</v>
      </c>
      <c r="S999" s="17">
        <v>0</v>
      </c>
      <c r="T999" s="17">
        <v>0</v>
      </c>
      <c r="U999" s="17">
        <v>0</v>
      </c>
      <c r="V999" s="17">
        <v>7.9482931115135796E-2</v>
      </c>
      <c r="W999" s="17">
        <v>0.130993268586827</v>
      </c>
      <c r="X999" s="17">
        <v>0</v>
      </c>
      <c r="Y999" s="17">
        <v>0</v>
      </c>
      <c r="Z999" s="17">
        <v>8.8910983134575499E-3</v>
      </c>
      <c r="AA999" s="17">
        <v>0</v>
      </c>
      <c r="AB999" s="17">
        <v>0</v>
      </c>
      <c r="AC999" s="17">
        <v>0</v>
      </c>
      <c r="AE999">
        <f t="array" ref="AE999">EXP(SUMPRODUCT(--B999:AC999,TRANSPOSE('Cost regression results'!$H$3:$H$30)))</f>
        <v>2511.3547679528356</v>
      </c>
    </row>
    <row r="1000" spans="1:31" x14ac:dyDescent="0.3">
      <c r="A1000">
        <v>999</v>
      </c>
      <c r="B1000" s="17">
        <v>7.8553798191095101</v>
      </c>
      <c r="C1000" s="17">
        <v>0</v>
      </c>
      <c r="D1000" s="17">
        <v>0</v>
      </c>
      <c r="E1000" s="17">
        <v>0.35932074866943498</v>
      </c>
      <c r="F1000" s="17">
        <v>0.19788362821313801</v>
      </c>
      <c r="G1000" s="17">
        <v>1.46829441461395</v>
      </c>
      <c r="H1000" s="17">
        <v>0.26073792638073201</v>
      </c>
      <c r="I1000" s="17">
        <v>-0.13539588180529399</v>
      </c>
      <c r="J1000" s="17">
        <v>0.74194331891176801</v>
      </c>
      <c r="K1000" s="17">
        <v>0.40515446527978399</v>
      </c>
      <c r="L1000" s="17">
        <v>0.23763209581091499</v>
      </c>
      <c r="M1000" s="17">
        <v>0</v>
      </c>
      <c r="N1000" s="17">
        <v>0</v>
      </c>
      <c r="O1000" s="17">
        <v>0</v>
      </c>
      <c r="P1000" s="17">
        <v>0.38018420155196703</v>
      </c>
      <c r="Q1000" s="17">
        <v>0.23351938645613399</v>
      </c>
      <c r="R1000" s="17">
        <v>0</v>
      </c>
      <c r="S1000" s="17">
        <v>0</v>
      </c>
      <c r="T1000" s="17">
        <v>0</v>
      </c>
      <c r="U1000" s="17">
        <v>0</v>
      </c>
      <c r="V1000" s="17">
        <v>8.5537134976780005E-2</v>
      </c>
      <c r="W1000" s="17">
        <v>0.29440760189091603</v>
      </c>
      <c r="X1000" s="17">
        <v>0</v>
      </c>
      <c r="Y1000" s="17">
        <v>0</v>
      </c>
      <c r="Z1000" s="17">
        <v>7.8767702561353993E-3</v>
      </c>
      <c r="AA1000" s="17">
        <v>0</v>
      </c>
      <c r="AB1000" s="17">
        <v>0</v>
      </c>
      <c r="AC1000" s="17">
        <v>0</v>
      </c>
      <c r="AE1000">
        <f t="array" ref="AE1000">EXP(SUMPRODUCT(--B1000:AC1000,TRANSPOSE('Cost regression results'!$H$3:$H$30)))</f>
        <v>2565.3907365227024</v>
      </c>
    </row>
    <row r="1001" spans="1:31" x14ac:dyDescent="0.3">
      <c r="A1001">
        <v>1000</v>
      </c>
      <c r="B1001" s="17">
        <v>7.80060541036198</v>
      </c>
      <c r="C1001" s="17">
        <v>0</v>
      </c>
      <c r="D1001" s="17">
        <v>0</v>
      </c>
      <c r="E1001" s="17">
        <v>0.36036263259728901</v>
      </c>
      <c r="F1001" s="17">
        <v>0.264036534459274</v>
      </c>
      <c r="G1001" s="17">
        <v>1.40301715742296</v>
      </c>
      <c r="H1001" s="17">
        <v>0.25099123518378802</v>
      </c>
      <c r="I1001" s="17">
        <v>-0.116832558165571</v>
      </c>
      <c r="J1001" s="17">
        <v>0.76524341772045801</v>
      </c>
      <c r="K1001" s="17">
        <v>0.418459280038188</v>
      </c>
      <c r="L1001" s="17">
        <v>0.34495485509505203</v>
      </c>
      <c r="M1001" s="17">
        <v>0</v>
      </c>
      <c r="N1001" s="17">
        <v>0</v>
      </c>
      <c r="O1001" s="17">
        <v>0</v>
      </c>
      <c r="P1001" s="17">
        <v>0.25845202100723602</v>
      </c>
      <c r="Q1001" s="17">
        <v>0.24193800970019599</v>
      </c>
      <c r="R1001" s="17">
        <v>0</v>
      </c>
      <c r="S1001" s="17">
        <v>0</v>
      </c>
      <c r="T1001" s="17">
        <v>0</v>
      </c>
      <c r="U1001" s="17">
        <v>0</v>
      </c>
      <c r="V1001" s="17">
        <v>0.109059858150605</v>
      </c>
      <c r="W1001" s="17">
        <v>0.16645180629630801</v>
      </c>
      <c r="X1001" s="17">
        <v>0</v>
      </c>
      <c r="Y1001" s="17">
        <v>0</v>
      </c>
      <c r="Z1001" s="17">
        <v>6.5924263397585201E-3</v>
      </c>
      <c r="AA1001" s="17">
        <v>0</v>
      </c>
      <c r="AB1001" s="17">
        <v>0</v>
      </c>
      <c r="AC1001" s="17">
        <v>0</v>
      </c>
      <c r="AE1001">
        <f t="array" ref="AE1001">EXP(SUMPRODUCT(--B1001:AC1001,TRANSPOSE('Cost regression results'!$H$3:$H$30)))</f>
        <v>2430.8364906241873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Instructions</vt:lpstr>
      <vt:lpstr>HRQoL Prediction</vt:lpstr>
      <vt:lpstr>Annual Cost Prediction</vt:lpstr>
      <vt:lpstr>QoL regression results</vt:lpstr>
      <vt:lpstr>QoL bootstrapped coef (UK)</vt:lpstr>
      <vt:lpstr>QoL bootstrapped coef (US)</vt:lpstr>
      <vt:lpstr>Cost regression results</vt:lpstr>
      <vt:lpstr>cost part 1 bs coef</vt:lpstr>
      <vt:lpstr>cost part 2 bs coef</vt:lpstr>
      <vt:lpstr>dis_hist</vt:lpstr>
      <vt:lpstr>hist_3L</vt:lpstr>
      <vt:lpstr>hist_4L</vt:lpstr>
    </vt:vector>
  </TitlesOfParts>
  <Company>University of Oxford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Seamus Kent</dc:creator>
  <cp:lastModifiedBy>msdit</cp:lastModifiedBy>
  <dcterms:created xsi:type="dcterms:W3CDTF">2014-09-24T13:25:38Z</dcterms:created>
  <dcterms:modified xsi:type="dcterms:W3CDTF">2016-07-12T09:11:12Z</dcterms:modified>
</cp:coreProperties>
</file>